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MN\wei data\wei project_3\"/>
    </mc:Choice>
  </mc:AlternateContent>
  <xr:revisionPtr revIDLastSave="0" documentId="8_{F799B9E3-AF7C-4D6A-B4DE-68A590C14AD6}" xr6:coauthVersionLast="36" xr6:coauthVersionMax="36" xr10:uidLastSave="{00000000-0000-0000-0000-000000000000}"/>
  <bookViews>
    <workbookView xWindow="0" yWindow="0" windowWidth="17970" windowHeight="5925" tabRatio="897" activeTab="2" xr2:uid="{00000000-000D-0000-FFFF-FFFF00000000}"/>
  </bookViews>
  <sheets>
    <sheet name="0" sheetId="1" r:id="rId1"/>
    <sheet name="Run Information" sheetId="2" r:id="rId2"/>
    <sheet name="A549" sheetId="4" r:id="rId3"/>
    <sheet name="HCT116" sheetId="5" r:id="rId4"/>
    <sheet name="HT-29" sheetId="6" r:id="rId5"/>
    <sheet name="HCT15" sheetId="7" r:id="rId6"/>
    <sheet name="MCF7" sheetId="8" r:id="rId7"/>
    <sheet name="BT549" sheetId="9" r:id="rId8"/>
    <sheet name="MB231" sheetId="10" r:id="rId9"/>
    <sheet name="T47D" sheetId="11" r:id="rId10"/>
    <sheet name="DU145" sheetId="12" r:id="rId11"/>
    <sheet name="PC3" sheetId="13" r:id="rId12"/>
    <sheet name="AGS" sheetId="14" r:id="rId13"/>
    <sheet name="HT1080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5" l="1"/>
  <c r="E9" i="15" s="1"/>
  <c r="C10" i="15"/>
  <c r="E10" i="15" s="1"/>
  <c r="E8" i="15"/>
  <c r="E7" i="15"/>
  <c r="D5" i="15"/>
  <c r="E2" i="15" s="1"/>
  <c r="C5" i="15"/>
  <c r="E5" i="15" s="1"/>
  <c r="F5" i="15" s="1"/>
  <c r="G5" i="15" s="1"/>
  <c r="D10" i="14"/>
  <c r="C10" i="14"/>
  <c r="E10" i="14" s="1"/>
  <c r="E9" i="14"/>
  <c r="E8" i="14"/>
  <c r="E7" i="14"/>
  <c r="D5" i="14"/>
  <c r="E2" i="14" s="1"/>
  <c r="C5" i="14"/>
  <c r="E5" i="14" s="1"/>
  <c r="D10" i="13"/>
  <c r="C10" i="13"/>
  <c r="E10" i="13" s="1"/>
  <c r="E9" i="13"/>
  <c r="E8" i="13"/>
  <c r="E7" i="13"/>
  <c r="D5" i="13"/>
  <c r="E2" i="13" s="1"/>
  <c r="C5" i="13"/>
  <c r="E5" i="13" s="1"/>
  <c r="F5" i="13" s="1"/>
  <c r="G5" i="13" s="1"/>
  <c r="D10" i="12"/>
  <c r="C10" i="12"/>
  <c r="E10" i="12" s="1"/>
  <c r="E9" i="12"/>
  <c r="E8" i="12"/>
  <c r="E7" i="12"/>
  <c r="D5" i="12"/>
  <c r="E2" i="12" s="1"/>
  <c r="C5" i="12"/>
  <c r="E5" i="12" s="1"/>
  <c r="D10" i="11"/>
  <c r="E9" i="11" s="1"/>
  <c r="C10" i="11"/>
  <c r="D5" i="11"/>
  <c r="E4" i="11" s="1"/>
  <c r="C5" i="11"/>
  <c r="E5" i="11" s="1"/>
  <c r="F5" i="11" s="1"/>
  <c r="G5" i="11" s="1"/>
  <c r="E3" i="11"/>
  <c r="E2" i="11"/>
  <c r="D10" i="10"/>
  <c r="E9" i="10" s="1"/>
  <c r="C10" i="10"/>
  <c r="E10" i="10" s="1"/>
  <c r="E8" i="10"/>
  <c r="E7" i="10"/>
  <c r="D5" i="10"/>
  <c r="E2" i="10" s="1"/>
  <c r="C5" i="10"/>
  <c r="E5" i="10" s="1"/>
  <c r="F5" i="10" s="1"/>
  <c r="G5" i="10" s="1"/>
  <c r="D10" i="9"/>
  <c r="C10" i="9"/>
  <c r="E10" i="9" s="1"/>
  <c r="E9" i="9"/>
  <c r="E8" i="9"/>
  <c r="E7" i="9"/>
  <c r="D5" i="9"/>
  <c r="E2" i="9" s="1"/>
  <c r="C5" i="9"/>
  <c r="E5" i="9" s="1"/>
  <c r="F5" i="9" s="1"/>
  <c r="G5" i="9" s="1"/>
  <c r="D10" i="8"/>
  <c r="E7" i="8" s="1"/>
  <c r="F7" i="8" s="1"/>
  <c r="G7" i="8" s="1"/>
  <c r="C13" i="8" s="1"/>
  <c r="C10" i="8"/>
  <c r="E10" i="8" s="1"/>
  <c r="F10" i="8" s="1"/>
  <c r="G10" i="8" s="1"/>
  <c r="E9" i="8"/>
  <c r="E8" i="8"/>
  <c r="D5" i="8"/>
  <c r="E2" i="8" s="1"/>
  <c r="C5" i="8"/>
  <c r="E5" i="8" s="1"/>
  <c r="F5" i="8" s="1"/>
  <c r="G5" i="8" s="1"/>
  <c r="D10" i="7"/>
  <c r="E7" i="7" s="1"/>
  <c r="C10" i="7"/>
  <c r="E10" i="7" s="1"/>
  <c r="E9" i="7"/>
  <c r="E8" i="7"/>
  <c r="D5" i="7"/>
  <c r="E2" i="7" s="1"/>
  <c r="C5" i="7"/>
  <c r="E5" i="7" s="1"/>
  <c r="F5" i="7" s="1"/>
  <c r="G5" i="7" s="1"/>
  <c r="D10" i="6"/>
  <c r="C10" i="6"/>
  <c r="E10" i="6" s="1"/>
  <c r="E9" i="6"/>
  <c r="E8" i="6"/>
  <c r="E7" i="6"/>
  <c r="D5" i="6"/>
  <c r="E2" i="6" s="1"/>
  <c r="C5" i="6"/>
  <c r="E5" i="6" s="1"/>
  <c r="F5" i="6" s="1"/>
  <c r="G5" i="6" s="1"/>
  <c r="D10" i="5"/>
  <c r="E7" i="5" s="1"/>
  <c r="C10" i="5"/>
  <c r="E10" i="5" s="1"/>
  <c r="E9" i="5"/>
  <c r="E8" i="5"/>
  <c r="D5" i="5"/>
  <c r="E2" i="5" s="1"/>
  <c r="C5" i="5"/>
  <c r="E5" i="5" s="1"/>
  <c r="F5" i="5" s="1"/>
  <c r="G5" i="5" s="1"/>
  <c r="E3" i="5"/>
  <c r="D10" i="4"/>
  <c r="E7" i="4" s="1"/>
  <c r="C10" i="4"/>
  <c r="D5" i="4"/>
  <c r="E3" i="4" s="1"/>
  <c r="C5" i="4"/>
  <c r="E5" i="4" s="1"/>
  <c r="F5" i="4" s="1"/>
  <c r="G5" i="4" s="1"/>
  <c r="E4" i="4"/>
  <c r="E2" i="4"/>
  <c r="F10" i="15" l="1"/>
  <c r="G10" i="15" s="1"/>
  <c r="F2" i="15"/>
  <c r="G2" i="15" s="1"/>
  <c r="B13" i="15" s="1"/>
  <c r="F7" i="15"/>
  <c r="G7" i="15" s="1"/>
  <c r="C13" i="15" s="1"/>
  <c r="F8" i="15"/>
  <c r="G8" i="15" s="1"/>
  <c r="C14" i="15" s="1"/>
  <c r="F9" i="15"/>
  <c r="G9" i="15" s="1"/>
  <c r="C15" i="15" s="1"/>
  <c r="E3" i="15"/>
  <c r="F3" i="15" s="1"/>
  <c r="G3" i="15" s="1"/>
  <c r="B14" i="15" s="1"/>
  <c r="E4" i="15"/>
  <c r="F4" i="15" s="1"/>
  <c r="G4" i="15" s="1"/>
  <c r="B15" i="15" s="1"/>
  <c r="F2" i="14"/>
  <c r="G2" i="14" s="1"/>
  <c r="B13" i="14" s="1"/>
  <c r="F8" i="14"/>
  <c r="G8" i="14" s="1"/>
  <c r="C14" i="14" s="1"/>
  <c r="F7" i="14"/>
  <c r="G7" i="14" s="1"/>
  <c r="C13" i="14" s="1"/>
  <c r="F9" i="14"/>
  <c r="G9" i="14" s="1"/>
  <c r="C15" i="14" s="1"/>
  <c r="F5" i="14"/>
  <c r="G5" i="14" s="1"/>
  <c r="F10" i="14"/>
  <c r="G10" i="14" s="1"/>
  <c r="E3" i="14"/>
  <c r="F3" i="14" s="1"/>
  <c r="G3" i="14" s="1"/>
  <c r="B14" i="14" s="1"/>
  <c r="E4" i="14"/>
  <c r="F4" i="14" s="1"/>
  <c r="G4" i="14" s="1"/>
  <c r="B15" i="14" s="1"/>
  <c r="F2" i="13"/>
  <c r="G2" i="13" s="1"/>
  <c r="B13" i="13" s="1"/>
  <c r="F7" i="13"/>
  <c r="G7" i="13" s="1"/>
  <c r="C13" i="13" s="1"/>
  <c r="F8" i="13"/>
  <c r="G8" i="13" s="1"/>
  <c r="C14" i="13" s="1"/>
  <c r="F9" i="13"/>
  <c r="G9" i="13" s="1"/>
  <c r="C15" i="13" s="1"/>
  <c r="F10" i="13"/>
  <c r="G10" i="13" s="1"/>
  <c r="E3" i="13"/>
  <c r="F3" i="13" s="1"/>
  <c r="G3" i="13" s="1"/>
  <c r="B14" i="13" s="1"/>
  <c r="E4" i="13"/>
  <c r="F4" i="13" s="1"/>
  <c r="G4" i="13" s="1"/>
  <c r="B15" i="13" s="1"/>
  <c r="F9" i="12"/>
  <c r="G9" i="12" s="1"/>
  <c r="C15" i="12" s="1"/>
  <c r="F5" i="12"/>
  <c r="G5" i="12" s="1"/>
  <c r="F2" i="12"/>
  <c r="G2" i="12" s="1"/>
  <c r="B13" i="12" s="1"/>
  <c r="F7" i="12"/>
  <c r="G7" i="12" s="1"/>
  <c r="C13" i="12" s="1"/>
  <c r="F8" i="12"/>
  <c r="G8" i="12" s="1"/>
  <c r="C14" i="12" s="1"/>
  <c r="F10" i="12"/>
  <c r="G10" i="12" s="1"/>
  <c r="E3" i="12"/>
  <c r="F3" i="12" s="1"/>
  <c r="G3" i="12" s="1"/>
  <c r="B14" i="12" s="1"/>
  <c r="E4" i="12"/>
  <c r="F4" i="12" s="1"/>
  <c r="G4" i="12" s="1"/>
  <c r="B15" i="12" s="1"/>
  <c r="F2" i="11"/>
  <c r="G2" i="11" s="1"/>
  <c r="B13" i="11" s="1"/>
  <c r="F3" i="11"/>
  <c r="G3" i="11" s="1"/>
  <c r="B14" i="11" s="1"/>
  <c r="F4" i="11"/>
  <c r="G4" i="11" s="1"/>
  <c r="B15" i="11" s="1"/>
  <c r="B17" i="11" s="1"/>
  <c r="F9" i="11"/>
  <c r="G9" i="11" s="1"/>
  <c r="C15" i="11" s="1"/>
  <c r="B18" i="11"/>
  <c r="E8" i="11"/>
  <c r="F8" i="11" s="1"/>
  <c r="G8" i="11" s="1"/>
  <c r="C14" i="11" s="1"/>
  <c r="E10" i="11"/>
  <c r="F10" i="11" s="1"/>
  <c r="G10" i="11" s="1"/>
  <c r="E7" i="11"/>
  <c r="F7" i="11" s="1"/>
  <c r="G7" i="11" s="1"/>
  <c r="C13" i="11" s="1"/>
  <c r="F2" i="10"/>
  <c r="G2" i="10" s="1"/>
  <c r="B13" i="10" s="1"/>
  <c r="F7" i="10"/>
  <c r="G7" i="10" s="1"/>
  <c r="C13" i="10" s="1"/>
  <c r="F8" i="10"/>
  <c r="G8" i="10" s="1"/>
  <c r="C14" i="10" s="1"/>
  <c r="F9" i="10"/>
  <c r="G9" i="10" s="1"/>
  <c r="C15" i="10" s="1"/>
  <c r="F10" i="10"/>
  <c r="G10" i="10" s="1"/>
  <c r="E4" i="10"/>
  <c r="F4" i="10" s="1"/>
  <c r="G4" i="10" s="1"/>
  <c r="B15" i="10" s="1"/>
  <c r="E3" i="10"/>
  <c r="F3" i="10" s="1"/>
  <c r="G3" i="10" s="1"/>
  <c r="B14" i="10" s="1"/>
  <c r="F10" i="9"/>
  <c r="G10" i="9" s="1"/>
  <c r="F2" i="9"/>
  <c r="G2" i="9" s="1"/>
  <c r="B13" i="9" s="1"/>
  <c r="F7" i="9"/>
  <c r="G7" i="9" s="1"/>
  <c r="C13" i="9" s="1"/>
  <c r="F8" i="9"/>
  <c r="G8" i="9" s="1"/>
  <c r="C14" i="9" s="1"/>
  <c r="F9" i="9"/>
  <c r="G9" i="9" s="1"/>
  <c r="C15" i="9" s="1"/>
  <c r="E3" i="9"/>
  <c r="F3" i="9" s="1"/>
  <c r="G3" i="9" s="1"/>
  <c r="B14" i="9" s="1"/>
  <c r="E4" i="9"/>
  <c r="F4" i="9" s="1"/>
  <c r="G4" i="9" s="1"/>
  <c r="B15" i="9" s="1"/>
  <c r="F8" i="8"/>
  <c r="G8" i="8" s="1"/>
  <c r="C14" i="8" s="1"/>
  <c r="F9" i="8"/>
  <c r="G9" i="8" s="1"/>
  <c r="C15" i="8" s="1"/>
  <c r="C17" i="8"/>
  <c r="F2" i="8"/>
  <c r="G2" i="8" s="1"/>
  <c r="B13" i="8" s="1"/>
  <c r="E4" i="8"/>
  <c r="F4" i="8" s="1"/>
  <c r="G4" i="8" s="1"/>
  <c r="B15" i="8" s="1"/>
  <c r="E3" i="8"/>
  <c r="F3" i="8" s="1"/>
  <c r="G3" i="8" s="1"/>
  <c r="B14" i="8" s="1"/>
  <c r="F2" i="7"/>
  <c r="G2" i="7" s="1"/>
  <c r="B13" i="7" s="1"/>
  <c r="F8" i="7"/>
  <c r="G8" i="7" s="1"/>
  <c r="C14" i="7" s="1"/>
  <c r="F9" i="7"/>
  <c r="G9" i="7" s="1"/>
  <c r="C15" i="7" s="1"/>
  <c r="F7" i="7"/>
  <c r="G7" i="7" s="1"/>
  <c r="C13" i="7" s="1"/>
  <c r="F10" i="7"/>
  <c r="G10" i="7" s="1"/>
  <c r="E4" i="7"/>
  <c r="F4" i="7" s="1"/>
  <c r="G4" i="7" s="1"/>
  <c r="B15" i="7" s="1"/>
  <c r="E3" i="7"/>
  <c r="F3" i="7" s="1"/>
  <c r="G3" i="7" s="1"/>
  <c r="B14" i="7" s="1"/>
  <c r="F10" i="6"/>
  <c r="G10" i="6" s="1"/>
  <c r="F2" i="6"/>
  <c r="G2" i="6" s="1"/>
  <c r="B13" i="6" s="1"/>
  <c r="F7" i="6"/>
  <c r="G7" i="6" s="1"/>
  <c r="C13" i="6" s="1"/>
  <c r="F8" i="6"/>
  <c r="G8" i="6" s="1"/>
  <c r="C14" i="6" s="1"/>
  <c r="F9" i="6"/>
  <c r="G9" i="6" s="1"/>
  <c r="C15" i="6" s="1"/>
  <c r="E4" i="6"/>
  <c r="F4" i="6" s="1"/>
  <c r="G4" i="6" s="1"/>
  <c r="B15" i="6" s="1"/>
  <c r="E3" i="6"/>
  <c r="F3" i="6" s="1"/>
  <c r="G3" i="6" s="1"/>
  <c r="B14" i="6" s="1"/>
  <c r="F2" i="5"/>
  <c r="G2" i="5" s="1"/>
  <c r="B13" i="5" s="1"/>
  <c r="F8" i="5"/>
  <c r="G8" i="5" s="1"/>
  <c r="C14" i="5" s="1"/>
  <c r="F3" i="5"/>
  <c r="G3" i="5" s="1"/>
  <c r="B14" i="5" s="1"/>
  <c r="F10" i="5"/>
  <c r="G10" i="5" s="1"/>
  <c r="F9" i="5"/>
  <c r="G9" i="5" s="1"/>
  <c r="C15" i="5" s="1"/>
  <c r="F7" i="5"/>
  <c r="G7" i="5" s="1"/>
  <c r="C13" i="5" s="1"/>
  <c r="C16" i="5" s="1"/>
  <c r="E4" i="5"/>
  <c r="F4" i="5" s="1"/>
  <c r="G4" i="5" s="1"/>
  <c r="B15" i="5" s="1"/>
  <c r="B18" i="5" s="1"/>
  <c r="F3" i="4"/>
  <c r="G3" i="4" s="1"/>
  <c r="B14" i="4" s="1"/>
  <c r="F2" i="4"/>
  <c r="G2" i="4" s="1"/>
  <c r="B13" i="4" s="1"/>
  <c r="F4" i="4"/>
  <c r="G4" i="4" s="1"/>
  <c r="B15" i="4" s="1"/>
  <c r="F7" i="4"/>
  <c r="G7" i="4" s="1"/>
  <c r="C13" i="4" s="1"/>
  <c r="E8" i="4"/>
  <c r="F8" i="4" s="1"/>
  <c r="G8" i="4" s="1"/>
  <c r="C14" i="4" s="1"/>
  <c r="E10" i="4"/>
  <c r="F10" i="4" s="1"/>
  <c r="G10" i="4" s="1"/>
  <c r="E9" i="4"/>
  <c r="F9" i="4" s="1"/>
  <c r="G9" i="4" s="1"/>
  <c r="C15" i="4" s="1"/>
  <c r="B19" i="15" l="1"/>
  <c r="C17" i="15"/>
  <c r="C18" i="15"/>
  <c r="C16" i="15"/>
  <c r="B18" i="15"/>
  <c r="B17" i="15"/>
  <c r="B16" i="15"/>
  <c r="B19" i="14"/>
  <c r="C18" i="14"/>
  <c r="C17" i="14"/>
  <c r="C16" i="14"/>
  <c r="B18" i="14"/>
  <c r="B17" i="14"/>
  <c r="B16" i="14"/>
  <c r="B19" i="13"/>
  <c r="C17" i="13"/>
  <c r="C16" i="13"/>
  <c r="C18" i="13"/>
  <c r="B17" i="13"/>
  <c r="B16" i="13"/>
  <c r="B18" i="13"/>
  <c r="B19" i="12"/>
  <c r="C18" i="12"/>
  <c r="C17" i="12"/>
  <c r="C16" i="12"/>
  <c r="B18" i="12"/>
  <c r="B16" i="12"/>
  <c r="B17" i="12"/>
  <c r="B16" i="11"/>
  <c r="B19" i="11"/>
  <c r="C18" i="11"/>
  <c r="C16" i="11"/>
  <c r="C17" i="11"/>
  <c r="B19" i="10"/>
  <c r="C18" i="10"/>
  <c r="C17" i="10"/>
  <c r="C16" i="10"/>
  <c r="B18" i="10"/>
  <c r="B16" i="10"/>
  <c r="B17" i="10"/>
  <c r="B19" i="9"/>
  <c r="C18" i="9"/>
  <c r="C17" i="9"/>
  <c r="C16" i="9"/>
  <c r="B17" i="9"/>
  <c r="B16" i="9"/>
  <c r="B18" i="9"/>
  <c r="C16" i="8"/>
  <c r="C18" i="8"/>
  <c r="B18" i="8"/>
  <c r="B16" i="8"/>
  <c r="B17" i="8"/>
  <c r="B19" i="8"/>
  <c r="B19" i="7"/>
  <c r="C18" i="7"/>
  <c r="C16" i="7"/>
  <c r="C17" i="7"/>
  <c r="B18" i="7"/>
  <c r="B17" i="7"/>
  <c r="B16" i="7"/>
  <c r="B19" i="6"/>
  <c r="C18" i="6"/>
  <c r="C17" i="6"/>
  <c r="C16" i="6"/>
  <c r="B17" i="6"/>
  <c r="B18" i="6"/>
  <c r="B16" i="6"/>
  <c r="C18" i="5"/>
  <c r="B19" i="5"/>
  <c r="C17" i="5"/>
  <c r="B17" i="5"/>
  <c r="B16" i="5"/>
  <c r="B19" i="4"/>
  <c r="C18" i="4"/>
  <c r="C17" i="4"/>
  <c r="C16" i="4"/>
  <c r="B18" i="4"/>
  <c r="B17" i="4"/>
  <c r="B16" i="4"/>
</calcChain>
</file>

<file path=xl/sharedStrings.xml><?xml version="1.0" encoding="utf-8"?>
<sst xmlns="http://schemas.openxmlformats.org/spreadsheetml/2006/main" count="1048" uniqueCount="168">
  <si>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</si>
  <si>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</si>
  <si>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</si>
  <si>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</si>
  <si>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</si>
  <si>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</si>
  <si>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</si>
  <si>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</si>
  <si>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</si>
  <si>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</si>
  <si>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</si>
  <si>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</si>
  <si>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</si>
  <si>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</si>
  <si>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</si>
  <si>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</si>
  <si>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</si>
  <si>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</si>
  <si>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</si>
  <si>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</si>
  <si>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</si>
  <si>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</si>
  <si>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</si>
  <si>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</si>
  <si>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</si>
  <si>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</si>
  <si>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</si>
  <si>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</si>
  <si>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</si>
  <si>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</si>
  <si>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</si>
  <si>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</si>
  <si>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</si>
  <si>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</si>
  <si>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</si>
  <si>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</si>
  <si>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</si>
  <si>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</si>
  <si>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</si>
  <si>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</si>
  <si>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</si>
  <si>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</si>
  <si>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</si>
  <si>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</si>
  <si>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</si>
  <si>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</si>
  <si>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</si>
  <si>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</si>
  <si>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</si>
  <si>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</si>
  <si>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</si>
  <si>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</si>
  <si>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</si>
  <si>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</si>
  <si>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</si>
  <si>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</si>
  <si>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</si>
  <si>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</si>
  <si>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</si>
  <si>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</si>
  <si>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</si>
  <si>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</si>
  <si>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</si>
  <si>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</si>
  <si>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</si>
  <si>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</si>
  <si>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</si>
  <si>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</si>
  <si>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</si>
  <si>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</si>
  <si>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</si>
  <si>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</si>
  <si>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</si>
  <si>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</si>
  <si>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</si>
  <si>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</si>
  <si>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</si>
  <si>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</si>
  <si>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</si>
  <si>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</si>
  <si>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</si>
  <si>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</si>
  <si>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</si>
  <si>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</si>
  <si>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</si>
  <si>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</si>
  <si>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</si>
  <si>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</si>
  <si>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</si>
  <si>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</si>
  <si>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</si>
  <si>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</si>
  <si>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</si>
  <si>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</si>
  <si>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</si>
  <si>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</si>
  <si>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</si>
  <si>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</si>
  <si>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</si>
  <si>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</si>
  <si>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</si>
  <si>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</si>
  <si>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</si>
  <si>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</si>
  <si>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</si>
  <si>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</si>
  <si>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</si>
  <si>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</si>
  <si>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</si>
  <si>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</si>
  <si>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</si>
  <si>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</si>
  <si>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</si>
  <si>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</si>
  <si>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</si>
  <si>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bcl2 various cell line.pcrd</t>
  </si>
  <si>
    <t>Created By User</t>
  </si>
  <si>
    <t>admin</t>
  </si>
  <si>
    <t>Notes</t>
  </si>
  <si>
    <t>ID</t>
  </si>
  <si>
    <t>Run Started</t>
  </si>
  <si>
    <t>07/05/2019 17:55:01 UTC</t>
  </si>
  <si>
    <t>Run Ended</t>
  </si>
  <si>
    <t>07/05/2019 19:11:01 UTC</t>
  </si>
  <si>
    <t>Sample Vol</t>
  </si>
  <si>
    <t>Lid Temp</t>
  </si>
  <si>
    <t>Protocol File Name</t>
  </si>
  <si>
    <t>CFX_3StepAmp+Melt.prcl</t>
  </si>
  <si>
    <t>Plate Setup File Name</t>
  </si>
  <si>
    <t>QuickPlate_96 wells fam.pltd</t>
  </si>
  <si>
    <t>Base Serial Number</t>
  </si>
  <si>
    <t>BR007258</t>
  </si>
  <si>
    <t>Optical Head Serial Number</t>
  </si>
  <si>
    <t>788BR07018</t>
  </si>
  <si>
    <t>CFX Manager Version</t>
  </si>
  <si>
    <t xml:space="preserve">3.1.1517.0823. </t>
  </si>
  <si>
    <t>a549</t>
  </si>
  <si>
    <t>hct116</t>
  </si>
  <si>
    <t>ht-29</t>
  </si>
  <si>
    <t>hct-15</t>
  </si>
  <si>
    <t>MCF7</t>
  </si>
  <si>
    <t>BT-549</t>
  </si>
  <si>
    <t>MB231</t>
  </si>
  <si>
    <t>t47d</t>
  </si>
  <si>
    <t>du145</t>
  </si>
  <si>
    <t>PC-3</t>
  </si>
  <si>
    <t xml:space="preserve">AGS </t>
  </si>
  <si>
    <t>HT-1080</t>
  </si>
  <si>
    <t>Replicate No.</t>
  </si>
  <si>
    <t>Arbitrary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</si>
  <si>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</si>
  <si>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</si>
  <si>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</si>
  <si>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</si>
  <si>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</si>
  <si>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</si>
  <si>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</si>
  <si>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</si>
  <si>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</si>
  <si>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</si>
  <si>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</si>
  <si>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Cq value</t>
  </si>
  <si>
    <t>NM_000633.2</t>
  </si>
  <si>
    <t>A549</t>
  </si>
  <si>
    <t>NM_000657.2</t>
  </si>
  <si>
    <t>BCL2 NM_000657.2</t>
  </si>
  <si>
    <t>BCL2 NM_000633.2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</si>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</sst>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0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  <font>
      <sz val="11"/>
      <name val="Microsoft Sans Serif"/>
      <family val="2"/>
    </font>
    <font>
      <u/>
      <sz val="8.25"/>
      <color theme="10"/>
      <name val="Microsoft Sans Serif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  <protection locked="0"/>
    </xf>
    <xf numFmtId="0" fontId="1" fillId="0" borderId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</cellStyleXfs>
  <cellXfs count="25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6" fillId="4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164" fontId="10" fillId="0" borderId="0" xfId="1" applyNumberFormat="1" applyFont="1" applyFill="1" applyBorder="1" applyAlignment="1" applyProtection="1">
      <alignment vertical="center"/>
    </xf>
    <xf numFmtId="165" fontId="11" fillId="0" borderId="0" xfId="1" applyNumberFormat="1" applyFont="1" applyFill="1" applyBorder="1" applyAlignment="1" applyProtection="1">
      <alignment vertical="center"/>
    </xf>
    <xf numFmtId="166" fontId="12" fillId="0" borderId="0" xfId="1" applyNumberFormat="1" applyFont="1" applyFill="1" applyBorder="1" applyAlignment="1" applyProtection="1">
      <alignment vertical="center"/>
    </xf>
    <xf numFmtId="167" fontId="13" fillId="0" borderId="0" xfId="1" applyNumberFormat="1" applyFont="1" applyFill="1" applyBorder="1" applyAlignment="1" applyProtection="1">
      <alignment vertical="center"/>
    </xf>
    <xf numFmtId="49" fontId="14" fillId="0" borderId="0" xfId="1" applyNumberFormat="1" applyFont="1" applyFill="1" applyBorder="1" applyAlignment="1" applyProtection="1">
      <alignment vertical="top"/>
      <protection locked="0"/>
    </xf>
    <xf numFmtId="168" fontId="15" fillId="0" borderId="0" xfId="1" applyNumberFormat="1" applyFont="1" applyFill="1" applyBorder="1" applyAlignment="1" applyProtection="1">
      <alignment horizontal="left" vertical="top"/>
      <protection locked="0"/>
    </xf>
    <xf numFmtId="0" fontId="0" fillId="0" borderId="0" xfId="1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top"/>
      <protection locked="0"/>
    </xf>
    <xf numFmtId="164" fontId="16" fillId="0" borderId="0" xfId="0" applyNumberFormat="1" applyFont="1" applyFill="1" applyBorder="1" applyAlignment="1" applyProtection="1">
      <alignment vertical="center"/>
    </xf>
    <xf numFmtId="2" fontId="17" fillId="0" borderId="0" xfId="0" applyNumberFormat="1" applyFont="1" applyFill="1" applyBorder="1" applyAlignment="1" applyProtection="1">
      <alignment vertical="top"/>
      <protection locked="0"/>
    </xf>
    <xf numFmtId="0" fontId="17" fillId="0" borderId="0" xfId="1" applyFont="1" applyFill="1" applyBorder="1" applyAlignment="1" applyProtection="1">
      <alignment vertical="center"/>
    </xf>
    <xf numFmtId="164" fontId="1" fillId="0" borderId="0" xfId="1" applyNumberFormat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center"/>
    </xf>
    <xf numFmtId="0" fontId="18" fillId="0" borderId="0" xfId="2" applyFill="1" applyBorder="1" applyAlignment="1" applyProtection="1">
      <alignment vertical="top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0" fontId="16" fillId="0" borderId="0" xfId="1" applyFont="1" applyFill="1" applyBorder="1" applyAlignment="1" applyProtection="1">
      <alignment vertical="center"/>
    </xf>
  </cellXfs>
  <cellStyles count="3">
    <cellStyle name="Normal" xfId="1" xr:uid="{00000000-0005-0000-0000-000000000000}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'A549'!$B$18:$C$18</c:f>
                <c:numCache>
                  <c:formatCode>General</c:formatCode>
                  <c:ptCount val="2"/>
                  <c:pt idx="0">
                    <c:v>7.1111271777511394E-3</c:v>
                  </c:pt>
                  <c:pt idx="1">
                    <c:v>1.3781160055674795</c:v>
                  </c:pt>
                </c:numCache>
              </c:numRef>
            </c:plus>
            <c:minus>
              <c:numRef>
                <c:f>'A549'!$B$18:$C$18</c:f>
                <c:numCache>
                  <c:formatCode>General</c:formatCode>
                  <c:ptCount val="2"/>
                  <c:pt idx="0">
                    <c:v>7.1111271777511394E-3</c:v>
                  </c:pt>
                  <c:pt idx="1">
                    <c:v>1.3781160055674795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'A549'!$B$12:$C$12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'A549'!$B$16:$C$16</c:f>
              <c:numCache>
                <c:formatCode>General</c:formatCode>
                <c:ptCount val="2"/>
                <c:pt idx="0">
                  <c:v>1.0000756300719991</c:v>
                </c:pt>
                <c:pt idx="1">
                  <c:v>12.849703652982363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'PC3'!$B$18:$C$18</c:f>
                <c:numCache>
                  <c:formatCode>General</c:formatCode>
                  <c:ptCount val="2"/>
                  <c:pt idx="0">
                    <c:v>0.10987019573514487</c:v>
                  </c:pt>
                  <c:pt idx="1">
                    <c:v>0.38972483149077281</c:v>
                  </c:pt>
                </c:numCache>
              </c:numRef>
            </c:plus>
            <c:minus>
              <c:numRef>
                <c:f>'PC3'!$B$18:$C$18</c:f>
                <c:numCache>
                  <c:formatCode>General</c:formatCode>
                  <c:ptCount val="2"/>
                  <c:pt idx="0">
                    <c:v>0.10987019573514487</c:v>
                  </c:pt>
                  <c:pt idx="1">
                    <c:v>0.38972483149077281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'PC3'!$B$12:$C$12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'PC3'!$B$16:$C$16</c:f>
              <c:numCache>
                <c:formatCode>General</c:formatCode>
                <c:ptCount val="2"/>
                <c:pt idx="0">
                  <c:v>1.0196028488408226</c:v>
                </c:pt>
                <c:pt idx="1">
                  <c:v>7.2836174783451142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AGS!$B$18:$C$18</c:f>
                <c:numCache>
                  <c:formatCode>General</c:formatCode>
                  <c:ptCount val="2"/>
                  <c:pt idx="0">
                    <c:v>3.6610658600084285E-2</c:v>
                  </c:pt>
                  <c:pt idx="1">
                    <c:v>1.3765514884855896</c:v>
                  </c:pt>
                </c:numCache>
              </c:numRef>
            </c:plus>
            <c:minus>
              <c:numRef>
                <c:f>AGS!$B$18:$C$18</c:f>
                <c:numCache>
                  <c:formatCode>General</c:formatCode>
                  <c:ptCount val="2"/>
                  <c:pt idx="0">
                    <c:v>3.6610658600084285E-2</c:v>
                  </c:pt>
                  <c:pt idx="1">
                    <c:v>1.3765514884855896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AGS!$B$12:$C$12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AGS!$B$16:$C$16</c:f>
              <c:numCache>
                <c:formatCode>General</c:formatCode>
                <c:ptCount val="2"/>
                <c:pt idx="0">
                  <c:v>1.0019534286701524</c:v>
                </c:pt>
                <c:pt idx="1">
                  <c:v>80.277868847863971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'HT1080'!$B$18:$C$18</c:f>
                <c:numCache>
                  <c:formatCode>General</c:formatCode>
                  <c:ptCount val="2"/>
                  <c:pt idx="0">
                    <c:v>3.9339949860956139E-2</c:v>
                  </c:pt>
                  <c:pt idx="1">
                    <c:v>0.14581146768885361</c:v>
                  </c:pt>
                </c:numCache>
              </c:numRef>
            </c:plus>
            <c:minus>
              <c:numRef>
                <c:f>'HT1080'!$B$18:$C$18</c:f>
                <c:numCache>
                  <c:formatCode>General</c:formatCode>
                  <c:ptCount val="2"/>
                  <c:pt idx="0">
                    <c:v>3.9339949860956139E-2</c:v>
                  </c:pt>
                  <c:pt idx="1">
                    <c:v>0.14581146768885361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'HT1080'!$B$12:$C$12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'HT1080'!$B$16:$C$16</c:f>
              <c:numCache>
                <c:formatCode>General</c:formatCode>
                <c:ptCount val="2"/>
                <c:pt idx="0">
                  <c:v>1.0023843201851681</c:v>
                </c:pt>
                <c:pt idx="1">
                  <c:v>1.3042994099362446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'HCT116'!$B$18:$C$18</c:f>
                <c:numCache>
                  <c:formatCode>General</c:formatCode>
                  <c:ptCount val="2"/>
                  <c:pt idx="0">
                    <c:v>5.5679778426969931E-2</c:v>
                  </c:pt>
                  <c:pt idx="1">
                    <c:v>8.6236323327977815E-2</c:v>
                  </c:pt>
                </c:numCache>
              </c:numRef>
            </c:plus>
            <c:minus>
              <c:numRef>
                <c:f>'HCT116'!$B$18:$C$18</c:f>
                <c:numCache>
                  <c:formatCode>General</c:formatCode>
                  <c:ptCount val="2"/>
                  <c:pt idx="0">
                    <c:v>5.5679778426969931E-2</c:v>
                  </c:pt>
                  <c:pt idx="1">
                    <c:v>8.6236323327977815E-2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'HCT116'!$B$12:$C$12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'HCT116'!$B$16:$C$16</c:f>
              <c:numCache>
                <c:formatCode>General</c:formatCode>
                <c:ptCount val="2"/>
                <c:pt idx="0">
                  <c:v>1.0048280060624624</c:v>
                </c:pt>
                <c:pt idx="1">
                  <c:v>0.97562242990667825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'HT-29'!$B$18:$C$18</c:f>
                <c:numCache>
                  <c:formatCode>General</c:formatCode>
                  <c:ptCount val="2"/>
                  <c:pt idx="0">
                    <c:v>0.24116091776318338</c:v>
                  </c:pt>
                  <c:pt idx="1">
                    <c:v>8.4390350094485829</c:v>
                  </c:pt>
                </c:numCache>
              </c:numRef>
            </c:plus>
            <c:minus>
              <c:numRef>
                <c:f>'HT-29'!$B$18:$C$18</c:f>
                <c:numCache>
                  <c:formatCode>General</c:formatCode>
                  <c:ptCount val="2"/>
                  <c:pt idx="0">
                    <c:v>0.24116091776318338</c:v>
                  </c:pt>
                  <c:pt idx="1">
                    <c:v>8.4390350094485829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'HT-29'!$B$12:$C$12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'HT-29'!$B$16:$C$16</c:f>
              <c:numCache>
                <c:formatCode>General</c:formatCode>
                <c:ptCount val="2"/>
                <c:pt idx="0">
                  <c:v>1.0728421888293929</c:v>
                </c:pt>
                <c:pt idx="1">
                  <c:v>133.15101444958364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'HCT15'!$B$18:$C$18</c:f>
                <c:numCache>
                  <c:formatCode>General</c:formatCode>
                  <c:ptCount val="2"/>
                  <c:pt idx="0">
                    <c:v>1.204043569158539E-2</c:v>
                  </c:pt>
                  <c:pt idx="1">
                    <c:v>0.12358023703711239</c:v>
                  </c:pt>
                </c:numCache>
              </c:numRef>
            </c:plus>
            <c:minus>
              <c:numRef>
                <c:f>'HCT15'!$B$18:$C$18</c:f>
                <c:numCache>
                  <c:formatCode>General</c:formatCode>
                  <c:ptCount val="2"/>
                  <c:pt idx="0">
                    <c:v>1.204043569158539E-2</c:v>
                  </c:pt>
                  <c:pt idx="1">
                    <c:v>0.12358023703711239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'HCT15'!$B$12:$C$12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'HCT15'!$B$16:$C$16</c:f>
              <c:numCache>
                <c:formatCode>General</c:formatCode>
                <c:ptCount val="2"/>
                <c:pt idx="0">
                  <c:v>1.0002167641254276</c:v>
                </c:pt>
                <c:pt idx="1">
                  <c:v>2.1319813068166447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'MCF7'!$B$18:$C$18</c:f>
                <c:numCache>
                  <c:formatCode>General</c:formatCode>
                  <c:ptCount val="2"/>
                  <c:pt idx="0">
                    <c:v>8.6865107054885198E-3</c:v>
                  </c:pt>
                  <c:pt idx="1">
                    <c:v>2.902126131960709E-3</c:v>
                  </c:pt>
                </c:numCache>
              </c:numRef>
            </c:plus>
            <c:minus>
              <c:numRef>
                <c:f>'MCF7'!$B$18:$C$18</c:f>
                <c:numCache>
                  <c:formatCode>General</c:formatCode>
                  <c:ptCount val="2"/>
                  <c:pt idx="0">
                    <c:v>8.6865107054885198E-3</c:v>
                  </c:pt>
                  <c:pt idx="1">
                    <c:v>2.902126131960709E-3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'MCF7'!$B$16:$C$16</c:f>
              <c:numCache>
                <c:formatCode>General</c:formatCode>
                <c:ptCount val="2"/>
                <c:pt idx="0">
                  <c:v>1.0001124693143657</c:v>
                </c:pt>
                <c:pt idx="1">
                  <c:v>0.113822252132655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'BT549'!$B$18:$C$18</c:f>
                <c:numCache>
                  <c:formatCode>General</c:formatCode>
                  <c:ptCount val="2"/>
                  <c:pt idx="0">
                    <c:v>1.8339820092453878E-2</c:v>
                  </c:pt>
                  <c:pt idx="1">
                    <c:v>3.1716725630497808E-2</c:v>
                  </c:pt>
                </c:numCache>
              </c:numRef>
            </c:plus>
            <c:minus>
              <c:numRef>
                <c:f>'BT549'!$B$18:$C$18</c:f>
                <c:numCache>
                  <c:formatCode>General</c:formatCode>
                  <c:ptCount val="2"/>
                  <c:pt idx="0">
                    <c:v>1.8339820092453878E-2</c:v>
                  </c:pt>
                  <c:pt idx="1">
                    <c:v>3.1716725630497808E-2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'BT549'!$B$12:$C$12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'BT549'!$B$16:$C$16</c:f>
              <c:numCache>
                <c:formatCode>General</c:formatCode>
                <c:ptCount val="2"/>
                <c:pt idx="0">
                  <c:v>1.0005119491865704</c:v>
                </c:pt>
                <c:pt idx="1">
                  <c:v>1.5740706540094997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'MB231'!$B$18:$C$18</c:f>
                <c:numCache>
                  <c:formatCode>General</c:formatCode>
                  <c:ptCount val="2"/>
                  <c:pt idx="0">
                    <c:v>2.8849770389970195E-2</c:v>
                  </c:pt>
                  <c:pt idx="1">
                    <c:v>5.6696625569515283E-2</c:v>
                  </c:pt>
                </c:numCache>
              </c:numRef>
            </c:plus>
            <c:minus>
              <c:numRef>
                <c:f>'MB231'!$B$18:$C$18</c:f>
                <c:numCache>
                  <c:formatCode>General</c:formatCode>
                  <c:ptCount val="2"/>
                  <c:pt idx="0">
                    <c:v>2.8849770389970195E-2</c:v>
                  </c:pt>
                  <c:pt idx="1">
                    <c:v>5.6696625569515283E-2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'MB231'!$B$12:$C$12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'MB231'!$B$16:$C$16</c:f>
              <c:numCache>
                <c:formatCode>General</c:formatCode>
                <c:ptCount val="2"/>
                <c:pt idx="0">
                  <c:v>1.0012774224140744</c:v>
                </c:pt>
                <c:pt idx="1">
                  <c:v>1.5073321585157897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T47D!$B$18:$C$18</c:f>
                <c:numCache>
                  <c:formatCode>General</c:formatCode>
                  <c:ptCount val="2"/>
                  <c:pt idx="0">
                    <c:v>2.3920885968912564E-2</c:v>
                  </c:pt>
                  <c:pt idx="1">
                    <c:v>0.21520751437523691</c:v>
                  </c:pt>
                </c:numCache>
              </c:numRef>
            </c:plus>
            <c:minus>
              <c:numRef>
                <c:f>T47D!$B$18:$C$18</c:f>
                <c:numCache>
                  <c:formatCode>General</c:formatCode>
                  <c:ptCount val="2"/>
                  <c:pt idx="0">
                    <c:v>2.3920885968912564E-2</c:v>
                  </c:pt>
                  <c:pt idx="1">
                    <c:v>0.21520751437523691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T47D!$B$12:$C$12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T47D!$B$16:$C$16</c:f>
              <c:numCache>
                <c:formatCode>General</c:formatCode>
                <c:ptCount val="2"/>
                <c:pt idx="0">
                  <c:v>1.0008601531977097</c:v>
                </c:pt>
                <c:pt idx="1">
                  <c:v>5.2942910453735683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'DU145'!$B$18:$C$18</c:f>
                <c:numCache>
                  <c:formatCode>General</c:formatCode>
                  <c:ptCount val="2"/>
                  <c:pt idx="0">
                    <c:v>0.17014951265252706</c:v>
                  </c:pt>
                  <c:pt idx="1">
                    <c:v>1.0814797524379787</c:v>
                  </c:pt>
                </c:numCache>
              </c:numRef>
            </c:plus>
            <c:minus>
              <c:numRef>
                <c:f>'DU145'!$B$18:$C$18</c:f>
                <c:numCache>
                  <c:formatCode>General</c:formatCode>
                  <c:ptCount val="2"/>
                  <c:pt idx="0">
                    <c:v>0.17014951265252706</c:v>
                  </c:pt>
                  <c:pt idx="1">
                    <c:v>1.0814797524379787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'DU145'!$B$12:$C$12</c:f>
              <c:strCache>
                <c:ptCount val="2"/>
                <c:pt idx="0">
                  <c:v>BCL2 NM_000633.2</c:v>
                </c:pt>
                <c:pt idx="1">
                  <c:v>BCL2 NM_000657.2</c:v>
                </c:pt>
              </c:strCache>
            </c:strRef>
          </c:cat>
          <c:val>
            <c:numRef>
              <c:f>'DU145'!$B$16:$C$16</c:f>
              <c:numCache>
                <c:formatCode>General</c:formatCode>
                <c:ptCount val="2"/>
                <c:pt idx="0">
                  <c:v>1.0424415846838295</c:v>
                </c:pt>
                <c:pt idx="1">
                  <c:v>85.733214435159041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12</xdr:row>
      <xdr:rowOff>138112</xdr:rowOff>
    </xdr:from>
    <xdr:to>
      <xdr:col>6</xdr:col>
      <xdr:colOff>647700</xdr:colOff>
      <xdr:row>27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798A20-EBCC-43A6-B9B2-076ADD56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142875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8990AE-5FD9-41BA-A2F9-822BC8A2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361950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87F28A-B7C2-489E-AE7F-0C83CECB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12</xdr:row>
      <xdr:rowOff>4762</xdr:rowOff>
    </xdr:from>
    <xdr:to>
      <xdr:col>7</xdr:col>
      <xdr:colOff>200025</xdr:colOff>
      <xdr:row>27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5D3E70-FB4B-4801-9CBF-C15799000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11</xdr:row>
      <xdr:rowOff>176212</xdr:rowOff>
    </xdr:from>
    <xdr:to>
      <xdr:col>7</xdr:col>
      <xdr:colOff>390525</xdr:colOff>
      <xdr:row>27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1319CB-9D7C-4FEA-BFA3-C7270155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12</xdr:row>
      <xdr:rowOff>4762</xdr:rowOff>
    </xdr:from>
    <xdr:to>
      <xdr:col>7</xdr:col>
      <xdr:colOff>333375</xdr:colOff>
      <xdr:row>27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4BB1CC-13A2-4891-9545-2EFD484B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7</xdr:col>
      <xdr:colOff>619125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FA6B89-C547-403A-B7A6-8C06EB994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447675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3CF3B4-3323-4D34-9446-B6B98016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447675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A5FCE-2240-40AE-951C-E1F825CF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419100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1B0C36-D756-440B-9437-366ADB65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371475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D3747B-20F4-48C1-A530-99C9B332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888728F-C11A-46ED-A51C-3532DAC09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R6" sqref="R6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10" style="1" customWidth="1"/>
    <col min="18" max="16384" width="10" style="1"/>
  </cols>
  <sheetData>
    <row r="1" spans="1:30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30" ht="15" customHeight="1" x14ac:dyDescent="0.15">
      <c r="B2" s="6" t="s">
        <v>15</v>
      </c>
      <c r="C2" s="7" t="s">
        <v>16</v>
      </c>
      <c r="D2" s="8" t="s">
        <v>17</v>
      </c>
      <c r="E2" s="8" t="s">
        <v>18</v>
      </c>
      <c r="F2" s="8" t="s">
        <v>17</v>
      </c>
      <c r="G2" s="8" t="s">
        <v>17</v>
      </c>
      <c r="H2" s="9">
        <v>33.155444192092197</v>
      </c>
      <c r="I2" s="9">
        <v>33.155444192092197</v>
      </c>
      <c r="J2" s="10">
        <v>0</v>
      </c>
      <c r="N2" s="11">
        <v>0</v>
      </c>
      <c r="O2" s="12">
        <v>72</v>
      </c>
      <c r="P2" s="8" t="s">
        <v>17</v>
      </c>
    </row>
    <row r="3" spans="1:30" ht="15" customHeight="1" x14ac:dyDescent="0.15">
      <c r="B3" s="6" t="s">
        <v>19</v>
      </c>
      <c r="C3" s="7" t="s">
        <v>16</v>
      </c>
      <c r="D3" s="8" t="s">
        <v>17</v>
      </c>
      <c r="E3" s="8" t="s">
        <v>18</v>
      </c>
      <c r="F3" s="8" t="s">
        <v>17</v>
      </c>
      <c r="G3" s="8" t="s">
        <v>17</v>
      </c>
      <c r="H3" s="9">
        <v>28.926980798348801</v>
      </c>
      <c r="I3" s="9">
        <v>28.926980798348801</v>
      </c>
      <c r="J3" s="10">
        <v>0</v>
      </c>
      <c r="N3" s="11">
        <v>0</v>
      </c>
      <c r="O3" s="12">
        <v>72</v>
      </c>
      <c r="P3" s="8" t="s">
        <v>17</v>
      </c>
    </row>
    <row r="4" spans="1:30" ht="15" customHeight="1" x14ac:dyDescent="0.15">
      <c r="B4" s="6" t="s">
        <v>20</v>
      </c>
      <c r="C4" s="7" t="s">
        <v>16</v>
      </c>
      <c r="D4" s="8" t="s">
        <v>17</v>
      </c>
      <c r="E4" s="8" t="s">
        <v>18</v>
      </c>
      <c r="F4" s="8" t="s">
        <v>17</v>
      </c>
      <c r="G4" s="8" t="s">
        <v>17</v>
      </c>
      <c r="H4" s="9">
        <v>35.285911876664301</v>
      </c>
      <c r="I4" s="9">
        <v>35.285911876664301</v>
      </c>
      <c r="J4" s="10">
        <v>0</v>
      </c>
      <c r="N4" s="11">
        <v>0</v>
      </c>
      <c r="O4" s="12">
        <v>72</v>
      </c>
      <c r="P4" s="8" t="s">
        <v>17</v>
      </c>
    </row>
    <row r="5" spans="1:30" ht="15" customHeight="1" x14ac:dyDescent="0.15">
      <c r="B5" s="6" t="s">
        <v>21</v>
      </c>
      <c r="C5" s="7" t="s">
        <v>16</v>
      </c>
      <c r="D5" s="8" t="s">
        <v>17</v>
      </c>
      <c r="E5" s="8" t="s">
        <v>18</v>
      </c>
      <c r="F5" s="8" t="s">
        <v>17</v>
      </c>
      <c r="G5" s="8" t="s">
        <v>17</v>
      </c>
      <c r="H5" s="9">
        <v>29.1156055793913</v>
      </c>
      <c r="I5" s="9">
        <v>29.1156055793913</v>
      </c>
      <c r="J5" s="10">
        <v>0</v>
      </c>
      <c r="N5" s="11">
        <v>0</v>
      </c>
      <c r="O5" s="12">
        <v>72</v>
      </c>
      <c r="P5" s="8" t="s">
        <v>17</v>
      </c>
      <c r="S5" s="15" t="s">
        <v>136</v>
      </c>
      <c r="T5" s="15" t="s">
        <v>137</v>
      </c>
      <c r="U5" s="15" t="s">
        <v>138</v>
      </c>
      <c r="V5" s="15" t="s">
        <v>139</v>
      </c>
      <c r="W5" s="15" t="s">
        <v>140</v>
      </c>
      <c r="X5" s="15" t="s">
        <v>141</v>
      </c>
      <c r="Y5" s="15" t="s">
        <v>142</v>
      </c>
      <c r="Z5" s="15" t="s">
        <v>143</v>
      </c>
      <c r="AA5" s="15" t="s">
        <v>144</v>
      </c>
      <c r="AB5" s="15" t="s">
        <v>145</v>
      </c>
      <c r="AC5" s="15" t="s">
        <v>146</v>
      </c>
      <c r="AD5" s="15" t="s">
        <v>147</v>
      </c>
    </row>
    <row r="6" spans="1:30" ht="15" customHeight="1" x14ac:dyDescent="0.15">
      <c r="B6" s="6" t="s">
        <v>22</v>
      </c>
      <c r="C6" s="7" t="s">
        <v>16</v>
      </c>
      <c r="D6" s="8" t="s">
        <v>17</v>
      </c>
      <c r="E6" s="8" t="s">
        <v>18</v>
      </c>
      <c r="F6" s="8" t="s">
        <v>17</v>
      </c>
      <c r="G6" s="8" t="s">
        <v>17</v>
      </c>
      <c r="H6" s="9">
        <v>25.192668936589399</v>
      </c>
      <c r="I6" s="9">
        <v>25.192668936589399</v>
      </c>
      <c r="J6" s="10">
        <v>0</v>
      </c>
      <c r="N6" s="11">
        <v>0</v>
      </c>
      <c r="O6" s="12">
        <v>72</v>
      </c>
      <c r="P6" s="8" t="s">
        <v>17</v>
      </c>
      <c r="R6" s="24" t="s">
        <v>162</v>
      </c>
      <c r="S6" s="9">
        <v>33.155444192092197</v>
      </c>
      <c r="T6" s="9">
        <v>28.926980798348801</v>
      </c>
      <c r="U6" s="9">
        <v>35.285911876664301</v>
      </c>
      <c r="V6" s="9">
        <v>29.1156055793913</v>
      </c>
      <c r="W6" s="9">
        <v>25.192668936589399</v>
      </c>
      <c r="X6" s="9">
        <v>28.090974179493301</v>
      </c>
      <c r="Y6" s="9">
        <v>27.9222147861779</v>
      </c>
      <c r="Z6" s="9">
        <v>30.9781687884748</v>
      </c>
      <c r="AA6" s="9">
        <v>34.0682210389296</v>
      </c>
      <c r="AB6" s="9">
        <v>31.637329398088099</v>
      </c>
      <c r="AC6" s="9">
        <v>34.510424849657902</v>
      </c>
      <c r="AD6" s="9">
        <v>29.2147799704743</v>
      </c>
    </row>
    <row r="7" spans="1:30" ht="15" customHeight="1" x14ac:dyDescent="0.15">
      <c r="B7" s="6" t="s">
        <v>23</v>
      </c>
      <c r="C7" s="7" t="s">
        <v>16</v>
      </c>
      <c r="D7" s="8" t="s">
        <v>17</v>
      </c>
      <c r="E7" s="8" t="s">
        <v>18</v>
      </c>
      <c r="F7" s="8" t="s">
        <v>17</v>
      </c>
      <c r="G7" s="8" t="s">
        <v>17</v>
      </c>
      <c r="H7" s="9">
        <v>28.090974179493301</v>
      </c>
      <c r="I7" s="9">
        <v>28.090974179493301</v>
      </c>
      <c r="J7" s="10">
        <v>0</v>
      </c>
      <c r="N7" s="11">
        <v>0</v>
      </c>
      <c r="O7" s="12">
        <v>72</v>
      </c>
      <c r="P7" s="8" t="s">
        <v>17</v>
      </c>
      <c r="S7" s="9">
        <v>32.798605520938303</v>
      </c>
      <c r="T7" s="9">
        <v>28.972387037247898</v>
      </c>
      <c r="U7" s="9">
        <v>36.525828359076499</v>
      </c>
      <c r="V7" s="9">
        <v>29.2676981048341</v>
      </c>
      <c r="W7" s="9">
        <v>25.535979158524899</v>
      </c>
      <c r="X7" s="9">
        <v>28.3285428496871</v>
      </c>
      <c r="Y7" s="9">
        <v>28.194680826122799</v>
      </c>
      <c r="Z7" s="9">
        <v>30.9072530926728</v>
      </c>
      <c r="AA7" s="9">
        <v>35.4953268079759</v>
      </c>
      <c r="AB7" s="9">
        <v>31.612667242637901</v>
      </c>
      <c r="AC7" s="9">
        <v>34.564601153609502</v>
      </c>
      <c r="AD7" s="9">
        <v>29.402876506882698</v>
      </c>
    </row>
    <row r="8" spans="1:30" ht="15" customHeight="1" x14ac:dyDescent="0.15">
      <c r="B8" s="6" t="s">
        <v>24</v>
      </c>
      <c r="C8" s="7" t="s">
        <v>16</v>
      </c>
      <c r="D8" s="8" t="s">
        <v>17</v>
      </c>
      <c r="E8" s="8" t="s">
        <v>18</v>
      </c>
      <c r="F8" s="8" t="s">
        <v>17</v>
      </c>
      <c r="G8" s="8" t="s">
        <v>17</v>
      </c>
      <c r="H8" s="9">
        <v>27.9222147861779</v>
      </c>
      <c r="I8" s="9">
        <v>27.9222147861779</v>
      </c>
      <c r="J8" s="10">
        <v>0</v>
      </c>
      <c r="N8" s="11">
        <v>0</v>
      </c>
      <c r="O8" s="12">
        <v>72</v>
      </c>
      <c r="P8" s="8" t="s">
        <v>17</v>
      </c>
      <c r="S8" s="9">
        <v>33.127596599649998</v>
      </c>
      <c r="T8" s="9">
        <v>28.657511044258801</v>
      </c>
      <c r="U8" s="9">
        <v>36.229965936555303</v>
      </c>
      <c r="V8" s="9">
        <v>29.085601962069799</v>
      </c>
      <c r="W8" s="9">
        <v>25.242139843443599</v>
      </c>
      <c r="X8" s="9">
        <v>27.9961899677076</v>
      </c>
      <c r="Y8" s="9">
        <v>28.072827635563701</v>
      </c>
      <c r="Z8" s="9">
        <v>30.8275122119482</v>
      </c>
      <c r="AA8" s="9">
        <v>34.5408378088365</v>
      </c>
      <c r="AB8" s="9">
        <v>31.030335817422099</v>
      </c>
      <c r="AC8" s="9">
        <v>34.333824522856801</v>
      </c>
      <c r="AD8" s="9">
        <v>29.1719217968393</v>
      </c>
    </row>
    <row r="9" spans="1:30" ht="15" customHeight="1" x14ac:dyDescent="0.15">
      <c r="B9" s="6" t="s">
        <v>25</v>
      </c>
      <c r="C9" s="7" t="s">
        <v>16</v>
      </c>
      <c r="D9" s="8" t="s">
        <v>17</v>
      </c>
      <c r="E9" s="8" t="s">
        <v>18</v>
      </c>
      <c r="F9" s="8" t="s">
        <v>17</v>
      </c>
      <c r="G9" s="8" t="s">
        <v>17</v>
      </c>
      <c r="H9" s="9">
        <v>30.9781687884748</v>
      </c>
      <c r="I9" s="9">
        <v>30.9781687884748</v>
      </c>
      <c r="J9" s="10">
        <v>0</v>
      </c>
      <c r="N9" s="11">
        <v>0</v>
      </c>
      <c r="O9" s="12">
        <v>72</v>
      </c>
      <c r="P9" s="8" t="s">
        <v>17</v>
      </c>
      <c r="S9" s="9">
        <v>33.170383120925898</v>
      </c>
      <c r="T9" s="9">
        <v>28.5979575402995</v>
      </c>
      <c r="U9" s="9">
        <v>35.728884935639897</v>
      </c>
      <c r="V9" s="9">
        <v>29.042474149692602</v>
      </c>
      <c r="W9" s="9">
        <v>25.233672657630599</v>
      </c>
      <c r="X9" s="9">
        <v>27.989519881584702</v>
      </c>
      <c r="Y9" s="9">
        <v>27.912700189814899</v>
      </c>
      <c r="Z9" s="9">
        <v>30.7607787163133</v>
      </c>
      <c r="AA9" s="9">
        <v>35.096172214368799</v>
      </c>
      <c r="AB9" s="9">
        <v>30.963003074393399</v>
      </c>
      <c r="AC9" s="9">
        <v>34.534753391904403</v>
      </c>
      <c r="AD9" s="9">
        <v>28.930632621091799</v>
      </c>
    </row>
    <row r="10" spans="1:30" ht="15" customHeight="1" x14ac:dyDescent="0.15">
      <c r="B10" s="6" t="s">
        <v>26</v>
      </c>
      <c r="C10" s="7" t="s">
        <v>16</v>
      </c>
      <c r="D10" s="8" t="s">
        <v>17</v>
      </c>
      <c r="E10" s="8" t="s">
        <v>18</v>
      </c>
      <c r="F10" s="8" t="s">
        <v>17</v>
      </c>
      <c r="G10" s="8" t="s">
        <v>17</v>
      </c>
      <c r="H10" s="9">
        <v>34.0682210389296</v>
      </c>
      <c r="I10" s="9">
        <v>34.0682210389296</v>
      </c>
      <c r="J10" s="10">
        <v>0</v>
      </c>
      <c r="N10" s="11">
        <v>0</v>
      </c>
      <c r="O10" s="12">
        <v>72</v>
      </c>
      <c r="P10" s="8" t="s">
        <v>17</v>
      </c>
    </row>
    <row r="11" spans="1:30" ht="15" customHeight="1" x14ac:dyDescent="0.15">
      <c r="B11" s="6" t="s">
        <v>27</v>
      </c>
      <c r="C11" s="7" t="s">
        <v>16</v>
      </c>
      <c r="D11" s="8" t="s">
        <v>17</v>
      </c>
      <c r="E11" s="8" t="s">
        <v>18</v>
      </c>
      <c r="F11" s="8" t="s">
        <v>17</v>
      </c>
      <c r="G11" s="8" t="s">
        <v>17</v>
      </c>
      <c r="H11" s="9">
        <v>31.637329398088099</v>
      </c>
      <c r="I11" s="9">
        <v>31.637329398088099</v>
      </c>
      <c r="J11" s="10">
        <v>0</v>
      </c>
      <c r="N11" s="11">
        <v>0</v>
      </c>
      <c r="O11" s="12">
        <v>72</v>
      </c>
      <c r="P11" s="8" t="s">
        <v>17</v>
      </c>
    </row>
    <row r="12" spans="1:30" ht="15" customHeight="1" x14ac:dyDescent="0.15">
      <c r="B12" s="6" t="s">
        <v>28</v>
      </c>
      <c r="C12" s="7" t="s">
        <v>16</v>
      </c>
      <c r="D12" s="8" t="s">
        <v>17</v>
      </c>
      <c r="E12" s="8" t="s">
        <v>18</v>
      </c>
      <c r="F12" s="8" t="s">
        <v>17</v>
      </c>
      <c r="G12" s="8" t="s">
        <v>17</v>
      </c>
      <c r="H12" s="9">
        <v>34.510424849657902</v>
      </c>
      <c r="I12" s="9">
        <v>34.510424849657902</v>
      </c>
      <c r="J12" s="10">
        <v>0</v>
      </c>
      <c r="N12" s="11">
        <v>0</v>
      </c>
      <c r="O12" s="12">
        <v>72</v>
      </c>
      <c r="P12" s="8" t="s">
        <v>17</v>
      </c>
      <c r="R12" s="22"/>
      <c r="S12" s="9">
        <v>29.217296750097798</v>
      </c>
      <c r="T12" s="9">
        <v>28.516344845532998</v>
      </c>
      <c r="U12" s="9">
        <v>28.750104229992498</v>
      </c>
      <c r="V12" s="9">
        <v>27.798407787360901</v>
      </c>
      <c r="W12" s="9">
        <v>28.279480039112698</v>
      </c>
      <c r="X12" s="9">
        <v>27.3331991155721</v>
      </c>
      <c r="Y12" s="9">
        <v>27.255717265206901</v>
      </c>
      <c r="Z12" s="9">
        <v>28.382442741041601</v>
      </c>
      <c r="AA12" s="9">
        <v>28.1431075009403</v>
      </c>
      <c r="AB12" s="9">
        <v>28.166632150388899</v>
      </c>
      <c r="AC12" s="9">
        <v>28.111206424483601</v>
      </c>
      <c r="AD12" s="9">
        <v>28.612768347341301</v>
      </c>
    </row>
    <row r="13" spans="1:30" ht="15" customHeight="1" x14ac:dyDescent="0.15">
      <c r="B13" s="6" t="s">
        <v>29</v>
      </c>
      <c r="C13" s="7" t="s">
        <v>16</v>
      </c>
      <c r="D13" s="8" t="s">
        <v>17</v>
      </c>
      <c r="E13" s="8" t="s">
        <v>18</v>
      </c>
      <c r="F13" s="8" t="s">
        <v>17</v>
      </c>
      <c r="G13" s="8" t="s">
        <v>17</v>
      </c>
      <c r="H13" s="9">
        <v>29.2147799704743</v>
      </c>
      <c r="I13" s="9">
        <v>29.2147799704743</v>
      </c>
      <c r="J13" s="10">
        <v>0</v>
      </c>
      <c r="N13" s="11">
        <v>0</v>
      </c>
      <c r="O13" s="12">
        <v>72</v>
      </c>
      <c r="P13" s="8" t="s">
        <v>17</v>
      </c>
      <c r="R13" s="23" t="s">
        <v>164</v>
      </c>
      <c r="S13" s="9">
        <v>29.379310593094001</v>
      </c>
      <c r="T13" s="9">
        <v>28.7602851101474</v>
      </c>
      <c r="U13" s="9">
        <v>29.048423078406302</v>
      </c>
      <c r="V13" s="9">
        <v>28.1141252651895</v>
      </c>
      <c r="W13" s="9">
        <v>28.3635530454461</v>
      </c>
      <c r="X13" s="9">
        <v>27.3386584436677</v>
      </c>
      <c r="Y13" s="9">
        <v>27.406404398241701</v>
      </c>
      <c r="Z13" s="9">
        <v>28.3353056923184</v>
      </c>
      <c r="AA13" s="9">
        <v>28.110365309839001</v>
      </c>
      <c r="AB13" s="9">
        <v>28.4816696644919</v>
      </c>
      <c r="AC13" s="9">
        <v>28.193860288040799</v>
      </c>
      <c r="AD13" s="9"/>
    </row>
    <row r="14" spans="1:30" ht="15" customHeight="1" x14ac:dyDescent="0.15">
      <c r="B14" s="6" t="s">
        <v>30</v>
      </c>
      <c r="C14" s="7" t="s">
        <v>16</v>
      </c>
      <c r="D14" s="8" t="s">
        <v>17</v>
      </c>
      <c r="E14" s="8" t="s">
        <v>18</v>
      </c>
      <c r="F14" s="8" t="s">
        <v>17</v>
      </c>
      <c r="G14" s="8" t="s">
        <v>17</v>
      </c>
      <c r="H14" s="9">
        <v>32.798605520938303</v>
      </c>
      <c r="I14" s="9">
        <v>32.798605520938303</v>
      </c>
      <c r="J14" s="10">
        <v>0</v>
      </c>
      <c r="N14" s="11">
        <v>0</v>
      </c>
      <c r="O14" s="12">
        <v>72</v>
      </c>
      <c r="P14" s="8" t="s">
        <v>17</v>
      </c>
      <c r="S14" s="9"/>
      <c r="T14" s="9">
        <v>29.064373193257001</v>
      </c>
      <c r="U14" s="9">
        <v>29.0974470029443</v>
      </c>
      <c r="V14" s="9">
        <v>28.075544091788998</v>
      </c>
      <c r="W14" s="9">
        <v>28.435095186577801</v>
      </c>
      <c r="X14" s="9">
        <v>27.444006842125901</v>
      </c>
      <c r="Y14" s="9">
        <v>27.478670010623301</v>
      </c>
      <c r="Z14" s="9">
        <v>28.575546416826299</v>
      </c>
      <c r="AA14" s="9">
        <v>28.187447193529401</v>
      </c>
      <c r="AB14" s="9">
        <v>28.381915049764</v>
      </c>
      <c r="AC14" s="9">
        <v>28.095078794890501</v>
      </c>
      <c r="AD14" s="9">
        <v>28.799889299577998</v>
      </c>
    </row>
    <row r="15" spans="1:30" ht="15" customHeight="1" x14ac:dyDescent="0.15">
      <c r="B15" s="6" t="s">
        <v>31</v>
      </c>
      <c r="C15" s="7" t="s">
        <v>16</v>
      </c>
      <c r="D15" s="8" t="s">
        <v>17</v>
      </c>
      <c r="E15" s="8" t="s">
        <v>18</v>
      </c>
      <c r="F15" s="8" t="s">
        <v>17</v>
      </c>
      <c r="G15" s="8" t="s">
        <v>17</v>
      </c>
      <c r="H15" s="9">
        <v>28.972387037247898</v>
      </c>
      <c r="I15" s="9">
        <v>28.972387037247898</v>
      </c>
      <c r="J15" s="10">
        <v>0</v>
      </c>
      <c r="N15" s="11">
        <v>0</v>
      </c>
      <c r="O15" s="12">
        <v>72</v>
      </c>
      <c r="P15" s="8" t="s">
        <v>17</v>
      </c>
      <c r="S15" s="9">
        <v>29.8870928232494</v>
      </c>
      <c r="T15" s="9">
        <v>29.459485876877899</v>
      </c>
      <c r="U15" s="9">
        <v>29.591818629437501</v>
      </c>
      <c r="V15" s="9">
        <v>28.5045896008752</v>
      </c>
      <c r="W15" s="9">
        <v>29.191851966229599</v>
      </c>
      <c r="X15" s="9">
        <v>28.285505741935701</v>
      </c>
      <c r="Y15" s="9">
        <v>28.7633418919457</v>
      </c>
      <c r="Z15" s="9">
        <v>29.741892036615301</v>
      </c>
      <c r="AA15" s="9">
        <v>32.142608104289302</v>
      </c>
      <c r="AB15" s="9">
        <v>31.068255788447399</v>
      </c>
      <c r="AC15" s="9">
        <v>29.202694510775899</v>
      </c>
      <c r="AD15" s="9">
        <v>29.315230080972199</v>
      </c>
    </row>
    <row r="16" spans="1:30" ht="15" customHeight="1" x14ac:dyDescent="0.15">
      <c r="B16" s="6" t="s">
        <v>32</v>
      </c>
      <c r="C16" s="7" t="s">
        <v>16</v>
      </c>
      <c r="D16" s="8" t="s">
        <v>17</v>
      </c>
      <c r="E16" s="8" t="s">
        <v>18</v>
      </c>
      <c r="F16" s="8" t="s">
        <v>17</v>
      </c>
      <c r="G16" s="8" t="s">
        <v>17</v>
      </c>
      <c r="H16" s="9">
        <v>36.525828359076499</v>
      </c>
      <c r="I16" s="9">
        <v>36.525828359076499</v>
      </c>
      <c r="J16" s="10">
        <v>0</v>
      </c>
      <c r="N16" s="11">
        <v>0</v>
      </c>
      <c r="O16" s="12">
        <v>72</v>
      </c>
      <c r="P16" s="8" t="s">
        <v>17</v>
      </c>
      <c r="S16" s="9"/>
    </row>
    <row r="17" spans="2:30" ht="15" customHeight="1" x14ac:dyDescent="0.15">
      <c r="B17" s="6" t="s">
        <v>33</v>
      </c>
      <c r="C17" s="7" t="s">
        <v>16</v>
      </c>
      <c r="D17" s="8" t="s">
        <v>17</v>
      </c>
      <c r="E17" s="8" t="s">
        <v>18</v>
      </c>
      <c r="F17" s="8" t="s">
        <v>17</v>
      </c>
      <c r="G17" s="8" t="s">
        <v>17</v>
      </c>
      <c r="H17" s="9">
        <v>29.2676981048341</v>
      </c>
      <c r="I17" s="9">
        <v>29.2676981048341</v>
      </c>
      <c r="J17" s="10">
        <v>0</v>
      </c>
      <c r="N17" s="11">
        <v>0</v>
      </c>
      <c r="O17" s="12">
        <v>72</v>
      </c>
      <c r="P17" s="8" t="s">
        <v>17</v>
      </c>
      <c r="S17" s="9"/>
    </row>
    <row r="18" spans="2:30" ht="15" customHeight="1" x14ac:dyDescent="0.15">
      <c r="B18" s="6" t="s">
        <v>34</v>
      </c>
      <c r="C18" s="7" t="s">
        <v>16</v>
      </c>
      <c r="D18" s="8" t="s">
        <v>17</v>
      </c>
      <c r="E18" s="8" t="s">
        <v>18</v>
      </c>
      <c r="F18" s="8" t="s">
        <v>17</v>
      </c>
      <c r="G18" s="8" t="s">
        <v>17</v>
      </c>
      <c r="H18" s="9">
        <v>25.535979158524899</v>
      </c>
      <c r="I18" s="9">
        <v>25.535979158524899</v>
      </c>
      <c r="J18" s="10">
        <v>0</v>
      </c>
      <c r="N18" s="11">
        <v>0</v>
      </c>
      <c r="O18" s="12">
        <v>72</v>
      </c>
      <c r="P18" s="8" t="s">
        <v>17</v>
      </c>
      <c r="S18" s="9">
        <v>33.155444192092197</v>
      </c>
      <c r="T18" s="9">
        <v>28.657511044258801</v>
      </c>
      <c r="U18" s="9">
        <v>35.285911876664301</v>
      </c>
      <c r="V18" s="9">
        <v>29.085601962069799</v>
      </c>
      <c r="W18" s="9">
        <v>25.242139843443599</v>
      </c>
      <c r="X18" s="9">
        <v>28.090974179493301</v>
      </c>
      <c r="Y18" s="9">
        <v>28.072827635563701</v>
      </c>
      <c r="Z18" s="9">
        <v>30.9072530926728</v>
      </c>
      <c r="AA18" s="9">
        <v>34.0682210389296</v>
      </c>
      <c r="AB18" s="9">
        <v>31.612667242637901</v>
      </c>
      <c r="AC18" s="9">
        <v>34.333824522856801</v>
      </c>
      <c r="AD18" s="9">
        <v>29.2147799704743</v>
      </c>
    </row>
    <row r="19" spans="2:30" ht="15" customHeight="1" x14ac:dyDescent="0.15">
      <c r="B19" s="6" t="s">
        <v>35</v>
      </c>
      <c r="C19" s="7" t="s">
        <v>16</v>
      </c>
      <c r="D19" s="8" t="s">
        <v>17</v>
      </c>
      <c r="E19" s="8" t="s">
        <v>18</v>
      </c>
      <c r="F19" s="8" t="s">
        <v>17</v>
      </c>
      <c r="G19" s="8" t="s">
        <v>17</v>
      </c>
      <c r="H19" s="9">
        <v>28.3285428496871</v>
      </c>
      <c r="I19" s="9">
        <v>28.3285428496871</v>
      </c>
      <c r="J19" s="10">
        <v>0</v>
      </c>
      <c r="N19" s="11">
        <v>0</v>
      </c>
      <c r="O19" s="12">
        <v>72</v>
      </c>
      <c r="P19" s="8" t="s">
        <v>17</v>
      </c>
      <c r="S19" s="9">
        <v>33.127596599649998</v>
      </c>
      <c r="T19" s="9">
        <v>28.5979575402995</v>
      </c>
      <c r="U19" s="9">
        <v>36.525828359076499</v>
      </c>
      <c r="V19" s="9">
        <v>29.042474149692602</v>
      </c>
      <c r="W19" s="9">
        <v>25.233672657630599</v>
      </c>
      <c r="X19" s="9">
        <v>27.9961899677076</v>
      </c>
      <c r="Y19" s="9">
        <v>27.912700189814899</v>
      </c>
      <c r="Z19" s="9">
        <v>30.8275122119482</v>
      </c>
      <c r="AA19" s="9">
        <v>34.5408378088365</v>
      </c>
      <c r="AB19" s="9">
        <v>31.030335817422099</v>
      </c>
      <c r="AC19" s="9">
        <v>34.534753391904403</v>
      </c>
      <c r="AD19" s="9">
        <v>29.402876506882698</v>
      </c>
    </row>
    <row r="20" spans="2:30" ht="15" customHeight="1" x14ac:dyDescent="0.15">
      <c r="B20" s="6" t="s">
        <v>36</v>
      </c>
      <c r="C20" s="7" t="s">
        <v>16</v>
      </c>
      <c r="D20" s="8" t="s">
        <v>17</v>
      </c>
      <c r="E20" s="8" t="s">
        <v>18</v>
      </c>
      <c r="F20" s="8" t="s">
        <v>17</v>
      </c>
      <c r="G20" s="8" t="s">
        <v>17</v>
      </c>
      <c r="H20" s="9">
        <v>28.194680826122799</v>
      </c>
      <c r="I20" s="9">
        <v>28.194680826122799</v>
      </c>
      <c r="J20" s="10">
        <v>0</v>
      </c>
      <c r="N20" s="11">
        <v>0</v>
      </c>
      <c r="O20" s="12">
        <v>72</v>
      </c>
      <c r="P20" s="8" t="s">
        <v>17</v>
      </c>
      <c r="S20" s="9">
        <v>33.170383120925898</v>
      </c>
      <c r="T20" s="9">
        <v>28.926980798348801</v>
      </c>
      <c r="U20" s="9">
        <v>36.229965936555303</v>
      </c>
      <c r="V20" s="9">
        <v>29.1156055793913</v>
      </c>
      <c r="W20" s="9">
        <v>25.192668936589399</v>
      </c>
      <c r="X20" s="9">
        <v>27.989519881584702</v>
      </c>
      <c r="Y20" s="9">
        <v>27.9222147861779</v>
      </c>
      <c r="Z20" s="9">
        <v>30.7607787163133</v>
      </c>
      <c r="AA20" s="9">
        <v>35.096172214368799</v>
      </c>
      <c r="AB20" s="9">
        <v>30.963003074393399</v>
      </c>
      <c r="AC20" s="9">
        <v>34.510424849657902</v>
      </c>
      <c r="AD20" s="9">
        <v>29.1719217968393</v>
      </c>
    </row>
    <row r="21" spans="2:30" ht="15" customHeight="1" x14ac:dyDescent="0.15">
      <c r="B21" s="6" t="s">
        <v>37</v>
      </c>
      <c r="C21" s="7" t="s">
        <v>16</v>
      </c>
      <c r="D21" s="8" t="s">
        <v>17</v>
      </c>
      <c r="E21" s="8" t="s">
        <v>18</v>
      </c>
      <c r="F21" s="8" t="s">
        <v>17</v>
      </c>
      <c r="G21" s="8" t="s">
        <v>17</v>
      </c>
      <c r="H21" s="9">
        <v>30.9072530926728</v>
      </c>
      <c r="I21" s="9">
        <v>30.9072530926728</v>
      </c>
      <c r="J21" s="10">
        <v>0</v>
      </c>
      <c r="N21" s="11">
        <v>0</v>
      </c>
      <c r="O21" s="12">
        <v>72</v>
      </c>
      <c r="P21" s="8" t="s">
        <v>17</v>
      </c>
      <c r="S21" s="9"/>
    </row>
    <row r="22" spans="2:30" ht="15" customHeight="1" x14ac:dyDescent="0.15">
      <c r="B22" s="6" t="s">
        <v>38</v>
      </c>
      <c r="C22" s="7" t="s">
        <v>16</v>
      </c>
      <c r="D22" s="8" t="s">
        <v>17</v>
      </c>
      <c r="E22" s="8" t="s">
        <v>18</v>
      </c>
      <c r="F22" s="8" t="s">
        <v>17</v>
      </c>
      <c r="G22" s="8" t="s">
        <v>17</v>
      </c>
      <c r="H22" s="9">
        <v>35.4953268079759</v>
      </c>
      <c r="I22" s="9">
        <v>35.4953268079759</v>
      </c>
      <c r="J22" s="10">
        <v>0</v>
      </c>
      <c r="N22" s="11">
        <v>0</v>
      </c>
      <c r="O22" s="12">
        <v>72</v>
      </c>
      <c r="P22" s="8" t="s">
        <v>17</v>
      </c>
      <c r="S22" s="9">
        <v>29.217296750097798</v>
      </c>
      <c r="T22" s="9">
        <v>28.516344845532998</v>
      </c>
      <c r="U22" s="9">
        <v>28.750104229992498</v>
      </c>
      <c r="V22" s="9">
        <v>27.798407787360901</v>
      </c>
      <c r="W22" s="9">
        <v>28.279480039112698</v>
      </c>
      <c r="X22" s="9">
        <v>27.3331991155721</v>
      </c>
      <c r="Y22" s="9">
        <v>27.255717265206901</v>
      </c>
      <c r="Z22" s="9">
        <v>28.382442741041601</v>
      </c>
      <c r="AA22" s="9">
        <v>28.1431075009403</v>
      </c>
      <c r="AB22" s="9">
        <v>28.166632150388899</v>
      </c>
      <c r="AC22" s="9">
        <v>28.111206424483601</v>
      </c>
      <c r="AD22" s="9">
        <v>28.612768347341301</v>
      </c>
    </row>
    <row r="23" spans="2:30" ht="15" customHeight="1" x14ac:dyDescent="0.15">
      <c r="B23" s="6" t="s">
        <v>39</v>
      </c>
      <c r="C23" s="7" t="s">
        <v>16</v>
      </c>
      <c r="D23" s="8" t="s">
        <v>17</v>
      </c>
      <c r="E23" s="8" t="s">
        <v>18</v>
      </c>
      <c r="F23" s="8" t="s">
        <v>17</v>
      </c>
      <c r="G23" s="8" t="s">
        <v>17</v>
      </c>
      <c r="H23" s="9">
        <v>31.612667242637901</v>
      </c>
      <c r="I23" s="9">
        <v>31.612667242637901</v>
      </c>
      <c r="J23" s="10">
        <v>0</v>
      </c>
      <c r="N23" s="11">
        <v>0</v>
      </c>
      <c r="O23" s="12">
        <v>72</v>
      </c>
      <c r="P23" s="8" t="s">
        <v>17</v>
      </c>
      <c r="S23" s="9">
        <v>29.379310593094001</v>
      </c>
      <c r="T23" s="9">
        <v>28.7602851101474</v>
      </c>
      <c r="U23" s="9">
        <v>29.048423078406302</v>
      </c>
      <c r="V23" s="9">
        <v>28.1141252651895</v>
      </c>
      <c r="W23" s="9">
        <v>28.3635530454461</v>
      </c>
      <c r="X23" s="9">
        <v>27.3386584436677</v>
      </c>
      <c r="Y23" s="9">
        <v>27.406404398241701</v>
      </c>
      <c r="Z23" s="9">
        <v>28.3353056923184</v>
      </c>
      <c r="AA23" s="9">
        <v>28.110365309839001</v>
      </c>
      <c r="AB23" s="9">
        <v>28.4816696644919</v>
      </c>
      <c r="AC23" s="9">
        <v>28.193860288040799</v>
      </c>
      <c r="AD23" s="9">
        <v>28.799889299577998</v>
      </c>
    </row>
    <row r="24" spans="2:30" ht="15" customHeight="1" x14ac:dyDescent="0.15">
      <c r="B24" s="6" t="s">
        <v>40</v>
      </c>
      <c r="C24" s="7" t="s">
        <v>16</v>
      </c>
      <c r="D24" s="8" t="s">
        <v>17</v>
      </c>
      <c r="E24" s="8" t="s">
        <v>18</v>
      </c>
      <c r="F24" s="8" t="s">
        <v>17</v>
      </c>
      <c r="G24" s="8" t="s">
        <v>17</v>
      </c>
      <c r="H24" s="9">
        <v>34.564601153609502</v>
      </c>
      <c r="I24" s="9">
        <v>34.564601153609502</v>
      </c>
      <c r="J24" s="10">
        <v>0</v>
      </c>
      <c r="N24" s="11">
        <v>0</v>
      </c>
      <c r="O24" s="12">
        <v>72</v>
      </c>
      <c r="P24" s="8" t="s">
        <v>17</v>
      </c>
      <c r="S24" s="9">
        <v>29.8870928232494</v>
      </c>
      <c r="T24" s="9">
        <v>29.064373193257001</v>
      </c>
      <c r="U24" s="9">
        <v>29.0974470029443</v>
      </c>
      <c r="V24" s="9">
        <v>28.075544091788998</v>
      </c>
      <c r="W24" s="9">
        <v>28.435095186577801</v>
      </c>
      <c r="X24" s="9">
        <v>27.444006842125901</v>
      </c>
      <c r="Y24" s="9">
        <v>27.478670010623301</v>
      </c>
      <c r="Z24" s="9">
        <v>28.575546416826299</v>
      </c>
      <c r="AA24" s="9">
        <v>28.187447193529401</v>
      </c>
      <c r="AB24" s="9">
        <v>28.381915049764</v>
      </c>
      <c r="AC24" s="9">
        <v>28.095078794890501</v>
      </c>
      <c r="AD24" s="9">
        <v>29.315230080972199</v>
      </c>
    </row>
    <row r="25" spans="2:30" ht="15" customHeight="1" x14ac:dyDescent="0.15">
      <c r="B25" s="6" t="s">
        <v>41</v>
      </c>
      <c r="C25" s="7" t="s">
        <v>16</v>
      </c>
      <c r="D25" s="8" t="s">
        <v>17</v>
      </c>
      <c r="E25" s="8" t="s">
        <v>18</v>
      </c>
      <c r="F25" s="8" t="s">
        <v>17</v>
      </c>
      <c r="G25" s="8" t="s">
        <v>17</v>
      </c>
      <c r="H25" s="9">
        <v>29.402876506882698</v>
      </c>
      <c r="I25" s="9">
        <v>29.402876506882698</v>
      </c>
      <c r="J25" s="10">
        <v>0</v>
      </c>
      <c r="N25" s="11">
        <v>0</v>
      </c>
      <c r="O25" s="12">
        <v>72</v>
      </c>
      <c r="P25" s="8" t="s">
        <v>17</v>
      </c>
    </row>
    <row r="26" spans="2:30" ht="15" customHeight="1" x14ac:dyDescent="0.15">
      <c r="B26" s="6" t="s">
        <v>42</v>
      </c>
      <c r="C26" s="7" t="s">
        <v>16</v>
      </c>
      <c r="D26" s="8" t="s">
        <v>17</v>
      </c>
      <c r="E26" s="8" t="s">
        <v>18</v>
      </c>
      <c r="F26" s="8" t="s">
        <v>17</v>
      </c>
      <c r="G26" s="8" t="s">
        <v>17</v>
      </c>
      <c r="H26" s="9">
        <v>33.127596599649998</v>
      </c>
      <c r="I26" s="9">
        <v>33.127596599649998</v>
      </c>
      <c r="J26" s="10">
        <v>0</v>
      </c>
      <c r="N26" s="11">
        <v>0</v>
      </c>
      <c r="O26" s="12">
        <v>72</v>
      </c>
      <c r="P26" s="8" t="s">
        <v>17</v>
      </c>
    </row>
    <row r="27" spans="2:30" ht="15" customHeight="1" x14ac:dyDescent="0.15">
      <c r="B27" s="6" t="s">
        <v>43</v>
      </c>
      <c r="C27" s="7" t="s">
        <v>16</v>
      </c>
      <c r="D27" s="8" t="s">
        <v>17</v>
      </c>
      <c r="E27" s="8" t="s">
        <v>18</v>
      </c>
      <c r="F27" s="8" t="s">
        <v>17</v>
      </c>
      <c r="G27" s="8" t="s">
        <v>17</v>
      </c>
      <c r="H27" s="9">
        <v>28.657511044258801</v>
      </c>
      <c r="I27" s="9">
        <v>28.657511044258801</v>
      </c>
      <c r="J27" s="10">
        <v>0</v>
      </c>
      <c r="N27" s="11">
        <v>0</v>
      </c>
      <c r="O27" s="12">
        <v>72</v>
      </c>
      <c r="P27" s="8" t="s">
        <v>17</v>
      </c>
    </row>
    <row r="28" spans="2:30" ht="15" customHeight="1" x14ac:dyDescent="0.15">
      <c r="B28" s="6" t="s">
        <v>44</v>
      </c>
      <c r="C28" s="7" t="s">
        <v>16</v>
      </c>
      <c r="D28" s="8" t="s">
        <v>17</v>
      </c>
      <c r="E28" s="8" t="s">
        <v>18</v>
      </c>
      <c r="F28" s="8" t="s">
        <v>17</v>
      </c>
      <c r="G28" s="8" t="s">
        <v>17</v>
      </c>
      <c r="H28" s="9">
        <v>36.229965936555303</v>
      </c>
      <c r="I28" s="9">
        <v>36.229965936555303</v>
      </c>
      <c r="J28" s="10">
        <v>0</v>
      </c>
      <c r="N28" s="11">
        <v>0</v>
      </c>
      <c r="O28" s="12">
        <v>72</v>
      </c>
      <c r="P28" s="8" t="s">
        <v>17</v>
      </c>
      <c r="S28" s="20">
        <v>32.752221065236697</v>
      </c>
      <c r="T28" s="20">
        <v>28.5159187447051</v>
      </c>
      <c r="U28" s="20">
        <v>35.305307299703799</v>
      </c>
      <c r="V28" s="20">
        <v>29.061189365950298</v>
      </c>
      <c r="W28" s="20">
        <v>25.0814587047335</v>
      </c>
      <c r="X28" s="20">
        <v>27.758682610209402</v>
      </c>
      <c r="Y28" s="20">
        <v>27.532426350483998</v>
      </c>
      <c r="Z28" s="20">
        <v>30.4415123994727</v>
      </c>
      <c r="AA28" s="20">
        <v>34.178279688380002</v>
      </c>
      <c r="AB28" s="20">
        <v>31.0108312123572</v>
      </c>
      <c r="AC28" s="20">
        <v>34.033902839774299</v>
      </c>
      <c r="AD28" s="20">
        <v>29.013138899691299</v>
      </c>
    </row>
    <row r="29" spans="2:30" ht="15" customHeight="1" x14ac:dyDescent="0.15">
      <c r="B29" s="6" t="s">
        <v>45</v>
      </c>
      <c r="C29" s="7" t="s">
        <v>16</v>
      </c>
      <c r="D29" s="8" t="s">
        <v>17</v>
      </c>
      <c r="E29" s="8" t="s">
        <v>18</v>
      </c>
      <c r="F29" s="8" t="s">
        <v>17</v>
      </c>
      <c r="G29" s="8" t="s">
        <v>17</v>
      </c>
      <c r="H29" s="9">
        <v>29.085601962069799</v>
      </c>
      <c r="I29" s="9">
        <v>29.085601962069799</v>
      </c>
      <c r="J29" s="10">
        <v>0</v>
      </c>
      <c r="N29" s="11">
        <v>0</v>
      </c>
      <c r="O29" s="12">
        <v>72</v>
      </c>
      <c r="P29" s="8" t="s">
        <v>17</v>
      </c>
      <c r="S29" s="20">
        <v>32.689136245340798</v>
      </c>
      <c r="T29" s="20">
        <v>29.271788190736299</v>
      </c>
      <c r="U29" s="20">
        <v>38.650088671669003</v>
      </c>
      <c r="V29" s="20">
        <v>29.2188533956257</v>
      </c>
      <c r="W29" s="20">
        <v>25.375403167168201</v>
      </c>
      <c r="X29" s="20">
        <v>27.859351375804799</v>
      </c>
      <c r="Y29" s="20">
        <v>27.869023066868799</v>
      </c>
      <c r="Z29" s="20">
        <v>30.4825801384928</v>
      </c>
      <c r="AA29" s="20">
        <v>34.451141890345198</v>
      </c>
      <c r="AB29" s="20">
        <v>31.007688915768401</v>
      </c>
      <c r="AC29" s="20">
        <v>34.562335674281996</v>
      </c>
      <c r="AD29" s="20">
        <v>29.079923512988501</v>
      </c>
    </row>
    <row r="30" spans="2:30" ht="15" customHeight="1" x14ac:dyDescent="0.15">
      <c r="B30" s="6" t="s">
        <v>46</v>
      </c>
      <c r="C30" s="7" t="s">
        <v>16</v>
      </c>
      <c r="D30" s="8" t="s">
        <v>17</v>
      </c>
      <c r="E30" s="8" t="s">
        <v>18</v>
      </c>
      <c r="F30" s="8" t="s">
        <v>17</v>
      </c>
      <c r="G30" s="8" t="s">
        <v>17</v>
      </c>
      <c r="H30" s="9">
        <v>25.242139843443599</v>
      </c>
      <c r="I30" s="9">
        <v>25.242139843443599</v>
      </c>
      <c r="J30" s="10">
        <v>0</v>
      </c>
      <c r="N30" s="11">
        <v>0</v>
      </c>
      <c r="O30" s="12">
        <v>72</v>
      </c>
      <c r="P30" s="8" t="s">
        <v>17</v>
      </c>
      <c r="S30" s="20">
        <v>33.094861418304298</v>
      </c>
      <c r="T30" s="20">
        <v>28.776325286205001</v>
      </c>
      <c r="U30" s="20">
        <v>37.815130858079598</v>
      </c>
      <c r="V30" s="20">
        <v>29.097745333532</v>
      </c>
      <c r="W30" s="20">
        <v>25.164253682683501</v>
      </c>
      <c r="X30" s="20">
        <v>27.854300796536599</v>
      </c>
      <c r="Y30" s="20">
        <v>27.763910726138299</v>
      </c>
      <c r="Z30" s="20">
        <v>30.724274549905498</v>
      </c>
      <c r="AA30" s="20">
        <v>34.109504407121698</v>
      </c>
      <c r="AB30" s="20">
        <v>31.124919143241002</v>
      </c>
      <c r="AC30" s="20">
        <v>34.287120130415097</v>
      </c>
      <c r="AD30" s="20">
        <v>29.090318924561899</v>
      </c>
    </row>
    <row r="31" spans="2:30" ht="15" customHeight="1" x14ac:dyDescent="0.15">
      <c r="B31" s="6" t="s">
        <v>47</v>
      </c>
      <c r="C31" s="7" t="s">
        <v>16</v>
      </c>
      <c r="D31" s="8" t="s">
        <v>17</v>
      </c>
      <c r="E31" s="8" t="s">
        <v>18</v>
      </c>
      <c r="F31" s="8" t="s">
        <v>17</v>
      </c>
      <c r="G31" s="8" t="s">
        <v>17</v>
      </c>
      <c r="H31" s="9">
        <v>27.9961899677076</v>
      </c>
      <c r="I31" s="9">
        <v>27.9961899677076</v>
      </c>
      <c r="J31" s="10">
        <v>0</v>
      </c>
      <c r="N31" s="11">
        <v>0</v>
      </c>
      <c r="O31" s="12">
        <v>72</v>
      </c>
      <c r="P31" s="8" t="s">
        <v>17</v>
      </c>
      <c r="S31" s="20">
        <v>32.607903676765297</v>
      </c>
      <c r="T31" s="20">
        <v>28.7092299467263</v>
      </c>
      <c r="U31" s="20">
        <v>36.306651829181398</v>
      </c>
      <c r="V31" s="20">
        <v>29.151836917310401</v>
      </c>
      <c r="W31" s="20">
        <v>25.152033503108601</v>
      </c>
      <c r="X31" s="20">
        <v>27.820276024778501</v>
      </c>
      <c r="Y31" s="20">
        <v>27.9310613841761</v>
      </c>
      <c r="Z31" s="20">
        <v>30.415472897807099</v>
      </c>
      <c r="AA31" s="20">
        <v>34.524941149355399</v>
      </c>
      <c r="AB31" s="20">
        <v>30.861873160847001</v>
      </c>
      <c r="AC31" s="20">
        <v>33.834213372336997</v>
      </c>
      <c r="AD31" s="20">
        <v>28.893619087327401</v>
      </c>
    </row>
    <row r="32" spans="2:30" ht="15" customHeight="1" x14ac:dyDescent="0.15">
      <c r="B32" s="6" t="s">
        <v>48</v>
      </c>
      <c r="C32" s="7" t="s">
        <v>16</v>
      </c>
      <c r="D32" s="8" t="s">
        <v>17</v>
      </c>
      <c r="E32" s="8" t="s">
        <v>18</v>
      </c>
      <c r="F32" s="8" t="s">
        <v>17</v>
      </c>
      <c r="G32" s="8" t="s">
        <v>17</v>
      </c>
      <c r="H32" s="9">
        <v>28.072827635563701</v>
      </c>
      <c r="I32" s="9">
        <v>28.072827635563701</v>
      </c>
      <c r="J32" s="10">
        <v>0</v>
      </c>
      <c r="N32" s="11">
        <v>0</v>
      </c>
      <c r="O32" s="12">
        <v>72</v>
      </c>
      <c r="P32" s="8" t="s">
        <v>17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2:30" ht="15" customHeight="1" x14ac:dyDescent="0.15">
      <c r="B33" s="6" t="s">
        <v>49</v>
      </c>
      <c r="C33" s="7" t="s">
        <v>16</v>
      </c>
      <c r="D33" s="8" t="s">
        <v>17</v>
      </c>
      <c r="E33" s="8" t="s">
        <v>18</v>
      </c>
      <c r="F33" s="8" t="s">
        <v>17</v>
      </c>
      <c r="G33" s="8" t="s">
        <v>17</v>
      </c>
      <c r="H33" s="9">
        <v>30.8275122119482</v>
      </c>
      <c r="I33" s="9">
        <v>30.8275122119482</v>
      </c>
      <c r="J33" s="10">
        <v>0</v>
      </c>
      <c r="N33" s="11">
        <v>0</v>
      </c>
      <c r="O33" s="12">
        <v>72</v>
      </c>
      <c r="P33" s="8" t="s">
        <v>17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2:30" ht="15" customHeight="1" x14ac:dyDescent="0.15">
      <c r="B34" s="6" t="s">
        <v>50</v>
      </c>
      <c r="C34" s="7" t="s">
        <v>16</v>
      </c>
      <c r="D34" s="8" t="s">
        <v>17</v>
      </c>
      <c r="E34" s="8" t="s">
        <v>18</v>
      </c>
      <c r="F34" s="8" t="s">
        <v>17</v>
      </c>
      <c r="G34" s="8" t="s">
        <v>17</v>
      </c>
      <c r="H34" s="9">
        <v>34.5408378088365</v>
      </c>
      <c r="I34" s="9">
        <v>34.5408378088365</v>
      </c>
      <c r="J34" s="10">
        <v>0</v>
      </c>
      <c r="N34" s="11">
        <v>0</v>
      </c>
      <c r="O34" s="12">
        <v>72</v>
      </c>
      <c r="P34" s="8" t="s">
        <v>17</v>
      </c>
      <c r="S34" s="20">
        <v>28.922890123868601</v>
      </c>
      <c r="T34" s="20">
        <v>28.717310515679301</v>
      </c>
      <c r="U34" s="20">
        <v>29.117132346489299</v>
      </c>
      <c r="V34" s="20">
        <v>27.8551384418795</v>
      </c>
      <c r="W34" s="20">
        <v>28.143763937847801</v>
      </c>
      <c r="X34" s="20">
        <v>27.538769393111899</v>
      </c>
      <c r="Y34" s="20">
        <v>27.667061462235498</v>
      </c>
      <c r="Z34" s="20">
        <v>28.415008495897101</v>
      </c>
      <c r="AA34" s="20">
        <v>28.2749675084684</v>
      </c>
      <c r="AB34" s="20">
        <v>28.7290938867188</v>
      </c>
      <c r="AC34" s="20">
        <v>28.394930400974001</v>
      </c>
      <c r="AD34" s="20">
        <v>28.767138483075701</v>
      </c>
    </row>
    <row r="35" spans="2:30" ht="15" customHeight="1" x14ac:dyDescent="0.15">
      <c r="B35" s="6" t="s">
        <v>51</v>
      </c>
      <c r="C35" s="7" t="s">
        <v>16</v>
      </c>
      <c r="D35" s="8" t="s">
        <v>17</v>
      </c>
      <c r="E35" s="8" t="s">
        <v>18</v>
      </c>
      <c r="F35" s="8" t="s">
        <v>17</v>
      </c>
      <c r="G35" s="8" t="s">
        <v>17</v>
      </c>
      <c r="H35" s="9">
        <v>31.030335817422099</v>
      </c>
      <c r="I35" s="9">
        <v>31.030335817422099</v>
      </c>
      <c r="J35" s="10">
        <v>0</v>
      </c>
      <c r="N35" s="11">
        <v>0</v>
      </c>
      <c r="O35" s="12">
        <v>72</v>
      </c>
      <c r="P35" s="8" t="s">
        <v>17</v>
      </c>
      <c r="S35" s="20">
        <v>29.214637022052099</v>
      </c>
      <c r="T35" s="20">
        <v>29.1242323755218</v>
      </c>
      <c r="U35" s="20">
        <v>29.108081327400399</v>
      </c>
      <c r="V35" s="20">
        <v>27.988364788426399</v>
      </c>
      <c r="W35" s="20">
        <v>28.518027023208901</v>
      </c>
      <c r="X35" s="20">
        <v>27.634174978179299</v>
      </c>
      <c r="Y35" s="20">
        <v>27.869791886160598</v>
      </c>
      <c r="Z35" s="20">
        <v>32.286893081077203</v>
      </c>
      <c r="AA35" s="20">
        <v>28.502294714721899</v>
      </c>
      <c r="AB35" s="20">
        <v>28.883009539326</v>
      </c>
      <c r="AC35" s="20">
        <v>28.430033369522601</v>
      </c>
      <c r="AD35" s="20">
        <v>28.7758023792762</v>
      </c>
    </row>
    <row r="36" spans="2:30" ht="15" customHeight="1" x14ac:dyDescent="0.15">
      <c r="B36" s="6" t="s">
        <v>52</v>
      </c>
      <c r="C36" s="7" t="s">
        <v>16</v>
      </c>
      <c r="D36" s="8" t="s">
        <v>17</v>
      </c>
      <c r="E36" s="8" t="s">
        <v>18</v>
      </c>
      <c r="F36" s="8" t="s">
        <v>17</v>
      </c>
      <c r="G36" s="8" t="s">
        <v>17</v>
      </c>
      <c r="H36" s="9">
        <v>34.333824522856801</v>
      </c>
      <c r="I36" s="9">
        <v>34.333824522856801</v>
      </c>
      <c r="J36" s="10">
        <v>0</v>
      </c>
      <c r="N36" s="11">
        <v>0</v>
      </c>
      <c r="O36" s="12">
        <v>72</v>
      </c>
      <c r="P36" s="8" t="s">
        <v>17</v>
      </c>
      <c r="S36" s="20">
        <v>29.443966321797301</v>
      </c>
      <c r="T36" s="20">
        <v>28.757859290517501</v>
      </c>
      <c r="U36" s="20">
        <v>28.9242476970648</v>
      </c>
      <c r="V36" s="20">
        <v>28.1764232326776</v>
      </c>
      <c r="W36" s="20">
        <v>28.524137829557802</v>
      </c>
      <c r="X36" s="20">
        <v>27.7176145553012</v>
      </c>
      <c r="Y36" s="20">
        <v>28.011674010458801</v>
      </c>
      <c r="Z36" s="20">
        <v>29.082335885575699</v>
      </c>
      <c r="AA36" s="20">
        <v>28.597536378213501</v>
      </c>
      <c r="AB36" s="20">
        <v>29.343904612301799</v>
      </c>
      <c r="AC36" s="20">
        <v>28.877129914144099</v>
      </c>
      <c r="AD36" s="20">
        <v>28.849676431958301</v>
      </c>
    </row>
    <row r="37" spans="2:30" ht="15" customHeight="1" x14ac:dyDescent="0.15">
      <c r="B37" s="6" t="s">
        <v>53</v>
      </c>
      <c r="C37" s="7" t="s">
        <v>16</v>
      </c>
      <c r="D37" s="8" t="s">
        <v>17</v>
      </c>
      <c r="E37" s="8" t="s">
        <v>18</v>
      </c>
      <c r="F37" s="8" t="s">
        <v>17</v>
      </c>
      <c r="G37" s="8" t="s">
        <v>17</v>
      </c>
      <c r="H37" s="9">
        <v>29.1719217968393</v>
      </c>
      <c r="I37" s="9">
        <v>29.1719217968393</v>
      </c>
      <c r="J37" s="10">
        <v>0</v>
      </c>
      <c r="N37" s="11">
        <v>0</v>
      </c>
      <c r="O37" s="12">
        <v>72</v>
      </c>
      <c r="P37" s="8" t="s">
        <v>17</v>
      </c>
      <c r="S37" s="20">
        <v>29.415133700458298</v>
      </c>
      <c r="T37" s="20">
        <v>29.515991734743501</v>
      </c>
      <c r="U37" s="20">
        <v>29.335705552643802</v>
      </c>
      <c r="V37" s="20">
        <v>28.6141044929144</v>
      </c>
      <c r="W37" s="20">
        <v>28.6604472473974</v>
      </c>
      <c r="X37" s="20">
        <v>27.747923289437502</v>
      </c>
      <c r="Y37" s="20">
        <v>28.164280243898801</v>
      </c>
      <c r="Z37" s="20">
        <v>29.072304569349399</v>
      </c>
      <c r="AA37" s="20">
        <v>28.7632356428294</v>
      </c>
      <c r="AB37" s="20">
        <v>29.254354537606499</v>
      </c>
      <c r="AC37" s="20">
        <v>29.029970903385902</v>
      </c>
      <c r="AD37" s="20">
        <v>29.117124113494199</v>
      </c>
    </row>
    <row r="38" spans="2:30" ht="15" customHeight="1" x14ac:dyDescent="0.15">
      <c r="B38" s="6" t="s">
        <v>54</v>
      </c>
      <c r="C38" s="7" t="s">
        <v>16</v>
      </c>
      <c r="D38" s="8" t="s">
        <v>17</v>
      </c>
      <c r="E38" s="8" t="s">
        <v>18</v>
      </c>
      <c r="F38" s="8" t="s">
        <v>17</v>
      </c>
      <c r="G38" s="8" t="s">
        <v>17</v>
      </c>
      <c r="H38" s="9">
        <v>33.170383120925898</v>
      </c>
      <c r="I38" s="9">
        <v>33.170383120925898</v>
      </c>
      <c r="J38" s="10">
        <v>0</v>
      </c>
      <c r="N38" s="11">
        <v>0</v>
      </c>
      <c r="O38" s="12">
        <v>72</v>
      </c>
      <c r="P38" s="8" t="s">
        <v>17</v>
      </c>
    </row>
    <row r="39" spans="2:30" ht="15" customHeight="1" x14ac:dyDescent="0.15">
      <c r="B39" s="6" t="s">
        <v>55</v>
      </c>
      <c r="C39" s="7" t="s">
        <v>16</v>
      </c>
      <c r="D39" s="8" t="s">
        <v>17</v>
      </c>
      <c r="E39" s="8" t="s">
        <v>18</v>
      </c>
      <c r="F39" s="8" t="s">
        <v>17</v>
      </c>
      <c r="G39" s="8" t="s">
        <v>17</v>
      </c>
      <c r="H39" s="9">
        <v>28.5979575402995</v>
      </c>
      <c r="I39" s="9">
        <v>28.5979575402995</v>
      </c>
      <c r="J39" s="10">
        <v>0</v>
      </c>
      <c r="N39" s="11">
        <v>0</v>
      </c>
      <c r="O39" s="12">
        <v>72</v>
      </c>
      <c r="P39" s="8" t="s">
        <v>17</v>
      </c>
    </row>
    <row r="40" spans="2:30" ht="15" customHeight="1" x14ac:dyDescent="0.15">
      <c r="B40" s="6" t="s">
        <v>56</v>
      </c>
      <c r="C40" s="7" t="s">
        <v>16</v>
      </c>
      <c r="D40" s="8" t="s">
        <v>17</v>
      </c>
      <c r="E40" s="8" t="s">
        <v>18</v>
      </c>
      <c r="F40" s="8" t="s">
        <v>17</v>
      </c>
      <c r="G40" s="8" t="s">
        <v>17</v>
      </c>
      <c r="H40" s="9">
        <v>35.728884935639897</v>
      </c>
      <c r="I40" s="9">
        <v>35.728884935639897</v>
      </c>
      <c r="J40" s="10">
        <v>0</v>
      </c>
      <c r="N40" s="11">
        <v>0</v>
      </c>
      <c r="O40" s="12">
        <v>72</v>
      </c>
      <c r="P40" s="8" t="s">
        <v>17</v>
      </c>
    </row>
    <row r="41" spans="2:30" ht="15" customHeight="1" x14ac:dyDescent="0.15">
      <c r="B41" s="6" t="s">
        <v>57</v>
      </c>
      <c r="C41" s="7" t="s">
        <v>16</v>
      </c>
      <c r="D41" s="8" t="s">
        <v>17</v>
      </c>
      <c r="E41" s="8" t="s">
        <v>18</v>
      </c>
      <c r="F41" s="8" t="s">
        <v>17</v>
      </c>
      <c r="G41" s="8" t="s">
        <v>17</v>
      </c>
      <c r="H41" s="9">
        <v>29.042474149692602</v>
      </c>
      <c r="I41" s="9">
        <v>29.042474149692602</v>
      </c>
      <c r="J41" s="10">
        <v>0</v>
      </c>
      <c r="N41" s="11">
        <v>0</v>
      </c>
      <c r="O41" s="12">
        <v>72</v>
      </c>
      <c r="P41" s="8" t="s">
        <v>17</v>
      </c>
    </row>
    <row r="42" spans="2:30" ht="15" customHeight="1" x14ac:dyDescent="0.15">
      <c r="B42" s="6" t="s">
        <v>58</v>
      </c>
      <c r="C42" s="7" t="s">
        <v>16</v>
      </c>
      <c r="D42" s="8" t="s">
        <v>17</v>
      </c>
      <c r="E42" s="8" t="s">
        <v>18</v>
      </c>
      <c r="F42" s="8" t="s">
        <v>17</v>
      </c>
      <c r="G42" s="8" t="s">
        <v>17</v>
      </c>
      <c r="H42" s="9">
        <v>25.233672657630599</v>
      </c>
      <c r="I42" s="9">
        <v>25.233672657630599</v>
      </c>
      <c r="J42" s="10">
        <v>0</v>
      </c>
      <c r="N42" s="11">
        <v>0</v>
      </c>
      <c r="O42" s="12">
        <v>72</v>
      </c>
      <c r="P42" s="8" t="s">
        <v>17</v>
      </c>
    </row>
    <row r="43" spans="2:30" ht="15" customHeight="1" x14ac:dyDescent="0.15">
      <c r="B43" s="6" t="s">
        <v>59</v>
      </c>
      <c r="C43" s="7" t="s">
        <v>16</v>
      </c>
      <c r="D43" s="8" t="s">
        <v>17</v>
      </c>
      <c r="E43" s="8" t="s">
        <v>18</v>
      </c>
      <c r="F43" s="8" t="s">
        <v>17</v>
      </c>
      <c r="G43" s="8" t="s">
        <v>17</v>
      </c>
      <c r="H43" s="9">
        <v>27.989519881584702</v>
      </c>
      <c r="I43" s="9">
        <v>27.989519881584702</v>
      </c>
      <c r="J43" s="10">
        <v>0</v>
      </c>
      <c r="N43" s="11">
        <v>0</v>
      </c>
      <c r="O43" s="12">
        <v>72</v>
      </c>
      <c r="P43" s="8" t="s">
        <v>17</v>
      </c>
    </row>
    <row r="44" spans="2:30" ht="15" customHeight="1" x14ac:dyDescent="0.15">
      <c r="B44" s="6" t="s">
        <v>60</v>
      </c>
      <c r="C44" s="7" t="s">
        <v>16</v>
      </c>
      <c r="D44" s="8" t="s">
        <v>17</v>
      </c>
      <c r="E44" s="8" t="s">
        <v>18</v>
      </c>
      <c r="F44" s="8" t="s">
        <v>17</v>
      </c>
      <c r="G44" s="8" t="s">
        <v>17</v>
      </c>
      <c r="H44" s="9">
        <v>27.912700189814899</v>
      </c>
      <c r="I44" s="9">
        <v>27.912700189814899</v>
      </c>
      <c r="J44" s="10">
        <v>0</v>
      </c>
      <c r="N44" s="11">
        <v>0</v>
      </c>
      <c r="O44" s="12">
        <v>72</v>
      </c>
      <c r="P44" s="8" t="s">
        <v>17</v>
      </c>
    </row>
    <row r="45" spans="2:30" ht="15" customHeight="1" x14ac:dyDescent="0.15">
      <c r="B45" s="6" t="s">
        <v>61</v>
      </c>
      <c r="C45" s="7" t="s">
        <v>16</v>
      </c>
      <c r="D45" s="8" t="s">
        <v>17</v>
      </c>
      <c r="E45" s="8" t="s">
        <v>18</v>
      </c>
      <c r="F45" s="8" t="s">
        <v>17</v>
      </c>
      <c r="G45" s="8" t="s">
        <v>17</v>
      </c>
      <c r="H45" s="9">
        <v>30.7607787163133</v>
      </c>
      <c r="I45" s="9">
        <v>30.7607787163133</v>
      </c>
      <c r="J45" s="10">
        <v>0</v>
      </c>
      <c r="N45" s="11">
        <v>0</v>
      </c>
      <c r="O45" s="12">
        <v>72</v>
      </c>
      <c r="P45" s="8" t="s">
        <v>17</v>
      </c>
    </row>
    <row r="46" spans="2:30" ht="15" customHeight="1" x14ac:dyDescent="0.15">
      <c r="B46" s="6" t="s">
        <v>62</v>
      </c>
      <c r="C46" s="7" t="s">
        <v>16</v>
      </c>
      <c r="D46" s="8" t="s">
        <v>17</v>
      </c>
      <c r="E46" s="8" t="s">
        <v>18</v>
      </c>
      <c r="F46" s="8" t="s">
        <v>17</v>
      </c>
      <c r="G46" s="8" t="s">
        <v>17</v>
      </c>
      <c r="H46" s="9">
        <v>35.096172214368799</v>
      </c>
      <c r="I46" s="9">
        <v>35.096172214368799</v>
      </c>
      <c r="J46" s="10">
        <v>0</v>
      </c>
      <c r="N46" s="11">
        <v>0</v>
      </c>
      <c r="O46" s="12">
        <v>72</v>
      </c>
      <c r="P46" s="8" t="s">
        <v>17</v>
      </c>
    </row>
    <row r="47" spans="2:30" ht="15" customHeight="1" x14ac:dyDescent="0.15">
      <c r="B47" s="6" t="s">
        <v>63</v>
      </c>
      <c r="C47" s="7" t="s">
        <v>16</v>
      </c>
      <c r="D47" s="8" t="s">
        <v>17</v>
      </c>
      <c r="E47" s="8" t="s">
        <v>18</v>
      </c>
      <c r="F47" s="8" t="s">
        <v>17</v>
      </c>
      <c r="G47" s="8" t="s">
        <v>17</v>
      </c>
      <c r="H47" s="9">
        <v>30.963003074393399</v>
      </c>
      <c r="I47" s="9">
        <v>30.963003074393399</v>
      </c>
      <c r="J47" s="10">
        <v>0</v>
      </c>
      <c r="N47" s="11">
        <v>0</v>
      </c>
      <c r="O47" s="12">
        <v>72</v>
      </c>
      <c r="P47" s="8" t="s">
        <v>17</v>
      </c>
    </row>
    <row r="48" spans="2:30" ht="15" customHeight="1" x14ac:dyDescent="0.15">
      <c r="B48" s="6" t="s">
        <v>64</v>
      </c>
      <c r="C48" s="7" t="s">
        <v>16</v>
      </c>
      <c r="D48" s="8" t="s">
        <v>17</v>
      </c>
      <c r="E48" s="8" t="s">
        <v>18</v>
      </c>
      <c r="F48" s="8" t="s">
        <v>17</v>
      </c>
      <c r="G48" s="8" t="s">
        <v>17</v>
      </c>
      <c r="H48" s="9">
        <v>34.534753391904403</v>
      </c>
      <c r="I48" s="9">
        <v>34.534753391904403</v>
      </c>
      <c r="J48" s="10">
        <v>0</v>
      </c>
      <c r="N48" s="11">
        <v>0</v>
      </c>
      <c r="O48" s="12">
        <v>72</v>
      </c>
      <c r="P48" s="8" t="s">
        <v>17</v>
      </c>
    </row>
    <row r="49" spans="2:16" ht="15" customHeight="1" x14ac:dyDescent="0.15">
      <c r="B49" s="6" t="s">
        <v>65</v>
      </c>
      <c r="C49" s="7" t="s">
        <v>16</v>
      </c>
      <c r="D49" s="8" t="s">
        <v>17</v>
      </c>
      <c r="E49" s="8" t="s">
        <v>18</v>
      </c>
      <c r="F49" s="8" t="s">
        <v>17</v>
      </c>
      <c r="G49" s="8" t="s">
        <v>17</v>
      </c>
      <c r="H49" s="9">
        <v>28.930632621091799</v>
      </c>
      <c r="I49" s="9">
        <v>28.930632621091799</v>
      </c>
      <c r="J49" s="10">
        <v>0</v>
      </c>
      <c r="N49" s="11">
        <v>0</v>
      </c>
      <c r="O49" s="12">
        <v>72</v>
      </c>
      <c r="P49" s="8" t="s">
        <v>17</v>
      </c>
    </row>
    <row r="50" spans="2:16" ht="15" customHeight="1" x14ac:dyDescent="0.15">
      <c r="B50" s="6" t="s">
        <v>66</v>
      </c>
      <c r="C50" s="7" t="s">
        <v>16</v>
      </c>
      <c r="D50" s="8" t="s">
        <v>17</v>
      </c>
      <c r="E50" s="8" t="s">
        <v>18</v>
      </c>
      <c r="F50" s="8" t="s">
        <v>17</v>
      </c>
      <c r="G50" s="8" t="s">
        <v>17</v>
      </c>
      <c r="H50" s="9">
        <v>29.217296750097798</v>
      </c>
      <c r="I50" s="9">
        <v>29.217296750097798</v>
      </c>
      <c r="J50" s="10">
        <v>0</v>
      </c>
      <c r="N50" s="11">
        <v>0</v>
      </c>
      <c r="O50" s="12">
        <v>72</v>
      </c>
      <c r="P50" s="8" t="s">
        <v>17</v>
      </c>
    </row>
    <row r="51" spans="2:16" ht="15" customHeight="1" x14ac:dyDescent="0.15">
      <c r="B51" s="6" t="s">
        <v>67</v>
      </c>
      <c r="C51" s="7" t="s">
        <v>16</v>
      </c>
      <c r="D51" s="8" t="s">
        <v>17</v>
      </c>
      <c r="E51" s="8" t="s">
        <v>18</v>
      </c>
      <c r="F51" s="8" t="s">
        <v>17</v>
      </c>
      <c r="G51" s="8" t="s">
        <v>17</v>
      </c>
      <c r="H51" s="9">
        <v>28.516344845532998</v>
      </c>
      <c r="I51" s="9">
        <v>28.516344845532998</v>
      </c>
      <c r="J51" s="10">
        <v>0</v>
      </c>
      <c r="N51" s="11">
        <v>0</v>
      </c>
      <c r="O51" s="12">
        <v>72</v>
      </c>
      <c r="P51" s="8" t="s">
        <v>17</v>
      </c>
    </row>
    <row r="52" spans="2:16" ht="15" customHeight="1" x14ac:dyDescent="0.15">
      <c r="B52" s="6" t="s">
        <v>68</v>
      </c>
      <c r="C52" s="7" t="s">
        <v>16</v>
      </c>
      <c r="D52" s="8" t="s">
        <v>17</v>
      </c>
      <c r="E52" s="8" t="s">
        <v>18</v>
      </c>
      <c r="F52" s="8" t="s">
        <v>17</v>
      </c>
      <c r="G52" s="8" t="s">
        <v>17</v>
      </c>
      <c r="H52" s="9">
        <v>28.750104229992498</v>
      </c>
      <c r="I52" s="9">
        <v>28.750104229992498</v>
      </c>
      <c r="J52" s="10">
        <v>0</v>
      </c>
      <c r="N52" s="11">
        <v>0</v>
      </c>
      <c r="O52" s="12">
        <v>72</v>
      </c>
      <c r="P52" s="8" t="s">
        <v>17</v>
      </c>
    </row>
    <row r="53" spans="2:16" ht="15" customHeight="1" x14ac:dyDescent="0.15">
      <c r="B53" s="6" t="s">
        <v>69</v>
      </c>
      <c r="C53" s="7" t="s">
        <v>16</v>
      </c>
      <c r="D53" s="8" t="s">
        <v>17</v>
      </c>
      <c r="E53" s="8" t="s">
        <v>18</v>
      </c>
      <c r="F53" s="8" t="s">
        <v>17</v>
      </c>
      <c r="G53" s="8" t="s">
        <v>17</v>
      </c>
      <c r="H53" s="9">
        <v>27.798407787360901</v>
      </c>
      <c r="I53" s="9">
        <v>27.798407787360901</v>
      </c>
      <c r="J53" s="10">
        <v>0</v>
      </c>
      <c r="N53" s="11">
        <v>0</v>
      </c>
      <c r="O53" s="12">
        <v>72</v>
      </c>
      <c r="P53" s="8" t="s">
        <v>17</v>
      </c>
    </row>
    <row r="54" spans="2:16" ht="15" customHeight="1" x14ac:dyDescent="0.15">
      <c r="B54" s="6" t="s">
        <v>70</v>
      </c>
      <c r="C54" s="7" t="s">
        <v>16</v>
      </c>
      <c r="D54" s="8" t="s">
        <v>17</v>
      </c>
      <c r="E54" s="8" t="s">
        <v>18</v>
      </c>
      <c r="F54" s="8" t="s">
        <v>17</v>
      </c>
      <c r="G54" s="8" t="s">
        <v>17</v>
      </c>
      <c r="H54" s="9">
        <v>28.279480039112698</v>
      </c>
      <c r="I54" s="9">
        <v>28.279480039112698</v>
      </c>
      <c r="J54" s="10">
        <v>0</v>
      </c>
      <c r="N54" s="11">
        <v>0</v>
      </c>
      <c r="O54" s="12">
        <v>72</v>
      </c>
      <c r="P54" s="8" t="s">
        <v>17</v>
      </c>
    </row>
    <row r="55" spans="2:16" ht="15" customHeight="1" x14ac:dyDescent="0.15">
      <c r="B55" s="6" t="s">
        <v>71</v>
      </c>
      <c r="C55" s="7" t="s">
        <v>16</v>
      </c>
      <c r="D55" s="8" t="s">
        <v>17</v>
      </c>
      <c r="E55" s="8" t="s">
        <v>18</v>
      </c>
      <c r="F55" s="8" t="s">
        <v>17</v>
      </c>
      <c r="G55" s="8" t="s">
        <v>17</v>
      </c>
      <c r="H55" s="9">
        <v>27.3331991155721</v>
      </c>
      <c r="I55" s="9">
        <v>27.3331991155721</v>
      </c>
      <c r="J55" s="10">
        <v>0</v>
      </c>
      <c r="N55" s="11">
        <v>0</v>
      </c>
      <c r="O55" s="12">
        <v>72</v>
      </c>
      <c r="P55" s="8" t="s">
        <v>17</v>
      </c>
    </row>
    <row r="56" spans="2:16" ht="15" customHeight="1" x14ac:dyDescent="0.15">
      <c r="B56" s="6" t="s">
        <v>72</v>
      </c>
      <c r="C56" s="7" t="s">
        <v>16</v>
      </c>
      <c r="D56" s="8" t="s">
        <v>17</v>
      </c>
      <c r="E56" s="8" t="s">
        <v>18</v>
      </c>
      <c r="F56" s="8" t="s">
        <v>17</v>
      </c>
      <c r="G56" s="8" t="s">
        <v>17</v>
      </c>
      <c r="H56" s="9">
        <v>27.255717265206901</v>
      </c>
      <c r="I56" s="9">
        <v>27.255717265206901</v>
      </c>
      <c r="J56" s="10">
        <v>0</v>
      </c>
      <c r="N56" s="11">
        <v>0</v>
      </c>
      <c r="O56" s="12">
        <v>72</v>
      </c>
      <c r="P56" s="8" t="s">
        <v>17</v>
      </c>
    </row>
    <row r="57" spans="2:16" ht="15" customHeight="1" x14ac:dyDescent="0.15">
      <c r="B57" s="6" t="s">
        <v>73</v>
      </c>
      <c r="C57" s="7" t="s">
        <v>16</v>
      </c>
      <c r="D57" s="8" t="s">
        <v>17</v>
      </c>
      <c r="E57" s="8" t="s">
        <v>18</v>
      </c>
      <c r="F57" s="8" t="s">
        <v>17</v>
      </c>
      <c r="G57" s="8" t="s">
        <v>17</v>
      </c>
      <c r="H57" s="9">
        <v>28.382442741041601</v>
      </c>
      <c r="I57" s="9">
        <v>28.382442741041601</v>
      </c>
      <c r="J57" s="10">
        <v>0</v>
      </c>
      <c r="N57" s="11">
        <v>0</v>
      </c>
      <c r="O57" s="12">
        <v>72</v>
      </c>
      <c r="P57" s="8" t="s">
        <v>17</v>
      </c>
    </row>
    <row r="58" spans="2:16" ht="15" customHeight="1" x14ac:dyDescent="0.15">
      <c r="B58" s="6" t="s">
        <v>74</v>
      </c>
      <c r="C58" s="7" t="s">
        <v>16</v>
      </c>
      <c r="D58" s="8" t="s">
        <v>17</v>
      </c>
      <c r="E58" s="8" t="s">
        <v>18</v>
      </c>
      <c r="F58" s="8" t="s">
        <v>17</v>
      </c>
      <c r="G58" s="8" t="s">
        <v>17</v>
      </c>
      <c r="H58" s="9">
        <v>28.1431075009403</v>
      </c>
      <c r="I58" s="9">
        <v>28.1431075009403</v>
      </c>
      <c r="J58" s="10">
        <v>0</v>
      </c>
      <c r="N58" s="11">
        <v>0</v>
      </c>
      <c r="O58" s="12">
        <v>72</v>
      </c>
      <c r="P58" s="8" t="s">
        <v>17</v>
      </c>
    </row>
    <row r="59" spans="2:16" ht="15" customHeight="1" x14ac:dyDescent="0.15">
      <c r="B59" s="6" t="s">
        <v>75</v>
      </c>
      <c r="C59" s="7" t="s">
        <v>16</v>
      </c>
      <c r="D59" s="8" t="s">
        <v>17</v>
      </c>
      <c r="E59" s="8" t="s">
        <v>18</v>
      </c>
      <c r="F59" s="8" t="s">
        <v>17</v>
      </c>
      <c r="G59" s="8" t="s">
        <v>17</v>
      </c>
      <c r="H59" s="9">
        <v>28.166632150388899</v>
      </c>
      <c r="I59" s="9">
        <v>28.166632150388899</v>
      </c>
      <c r="J59" s="10">
        <v>0</v>
      </c>
      <c r="N59" s="11">
        <v>0</v>
      </c>
      <c r="O59" s="12">
        <v>72</v>
      </c>
      <c r="P59" s="8" t="s">
        <v>17</v>
      </c>
    </row>
    <row r="60" spans="2:16" ht="15" customHeight="1" x14ac:dyDescent="0.15">
      <c r="B60" s="6" t="s">
        <v>76</v>
      </c>
      <c r="C60" s="7" t="s">
        <v>16</v>
      </c>
      <c r="D60" s="8" t="s">
        <v>17</v>
      </c>
      <c r="E60" s="8" t="s">
        <v>18</v>
      </c>
      <c r="F60" s="8" t="s">
        <v>17</v>
      </c>
      <c r="G60" s="8" t="s">
        <v>17</v>
      </c>
      <c r="H60" s="9">
        <v>28.111206424483601</v>
      </c>
      <c r="I60" s="9">
        <v>28.111206424483601</v>
      </c>
      <c r="J60" s="10">
        <v>0</v>
      </c>
      <c r="N60" s="11">
        <v>0</v>
      </c>
      <c r="O60" s="12">
        <v>72</v>
      </c>
      <c r="P60" s="8" t="s">
        <v>17</v>
      </c>
    </row>
    <row r="61" spans="2:16" ht="15" customHeight="1" x14ac:dyDescent="0.15">
      <c r="B61" s="6" t="s">
        <v>77</v>
      </c>
      <c r="C61" s="7" t="s">
        <v>16</v>
      </c>
      <c r="D61" s="8" t="s">
        <v>17</v>
      </c>
      <c r="E61" s="8" t="s">
        <v>18</v>
      </c>
      <c r="F61" s="8" t="s">
        <v>17</v>
      </c>
      <c r="G61" s="8" t="s">
        <v>17</v>
      </c>
      <c r="H61" s="9">
        <v>28.612768347341301</v>
      </c>
      <c r="I61" s="9">
        <v>28.612768347341301</v>
      </c>
      <c r="J61" s="10">
        <v>0</v>
      </c>
      <c r="N61" s="11">
        <v>0</v>
      </c>
      <c r="O61" s="12">
        <v>72</v>
      </c>
      <c r="P61" s="8" t="s">
        <v>17</v>
      </c>
    </row>
    <row r="62" spans="2:16" ht="15" customHeight="1" x14ac:dyDescent="0.15">
      <c r="B62" s="6" t="s">
        <v>78</v>
      </c>
      <c r="C62" s="7" t="s">
        <v>16</v>
      </c>
      <c r="D62" s="8" t="s">
        <v>17</v>
      </c>
      <c r="E62" s="8" t="s">
        <v>18</v>
      </c>
      <c r="F62" s="8" t="s">
        <v>17</v>
      </c>
      <c r="G62" s="8" t="s">
        <v>17</v>
      </c>
      <c r="H62" s="9">
        <v>29.379310593094001</v>
      </c>
      <c r="I62" s="9">
        <v>29.379310593094001</v>
      </c>
      <c r="J62" s="10">
        <v>0</v>
      </c>
      <c r="N62" s="11">
        <v>0</v>
      </c>
      <c r="O62" s="12">
        <v>72</v>
      </c>
      <c r="P62" s="8" t="s">
        <v>17</v>
      </c>
    </row>
    <row r="63" spans="2:16" ht="15" customHeight="1" x14ac:dyDescent="0.15">
      <c r="B63" s="6" t="s">
        <v>79</v>
      </c>
      <c r="C63" s="7" t="s">
        <v>16</v>
      </c>
      <c r="D63" s="8" t="s">
        <v>17</v>
      </c>
      <c r="E63" s="8" t="s">
        <v>18</v>
      </c>
      <c r="F63" s="8" t="s">
        <v>17</v>
      </c>
      <c r="G63" s="8" t="s">
        <v>17</v>
      </c>
      <c r="H63" s="9">
        <v>28.7602851101474</v>
      </c>
      <c r="I63" s="9">
        <v>28.7602851101474</v>
      </c>
      <c r="J63" s="10">
        <v>0</v>
      </c>
      <c r="N63" s="11">
        <v>0</v>
      </c>
      <c r="O63" s="12">
        <v>72</v>
      </c>
      <c r="P63" s="8" t="s">
        <v>17</v>
      </c>
    </row>
    <row r="64" spans="2:16" ht="15" customHeight="1" x14ac:dyDescent="0.15">
      <c r="B64" s="6" t="s">
        <v>80</v>
      </c>
      <c r="C64" s="7" t="s">
        <v>16</v>
      </c>
      <c r="D64" s="8" t="s">
        <v>17</v>
      </c>
      <c r="E64" s="8" t="s">
        <v>18</v>
      </c>
      <c r="F64" s="8" t="s">
        <v>17</v>
      </c>
      <c r="G64" s="8" t="s">
        <v>17</v>
      </c>
      <c r="H64" s="9">
        <v>29.048423078406302</v>
      </c>
      <c r="I64" s="9">
        <v>29.048423078406302</v>
      </c>
      <c r="J64" s="10">
        <v>0</v>
      </c>
      <c r="N64" s="11">
        <v>0</v>
      </c>
      <c r="O64" s="12">
        <v>72</v>
      </c>
      <c r="P64" s="8" t="s">
        <v>17</v>
      </c>
    </row>
    <row r="65" spans="2:16" ht="15" customHeight="1" x14ac:dyDescent="0.15">
      <c r="B65" s="6" t="s">
        <v>81</v>
      </c>
      <c r="C65" s="7" t="s">
        <v>16</v>
      </c>
      <c r="D65" s="8" t="s">
        <v>17</v>
      </c>
      <c r="E65" s="8" t="s">
        <v>18</v>
      </c>
      <c r="F65" s="8" t="s">
        <v>17</v>
      </c>
      <c r="G65" s="8" t="s">
        <v>17</v>
      </c>
      <c r="H65" s="9">
        <v>28.1141252651895</v>
      </c>
      <c r="I65" s="9">
        <v>28.1141252651895</v>
      </c>
      <c r="J65" s="10">
        <v>0</v>
      </c>
      <c r="N65" s="11">
        <v>0</v>
      </c>
      <c r="O65" s="12">
        <v>72</v>
      </c>
      <c r="P65" s="8" t="s">
        <v>17</v>
      </c>
    </row>
    <row r="66" spans="2:16" ht="15" customHeight="1" x14ac:dyDescent="0.15">
      <c r="B66" s="6" t="s">
        <v>82</v>
      </c>
      <c r="C66" s="7" t="s">
        <v>16</v>
      </c>
      <c r="D66" s="8" t="s">
        <v>17</v>
      </c>
      <c r="E66" s="8" t="s">
        <v>18</v>
      </c>
      <c r="F66" s="8" t="s">
        <v>17</v>
      </c>
      <c r="G66" s="8" t="s">
        <v>17</v>
      </c>
      <c r="H66" s="9">
        <v>28.3635530454461</v>
      </c>
      <c r="I66" s="9">
        <v>28.3635530454461</v>
      </c>
      <c r="J66" s="10">
        <v>0</v>
      </c>
      <c r="N66" s="11">
        <v>0</v>
      </c>
      <c r="O66" s="12">
        <v>72</v>
      </c>
      <c r="P66" s="8" t="s">
        <v>17</v>
      </c>
    </row>
    <row r="67" spans="2:16" ht="15" customHeight="1" x14ac:dyDescent="0.15">
      <c r="B67" s="6" t="s">
        <v>83</v>
      </c>
      <c r="C67" s="7" t="s">
        <v>16</v>
      </c>
      <c r="D67" s="8" t="s">
        <v>17</v>
      </c>
      <c r="E67" s="8" t="s">
        <v>18</v>
      </c>
      <c r="F67" s="8" t="s">
        <v>17</v>
      </c>
      <c r="G67" s="8" t="s">
        <v>17</v>
      </c>
      <c r="H67" s="9">
        <v>27.3386584436677</v>
      </c>
      <c r="I67" s="9">
        <v>27.3386584436677</v>
      </c>
      <c r="J67" s="10">
        <v>0</v>
      </c>
      <c r="N67" s="11">
        <v>0</v>
      </c>
      <c r="O67" s="12">
        <v>72</v>
      </c>
      <c r="P67" s="8" t="s">
        <v>17</v>
      </c>
    </row>
    <row r="68" spans="2:16" ht="15" customHeight="1" x14ac:dyDescent="0.15">
      <c r="B68" s="6" t="s">
        <v>84</v>
      </c>
      <c r="C68" s="7" t="s">
        <v>16</v>
      </c>
      <c r="D68" s="8" t="s">
        <v>17</v>
      </c>
      <c r="E68" s="8" t="s">
        <v>18</v>
      </c>
      <c r="F68" s="8" t="s">
        <v>17</v>
      </c>
      <c r="G68" s="8" t="s">
        <v>17</v>
      </c>
      <c r="H68" s="9">
        <v>27.406404398241701</v>
      </c>
      <c r="I68" s="9">
        <v>27.406404398241701</v>
      </c>
      <c r="J68" s="10">
        <v>0</v>
      </c>
      <c r="N68" s="11">
        <v>0</v>
      </c>
      <c r="O68" s="12">
        <v>72</v>
      </c>
      <c r="P68" s="8" t="s">
        <v>17</v>
      </c>
    </row>
    <row r="69" spans="2:16" ht="15" customHeight="1" x14ac:dyDescent="0.15">
      <c r="B69" s="6" t="s">
        <v>85</v>
      </c>
      <c r="C69" s="7" t="s">
        <v>16</v>
      </c>
      <c r="D69" s="8" t="s">
        <v>17</v>
      </c>
      <c r="E69" s="8" t="s">
        <v>18</v>
      </c>
      <c r="F69" s="8" t="s">
        <v>17</v>
      </c>
      <c r="G69" s="8" t="s">
        <v>17</v>
      </c>
      <c r="H69" s="9">
        <v>28.3353056923184</v>
      </c>
      <c r="I69" s="9">
        <v>28.3353056923184</v>
      </c>
      <c r="J69" s="10">
        <v>0</v>
      </c>
      <c r="N69" s="11">
        <v>0</v>
      </c>
      <c r="O69" s="12">
        <v>72</v>
      </c>
      <c r="P69" s="8" t="s">
        <v>17</v>
      </c>
    </row>
    <row r="70" spans="2:16" ht="15" customHeight="1" x14ac:dyDescent="0.15">
      <c r="B70" s="6" t="s">
        <v>86</v>
      </c>
      <c r="C70" s="7" t="s">
        <v>16</v>
      </c>
      <c r="D70" s="8" t="s">
        <v>17</v>
      </c>
      <c r="E70" s="8" t="s">
        <v>18</v>
      </c>
      <c r="F70" s="8" t="s">
        <v>17</v>
      </c>
      <c r="G70" s="8" t="s">
        <v>17</v>
      </c>
      <c r="H70" s="9">
        <v>28.110365309839001</v>
      </c>
      <c r="I70" s="9">
        <v>28.110365309839001</v>
      </c>
      <c r="J70" s="10">
        <v>0</v>
      </c>
      <c r="N70" s="11">
        <v>0</v>
      </c>
      <c r="O70" s="12">
        <v>72</v>
      </c>
      <c r="P70" s="8" t="s">
        <v>17</v>
      </c>
    </row>
    <row r="71" spans="2:16" ht="15" customHeight="1" x14ac:dyDescent="0.15">
      <c r="B71" s="6" t="s">
        <v>87</v>
      </c>
      <c r="C71" s="7" t="s">
        <v>16</v>
      </c>
      <c r="D71" s="8" t="s">
        <v>17</v>
      </c>
      <c r="E71" s="8" t="s">
        <v>18</v>
      </c>
      <c r="F71" s="8" t="s">
        <v>17</v>
      </c>
      <c r="G71" s="8" t="s">
        <v>17</v>
      </c>
      <c r="H71" s="9">
        <v>28.4816696644919</v>
      </c>
      <c r="I71" s="9">
        <v>28.4816696644919</v>
      </c>
      <c r="J71" s="10">
        <v>0</v>
      </c>
      <c r="N71" s="11">
        <v>0</v>
      </c>
      <c r="O71" s="12">
        <v>72</v>
      </c>
      <c r="P71" s="8" t="s">
        <v>17</v>
      </c>
    </row>
    <row r="72" spans="2:16" ht="15" customHeight="1" x14ac:dyDescent="0.15">
      <c r="B72" s="6" t="s">
        <v>88</v>
      </c>
      <c r="C72" s="7" t="s">
        <v>16</v>
      </c>
      <c r="D72" s="8" t="s">
        <v>17</v>
      </c>
      <c r="E72" s="8" t="s">
        <v>18</v>
      </c>
      <c r="F72" s="8" t="s">
        <v>17</v>
      </c>
      <c r="G72" s="8" t="s">
        <v>17</v>
      </c>
      <c r="H72" s="9">
        <v>28.193860288040799</v>
      </c>
      <c r="I72" s="9">
        <v>28.193860288040799</v>
      </c>
      <c r="J72" s="10">
        <v>0</v>
      </c>
      <c r="N72" s="11">
        <v>0</v>
      </c>
      <c r="O72" s="12">
        <v>72</v>
      </c>
      <c r="P72" s="8" t="s">
        <v>17</v>
      </c>
    </row>
    <row r="73" spans="2:16" ht="15" customHeight="1" x14ac:dyDescent="0.15">
      <c r="B73" s="6" t="s">
        <v>89</v>
      </c>
      <c r="C73" s="7" t="s">
        <v>16</v>
      </c>
      <c r="D73" s="8" t="s">
        <v>17</v>
      </c>
      <c r="E73" s="8" t="s">
        <v>18</v>
      </c>
      <c r="F73" s="8" t="s">
        <v>17</v>
      </c>
      <c r="G73" s="8" t="s">
        <v>17</v>
      </c>
      <c r="I73" s="9">
        <v>0</v>
      </c>
      <c r="J73" s="10">
        <v>0</v>
      </c>
      <c r="M73" s="11">
        <v>0</v>
      </c>
      <c r="N73" s="11">
        <v>0</v>
      </c>
      <c r="O73" s="12">
        <v>72</v>
      </c>
      <c r="P73" s="8" t="s">
        <v>17</v>
      </c>
    </row>
    <row r="74" spans="2:16" ht="15" customHeight="1" x14ac:dyDescent="0.15">
      <c r="B74" s="6" t="s">
        <v>90</v>
      </c>
      <c r="C74" s="7" t="s">
        <v>16</v>
      </c>
      <c r="D74" s="8" t="s">
        <v>17</v>
      </c>
      <c r="E74" s="8" t="s">
        <v>18</v>
      </c>
      <c r="F74" s="8" t="s">
        <v>17</v>
      </c>
      <c r="G74" s="8" t="s">
        <v>17</v>
      </c>
      <c r="I74" s="9">
        <v>0</v>
      </c>
      <c r="J74" s="10">
        <v>0</v>
      </c>
      <c r="M74" s="11">
        <v>0</v>
      </c>
      <c r="N74" s="11">
        <v>0</v>
      </c>
      <c r="O74" s="12">
        <v>72</v>
      </c>
      <c r="P74" s="8" t="s">
        <v>17</v>
      </c>
    </row>
    <row r="75" spans="2:16" ht="15" customHeight="1" x14ac:dyDescent="0.15">
      <c r="B75" s="6" t="s">
        <v>91</v>
      </c>
      <c r="C75" s="7" t="s">
        <v>16</v>
      </c>
      <c r="D75" s="8" t="s">
        <v>17</v>
      </c>
      <c r="E75" s="8" t="s">
        <v>18</v>
      </c>
      <c r="F75" s="8" t="s">
        <v>17</v>
      </c>
      <c r="G75" s="8" t="s">
        <v>17</v>
      </c>
      <c r="H75" s="9">
        <v>29.064373193257001</v>
      </c>
      <c r="I75" s="9">
        <v>29.064373193257001</v>
      </c>
      <c r="J75" s="10">
        <v>0</v>
      </c>
      <c r="N75" s="11">
        <v>0</v>
      </c>
      <c r="O75" s="12">
        <v>72</v>
      </c>
      <c r="P75" s="8" t="s">
        <v>17</v>
      </c>
    </row>
    <row r="76" spans="2:16" ht="15" customHeight="1" x14ac:dyDescent="0.15">
      <c r="B76" s="6" t="s">
        <v>92</v>
      </c>
      <c r="C76" s="7" t="s">
        <v>16</v>
      </c>
      <c r="D76" s="8" t="s">
        <v>17</v>
      </c>
      <c r="E76" s="8" t="s">
        <v>18</v>
      </c>
      <c r="F76" s="8" t="s">
        <v>17</v>
      </c>
      <c r="G76" s="8" t="s">
        <v>17</v>
      </c>
      <c r="H76" s="9">
        <v>29.0974470029443</v>
      </c>
      <c r="I76" s="9">
        <v>29.0974470029443</v>
      </c>
      <c r="J76" s="10">
        <v>0</v>
      </c>
      <c r="N76" s="11">
        <v>0</v>
      </c>
      <c r="O76" s="12">
        <v>72</v>
      </c>
      <c r="P76" s="8" t="s">
        <v>17</v>
      </c>
    </row>
    <row r="77" spans="2:16" ht="15" customHeight="1" x14ac:dyDescent="0.15">
      <c r="B77" s="6" t="s">
        <v>93</v>
      </c>
      <c r="C77" s="7" t="s">
        <v>16</v>
      </c>
      <c r="D77" s="8" t="s">
        <v>17</v>
      </c>
      <c r="E77" s="8" t="s">
        <v>18</v>
      </c>
      <c r="F77" s="8" t="s">
        <v>17</v>
      </c>
      <c r="G77" s="8" t="s">
        <v>17</v>
      </c>
      <c r="H77" s="9">
        <v>28.075544091788998</v>
      </c>
      <c r="I77" s="9">
        <v>28.075544091788998</v>
      </c>
      <c r="J77" s="10">
        <v>0</v>
      </c>
      <c r="N77" s="11">
        <v>0</v>
      </c>
      <c r="O77" s="12">
        <v>72</v>
      </c>
      <c r="P77" s="8" t="s">
        <v>17</v>
      </c>
    </row>
    <row r="78" spans="2:16" ht="15" customHeight="1" x14ac:dyDescent="0.15">
      <c r="B78" s="6" t="s">
        <v>94</v>
      </c>
      <c r="C78" s="7" t="s">
        <v>16</v>
      </c>
      <c r="D78" s="8" t="s">
        <v>17</v>
      </c>
      <c r="E78" s="8" t="s">
        <v>18</v>
      </c>
      <c r="F78" s="8" t="s">
        <v>17</v>
      </c>
      <c r="G78" s="8" t="s">
        <v>17</v>
      </c>
      <c r="H78" s="9">
        <v>28.435095186577801</v>
      </c>
      <c r="I78" s="9">
        <v>28.435095186577801</v>
      </c>
      <c r="J78" s="10">
        <v>0</v>
      </c>
      <c r="N78" s="11">
        <v>0</v>
      </c>
      <c r="O78" s="12">
        <v>72</v>
      </c>
      <c r="P78" s="8" t="s">
        <v>17</v>
      </c>
    </row>
    <row r="79" spans="2:16" ht="15" customHeight="1" x14ac:dyDescent="0.15">
      <c r="B79" s="6" t="s">
        <v>95</v>
      </c>
      <c r="C79" s="7" t="s">
        <v>16</v>
      </c>
      <c r="D79" s="8" t="s">
        <v>17</v>
      </c>
      <c r="E79" s="8" t="s">
        <v>18</v>
      </c>
      <c r="F79" s="8" t="s">
        <v>17</v>
      </c>
      <c r="G79" s="8" t="s">
        <v>17</v>
      </c>
      <c r="H79" s="9">
        <v>27.444006842125901</v>
      </c>
      <c r="I79" s="9">
        <v>27.444006842125901</v>
      </c>
      <c r="J79" s="10">
        <v>0</v>
      </c>
      <c r="N79" s="11">
        <v>0</v>
      </c>
      <c r="O79" s="12">
        <v>72</v>
      </c>
      <c r="P79" s="8" t="s">
        <v>17</v>
      </c>
    </row>
    <row r="80" spans="2:16" ht="15" customHeight="1" x14ac:dyDescent="0.15">
      <c r="B80" s="6" t="s">
        <v>96</v>
      </c>
      <c r="C80" s="7" t="s">
        <v>16</v>
      </c>
      <c r="D80" s="8" t="s">
        <v>17</v>
      </c>
      <c r="E80" s="8" t="s">
        <v>18</v>
      </c>
      <c r="F80" s="8" t="s">
        <v>17</v>
      </c>
      <c r="G80" s="8" t="s">
        <v>17</v>
      </c>
      <c r="H80" s="9">
        <v>27.478670010623301</v>
      </c>
      <c r="I80" s="9">
        <v>27.478670010623301</v>
      </c>
      <c r="J80" s="10">
        <v>0</v>
      </c>
      <c r="N80" s="11">
        <v>0</v>
      </c>
      <c r="O80" s="12">
        <v>72</v>
      </c>
      <c r="P80" s="8" t="s">
        <v>17</v>
      </c>
    </row>
    <row r="81" spans="2:16" ht="15" customHeight="1" x14ac:dyDescent="0.15">
      <c r="B81" s="6" t="s">
        <v>97</v>
      </c>
      <c r="C81" s="7" t="s">
        <v>16</v>
      </c>
      <c r="D81" s="8" t="s">
        <v>17</v>
      </c>
      <c r="E81" s="8" t="s">
        <v>18</v>
      </c>
      <c r="F81" s="8" t="s">
        <v>17</v>
      </c>
      <c r="G81" s="8" t="s">
        <v>17</v>
      </c>
      <c r="H81" s="9">
        <v>28.575546416826299</v>
      </c>
      <c r="I81" s="9">
        <v>28.575546416826299</v>
      </c>
      <c r="J81" s="10">
        <v>0</v>
      </c>
      <c r="N81" s="11">
        <v>0</v>
      </c>
      <c r="O81" s="12">
        <v>72</v>
      </c>
      <c r="P81" s="8" t="s">
        <v>17</v>
      </c>
    </row>
    <row r="82" spans="2:16" ht="15" customHeight="1" x14ac:dyDescent="0.15">
      <c r="B82" s="6" t="s">
        <v>98</v>
      </c>
      <c r="C82" s="7" t="s">
        <v>16</v>
      </c>
      <c r="D82" s="8" t="s">
        <v>17</v>
      </c>
      <c r="E82" s="8" t="s">
        <v>18</v>
      </c>
      <c r="F82" s="8" t="s">
        <v>17</v>
      </c>
      <c r="G82" s="8" t="s">
        <v>17</v>
      </c>
      <c r="H82" s="9">
        <v>28.187447193529401</v>
      </c>
      <c r="I82" s="9">
        <v>28.187447193529401</v>
      </c>
      <c r="J82" s="10">
        <v>0</v>
      </c>
      <c r="N82" s="11">
        <v>0</v>
      </c>
      <c r="O82" s="12">
        <v>72</v>
      </c>
      <c r="P82" s="8" t="s">
        <v>17</v>
      </c>
    </row>
    <row r="83" spans="2:16" ht="15" customHeight="1" x14ac:dyDescent="0.15">
      <c r="B83" s="6" t="s">
        <v>99</v>
      </c>
      <c r="C83" s="7" t="s">
        <v>16</v>
      </c>
      <c r="D83" s="8" t="s">
        <v>17</v>
      </c>
      <c r="E83" s="8" t="s">
        <v>18</v>
      </c>
      <c r="F83" s="8" t="s">
        <v>17</v>
      </c>
      <c r="G83" s="8" t="s">
        <v>17</v>
      </c>
      <c r="H83" s="9">
        <v>28.381915049764</v>
      </c>
      <c r="I83" s="9">
        <v>28.381915049764</v>
      </c>
      <c r="J83" s="10">
        <v>0</v>
      </c>
      <c r="N83" s="11">
        <v>0</v>
      </c>
      <c r="O83" s="12">
        <v>72</v>
      </c>
      <c r="P83" s="8" t="s">
        <v>17</v>
      </c>
    </row>
    <row r="84" spans="2:16" ht="15" customHeight="1" x14ac:dyDescent="0.15">
      <c r="B84" s="6" t="s">
        <v>100</v>
      </c>
      <c r="C84" s="7" t="s">
        <v>16</v>
      </c>
      <c r="D84" s="8" t="s">
        <v>17</v>
      </c>
      <c r="E84" s="8" t="s">
        <v>18</v>
      </c>
      <c r="F84" s="8" t="s">
        <v>17</v>
      </c>
      <c r="G84" s="8" t="s">
        <v>17</v>
      </c>
      <c r="H84" s="9">
        <v>28.095078794890501</v>
      </c>
      <c r="I84" s="9">
        <v>28.095078794890501</v>
      </c>
      <c r="J84" s="10">
        <v>0</v>
      </c>
      <c r="N84" s="11">
        <v>0</v>
      </c>
      <c r="O84" s="12">
        <v>72</v>
      </c>
      <c r="P84" s="8" t="s">
        <v>17</v>
      </c>
    </row>
    <row r="85" spans="2:16" ht="15" customHeight="1" x14ac:dyDescent="0.15">
      <c r="B85" s="6" t="s">
        <v>101</v>
      </c>
      <c r="C85" s="7" t="s">
        <v>16</v>
      </c>
      <c r="D85" s="8" t="s">
        <v>17</v>
      </c>
      <c r="E85" s="8" t="s">
        <v>18</v>
      </c>
      <c r="F85" s="8" t="s">
        <v>17</v>
      </c>
      <c r="G85" s="8" t="s">
        <v>17</v>
      </c>
      <c r="H85" s="9">
        <v>28.799889299577998</v>
      </c>
      <c r="I85" s="9">
        <v>28.799889299577998</v>
      </c>
      <c r="J85" s="10">
        <v>0</v>
      </c>
      <c r="N85" s="11">
        <v>0</v>
      </c>
      <c r="O85" s="12">
        <v>72</v>
      </c>
      <c r="P85" s="8" t="s">
        <v>17</v>
      </c>
    </row>
    <row r="86" spans="2:16" ht="15" customHeight="1" x14ac:dyDescent="0.15">
      <c r="B86" s="6" t="s">
        <v>102</v>
      </c>
      <c r="C86" s="7" t="s">
        <v>16</v>
      </c>
      <c r="D86" s="8" t="s">
        <v>17</v>
      </c>
      <c r="E86" s="8" t="s">
        <v>18</v>
      </c>
      <c r="F86" s="8" t="s">
        <v>17</v>
      </c>
      <c r="G86" s="8" t="s">
        <v>17</v>
      </c>
      <c r="H86" s="9">
        <v>29.8870928232494</v>
      </c>
      <c r="I86" s="9">
        <v>29.8870928232494</v>
      </c>
      <c r="J86" s="10">
        <v>0</v>
      </c>
      <c r="N86" s="11">
        <v>0</v>
      </c>
      <c r="O86" s="12">
        <v>72</v>
      </c>
      <c r="P86" s="8" t="s">
        <v>17</v>
      </c>
    </row>
    <row r="87" spans="2:16" ht="15" customHeight="1" x14ac:dyDescent="0.15">
      <c r="B87" s="6" t="s">
        <v>103</v>
      </c>
      <c r="C87" s="7" t="s">
        <v>16</v>
      </c>
      <c r="D87" s="8" t="s">
        <v>17</v>
      </c>
      <c r="E87" s="8" t="s">
        <v>18</v>
      </c>
      <c r="F87" s="8" t="s">
        <v>17</v>
      </c>
      <c r="G87" s="8" t="s">
        <v>17</v>
      </c>
      <c r="H87" s="9">
        <v>29.459485876877899</v>
      </c>
      <c r="I87" s="9">
        <v>29.459485876877899</v>
      </c>
      <c r="J87" s="10">
        <v>0</v>
      </c>
      <c r="N87" s="11">
        <v>0</v>
      </c>
      <c r="O87" s="12">
        <v>72</v>
      </c>
      <c r="P87" s="8" t="s">
        <v>17</v>
      </c>
    </row>
    <row r="88" spans="2:16" ht="15" customHeight="1" x14ac:dyDescent="0.15">
      <c r="B88" s="6" t="s">
        <v>104</v>
      </c>
      <c r="C88" s="7" t="s">
        <v>16</v>
      </c>
      <c r="D88" s="8" t="s">
        <v>17</v>
      </c>
      <c r="E88" s="8" t="s">
        <v>18</v>
      </c>
      <c r="F88" s="8" t="s">
        <v>17</v>
      </c>
      <c r="G88" s="8" t="s">
        <v>17</v>
      </c>
      <c r="H88" s="9">
        <v>29.591818629437501</v>
      </c>
      <c r="I88" s="9">
        <v>29.591818629437501</v>
      </c>
      <c r="J88" s="10">
        <v>0</v>
      </c>
      <c r="N88" s="11">
        <v>0</v>
      </c>
      <c r="O88" s="12">
        <v>72</v>
      </c>
      <c r="P88" s="8" t="s">
        <v>17</v>
      </c>
    </row>
    <row r="89" spans="2:16" ht="15" customHeight="1" x14ac:dyDescent="0.15">
      <c r="B89" s="6" t="s">
        <v>105</v>
      </c>
      <c r="C89" s="7" t="s">
        <v>16</v>
      </c>
      <c r="D89" s="8" t="s">
        <v>17</v>
      </c>
      <c r="E89" s="8" t="s">
        <v>18</v>
      </c>
      <c r="F89" s="8" t="s">
        <v>17</v>
      </c>
      <c r="G89" s="8" t="s">
        <v>17</v>
      </c>
      <c r="H89" s="9">
        <v>28.5045896008752</v>
      </c>
      <c r="I89" s="9">
        <v>28.5045896008752</v>
      </c>
      <c r="J89" s="10">
        <v>0</v>
      </c>
      <c r="N89" s="11">
        <v>0</v>
      </c>
      <c r="O89" s="12">
        <v>72</v>
      </c>
      <c r="P89" s="8" t="s">
        <v>17</v>
      </c>
    </row>
    <row r="90" spans="2:16" ht="15" customHeight="1" x14ac:dyDescent="0.15">
      <c r="B90" s="6" t="s">
        <v>106</v>
      </c>
      <c r="C90" s="7" t="s">
        <v>16</v>
      </c>
      <c r="D90" s="8" t="s">
        <v>17</v>
      </c>
      <c r="E90" s="8" t="s">
        <v>18</v>
      </c>
      <c r="F90" s="8" t="s">
        <v>17</v>
      </c>
      <c r="G90" s="8" t="s">
        <v>17</v>
      </c>
      <c r="H90" s="9">
        <v>29.191851966229599</v>
      </c>
      <c r="I90" s="9">
        <v>29.191851966229599</v>
      </c>
      <c r="J90" s="10">
        <v>0</v>
      </c>
      <c r="N90" s="11">
        <v>0</v>
      </c>
      <c r="O90" s="12">
        <v>72</v>
      </c>
      <c r="P90" s="8" t="s">
        <v>17</v>
      </c>
    </row>
    <row r="91" spans="2:16" ht="15" customHeight="1" x14ac:dyDescent="0.15">
      <c r="B91" s="6" t="s">
        <v>107</v>
      </c>
      <c r="C91" s="7" t="s">
        <v>16</v>
      </c>
      <c r="D91" s="8" t="s">
        <v>17</v>
      </c>
      <c r="E91" s="8" t="s">
        <v>18</v>
      </c>
      <c r="F91" s="8" t="s">
        <v>17</v>
      </c>
      <c r="G91" s="8" t="s">
        <v>17</v>
      </c>
      <c r="H91" s="9">
        <v>28.285505741935701</v>
      </c>
      <c r="I91" s="9">
        <v>28.285505741935701</v>
      </c>
      <c r="J91" s="10">
        <v>0</v>
      </c>
      <c r="N91" s="11">
        <v>0</v>
      </c>
      <c r="O91" s="12">
        <v>72</v>
      </c>
      <c r="P91" s="8" t="s">
        <v>17</v>
      </c>
    </row>
    <row r="92" spans="2:16" ht="15" customHeight="1" x14ac:dyDescent="0.15">
      <c r="B92" s="6" t="s">
        <v>108</v>
      </c>
      <c r="C92" s="7" t="s">
        <v>16</v>
      </c>
      <c r="D92" s="8" t="s">
        <v>17</v>
      </c>
      <c r="E92" s="8" t="s">
        <v>18</v>
      </c>
      <c r="F92" s="8" t="s">
        <v>17</v>
      </c>
      <c r="G92" s="8" t="s">
        <v>17</v>
      </c>
      <c r="H92" s="9">
        <v>28.7633418919457</v>
      </c>
      <c r="I92" s="9">
        <v>28.7633418919457</v>
      </c>
      <c r="J92" s="10">
        <v>0</v>
      </c>
      <c r="N92" s="11">
        <v>0</v>
      </c>
      <c r="O92" s="12">
        <v>72</v>
      </c>
      <c r="P92" s="8" t="s">
        <v>17</v>
      </c>
    </row>
    <row r="93" spans="2:16" ht="15" customHeight="1" x14ac:dyDescent="0.15">
      <c r="B93" s="6" t="s">
        <v>109</v>
      </c>
      <c r="C93" s="7" t="s">
        <v>16</v>
      </c>
      <c r="D93" s="8" t="s">
        <v>17</v>
      </c>
      <c r="E93" s="8" t="s">
        <v>18</v>
      </c>
      <c r="F93" s="8" t="s">
        <v>17</v>
      </c>
      <c r="G93" s="8" t="s">
        <v>17</v>
      </c>
      <c r="H93" s="9">
        <v>29.741892036615301</v>
      </c>
      <c r="I93" s="9">
        <v>29.741892036615301</v>
      </c>
      <c r="J93" s="10">
        <v>0</v>
      </c>
      <c r="N93" s="11">
        <v>0</v>
      </c>
      <c r="O93" s="12">
        <v>72</v>
      </c>
      <c r="P93" s="8" t="s">
        <v>17</v>
      </c>
    </row>
    <row r="94" spans="2:16" ht="15" customHeight="1" x14ac:dyDescent="0.15">
      <c r="B94" s="6" t="s">
        <v>110</v>
      </c>
      <c r="C94" s="7" t="s">
        <v>16</v>
      </c>
      <c r="D94" s="8" t="s">
        <v>17</v>
      </c>
      <c r="E94" s="8" t="s">
        <v>18</v>
      </c>
      <c r="F94" s="8" t="s">
        <v>17</v>
      </c>
      <c r="G94" s="8" t="s">
        <v>17</v>
      </c>
      <c r="H94" s="9">
        <v>32.142608104289302</v>
      </c>
      <c r="I94" s="9">
        <v>32.142608104289302</v>
      </c>
      <c r="J94" s="10">
        <v>0</v>
      </c>
      <c r="N94" s="11">
        <v>0</v>
      </c>
      <c r="O94" s="12">
        <v>72</v>
      </c>
      <c r="P94" s="8" t="s">
        <v>17</v>
      </c>
    </row>
    <row r="95" spans="2:16" ht="15" customHeight="1" x14ac:dyDescent="0.15">
      <c r="B95" s="6" t="s">
        <v>111</v>
      </c>
      <c r="C95" s="7" t="s">
        <v>16</v>
      </c>
      <c r="D95" s="8" t="s">
        <v>17</v>
      </c>
      <c r="E95" s="8" t="s">
        <v>18</v>
      </c>
      <c r="F95" s="8" t="s">
        <v>17</v>
      </c>
      <c r="G95" s="8" t="s">
        <v>17</v>
      </c>
      <c r="H95" s="9">
        <v>31.068255788447399</v>
      </c>
      <c r="I95" s="9">
        <v>31.068255788447399</v>
      </c>
      <c r="J95" s="10">
        <v>0</v>
      </c>
      <c r="N95" s="11">
        <v>0</v>
      </c>
      <c r="O95" s="12">
        <v>72</v>
      </c>
      <c r="P95" s="8" t="s">
        <v>17</v>
      </c>
    </row>
    <row r="96" spans="2:16" ht="15" customHeight="1" x14ac:dyDescent="0.15">
      <c r="B96" s="6" t="s">
        <v>112</v>
      </c>
      <c r="C96" s="7" t="s">
        <v>16</v>
      </c>
      <c r="D96" s="8" t="s">
        <v>17</v>
      </c>
      <c r="E96" s="8" t="s">
        <v>18</v>
      </c>
      <c r="F96" s="8" t="s">
        <v>17</v>
      </c>
      <c r="G96" s="8" t="s">
        <v>17</v>
      </c>
      <c r="H96" s="9">
        <v>29.202694510775899</v>
      </c>
      <c r="I96" s="9">
        <v>29.202694510775899</v>
      </c>
      <c r="J96" s="10">
        <v>0</v>
      </c>
      <c r="N96" s="11">
        <v>0</v>
      </c>
      <c r="O96" s="12">
        <v>72</v>
      </c>
      <c r="P96" s="8" t="s">
        <v>17</v>
      </c>
    </row>
    <row r="97" spans="2:16" ht="15" customHeight="1" x14ac:dyDescent="0.15">
      <c r="B97" s="6" t="s">
        <v>113</v>
      </c>
      <c r="C97" s="7" t="s">
        <v>16</v>
      </c>
      <c r="D97" s="8" t="s">
        <v>17</v>
      </c>
      <c r="E97" s="8" t="s">
        <v>18</v>
      </c>
      <c r="F97" s="8" t="s">
        <v>17</v>
      </c>
      <c r="G97" s="8" t="s">
        <v>17</v>
      </c>
      <c r="H97" s="9">
        <v>29.315230080972199</v>
      </c>
      <c r="I97" s="9">
        <v>29.315230080972199</v>
      </c>
      <c r="J97" s="10">
        <v>0</v>
      </c>
      <c r="N97" s="11">
        <v>0</v>
      </c>
      <c r="O97" s="12">
        <v>72</v>
      </c>
      <c r="P97" s="8" t="s">
        <v>17</v>
      </c>
    </row>
  </sheetData>
  <printOptions headings="1" gridLines="1"/>
  <pageMargins left="0" right="0" top="0" bottom="0" header="0" footer="0"/>
  <pageSetup pageOrder="overThenDown" orientation="portrait" blackAndWhite="1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B7CB-9147-4416-8524-E537F0ADC75D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30.9072530926728</v>
      </c>
      <c r="D2" s="17">
        <v>20.921517853723</v>
      </c>
      <c r="E2" s="18">
        <f>C2-D5</f>
        <v>10.111655097508599</v>
      </c>
      <c r="F2" s="16">
        <f>E2-E5</f>
        <v>7.5405085694697505E-2</v>
      </c>
      <c r="G2" s="16">
        <f>2^-(F2)</f>
        <v>0.94907559828503041</v>
      </c>
    </row>
    <row r="3" spans="1:7" x14ac:dyDescent="0.15">
      <c r="A3" s="19" t="s">
        <v>166</v>
      </c>
      <c r="B3" s="16" t="s">
        <v>154</v>
      </c>
      <c r="C3" s="9">
        <v>30.8275122119482</v>
      </c>
      <c r="D3" s="17">
        <v>20.6350535471672</v>
      </c>
      <c r="E3" s="18">
        <f>C3-D5</f>
        <v>10.031914216783999</v>
      </c>
      <c r="F3" s="16">
        <f>E3-E5</f>
        <v>-4.3357950299025561E-3</v>
      </c>
      <c r="G3" s="16">
        <f>2^-(F3)</f>
        <v>1.0030098646745365</v>
      </c>
    </row>
    <row r="4" spans="1:7" x14ac:dyDescent="0.15">
      <c r="A4" s="19" t="s">
        <v>166</v>
      </c>
      <c r="B4" s="16" t="s">
        <v>155</v>
      </c>
      <c r="C4" s="9">
        <v>30.7607787163133</v>
      </c>
      <c r="D4" s="17">
        <v>20.830222584602399</v>
      </c>
      <c r="E4" s="18">
        <f>C4-D5</f>
        <v>9.9651807211490997</v>
      </c>
      <c r="F4" s="16">
        <f>E4-E5</f>
        <v>-7.1069290664802054E-2</v>
      </c>
      <c r="G4" s="16">
        <f>2^-(F4)</f>
        <v>1.0504949966335619</v>
      </c>
    </row>
    <row r="5" spans="1:7" x14ac:dyDescent="0.15">
      <c r="A5" s="16" t="s">
        <v>156</v>
      </c>
      <c r="C5" s="16">
        <f>AVERAGE(C2:C4)</f>
        <v>30.831848006978102</v>
      </c>
      <c r="D5" s="16">
        <f>AVERAGE(D2:D4)</f>
        <v>20.795597995164201</v>
      </c>
      <c r="E5" s="16">
        <f>C5-D5</f>
        <v>10.036250011813902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28.382442741041601</v>
      </c>
      <c r="D7" s="17">
        <v>20.921517853723</v>
      </c>
      <c r="E7" s="18">
        <f>C7-D10</f>
        <v>7.5868447458774</v>
      </c>
      <c r="F7" s="16">
        <f>E7-E5</f>
        <v>-2.4494052659365018</v>
      </c>
      <c r="G7" s="16">
        <f>2^-(F7)</f>
        <v>5.4619089551235396</v>
      </c>
    </row>
    <row r="8" spans="1:7" x14ac:dyDescent="0.15">
      <c r="A8" s="19" t="s">
        <v>165</v>
      </c>
      <c r="B8" s="16" t="s">
        <v>154</v>
      </c>
      <c r="C8" s="9">
        <v>28.3353056923184</v>
      </c>
      <c r="D8" s="17">
        <v>20.6350535471672</v>
      </c>
      <c r="E8" s="18">
        <f>C8-D10</f>
        <v>7.5397076971541992</v>
      </c>
      <c r="F8" s="16">
        <f>E8-E5</f>
        <v>-2.4965423146597026</v>
      </c>
      <c r="G8" s="16">
        <f>2^-(F8)</f>
        <v>5.6433127864344677</v>
      </c>
    </row>
    <row r="9" spans="1:7" x14ac:dyDescent="0.15">
      <c r="A9" s="19" t="s">
        <v>165</v>
      </c>
      <c r="B9" s="16" t="s">
        <v>155</v>
      </c>
      <c r="C9" s="9">
        <v>28.575546416826299</v>
      </c>
      <c r="D9" s="17">
        <v>20.830222584602399</v>
      </c>
      <c r="E9" s="18">
        <f>C9-D10</f>
        <v>7.7799484216620982</v>
      </c>
      <c r="F9" s="16">
        <f>E9-E5</f>
        <v>-2.2563015901518035</v>
      </c>
      <c r="G9" s="16">
        <f>2^-(F9)</f>
        <v>4.7776513945626968</v>
      </c>
    </row>
    <row r="10" spans="1:7" x14ac:dyDescent="0.15">
      <c r="A10" s="16" t="s">
        <v>156</v>
      </c>
      <c r="C10" s="16">
        <f>AVERAGE(C7:C9)</f>
        <v>28.431098283395432</v>
      </c>
      <c r="D10" s="16">
        <f>AVERAGE(D7:D9)</f>
        <v>20.795597995164201</v>
      </c>
      <c r="E10" s="16">
        <f>C10-D10</f>
        <v>7.6355002882312313</v>
      </c>
      <c r="F10" s="16">
        <f>E10-E5</f>
        <v>-2.4007497235826705</v>
      </c>
      <c r="G10" s="16">
        <f>2^-(F10)</f>
        <v>5.2807751842006718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0.94907559828503041</v>
      </c>
      <c r="C13" s="16">
        <f>G7</f>
        <v>5.4619089551235396</v>
      </c>
    </row>
    <row r="14" spans="1:7" x14ac:dyDescent="0.15">
      <c r="A14" s="16">
        <v>2</v>
      </c>
      <c r="B14" s="16">
        <f t="shared" ref="B14:B15" si="0">G3</f>
        <v>1.0030098646745365</v>
      </c>
      <c r="C14" s="16">
        <f t="shared" ref="C14:C15" si="1">G8</f>
        <v>5.6433127864344677</v>
      </c>
    </row>
    <row r="15" spans="1:7" x14ac:dyDescent="0.15">
      <c r="A15" s="16">
        <v>3</v>
      </c>
      <c r="B15" s="16">
        <f t="shared" si="0"/>
        <v>1.0504949966335619</v>
      </c>
      <c r="C15" s="16">
        <f t="shared" si="1"/>
        <v>4.7776513945626968</v>
      </c>
    </row>
    <row r="16" spans="1:7" x14ac:dyDescent="0.15">
      <c r="A16" s="16" t="s">
        <v>157</v>
      </c>
      <c r="B16" s="16">
        <f>AVERAGE(B13:B15)</f>
        <v>1.0008601531977097</v>
      </c>
      <c r="C16" s="16">
        <f>AVERAGE(C13:C15)</f>
        <v>5.2942910453735683</v>
      </c>
    </row>
    <row r="17" spans="1:3" x14ac:dyDescent="0.15">
      <c r="A17" s="16" t="s">
        <v>158</v>
      </c>
      <c r="B17" s="16">
        <f>STDEV(B13:B15)</f>
        <v>5.0743862041824635E-2</v>
      </c>
      <c r="C17" s="16">
        <f>STDEV(C13:C15)</f>
        <v>0.45652407833109426</v>
      </c>
    </row>
    <row r="18" spans="1:3" x14ac:dyDescent="0.15">
      <c r="A18" s="16" t="s">
        <v>159</v>
      </c>
      <c r="B18" s="16">
        <f>_xlfn.STDEV.P(B13:B15)/SQRT(3)</f>
        <v>2.3920885968912564E-2</v>
      </c>
      <c r="C18" s="16">
        <f>_xlfn.STDEV.P(C13:C15)/SQRT(3)</f>
        <v>0.21520751437523691</v>
      </c>
    </row>
    <row r="19" spans="1:3" x14ac:dyDescent="0.15">
      <c r="A19" s="16" t="s">
        <v>160</v>
      </c>
      <c r="B19" s="16">
        <f>_xlfn.T.TEST(C13:C15,B13:B15,2,1)</f>
        <v>4.3932896580576508E-3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8DD0-219C-403F-B82E-39EA57242DBB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34.0682210389296</v>
      </c>
      <c r="D2" s="17">
        <v>20.921517853723</v>
      </c>
      <c r="E2" s="18">
        <f>C2-D5</f>
        <v>13.2726230437654</v>
      </c>
      <c r="F2" s="16">
        <f>E2-E5</f>
        <v>-0.5001893151153709</v>
      </c>
      <c r="G2" s="16">
        <f>2^-(F2)</f>
        <v>1.414399152233204</v>
      </c>
    </row>
    <row r="3" spans="1:7" x14ac:dyDescent="0.15">
      <c r="A3" s="19" t="s">
        <v>166</v>
      </c>
      <c r="B3" s="16" t="s">
        <v>154</v>
      </c>
      <c r="C3" s="9">
        <v>34.5408378088365</v>
      </c>
      <c r="D3" s="17">
        <v>20.6350535471672</v>
      </c>
      <c r="E3" s="18">
        <f>C3-D5</f>
        <v>13.745239813672299</v>
      </c>
      <c r="F3" s="16">
        <f>E3-E5</f>
        <v>-2.7572545208471411E-2</v>
      </c>
      <c r="G3" s="16">
        <f>2^-(F3)</f>
        <v>1.0192956320844941</v>
      </c>
    </row>
    <row r="4" spans="1:7" x14ac:dyDescent="0.15">
      <c r="A4" s="19" t="s">
        <v>166</v>
      </c>
      <c r="B4" s="16" t="s">
        <v>155</v>
      </c>
      <c r="C4" s="9">
        <v>35.096172214368799</v>
      </c>
      <c r="D4" s="17">
        <v>20.830222584602399</v>
      </c>
      <c r="E4" s="18">
        <f>C4-D5</f>
        <v>14.300574219204599</v>
      </c>
      <c r="F4" s="16">
        <f>E4-E5</f>
        <v>0.5277618603238281</v>
      </c>
      <c r="G4" s="16">
        <f>2^-(F4)</f>
        <v>0.69362996973379043</v>
      </c>
    </row>
    <row r="5" spans="1:7" x14ac:dyDescent="0.15">
      <c r="A5" s="16" t="s">
        <v>156</v>
      </c>
      <c r="C5" s="16">
        <f>AVERAGE(C2:C4)</f>
        <v>34.568410354044971</v>
      </c>
      <c r="D5" s="16">
        <f>AVERAGE(D2:D4)</f>
        <v>20.795597995164201</v>
      </c>
      <c r="E5" s="16">
        <f>C5-D5</f>
        <v>13.77281235888077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28.1431075009403</v>
      </c>
      <c r="D7" s="17">
        <v>20.921517853723</v>
      </c>
      <c r="E7" s="18">
        <f>C7-D10</f>
        <v>7.3475095057760988</v>
      </c>
      <c r="F7" s="16">
        <f>E7-E5</f>
        <v>-6.4253028531046716</v>
      </c>
      <c r="G7" s="16">
        <f>2^-(F7)</f>
        <v>85.942679524332704</v>
      </c>
    </row>
    <row r="8" spans="1:7" x14ac:dyDescent="0.15">
      <c r="A8" s="19" t="s">
        <v>165</v>
      </c>
      <c r="B8" s="16" t="s">
        <v>154</v>
      </c>
      <c r="C8" s="9">
        <v>28.110365309839001</v>
      </c>
      <c r="D8" s="17">
        <v>20.6350535471672</v>
      </c>
      <c r="E8" s="18">
        <f>C8-D10</f>
        <v>7.3147673146747998</v>
      </c>
      <c r="F8" s="16">
        <f>E8-E5</f>
        <v>-6.4580450442059707</v>
      </c>
      <c r="G8" s="16">
        <f>2^-(F8)</f>
        <v>87.915463816498402</v>
      </c>
    </row>
    <row r="9" spans="1:7" x14ac:dyDescent="0.15">
      <c r="A9" s="19" t="s">
        <v>165</v>
      </c>
      <c r="B9" s="16" t="s">
        <v>155</v>
      </c>
      <c r="C9" s="9">
        <v>28.187447193529401</v>
      </c>
      <c r="D9" s="17">
        <v>20.830222584602399</v>
      </c>
      <c r="E9" s="18">
        <f>C9-D10</f>
        <v>7.3918491983652004</v>
      </c>
      <c r="F9" s="16">
        <f>E9-E5</f>
        <v>-6.3809631605155701</v>
      </c>
      <c r="G9" s="16">
        <f>2^-(F9)</f>
        <v>83.341499964646047</v>
      </c>
    </row>
    <row r="10" spans="1:7" x14ac:dyDescent="0.15">
      <c r="A10" s="16" t="s">
        <v>156</v>
      </c>
      <c r="C10" s="16">
        <f>AVERAGE(C7:C9)</f>
        <v>28.146973334769569</v>
      </c>
      <c r="D10" s="16">
        <f>AVERAGE(D7:D9)</f>
        <v>20.795597995164201</v>
      </c>
      <c r="E10" s="16">
        <f>C10-D10</f>
        <v>7.3513753396053687</v>
      </c>
      <c r="F10" s="16">
        <f>E10-E5</f>
        <v>-6.4214370192754018</v>
      </c>
      <c r="G10" s="16">
        <f>2^-(F10)</f>
        <v>85.712696491290487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1.414399152233204</v>
      </c>
      <c r="C13" s="16">
        <f>G7</f>
        <v>85.942679524332704</v>
      </c>
    </row>
    <row r="14" spans="1:7" x14ac:dyDescent="0.15">
      <c r="A14" s="16">
        <v>2</v>
      </c>
      <c r="B14" s="16">
        <f t="shared" ref="B14:B15" si="0">G3</f>
        <v>1.0192956320844941</v>
      </c>
      <c r="C14" s="16">
        <f t="shared" ref="C14:C15" si="1">G8</f>
        <v>87.915463816498402</v>
      </c>
    </row>
    <row r="15" spans="1:7" x14ac:dyDescent="0.15">
      <c r="A15" s="16">
        <v>3</v>
      </c>
      <c r="B15" s="16">
        <f t="shared" si="0"/>
        <v>0.69362996973379043</v>
      </c>
      <c r="C15" s="16">
        <f t="shared" si="1"/>
        <v>83.341499964646047</v>
      </c>
    </row>
    <row r="16" spans="1:7" x14ac:dyDescent="0.15">
      <c r="A16" s="16" t="s">
        <v>157</v>
      </c>
      <c r="B16" s="16">
        <f>AVERAGE(B13:B15)</f>
        <v>1.0424415846838295</v>
      </c>
      <c r="C16" s="16">
        <f>AVERAGE(C13:C15)</f>
        <v>85.733214435159041</v>
      </c>
    </row>
    <row r="17" spans="1:3" x14ac:dyDescent="0.15">
      <c r="A17" s="16" t="s">
        <v>158</v>
      </c>
      <c r="B17" s="16">
        <f>STDEV(B13:B15)</f>
        <v>0.36094162263656454</v>
      </c>
      <c r="C17" s="16">
        <f>STDEV(C13:C15)</f>
        <v>2.2941649999945302</v>
      </c>
    </row>
    <row r="18" spans="1:3" x14ac:dyDescent="0.15">
      <c r="A18" s="16" t="s">
        <v>159</v>
      </c>
      <c r="B18" s="16">
        <f>_xlfn.STDEV.P(B13:B15)/SQRT(3)</f>
        <v>0.17014951265252706</v>
      </c>
      <c r="C18" s="16">
        <f>_xlfn.STDEV.P(C13:C15)/SQRT(3)</f>
        <v>1.0814797524379787</v>
      </c>
    </row>
    <row r="19" spans="1:3" x14ac:dyDescent="0.15">
      <c r="A19" s="16" t="s">
        <v>160</v>
      </c>
      <c r="B19" s="16">
        <f>_xlfn.T.TEST(C13:C15,B13:B15,2,1)</f>
        <v>2.1054323270410224E-4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003A-0AA2-4049-AFBB-FD0BE97AB6C0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31.612667242637901</v>
      </c>
      <c r="D2" s="17">
        <v>20.921517853723</v>
      </c>
      <c r="E2" s="18">
        <f>C2-D5</f>
        <v>10.8170692474737</v>
      </c>
      <c r="F2" s="16">
        <f>E2-E5</f>
        <v>0.41066519782010147</v>
      </c>
      <c r="G2" s="16">
        <f>2^-(F2)</f>
        <v>0.75227643411486256</v>
      </c>
    </row>
    <row r="3" spans="1:7" x14ac:dyDescent="0.15">
      <c r="A3" s="19" t="s">
        <v>166</v>
      </c>
      <c r="B3" s="16" t="s">
        <v>154</v>
      </c>
      <c r="C3" s="9">
        <v>31.030335817422099</v>
      </c>
      <c r="D3" s="17">
        <v>20.6350535471672</v>
      </c>
      <c r="E3" s="18">
        <f>C3-D5</f>
        <v>10.234737822257898</v>
      </c>
      <c r="F3" s="16">
        <f>E3-E5</f>
        <v>-0.17166622739570059</v>
      </c>
      <c r="G3" s="16">
        <f>2^-(F3)</f>
        <v>1.1263586112994826</v>
      </c>
    </row>
    <row r="4" spans="1:7" x14ac:dyDescent="0.15">
      <c r="A4" s="19" t="s">
        <v>166</v>
      </c>
      <c r="B4" s="16" t="s">
        <v>155</v>
      </c>
      <c r="C4" s="9">
        <v>30.963003074393399</v>
      </c>
      <c r="D4" s="17">
        <v>20.830222584602399</v>
      </c>
      <c r="E4" s="18">
        <f>C4-D5</f>
        <v>10.167405079229198</v>
      </c>
      <c r="F4" s="16">
        <f>E4-E5</f>
        <v>-0.23899897042440088</v>
      </c>
      <c r="G4" s="16">
        <f>2^-(F4)</f>
        <v>1.1801735011081227</v>
      </c>
    </row>
    <row r="5" spans="1:7" x14ac:dyDescent="0.15">
      <c r="A5" s="16" t="s">
        <v>156</v>
      </c>
      <c r="C5" s="16">
        <f>AVERAGE(C2:C4)</f>
        <v>31.202002044817799</v>
      </c>
      <c r="D5" s="16">
        <f>AVERAGE(D2:D4)</f>
        <v>20.795597995164201</v>
      </c>
      <c r="E5" s="16">
        <f>C5-D5</f>
        <v>10.406404049653599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28.166632150388899</v>
      </c>
      <c r="D7" s="17">
        <v>20.921517853723</v>
      </c>
      <c r="E7" s="18">
        <f>C7-D10</f>
        <v>7.3710341552246987</v>
      </c>
      <c r="F7" s="16">
        <f>E7-E5</f>
        <v>-3.0353698944289</v>
      </c>
      <c r="G7" s="16">
        <f>2^-(F7)</f>
        <v>8.1985563531749044</v>
      </c>
    </row>
    <row r="8" spans="1:7" x14ac:dyDescent="0.15">
      <c r="A8" s="19" t="s">
        <v>165</v>
      </c>
      <c r="B8" s="16" t="s">
        <v>154</v>
      </c>
      <c r="C8" s="9">
        <v>28.4816696644919</v>
      </c>
      <c r="D8" s="17">
        <v>20.6350535471672</v>
      </c>
      <c r="E8" s="18">
        <f>C8-D10</f>
        <v>7.6860716693276991</v>
      </c>
      <c r="F8" s="16">
        <f>E8-E5</f>
        <v>-2.7203323803258996</v>
      </c>
      <c r="G8" s="16">
        <f>2^-(F8)</f>
        <v>6.5902462801139876</v>
      </c>
    </row>
    <row r="9" spans="1:7" x14ac:dyDescent="0.15">
      <c r="A9" s="19" t="s">
        <v>165</v>
      </c>
      <c r="B9" s="16" t="s">
        <v>155</v>
      </c>
      <c r="C9" s="9">
        <v>28.381915049764</v>
      </c>
      <c r="D9" s="17">
        <v>20.830222584602399</v>
      </c>
      <c r="E9" s="18">
        <f>C9-D10</f>
        <v>7.5863170545997995</v>
      </c>
      <c r="F9" s="16">
        <f>E9-E5</f>
        <v>-2.8200869950537992</v>
      </c>
      <c r="G9" s="16">
        <f>2^-(F9)</f>
        <v>7.0620498017464488</v>
      </c>
    </row>
    <row r="10" spans="1:7" x14ac:dyDescent="0.15">
      <c r="A10" s="16" t="s">
        <v>156</v>
      </c>
      <c r="C10" s="16">
        <f>AVERAGE(C7:C9)</f>
        <v>28.343405621548268</v>
      </c>
      <c r="D10" s="16">
        <f>AVERAGE(D7:D9)</f>
        <v>20.795597995164201</v>
      </c>
      <c r="E10" s="16">
        <f>C10-D10</f>
        <v>7.547807626384067</v>
      </c>
      <c r="F10" s="16">
        <f>E10-E5</f>
        <v>-2.8585964232695318</v>
      </c>
      <c r="G10" s="16">
        <f>2^-(F10)</f>
        <v>7.2530933812843292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0.75227643411486256</v>
      </c>
      <c r="C13" s="16">
        <f>G7</f>
        <v>8.1985563531749044</v>
      </c>
    </row>
    <row r="14" spans="1:7" x14ac:dyDescent="0.15">
      <c r="A14" s="16">
        <v>2</v>
      </c>
      <c r="B14" s="16">
        <f t="shared" ref="B14:B15" si="0">G3</f>
        <v>1.1263586112994826</v>
      </c>
      <c r="C14" s="16">
        <f t="shared" ref="C14:C15" si="1">G8</f>
        <v>6.5902462801139876</v>
      </c>
    </row>
    <row r="15" spans="1:7" x14ac:dyDescent="0.15">
      <c r="A15" s="16">
        <v>3</v>
      </c>
      <c r="B15" s="16">
        <f t="shared" si="0"/>
        <v>1.1801735011081227</v>
      </c>
      <c r="C15" s="16">
        <f t="shared" si="1"/>
        <v>7.0620498017464488</v>
      </c>
    </row>
    <row r="16" spans="1:7" x14ac:dyDescent="0.15">
      <c r="A16" s="16" t="s">
        <v>157</v>
      </c>
      <c r="B16" s="16">
        <f>AVERAGE(B13:B15)</f>
        <v>1.0196028488408226</v>
      </c>
      <c r="C16" s="16">
        <f>AVERAGE(C13:C15)</f>
        <v>7.2836174783451142</v>
      </c>
    </row>
    <row r="17" spans="1:3" x14ac:dyDescent="0.15">
      <c r="A17" s="16" t="s">
        <v>158</v>
      </c>
      <c r="B17" s="16">
        <f>STDEV(B13:B15)</f>
        <v>0.23306988136384299</v>
      </c>
      <c r="C17" s="16">
        <f>STDEV(C13:C15)</f>
        <v>0.82673121343172995</v>
      </c>
    </row>
    <row r="18" spans="1:3" x14ac:dyDescent="0.15">
      <c r="A18" s="16" t="s">
        <v>159</v>
      </c>
      <c r="B18" s="16">
        <f>_xlfn.STDEV.P(B13:B15)/SQRT(3)</f>
        <v>0.10987019573514487</v>
      </c>
      <c r="C18" s="16">
        <f>_xlfn.STDEV.P(C13:C15)/SQRT(3)</f>
        <v>0.38972483149077281</v>
      </c>
    </row>
    <row r="19" spans="1:3" x14ac:dyDescent="0.15">
      <c r="A19" s="16" t="s">
        <v>160</v>
      </c>
      <c r="B19" s="16">
        <f>_xlfn.T.TEST(C13:C15,B13:B15,2,1)</f>
        <v>9.149561105956874E-3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7A95-23F9-4BE1-9BD8-440553DF85DE}">
  <dimension ref="A1:G19"/>
  <sheetViews>
    <sheetView workbookViewId="0">
      <selection activeCell="M31" sqref="M31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34.333824522856801</v>
      </c>
      <c r="D2" s="17">
        <v>20.921517853723</v>
      </c>
      <c r="E2" s="18">
        <f>C2-D5</f>
        <v>13.538226527692601</v>
      </c>
      <c r="F2" s="16">
        <f>E2-E5</f>
        <v>-0.12584306528290057</v>
      </c>
      <c r="G2" s="16">
        <f>2^-(F2)</f>
        <v>1.0911451770741836</v>
      </c>
    </row>
    <row r="3" spans="1:7" x14ac:dyDescent="0.15">
      <c r="A3" s="19" t="s">
        <v>166</v>
      </c>
      <c r="B3" s="16" t="s">
        <v>154</v>
      </c>
      <c r="C3" s="9">
        <v>34.534753391904403</v>
      </c>
      <c r="D3" s="17">
        <v>20.6350535471672</v>
      </c>
      <c r="E3" s="18">
        <f>C3-D5</f>
        <v>13.739155396740202</v>
      </c>
      <c r="F3" s="16">
        <f>E3-E5</f>
        <v>7.5085803764700643E-2</v>
      </c>
      <c r="G3" s="16">
        <f>2^-(F3)</f>
        <v>0.94928566085092136</v>
      </c>
    </row>
    <row r="4" spans="1:7" x14ac:dyDescent="0.15">
      <c r="A4" s="19" t="s">
        <v>166</v>
      </c>
      <c r="B4" s="16" t="s">
        <v>155</v>
      </c>
      <c r="C4" s="9">
        <v>34.510424849657902</v>
      </c>
      <c r="D4" s="17">
        <v>20.830222584602399</v>
      </c>
      <c r="E4" s="18">
        <f>C4-D5</f>
        <v>13.714826854493701</v>
      </c>
      <c r="F4" s="16">
        <f>E4-E5</f>
        <v>5.0757261518199925E-2</v>
      </c>
      <c r="G4" s="16">
        <f>2^-(F4)</f>
        <v>0.96542944808535169</v>
      </c>
    </row>
    <row r="5" spans="1:7" x14ac:dyDescent="0.15">
      <c r="A5" s="16" t="s">
        <v>156</v>
      </c>
      <c r="C5" s="16">
        <f>AVERAGE(C2:C4)</f>
        <v>34.459667588139702</v>
      </c>
      <c r="D5" s="16">
        <f>AVERAGE(D2:D4)</f>
        <v>20.795597995164201</v>
      </c>
      <c r="E5" s="16">
        <f>C5-D5</f>
        <v>13.664069592975501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28.111206424483601</v>
      </c>
      <c r="D7" s="17">
        <v>20.921517853723</v>
      </c>
      <c r="E7" s="18">
        <f>C7-D10</f>
        <v>7.3156084293194006</v>
      </c>
      <c r="F7" s="16">
        <f>E7-E5</f>
        <v>-6.3484611636561006</v>
      </c>
      <c r="G7" s="16">
        <f>2^-(F7)</f>
        <v>81.484918698755322</v>
      </c>
    </row>
    <row r="8" spans="1:7" x14ac:dyDescent="0.15">
      <c r="A8" s="19" t="s">
        <v>165</v>
      </c>
      <c r="B8" s="16" t="s">
        <v>154</v>
      </c>
      <c r="C8" s="9">
        <v>28.193860288040799</v>
      </c>
      <c r="D8" s="17">
        <v>20.6350535471672</v>
      </c>
      <c r="E8" s="18">
        <f>C8-D10</f>
        <v>7.3982622928765984</v>
      </c>
      <c r="F8" s="16">
        <f>E8-E5</f>
        <v>-6.2658073000989027</v>
      </c>
      <c r="G8" s="16">
        <f>2^-(F8)</f>
        <v>76.947753378326482</v>
      </c>
    </row>
    <row r="9" spans="1:7" x14ac:dyDescent="0.15">
      <c r="A9" s="19" t="s">
        <v>165</v>
      </c>
      <c r="B9" s="16" t="s">
        <v>155</v>
      </c>
      <c r="C9" s="9">
        <v>28.095078794890501</v>
      </c>
      <c r="D9" s="17">
        <v>20.830222584602399</v>
      </c>
      <c r="E9" s="18">
        <f>C9-D10</f>
        <v>7.2994807997263003</v>
      </c>
      <c r="F9" s="16">
        <f>E9-E5</f>
        <v>-6.3645887932492009</v>
      </c>
      <c r="G9" s="16">
        <f>2^-(F9)</f>
        <v>82.400934466510108</v>
      </c>
    </row>
    <row r="10" spans="1:7" x14ac:dyDescent="0.15">
      <c r="A10" s="16" t="s">
        <v>156</v>
      </c>
      <c r="C10" s="16">
        <f>AVERAGE(C7:C9)</f>
        <v>28.133381835804968</v>
      </c>
      <c r="D10" s="16">
        <f>AVERAGE(D7:D9)</f>
        <v>20.795597995164201</v>
      </c>
      <c r="E10" s="16">
        <f>C10-D10</f>
        <v>7.3377838406407676</v>
      </c>
      <c r="F10" s="16">
        <f>E10-E5</f>
        <v>-6.3262857523347336</v>
      </c>
      <c r="G10" s="16">
        <f>2^-(F10)</f>
        <v>80.242005141907072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1.0911451770741836</v>
      </c>
      <c r="C13" s="16">
        <f>G7</f>
        <v>81.484918698755322</v>
      </c>
    </row>
    <row r="14" spans="1:7" x14ac:dyDescent="0.15">
      <c r="A14" s="16">
        <v>2</v>
      </c>
      <c r="B14" s="16">
        <f t="shared" ref="B14:B15" si="0">G3</f>
        <v>0.94928566085092136</v>
      </c>
      <c r="C14" s="16">
        <f t="shared" ref="C14:C15" si="1">G8</f>
        <v>76.947753378326482</v>
      </c>
    </row>
    <row r="15" spans="1:7" x14ac:dyDescent="0.15">
      <c r="A15" s="16">
        <v>3</v>
      </c>
      <c r="B15" s="16">
        <f t="shared" si="0"/>
        <v>0.96542944808535169</v>
      </c>
      <c r="C15" s="16">
        <f t="shared" si="1"/>
        <v>82.400934466510108</v>
      </c>
    </row>
    <row r="16" spans="1:7" x14ac:dyDescent="0.15">
      <c r="A16" s="16" t="s">
        <v>157</v>
      </c>
      <c r="B16" s="16">
        <f>AVERAGE(B13:B15)</f>
        <v>1.0019534286701524</v>
      </c>
      <c r="C16" s="16">
        <f>AVERAGE(C13:C15)</f>
        <v>80.277868847863971</v>
      </c>
    </row>
    <row r="17" spans="1:3" x14ac:dyDescent="0.15">
      <c r="A17" s="16" t="s">
        <v>158</v>
      </c>
      <c r="B17" s="16">
        <f>STDEV(B13:B15)</f>
        <v>7.7662934879475565E-2</v>
      </c>
      <c r="C17" s="16">
        <f>STDEV(C13:C15)</f>
        <v>2.9201066764817885</v>
      </c>
    </row>
    <row r="18" spans="1:3" x14ac:dyDescent="0.15">
      <c r="A18" s="16" t="s">
        <v>159</v>
      </c>
      <c r="B18" s="16">
        <f>_xlfn.STDEV.P(B13:B15)/SQRT(3)</f>
        <v>3.6610658600084285E-2</v>
      </c>
      <c r="C18" s="16">
        <f>_xlfn.STDEV.P(C13:C15)/SQRT(3)</f>
        <v>1.3765514884855896</v>
      </c>
    </row>
    <row r="19" spans="1:3" x14ac:dyDescent="0.15">
      <c r="A19" s="16" t="s">
        <v>160</v>
      </c>
      <c r="B19" s="16">
        <f>_xlfn.T.TEST(C13:C15,B13:B15,2,1)</f>
        <v>4.4139334343589387E-4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402F-CB51-453A-8423-A79A74B86C59}">
  <dimension ref="A1:G19"/>
  <sheetViews>
    <sheetView workbookViewId="0">
      <selection activeCell="J21" sqref="J21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29.2147799704743</v>
      </c>
      <c r="D2" s="17">
        <v>20.921517853723</v>
      </c>
      <c r="E2" s="18">
        <f>C2-D5</f>
        <v>8.4191819753100994</v>
      </c>
      <c r="F2" s="16">
        <f>E2-E5</f>
        <v>-4.8412787591132656E-2</v>
      </c>
      <c r="G2" s="16">
        <f>2^-(F2)</f>
        <v>1.0341265808615097</v>
      </c>
    </row>
    <row r="3" spans="1:7" x14ac:dyDescent="0.15">
      <c r="A3" s="19" t="s">
        <v>166</v>
      </c>
      <c r="B3" s="16" t="s">
        <v>154</v>
      </c>
      <c r="C3" s="9">
        <v>29.402876506882698</v>
      </c>
      <c r="D3" s="17">
        <v>20.6350535471672</v>
      </c>
      <c r="E3" s="18">
        <f>C3-D5</f>
        <v>8.6072785117184978</v>
      </c>
      <c r="F3" s="16">
        <f>E3-E5</f>
        <v>0.13968374881726575</v>
      </c>
      <c r="G3" s="16">
        <f>2^-(F3)</f>
        <v>0.90771811314072171</v>
      </c>
    </row>
    <row r="4" spans="1:7" x14ac:dyDescent="0.15">
      <c r="A4" s="19" t="s">
        <v>166</v>
      </c>
      <c r="B4" s="16" t="s">
        <v>155</v>
      </c>
      <c r="C4" s="9">
        <v>29.1719217968393</v>
      </c>
      <c r="D4" s="17">
        <v>20.830222584602399</v>
      </c>
      <c r="E4" s="18">
        <f>C4-D5</f>
        <v>8.3763238016750989</v>
      </c>
      <c r="F4" s="16">
        <f>E4-E5</f>
        <v>-9.1270961226133096E-2</v>
      </c>
      <c r="G4" s="16">
        <f>2^-(F4)</f>
        <v>1.0653082665532725</v>
      </c>
    </row>
    <row r="5" spans="1:7" x14ac:dyDescent="0.15">
      <c r="A5" s="16" t="s">
        <v>156</v>
      </c>
      <c r="C5" s="16">
        <f>AVERAGE(C2:C4)</f>
        <v>29.263192758065433</v>
      </c>
      <c r="D5" s="16">
        <f>AVERAGE(D2:D4)</f>
        <v>20.795597995164201</v>
      </c>
      <c r="E5" s="16">
        <f>C5-D5</f>
        <v>8.467594762901232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28.612768347341301</v>
      </c>
      <c r="D7" s="17">
        <v>20.921517853723</v>
      </c>
      <c r="E7" s="18">
        <f>C7-D10</f>
        <v>7.8171703521771008</v>
      </c>
      <c r="F7" s="16">
        <f>E7-E5</f>
        <v>-0.65042441072413126</v>
      </c>
      <c r="G7" s="16">
        <f>2^-(F7)</f>
        <v>1.5696298801817345</v>
      </c>
    </row>
    <row r="8" spans="1:7" x14ac:dyDescent="0.15">
      <c r="A8" s="19" t="s">
        <v>165</v>
      </c>
      <c r="B8" s="16" t="s">
        <v>154</v>
      </c>
      <c r="C8" s="9">
        <v>28.799889299577998</v>
      </c>
      <c r="D8" s="17">
        <v>20.6350535471672</v>
      </c>
      <c r="E8" s="18">
        <f>C8-D10</f>
        <v>8.0042913044137975</v>
      </c>
      <c r="F8" s="16">
        <f>E8-E5</f>
        <v>-0.46330345848743448</v>
      </c>
      <c r="G8" s="16">
        <f>2^-(F8)</f>
        <v>1.3786951191332322</v>
      </c>
    </row>
    <row r="9" spans="1:7" x14ac:dyDescent="0.15">
      <c r="A9" s="19" t="s">
        <v>165</v>
      </c>
      <c r="B9" s="16" t="s">
        <v>155</v>
      </c>
      <c r="C9" s="9">
        <v>29.315230080972199</v>
      </c>
      <c r="D9" s="17">
        <v>20.830222584602399</v>
      </c>
      <c r="E9" s="18">
        <f>C9-D10</f>
        <v>8.5196320858079986</v>
      </c>
      <c r="F9" s="16">
        <f>E9-E5</f>
        <v>5.2037322906766548E-2</v>
      </c>
      <c r="G9" s="16">
        <f>2^-(F9)</f>
        <v>0.96457323049376686</v>
      </c>
    </row>
    <row r="10" spans="1:7" x14ac:dyDescent="0.15">
      <c r="A10" s="16" t="s">
        <v>156</v>
      </c>
      <c r="C10" s="16">
        <f>AVERAGE(C7:C9)</f>
        <v>28.909295909297168</v>
      </c>
      <c r="D10" s="16">
        <f>AVERAGE(D7:D9)</f>
        <v>20.795597995164201</v>
      </c>
      <c r="E10" s="16">
        <f>C10-D10</f>
        <v>8.1136979141329668</v>
      </c>
      <c r="F10" s="16">
        <f>E10-E5</f>
        <v>-0.35389684876826522</v>
      </c>
      <c r="G10" s="16">
        <f>2^-(F10)</f>
        <v>1.2780079836620915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1.0341265808615097</v>
      </c>
      <c r="C13" s="16">
        <f>G7</f>
        <v>1.5696298801817345</v>
      </c>
    </row>
    <row r="14" spans="1:7" x14ac:dyDescent="0.15">
      <c r="A14" s="16">
        <v>2</v>
      </c>
      <c r="B14" s="16">
        <f t="shared" ref="B14:B15" si="0">G3</f>
        <v>0.90771811314072171</v>
      </c>
      <c r="C14" s="16">
        <f t="shared" ref="C14:C15" si="1">G8</f>
        <v>1.3786951191332322</v>
      </c>
    </row>
    <row r="15" spans="1:7" x14ac:dyDescent="0.15">
      <c r="A15" s="16">
        <v>3</v>
      </c>
      <c r="B15" s="16">
        <f t="shared" si="0"/>
        <v>1.0653082665532725</v>
      </c>
      <c r="C15" s="16">
        <f t="shared" si="1"/>
        <v>0.96457323049376686</v>
      </c>
    </row>
    <row r="16" spans="1:7" x14ac:dyDescent="0.15">
      <c r="A16" s="16" t="s">
        <v>157</v>
      </c>
      <c r="B16" s="16">
        <f>AVERAGE(B13:B15)</f>
        <v>1.0023843201851681</v>
      </c>
      <c r="C16" s="16">
        <f>AVERAGE(C13:C15)</f>
        <v>1.3042994099362446</v>
      </c>
    </row>
    <row r="17" spans="1:3" x14ac:dyDescent="0.15">
      <c r="A17" s="16" t="s">
        <v>158</v>
      </c>
      <c r="B17" s="16">
        <f>STDEV(B13:B15)</f>
        <v>8.3452635954662596E-2</v>
      </c>
      <c r="C17" s="16">
        <f>STDEV(C13:C15)</f>
        <v>0.30931283273265442</v>
      </c>
    </row>
    <row r="18" spans="1:3" x14ac:dyDescent="0.15">
      <c r="A18" s="16" t="s">
        <v>159</v>
      </c>
      <c r="B18" s="16">
        <f>_xlfn.STDEV.P(B13:B15)/SQRT(3)</f>
        <v>3.9339949860956139E-2</v>
      </c>
      <c r="C18" s="16">
        <f>_xlfn.STDEV.P(C13:C15)/SQRT(3)</f>
        <v>0.14581146768885361</v>
      </c>
    </row>
    <row r="19" spans="1:3" x14ac:dyDescent="0.15">
      <c r="A19" s="16" t="s">
        <v>160</v>
      </c>
      <c r="B19" s="16">
        <f>_xlfn.T.TEST(C13:C15,B13:B15,2,1)</f>
        <v>0.2739367032712885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10" defaultRowHeight="15" customHeight="1" x14ac:dyDescent="0.15"/>
  <cols>
    <col min="1" max="1" width="23.1640625" style="13" customWidth="1"/>
    <col min="2" max="2" width="24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114</v>
      </c>
      <c r="B1" s="13" t="s">
        <v>115</v>
      </c>
    </row>
    <row r="2" spans="1:2" ht="15" customHeight="1" x14ac:dyDescent="0.15">
      <c r="A2" s="13" t="s">
        <v>116</v>
      </c>
      <c r="B2" s="13" t="s">
        <v>117</v>
      </c>
    </row>
    <row r="3" spans="1:2" ht="15" customHeight="1" x14ac:dyDescent="0.15">
      <c r="A3" s="13" t="s">
        <v>118</v>
      </c>
    </row>
    <row r="4" spans="1:2" ht="15" customHeight="1" x14ac:dyDescent="0.15">
      <c r="A4" s="13" t="s">
        <v>119</v>
      </c>
    </row>
    <row r="5" spans="1:2" ht="15" customHeight="1" x14ac:dyDescent="0.15">
      <c r="A5" s="13" t="s">
        <v>120</v>
      </c>
      <c r="B5" s="13" t="s">
        <v>121</v>
      </c>
    </row>
    <row r="6" spans="1:2" ht="15" customHeight="1" x14ac:dyDescent="0.15">
      <c r="A6" s="13" t="s">
        <v>122</v>
      </c>
      <c r="B6" s="13" t="s">
        <v>123</v>
      </c>
    </row>
    <row r="7" spans="1:2" ht="15" customHeight="1" x14ac:dyDescent="0.15">
      <c r="A7" s="13" t="s">
        <v>124</v>
      </c>
      <c r="B7" s="14">
        <v>20</v>
      </c>
    </row>
    <row r="8" spans="1:2" ht="15" customHeight="1" x14ac:dyDescent="0.15">
      <c r="A8" s="13" t="s">
        <v>125</v>
      </c>
      <c r="B8" s="14">
        <v>105</v>
      </c>
    </row>
    <row r="9" spans="1:2" ht="15" customHeight="1" x14ac:dyDescent="0.15">
      <c r="A9" s="13" t="s">
        <v>126</v>
      </c>
      <c r="B9" s="13" t="s">
        <v>127</v>
      </c>
    </row>
    <row r="10" spans="1:2" ht="15" customHeight="1" x14ac:dyDescent="0.15">
      <c r="A10" s="13" t="s">
        <v>128</v>
      </c>
      <c r="B10" s="13" t="s">
        <v>129</v>
      </c>
    </row>
    <row r="11" spans="1:2" ht="15" customHeight="1" x14ac:dyDescent="0.15">
      <c r="A11" s="13" t="s">
        <v>130</v>
      </c>
      <c r="B11" s="13" t="s">
        <v>131</v>
      </c>
    </row>
    <row r="12" spans="1:2" ht="15" customHeight="1" x14ac:dyDescent="0.15">
      <c r="A12" s="13" t="s">
        <v>132</v>
      </c>
      <c r="B12" s="13" t="s">
        <v>133</v>
      </c>
    </row>
    <row r="13" spans="1:2" ht="15" customHeight="1" x14ac:dyDescent="0.15">
      <c r="A13" s="13" t="s">
        <v>134</v>
      </c>
      <c r="B13" s="13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3458-76D1-41C1-A3CA-6981C898C56D}">
  <dimension ref="A1:G19"/>
  <sheetViews>
    <sheetView tabSelected="1" workbookViewId="0">
      <selection activeCell="H15" sqref="H15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33.155444192092197</v>
      </c>
      <c r="D2" s="17">
        <v>20.921517853723</v>
      </c>
      <c r="E2" s="18">
        <f>C2-D5</f>
        <v>12.359846196927997</v>
      </c>
      <c r="F2" s="16">
        <f>E2-E5</f>
        <v>4.3028878694997275E-3</v>
      </c>
      <c r="G2" s="16">
        <f>2^-(F2)</f>
        <v>0.99702190874272856</v>
      </c>
    </row>
    <row r="3" spans="1:7" x14ac:dyDescent="0.15">
      <c r="A3" s="19" t="s">
        <v>166</v>
      </c>
      <c r="B3" s="16" t="s">
        <v>154</v>
      </c>
      <c r="C3" s="9">
        <v>33.127596599649998</v>
      </c>
      <c r="D3" s="17">
        <v>20.6350535471672</v>
      </c>
      <c r="E3" s="18">
        <f>C3-D5</f>
        <v>12.331998604485797</v>
      </c>
      <c r="F3" s="16">
        <f>E3-E5</f>
        <v>-2.354470457269997E-2</v>
      </c>
      <c r="G3" s="16">
        <f>2^-(F3)</f>
        <v>1.0164538433132198</v>
      </c>
    </row>
    <row r="4" spans="1:7" x14ac:dyDescent="0.15">
      <c r="A4" s="19" t="s">
        <v>166</v>
      </c>
      <c r="B4" s="16" t="s">
        <v>155</v>
      </c>
      <c r="C4" s="9">
        <v>33.170383120925898</v>
      </c>
      <c r="D4" s="17">
        <v>20.830222584602399</v>
      </c>
      <c r="E4" s="18">
        <f>C4-D5</f>
        <v>12.374785125761697</v>
      </c>
      <c r="F4" s="16">
        <f>E4-E5</f>
        <v>1.9241816703200243E-2</v>
      </c>
      <c r="G4" s="16">
        <f>2^-(F4)</f>
        <v>0.98675113816004911</v>
      </c>
    </row>
    <row r="5" spans="1:7" x14ac:dyDescent="0.15">
      <c r="A5" s="16" t="s">
        <v>156</v>
      </c>
      <c r="C5" s="16">
        <f>AVERAGE(C2:C4)</f>
        <v>33.151141304222698</v>
      </c>
      <c r="D5" s="16">
        <f>AVERAGE(D2:D4)</f>
        <v>20.795597995164201</v>
      </c>
      <c r="E5" s="16">
        <f>C5-D5</f>
        <v>12.355543309058497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29.217296750097798</v>
      </c>
      <c r="D7" s="17">
        <v>20.921517853723</v>
      </c>
      <c r="E7" s="18">
        <f>C7-D10</f>
        <v>8.4216987549335975</v>
      </c>
      <c r="F7" s="16">
        <f>E7-E5</f>
        <v>-3.9338445541248994</v>
      </c>
      <c r="G7" s="16">
        <f>2^-(F7)</f>
        <v>15.282880210895208</v>
      </c>
    </row>
    <row r="8" spans="1:7" x14ac:dyDescent="0.15">
      <c r="A8" s="19" t="s">
        <v>165</v>
      </c>
      <c r="B8" s="16" t="s">
        <v>154</v>
      </c>
      <c r="C8" s="9">
        <v>29.379310593094001</v>
      </c>
      <c r="D8" s="17">
        <v>20.6350535471672</v>
      </c>
      <c r="E8" s="18">
        <f>C8-D10</f>
        <v>8.5837125979298001</v>
      </c>
      <c r="F8" s="16">
        <f>E8-E5</f>
        <v>-3.7718307111286968</v>
      </c>
      <c r="G8" s="16">
        <f>2^-(F8)</f>
        <v>13.659480504036628</v>
      </c>
    </row>
    <row r="9" spans="1:7" x14ac:dyDescent="0.15">
      <c r="A9" s="19" t="s">
        <v>165</v>
      </c>
      <c r="B9" s="16" t="s">
        <v>155</v>
      </c>
      <c r="C9" s="9">
        <v>29.8870928232494</v>
      </c>
      <c r="D9" s="17">
        <v>20.830222584602399</v>
      </c>
      <c r="E9" s="18">
        <f>C9-D10</f>
        <v>9.0914948280851995</v>
      </c>
      <c r="F9" s="16">
        <f>E9-E5</f>
        <v>-3.2640484809732975</v>
      </c>
      <c r="G9" s="16">
        <f>2^-(F9)</f>
        <v>9.6067502440152506</v>
      </c>
    </row>
    <row r="10" spans="1:7" x14ac:dyDescent="0.15">
      <c r="A10" s="16" t="s">
        <v>156</v>
      </c>
      <c r="C10" s="16">
        <f>AVERAGE(C7:C9)</f>
        <v>29.494566722147066</v>
      </c>
      <c r="D10" s="16">
        <f>AVERAGE(D7:D9)</f>
        <v>20.795597995164201</v>
      </c>
      <c r="E10" s="16">
        <f>C10-D10</f>
        <v>8.6989687269828657</v>
      </c>
      <c r="F10" s="16">
        <f>E10-E5</f>
        <v>-3.6565745820756312</v>
      </c>
      <c r="G10" s="16">
        <f>2^-(F10)</f>
        <v>12.610683633061686</v>
      </c>
    </row>
    <row r="12" spans="1:7" x14ac:dyDescent="0.15">
      <c r="A12" s="16" t="s">
        <v>163</v>
      </c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0.99702190874272856</v>
      </c>
      <c r="C13" s="16">
        <f>G7</f>
        <v>15.282880210895208</v>
      </c>
    </row>
    <row r="14" spans="1:7" x14ac:dyDescent="0.15">
      <c r="A14" s="16">
        <v>2</v>
      </c>
      <c r="B14" s="16">
        <f t="shared" ref="B14:B15" si="0">G3</f>
        <v>1.0164538433132198</v>
      </c>
      <c r="C14" s="16">
        <f t="shared" ref="C14:C15" si="1">G8</f>
        <v>13.659480504036628</v>
      </c>
    </row>
    <row r="15" spans="1:7" x14ac:dyDescent="0.15">
      <c r="A15" s="16">
        <v>3</v>
      </c>
      <c r="B15" s="16">
        <f t="shared" si="0"/>
        <v>0.98675113816004911</v>
      </c>
      <c r="C15" s="16">
        <f t="shared" si="1"/>
        <v>9.6067502440152506</v>
      </c>
    </row>
    <row r="16" spans="1:7" x14ac:dyDescent="0.15">
      <c r="A16" s="16" t="s">
        <v>157</v>
      </c>
      <c r="B16" s="16">
        <f>AVERAGE(B13:B15)</f>
        <v>1.0000756300719991</v>
      </c>
      <c r="C16" s="16">
        <f>AVERAGE(C13:C15)</f>
        <v>12.849703652982363</v>
      </c>
    </row>
    <row r="17" spans="1:3" x14ac:dyDescent="0.15">
      <c r="A17" s="16" t="s">
        <v>158</v>
      </c>
      <c r="B17" s="16">
        <f>STDEV(B13:B15)</f>
        <v>1.5084978747803358E-2</v>
      </c>
      <c r="C17" s="16">
        <f>STDEV(C13:C15)</f>
        <v>2.9234255183954465</v>
      </c>
    </row>
    <row r="18" spans="1:3" x14ac:dyDescent="0.15">
      <c r="A18" s="16" t="s">
        <v>159</v>
      </c>
      <c r="B18" s="16">
        <f>_xlfn.STDEV.P(B13:B15)/SQRT(3)</f>
        <v>7.1111271777511394E-3</v>
      </c>
      <c r="C18" s="16">
        <f>_xlfn.STDEV.P(C13:C15)/SQRT(3)</f>
        <v>1.3781160055674795</v>
      </c>
    </row>
    <row r="19" spans="1:3" x14ac:dyDescent="0.15">
      <c r="A19" s="16" t="s">
        <v>160</v>
      </c>
      <c r="B19" s="16">
        <f>_xlfn.T.TEST(C13:C15,B13:B15,2,1)</f>
        <v>1.9582187800964532E-2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B723-99AB-4834-BDC1-567B188D4665}">
  <dimension ref="A1:G19"/>
  <sheetViews>
    <sheetView workbookViewId="0">
      <selection activeCell="L14" sqref="L14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28.657511044258801</v>
      </c>
      <c r="D2" s="17">
        <v>20.921517853723</v>
      </c>
      <c r="E2" s="18">
        <f>C2-D5</f>
        <v>7.8619130490945999</v>
      </c>
      <c r="F2" s="16">
        <f>E2-E5</f>
        <v>-6.9972083376896421E-2</v>
      </c>
      <c r="G2" s="16">
        <f>2^-(F2)</f>
        <v>1.0496963714568317</v>
      </c>
    </row>
    <row r="3" spans="1:7" x14ac:dyDescent="0.15">
      <c r="A3" s="19" t="s">
        <v>166</v>
      </c>
      <c r="B3" s="16" t="s">
        <v>154</v>
      </c>
      <c r="C3" s="9">
        <v>28.5979575402995</v>
      </c>
      <c r="D3" s="17">
        <v>20.6350535471672</v>
      </c>
      <c r="E3" s="18">
        <f>C3-D5</f>
        <v>7.8023595451352996</v>
      </c>
      <c r="F3" s="16">
        <f>E3-E5</f>
        <v>-0.12952558733619668</v>
      </c>
      <c r="G3" s="16">
        <f>2^-(F3)</f>
        <v>1.0939339152859504</v>
      </c>
    </row>
    <row r="4" spans="1:7" x14ac:dyDescent="0.15">
      <c r="A4" s="19" t="s">
        <v>166</v>
      </c>
      <c r="B4" s="16" t="s">
        <v>155</v>
      </c>
      <c r="C4" s="9">
        <v>28.926980798348801</v>
      </c>
      <c r="D4" s="17">
        <v>20.830222584602399</v>
      </c>
      <c r="E4" s="18">
        <f>C4-D5</f>
        <v>8.1313828031846</v>
      </c>
      <c r="F4" s="16">
        <f>E4-E5</f>
        <v>0.19949767071310376</v>
      </c>
      <c r="G4" s="16">
        <f>2^-(F4)</f>
        <v>0.87085373144460498</v>
      </c>
    </row>
    <row r="5" spans="1:7" x14ac:dyDescent="0.15">
      <c r="A5" s="16" t="s">
        <v>156</v>
      </c>
      <c r="C5" s="16">
        <f>AVERAGE(C2:C4)</f>
        <v>28.727483127635697</v>
      </c>
      <c r="D5" s="16">
        <f>AVERAGE(D2:D4)</f>
        <v>20.795597995164201</v>
      </c>
      <c r="E5" s="16">
        <f>C5-D5</f>
        <v>7.9318851324714963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28.516344845532998</v>
      </c>
      <c r="D7" s="17">
        <v>20.921517853723</v>
      </c>
      <c r="E7" s="18">
        <f>C7-D10</f>
        <v>7.7207468503687977</v>
      </c>
      <c r="F7" s="16">
        <f>E7-E5</f>
        <v>-0.21113828210269858</v>
      </c>
      <c r="G7" s="16">
        <f>2^-(F7)</f>
        <v>1.1576011675705564</v>
      </c>
    </row>
    <row r="8" spans="1:7" x14ac:dyDescent="0.15">
      <c r="A8" s="19" t="s">
        <v>165</v>
      </c>
      <c r="B8" s="16" t="s">
        <v>154</v>
      </c>
      <c r="C8" s="9">
        <v>28.7602851101474</v>
      </c>
      <c r="D8" s="17">
        <v>20.6350535471672</v>
      </c>
      <c r="E8" s="18">
        <f>C8-D10</f>
        <v>7.9646871149831995</v>
      </c>
      <c r="F8" s="16">
        <f>E8-E5</f>
        <v>3.2801982511703187E-2</v>
      </c>
      <c r="G8" s="16">
        <f>2^-(F8)</f>
        <v>0.97751992695883483</v>
      </c>
    </row>
    <row r="9" spans="1:7" x14ac:dyDescent="0.15">
      <c r="A9" s="19" t="s">
        <v>165</v>
      </c>
      <c r="B9" s="16" t="s">
        <v>155</v>
      </c>
      <c r="C9" s="9">
        <v>29.064373193257001</v>
      </c>
      <c r="D9" s="17">
        <v>20.830222584602399</v>
      </c>
      <c r="E9" s="18">
        <f>C9-D10</f>
        <v>8.2687751980928006</v>
      </c>
      <c r="F9" s="16">
        <f>E9-E5</f>
        <v>0.3368900656213043</v>
      </c>
      <c r="G9" s="16">
        <f>2^-(F9)</f>
        <v>0.79174619519064349</v>
      </c>
    </row>
    <row r="10" spans="1:7" x14ac:dyDescent="0.15">
      <c r="A10" s="16" t="s">
        <v>156</v>
      </c>
      <c r="C10" s="16">
        <f>AVERAGE(C7:C9)</f>
        <v>28.780334382979134</v>
      </c>
      <c r="D10" s="16">
        <f>AVERAGE(D7:D9)</f>
        <v>20.795597995164201</v>
      </c>
      <c r="E10" s="16">
        <f>C10-D10</f>
        <v>7.9847363878149338</v>
      </c>
      <c r="F10" s="16">
        <f>E10-E5</f>
        <v>5.2851255343437487E-2</v>
      </c>
      <c r="G10" s="16">
        <f>2^-(F10)</f>
        <v>0.96402919589665714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1.0496963714568317</v>
      </c>
      <c r="C13" s="16">
        <f>G7</f>
        <v>1.1576011675705564</v>
      </c>
    </row>
    <row r="14" spans="1:7" x14ac:dyDescent="0.15">
      <c r="A14" s="16">
        <v>2</v>
      </c>
      <c r="B14" s="16">
        <f t="shared" ref="B14:B15" si="0">G3</f>
        <v>1.0939339152859504</v>
      </c>
      <c r="C14" s="16">
        <f t="shared" ref="C14:C15" si="1">G8</f>
        <v>0.97751992695883483</v>
      </c>
    </row>
    <row r="15" spans="1:7" x14ac:dyDescent="0.15">
      <c r="A15" s="16">
        <v>3</v>
      </c>
      <c r="B15" s="16">
        <f t="shared" si="0"/>
        <v>0.87085373144460498</v>
      </c>
      <c r="C15" s="16">
        <f t="shared" si="1"/>
        <v>0.79174619519064349</v>
      </c>
    </row>
    <row r="16" spans="1:7" x14ac:dyDescent="0.15">
      <c r="A16" s="16" t="s">
        <v>157</v>
      </c>
      <c r="B16" s="16">
        <f>AVERAGE(B13:B15)</f>
        <v>1.0048280060624624</v>
      </c>
      <c r="C16" s="16">
        <f>AVERAGE(C13:C15)</f>
        <v>0.97562242990667825</v>
      </c>
    </row>
    <row r="17" spans="1:3" x14ac:dyDescent="0.15">
      <c r="A17" s="16" t="s">
        <v>158</v>
      </c>
      <c r="B17" s="16">
        <f>STDEV(B13:B15)</f>
        <v>0.11811464670202464</v>
      </c>
      <c r="C17" s="16">
        <f>STDEV(C13:C15)</f>
        <v>0.18293486702942588</v>
      </c>
    </row>
    <row r="18" spans="1:3" x14ac:dyDescent="0.15">
      <c r="A18" s="16" t="s">
        <v>159</v>
      </c>
      <c r="B18" s="16">
        <f>_xlfn.STDEV.P(B13:B15)/SQRT(3)</f>
        <v>5.5679778426969931E-2</v>
      </c>
      <c r="C18" s="16">
        <f>_xlfn.STDEV.P(C13:C15)/SQRT(3)</f>
        <v>8.6236323327977815E-2</v>
      </c>
    </row>
    <row r="19" spans="1:3" x14ac:dyDescent="0.15">
      <c r="A19" s="16" t="s">
        <v>160</v>
      </c>
      <c r="B19" s="16">
        <f>_xlfn.T.TEST(C13:C15,B13:B15,2,1)</f>
        <v>0.71477290149620953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74D-AD89-42F9-97E8-9588FC6BE83C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35.285911876664301</v>
      </c>
      <c r="D2" s="17">
        <v>20.921517853723</v>
      </c>
      <c r="E2" s="18">
        <f>C2-D5</f>
        <v>14.4903138815001</v>
      </c>
      <c r="F2" s="16">
        <f>E2-E5</f>
        <v>-0.72799018076773336</v>
      </c>
      <c r="G2" s="16">
        <f>2^-(F2)</f>
        <v>1.6563300493615998</v>
      </c>
    </row>
    <row r="3" spans="1:7" x14ac:dyDescent="0.15">
      <c r="A3" s="19" t="s">
        <v>166</v>
      </c>
      <c r="B3" s="16" t="s">
        <v>154</v>
      </c>
      <c r="C3" s="9">
        <v>36.525828359076499</v>
      </c>
      <c r="D3" s="17">
        <v>20.6350535471672</v>
      </c>
      <c r="E3" s="18">
        <f>C3-D5</f>
        <v>15.730230363912298</v>
      </c>
      <c r="F3" s="16">
        <f>E3-E5</f>
        <v>0.51192630164446484</v>
      </c>
      <c r="G3" s="16">
        <f>2^-(F3)</f>
        <v>0.70128544873695597</v>
      </c>
    </row>
    <row r="4" spans="1:7" x14ac:dyDescent="0.15">
      <c r="A4" s="19" t="s">
        <v>166</v>
      </c>
      <c r="B4" s="16" t="s">
        <v>155</v>
      </c>
      <c r="C4" s="9">
        <v>36.229965936555303</v>
      </c>
      <c r="D4" s="17">
        <v>20.830222584602399</v>
      </c>
      <c r="E4" s="18">
        <f>C4-D5</f>
        <v>15.434367941391102</v>
      </c>
      <c r="F4" s="16">
        <f>E4-E5</f>
        <v>0.21606387912326852</v>
      </c>
      <c r="G4" s="16">
        <f>2^-(F4)</f>
        <v>0.86091106838962328</v>
      </c>
    </row>
    <row r="5" spans="1:7" x14ac:dyDescent="0.15">
      <c r="A5" s="16" t="s">
        <v>156</v>
      </c>
      <c r="C5" s="16">
        <f>AVERAGE(C2:C4)</f>
        <v>36.013902057432034</v>
      </c>
      <c r="D5" s="16">
        <f>AVERAGE(D2:D4)</f>
        <v>20.795597995164201</v>
      </c>
      <c r="E5" s="16">
        <f>C5-D5</f>
        <v>15.218304062267833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28.750104229992498</v>
      </c>
      <c r="D7" s="17">
        <v>20.921517853723</v>
      </c>
      <c r="E7" s="18">
        <f>C7-D10</f>
        <v>7.9545062348282976</v>
      </c>
      <c r="F7" s="16">
        <f>E7-E5</f>
        <v>-7.2637978274395358</v>
      </c>
      <c r="G7" s="16">
        <f>2^-(F7)</f>
        <v>153.68130102763314</v>
      </c>
    </row>
    <row r="8" spans="1:7" x14ac:dyDescent="0.15">
      <c r="A8" s="19" t="s">
        <v>165</v>
      </c>
      <c r="B8" s="16" t="s">
        <v>154</v>
      </c>
      <c r="C8" s="9">
        <v>29.048423078406302</v>
      </c>
      <c r="D8" s="17">
        <v>20.6350535471672</v>
      </c>
      <c r="E8" s="18">
        <f>C8-D10</f>
        <v>8.2528250832421008</v>
      </c>
      <c r="F8" s="16">
        <f>E8-E5</f>
        <v>-6.9654789790257325</v>
      </c>
      <c r="G8" s="16">
        <f>2^-(F8)</f>
        <v>124.97355008115656</v>
      </c>
    </row>
    <row r="9" spans="1:7" x14ac:dyDescent="0.15">
      <c r="A9" s="19" t="s">
        <v>165</v>
      </c>
      <c r="B9" s="16" t="s">
        <v>155</v>
      </c>
      <c r="C9" s="9">
        <v>29.0974470029443</v>
      </c>
      <c r="D9" s="17">
        <v>20.830222584602399</v>
      </c>
      <c r="E9" s="18">
        <f>C9-D10</f>
        <v>8.301849007780099</v>
      </c>
      <c r="F9" s="16">
        <f>E9-E5</f>
        <v>-6.9164550544877343</v>
      </c>
      <c r="G9" s="16">
        <f>2^-(F9)</f>
        <v>120.79819223996121</v>
      </c>
    </row>
    <row r="10" spans="1:7" x14ac:dyDescent="0.15">
      <c r="A10" s="16" t="s">
        <v>156</v>
      </c>
      <c r="C10" s="16">
        <f>AVERAGE(C7:C9)</f>
        <v>28.965324770447705</v>
      </c>
      <c r="D10" s="16">
        <f>AVERAGE(D7:D9)</f>
        <v>20.795597995164201</v>
      </c>
      <c r="E10" s="16">
        <f>C10-D10</f>
        <v>8.1697267752835039</v>
      </c>
      <c r="F10" s="16">
        <f>E10-E5</f>
        <v>-7.0485772869843295</v>
      </c>
      <c r="G10" s="16">
        <f>2^-(F10)</f>
        <v>132.38329613640525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1.6563300493615998</v>
      </c>
      <c r="C13" s="16">
        <f>G7</f>
        <v>153.68130102763314</v>
      </c>
    </row>
    <row r="14" spans="1:7" x14ac:dyDescent="0.15">
      <c r="A14" s="16">
        <v>2</v>
      </c>
      <c r="B14" s="16">
        <f t="shared" ref="B14:B15" si="0">G3</f>
        <v>0.70128544873695597</v>
      </c>
      <c r="C14" s="16">
        <f t="shared" ref="C14:C15" si="1">G8</f>
        <v>124.97355008115656</v>
      </c>
    </row>
    <row r="15" spans="1:7" x14ac:dyDescent="0.15">
      <c r="A15" s="16">
        <v>3</v>
      </c>
      <c r="B15" s="16">
        <f t="shared" si="0"/>
        <v>0.86091106838962328</v>
      </c>
      <c r="C15" s="16">
        <f t="shared" si="1"/>
        <v>120.79819223996121</v>
      </c>
    </row>
    <row r="16" spans="1:7" x14ac:dyDescent="0.15">
      <c r="A16" s="16" t="s">
        <v>157</v>
      </c>
      <c r="B16" s="16">
        <f>AVERAGE(B13:B15)</f>
        <v>1.0728421888293929</v>
      </c>
      <c r="C16" s="16">
        <f>AVERAGE(C13:C15)</f>
        <v>133.15101444958364</v>
      </c>
    </row>
    <row r="17" spans="1:3" x14ac:dyDescent="0.15">
      <c r="A17" s="16" t="s">
        <v>158</v>
      </c>
      <c r="B17" s="16">
        <f>STDEV(B13:B15)</f>
        <v>0.51157956092255485</v>
      </c>
      <c r="C17" s="16">
        <f>STDEV(C13:C15)</f>
        <v>17.901896645555315</v>
      </c>
    </row>
    <row r="18" spans="1:3" x14ac:dyDescent="0.15">
      <c r="A18" s="16" t="s">
        <v>159</v>
      </c>
      <c r="B18" s="16">
        <f>_xlfn.STDEV.P(B13:B15)/SQRT(3)</f>
        <v>0.24116091776318338</v>
      </c>
      <c r="C18" s="16">
        <f>_xlfn.STDEV.P(C13:C15)/SQRT(3)</f>
        <v>8.4390350094485829</v>
      </c>
    </row>
    <row r="19" spans="1:3" x14ac:dyDescent="0.15">
      <c r="A19" s="16" t="s">
        <v>160</v>
      </c>
      <c r="B19" s="16">
        <f>_xlfn.T.TEST(C13:C15,B13:B15,2,1)</f>
        <v>5.7418966461160277E-3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70A8-8EB7-4813-8E30-B263E2D75B76}">
  <dimension ref="A1:G19"/>
  <sheetViews>
    <sheetView workbookViewId="0">
      <selection activeCell="D16" sqref="D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29.085601962069799</v>
      </c>
      <c r="D2" s="17">
        <v>20.921517853723</v>
      </c>
      <c r="E2" s="18">
        <f>C2-D5</f>
        <v>8.2900039669055978</v>
      </c>
      <c r="F2" s="16">
        <f>E2-E5</f>
        <v>4.3747316852318363E-3</v>
      </c>
      <c r="G2" s="16">
        <f>2^-(F2)</f>
        <v>0.99697225994463334</v>
      </c>
    </row>
    <row r="3" spans="1:7" x14ac:dyDescent="0.15">
      <c r="A3" s="19" t="s">
        <v>166</v>
      </c>
      <c r="B3" s="16" t="s">
        <v>154</v>
      </c>
      <c r="C3" s="9">
        <v>29.042474149692602</v>
      </c>
      <c r="D3" s="17">
        <v>20.6350535471672</v>
      </c>
      <c r="E3" s="18">
        <f>C3-D5</f>
        <v>8.2468761545284011</v>
      </c>
      <c r="F3" s="16">
        <f>E3-E5</f>
        <v>-3.8753080691964925E-2</v>
      </c>
      <c r="G3" s="16">
        <f>2^-(F3)</f>
        <v>1.0272256132083326</v>
      </c>
    </row>
    <row r="4" spans="1:7" x14ac:dyDescent="0.15">
      <c r="A4" s="19" t="s">
        <v>166</v>
      </c>
      <c r="B4" s="16" t="s">
        <v>155</v>
      </c>
      <c r="C4" s="9">
        <v>29.1156055793913</v>
      </c>
      <c r="D4" s="17">
        <v>20.830222584602399</v>
      </c>
      <c r="E4" s="18">
        <f>C4-D5</f>
        <v>8.3200075842270991</v>
      </c>
      <c r="F4" s="16">
        <f>E4-E5</f>
        <v>3.4378349006733089E-2</v>
      </c>
      <c r="G4" s="16">
        <f>2^-(F4)</f>
        <v>0.97645241922331638</v>
      </c>
    </row>
    <row r="5" spans="1:7" x14ac:dyDescent="0.15">
      <c r="A5" s="16" t="s">
        <v>156</v>
      </c>
      <c r="C5" s="16">
        <f>AVERAGE(C2:C4)</f>
        <v>29.081227230384567</v>
      </c>
      <c r="D5" s="16">
        <f>AVERAGE(D2:D4)</f>
        <v>20.795597995164201</v>
      </c>
      <c r="E5" s="16">
        <f>C5-D5</f>
        <v>8.285629235220366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27.798407787360901</v>
      </c>
      <c r="D7" s="17">
        <v>20.921517853723</v>
      </c>
      <c r="E7" s="18">
        <f>C7-D10</f>
        <v>7.0028097921967003</v>
      </c>
      <c r="F7" s="16">
        <f>E7-E5</f>
        <v>-1.2828194430236657</v>
      </c>
      <c r="G7" s="16">
        <f>2^-(F7)</f>
        <v>2.4331401844913234</v>
      </c>
    </row>
    <row r="8" spans="1:7" x14ac:dyDescent="0.15">
      <c r="A8" s="19" t="s">
        <v>165</v>
      </c>
      <c r="B8" s="16" t="s">
        <v>154</v>
      </c>
      <c r="C8" s="9">
        <v>28.1141252651895</v>
      </c>
      <c r="D8" s="17">
        <v>20.6350535471672</v>
      </c>
      <c r="E8" s="18">
        <f>C8-D10</f>
        <v>7.3185272700252995</v>
      </c>
      <c r="F8" s="16">
        <f>E8-E5</f>
        <v>-0.96710196519506653</v>
      </c>
      <c r="G8" s="16">
        <f>2^-(F8)</f>
        <v>1.9549096948716507</v>
      </c>
    </row>
    <row r="9" spans="1:7" x14ac:dyDescent="0.15">
      <c r="A9" s="19" t="s">
        <v>165</v>
      </c>
      <c r="B9" s="16" t="s">
        <v>155</v>
      </c>
      <c r="C9" s="9">
        <v>28.075544091788998</v>
      </c>
      <c r="D9" s="17">
        <v>20.830222584602399</v>
      </c>
      <c r="E9" s="18">
        <f>C9-D10</f>
        <v>7.2799460966247977</v>
      </c>
      <c r="F9" s="16">
        <f>E9-E5</f>
        <v>-1.0056831385955682</v>
      </c>
      <c r="G9" s="16">
        <f>2^-(F9)</f>
        <v>2.0078940410869603</v>
      </c>
    </row>
    <row r="10" spans="1:7" x14ac:dyDescent="0.15">
      <c r="A10" s="16" t="s">
        <v>156</v>
      </c>
      <c r="C10" s="16">
        <f>AVERAGE(C7:C9)</f>
        <v>27.996025714779801</v>
      </c>
      <c r="D10" s="16">
        <f>AVERAGE(D7:D9)</f>
        <v>20.795597995164201</v>
      </c>
      <c r="E10" s="16">
        <f>C10-D10</f>
        <v>7.2004277196156004</v>
      </c>
      <c r="F10" s="16">
        <f>E10-E5</f>
        <v>-1.0852015156047656</v>
      </c>
      <c r="G10" s="16">
        <f>2^-(F10)</f>
        <v>2.12167181710269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0.99697225994463334</v>
      </c>
      <c r="C13" s="16">
        <f>G7</f>
        <v>2.4331401844913234</v>
      </c>
    </row>
    <row r="14" spans="1:7" x14ac:dyDescent="0.15">
      <c r="A14" s="16">
        <v>2</v>
      </c>
      <c r="B14" s="16">
        <f t="shared" ref="B14:B15" si="0">G3</f>
        <v>1.0272256132083326</v>
      </c>
      <c r="C14" s="16">
        <f t="shared" ref="C14:C15" si="1">G8</f>
        <v>1.9549096948716507</v>
      </c>
    </row>
    <row r="15" spans="1:7" x14ac:dyDescent="0.15">
      <c r="A15" s="16">
        <v>3</v>
      </c>
      <c r="B15" s="16">
        <f t="shared" si="0"/>
        <v>0.97645241922331638</v>
      </c>
      <c r="C15" s="16">
        <f t="shared" si="1"/>
        <v>2.0078940410869603</v>
      </c>
    </row>
    <row r="16" spans="1:7" x14ac:dyDescent="0.15">
      <c r="A16" s="16" t="s">
        <v>157</v>
      </c>
      <c r="B16" s="16">
        <f>AVERAGE(B13:B15)</f>
        <v>1.0002167641254276</v>
      </c>
      <c r="C16" s="16">
        <f>AVERAGE(C13:C15)</f>
        <v>2.1319813068166447</v>
      </c>
    </row>
    <row r="17" spans="1:3" x14ac:dyDescent="0.15">
      <c r="A17" s="16" t="s">
        <v>158</v>
      </c>
      <c r="B17" s="16">
        <f>STDEV(B13:B15)</f>
        <v>2.5541621177881699E-2</v>
      </c>
      <c r="C17" s="16">
        <f>STDEV(C13:C15)</f>
        <v>0.26215327088874929</v>
      </c>
    </row>
    <row r="18" spans="1:3" x14ac:dyDescent="0.15">
      <c r="A18" s="16" t="s">
        <v>159</v>
      </c>
      <c r="B18" s="16">
        <f>_xlfn.STDEV.P(B13:B15)/SQRT(3)</f>
        <v>1.204043569158539E-2</v>
      </c>
      <c r="C18" s="16">
        <f>_xlfn.STDEV.P(C13:C15)/SQRT(3)</f>
        <v>0.12358023703711239</v>
      </c>
    </row>
    <row r="19" spans="1:3" x14ac:dyDescent="0.15">
      <c r="A19" s="16" t="s">
        <v>160</v>
      </c>
      <c r="B19" s="16">
        <f>_xlfn.T.TEST(C13:C15,B13:B15,2,1)</f>
        <v>1.8272434796837444E-2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11BD-E2BF-4183-80A8-FC4AA0818F57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25.242139843443599</v>
      </c>
      <c r="D2" s="17">
        <v>20.921517853723</v>
      </c>
      <c r="E2" s="18">
        <f>C2-D5</f>
        <v>4.4465418482793986</v>
      </c>
      <c r="F2" s="16">
        <f>E2-E5</f>
        <v>1.9312697555733394E-2</v>
      </c>
      <c r="G2" s="16">
        <f>2^-(F2)</f>
        <v>0.98670265941588831</v>
      </c>
    </row>
    <row r="3" spans="1:7" x14ac:dyDescent="0.15">
      <c r="A3" s="19" t="s">
        <v>166</v>
      </c>
      <c r="B3" s="16" t="s">
        <v>154</v>
      </c>
      <c r="C3" s="9">
        <v>25.233672657630599</v>
      </c>
      <c r="D3" s="17">
        <v>20.6350535471672</v>
      </c>
      <c r="E3" s="18">
        <f>C3-D5</f>
        <v>4.4380746624663985</v>
      </c>
      <c r="F3" s="16">
        <f>E3-E5</f>
        <v>1.0845511742733294E-2</v>
      </c>
      <c r="G3" s="16">
        <f>2^-(F3)</f>
        <v>0.99251065011271733</v>
      </c>
    </row>
    <row r="4" spans="1:7" x14ac:dyDescent="0.15">
      <c r="A4" s="19" t="s">
        <v>166</v>
      </c>
      <c r="B4" s="16" t="s">
        <v>155</v>
      </c>
      <c r="C4" s="9">
        <v>25.192668936589399</v>
      </c>
      <c r="D4" s="17">
        <v>20.830222584602399</v>
      </c>
      <c r="E4" s="18">
        <f>C4-D5</f>
        <v>4.3970709414251985</v>
      </c>
      <c r="F4" s="16">
        <f>E4-E5</f>
        <v>-3.0158209298466687E-2</v>
      </c>
      <c r="G4" s="16">
        <f>2^-(F4)</f>
        <v>1.0211240984144914</v>
      </c>
    </row>
    <row r="5" spans="1:7" x14ac:dyDescent="0.15">
      <c r="A5" s="16" t="s">
        <v>156</v>
      </c>
      <c r="C5" s="16">
        <f>AVERAGE(C2:C4)</f>
        <v>25.222827145887866</v>
      </c>
      <c r="D5" s="16">
        <f>AVERAGE(D2:D4)</f>
        <v>20.795597995164201</v>
      </c>
      <c r="E5" s="16">
        <f>C5-D5</f>
        <v>4.4272291507236652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28.279480039112698</v>
      </c>
      <c r="D7" s="17">
        <v>20.921517853723</v>
      </c>
      <c r="E7" s="18">
        <f>C7-D10</f>
        <v>7.4838820439484977</v>
      </c>
      <c r="F7" s="16">
        <f>E7-E5</f>
        <v>3.0566528932248325</v>
      </c>
      <c r="G7" s="16">
        <f>2^-(F7)</f>
        <v>0.12018652897833564</v>
      </c>
    </row>
    <row r="8" spans="1:7" x14ac:dyDescent="0.15">
      <c r="A8" s="19" t="s">
        <v>165</v>
      </c>
      <c r="B8" s="16" t="s">
        <v>154</v>
      </c>
      <c r="C8" s="9">
        <v>28.3635530454461</v>
      </c>
      <c r="D8" s="17">
        <v>20.6350535471672</v>
      </c>
      <c r="E8" s="18">
        <f>C8-D10</f>
        <v>7.5679550502818991</v>
      </c>
      <c r="F8" s="16">
        <f>E8-E5</f>
        <v>3.1407258995582339</v>
      </c>
      <c r="G8" s="16">
        <f>2^-(F8)</f>
        <v>0.11338283089534282</v>
      </c>
    </row>
    <row r="9" spans="1:7" x14ac:dyDescent="0.15">
      <c r="A9" s="19" t="s">
        <v>165</v>
      </c>
      <c r="B9" s="16" t="s">
        <v>155</v>
      </c>
      <c r="C9" s="9">
        <v>28.435095186577801</v>
      </c>
      <c r="D9" s="17">
        <v>20.830222584602399</v>
      </c>
      <c r="E9" s="18">
        <f>C9-D10</f>
        <v>7.6394971914136001</v>
      </c>
      <c r="F9" s="16">
        <f>E9-E5</f>
        <v>3.2122680406899349</v>
      </c>
      <c r="G9" s="16">
        <f>2^-(F9)</f>
        <v>0.10789739652428652</v>
      </c>
    </row>
    <row r="10" spans="1:7" x14ac:dyDescent="0.15">
      <c r="A10" s="16" t="s">
        <v>156</v>
      </c>
      <c r="C10" s="16">
        <f>AVERAGE(C7:C9)</f>
        <v>28.359376090378863</v>
      </c>
      <c r="D10" s="16">
        <f>AVERAGE(D7:D9)</f>
        <v>20.795597995164201</v>
      </c>
      <c r="E10" s="16">
        <f>C10-D10</f>
        <v>7.563778095214662</v>
      </c>
      <c r="F10" s="16">
        <f>E10-E5</f>
        <v>3.1365489444909969</v>
      </c>
      <c r="G10" s="16">
        <f>2^-(F10)</f>
        <v>0.11371157759884254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0.98670265941588831</v>
      </c>
      <c r="C13" s="16">
        <f>G7</f>
        <v>0.12018652897833564</v>
      </c>
    </row>
    <row r="14" spans="1:7" x14ac:dyDescent="0.15">
      <c r="A14" s="16">
        <v>2</v>
      </c>
      <c r="B14" s="16">
        <f t="shared" ref="B14:B15" si="0">G3</f>
        <v>0.99251065011271733</v>
      </c>
      <c r="C14" s="16">
        <f t="shared" ref="C14:C15" si="1">G8</f>
        <v>0.11338283089534282</v>
      </c>
    </row>
    <row r="15" spans="1:7" x14ac:dyDescent="0.15">
      <c r="A15" s="16">
        <v>3</v>
      </c>
      <c r="B15" s="16">
        <f t="shared" si="0"/>
        <v>1.0211240984144914</v>
      </c>
      <c r="C15" s="16">
        <f t="shared" si="1"/>
        <v>0.10789739652428652</v>
      </c>
    </row>
    <row r="16" spans="1:7" x14ac:dyDescent="0.15">
      <c r="A16" s="16" t="s">
        <v>157</v>
      </c>
      <c r="B16" s="16">
        <f>AVERAGE(B13:B15)</f>
        <v>1.0001124693143657</v>
      </c>
      <c r="C16" s="16">
        <f>AVERAGE(C13:C15)</f>
        <v>0.113822252132655</v>
      </c>
    </row>
    <row r="17" spans="1:3" x14ac:dyDescent="0.15">
      <c r="A17" s="16" t="s">
        <v>158</v>
      </c>
      <c r="B17" s="16">
        <f>STDEV(B13:B15)</f>
        <v>1.8426871874101421E-2</v>
      </c>
      <c r="C17" s="16">
        <f>STDEV(C13:C15)</f>
        <v>6.1563392033043068E-3</v>
      </c>
    </row>
    <row r="18" spans="1:3" x14ac:dyDescent="0.15">
      <c r="A18" s="16" t="s">
        <v>159</v>
      </c>
      <c r="B18" s="16">
        <f>_xlfn.STDEV.P(B13:B15)/SQRT(3)</f>
        <v>8.6865107054885198E-3</v>
      </c>
      <c r="C18" s="16">
        <f>_xlfn.STDEV.P(C13:C15)/SQRT(3)</f>
        <v>2.902126131960709E-3</v>
      </c>
    </row>
    <row r="19" spans="1:3" x14ac:dyDescent="0.15">
      <c r="A19" s="16" t="s">
        <v>160</v>
      </c>
      <c r="B19" s="16">
        <f>_xlfn.T.TEST(C13:C15,B13:B15,2,1)</f>
        <v>2.4770620760676109E-4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AB52-AED0-4075-A9A5-7E491EC0EBC8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28.090974179493301</v>
      </c>
      <c r="D2" s="17">
        <v>20.921517853723</v>
      </c>
      <c r="E2" s="18">
        <f>C2-D5</f>
        <v>7.2953761843291005</v>
      </c>
      <c r="F2" s="16">
        <f>E2-E5</f>
        <v>6.5412836564764376E-2</v>
      </c>
      <c r="G2" s="16">
        <f>2^-(F2)</f>
        <v>0.95567180676192687</v>
      </c>
    </row>
    <row r="3" spans="1:7" x14ac:dyDescent="0.15">
      <c r="A3" s="19" t="s">
        <v>166</v>
      </c>
      <c r="B3" s="16" t="s">
        <v>154</v>
      </c>
      <c r="C3" s="9">
        <v>27.9961899677076</v>
      </c>
      <c r="D3" s="17">
        <v>20.6350535471672</v>
      </c>
      <c r="E3" s="18">
        <f>C3-D5</f>
        <v>7.2005919725433998</v>
      </c>
      <c r="F3" s="16">
        <f>E3-E5</f>
        <v>-2.9371375220936358E-2</v>
      </c>
      <c r="G3" s="16">
        <f>2^-(F3)</f>
        <v>1.0205673375217714</v>
      </c>
    </row>
    <row r="4" spans="1:7" x14ac:dyDescent="0.15">
      <c r="A4" s="19" t="s">
        <v>166</v>
      </c>
      <c r="B4" s="16" t="s">
        <v>155</v>
      </c>
      <c r="C4" s="9">
        <v>27.989519881584702</v>
      </c>
      <c r="D4" s="17">
        <v>20.830222584602399</v>
      </c>
      <c r="E4" s="18">
        <f>C4-D5</f>
        <v>7.193921886420501</v>
      </c>
      <c r="F4" s="16">
        <f>E4-E5</f>
        <v>-3.6041461343835124E-2</v>
      </c>
      <c r="G4" s="16">
        <f>2^-(F4)</f>
        <v>1.025296703276013</v>
      </c>
    </row>
    <row r="5" spans="1:7" x14ac:dyDescent="0.15">
      <c r="A5" s="16" t="s">
        <v>156</v>
      </c>
      <c r="C5" s="16">
        <f>AVERAGE(C2:C4)</f>
        <v>28.025561342928537</v>
      </c>
      <c r="D5" s="16">
        <f>AVERAGE(D2:D4)</f>
        <v>20.795597995164201</v>
      </c>
      <c r="E5" s="16">
        <f>C5-D5</f>
        <v>7.2299633477643361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27.3331991155721</v>
      </c>
      <c r="D7" s="17">
        <v>20.921517853723</v>
      </c>
      <c r="E7" s="18">
        <f>C7-D10</f>
        <v>6.5376011204078992</v>
      </c>
      <c r="F7" s="16">
        <f>E7-E5</f>
        <v>-0.69236222735643693</v>
      </c>
      <c r="G7" s="16">
        <f>2^-(F7)</f>
        <v>1.615927226241243</v>
      </c>
    </row>
    <row r="8" spans="1:7" x14ac:dyDescent="0.15">
      <c r="A8" s="19" t="s">
        <v>165</v>
      </c>
      <c r="B8" s="16" t="s">
        <v>154</v>
      </c>
      <c r="C8" s="9">
        <v>27.3386584436677</v>
      </c>
      <c r="D8" s="17">
        <v>20.6350535471672</v>
      </c>
      <c r="E8" s="18">
        <f>C8-D10</f>
        <v>6.5430604485034998</v>
      </c>
      <c r="F8" s="16">
        <f>E8-E5</f>
        <v>-0.68690289926083636</v>
      </c>
      <c r="G8" s="16">
        <f>2^-(F8)</f>
        <v>1.6098239222300954</v>
      </c>
    </row>
    <row r="9" spans="1:7" x14ac:dyDescent="0.15">
      <c r="A9" s="19" t="s">
        <v>165</v>
      </c>
      <c r="B9" s="16" t="s">
        <v>155</v>
      </c>
      <c r="C9" s="9">
        <v>27.444006842125901</v>
      </c>
      <c r="D9" s="17">
        <v>20.830222584602399</v>
      </c>
      <c r="E9" s="18">
        <f>C9-D10</f>
        <v>6.6484088469617006</v>
      </c>
      <c r="F9" s="16">
        <f>E9-E5</f>
        <v>-0.58155450080263549</v>
      </c>
      <c r="G9" s="16">
        <f>2^-(F9)</f>
        <v>1.4964608135571609</v>
      </c>
    </row>
    <row r="10" spans="1:7" x14ac:dyDescent="0.15">
      <c r="A10" s="16" t="s">
        <v>156</v>
      </c>
      <c r="C10" s="16">
        <f>AVERAGE(C7:C9)</f>
        <v>27.371954800455232</v>
      </c>
      <c r="D10" s="16">
        <f>AVERAGE(D7:D9)</f>
        <v>20.795597995164201</v>
      </c>
      <c r="E10" s="16">
        <f>C10-D10</f>
        <v>6.5763568052910308</v>
      </c>
      <c r="F10" s="16">
        <f>E10-E5</f>
        <v>-0.6536065424733053</v>
      </c>
      <c r="G10" s="16">
        <f>2^-(F10)</f>
        <v>1.5730958112564932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0.95567180676192687</v>
      </c>
      <c r="C13" s="16">
        <f>G7</f>
        <v>1.615927226241243</v>
      </c>
    </row>
    <row r="14" spans="1:7" x14ac:dyDescent="0.15">
      <c r="A14" s="16">
        <v>2</v>
      </c>
      <c r="B14" s="16">
        <f t="shared" ref="B14:B15" si="0">G3</f>
        <v>1.0205673375217714</v>
      </c>
      <c r="C14" s="16">
        <f t="shared" ref="C14:C15" si="1">G8</f>
        <v>1.6098239222300954</v>
      </c>
    </row>
    <row r="15" spans="1:7" x14ac:dyDescent="0.15">
      <c r="A15" s="16">
        <v>3</v>
      </c>
      <c r="B15" s="16">
        <f t="shared" si="0"/>
        <v>1.025296703276013</v>
      </c>
      <c r="C15" s="16">
        <f t="shared" si="1"/>
        <v>1.4964608135571609</v>
      </c>
    </row>
    <row r="16" spans="1:7" x14ac:dyDescent="0.15">
      <c r="A16" s="16" t="s">
        <v>157</v>
      </c>
      <c r="B16" s="16">
        <f>AVERAGE(B13:B15)</f>
        <v>1.0005119491865704</v>
      </c>
      <c r="C16" s="16">
        <f>AVERAGE(C13:C15)</f>
        <v>1.5740706540094997</v>
      </c>
    </row>
    <row r="17" spans="1:3" x14ac:dyDescent="0.15">
      <c r="A17" s="16" t="s">
        <v>158</v>
      </c>
      <c r="B17" s="16">
        <f>STDEV(B13:B15)</f>
        <v>3.8904633459346291E-2</v>
      </c>
      <c r="C17" s="16">
        <f>STDEV(C13:C15)</f>
        <v>6.7281335311074525E-2</v>
      </c>
    </row>
    <row r="18" spans="1:3" x14ac:dyDescent="0.15">
      <c r="A18" s="16" t="s">
        <v>159</v>
      </c>
      <c r="B18" s="16">
        <f>_xlfn.STDEV.P(B13:B15)/SQRT(3)</f>
        <v>1.8339820092453878E-2</v>
      </c>
      <c r="C18" s="16">
        <f>_xlfn.STDEV.P(C13:C15)/SQRT(3)</f>
        <v>3.1716725630497808E-2</v>
      </c>
    </row>
    <row r="19" spans="1:3" x14ac:dyDescent="0.15">
      <c r="A19" s="16" t="s">
        <v>160</v>
      </c>
      <c r="B19" s="16">
        <f>_xlfn.T.TEST(C13:C15,B13:B15,2,1)</f>
        <v>9.1184696890576639E-3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0C4F-A357-4059-99F9-2B7C6EAD7AC6}">
  <dimension ref="A1:G19"/>
  <sheetViews>
    <sheetView workbookViewId="0">
      <selection activeCell="H9" sqref="H9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148</v>
      </c>
      <c r="C1" s="19" t="s">
        <v>161</v>
      </c>
      <c r="D1" s="16" t="s">
        <v>149</v>
      </c>
      <c r="E1" s="16" t="s">
        <v>150</v>
      </c>
      <c r="F1" s="16" t="s">
        <v>151</v>
      </c>
      <c r="G1" s="16" t="s">
        <v>152</v>
      </c>
    </row>
    <row r="2" spans="1:7" x14ac:dyDescent="0.15">
      <c r="A2" s="19" t="s">
        <v>166</v>
      </c>
      <c r="B2" s="16" t="s">
        <v>153</v>
      </c>
      <c r="C2" s="9">
        <v>28.072827635563701</v>
      </c>
      <c r="D2" s="17">
        <v>20.921517853723</v>
      </c>
      <c r="E2" s="18">
        <f>C2-D5</f>
        <v>7.2772296403995007</v>
      </c>
      <c r="F2" s="16">
        <f>E2-E5</f>
        <v>0.10358009837820248</v>
      </c>
      <c r="G2" s="16">
        <f>2^-(F2)</f>
        <v>0.93072050786306149</v>
      </c>
    </row>
    <row r="3" spans="1:7" x14ac:dyDescent="0.15">
      <c r="A3" s="19" t="s">
        <v>166</v>
      </c>
      <c r="B3" s="16" t="s">
        <v>154</v>
      </c>
      <c r="C3" s="9">
        <v>27.912700189814899</v>
      </c>
      <c r="D3" s="17">
        <v>20.6350535471672</v>
      </c>
      <c r="E3" s="18">
        <f>C3-D5</f>
        <v>7.1171021946506983</v>
      </c>
      <c r="F3" s="16">
        <f>E3-E5</f>
        <v>-5.6547347370599965E-2</v>
      </c>
      <c r="G3" s="16">
        <f>2^-(F3)</f>
        <v>1.0399739184216339</v>
      </c>
    </row>
    <row r="4" spans="1:7" x14ac:dyDescent="0.15">
      <c r="A4" s="19" t="s">
        <v>166</v>
      </c>
      <c r="B4" s="16" t="s">
        <v>155</v>
      </c>
      <c r="C4" s="9">
        <v>27.9222147861779</v>
      </c>
      <c r="D4" s="17">
        <v>20.830222584602399</v>
      </c>
      <c r="E4" s="18">
        <f>C4-D5</f>
        <v>7.1266167910136993</v>
      </c>
      <c r="F4" s="16">
        <f>E4-E5</f>
        <v>-4.7032751007598961E-2</v>
      </c>
      <c r="G4" s="16">
        <f>2^-(F4)</f>
        <v>1.0331378409575274</v>
      </c>
    </row>
    <row r="5" spans="1:7" x14ac:dyDescent="0.15">
      <c r="A5" s="16" t="s">
        <v>156</v>
      </c>
      <c r="C5" s="16">
        <f>AVERAGE(C2:C4)</f>
        <v>27.969247537185499</v>
      </c>
      <c r="D5" s="16">
        <f>AVERAGE(D2:D4)</f>
        <v>20.795597995164201</v>
      </c>
      <c r="E5" s="16">
        <f>C5-D5</f>
        <v>7.1736495420212982</v>
      </c>
      <c r="F5" s="16">
        <f>E5-E5</f>
        <v>0</v>
      </c>
      <c r="G5" s="16">
        <f>2^-(F5)</f>
        <v>1</v>
      </c>
    </row>
    <row r="7" spans="1:7" x14ac:dyDescent="0.15">
      <c r="A7" s="19" t="s">
        <v>165</v>
      </c>
      <c r="B7" s="16" t="s">
        <v>153</v>
      </c>
      <c r="C7" s="9">
        <v>27.255717265206901</v>
      </c>
      <c r="D7" s="17">
        <v>20.921517853723</v>
      </c>
      <c r="E7" s="18">
        <f>C7-D10</f>
        <v>6.4601192700426999</v>
      </c>
      <c r="F7" s="16">
        <f>E7-E5</f>
        <v>-0.71353027197859831</v>
      </c>
      <c r="G7" s="16">
        <f>2^-(F7)</f>
        <v>1.6398118280614027</v>
      </c>
    </row>
    <row r="8" spans="1:7" x14ac:dyDescent="0.15">
      <c r="A8" s="19" t="s">
        <v>165</v>
      </c>
      <c r="B8" s="16" t="s">
        <v>154</v>
      </c>
      <c r="C8" s="9">
        <v>27.406404398241701</v>
      </c>
      <c r="D8" s="17">
        <v>20.6350535471672</v>
      </c>
      <c r="E8" s="18">
        <f>C8-D10</f>
        <v>6.6108064030775004</v>
      </c>
      <c r="F8" s="16">
        <f>E8-E5</f>
        <v>-0.56284313894379778</v>
      </c>
      <c r="G8" s="16">
        <f>2^-(F8)</f>
        <v>1.4771774445987882</v>
      </c>
    </row>
    <row r="9" spans="1:7" x14ac:dyDescent="0.15">
      <c r="A9" s="19" t="s">
        <v>165</v>
      </c>
      <c r="B9" s="16" t="s">
        <v>155</v>
      </c>
      <c r="C9" s="9">
        <v>27.478670010623301</v>
      </c>
      <c r="D9" s="17">
        <v>20.830222584602399</v>
      </c>
      <c r="E9" s="18">
        <f>C9-D10</f>
        <v>6.6830720154590999</v>
      </c>
      <c r="F9" s="16">
        <f>E9-E5</f>
        <v>-0.49057752656219833</v>
      </c>
      <c r="G9" s="16">
        <f>2^-(F9)</f>
        <v>1.4050072028871783</v>
      </c>
    </row>
    <row r="10" spans="1:7" x14ac:dyDescent="0.15">
      <c r="A10" s="16" t="s">
        <v>156</v>
      </c>
      <c r="C10" s="16">
        <f>AVERAGE(C7:C9)</f>
        <v>27.380263891357302</v>
      </c>
      <c r="D10" s="16">
        <f>AVERAGE(D7:D9)</f>
        <v>20.795597995164201</v>
      </c>
      <c r="E10" s="16">
        <f>C10-D10</f>
        <v>6.5846658961931013</v>
      </c>
      <c r="F10" s="16">
        <f>E10-E5</f>
        <v>-0.58898364582819696</v>
      </c>
      <c r="G10" s="16">
        <f>2^-(F10)</f>
        <v>1.5041867000601328</v>
      </c>
    </row>
    <row r="12" spans="1:7" x14ac:dyDescent="0.15">
      <c r="B12" s="19" t="s">
        <v>166</v>
      </c>
      <c r="C12" s="19" t="s">
        <v>165</v>
      </c>
    </row>
    <row r="13" spans="1:7" x14ac:dyDescent="0.15">
      <c r="A13" s="16">
        <v>1</v>
      </c>
      <c r="B13" s="16">
        <f>G2</f>
        <v>0.93072050786306149</v>
      </c>
      <c r="C13" s="16">
        <f>G7</f>
        <v>1.6398118280614027</v>
      </c>
    </row>
    <row r="14" spans="1:7" x14ac:dyDescent="0.15">
      <c r="A14" s="16">
        <v>2</v>
      </c>
      <c r="B14" s="16">
        <f t="shared" ref="B14:B15" si="0">G3</f>
        <v>1.0399739184216339</v>
      </c>
      <c r="C14" s="16">
        <f t="shared" ref="C14:C15" si="1">G8</f>
        <v>1.4771774445987882</v>
      </c>
    </row>
    <row r="15" spans="1:7" x14ac:dyDescent="0.15">
      <c r="A15" s="16">
        <v>3</v>
      </c>
      <c r="B15" s="16">
        <f t="shared" si="0"/>
        <v>1.0331378409575274</v>
      </c>
      <c r="C15" s="16">
        <f t="shared" si="1"/>
        <v>1.4050072028871783</v>
      </c>
    </row>
    <row r="16" spans="1:7" x14ac:dyDescent="0.15">
      <c r="A16" s="16" t="s">
        <v>157</v>
      </c>
      <c r="B16" s="16">
        <f>AVERAGE(B13:B15)</f>
        <v>1.0012774224140744</v>
      </c>
      <c r="C16" s="16">
        <f>AVERAGE(C13:C15)</f>
        <v>1.5073321585157897</v>
      </c>
    </row>
    <row r="17" spans="1:3" x14ac:dyDescent="0.15">
      <c r="A17" s="16" t="s">
        <v>158</v>
      </c>
      <c r="B17" s="16">
        <f>STDEV(B13:B15)</f>
        <v>6.1199604835268373E-2</v>
      </c>
      <c r="C17" s="16">
        <f>STDEV(C13:C15)</f>
        <v>0.12027170523179656</v>
      </c>
    </row>
    <row r="18" spans="1:3" x14ac:dyDescent="0.15">
      <c r="A18" s="16" t="s">
        <v>159</v>
      </c>
      <c r="B18" s="16">
        <f>_xlfn.STDEV.P(B13:B15)/SQRT(3)</f>
        <v>2.8849770389970195E-2</v>
      </c>
      <c r="C18" s="16">
        <f>_xlfn.STDEV.P(C13:C15)/SQRT(3)</f>
        <v>5.6696625569515283E-2</v>
      </c>
    </row>
    <row r="19" spans="1:3" x14ac:dyDescent="0.15">
      <c r="A19" s="16" t="s">
        <v>160</v>
      </c>
      <c r="B19" s="16">
        <f>_xlfn.T.TEST(C13:C15,B13:B15,2,1)</f>
        <v>3.920060600114994E-2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0</vt:lpstr>
      <vt:lpstr>Run Information</vt:lpstr>
      <vt:lpstr>A549</vt:lpstr>
      <vt:lpstr>HCT116</vt:lpstr>
      <vt:lpstr>HT-29</vt:lpstr>
      <vt:lpstr>HCT15</vt:lpstr>
      <vt:lpstr>MCF7</vt:lpstr>
      <vt:lpstr>BT549</vt:lpstr>
      <vt:lpstr>MB231</vt:lpstr>
      <vt:lpstr>T47D</vt:lpstr>
      <vt:lpstr>DU145</vt:lpstr>
      <vt:lpstr>PC3</vt:lpstr>
      <vt:lpstr>AGS</vt:lpstr>
      <vt:lpstr>HT1080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</dc:creator>
  <cp:lastModifiedBy>Jaewoong</cp:lastModifiedBy>
  <dcterms:created xsi:type="dcterms:W3CDTF">2019-07-07T04:41:10Z</dcterms:created>
  <dcterms:modified xsi:type="dcterms:W3CDTF">2019-07-12T23:04:35Z</dcterms:modified>
</cp:coreProperties>
</file>