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UMN\wei data\wei project_3\"/>
    </mc:Choice>
  </mc:AlternateContent>
  <xr:revisionPtr revIDLastSave="0" documentId="8_{A6421A21-224C-4AD6-A3B8-095E15D60BDF}" xr6:coauthVersionLast="36" xr6:coauthVersionMax="36" xr10:uidLastSave="{00000000-0000-0000-0000-000000000000}"/>
  <bookViews>
    <workbookView xWindow="0" yWindow="0" windowWidth="24000" windowHeight="10065" tabRatio="935" activeTab="13" xr2:uid="{00000000-000D-0000-FFFF-FFFF00000000}"/>
  </bookViews>
  <sheets>
    <sheet name="0" sheetId="1" r:id="rId1"/>
    <sheet name="Run Information" sheetId="2" r:id="rId2"/>
    <sheet name="A549" sheetId="5" r:id="rId3"/>
    <sheet name="HCT116" sheetId="6" r:id="rId4"/>
    <sheet name="Ht-29" sheetId="7" r:id="rId5"/>
    <sheet name="HCT-15" sheetId="8" r:id="rId6"/>
    <sheet name="MCF-7" sheetId="9" r:id="rId7"/>
    <sheet name="BT549" sheetId="10" r:id="rId8"/>
    <sheet name="MB231" sheetId="11" r:id="rId9"/>
    <sheet name="T47D" sheetId="16" r:id="rId10"/>
    <sheet name="Du145" sheetId="12" r:id="rId11"/>
    <sheet name="PC-3" sheetId="13" r:id="rId12"/>
    <sheet name="AGS" sheetId="14" r:id="rId13"/>
    <sheet name="HT1080" sheetId="15" r:id="rId14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6" l="1"/>
  <c r="E7" i="16" s="1"/>
  <c r="C10" i="16"/>
  <c r="E10" i="16" s="1"/>
  <c r="E8" i="16"/>
  <c r="D5" i="16"/>
  <c r="E2" i="16" s="1"/>
  <c r="C5" i="16"/>
  <c r="E5" i="16" s="1"/>
  <c r="F5" i="16" s="1"/>
  <c r="G5" i="16" s="1"/>
  <c r="D10" i="15"/>
  <c r="E9" i="15" s="1"/>
  <c r="C10" i="15"/>
  <c r="E10" i="15" s="1"/>
  <c r="E8" i="15"/>
  <c r="E7" i="15"/>
  <c r="D5" i="15"/>
  <c r="E2" i="15" s="1"/>
  <c r="C5" i="15"/>
  <c r="E5" i="15" s="1"/>
  <c r="F5" i="15" s="1"/>
  <c r="G5" i="15" s="1"/>
  <c r="D10" i="14"/>
  <c r="E7" i="14" s="1"/>
  <c r="C10" i="14"/>
  <c r="D5" i="14"/>
  <c r="E4" i="14" s="1"/>
  <c r="C5" i="14"/>
  <c r="E5" i="14" s="1"/>
  <c r="F5" i="14" s="1"/>
  <c r="G5" i="14" s="1"/>
  <c r="E2" i="14"/>
  <c r="D10" i="13"/>
  <c r="E7" i="13" s="1"/>
  <c r="C10" i="13"/>
  <c r="E10" i="13" s="1"/>
  <c r="E9" i="13"/>
  <c r="D5" i="13"/>
  <c r="E2" i="13" s="1"/>
  <c r="C5" i="13"/>
  <c r="D10" i="12"/>
  <c r="E7" i="12" s="1"/>
  <c r="C10" i="12"/>
  <c r="E10" i="12" s="1"/>
  <c r="E9" i="12"/>
  <c r="E8" i="12"/>
  <c r="D5" i="12"/>
  <c r="E2" i="12" s="1"/>
  <c r="C5" i="12"/>
  <c r="E5" i="12" s="1"/>
  <c r="F5" i="12" s="1"/>
  <c r="G5" i="12" s="1"/>
  <c r="D10" i="11"/>
  <c r="E7" i="11" s="1"/>
  <c r="C10" i="11"/>
  <c r="E10" i="11" s="1"/>
  <c r="E8" i="11"/>
  <c r="D5" i="11"/>
  <c r="E3" i="11" s="1"/>
  <c r="C5" i="11"/>
  <c r="E5" i="11" s="1"/>
  <c r="E2" i="11"/>
  <c r="E10" i="10"/>
  <c r="D10" i="10"/>
  <c r="C10" i="10"/>
  <c r="E9" i="10"/>
  <c r="E8" i="10"/>
  <c r="E7" i="10"/>
  <c r="D5" i="10"/>
  <c r="E2" i="10" s="1"/>
  <c r="C5" i="10"/>
  <c r="E5" i="10" s="1"/>
  <c r="F5" i="10" s="1"/>
  <c r="G5" i="10" s="1"/>
  <c r="D10" i="9"/>
  <c r="E8" i="9" s="1"/>
  <c r="C10" i="9"/>
  <c r="D5" i="9"/>
  <c r="E3" i="9" s="1"/>
  <c r="C5" i="9"/>
  <c r="E5" i="9" s="1"/>
  <c r="F5" i="9" s="1"/>
  <c r="G5" i="9" s="1"/>
  <c r="E2" i="9"/>
  <c r="D10" i="8"/>
  <c r="C10" i="8"/>
  <c r="E10" i="8" s="1"/>
  <c r="E9" i="8"/>
  <c r="E8" i="8"/>
  <c r="E7" i="8"/>
  <c r="D5" i="8"/>
  <c r="E2" i="8" s="1"/>
  <c r="C5" i="8"/>
  <c r="E5" i="8" s="1"/>
  <c r="F5" i="8" s="1"/>
  <c r="G5" i="8" s="1"/>
  <c r="D10" i="7"/>
  <c r="E7" i="7" s="1"/>
  <c r="C10" i="7"/>
  <c r="E10" i="7" s="1"/>
  <c r="D5" i="7"/>
  <c r="E4" i="7" s="1"/>
  <c r="C5" i="7"/>
  <c r="E5" i="7" s="1"/>
  <c r="F5" i="7" s="1"/>
  <c r="G5" i="7" s="1"/>
  <c r="E2" i="7"/>
  <c r="D10" i="6"/>
  <c r="E9" i="6" s="1"/>
  <c r="C10" i="6"/>
  <c r="E10" i="6" s="1"/>
  <c r="E8" i="6"/>
  <c r="E7" i="6"/>
  <c r="D5" i="6"/>
  <c r="E2" i="6" s="1"/>
  <c r="C5" i="6"/>
  <c r="E5" i="6" s="1"/>
  <c r="D10" i="5"/>
  <c r="D5" i="5"/>
  <c r="E2" i="5" s="1"/>
  <c r="C10" i="5"/>
  <c r="C5" i="5"/>
  <c r="E4" i="5"/>
  <c r="F2" i="14" l="1"/>
  <c r="G2" i="14" s="1"/>
  <c r="B13" i="14" s="1"/>
  <c r="F2" i="16"/>
  <c r="G2" i="16" s="1"/>
  <c r="B13" i="16" s="1"/>
  <c r="F8" i="16"/>
  <c r="G8" i="16" s="1"/>
  <c r="C14" i="16" s="1"/>
  <c r="F7" i="16"/>
  <c r="G7" i="16" s="1"/>
  <c r="C13" i="16" s="1"/>
  <c r="F10" i="16"/>
  <c r="G10" i="16" s="1"/>
  <c r="E3" i="16"/>
  <c r="F3" i="16" s="1"/>
  <c r="G3" i="16" s="1"/>
  <c r="B14" i="16" s="1"/>
  <c r="E9" i="16"/>
  <c r="F9" i="16" s="1"/>
  <c r="G9" i="16" s="1"/>
  <c r="C15" i="16" s="1"/>
  <c r="E4" i="16"/>
  <c r="F4" i="16" s="1"/>
  <c r="G4" i="16" s="1"/>
  <c r="B15" i="16" s="1"/>
  <c r="F2" i="15"/>
  <c r="G2" i="15" s="1"/>
  <c r="B13" i="15" s="1"/>
  <c r="F7" i="15"/>
  <c r="G7" i="15" s="1"/>
  <c r="C13" i="15" s="1"/>
  <c r="F8" i="15"/>
  <c r="G8" i="15" s="1"/>
  <c r="C14" i="15" s="1"/>
  <c r="F9" i="15"/>
  <c r="G9" i="15" s="1"/>
  <c r="C15" i="15" s="1"/>
  <c r="F10" i="15"/>
  <c r="G10" i="15" s="1"/>
  <c r="E3" i="15"/>
  <c r="F3" i="15" s="1"/>
  <c r="G3" i="15" s="1"/>
  <c r="B14" i="15" s="1"/>
  <c r="E4" i="15"/>
  <c r="F4" i="15" s="1"/>
  <c r="G4" i="15" s="1"/>
  <c r="B15" i="15" s="1"/>
  <c r="F4" i="14"/>
  <c r="G4" i="14" s="1"/>
  <c r="B15" i="14" s="1"/>
  <c r="F7" i="14"/>
  <c r="G7" i="14" s="1"/>
  <c r="C13" i="14" s="1"/>
  <c r="E8" i="14"/>
  <c r="F8" i="14" s="1"/>
  <c r="G8" i="14" s="1"/>
  <c r="C14" i="14" s="1"/>
  <c r="E10" i="14"/>
  <c r="F10" i="14" s="1"/>
  <c r="G10" i="14" s="1"/>
  <c r="E3" i="14"/>
  <c r="F3" i="14" s="1"/>
  <c r="G3" i="14" s="1"/>
  <c r="B14" i="14" s="1"/>
  <c r="E9" i="14"/>
  <c r="F9" i="14" s="1"/>
  <c r="G9" i="14" s="1"/>
  <c r="C15" i="14" s="1"/>
  <c r="E3" i="13"/>
  <c r="E8" i="13"/>
  <c r="E4" i="13"/>
  <c r="E5" i="13"/>
  <c r="F5" i="13" s="1"/>
  <c r="G5" i="13" s="1"/>
  <c r="F2" i="12"/>
  <c r="G2" i="12" s="1"/>
  <c r="B13" i="12" s="1"/>
  <c r="F9" i="12"/>
  <c r="G9" i="12" s="1"/>
  <c r="C15" i="12" s="1"/>
  <c r="F8" i="12"/>
  <c r="G8" i="12" s="1"/>
  <c r="C14" i="12" s="1"/>
  <c r="F7" i="12"/>
  <c r="G7" i="12" s="1"/>
  <c r="C13" i="12" s="1"/>
  <c r="F10" i="12"/>
  <c r="G10" i="12" s="1"/>
  <c r="E4" i="12"/>
  <c r="F4" i="12" s="1"/>
  <c r="G4" i="12" s="1"/>
  <c r="B15" i="12" s="1"/>
  <c r="E3" i="12"/>
  <c r="F3" i="12" s="1"/>
  <c r="G3" i="12" s="1"/>
  <c r="B14" i="12" s="1"/>
  <c r="B16" i="12" s="1"/>
  <c r="F3" i="11"/>
  <c r="G3" i="11" s="1"/>
  <c r="B14" i="11" s="1"/>
  <c r="F5" i="11"/>
  <c r="G5" i="11" s="1"/>
  <c r="F2" i="11"/>
  <c r="G2" i="11" s="1"/>
  <c r="B13" i="11" s="1"/>
  <c r="F8" i="11"/>
  <c r="G8" i="11" s="1"/>
  <c r="C14" i="11" s="1"/>
  <c r="F7" i="11"/>
  <c r="G7" i="11" s="1"/>
  <c r="C13" i="11" s="1"/>
  <c r="F10" i="11"/>
  <c r="G10" i="11" s="1"/>
  <c r="E9" i="11"/>
  <c r="F9" i="11" s="1"/>
  <c r="G9" i="11" s="1"/>
  <c r="C15" i="11" s="1"/>
  <c r="E4" i="11"/>
  <c r="F4" i="11" s="1"/>
  <c r="G4" i="11" s="1"/>
  <c r="B15" i="11" s="1"/>
  <c r="F10" i="10"/>
  <c r="G10" i="10" s="1"/>
  <c r="F7" i="10"/>
  <c r="G7" i="10" s="1"/>
  <c r="C13" i="10" s="1"/>
  <c r="F8" i="10"/>
  <c r="G8" i="10" s="1"/>
  <c r="C14" i="10" s="1"/>
  <c r="F9" i="10"/>
  <c r="G9" i="10" s="1"/>
  <c r="C15" i="10" s="1"/>
  <c r="F2" i="10"/>
  <c r="G2" i="10" s="1"/>
  <c r="B13" i="10" s="1"/>
  <c r="E3" i="10"/>
  <c r="F3" i="10" s="1"/>
  <c r="G3" i="10" s="1"/>
  <c r="B14" i="10" s="1"/>
  <c r="E4" i="10"/>
  <c r="F4" i="10" s="1"/>
  <c r="G4" i="10" s="1"/>
  <c r="B15" i="10" s="1"/>
  <c r="F2" i="9"/>
  <c r="G2" i="9" s="1"/>
  <c r="B13" i="9" s="1"/>
  <c r="F3" i="9"/>
  <c r="G3" i="9" s="1"/>
  <c r="B14" i="9" s="1"/>
  <c r="F8" i="9"/>
  <c r="G8" i="9" s="1"/>
  <c r="C14" i="9" s="1"/>
  <c r="E10" i="9"/>
  <c r="F10" i="9" s="1"/>
  <c r="G10" i="9" s="1"/>
  <c r="E9" i="9"/>
  <c r="F9" i="9" s="1"/>
  <c r="G9" i="9" s="1"/>
  <c r="C15" i="9" s="1"/>
  <c r="E4" i="9"/>
  <c r="F4" i="9" s="1"/>
  <c r="G4" i="9" s="1"/>
  <c r="B15" i="9" s="1"/>
  <c r="E7" i="9"/>
  <c r="F7" i="9" s="1"/>
  <c r="G7" i="9" s="1"/>
  <c r="C13" i="9" s="1"/>
  <c r="F2" i="8"/>
  <c r="G2" i="8" s="1"/>
  <c r="B13" i="8" s="1"/>
  <c r="F7" i="8"/>
  <c r="G7" i="8" s="1"/>
  <c r="C13" i="8" s="1"/>
  <c r="F8" i="8"/>
  <c r="G8" i="8" s="1"/>
  <c r="C14" i="8" s="1"/>
  <c r="F9" i="8"/>
  <c r="G9" i="8" s="1"/>
  <c r="C15" i="8" s="1"/>
  <c r="F10" i="8"/>
  <c r="G10" i="8" s="1"/>
  <c r="E3" i="8"/>
  <c r="F3" i="8" s="1"/>
  <c r="G3" i="8" s="1"/>
  <c r="B14" i="8" s="1"/>
  <c r="E4" i="8"/>
  <c r="F4" i="8" s="1"/>
  <c r="G4" i="8" s="1"/>
  <c r="B15" i="8" s="1"/>
  <c r="F2" i="7"/>
  <c r="G2" i="7" s="1"/>
  <c r="B13" i="7" s="1"/>
  <c r="F10" i="7"/>
  <c r="G10" i="7" s="1"/>
  <c r="F7" i="7"/>
  <c r="G7" i="7" s="1"/>
  <c r="C13" i="7" s="1"/>
  <c r="F4" i="7"/>
  <c r="G4" i="7" s="1"/>
  <c r="B15" i="7" s="1"/>
  <c r="E9" i="7"/>
  <c r="F9" i="7" s="1"/>
  <c r="G9" i="7" s="1"/>
  <c r="C15" i="7" s="1"/>
  <c r="E8" i="7"/>
  <c r="F8" i="7" s="1"/>
  <c r="G8" i="7" s="1"/>
  <c r="C14" i="7" s="1"/>
  <c r="C16" i="7" s="1"/>
  <c r="E3" i="7"/>
  <c r="F3" i="7" s="1"/>
  <c r="G3" i="7" s="1"/>
  <c r="B14" i="7" s="1"/>
  <c r="F2" i="6"/>
  <c r="G2" i="6" s="1"/>
  <c r="B13" i="6" s="1"/>
  <c r="F8" i="6"/>
  <c r="G8" i="6" s="1"/>
  <c r="C14" i="6" s="1"/>
  <c r="F7" i="6"/>
  <c r="G7" i="6" s="1"/>
  <c r="C13" i="6" s="1"/>
  <c r="F5" i="6"/>
  <c r="G5" i="6" s="1"/>
  <c r="F9" i="6"/>
  <c r="G9" i="6" s="1"/>
  <c r="C15" i="6" s="1"/>
  <c r="F10" i="6"/>
  <c r="G10" i="6" s="1"/>
  <c r="E3" i="6"/>
  <c r="F3" i="6" s="1"/>
  <c r="G3" i="6" s="1"/>
  <c r="B14" i="6" s="1"/>
  <c r="E4" i="6"/>
  <c r="F4" i="6" s="1"/>
  <c r="G4" i="6" s="1"/>
  <c r="B15" i="6" s="1"/>
  <c r="E10" i="5"/>
  <c r="E5" i="5"/>
  <c r="F5" i="5" s="1"/>
  <c r="G5" i="5" s="1"/>
  <c r="E7" i="5"/>
  <c r="E8" i="5"/>
  <c r="E9" i="5"/>
  <c r="F9" i="5" s="1"/>
  <c r="G9" i="5" s="1"/>
  <c r="C15" i="5" s="1"/>
  <c r="F7" i="5"/>
  <c r="G7" i="5" s="1"/>
  <c r="C13" i="5" s="1"/>
  <c r="E3" i="5"/>
  <c r="B18" i="16" l="1"/>
  <c r="B19" i="16"/>
  <c r="C17" i="16"/>
  <c r="C18" i="16"/>
  <c r="C16" i="16"/>
  <c r="B17" i="16"/>
  <c r="B16" i="16"/>
  <c r="B19" i="15"/>
  <c r="C17" i="15"/>
  <c r="C18" i="15"/>
  <c r="C16" i="15"/>
  <c r="B18" i="15"/>
  <c r="B17" i="15"/>
  <c r="B16" i="15"/>
  <c r="B17" i="14"/>
  <c r="B16" i="14"/>
  <c r="B18" i="14"/>
  <c r="C18" i="14"/>
  <c r="C16" i="14"/>
  <c r="C17" i="14"/>
  <c r="B19" i="14"/>
  <c r="F4" i="13"/>
  <c r="G4" i="13" s="1"/>
  <c r="B15" i="13" s="1"/>
  <c r="F8" i="13"/>
  <c r="G8" i="13" s="1"/>
  <c r="C14" i="13" s="1"/>
  <c r="F3" i="13"/>
  <c r="G3" i="13" s="1"/>
  <c r="B14" i="13" s="1"/>
  <c r="F7" i="13"/>
  <c r="G7" i="13" s="1"/>
  <c r="C13" i="13" s="1"/>
  <c r="F10" i="13"/>
  <c r="G10" i="13" s="1"/>
  <c r="F9" i="13"/>
  <c r="G9" i="13" s="1"/>
  <c r="C15" i="13" s="1"/>
  <c r="F2" i="13"/>
  <c r="G2" i="13" s="1"/>
  <c r="B13" i="13" s="1"/>
  <c r="B19" i="12"/>
  <c r="C18" i="12"/>
  <c r="C16" i="12"/>
  <c r="C17" i="12"/>
  <c r="B17" i="12"/>
  <c r="B18" i="12"/>
  <c r="B19" i="11"/>
  <c r="C18" i="11"/>
  <c r="C17" i="11"/>
  <c r="C16" i="11"/>
  <c r="B18" i="11"/>
  <c r="B16" i="11"/>
  <c r="B17" i="11"/>
  <c r="B16" i="10"/>
  <c r="B18" i="10"/>
  <c r="B17" i="10"/>
  <c r="B19" i="10"/>
  <c r="C16" i="10"/>
  <c r="C18" i="10"/>
  <c r="C17" i="10"/>
  <c r="B17" i="9"/>
  <c r="B16" i="9"/>
  <c r="B18" i="9"/>
  <c r="B19" i="9"/>
  <c r="C18" i="9"/>
  <c r="C16" i="9"/>
  <c r="C17" i="9"/>
  <c r="B19" i="8"/>
  <c r="C17" i="8"/>
  <c r="C16" i="8"/>
  <c r="C18" i="8"/>
  <c r="B16" i="8"/>
  <c r="B18" i="8"/>
  <c r="B17" i="8"/>
  <c r="B17" i="7"/>
  <c r="B19" i="7"/>
  <c r="B16" i="7"/>
  <c r="B18" i="7"/>
  <c r="C18" i="7"/>
  <c r="C17" i="7"/>
  <c r="B19" i="6"/>
  <c r="C18" i="6"/>
  <c r="C17" i="6"/>
  <c r="C16" i="6"/>
  <c r="B18" i="6"/>
  <c r="B17" i="6"/>
  <c r="B16" i="6"/>
  <c r="F8" i="5"/>
  <c r="G8" i="5" s="1"/>
  <c r="C14" i="5" s="1"/>
  <c r="C17" i="5" s="1"/>
  <c r="F3" i="5"/>
  <c r="G3" i="5" s="1"/>
  <c r="B14" i="5" s="1"/>
  <c r="F4" i="5"/>
  <c r="G4" i="5" s="1"/>
  <c r="B15" i="5" s="1"/>
  <c r="F10" i="5"/>
  <c r="G10" i="5" s="1"/>
  <c r="F2" i="5"/>
  <c r="G2" i="5" s="1"/>
  <c r="B13" i="5" s="1"/>
  <c r="B19" i="5"/>
  <c r="C18" i="5"/>
  <c r="C16" i="5"/>
  <c r="B18" i="13" l="1"/>
  <c r="B17" i="13"/>
  <c r="B16" i="13"/>
  <c r="B19" i="13"/>
  <c r="C18" i="13"/>
  <c r="C17" i="13"/>
  <c r="C16" i="13"/>
  <c r="B16" i="5"/>
  <c r="B17" i="5"/>
  <c r="B18" i="5"/>
</calcChain>
</file>

<file path=xl/sharedStrings.xml><?xml version="1.0" encoding="utf-8"?>
<sst xmlns="http://schemas.openxmlformats.org/spreadsheetml/2006/main" count="1051" uniqueCount="169">
  <si>
    <t>Well</t>
  </si>
  <si>
    <t>Fluor</t>
  </si>
  <si>
    <t>Target</t>
  </si>
  <si>
    <t>Content</t>
  </si>
  <si>
    <t>Sample</t>
  </si>
  <si>
    <t>Biological Set Name</t>
  </si>
  <si>
    <t>Cq</t>
  </si>
  <si>
    <t>Cq Mean</t>
  </si>
  <si>
    <t>Cq Std. Dev</t>
  </si>
  <si>
    <t>Starting Quantity (SQ)</t>
  </si>
  <si>
    <t>Log Starting Quantity</t>
  </si>
  <si>
    <t>SQ Mean</t>
  </si>
  <si>
    <t>SQ Std. Dev</t>
  </si>
  <si>
    <t>Set Point</t>
  </si>
  <si>
    <t>Well Note</t>
  </si>
  <si>
    <t>A01</t>
  </si>
  <si>
    <t>SYBR</t>
  </si>
  <si>
    <t/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</si>
  <si>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</si>
  <si>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</si>
  <si>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</si>
  <si>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</si>
  <si>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</si>
  <si>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</si>
  <si>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</si>
  <si>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</si>
  <si>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</si>
  <si>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</si>
  <si>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</si>
  <si>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</si>
  <si>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</si>
  <si>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</si>
  <si>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</si>
  <si>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</si>
  <si>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</si>
  <si>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</si>
  <si>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</si>
  <si>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</si>
  <si>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</si>
  <si>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</si>
  <si>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</si>
  <si>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</si>
  <si>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</si>
  <si>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</si>
  <si>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</si>
  <si>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</si>
  <si>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</si>
  <si>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</si>
  <si>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</si>
  <si>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</si>
  <si>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</si>
  <si>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</si>
  <si>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</si>
  <si>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</si>
  <si>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</si>
  <si>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</si>
  <si>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</si>
  <si>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</si>
  <si>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</si>
  <si>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</si>
  <si>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</si>
  <si>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</si>
  <si>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</si>
  <si>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</si>
  <si>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</si>
  <si>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</si>
  <si>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</si>
  <si>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</si>
  <si>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</si>
  <si>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</si>
  <si>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</si>
  <si>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</si>
  <si>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</si>
  <si>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</si>
  <si>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</si>
  <si>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</si>
  <si>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</si>
  <si>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</si>
  <si>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</si>
  <si>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</si>
  <si>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</si>
  <si>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</si>
  <si>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</si>
  <si>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</si>
  <si>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</si>
  <si>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</si>
  <si>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</si>
  <si>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</si>
  <si>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</si>
  <si>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</si>
  <si>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</si>
  <si>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</si>
  <si>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</si>
  <si>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</si>
  <si>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</si>
  <si>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</si>
  <si>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</si>
  <si>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</si>
  <si>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</si>
  <si>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</si>
  <si>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</si>
  <si>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</si>
  <si>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</si>
  <si>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</si>
  <si>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</si>
  <si>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</si>
  <si>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</si>
  <si>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</si>
  <si>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</si>
  <si>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</si>
  <si>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</si>
  <si>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</si>
  <si>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</si>
  <si>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</si>
  <si>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File Name</t>
  </si>
  <si>
    <t>cd79 various cell line.pcrd</t>
  </si>
  <si>
    <t>Created By User</t>
  </si>
  <si>
    <t>admin</t>
  </si>
  <si>
    <t>Notes</t>
  </si>
  <si>
    <t>ID</t>
  </si>
  <si>
    <t>Run Started</t>
  </si>
  <si>
    <t>07/05/2019 17:51:00 UTC</t>
  </si>
  <si>
    <t>Run Ended</t>
  </si>
  <si>
    <t>07/05/2019 19:07:48 UTC</t>
  </si>
  <si>
    <t>Sample Vol</t>
  </si>
  <si>
    <t>Lid Temp</t>
  </si>
  <si>
    <t>Protocol File Name</t>
  </si>
  <si>
    <t>CFX_3StepAmp+Melt.prcl</t>
  </si>
  <si>
    <t>Plate Setup File Name</t>
  </si>
  <si>
    <t>QuickPlate_96 wells fam.pltd</t>
  </si>
  <si>
    <t>Base Serial Number</t>
  </si>
  <si>
    <t>CT008837</t>
  </si>
  <si>
    <t>Optical Head Serial Number</t>
  </si>
  <si>
    <t>785BR9645</t>
  </si>
  <si>
    <t>CFX Manager Version</t>
  </si>
  <si>
    <t xml:space="preserve">3.1.1517.0823. </t>
  </si>
  <si>
    <t>a549</t>
  </si>
  <si>
    <t>hct116</t>
  </si>
  <si>
    <t>ht-29</t>
  </si>
  <si>
    <t>hct-15</t>
  </si>
  <si>
    <t>MCF7</t>
  </si>
  <si>
    <t>BT-549</t>
  </si>
  <si>
    <t>MB231</t>
  </si>
  <si>
    <t>t47d</t>
  </si>
  <si>
    <t>du145</t>
  </si>
  <si>
    <t>PC-3</t>
  </si>
  <si>
    <t xml:space="preserve">AGS </t>
  </si>
  <si>
    <t>HT-1080</t>
  </si>
  <si>
    <t>Replicate No.</t>
  </si>
  <si>
    <t>deltaCT</t>
  </si>
  <si>
    <t>deltadeltaCT</t>
  </si>
  <si>
    <t>Relative</t>
  </si>
  <si>
    <t>1</t>
  </si>
  <si>
    <t>2</t>
  </si>
  <si>
    <t>3</t>
  </si>
  <si>
    <t>average</t>
  </si>
  <si>
    <t>Average</t>
  </si>
  <si>
    <t>STD</t>
  </si>
  <si>
    <t>SE</t>
  </si>
  <si>
    <t>t-test</t>
  </si>
  <si>
    <t>Arbitrary</t>
  </si>
  <si>
    <t>BCR 0633</t>
  </si>
  <si>
    <t>BCR0657</t>
  </si>
  <si>
    <t>cd79_1783</t>
  </si>
  <si>
    <t>cd79A_2160</t>
  </si>
  <si>
    <t>Cq value</t>
  </si>
  <si>
    <t>cd79A NM_001783.3</t>
  </si>
  <si>
    <t>cd79A NM_021601.4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</si>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</sst>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0;\-###0.00"/>
    <numFmt numFmtId="165" formatCode="###0.000;\-###0.000"/>
    <numFmt numFmtId="166" formatCode="###0.00000;\-###0.00000"/>
    <numFmt numFmtId="167" formatCode="###0.0;\-###0.0"/>
    <numFmt numFmtId="168" formatCode="###0;\-###0"/>
  </numFmts>
  <fonts count="18" x14ac:knownFonts="1"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11"/>
      <name val="Microsoft Sans Serif"/>
      <family val="2"/>
    </font>
    <font>
      <sz val="8.25"/>
      <name val="Microsoft Sans Serif"/>
      <family val="2"/>
    </font>
  </fonts>
  <fills count="5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  <fill>
      <patternFill patternType="solid">
        <fgColor rgb="FFE4ECF7"/>
        <bgColor rgb="FF000000"/>
      </patternFill>
    </fill>
    <fill>
      <patternFill patternType="solid">
        <fgColor rgb="FFA9C4E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  <protection locked="0"/>
    </xf>
    <xf numFmtId="0" fontId="1" fillId="0" borderId="0">
      <alignment vertical="top"/>
      <protection locked="0"/>
    </xf>
  </cellStyleXfs>
  <cellXfs count="24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1" applyFont="1" applyFill="1" applyBorder="1" applyAlignment="1" applyProtection="1">
      <alignment vertical="center"/>
    </xf>
    <xf numFmtId="0" fontId="3" fillId="2" borderId="0" xfId="1" applyFont="1" applyFill="1" applyBorder="1" applyAlignment="1" applyProtection="1">
      <alignment horizontal="center" vertical="center"/>
      <protection locked="0"/>
    </xf>
    <xf numFmtId="0" fontId="4" fillId="2" borderId="0" xfId="1" applyFont="1" applyFill="1" applyBorder="1" applyAlignment="1" applyProtection="1">
      <alignment horizontal="center" vertical="center" wrapText="1"/>
      <protection locked="0"/>
    </xf>
    <xf numFmtId="0" fontId="5" fillId="3" borderId="0" xfId="1" applyFont="1" applyFill="1" applyBorder="1" applyAlignment="1" applyProtection="1">
      <alignment horizontal="center" vertical="center"/>
      <protection locked="0"/>
    </xf>
    <xf numFmtId="49" fontId="6" fillId="4" borderId="0" xfId="1" applyNumberFormat="1" applyFon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Fill="1" applyBorder="1" applyAlignment="1" applyProtection="1">
      <alignment vertical="center"/>
    </xf>
    <xf numFmtId="49" fontId="8" fillId="0" borderId="0" xfId="1" applyNumberFormat="1" applyFont="1" applyFill="1" applyBorder="1" applyAlignment="1" applyProtection="1">
      <alignment vertical="center"/>
    </xf>
    <xf numFmtId="49" fontId="9" fillId="0" borderId="0" xfId="1" applyNumberFormat="1" applyFont="1" applyFill="1" applyBorder="1" applyAlignment="1" applyProtection="1">
      <alignment vertical="center"/>
    </xf>
    <xf numFmtId="164" fontId="10" fillId="0" borderId="0" xfId="1" applyNumberFormat="1" applyFont="1" applyFill="1" applyBorder="1" applyAlignment="1" applyProtection="1">
      <alignment vertical="center"/>
    </xf>
    <xf numFmtId="165" fontId="11" fillId="0" borderId="0" xfId="1" applyNumberFormat="1" applyFont="1" applyFill="1" applyBorder="1" applyAlignment="1" applyProtection="1">
      <alignment vertical="center"/>
    </xf>
    <xf numFmtId="166" fontId="12" fillId="0" borderId="0" xfId="1" applyNumberFormat="1" applyFont="1" applyFill="1" applyBorder="1" applyAlignment="1" applyProtection="1">
      <alignment vertical="center"/>
    </xf>
    <xf numFmtId="167" fontId="13" fillId="0" borderId="0" xfId="1" applyNumberFormat="1" applyFont="1" applyFill="1" applyBorder="1" applyAlignment="1" applyProtection="1">
      <alignment vertical="center"/>
    </xf>
    <xf numFmtId="49" fontId="14" fillId="0" borderId="0" xfId="1" applyNumberFormat="1" applyFont="1" applyFill="1" applyBorder="1" applyAlignment="1" applyProtection="1">
      <alignment vertical="top"/>
      <protection locked="0"/>
    </xf>
    <xf numFmtId="168" fontId="15" fillId="0" borderId="0" xfId="1" applyNumberFormat="1" applyFont="1" applyFill="1" applyBorder="1" applyAlignment="1" applyProtection="1">
      <alignment horizontal="left" vertical="top"/>
      <protection locked="0"/>
    </xf>
    <xf numFmtId="0" fontId="0" fillId="0" borderId="0" xfId="1" applyFont="1" applyFill="1" applyBorder="1" applyAlignment="1" applyProtection="1">
      <alignment vertical="center"/>
    </xf>
    <xf numFmtId="0" fontId="16" fillId="0" borderId="0" xfId="0" applyFont="1" applyFill="1" applyBorder="1" applyAlignment="1" applyProtection="1">
      <alignment vertical="top"/>
      <protection locked="0"/>
    </xf>
    <xf numFmtId="164" fontId="1" fillId="0" borderId="0" xfId="1" applyNumberFormat="1" applyFont="1" applyFill="1" applyBorder="1" applyAlignment="1" applyProtection="1">
      <alignment vertical="center"/>
    </xf>
    <xf numFmtId="164" fontId="1" fillId="0" borderId="0" xfId="0" applyNumberFormat="1" applyFont="1" applyFill="1" applyBorder="1" applyAlignment="1" applyProtection="1">
      <alignment vertical="center"/>
    </xf>
    <xf numFmtId="2" fontId="16" fillId="0" borderId="0" xfId="0" applyNumberFormat="1" applyFont="1" applyFill="1" applyBorder="1" applyAlignment="1" applyProtection="1">
      <alignment vertical="top"/>
      <protection locked="0"/>
    </xf>
    <xf numFmtId="0" fontId="1" fillId="0" borderId="0" xfId="1" applyFont="1" applyFill="1" applyBorder="1" applyAlignment="1" applyProtection="1">
      <alignment vertical="center"/>
    </xf>
    <xf numFmtId="0" fontId="16" fillId="0" borderId="0" xfId="1" applyFont="1" applyFill="1" applyBorder="1" applyAlignment="1" applyProtection="1">
      <alignment vertical="center"/>
    </xf>
    <xf numFmtId="0" fontId="17" fillId="0" borderId="0" xfId="1" applyFont="1" applyFill="1" applyBorder="1" applyAlignment="1" applyProtection="1">
      <alignment vertical="center"/>
    </xf>
    <xf numFmtId="164" fontId="17" fillId="0" borderId="0" xfId="1" applyNumberFormat="1" applyFont="1" applyFill="1" applyBorder="1" applyAlignment="1" applyProtection="1">
      <alignment vertical="center"/>
    </xf>
  </cellXfs>
  <cellStyles count="2">
    <cellStyle name="Normal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'A549'!$B$18:$C$18</c:f>
                <c:numCache>
                  <c:formatCode>General</c:formatCode>
                  <c:ptCount val="2"/>
                  <c:pt idx="0">
                    <c:v>1.7796094753624349E-2</c:v>
                  </c:pt>
                  <c:pt idx="1">
                    <c:v>1.7443558820443153E-4</c:v>
                  </c:pt>
                </c:numCache>
              </c:numRef>
            </c:plus>
            <c:minus>
              <c:numRef>
                <c:f>'A549'!$B$18:$C$18</c:f>
                <c:numCache>
                  <c:formatCode>General</c:formatCode>
                  <c:ptCount val="2"/>
                  <c:pt idx="0">
                    <c:v>1.7796094753624349E-2</c:v>
                  </c:pt>
                  <c:pt idx="1">
                    <c:v>1.7443558820443153E-4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'A549'!$B$12:$C$12</c:f>
              <c:strCache>
                <c:ptCount val="2"/>
                <c:pt idx="0">
                  <c:v>cd79A NM_001783.3</c:v>
                </c:pt>
                <c:pt idx="1">
                  <c:v>cd79A NM_021601.4</c:v>
                </c:pt>
              </c:strCache>
            </c:strRef>
          </c:cat>
          <c:val>
            <c:numRef>
              <c:f>'A549'!$B$16:$C$16</c:f>
              <c:numCache>
                <c:formatCode>General</c:formatCode>
                <c:ptCount val="2"/>
                <c:pt idx="0">
                  <c:v>1.0004764172563629</c:v>
                </c:pt>
                <c:pt idx="1">
                  <c:v>9.1187494368385796E-4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'PC-3'!$B$18:$C$18</c:f>
                <c:numCache>
                  <c:formatCode>General</c:formatCode>
                  <c:ptCount val="2"/>
                  <c:pt idx="0">
                    <c:v>6.5604599414954678E-3</c:v>
                  </c:pt>
                  <c:pt idx="1">
                    <c:v>4.9563150344806516E-5</c:v>
                  </c:pt>
                </c:numCache>
              </c:numRef>
            </c:plus>
            <c:minus>
              <c:numRef>
                <c:f>'PC-3'!$B$18:$C$18</c:f>
                <c:numCache>
                  <c:formatCode>General</c:formatCode>
                  <c:ptCount val="2"/>
                  <c:pt idx="0">
                    <c:v>6.5604599414954678E-3</c:v>
                  </c:pt>
                  <c:pt idx="1">
                    <c:v>4.9563150344806516E-5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'PC-3'!$B$12:$C$12</c:f>
              <c:strCache>
                <c:ptCount val="2"/>
                <c:pt idx="0">
                  <c:v>cd79A NM_001783.3</c:v>
                </c:pt>
                <c:pt idx="1">
                  <c:v>cd79A NM_021601.4</c:v>
                </c:pt>
              </c:strCache>
            </c:strRef>
          </c:cat>
          <c:val>
            <c:numRef>
              <c:f>'PC-3'!$B$16:$C$16</c:f>
              <c:numCache>
                <c:formatCode>General</c:formatCode>
                <c:ptCount val="2"/>
                <c:pt idx="0">
                  <c:v>1.0000643111354468</c:v>
                </c:pt>
                <c:pt idx="1">
                  <c:v>7.4965054991062629E-4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AGS!$B$18:$C$18</c:f>
                <c:numCache>
                  <c:formatCode>General</c:formatCode>
                  <c:ptCount val="2"/>
                  <c:pt idx="0">
                    <c:v>8.9000737613003034E-2</c:v>
                  </c:pt>
                  <c:pt idx="1">
                    <c:v>8.2169193866237441E-5</c:v>
                  </c:pt>
                </c:numCache>
              </c:numRef>
            </c:plus>
            <c:minus>
              <c:numRef>
                <c:f>AGS!$B$18:$C$18</c:f>
                <c:numCache>
                  <c:formatCode>General</c:formatCode>
                  <c:ptCount val="2"/>
                  <c:pt idx="0">
                    <c:v>8.9000737613003034E-2</c:v>
                  </c:pt>
                  <c:pt idx="1">
                    <c:v>8.2169193866237441E-5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AGS!$B$12:$C$12</c:f>
              <c:strCache>
                <c:ptCount val="2"/>
                <c:pt idx="0">
                  <c:v>cd79A NM_001783.3</c:v>
                </c:pt>
                <c:pt idx="1">
                  <c:v>cd79A NM_021601.4</c:v>
                </c:pt>
              </c:strCache>
            </c:strRef>
          </c:cat>
          <c:val>
            <c:numRef>
              <c:f>AGS!$B$16:$C$16</c:f>
              <c:numCache>
                <c:formatCode>General</c:formatCode>
                <c:ptCount val="2"/>
                <c:pt idx="0">
                  <c:v>1.0110465740629284</c:v>
                </c:pt>
                <c:pt idx="1">
                  <c:v>8.2204492592649961E-4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'HT1080'!$B$18:$C$18</c:f>
                <c:numCache>
                  <c:formatCode>General</c:formatCode>
                  <c:ptCount val="2"/>
                  <c:pt idx="0">
                    <c:v>0.10970176401005291</c:v>
                  </c:pt>
                  <c:pt idx="1">
                    <c:v>2.5819613922544181E-5</c:v>
                  </c:pt>
                </c:numCache>
              </c:numRef>
            </c:plus>
            <c:minus>
              <c:numRef>
                <c:f>'HT1080'!$B$18:$C$18</c:f>
                <c:numCache>
                  <c:formatCode>General</c:formatCode>
                  <c:ptCount val="2"/>
                  <c:pt idx="0">
                    <c:v>0.10970176401005291</c:v>
                  </c:pt>
                  <c:pt idx="1">
                    <c:v>2.5819613922544181E-5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'HT1080'!$B$12:$C$12</c:f>
              <c:strCache>
                <c:ptCount val="2"/>
                <c:pt idx="0">
                  <c:v>cd79A NM_001783.3</c:v>
                </c:pt>
                <c:pt idx="1">
                  <c:v>cd79A NM_021601.4</c:v>
                </c:pt>
              </c:strCache>
            </c:strRef>
          </c:cat>
          <c:val>
            <c:numRef>
              <c:f>'HT1080'!$B$16:$C$16</c:f>
              <c:numCache>
                <c:formatCode>General</c:formatCode>
                <c:ptCount val="2"/>
                <c:pt idx="0">
                  <c:v>1.0190671958832167</c:v>
                </c:pt>
                <c:pt idx="1">
                  <c:v>8.9785387984832093E-4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'HCT116'!$B$18:$C$18</c:f>
                <c:numCache>
                  <c:formatCode>General</c:formatCode>
                  <c:ptCount val="2"/>
                  <c:pt idx="0">
                    <c:v>2.4323461180962361E-2</c:v>
                  </c:pt>
                  <c:pt idx="1">
                    <c:v>1.3300866690473329E-4</c:v>
                  </c:pt>
                </c:numCache>
              </c:numRef>
            </c:plus>
            <c:minus>
              <c:numRef>
                <c:f>'HCT116'!$B$18:$C$18</c:f>
                <c:numCache>
                  <c:formatCode>General</c:formatCode>
                  <c:ptCount val="2"/>
                  <c:pt idx="0">
                    <c:v>2.4323461180962361E-2</c:v>
                  </c:pt>
                  <c:pt idx="1">
                    <c:v>1.3300866690473329E-4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'HCT116'!$B$12:$C$12</c:f>
              <c:strCache>
                <c:ptCount val="2"/>
                <c:pt idx="0">
                  <c:v>cd79A NM_001783.3</c:v>
                </c:pt>
                <c:pt idx="1">
                  <c:v>cd79A NM_021601.4</c:v>
                </c:pt>
              </c:strCache>
            </c:strRef>
          </c:cat>
          <c:val>
            <c:numRef>
              <c:f>'HCT116'!$B$16:$C$16</c:f>
              <c:numCache>
                <c:formatCode>General</c:formatCode>
                <c:ptCount val="2"/>
                <c:pt idx="0">
                  <c:v>1.0009041605270041</c:v>
                </c:pt>
                <c:pt idx="1">
                  <c:v>9.5289162466525267E-4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'Ht-29'!$B$18:$C$18</c:f>
                <c:numCache>
                  <c:formatCode>General</c:formatCode>
                  <c:ptCount val="2"/>
                  <c:pt idx="0">
                    <c:v>1.3152602589542886E-2</c:v>
                  </c:pt>
                  <c:pt idx="1">
                    <c:v>5.5955387091919257E-5</c:v>
                  </c:pt>
                </c:numCache>
              </c:numRef>
            </c:plus>
            <c:minus>
              <c:numRef>
                <c:f>'Ht-29'!$B$18:$C$18</c:f>
                <c:numCache>
                  <c:formatCode>General</c:formatCode>
                  <c:ptCount val="2"/>
                  <c:pt idx="0">
                    <c:v>1.3152602589542886E-2</c:v>
                  </c:pt>
                  <c:pt idx="1">
                    <c:v>5.5955387091919257E-5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'Ht-29'!$B$12:$C$12</c:f>
              <c:strCache>
                <c:ptCount val="2"/>
                <c:pt idx="0">
                  <c:v>cd79A NM_001783.3</c:v>
                </c:pt>
                <c:pt idx="1">
                  <c:v>cd79A NM_021601.4</c:v>
                </c:pt>
              </c:strCache>
            </c:strRef>
          </c:cat>
          <c:val>
            <c:numRef>
              <c:f>'Ht-29'!$B$16:$C$16</c:f>
              <c:numCache>
                <c:formatCode>General</c:formatCode>
                <c:ptCount val="2"/>
                <c:pt idx="0">
                  <c:v>1.0002568659110915</c:v>
                </c:pt>
                <c:pt idx="1">
                  <c:v>7.4428960313457698E-4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'HCT-15'!$B$18:$C$18</c:f>
                <c:numCache>
                  <c:formatCode>General</c:formatCode>
                  <c:ptCount val="2"/>
                  <c:pt idx="0">
                    <c:v>3.2487254718413169E-2</c:v>
                  </c:pt>
                  <c:pt idx="1">
                    <c:v>6.3501039732514046E-5</c:v>
                  </c:pt>
                </c:numCache>
              </c:numRef>
            </c:plus>
            <c:minus>
              <c:numRef>
                <c:f>'HCT-15'!$B$18:$C$18</c:f>
                <c:numCache>
                  <c:formatCode>General</c:formatCode>
                  <c:ptCount val="2"/>
                  <c:pt idx="0">
                    <c:v>3.2487254718413169E-2</c:v>
                  </c:pt>
                  <c:pt idx="1">
                    <c:v>6.3501039732514046E-5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'HCT-15'!$B$12:$C$12</c:f>
              <c:strCache>
                <c:ptCount val="2"/>
                <c:pt idx="0">
                  <c:v>cd79A NM_001783.3</c:v>
                </c:pt>
                <c:pt idx="1">
                  <c:v>cd79A NM_021601.4</c:v>
                </c:pt>
              </c:strCache>
            </c:strRef>
          </c:cat>
          <c:val>
            <c:numRef>
              <c:f>'HCT-15'!$B$16:$C$16</c:f>
              <c:numCache>
                <c:formatCode>General</c:formatCode>
                <c:ptCount val="2"/>
                <c:pt idx="0">
                  <c:v>1.0016029201077787</c:v>
                </c:pt>
                <c:pt idx="1">
                  <c:v>1.5897762810391149E-3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'MCF-7'!$B$18:$C$18</c:f>
                <c:numCache>
                  <c:formatCode>General</c:formatCode>
                  <c:ptCount val="2"/>
                  <c:pt idx="0">
                    <c:v>1.4869813394729908E-2</c:v>
                  </c:pt>
                  <c:pt idx="1">
                    <c:v>7.5503463377243913E-6</c:v>
                  </c:pt>
                </c:numCache>
              </c:numRef>
            </c:plus>
            <c:minus>
              <c:numRef>
                <c:f>'MCF-7'!$B$18:$C$18</c:f>
                <c:numCache>
                  <c:formatCode>General</c:formatCode>
                  <c:ptCount val="2"/>
                  <c:pt idx="0">
                    <c:v>1.4869813394729908E-2</c:v>
                  </c:pt>
                  <c:pt idx="1">
                    <c:v>7.5503463377243913E-6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'MCF-7'!$B$12:$C$12</c:f>
              <c:strCache>
                <c:ptCount val="2"/>
                <c:pt idx="0">
                  <c:v>cd79A NM_001783.3</c:v>
                </c:pt>
                <c:pt idx="1">
                  <c:v>cd79A NM_021601.4</c:v>
                </c:pt>
              </c:strCache>
            </c:strRef>
          </c:cat>
          <c:val>
            <c:numRef>
              <c:f>'MCF-7'!$B$16:$C$16</c:f>
              <c:numCache>
                <c:formatCode>General</c:formatCode>
                <c:ptCount val="2"/>
                <c:pt idx="0">
                  <c:v>1.0003346827213095</c:v>
                </c:pt>
                <c:pt idx="1">
                  <c:v>1.463595372169604E-3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'BT549'!$B$18:$C$18</c:f>
                <c:numCache>
                  <c:formatCode>General</c:formatCode>
                  <c:ptCount val="2"/>
                  <c:pt idx="0">
                    <c:v>5.576965773372345E-3</c:v>
                  </c:pt>
                  <c:pt idx="1">
                    <c:v>1.0490277352625444E-4</c:v>
                  </c:pt>
                </c:numCache>
              </c:numRef>
            </c:plus>
            <c:minus>
              <c:numRef>
                <c:f>'BT549'!$B$18:$C$18</c:f>
                <c:numCache>
                  <c:formatCode>General</c:formatCode>
                  <c:ptCount val="2"/>
                  <c:pt idx="0">
                    <c:v>5.576965773372345E-3</c:v>
                  </c:pt>
                  <c:pt idx="1">
                    <c:v>1.0490277352625444E-4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'BT549'!$B$12:$C$12</c:f>
              <c:strCache>
                <c:ptCount val="2"/>
                <c:pt idx="0">
                  <c:v>cd79A NM_001783.3</c:v>
                </c:pt>
                <c:pt idx="1">
                  <c:v>cd79A NM_021601.4</c:v>
                </c:pt>
              </c:strCache>
            </c:strRef>
          </c:cat>
          <c:val>
            <c:numRef>
              <c:f>'BT549'!$B$16:$C$16</c:f>
              <c:numCache>
                <c:formatCode>General</c:formatCode>
                <c:ptCount val="2"/>
                <c:pt idx="0">
                  <c:v>1.0000464477122082</c:v>
                </c:pt>
                <c:pt idx="1">
                  <c:v>1.0393181171818189E-3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'MB231'!$B$18:$C$18</c:f>
                <c:numCache>
                  <c:formatCode>General</c:formatCode>
                  <c:ptCount val="2"/>
                  <c:pt idx="0">
                    <c:v>2.0771101283605726E-2</c:v>
                  </c:pt>
                  <c:pt idx="1">
                    <c:v>5.9604514954455834E-5</c:v>
                  </c:pt>
                </c:numCache>
              </c:numRef>
            </c:plus>
            <c:minus>
              <c:numRef>
                <c:f>'MB231'!$B$18:$C$18</c:f>
                <c:numCache>
                  <c:formatCode>General</c:formatCode>
                  <c:ptCount val="2"/>
                  <c:pt idx="0">
                    <c:v>2.0771101283605726E-2</c:v>
                  </c:pt>
                  <c:pt idx="1">
                    <c:v>5.9604514954455834E-5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'MB231'!$B$12:$C$12</c:f>
              <c:strCache>
                <c:ptCount val="2"/>
                <c:pt idx="0">
                  <c:v>cd79A NM_001783.3</c:v>
                </c:pt>
                <c:pt idx="1">
                  <c:v>cd79A NM_021601.4</c:v>
                </c:pt>
              </c:strCache>
            </c:strRef>
          </c:cat>
          <c:val>
            <c:numRef>
              <c:f>'MB231'!$B$16:$C$16</c:f>
              <c:numCache>
                <c:formatCode>General</c:formatCode>
                <c:ptCount val="2"/>
                <c:pt idx="0">
                  <c:v>1.0006396742643298</c:v>
                </c:pt>
                <c:pt idx="1">
                  <c:v>1.4528118490770806E-3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T47D!$B$18:$C$18</c:f>
                <c:numCache>
                  <c:formatCode>General</c:formatCode>
                  <c:ptCount val="2"/>
                  <c:pt idx="0">
                    <c:v>1.9865426922268958E-2</c:v>
                  </c:pt>
                  <c:pt idx="1">
                    <c:v>6.0488637828228281E-6</c:v>
                  </c:pt>
                </c:numCache>
              </c:numRef>
            </c:plus>
            <c:minus>
              <c:numRef>
                <c:f>T47D!$B$18:$C$18</c:f>
                <c:numCache>
                  <c:formatCode>General</c:formatCode>
                  <c:ptCount val="2"/>
                  <c:pt idx="0">
                    <c:v>1.9865426922268958E-2</c:v>
                  </c:pt>
                  <c:pt idx="1">
                    <c:v>6.0488637828228281E-6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T47D!$B$12:$C$12</c:f>
              <c:strCache>
                <c:ptCount val="2"/>
                <c:pt idx="0">
                  <c:v>cd79A NM_001783.3</c:v>
                </c:pt>
                <c:pt idx="1">
                  <c:v>cd79A NM_021601.4</c:v>
                </c:pt>
              </c:strCache>
            </c:strRef>
          </c:cat>
          <c:val>
            <c:numRef>
              <c:f>T47D!$B$16:$C$16</c:f>
              <c:numCache>
                <c:formatCode>General</c:formatCode>
                <c:ptCount val="2"/>
                <c:pt idx="0">
                  <c:v>1.000583079342217</c:v>
                </c:pt>
                <c:pt idx="1">
                  <c:v>8.5661930260497567E-4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'Du145'!$B$18:$C$18</c:f>
                <c:numCache>
                  <c:formatCode>General</c:formatCode>
                  <c:ptCount val="2"/>
                  <c:pt idx="0">
                    <c:v>7.4323236141324342E-2</c:v>
                  </c:pt>
                  <c:pt idx="1">
                    <c:v>1.7822794315409463E-4</c:v>
                  </c:pt>
                </c:numCache>
              </c:numRef>
            </c:plus>
            <c:minus>
              <c:numRef>
                <c:f>'Du145'!$B$18:$C$18</c:f>
                <c:numCache>
                  <c:formatCode>General</c:formatCode>
                  <c:ptCount val="2"/>
                  <c:pt idx="0">
                    <c:v>7.4323236141324342E-2</c:v>
                  </c:pt>
                  <c:pt idx="1">
                    <c:v>1.7822794315409463E-4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'Du145'!$B$12:$C$12</c:f>
              <c:strCache>
                <c:ptCount val="2"/>
                <c:pt idx="0">
                  <c:v>cd79A NM_001783.3</c:v>
                </c:pt>
                <c:pt idx="1">
                  <c:v>cd79A NM_021601.4</c:v>
                </c:pt>
              </c:strCache>
            </c:strRef>
          </c:cat>
          <c:val>
            <c:numRef>
              <c:f>'Du145'!$B$16:$C$16</c:f>
              <c:numCache>
                <c:formatCode>General</c:formatCode>
                <c:ptCount val="2"/>
                <c:pt idx="0">
                  <c:v>1.0087423424160884</c:v>
                </c:pt>
                <c:pt idx="1">
                  <c:v>7.6501588835257012E-3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A-4BF6-8F4F-B6BC6EDF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638560"/>
        <c:axId val="323639392"/>
      </c:barChart>
      <c:catAx>
        <c:axId val="32363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9392"/>
        <c:crosses val="autoZero"/>
        <c:auto val="1"/>
        <c:lblAlgn val="ctr"/>
        <c:lblOffset val="100"/>
        <c:noMultiLvlLbl val="0"/>
      </c:catAx>
      <c:valAx>
        <c:axId val="323639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638560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10</xdr:row>
      <xdr:rowOff>42862</xdr:rowOff>
    </xdr:from>
    <xdr:to>
      <xdr:col>7</xdr:col>
      <xdr:colOff>419100</xdr:colOff>
      <xdr:row>25</xdr:row>
      <xdr:rowOff>71437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CAD854D-DD7F-4D5D-AB49-7098452FF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10</xdr:row>
      <xdr:rowOff>80962</xdr:rowOff>
    </xdr:from>
    <xdr:to>
      <xdr:col>6</xdr:col>
      <xdr:colOff>552450</xdr:colOff>
      <xdr:row>25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DC8D19-5B38-4AF1-A9C1-30CE23EA9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7</xdr:col>
      <xdr:colOff>619125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C54DC76-E42E-4F2F-B3CC-09C3EBCEB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11</xdr:row>
      <xdr:rowOff>71437</xdr:rowOff>
    </xdr:from>
    <xdr:to>
      <xdr:col>7</xdr:col>
      <xdr:colOff>514350</xdr:colOff>
      <xdr:row>26</xdr:row>
      <xdr:rowOff>100012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6A4206C-B38F-439F-AC90-4BD2E4B34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10</xdr:row>
      <xdr:rowOff>23812</xdr:rowOff>
    </xdr:from>
    <xdr:to>
      <xdr:col>7</xdr:col>
      <xdr:colOff>542925</xdr:colOff>
      <xdr:row>25</xdr:row>
      <xdr:rowOff>52387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BA8EC65-22ED-4D03-9B9A-5489B469C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7</xdr:col>
      <xdr:colOff>352425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6E19A7-79AC-4BA1-974D-0DF7787C3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7</xdr:col>
      <xdr:colOff>581025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025BBB0-BC7C-4384-981F-F79457F29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9</xdr:row>
      <xdr:rowOff>157162</xdr:rowOff>
    </xdr:from>
    <xdr:to>
      <xdr:col>7</xdr:col>
      <xdr:colOff>371475</xdr:colOff>
      <xdr:row>25</xdr:row>
      <xdr:rowOff>4762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4A4E76B-D510-46E7-8E7B-4295BAE76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8</xdr:row>
      <xdr:rowOff>176212</xdr:rowOff>
    </xdr:from>
    <xdr:to>
      <xdr:col>7</xdr:col>
      <xdr:colOff>628650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B17A043-72F2-4034-A040-B9BF0EFE1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476251</xdr:colOff>
      <xdr:row>8</xdr:row>
      <xdr:rowOff>176212</xdr:rowOff>
    </xdr:from>
    <xdr:to>
      <xdr:col>8</xdr:col>
      <xdr:colOff>114301</xdr:colOff>
      <xdr:row>24</xdr:row>
      <xdr:rowOff>23812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CF1EF9-F08C-48C6-966D-60FDD1295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361951</xdr:colOff>
      <xdr:row>10</xdr:row>
      <xdr:rowOff>100012</xdr:rowOff>
    </xdr:from>
    <xdr:to>
      <xdr:col>7</xdr:col>
      <xdr:colOff>95251</xdr:colOff>
      <xdr:row>25</xdr:row>
      <xdr:rowOff>128587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E9663B-53B9-44F4-B153-DF0E3D59E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11</xdr:row>
      <xdr:rowOff>80962</xdr:rowOff>
    </xdr:from>
    <xdr:to>
      <xdr:col>7</xdr:col>
      <xdr:colOff>542925</xdr:colOff>
      <xdr:row>26</xdr:row>
      <xdr:rowOff>109537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C8B8E5E-BE30-44D0-9BA5-FD70F696F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7"/>
  <sheetViews>
    <sheetView workbookViewId="0">
      <pane xSplit="1" ySplit="1" topLeftCell="B12" activePane="bottomRight" state="frozen"/>
      <selection activeCell="B2" sqref="B2"/>
      <selection pane="topRight" activeCell="B2" sqref="B2"/>
      <selection pane="bottomLeft" activeCell="B2" sqref="B2"/>
      <selection pane="bottomRight" activeCell="Z21" sqref="Z21:Z23"/>
    </sheetView>
  </sheetViews>
  <sheetFormatPr defaultColWidth="10" defaultRowHeight="15" customHeight="1" x14ac:dyDescent="0.15"/>
  <cols>
    <col min="1" max="1" width="1.5" style="4" customWidth="1"/>
    <col min="2" max="2" width="10" style="6" customWidth="1"/>
    <col min="3" max="3" width="10" style="7" customWidth="1"/>
    <col min="4" max="4" width="13.33203125" style="8" customWidth="1"/>
    <col min="5" max="5" width="11.6640625" style="8" customWidth="1"/>
    <col min="6" max="6" width="15" style="8" customWidth="1"/>
    <col min="7" max="7" width="15" style="8" hidden="1" customWidth="1"/>
    <col min="8" max="8" width="15" style="9" customWidth="1"/>
    <col min="9" max="9" width="13.33203125" style="9" customWidth="1"/>
    <col min="10" max="10" width="15" style="10" customWidth="1"/>
    <col min="11" max="11" width="18.33203125" style="11" hidden="1" customWidth="1"/>
    <col min="12" max="12" width="18.33203125" style="10" hidden="1" customWidth="1"/>
    <col min="13" max="14" width="18.33203125" style="11" hidden="1" customWidth="1"/>
    <col min="15" max="15" width="10" style="12" hidden="1" customWidth="1"/>
    <col min="16" max="16" width="18.33203125" style="8" hidden="1" customWidth="1"/>
    <col min="17" max="17" width="10" style="1" customWidth="1"/>
    <col min="18" max="16384" width="10" style="1"/>
  </cols>
  <sheetData>
    <row r="1" spans="1:29" s="2" customFormat="1" ht="30" customHeight="1" x14ac:dyDescent="0.15">
      <c r="A1" s="5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</row>
    <row r="2" spans="1:29" ht="15" customHeight="1" x14ac:dyDescent="0.15">
      <c r="B2" s="6" t="s">
        <v>15</v>
      </c>
      <c r="C2" s="7" t="s">
        <v>16</v>
      </c>
      <c r="D2" s="8" t="s">
        <v>17</v>
      </c>
      <c r="E2" s="8" t="s">
        <v>18</v>
      </c>
      <c r="F2" s="8" t="s">
        <v>17</v>
      </c>
      <c r="G2" s="8" t="s">
        <v>17</v>
      </c>
      <c r="H2" s="9">
        <v>34.478410683430198</v>
      </c>
      <c r="I2" s="9">
        <v>34.478410683430198</v>
      </c>
      <c r="J2" s="10">
        <v>0</v>
      </c>
      <c r="N2" s="11">
        <v>0</v>
      </c>
      <c r="O2" s="12">
        <v>72</v>
      </c>
      <c r="P2" s="8" t="s">
        <v>17</v>
      </c>
    </row>
    <row r="3" spans="1:29" ht="15" customHeight="1" x14ac:dyDescent="0.15">
      <c r="B3" s="6" t="s">
        <v>19</v>
      </c>
      <c r="C3" s="7" t="s">
        <v>16</v>
      </c>
      <c r="D3" s="8" t="s">
        <v>17</v>
      </c>
      <c r="E3" s="8" t="s">
        <v>18</v>
      </c>
      <c r="F3" s="8" t="s">
        <v>17</v>
      </c>
      <c r="G3" s="8" t="s">
        <v>17</v>
      </c>
      <c r="H3" s="9">
        <v>34.257618686078501</v>
      </c>
      <c r="I3" s="9">
        <v>34.257618686078501</v>
      </c>
      <c r="J3" s="10">
        <v>0</v>
      </c>
      <c r="N3" s="11">
        <v>0</v>
      </c>
      <c r="O3" s="12">
        <v>72</v>
      </c>
      <c r="P3" s="8" t="s">
        <v>17</v>
      </c>
    </row>
    <row r="4" spans="1:29" ht="15" customHeight="1" x14ac:dyDescent="0.15">
      <c r="B4" s="6" t="s">
        <v>20</v>
      </c>
      <c r="C4" s="7" t="s">
        <v>16</v>
      </c>
      <c r="D4" s="8" t="s">
        <v>17</v>
      </c>
      <c r="E4" s="8" t="s">
        <v>18</v>
      </c>
      <c r="F4" s="8" t="s">
        <v>17</v>
      </c>
      <c r="G4" s="8" t="s">
        <v>17</v>
      </c>
      <c r="H4" s="9">
        <v>35.109979896274297</v>
      </c>
      <c r="I4" s="9">
        <v>35.109979896274297</v>
      </c>
      <c r="J4" s="10">
        <v>0</v>
      </c>
      <c r="N4" s="11">
        <v>0</v>
      </c>
      <c r="O4" s="12">
        <v>72</v>
      </c>
      <c r="P4" s="8" t="s">
        <v>17</v>
      </c>
    </row>
    <row r="5" spans="1:29" ht="15" customHeight="1" x14ac:dyDescent="0.15">
      <c r="B5" s="6" t="s">
        <v>21</v>
      </c>
      <c r="C5" s="7" t="s">
        <v>16</v>
      </c>
      <c r="D5" s="8" t="s">
        <v>17</v>
      </c>
      <c r="E5" s="8" t="s">
        <v>18</v>
      </c>
      <c r="F5" s="8" t="s">
        <v>17</v>
      </c>
      <c r="G5" s="8" t="s">
        <v>17</v>
      </c>
      <c r="H5" s="9">
        <v>33.870779582552899</v>
      </c>
      <c r="I5" s="9">
        <v>33.870779582552899</v>
      </c>
      <c r="J5" s="10">
        <v>0</v>
      </c>
      <c r="N5" s="11">
        <v>0</v>
      </c>
      <c r="O5" s="12">
        <v>72</v>
      </c>
      <c r="P5" s="8" t="s">
        <v>17</v>
      </c>
    </row>
    <row r="6" spans="1:29" ht="15" customHeight="1" x14ac:dyDescent="0.15">
      <c r="B6" s="6" t="s">
        <v>22</v>
      </c>
      <c r="C6" s="7" t="s">
        <v>16</v>
      </c>
      <c r="D6" s="8" t="s">
        <v>17</v>
      </c>
      <c r="E6" s="8" t="s">
        <v>18</v>
      </c>
      <c r="F6" s="8" t="s">
        <v>17</v>
      </c>
      <c r="G6" s="8" t="s">
        <v>17</v>
      </c>
      <c r="H6" s="9">
        <v>34.030843534422402</v>
      </c>
      <c r="I6" s="9">
        <v>34.030843534422402</v>
      </c>
      <c r="J6" s="10">
        <v>0</v>
      </c>
      <c r="N6" s="11">
        <v>0</v>
      </c>
      <c r="O6" s="12">
        <v>72</v>
      </c>
      <c r="P6" s="8" t="s">
        <v>17</v>
      </c>
    </row>
    <row r="7" spans="1:29" ht="15" customHeight="1" x14ac:dyDescent="0.15">
      <c r="B7" s="6" t="s">
        <v>23</v>
      </c>
      <c r="C7" s="7" t="s">
        <v>16</v>
      </c>
      <c r="D7" s="8" t="s">
        <v>17</v>
      </c>
      <c r="E7" s="8" t="s">
        <v>18</v>
      </c>
      <c r="F7" s="8" t="s">
        <v>17</v>
      </c>
      <c r="G7" s="8" t="s">
        <v>17</v>
      </c>
      <c r="H7" s="9">
        <v>34.3958369338959</v>
      </c>
      <c r="I7" s="9">
        <v>34.3958369338959</v>
      </c>
      <c r="J7" s="10">
        <v>0</v>
      </c>
      <c r="N7" s="11">
        <v>0</v>
      </c>
      <c r="O7" s="12">
        <v>72</v>
      </c>
      <c r="P7" s="8" t="s">
        <v>17</v>
      </c>
    </row>
    <row r="8" spans="1:29" ht="15" customHeight="1" x14ac:dyDescent="0.15">
      <c r="B8" s="6" t="s">
        <v>24</v>
      </c>
      <c r="C8" s="7" t="s">
        <v>16</v>
      </c>
      <c r="D8" s="8" t="s">
        <v>17</v>
      </c>
      <c r="E8" s="8" t="s">
        <v>18</v>
      </c>
      <c r="F8" s="8" t="s">
        <v>17</v>
      </c>
      <c r="G8" s="8" t="s">
        <v>17</v>
      </c>
      <c r="H8" s="9">
        <v>34.096700674864998</v>
      </c>
      <c r="I8" s="9">
        <v>34.096700674864998</v>
      </c>
      <c r="J8" s="10">
        <v>0</v>
      </c>
      <c r="N8" s="11">
        <v>0</v>
      </c>
      <c r="O8" s="12">
        <v>72</v>
      </c>
      <c r="P8" s="8" t="s">
        <v>17</v>
      </c>
      <c r="R8" s="15" t="s">
        <v>136</v>
      </c>
      <c r="S8" s="15" t="s">
        <v>137</v>
      </c>
      <c r="T8" s="15" t="s">
        <v>138</v>
      </c>
      <c r="U8" s="15" t="s">
        <v>139</v>
      </c>
      <c r="V8" s="15" t="s">
        <v>140</v>
      </c>
      <c r="W8" s="15" t="s">
        <v>141</v>
      </c>
      <c r="X8" s="15" t="s">
        <v>142</v>
      </c>
      <c r="Y8" s="15" t="s">
        <v>143</v>
      </c>
      <c r="Z8" s="15" t="s">
        <v>144</v>
      </c>
      <c r="AA8" s="15" t="s">
        <v>145</v>
      </c>
      <c r="AB8" s="15" t="s">
        <v>146</v>
      </c>
      <c r="AC8" s="15" t="s">
        <v>147</v>
      </c>
    </row>
    <row r="9" spans="1:29" ht="15" customHeight="1" x14ac:dyDescent="0.15">
      <c r="B9" s="6" t="s">
        <v>25</v>
      </c>
      <c r="C9" s="7" t="s">
        <v>16</v>
      </c>
      <c r="D9" s="8" t="s">
        <v>17</v>
      </c>
      <c r="E9" s="8" t="s">
        <v>18</v>
      </c>
      <c r="F9" s="8" t="s">
        <v>17</v>
      </c>
      <c r="G9" s="8" t="s">
        <v>17</v>
      </c>
      <c r="H9" s="9">
        <v>35.033460648530998</v>
      </c>
      <c r="I9" s="9">
        <v>35.033460648530998</v>
      </c>
      <c r="J9" s="10">
        <v>0</v>
      </c>
      <c r="N9" s="11">
        <v>0</v>
      </c>
      <c r="O9" s="12">
        <v>72</v>
      </c>
      <c r="P9" s="8" t="s">
        <v>17</v>
      </c>
      <c r="Q9" s="15" t="s">
        <v>163</v>
      </c>
      <c r="R9" s="9">
        <v>24.546200871816598</v>
      </c>
      <c r="S9" s="9">
        <v>24.370290518341701</v>
      </c>
      <c r="T9" s="9">
        <v>24.346779362153399</v>
      </c>
      <c r="U9" s="9">
        <v>24.3792405530805</v>
      </c>
      <c r="V9" s="9">
        <v>24.307346775383198</v>
      </c>
      <c r="W9" s="9">
        <v>24.433869407080401</v>
      </c>
      <c r="X9" s="9">
        <v>24.4789309943842</v>
      </c>
      <c r="Y9" s="9">
        <v>24.490888203493601</v>
      </c>
      <c r="Z9" s="9">
        <v>24.5333234161136</v>
      </c>
      <c r="AA9" s="9">
        <v>24.622862181113799</v>
      </c>
      <c r="AB9" s="9">
        <v>24.729689192935801</v>
      </c>
      <c r="AC9" s="9">
        <v>27.427817807630198</v>
      </c>
    </row>
    <row r="10" spans="1:29" ht="15" customHeight="1" x14ac:dyDescent="0.15">
      <c r="B10" s="6" t="s">
        <v>26</v>
      </c>
      <c r="C10" s="7" t="s">
        <v>16</v>
      </c>
      <c r="D10" s="8" t="s">
        <v>17</v>
      </c>
      <c r="E10" s="8" t="s">
        <v>18</v>
      </c>
      <c r="F10" s="8" t="s">
        <v>17</v>
      </c>
      <c r="G10" s="8" t="s">
        <v>17</v>
      </c>
      <c r="H10" s="9">
        <v>31.868689189118999</v>
      </c>
      <c r="I10" s="9">
        <v>31.868689189118999</v>
      </c>
      <c r="J10" s="10">
        <v>0</v>
      </c>
      <c r="N10" s="11">
        <v>0</v>
      </c>
      <c r="O10" s="12">
        <v>72</v>
      </c>
      <c r="P10" s="8" t="s">
        <v>17</v>
      </c>
      <c r="R10" s="9">
        <v>24.6079030992281</v>
      </c>
      <c r="S10" s="9">
        <v>24.508058447395399</v>
      </c>
      <c r="T10" s="9">
        <v>24.530285543908299</v>
      </c>
      <c r="U10" s="9">
        <v>24.290629490917102</v>
      </c>
      <c r="V10" s="9">
        <v>24.6478853162772</v>
      </c>
      <c r="W10" s="9">
        <v>24.4363445814495</v>
      </c>
      <c r="X10" s="9">
        <v>24.634819181242001</v>
      </c>
      <c r="Y10" s="9">
        <v>24.863655603230701</v>
      </c>
      <c r="Z10" s="9">
        <v>25.906538855809899</v>
      </c>
      <c r="AA10" s="9">
        <v>24.651243028708901</v>
      </c>
      <c r="AB10" s="9">
        <v>24.686837979211699</v>
      </c>
      <c r="AC10" s="9">
        <v>24.389108701214401</v>
      </c>
    </row>
    <row r="11" spans="1:29" ht="15" customHeight="1" x14ac:dyDescent="0.15">
      <c r="B11" s="6" t="s">
        <v>27</v>
      </c>
      <c r="C11" s="7" t="s">
        <v>16</v>
      </c>
      <c r="D11" s="8" t="s">
        <v>17</v>
      </c>
      <c r="E11" s="8" t="s">
        <v>18</v>
      </c>
      <c r="F11" s="8" t="s">
        <v>17</v>
      </c>
      <c r="G11" s="8" t="s">
        <v>17</v>
      </c>
      <c r="H11" s="9">
        <v>34.993142652577099</v>
      </c>
      <c r="I11" s="9">
        <v>34.993142652577099</v>
      </c>
      <c r="J11" s="10">
        <v>0</v>
      </c>
      <c r="N11" s="11">
        <v>0</v>
      </c>
      <c r="O11" s="12">
        <v>72</v>
      </c>
      <c r="P11" s="8" t="s">
        <v>17</v>
      </c>
      <c r="R11" s="9">
        <v>25.0822913820964</v>
      </c>
      <c r="S11" s="9">
        <v>24.0094626476792</v>
      </c>
      <c r="T11" s="9">
        <v>24.466287449023799</v>
      </c>
      <c r="U11" s="9">
        <v>24.446638172632898</v>
      </c>
      <c r="V11" s="9">
        <v>24.581396210429698</v>
      </c>
      <c r="W11" s="9">
        <v>24.467108651951602</v>
      </c>
      <c r="X11" s="9">
        <v>24.669975586130601</v>
      </c>
      <c r="Y11" s="9">
        <v>24.847490571793099</v>
      </c>
      <c r="Z11" s="9">
        <v>24.912327135640201</v>
      </c>
      <c r="AA11" s="9">
        <v>25.0601204430805</v>
      </c>
      <c r="AB11" s="9">
        <v>24.967786462203499</v>
      </c>
      <c r="AC11" s="9">
        <v>24.5574146099285</v>
      </c>
    </row>
    <row r="12" spans="1:29" ht="15" customHeight="1" x14ac:dyDescent="0.15">
      <c r="B12" s="6" t="s">
        <v>28</v>
      </c>
      <c r="C12" s="7" t="s">
        <v>16</v>
      </c>
      <c r="D12" s="8" t="s">
        <v>17</v>
      </c>
      <c r="E12" s="8" t="s">
        <v>18</v>
      </c>
      <c r="F12" s="8" t="s">
        <v>17</v>
      </c>
      <c r="G12" s="8" t="s">
        <v>17</v>
      </c>
      <c r="H12" s="9">
        <v>34.924635928061399</v>
      </c>
      <c r="I12" s="9">
        <v>34.924635928061399</v>
      </c>
      <c r="J12" s="10">
        <v>0</v>
      </c>
      <c r="N12" s="11">
        <v>0</v>
      </c>
      <c r="O12" s="12">
        <v>72</v>
      </c>
      <c r="P12" s="8" t="s">
        <v>17</v>
      </c>
      <c r="R12" s="9">
        <v>24.499059172519502</v>
      </c>
      <c r="S12" s="9">
        <v>24.385673752519601</v>
      </c>
      <c r="T12" s="9">
        <v>24.539706846632502</v>
      </c>
      <c r="U12" s="9">
        <v>24.576697689006298</v>
      </c>
      <c r="V12" s="9">
        <v>24.560028050337099</v>
      </c>
      <c r="W12" s="9">
        <v>24.464309625980899</v>
      </c>
      <c r="X12" s="9">
        <v>24.5475763544503</v>
      </c>
      <c r="Y12" s="9">
        <v>24.752398702097899</v>
      </c>
      <c r="Z12" s="9">
        <v>24.476566184663099</v>
      </c>
      <c r="AA12" s="9">
        <v>24.661512492685201</v>
      </c>
      <c r="AB12" s="9">
        <v>24.2629111198831</v>
      </c>
      <c r="AC12" s="9">
        <v>25.062354093640302</v>
      </c>
    </row>
    <row r="13" spans="1:29" ht="15" customHeight="1" x14ac:dyDescent="0.15">
      <c r="B13" s="6" t="s">
        <v>29</v>
      </c>
      <c r="C13" s="7" t="s">
        <v>16</v>
      </c>
      <c r="D13" s="8" t="s">
        <v>17</v>
      </c>
      <c r="E13" s="8" t="s">
        <v>18</v>
      </c>
      <c r="F13" s="8" t="s">
        <v>17</v>
      </c>
      <c r="G13" s="8" t="s">
        <v>17</v>
      </c>
      <c r="H13" s="9">
        <v>34.710692255938</v>
      </c>
      <c r="I13" s="9">
        <v>34.710692255938</v>
      </c>
      <c r="J13" s="10">
        <v>0</v>
      </c>
      <c r="N13" s="11">
        <v>0</v>
      </c>
      <c r="O13" s="12">
        <v>72</v>
      </c>
      <c r="P13" s="8" t="s">
        <v>17</v>
      </c>
    </row>
    <row r="14" spans="1:29" ht="15" customHeight="1" x14ac:dyDescent="0.15">
      <c r="B14" s="6" t="s">
        <v>30</v>
      </c>
      <c r="C14" s="7" t="s">
        <v>16</v>
      </c>
      <c r="D14" s="8" t="s">
        <v>17</v>
      </c>
      <c r="E14" s="8" t="s">
        <v>18</v>
      </c>
      <c r="F14" s="8" t="s">
        <v>17</v>
      </c>
      <c r="G14" s="8" t="s">
        <v>17</v>
      </c>
      <c r="H14" s="9">
        <v>35.5227228164281</v>
      </c>
      <c r="I14" s="9">
        <v>35.5227228164281</v>
      </c>
      <c r="J14" s="10">
        <v>0</v>
      </c>
      <c r="N14" s="11">
        <v>0</v>
      </c>
      <c r="O14" s="12">
        <v>72</v>
      </c>
      <c r="P14" s="8" t="s">
        <v>17</v>
      </c>
    </row>
    <row r="15" spans="1:29" ht="15" customHeight="1" x14ac:dyDescent="0.15">
      <c r="B15" s="6" t="s">
        <v>31</v>
      </c>
      <c r="C15" s="7" t="s">
        <v>16</v>
      </c>
      <c r="D15" s="8" t="s">
        <v>17</v>
      </c>
      <c r="E15" s="8" t="s">
        <v>18</v>
      </c>
      <c r="F15" s="8" t="s">
        <v>17</v>
      </c>
      <c r="G15" s="8" t="s">
        <v>17</v>
      </c>
      <c r="H15" s="9">
        <v>35.058226493928402</v>
      </c>
      <c r="I15" s="9">
        <v>35.058226493928402</v>
      </c>
      <c r="J15" s="10">
        <v>0</v>
      </c>
      <c r="N15" s="11">
        <v>0</v>
      </c>
      <c r="O15" s="12">
        <v>72</v>
      </c>
      <c r="P15" s="8" t="s">
        <v>17</v>
      </c>
      <c r="Q15" s="22" t="s">
        <v>164</v>
      </c>
      <c r="R15" s="9">
        <v>34.478410683430198</v>
      </c>
      <c r="S15" s="9">
        <v>34.257618686078501</v>
      </c>
      <c r="T15" s="9">
        <v>35.109979896274297</v>
      </c>
      <c r="U15" s="9">
        <v>33.870779582552899</v>
      </c>
      <c r="V15" s="9">
        <v>34.030843534422402</v>
      </c>
      <c r="W15" s="9">
        <v>34.3958369338959</v>
      </c>
      <c r="X15" s="9">
        <v>34.096700674864998</v>
      </c>
      <c r="Y15" s="9">
        <v>35.033460648530998</v>
      </c>
      <c r="Z15" s="9">
        <v>31.868689189118999</v>
      </c>
      <c r="AA15" s="9">
        <v>34.993142652577099</v>
      </c>
      <c r="AB15" s="9">
        <v>34.924635928061399</v>
      </c>
      <c r="AC15" s="9">
        <v>34.710692255938</v>
      </c>
    </row>
    <row r="16" spans="1:29" ht="15" customHeight="1" x14ac:dyDescent="0.15">
      <c r="B16" s="6" t="s">
        <v>32</v>
      </c>
      <c r="C16" s="7" t="s">
        <v>16</v>
      </c>
      <c r="D16" s="8" t="s">
        <v>17</v>
      </c>
      <c r="E16" s="8" t="s">
        <v>18</v>
      </c>
      <c r="F16" s="8" t="s">
        <v>17</v>
      </c>
      <c r="G16" s="8" t="s">
        <v>17</v>
      </c>
      <c r="H16" s="9">
        <v>34.669109135526497</v>
      </c>
      <c r="I16" s="9">
        <v>34.669109135526497</v>
      </c>
      <c r="J16" s="10">
        <v>0</v>
      </c>
      <c r="N16" s="11">
        <v>0</v>
      </c>
      <c r="O16" s="12">
        <v>72</v>
      </c>
      <c r="P16" s="8" t="s">
        <v>17</v>
      </c>
      <c r="R16" s="9">
        <v>35.5227228164281</v>
      </c>
      <c r="S16" s="9">
        <v>35.058226493928402</v>
      </c>
      <c r="T16" s="9">
        <v>34.669109135526497</v>
      </c>
      <c r="U16" s="9">
        <v>33.635152618497898</v>
      </c>
      <c r="V16" s="9">
        <v>34.006064353379799</v>
      </c>
      <c r="W16" s="9">
        <v>34.693725239135098</v>
      </c>
      <c r="X16" s="9">
        <v>33.907954145133999</v>
      </c>
      <c r="Y16" s="9">
        <v>34.990547060867797</v>
      </c>
      <c r="Z16" s="9">
        <v>31.755570998746698</v>
      </c>
      <c r="AA16" s="9">
        <v>34.854217562590598</v>
      </c>
      <c r="AB16" s="9">
        <v>35.786746396007402</v>
      </c>
      <c r="AC16" s="9">
        <v>34.493173278516203</v>
      </c>
    </row>
    <row r="17" spans="2:30" ht="15" customHeight="1" x14ac:dyDescent="0.15">
      <c r="B17" s="6" t="s">
        <v>33</v>
      </c>
      <c r="C17" s="7" t="s">
        <v>16</v>
      </c>
      <c r="D17" s="8" t="s">
        <v>17</v>
      </c>
      <c r="E17" s="8" t="s">
        <v>18</v>
      </c>
      <c r="F17" s="8" t="s">
        <v>17</v>
      </c>
      <c r="G17" s="8" t="s">
        <v>17</v>
      </c>
      <c r="H17" s="9">
        <v>33.635152618497898</v>
      </c>
      <c r="I17" s="9">
        <v>33.635152618497898</v>
      </c>
      <c r="J17" s="10">
        <v>0</v>
      </c>
      <c r="N17" s="11">
        <v>0</v>
      </c>
      <c r="O17" s="12">
        <v>72</v>
      </c>
      <c r="P17" s="8" t="s">
        <v>17</v>
      </c>
      <c r="R17" s="9">
        <v>34.241037989687896</v>
      </c>
      <c r="S17" s="9">
        <v>33.984195827739697</v>
      </c>
      <c r="T17" s="9">
        <v>34.114607549759597</v>
      </c>
      <c r="U17" s="9">
        <v>33.797700870659398</v>
      </c>
      <c r="V17" s="9">
        <v>33.487925587210199</v>
      </c>
      <c r="W17" s="9">
        <v>33.422396563627601</v>
      </c>
      <c r="X17" s="9">
        <v>33.174754014899399</v>
      </c>
      <c r="Y17" s="9">
        <v>35.007036199181599</v>
      </c>
      <c r="Z17" s="9">
        <v>31.625483719041299</v>
      </c>
      <c r="AA17" s="9">
        <v>35.2620632754372</v>
      </c>
      <c r="AB17" s="9">
        <v>35.063999105743797</v>
      </c>
      <c r="AC17" s="9">
        <v>34.780643047273102</v>
      </c>
    </row>
    <row r="18" spans="2:30" ht="15" customHeight="1" x14ac:dyDescent="0.15">
      <c r="B18" s="6" t="s">
        <v>34</v>
      </c>
      <c r="C18" s="7" t="s">
        <v>16</v>
      </c>
      <c r="D18" s="8" t="s">
        <v>17</v>
      </c>
      <c r="E18" s="8" t="s">
        <v>18</v>
      </c>
      <c r="F18" s="8" t="s">
        <v>17</v>
      </c>
      <c r="G18" s="8" t="s">
        <v>17</v>
      </c>
      <c r="H18" s="9">
        <v>34.006064353379799</v>
      </c>
      <c r="I18" s="9">
        <v>34.006064353379799</v>
      </c>
      <c r="J18" s="10">
        <v>0</v>
      </c>
      <c r="N18" s="11">
        <v>0</v>
      </c>
      <c r="O18" s="12">
        <v>72</v>
      </c>
      <c r="P18" s="8" t="s">
        <v>17</v>
      </c>
      <c r="R18" s="9"/>
      <c r="S18" s="9">
        <v>34.202237679071601</v>
      </c>
      <c r="T18" s="9">
        <v>34.968383150424103</v>
      </c>
      <c r="U18" s="9">
        <v>34.026141010296001</v>
      </c>
      <c r="V18" s="9">
        <v>34.001377706015901</v>
      </c>
      <c r="W18" s="9">
        <v>34.074943561336198</v>
      </c>
      <c r="X18" s="9">
        <v>34.139168367003698</v>
      </c>
      <c r="Y18" s="9">
        <v>34.309799900565203</v>
      </c>
      <c r="Z18" s="9">
        <v>31.635639315593</v>
      </c>
      <c r="AA18" s="9">
        <v>34.687279786208002</v>
      </c>
      <c r="AB18" s="9">
        <v>34.498105610474397</v>
      </c>
      <c r="AC18" s="9">
        <v>34.8866537765727</v>
      </c>
    </row>
    <row r="19" spans="2:30" ht="15" customHeight="1" x14ac:dyDescent="0.15">
      <c r="B19" s="6" t="s">
        <v>35</v>
      </c>
      <c r="C19" s="7" t="s">
        <v>16</v>
      </c>
      <c r="D19" s="8" t="s">
        <v>17</v>
      </c>
      <c r="E19" s="8" t="s">
        <v>18</v>
      </c>
      <c r="F19" s="8" t="s">
        <v>17</v>
      </c>
      <c r="G19" s="8" t="s">
        <v>17</v>
      </c>
      <c r="H19" s="9">
        <v>34.693725239135098</v>
      </c>
      <c r="I19" s="9">
        <v>34.693725239135098</v>
      </c>
      <c r="J19" s="10">
        <v>0</v>
      </c>
      <c r="N19" s="11">
        <v>0</v>
      </c>
      <c r="O19" s="12">
        <v>72</v>
      </c>
      <c r="P19" s="8" t="s">
        <v>17</v>
      </c>
    </row>
    <row r="20" spans="2:30" ht="15" customHeight="1" x14ac:dyDescent="0.15">
      <c r="B20" s="6" t="s">
        <v>36</v>
      </c>
      <c r="C20" s="7" t="s">
        <v>16</v>
      </c>
      <c r="D20" s="8" t="s">
        <v>17</v>
      </c>
      <c r="E20" s="8" t="s">
        <v>18</v>
      </c>
      <c r="F20" s="8" t="s">
        <v>17</v>
      </c>
      <c r="G20" s="8" t="s">
        <v>17</v>
      </c>
      <c r="H20" s="9">
        <v>33.907954145133999</v>
      </c>
      <c r="I20" s="9">
        <v>33.907954145133999</v>
      </c>
      <c r="J20" s="10">
        <v>0</v>
      </c>
      <c r="N20" s="11">
        <v>0</v>
      </c>
      <c r="O20" s="12">
        <v>72</v>
      </c>
      <c r="P20" s="8" t="s">
        <v>17</v>
      </c>
    </row>
    <row r="21" spans="2:30" ht="15" customHeight="1" x14ac:dyDescent="0.15">
      <c r="B21" s="6" t="s">
        <v>37</v>
      </c>
      <c r="C21" s="7" t="s">
        <v>16</v>
      </c>
      <c r="D21" s="8" t="s">
        <v>17</v>
      </c>
      <c r="E21" s="8" t="s">
        <v>18</v>
      </c>
      <c r="F21" s="8" t="s">
        <v>17</v>
      </c>
      <c r="G21" s="8" t="s">
        <v>17</v>
      </c>
      <c r="H21" s="9">
        <v>34.990547060867797</v>
      </c>
      <c r="I21" s="9">
        <v>34.990547060867797</v>
      </c>
      <c r="J21" s="10">
        <v>0</v>
      </c>
      <c r="N21" s="11">
        <v>0</v>
      </c>
      <c r="O21" s="12">
        <v>72</v>
      </c>
      <c r="P21" s="8" t="s">
        <v>17</v>
      </c>
      <c r="R21" s="9">
        <v>24.546200871816598</v>
      </c>
      <c r="S21" s="9">
        <v>24.370290518341701</v>
      </c>
      <c r="T21" s="9">
        <v>24.530285543908299</v>
      </c>
      <c r="U21" s="9">
        <v>24.3792405530805</v>
      </c>
      <c r="V21" s="9">
        <v>24.6478853162772</v>
      </c>
      <c r="W21" s="9">
        <v>24.4363445814495</v>
      </c>
      <c r="X21" s="9">
        <v>24.634819181242001</v>
      </c>
      <c r="Y21" s="9">
        <v>24.863655603230701</v>
      </c>
      <c r="Z21" s="9">
        <v>24.912327135640201</v>
      </c>
      <c r="AA21" s="9">
        <v>24.622862181113799</v>
      </c>
      <c r="AB21" s="9">
        <v>24.729689192935801</v>
      </c>
      <c r="AC21" s="9">
        <v>24.389108701214401</v>
      </c>
    </row>
    <row r="22" spans="2:30" ht="15" customHeight="1" x14ac:dyDescent="0.15">
      <c r="B22" s="6" t="s">
        <v>38</v>
      </c>
      <c r="C22" s="7" t="s">
        <v>16</v>
      </c>
      <c r="D22" s="8" t="s">
        <v>17</v>
      </c>
      <c r="E22" s="8" t="s">
        <v>18</v>
      </c>
      <c r="F22" s="8" t="s">
        <v>17</v>
      </c>
      <c r="G22" s="8" t="s">
        <v>17</v>
      </c>
      <c r="H22" s="9">
        <v>31.755570998746698</v>
      </c>
      <c r="I22" s="9">
        <v>31.755570998746698</v>
      </c>
      <c r="J22" s="10">
        <v>0</v>
      </c>
      <c r="N22" s="11">
        <v>0</v>
      </c>
      <c r="O22" s="12">
        <v>72</v>
      </c>
      <c r="P22" s="8" t="s">
        <v>17</v>
      </c>
      <c r="R22" s="9">
        <v>24.6079030992281</v>
      </c>
      <c r="S22" s="9">
        <v>24.508058447395399</v>
      </c>
      <c r="T22" s="9">
        <v>24.466287449023799</v>
      </c>
      <c r="U22" s="9">
        <v>24.446638172632898</v>
      </c>
      <c r="V22" s="9">
        <v>24.581396210429698</v>
      </c>
      <c r="W22" s="9">
        <v>24.467108651951602</v>
      </c>
      <c r="X22" s="9">
        <v>24.669975586130601</v>
      </c>
      <c r="Y22" s="9">
        <v>24.847490571793099</v>
      </c>
      <c r="Z22" s="9">
        <v>24.476566184663099</v>
      </c>
      <c r="AA22" s="9">
        <v>24.651243028708901</v>
      </c>
      <c r="AB22" s="9">
        <v>24.686837979211699</v>
      </c>
      <c r="AC22" s="9">
        <v>24.5574146099285</v>
      </c>
    </row>
    <row r="23" spans="2:30" ht="15" customHeight="1" x14ac:dyDescent="0.15">
      <c r="B23" s="6" t="s">
        <v>39</v>
      </c>
      <c r="C23" s="7" t="s">
        <v>16</v>
      </c>
      <c r="D23" s="8" t="s">
        <v>17</v>
      </c>
      <c r="E23" s="8" t="s">
        <v>18</v>
      </c>
      <c r="F23" s="8" t="s">
        <v>17</v>
      </c>
      <c r="G23" s="8" t="s">
        <v>17</v>
      </c>
      <c r="H23" s="9">
        <v>34.854217562590598</v>
      </c>
      <c r="I23" s="9">
        <v>34.854217562590598</v>
      </c>
      <c r="J23" s="10">
        <v>0</v>
      </c>
      <c r="N23" s="11">
        <v>0</v>
      </c>
      <c r="O23" s="12">
        <v>72</v>
      </c>
      <c r="P23" s="8" t="s">
        <v>17</v>
      </c>
      <c r="R23" s="9">
        <v>24.499059172519502</v>
      </c>
      <c r="S23" s="9">
        <v>24.385673752519601</v>
      </c>
      <c r="T23" s="9">
        <v>24.539706846632502</v>
      </c>
      <c r="U23" s="9">
        <v>24.576697689006298</v>
      </c>
      <c r="V23" s="9">
        <v>24.560028050337099</v>
      </c>
      <c r="W23" s="9">
        <v>24.464309625980899</v>
      </c>
      <c r="X23" s="9">
        <v>24.5475763544503</v>
      </c>
      <c r="Y23" s="9">
        <v>24.752398702097899</v>
      </c>
      <c r="Z23" s="9">
        <v>24.5333234161136</v>
      </c>
      <c r="AA23" s="9">
        <v>24.661512492685201</v>
      </c>
      <c r="AB23" s="9">
        <v>24.2629111198831</v>
      </c>
      <c r="AC23" s="9">
        <v>25.062354093640302</v>
      </c>
    </row>
    <row r="24" spans="2:30" ht="15" customHeight="1" x14ac:dyDescent="0.15">
      <c r="B24" s="6" t="s">
        <v>40</v>
      </c>
      <c r="C24" s="7" t="s">
        <v>16</v>
      </c>
      <c r="D24" s="8" t="s">
        <v>17</v>
      </c>
      <c r="E24" s="8" t="s">
        <v>18</v>
      </c>
      <c r="F24" s="8" t="s">
        <v>17</v>
      </c>
      <c r="G24" s="8" t="s">
        <v>17</v>
      </c>
      <c r="H24" s="9">
        <v>35.786746396007402</v>
      </c>
      <c r="I24" s="9">
        <v>35.786746396007402</v>
      </c>
      <c r="J24" s="10">
        <v>0</v>
      </c>
      <c r="N24" s="11">
        <v>0</v>
      </c>
      <c r="O24" s="12">
        <v>72</v>
      </c>
      <c r="P24" s="8" t="s">
        <v>17</v>
      </c>
    </row>
    <row r="25" spans="2:30" ht="15" customHeight="1" x14ac:dyDescent="0.15">
      <c r="B25" s="6" t="s">
        <v>41</v>
      </c>
      <c r="C25" s="7" t="s">
        <v>16</v>
      </c>
      <c r="D25" s="8" t="s">
        <v>17</v>
      </c>
      <c r="E25" s="8" t="s">
        <v>18</v>
      </c>
      <c r="F25" s="8" t="s">
        <v>17</v>
      </c>
      <c r="G25" s="8" t="s">
        <v>17</v>
      </c>
      <c r="H25" s="9">
        <v>34.493173278516203</v>
      </c>
      <c r="I25" s="9">
        <v>34.493173278516203</v>
      </c>
      <c r="J25" s="10">
        <v>0</v>
      </c>
      <c r="N25" s="11">
        <v>0</v>
      </c>
      <c r="O25" s="12">
        <v>72</v>
      </c>
      <c r="P25" s="8" t="s">
        <v>17</v>
      </c>
      <c r="R25" s="9">
        <v>34.478410683430198</v>
      </c>
      <c r="S25" s="9">
        <v>34.257618686078501</v>
      </c>
      <c r="T25" s="9">
        <v>35.109979896274297</v>
      </c>
      <c r="U25" s="9">
        <v>33.870779582552899</v>
      </c>
      <c r="V25" s="9">
        <v>34.030843534422402</v>
      </c>
      <c r="W25" s="9">
        <v>34.3958369338959</v>
      </c>
      <c r="X25" s="9">
        <v>34.096700674864998</v>
      </c>
      <c r="Y25" s="9">
        <v>35.033460648530998</v>
      </c>
      <c r="Z25" s="9">
        <v>31.755570998746698</v>
      </c>
      <c r="AA25" s="9">
        <v>34.993142652577099</v>
      </c>
      <c r="AB25" s="9">
        <v>35.063999105743797</v>
      </c>
      <c r="AC25" s="9">
        <v>34.710692255938</v>
      </c>
    </row>
    <row r="26" spans="2:30" ht="15" customHeight="1" x14ac:dyDescent="0.15">
      <c r="B26" s="6" t="s">
        <v>42</v>
      </c>
      <c r="C26" s="7" t="s">
        <v>16</v>
      </c>
      <c r="D26" s="8" t="s">
        <v>17</v>
      </c>
      <c r="E26" s="8" t="s">
        <v>18</v>
      </c>
      <c r="F26" s="8" t="s">
        <v>17</v>
      </c>
      <c r="G26" s="8" t="s">
        <v>17</v>
      </c>
      <c r="H26" s="9">
        <v>34.241037989687896</v>
      </c>
      <c r="I26" s="9">
        <v>34.241037989687896</v>
      </c>
      <c r="J26" s="10">
        <v>0</v>
      </c>
      <c r="N26" s="11">
        <v>0</v>
      </c>
      <c r="O26" s="12">
        <v>72</v>
      </c>
      <c r="P26" s="8" t="s">
        <v>17</v>
      </c>
      <c r="R26" s="9">
        <v>35.5227228164281</v>
      </c>
      <c r="S26" s="9">
        <v>35.058226493928402</v>
      </c>
      <c r="T26" s="9">
        <v>34.669109135526497</v>
      </c>
      <c r="U26" s="9">
        <v>33.635152618497898</v>
      </c>
      <c r="V26" s="9">
        <v>34.006064353379799</v>
      </c>
      <c r="W26" s="9">
        <v>34.693725239135098</v>
      </c>
      <c r="X26" s="9">
        <v>33.907954145133999</v>
      </c>
      <c r="Y26" s="9">
        <v>34.990547060867797</v>
      </c>
      <c r="Z26" s="9">
        <v>31.625483719041299</v>
      </c>
      <c r="AA26" s="9">
        <v>34.854217562590598</v>
      </c>
      <c r="AB26" s="9">
        <v>34.498105610474397</v>
      </c>
      <c r="AC26" s="9">
        <v>34.780643047273102</v>
      </c>
    </row>
    <row r="27" spans="2:30" ht="15" customHeight="1" x14ac:dyDescent="0.15">
      <c r="B27" s="6" t="s">
        <v>43</v>
      </c>
      <c r="C27" s="7" t="s">
        <v>16</v>
      </c>
      <c r="D27" s="8" t="s">
        <v>17</v>
      </c>
      <c r="E27" s="8" t="s">
        <v>18</v>
      </c>
      <c r="F27" s="8" t="s">
        <v>17</v>
      </c>
      <c r="G27" s="8" t="s">
        <v>17</v>
      </c>
      <c r="H27" s="9">
        <v>33.984195827739697</v>
      </c>
      <c r="I27" s="9">
        <v>33.984195827739697</v>
      </c>
      <c r="J27" s="10">
        <v>0</v>
      </c>
      <c r="N27" s="11">
        <v>0</v>
      </c>
      <c r="O27" s="12">
        <v>72</v>
      </c>
      <c r="P27" s="8" t="s">
        <v>17</v>
      </c>
      <c r="R27" s="9">
        <v>34.241037989687896</v>
      </c>
      <c r="S27" s="9">
        <v>34.202237679071601</v>
      </c>
      <c r="T27" s="9">
        <v>34.968383150424103</v>
      </c>
      <c r="U27" s="9">
        <v>33.797700870659398</v>
      </c>
      <c r="V27" s="9">
        <v>34.001377706015901</v>
      </c>
      <c r="W27" s="9">
        <v>34.074943561336198</v>
      </c>
      <c r="X27" s="9">
        <v>34.139168367003698</v>
      </c>
      <c r="Y27" s="9">
        <v>35.007036199181599</v>
      </c>
      <c r="Z27" s="9">
        <v>31.635639315593</v>
      </c>
      <c r="AA27" s="9">
        <v>35.2620632754372</v>
      </c>
      <c r="AB27" s="9">
        <v>34.924635928061399</v>
      </c>
      <c r="AC27" s="9">
        <v>34.8866537765727</v>
      </c>
    </row>
    <row r="28" spans="2:30" ht="15" customHeight="1" x14ac:dyDescent="0.15">
      <c r="B28" s="6" t="s">
        <v>44</v>
      </c>
      <c r="C28" s="7" t="s">
        <v>16</v>
      </c>
      <c r="D28" s="8" t="s">
        <v>17</v>
      </c>
      <c r="E28" s="8" t="s">
        <v>18</v>
      </c>
      <c r="F28" s="8" t="s">
        <v>17</v>
      </c>
      <c r="G28" s="8" t="s">
        <v>17</v>
      </c>
      <c r="H28" s="9">
        <v>34.114607549759597</v>
      </c>
      <c r="I28" s="9">
        <v>34.114607549759597</v>
      </c>
      <c r="J28" s="10">
        <v>0</v>
      </c>
      <c r="N28" s="11">
        <v>0</v>
      </c>
      <c r="O28" s="12">
        <v>72</v>
      </c>
      <c r="P28" s="8" t="s">
        <v>17</v>
      </c>
    </row>
    <row r="29" spans="2:30" ht="15" customHeight="1" x14ac:dyDescent="0.15">
      <c r="B29" s="6" t="s">
        <v>45</v>
      </c>
      <c r="C29" s="7" t="s">
        <v>16</v>
      </c>
      <c r="D29" s="8" t="s">
        <v>17</v>
      </c>
      <c r="E29" s="8" t="s">
        <v>18</v>
      </c>
      <c r="F29" s="8" t="s">
        <v>17</v>
      </c>
      <c r="G29" s="8" t="s">
        <v>17</v>
      </c>
      <c r="H29" s="9">
        <v>33.797700870659398</v>
      </c>
      <c r="I29" s="9">
        <v>33.797700870659398</v>
      </c>
      <c r="J29" s="10">
        <v>0</v>
      </c>
      <c r="N29" s="11">
        <v>0</v>
      </c>
      <c r="O29" s="12">
        <v>72</v>
      </c>
      <c r="P29" s="8" t="s">
        <v>17</v>
      </c>
    </row>
    <row r="30" spans="2:30" ht="15" customHeight="1" x14ac:dyDescent="0.15">
      <c r="B30" s="6" t="s">
        <v>46</v>
      </c>
      <c r="C30" s="7" t="s">
        <v>16</v>
      </c>
      <c r="D30" s="8" t="s">
        <v>17</v>
      </c>
      <c r="E30" s="8" t="s">
        <v>18</v>
      </c>
      <c r="F30" s="8" t="s">
        <v>17</v>
      </c>
      <c r="G30" s="8" t="s">
        <v>17</v>
      </c>
      <c r="H30" s="9">
        <v>33.487925587210199</v>
      </c>
      <c r="I30" s="9">
        <v>33.487925587210199</v>
      </c>
      <c r="J30" s="10">
        <v>0</v>
      </c>
      <c r="N30" s="11">
        <v>0</v>
      </c>
      <c r="O30" s="12">
        <v>72</v>
      </c>
      <c r="P30" s="8" t="s">
        <v>17</v>
      </c>
    </row>
    <row r="31" spans="2:30" ht="15" customHeight="1" x14ac:dyDescent="0.15">
      <c r="B31" s="6" t="s">
        <v>47</v>
      </c>
      <c r="C31" s="7" t="s">
        <v>16</v>
      </c>
      <c r="D31" s="8" t="s">
        <v>17</v>
      </c>
      <c r="E31" s="8" t="s">
        <v>18</v>
      </c>
      <c r="F31" s="8" t="s">
        <v>17</v>
      </c>
      <c r="G31" s="8" t="s">
        <v>17</v>
      </c>
      <c r="H31" s="9">
        <v>33.422396563627601</v>
      </c>
      <c r="I31" s="9">
        <v>33.422396563627601</v>
      </c>
      <c r="J31" s="10">
        <v>0</v>
      </c>
      <c r="N31" s="11">
        <v>0</v>
      </c>
      <c r="O31" s="12">
        <v>72</v>
      </c>
      <c r="P31" s="8" t="s">
        <v>17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</row>
    <row r="32" spans="2:30" ht="15" customHeight="1" x14ac:dyDescent="0.15">
      <c r="B32" s="6" t="s">
        <v>48</v>
      </c>
      <c r="C32" s="7" t="s">
        <v>16</v>
      </c>
      <c r="D32" s="8" t="s">
        <v>17</v>
      </c>
      <c r="E32" s="8" t="s">
        <v>18</v>
      </c>
      <c r="F32" s="8" t="s">
        <v>17</v>
      </c>
      <c r="G32" s="8" t="s">
        <v>17</v>
      </c>
      <c r="H32" s="9">
        <v>33.174754014899399</v>
      </c>
      <c r="I32" s="9">
        <v>33.174754014899399</v>
      </c>
      <c r="J32" s="10">
        <v>0</v>
      </c>
      <c r="N32" s="11">
        <v>0</v>
      </c>
      <c r="O32" s="12">
        <v>72</v>
      </c>
      <c r="P32" s="8" t="s">
        <v>17</v>
      </c>
      <c r="R32" s="15" t="s">
        <v>161</v>
      </c>
      <c r="S32" s="17">
        <v>30.523945024768199</v>
      </c>
      <c r="T32" s="17">
        <v>31.3331146358022</v>
      </c>
      <c r="U32" s="17">
        <v>31.566667683548001</v>
      </c>
      <c r="V32" s="17">
        <v>30.9597359874193</v>
      </c>
      <c r="W32" s="17">
        <v>31.2648734435633</v>
      </c>
      <c r="X32" s="17">
        <v>32.076487790207601</v>
      </c>
      <c r="Y32" s="17">
        <v>31.501449923330298</v>
      </c>
      <c r="Z32" s="17">
        <v>31.315991541747199</v>
      </c>
      <c r="AA32" s="17">
        <v>32.381095399035097</v>
      </c>
      <c r="AB32" s="17">
        <v>31.993906720465802</v>
      </c>
      <c r="AC32" s="17">
        <v>32.565831234831798</v>
      </c>
      <c r="AD32" s="17">
        <v>32.929069385089697</v>
      </c>
    </row>
    <row r="33" spans="2:30" ht="15" customHeight="1" x14ac:dyDescent="0.15">
      <c r="B33" s="6" t="s">
        <v>49</v>
      </c>
      <c r="C33" s="7" t="s">
        <v>16</v>
      </c>
      <c r="D33" s="8" t="s">
        <v>17</v>
      </c>
      <c r="E33" s="8" t="s">
        <v>18</v>
      </c>
      <c r="F33" s="8" t="s">
        <v>17</v>
      </c>
      <c r="G33" s="8" t="s">
        <v>17</v>
      </c>
      <c r="H33" s="9">
        <v>35.007036199181599</v>
      </c>
      <c r="I33" s="9">
        <v>35.007036199181599</v>
      </c>
      <c r="J33" s="10">
        <v>0</v>
      </c>
      <c r="N33" s="11">
        <v>0</v>
      </c>
      <c r="O33" s="12">
        <v>72</v>
      </c>
      <c r="P33" s="8" t="s">
        <v>17</v>
      </c>
      <c r="R33" s="20"/>
      <c r="S33" s="17">
        <v>33.035044475754198</v>
      </c>
      <c r="T33" s="17">
        <v>32.1970721967446</v>
      </c>
      <c r="U33" s="17">
        <v>32.505523235184697</v>
      </c>
      <c r="V33" s="17">
        <v>31.000763481162199</v>
      </c>
      <c r="W33" s="17">
        <v>31.511750839961</v>
      </c>
      <c r="X33" s="17">
        <v>31.818079657399</v>
      </c>
      <c r="Y33" s="17">
        <v>31.759378857703499</v>
      </c>
      <c r="Z33" s="17">
        <v>31.3243906470464</v>
      </c>
      <c r="AA33" s="17">
        <v>32.210139072673798</v>
      </c>
      <c r="AB33" s="17">
        <v>32.099079032929403</v>
      </c>
      <c r="AC33" s="17">
        <v>32.428264426259801</v>
      </c>
      <c r="AD33" s="17">
        <v>32.420066687848902</v>
      </c>
    </row>
    <row r="34" spans="2:30" ht="15" customHeight="1" x14ac:dyDescent="0.15">
      <c r="B34" s="6" t="s">
        <v>50</v>
      </c>
      <c r="C34" s="7" t="s">
        <v>16</v>
      </c>
      <c r="D34" s="8" t="s">
        <v>17</v>
      </c>
      <c r="E34" s="8" t="s">
        <v>18</v>
      </c>
      <c r="F34" s="8" t="s">
        <v>17</v>
      </c>
      <c r="G34" s="8" t="s">
        <v>17</v>
      </c>
      <c r="H34" s="9">
        <v>31.625483719041299</v>
      </c>
      <c r="I34" s="9">
        <v>31.625483719041299</v>
      </c>
      <c r="J34" s="10">
        <v>0</v>
      </c>
      <c r="N34" s="11">
        <v>0</v>
      </c>
      <c r="O34" s="12">
        <v>72</v>
      </c>
      <c r="P34" s="8" t="s">
        <v>17</v>
      </c>
      <c r="R34" s="20"/>
      <c r="S34" s="17">
        <v>32.377169086311703</v>
      </c>
      <c r="T34" s="17">
        <v>31.937552672971801</v>
      </c>
      <c r="U34" s="17">
        <v>32.283881961404497</v>
      </c>
      <c r="V34" s="17">
        <v>31.1524334789022</v>
      </c>
      <c r="W34" s="17">
        <v>31.3956410095325</v>
      </c>
      <c r="X34" s="17">
        <v>31.746571060361799</v>
      </c>
      <c r="Y34" s="17">
        <v>31.681684066976398</v>
      </c>
      <c r="Z34" s="17">
        <v>31.616661022065902</v>
      </c>
      <c r="AA34" s="17">
        <v>32.160114869318797</v>
      </c>
      <c r="AB34" s="17">
        <v>32.025162146538698</v>
      </c>
      <c r="AC34" s="17">
        <v>33.158310735590199</v>
      </c>
      <c r="AD34" s="17">
        <v>32.823592375925301</v>
      </c>
    </row>
    <row r="35" spans="2:30" ht="15" customHeight="1" x14ac:dyDescent="0.15">
      <c r="B35" s="6" t="s">
        <v>51</v>
      </c>
      <c r="C35" s="7" t="s">
        <v>16</v>
      </c>
      <c r="D35" s="8" t="s">
        <v>17</v>
      </c>
      <c r="E35" s="8" t="s">
        <v>18</v>
      </c>
      <c r="F35" s="8" t="s">
        <v>17</v>
      </c>
      <c r="G35" s="8" t="s">
        <v>17</v>
      </c>
      <c r="H35" s="9">
        <v>35.2620632754372</v>
      </c>
      <c r="I35" s="9">
        <v>35.2620632754372</v>
      </c>
      <c r="J35" s="10">
        <v>0</v>
      </c>
      <c r="N35" s="11">
        <v>0</v>
      </c>
      <c r="O35" s="12">
        <v>72</v>
      </c>
      <c r="P35" s="8" t="s">
        <v>17</v>
      </c>
      <c r="R35" s="20"/>
      <c r="S35" s="17">
        <v>32.6375940897776</v>
      </c>
      <c r="T35" s="17">
        <v>31.4801827434421</v>
      </c>
      <c r="U35" s="17">
        <v>32.282377999747801</v>
      </c>
      <c r="V35" s="17">
        <v>30.9061769595736</v>
      </c>
      <c r="W35" s="17">
        <v>31.230303411170901</v>
      </c>
      <c r="X35" s="17">
        <v>31.354081038042999</v>
      </c>
      <c r="Y35" s="17">
        <v>31.784322603929901</v>
      </c>
      <c r="Z35" s="17">
        <v>31.094870355864298</v>
      </c>
      <c r="AA35" s="17">
        <v>32.252770791126402</v>
      </c>
      <c r="AB35" s="17">
        <v>32.045675947569201</v>
      </c>
      <c r="AC35" s="17">
        <v>32.420760878427501</v>
      </c>
      <c r="AD35" s="17">
        <v>32.364471782774402</v>
      </c>
    </row>
    <row r="36" spans="2:30" ht="15" customHeight="1" x14ac:dyDescent="0.15">
      <c r="B36" s="6" t="s">
        <v>52</v>
      </c>
      <c r="C36" s="7" t="s">
        <v>16</v>
      </c>
      <c r="D36" s="8" t="s">
        <v>17</v>
      </c>
      <c r="E36" s="8" t="s">
        <v>18</v>
      </c>
      <c r="F36" s="8" t="s">
        <v>17</v>
      </c>
      <c r="G36" s="8" t="s">
        <v>17</v>
      </c>
      <c r="H36" s="9">
        <v>35.063999105743797</v>
      </c>
      <c r="I36" s="9">
        <v>35.063999105743797</v>
      </c>
      <c r="J36" s="10">
        <v>0</v>
      </c>
      <c r="N36" s="11">
        <v>0</v>
      </c>
      <c r="O36" s="12">
        <v>72</v>
      </c>
      <c r="P36" s="8" t="s">
        <v>17</v>
      </c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</row>
    <row r="37" spans="2:30" ht="15" customHeight="1" x14ac:dyDescent="0.15">
      <c r="B37" s="6" t="s">
        <v>53</v>
      </c>
      <c r="C37" s="7" t="s">
        <v>16</v>
      </c>
      <c r="D37" s="8" t="s">
        <v>17</v>
      </c>
      <c r="E37" s="8" t="s">
        <v>18</v>
      </c>
      <c r="F37" s="8" t="s">
        <v>17</v>
      </c>
      <c r="G37" s="8" t="s">
        <v>17</v>
      </c>
      <c r="H37" s="9">
        <v>34.780643047273102</v>
      </c>
      <c r="I37" s="9">
        <v>34.780643047273102</v>
      </c>
      <c r="J37" s="10">
        <v>0</v>
      </c>
      <c r="N37" s="11">
        <v>0</v>
      </c>
      <c r="O37" s="12">
        <v>72</v>
      </c>
      <c r="P37" s="8" t="s">
        <v>17</v>
      </c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spans="2:30" ht="15" customHeight="1" x14ac:dyDescent="0.15">
      <c r="B38" s="6" t="s">
        <v>54</v>
      </c>
      <c r="C38" s="7" t="s">
        <v>16</v>
      </c>
      <c r="D38" s="8" t="s">
        <v>17</v>
      </c>
      <c r="E38" s="8" t="s">
        <v>18</v>
      </c>
      <c r="F38" s="8" t="s">
        <v>17</v>
      </c>
      <c r="G38" s="8" t="s">
        <v>17</v>
      </c>
      <c r="I38" s="9">
        <v>0</v>
      </c>
      <c r="J38" s="10">
        <v>0</v>
      </c>
      <c r="M38" s="11">
        <v>0</v>
      </c>
      <c r="N38" s="11">
        <v>0</v>
      </c>
      <c r="O38" s="12">
        <v>72</v>
      </c>
      <c r="P38" s="8" t="s">
        <v>17</v>
      </c>
      <c r="R38" s="15" t="s">
        <v>162</v>
      </c>
      <c r="S38" s="17">
        <v>30.2532976131453</v>
      </c>
      <c r="T38" s="17">
        <v>29.113097552079299</v>
      </c>
      <c r="U38" s="17">
        <v>30.285706679297</v>
      </c>
      <c r="V38" s="17">
        <v>28.1538758001338</v>
      </c>
      <c r="W38" s="17">
        <v>28.070262123189401</v>
      </c>
      <c r="X38" s="17">
        <v>31.262988845671</v>
      </c>
      <c r="Y38" s="17">
        <v>28.957216647831</v>
      </c>
      <c r="Z38" s="17">
        <v>28.4985205475108</v>
      </c>
      <c r="AA38" s="17">
        <v>29.756421853315398</v>
      </c>
      <c r="AB38" s="17">
        <v>29.4188115680832</v>
      </c>
      <c r="AC38" s="17">
        <v>29.6718078449064</v>
      </c>
      <c r="AD38" s="17">
        <v>30.554171358745801</v>
      </c>
    </row>
    <row r="39" spans="2:30" ht="15" customHeight="1" x14ac:dyDescent="0.15">
      <c r="B39" s="6" t="s">
        <v>55</v>
      </c>
      <c r="C39" s="7" t="s">
        <v>16</v>
      </c>
      <c r="D39" s="8" t="s">
        <v>17</v>
      </c>
      <c r="E39" s="8" t="s">
        <v>18</v>
      </c>
      <c r="F39" s="8" t="s">
        <v>17</v>
      </c>
      <c r="G39" s="8" t="s">
        <v>17</v>
      </c>
      <c r="H39" s="9">
        <v>34.202237679071601</v>
      </c>
      <c r="I39" s="9">
        <v>34.202237679071601</v>
      </c>
      <c r="J39" s="10">
        <v>0</v>
      </c>
      <c r="N39" s="11">
        <v>0</v>
      </c>
      <c r="O39" s="12">
        <v>72</v>
      </c>
      <c r="P39" s="8" t="s">
        <v>17</v>
      </c>
      <c r="R39" s="20"/>
      <c r="S39" s="17">
        <v>30.4557664258116</v>
      </c>
      <c r="T39" s="17">
        <v>29.480281239528001</v>
      </c>
      <c r="U39" s="17">
        <v>30.390911116179598</v>
      </c>
      <c r="V39" s="17">
        <v>28.303691063021098</v>
      </c>
      <c r="W39" s="17">
        <v>28.5231048150698</v>
      </c>
      <c r="X39" s="17">
        <v>30.5445820600278</v>
      </c>
      <c r="Y39" s="17">
        <v>31.364449789862402</v>
      </c>
      <c r="Z39" s="17">
        <v>29.107496082133199</v>
      </c>
      <c r="AA39" s="17">
        <v>29.823715610298901</v>
      </c>
      <c r="AB39" s="17">
        <v>29.822653435018701</v>
      </c>
      <c r="AC39" s="17">
        <v>29.671017704107001</v>
      </c>
      <c r="AD39" s="17">
        <v>30.429128160234502</v>
      </c>
    </row>
    <row r="40" spans="2:30" ht="15" customHeight="1" x14ac:dyDescent="0.15">
      <c r="B40" s="6" t="s">
        <v>56</v>
      </c>
      <c r="C40" s="7" t="s">
        <v>16</v>
      </c>
      <c r="D40" s="8" t="s">
        <v>17</v>
      </c>
      <c r="E40" s="8" t="s">
        <v>18</v>
      </c>
      <c r="F40" s="8" t="s">
        <v>17</v>
      </c>
      <c r="G40" s="8" t="s">
        <v>17</v>
      </c>
      <c r="H40" s="9">
        <v>34.968383150424103</v>
      </c>
      <c r="I40" s="9">
        <v>34.968383150424103</v>
      </c>
      <c r="J40" s="10">
        <v>0</v>
      </c>
      <c r="N40" s="11">
        <v>0</v>
      </c>
      <c r="O40" s="12">
        <v>72</v>
      </c>
      <c r="P40" s="8" t="s">
        <v>17</v>
      </c>
      <c r="R40" s="20"/>
      <c r="S40" s="17">
        <v>30.734688987043899</v>
      </c>
      <c r="T40" s="17">
        <v>29.3204878226441</v>
      </c>
      <c r="U40" s="17">
        <v>30.378201245614601</v>
      </c>
      <c r="V40" s="17">
        <v>28.425337476144399</v>
      </c>
      <c r="W40" s="17">
        <v>28.346901008742101</v>
      </c>
      <c r="X40" s="17">
        <v>30.152348450861499</v>
      </c>
      <c r="Y40" s="17">
        <v>29.2180302065434</v>
      </c>
      <c r="Z40" s="17">
        <v>28.956477303197701</v>
      </c>
      <c r="AA40" s="17">
        <v>30.244802186395798</v>
      </c>
      <c r="AB40" s="17">
        <v>29.667654422469401</v>
      </c>
      <c r="AC40" s="17">
        <v>29.8232974687091</v>
      </c>
      <c r="AD40" s="17">
        <v>30.874555944352899</v>
      </c>
    </row>
    <row r="41" spans="2:30" ht="15" customHeight="1" x14ac:dyDescent="0.15">
      <c r="B41" s="6" t="s">
        <v>57</v>
      </c>
      <c r="C41" s="7" t="s">
        <v>16</v>
      </c>
      <c r="D41" s="8" t="s">
        <v>17</v>
      </c>
      <c r="E41" s="8" t="s">
        <v>18</v>
      </c>
      <c r="F41" s="8" t="s">
        <v>17</v>
      </c>
      <c r="G41" s="8" t="s">
        <v>17</v>
      </c>
      <c r="H41" s="9">
        <v>34.026141010296001</v>
      </c>
      <c r="I41" s="9">
        <v>34.026141010296001</v>
      </c>
      <c r="J41" s="10">
        <v>0</v>
      </c>
      <c r="N41" s="11">
        <v>0</v>
      </c>
      <c r="O41" s="12">
        <v>72</v>
      </c>
      <c r="P41" s="8" t="s">
        <v>17</v>
      </c>
      <c r="R41" s="20"/>
      <c r="S41" s="17">
        <v>30.489577371552301</v>
      </c>
      <c r="T41" s="17">
        <v>29.645522510323801</v>
      </c>
      <c r="U41" s="17">
        <v>30.706535804221598</v>
      </c>
      <c r="V41" s="17">
        <v>28.926750472642599</v>
      </c>
      <c r="W41" s="17">
        <v>28.5906707343776</v>
      </c>
      <c r="X41" s="17">
        <v>30.1893075083863</v>
      </c>
      <c r="Y41" s="17">
        <v>29.226960262554801</v>
      </c>
      <c r="Z41" s="17">
        <v>28.977403816825198</v>
      </c>
      <c r="AA41" s="17">
        <v>29.779578342639699</v>
      </c>
      <c r="AB41" s="17">
        <v>29.388681701727201</v>
      </c>
      <c r="AC41" s="17">
        <v>30.0575455731265</v>
      </c>
      <c r="AD41" s="17">
        <v>30.447610740138199</v>
      </c>
    </row>
    <row r="42" spans="2:30" ht="15" customHeight="1" x14ac:dyDescent="0.15">
      <c r="B42" s="6" t="s">
        <v>58</v>
      </c>
      <c r="C42" s="7" t="s">
        <v>16</v>
      </c>
      <c r="D42" s="8" t="s">
        <v>17</v>
      </c>
      <c r="E42" s="8" t="s">
        <v>18</v>
      </c>
      <c r="F42" s="8" t="s">
        <v>17</v>
      </c>
      <c r="G42" s="8" t="s">
        <v>17</v>
      </c>
      <c r="H42" s="9">
        <v>34.001377706015901</v>
      </c>
      <c r="I42" s="9">
        <v>34.001377706015901</v>
      </c>
      <c r="J42" s="10">
        <v>0</v>
      </c>
      <c r="N42" s="11">
        <v>0</v>
      </c>
      <c r="O42" s="12">
        <v>72</v>
      </c>
      <c r="P42" s="8" t="s">
        <v>17</v>
      </c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spans="2:30" ht="15" customHeight="1" x14ac:dyDescent="0.15">
      <c r="B43" s="6" t="s">
        <v>59</v>
      </c>
      <c r="C43" s="7" t="s">
        <v>16</v>
      </c>
      <c r="D43" s="8" t="s">
        <v>17</v>
      </c>
      <c r="E43" s="8" t="s">
        <v>18</v>
      </c>
      <c r="F43" s="8" t="s">
        <v>17</v>
      </c>
      <c r="G43" s="8" t="s">
        <v>17</v>
      </c>
      <c r="H43" s="9">
        <v>34.074943561336198</v>
      </c>
      <c r="I43" s="9">
        <v>34.074943561336198</v>
      </c>
      <c r="J43" s="10">
        <v>0</v>
      </c>
      <c r="N43" s="11">
        <v>0</v>
      </c>
      <c r="O43" s="12">
        <v>72</v>
      </c>
      <c r="P43" s="8" t="s">
        <v>17</v>
      </c>
    </row>
    <row r="44" spans="2:30" ht="15" customHeight="1" x14ac:dyDescent="0.15">
      <c r="B44" s="6" t="s">
        <v>60</v>
      </c>
      <c r="C44" s="7" t="s">
        <v>16</v>
      </c>
      <c r="D44" s="8" t="s">
        <v>17</v>
      </c>
      <c r="E44" s="8" t="s">
        <v>18</v>
      </c>
      <c r="F44" s="8" t="s">
        <v>17</v>
      </c>
      <c r="G44" s="8" t="s">
        <v>17</v>
      </c>
      <c r="H44" s="9">
        <v>34.139168367003698</v>
      </c>
      <c r="I44" s="9">
        <v>34.139168367003698</v>
      </c>
      <c r="J44" s="10">
        <v>0</v>
      </c>
      <c r="N44" s="11">
        <v>0</v>
      </c>
      <c r="O44" s="12">
        <v>72</v>
      </c>
      <c r="P44" s="8" t="s">
        <v>17</v>
      </c>
    </row>
    <row r="45" spans="2:30" ht="15" customHeight="1" x14ac:dyDescent="0.15">
      <c r="B45" s="6" t="s">
        <v>61</v>
      </c>
      <c r="C45" s="7" t="s">
        <v>16</v>
      </c>
      <c r="D45" s="8" t="s">
        <v>17</v>
      </c>
      <c r="E45" s="8" t="s">
        <v>18</v>
      </c>
      <c r="F45" s="8" t="s">
        <v>17</v>
      </c>
      <c r="G45" s="8" t="s">
        <v>17</v>
      </c>
      <c r="H45" s="9">
        <v>34.309799900565203</v>
      </c>
      <c r="I45" s="9">
        <v>34.309799900565203</v>
      </c>
      <c r="J45" s="10">
        <v>0</v>
      </c>
      <c r="N45" s="11">
        <v>0</v>
      </c>
      <c r="O45" s="12">
        <v>72</v>
      </c>
      <c r="P45" s="8" t="s">
        <v>17</v>
      </c>
    </row>
    <row r="46" spans="2:30" ht="15" customHeight="1" x14ac:dyDescent="0.15">
      <c r="B46" s="6" t="s">
        <v>62</v>
      </c>
      <c r="C46" s="7" t="s">
        <v>16</v>
      </c>
      <c r="D46" s="8" t="s">
        <v>17</v>
      </c>
      <c r="E46" s="8" t="s">
        <v>18</v>
      </c>
      <c r="F46" s="8" t="s">
        <v>17</v>
      </c>
      <c r="G46" s="8" t="s">
        <v>17</v>
      </c>
      <c r="H46" s="9">
        <v>31.635639315593</v>
      </c>
      <c r="I46" s="9">
        <v>31.635639315593</v>
      </c>
      <c r="J46" s="10">
        <v>0</v>
      </c>
      <c r="N46" s="11">
        <v>0</v>
      </c>
      <c r="O46" s="12">
        <v>72</v>
      </c>
      <c r="P46" s="8" t="s">
        <v>17</v>
      </c>
    </row>
    <row r="47" spans="2:30" ht="15" customHeight="1" x14ac:dyDescent="0.15">
      <c r="B47" s="6" t="s">
        <v>63</v>
      </c>
      <c r="C47" s="7" t="s">
        <v>16</v>
      </c>
      <c r="D47" s="8" t="s">
        <v>17</v>
      </c>
      <c r="E47" s="8" t="s">
        <v>18</v>
      </c>
      <c r="F47" s="8" t="s">
        <v>17</v>
      </c>
      <c r="G47" s="8" t="s">
        <v>17</v>
      </c>
      <c r="H47" s="9">
        <v>34.687279786208002</v>
      </c>
      <c r="I47" s="9">
        <v>34.687279786208002</v>
      </c>
      <c r="J47" s="10">
        <v>0</v>
      </c>
      <c r="N47" s="11">
        <v>0</v>
      </c>
      <c r="O47" s="12">
        <v>72</v>
      </c>
      <c r="P47" s="8" t="s">
        <v>17</v>
      </c>
      <c r="AD47" s="17"/>
    </row>
    <row r="48" spans="2:30" ht="15" customHeight="1" x14ac:dyDescent="0.15">
      <c r="B48" s="6" t="s">
        <v>64</v>
      </c>
      <c r="C48" s="7" t="s">
        <v>16</v>
      </c>
      <c r="D48" s="8" t="s">
        <v>17</v>
      </c>
      <c r="E48" s="8" t="s">
        <v>18</v>
      </c>
      <c r="F48" s="8" t="s">
        <v>17</v>
      </c>
      <c r="G48" s="8" t="s">
        <v>17</v>
      </c>
      <c r="H48" s="9">
        <v>34.498105610474397</v>
      </c>
      <c r="I48" s="9">
        <v>34.498105610474397</v>
      </c>
      <c r="J48" s="10">
        <v>0</v>
      </c>
      <c r="N48" s="11">
        <v>0</v>
      </c>
      <c r="O48" s="12">
        <v>72</v>
      </c>
      <c r="P48" s="8" t="s">
        <v>17</v>
      </c>
    </row>
    <row r="49" spans="2:30" ht="15" customHeight="1" x14ac:dyDescent="0.15">
      <c r="B49" s="6" t="s">
        <v>65</v>
      </c>
      <c r="C49" s="7" t="s">
        <v>16</v>
      </c>
      <c r="D49" s="8" t="s">
        <v>17</v>
      </c>
      <c r="E49" s="8" t="s">
        <v>18</v>
      </c>
      <c r="F49" s="8" t="s">
        <v>17</v>
      </c>
      <c r="G49" s="8" t="s">
        <v>17</v>
      </c>
      <c r="H49" s="9">
        <v>34.8866537765727</v>
      </c>
      <c r="I49" s="9">
        <v>34.8866537765727</v>
      </c>
      <c r="J49" s="10">
        <v>0</v>
      </c>
      <c r="N49" s="11">
        <v>0</v>
      </c>
      <c r="O49" s="12">
        <v>72</v>
      </c>
      <c r="P49" s="8" t="s">
        <v>17</v>
      </c>
      <c r="R49" s="15" t="s">
        <v>162</v>
      </c>
      <c r="S49" s="17">
        <v>30.2532976131453</v>
      </c>
      <c r="T49" s="17">
        <v>29.113097552079299</v>
      </c>
      <c r="U49" s="17">
        <v>30.285706679297</v>
      </c>
      <c r="V49" s="17">
        <v>28.1538758001338</v>
      </c>
      <c r="W49" s="17">
        <v>28.5231048150698</v>
      </c>
      <c r="X49" s="17">
        <v>30.5445820600278</v>
      </c>
      <c r="Y49" s="17">
        <v>29.2180302065434</v>
      </c>
      <c r="Z49" s="17">
        <v>29.107496082133199</v>
      </c>
      <c r="AA49" s="17">
        <v>29.756421853315398</v>
      </c>
      <c r="AB49" s="17">
        <v>29.667654422469401</v>
      </c>
      <c r="AC49" s="17">
        <v>29.6718078449064</v>
      </c>
      <c r="AD49" s="17">
        <v>30.554171358745801</v>
      </c>
    </row>
    <row r="50" spans="2:30" ht="15" customHeight="1" x14ac:dyDescent="0.15">
      <c r="B50" s="6" t="s">
        <v>66</v>
      </c>
      <c r="C50" s="7" t="s">
        <v>16</v>
      </c>
      <c r="D50" s="8" t="s">
        <v>17</v>
      </c>
      <c r="E50" s="8" t="s">
        <v>18</v>
      </c>
      <c r="F50" s="8" t="s">
        <v>17</v>
      </c>
      <c r="G50" s="8" t="s">
        <v>17</v>
      </c>
      <c r="H50" s="9">
        <v>24.546200871816598</v>
      </c>
      <c r="I50" s="9">
        <v>24.546200871816598</v>
      </c>
      <c r="J50" s="10">
        <v>0</v>
      </c>
      <c r="N50" s="11">
        <v>0</v>
      </c>
      <c r="O50" s="12">
        <v>72</v>
      </c>
      <c r="P50" s="8" t="s">
        <v>17</v>
      </c>
      <c r="S50" s="17">
        <v>30.4557664258116</v>
      </c>
      <c r="T50" s="17">
        <v>29.480281239528001</v>
      </c>
      <c r="U50" s="17">
        <v>30.390911116179598</v>
      </c>
      <c r="V50" s="17">
        <v>28.303691063021098</v>
      </c>
      <c r="W50" s="17">
        <v>28.346901008742101</v>
      </c>
      <c r="X50" s="17">
        <v>30.152348450861499</v>
      </c>
      <c r="Y50" s="17">
        <v>29.226960262554801</v>
      </c>
      <c r="Z50" s="17">
        <v>28.956477303197701</v>
      </c>
      <c r="AA50" s="17">
        <v>29.823715610298901</v>
      </c>
      <c r="AB50" s="17">
        <v>29.388681701727201</v>
      </c>
      <c r="AC50" s="17">
        <v>29.671017704107001</v>
      </c>
      <c r="AD50" s="17">
        <v>30.429128160234502</v>
      </c>
    </row>
    <row r="51" spans="2:30" ht="15" customHeight="1" x14ac:dyDescent="0.15">
      <c r="B51" s="6" t="s">
        <v>67</v>
      </c>
      <c r="C51" s="7" t="s">
        <v>16</v>
      </c>
      <c r="D51" s="8" t="s">
        <v>17</v>
      </c>
      <c r="E51" s="8" t="s">
        <v>18</v>
      </c>
      <c r="F51" s="8" t="s">
        <v>17</v>
      </c>
      <c r="G51" s="8" t="s">
        <v>17</v>
      </c>
      <c r="H51" s="9">
        <v>24.370290518341701</v>
      </c>
      <c r="I51" s="9">
        <v>24.370290518341701</v>
      </c>
      <c r="J51" s="10">
        <v>0</v>
      </c>
      <c r="N51" s="11">
        <v>0</v>
      </c>
      <c r="O51" s="12">
        <v>72</v>
      </c>
      <c r="P51" s="8" t="s">
        <v>17</v>
      </c>
      <c r="S51" s="17">
        <v>30.489577371552301</v>
      </c>
      <c r="T51" s="17">
        <v>29.3204878226441</v>
      </c>
      <c r="U51" s="17">
        <v>30.378201245614601</v>
      </c>
      <c r="V51" s="17">
        <v>28.425337476144399</v>
      </c>
      <c r="W51" s="17">
        <v>28.5906707343776</v>
      </c>
      <c r="X51" s="17">
        <v>30.1893075083863</v>
      </c>
      <c r="Y51" s="17">
        <v>28.957216647831</v>
      </c>
      <c r="Z51" s="17">
        <v>28.977403816825198</v>
      </c>
      <c r="AA51" s="17">
        <v>29.779578342639699</v>
      </c>
      <c r="AB51" s="17">
        <v>29.4188115680832</v>
      </c>
      <c r="AC51" s="17">
        <v>29.8232974687091</v>
      </c>
      <c r="AD51" s="17">
        <v>30.447610740138199</v>
      </c>
    </row>
    <row r="52" spans="2:30" ht="15" customHeight="1" x14ac:dyDescent="0.15">
      <c r="B52" s="6" t="s">
        <v>68</v>
      </c>
      <c r="C52" s="7" t="s">
        <v>16</v>
      </c>
      <c r="D52" s="8" t="s">
        <v>17</v>
      </c>
      <c r="E52" s="8" t="s">
        <v>18</v>
      </c>
      <c r="F52" s="8" t="s">
        <v>17</v>
      </c>
      <c r="G52" s="8" t="s">
        <v>17</v>
      </c>
      <c r="H52" s="9">
        <v>24.346779362153399</v>
      </c>
      <c r="I52" s="9">
        <v>24.346779362153399</v>
      </c>
      <c r="J52" s="10">
        <v>0</v>
      </c>
      <c r="N52" s="11">
        <v>0</v>
      </c>
      <c r="O52" s="12">
        <v>72</v>
      </c>
      <c r="P52" s="8" t="s">
        <v>17</v>
      </c>
    </row>
    <row r="53" spans="2:30" ht="15" customHeight="1" x14ac:dyDescent="0.15">
      <c r="B53" s="6" t="s">
        <v>69</v>
      </c>
      <c r="C53" s="7" t="s">
        <v>16</v>
      </c>
      <c r="D53" s="8" t="s">
        <v>17</v>
      </c>
      <c r="E53" s="8" t="s">
        <v>18</v>
      </c>
      <c r="F53" s="8" t="s">
        <v>17</v>
      </c>
      <c r="G53" s="8" t="s">
        <v>17</v>
      </c>
      <c r="H53" s="9">
        <v>24.3792405530805</v>
      </c>
      <c r="I53" s="9">
        <v>24.3792405530805</v>
      </c>
      <c r="J53" s="10">
        <v>0</v>
      </c>
      <c r="N53" s="11">
        <v>0</v>
      </c>
      <c r="O53" s="12">
        <v>72</v>
      </c>
      <c r="P53" s="8" t="s">
        <v>17</v>
      </c>
      <c r="R53" s="15" t="s">
        <v>161</v>
      </c>
      <c r="S53" s="17">
        <v>33.035044475754198</v>
      </c>
      <c r="T53" s="17">
        <v>32.1970721967446</v>
      </c>
      <c r="U53" s="17">
        <v>32.505523235184697</v>
      </c>
      <c r="V53" s="17">
        <v>30.9597359874193</v>
      </c>
      <c r="W53" s="17">
        <v>31.2648734435633</v>
      </c>
      <c r="X53" s="17">
        <v>31.818079657399</v>
      </c>
      <c r="Y53" s="17">
        <v>31.501449923330298</v>
      </c>
      <c r="Z53" s="17">
        <v>31.315991541747199</v>
      </c>
      <c r="AA53" s="17">
        <v>32.210139072673798</v>
      </c>
      <c r="AB53" s="17">
        <v>32.025162146538698</v>
      </c>
      <c r="AC53" s="17">
        <v>32.565831234831798</v>
      </c>
      <c r="AD53" s="17">
        <v>32.420066687848902</v>
      </c>
    </row>
    <row r="54" spans="2:30" ht="15" customHeight="1" x14ac:dyDescent="0.15">
      <c r="B54" s="6" t="s">
        <v>70</v>
      </c>
      <c r="C54" s="7" t="s">
        <v>16</v>
      </c>
      <c r="D54" s="8" t="s">
        <v>17</v>
      </c>
      <c r="E54" s="8" t="s">
        <v>18</v>
      </c>
      <c r="F54" s="8" t="s">
        <v>17</v>
      </c>
      <c r="G54" s="8" t="s">
        <v>17</v>
      </c>
      <c r="H54" s="9">
        <v>24.307346775383198</v>
      </c>
      <c r="I54" s="9">
        <v>24.307346775383198</v>
      </c>
      <c r="J54" s="10">
        <v>0</v>
      </c>
      <c r="N54" s="11">
        <v>0</v>
      </c>
      <c r="O54" s="12">
        <v>72</v>
      </c>
      <c r="P54" s="8" t="s">
        <v>17</v>
      </c>
      <c r="S54" s="17">
        <v>32.377169086311703</v>
      </c>
      <c r="T54" s="17">
        <v>31.937552672971801</v>
      </c>
      <c r="U54" s="17">
        <v>32.283881961404497</v>
      </c>
      <c r="V54" s="17">
        <v>31.000763481162199</v>
      </c>
      <c r="W54" s="17">
        <v>31.3956410095325</v>
      </c>
      <c r="X54" s="17">
        <v>31.746571060361799</v>
      </c>
      <c r="Y54" s="17">
        <v>31.681684066976398</v>
      </c>
      <c r="Z54" s="17">
        <v>31.3243906470464</v>
      </c>
      <c r="AA54" s="17">
        <v>32.160114869318797</v>
      </c>
      <c r="AB54" s="17">
        <v>32.045675947569201</v>
      </c>
      <c r="AC54" s="17">
        <v>32.428264426259801</v>
      </c>
      <c r="AD54" s="17">
        <v>32.823592375925301</v>
      </c>
    </row>
    <row r="55" spans="2:30" ht="15" customHeight="1" x14ac:dyDescent="0.15">
      <c r="B55" s="6" t="s">
        <v>71</v>
      </c>
      <c r="C55" s="7" t="s">
        <v>16</v>
      </c>
      <c r="D55" s="8" t="s">
        <v>17</v>
      </c>
      <c r="E55" s="8" t="s">
        <v>18</v>
      </c>
      <c r="F55" s="8" t="s">
        <v>17</v>
      </c>
      <c r="G55" s="8" t="s">
        <v>17</v>
      </c>
      <c r="H55" s="9">
        <v>24.433869407080401</v>
      </c>
      <c r="I55" s="9">
        <v>24.433869407080401</v>
      </c>
      <c r="J55" s="10">
        <v>0</v>
      </c>
      <c r="N55" s="11">
        <v>0</v>
      </c>
      <c r="O55" s="12">
        <v>72</v>
      </c>
      <c r="P55" s="8" t="s">
        <v>17</v>
      </c>
      <c r="S55" s="17">
        <v>32.6375940897776</v>
      </c>
      <c r="T55" s="17">
        <v>31.4801827434421</v>
      </c>
      <c r="U55" s="17">
        <v>32.282377999747801</v>
      </c>
      <c r="V55" s="17">
        <v>31.1524334789022</v>
      </c>
      <c r="W55" s="17">
        <v>31.230303411170901</v>
      </c>
      <c r="X55" s="17">
        <v>31.354081038042999</v>
      </c>
      <c r="Y55" s="17">
        <v>31.784322603929901</v>
      </c>
      <c r="Z55" s="17">
        <v>31.616661022065902</v>
      </c>
      <c r="AA55" s="17">
        <v>32.252770791126402</v>
      </c>
      <c r="AB55" s="17">
        <v>31.993906720465802</v>
      </c>
      <c r="AC55" s="17">
        <v>32.420760878427501</v>
      </c>
      <c r="AD55" s="17">
        <v>32.364471782774402</v>
      </c>
    </row>
    <row r="56" spans="2:30" ht="15" customHeight="1" x14ac:dyDescent="0.15">
      <c r="B56" s="6" t="s">
        <v>72</v>
      </c>
      <c r="C56" s="7" t="s">
        <v>16</v>
      </c>
      <c r="D56" s="8" t="s">
        <v>17</v>
      </c>
      <c r="E56" s="8" t="s">
        <v>18</v>
      </c>
      <c r="F56" s="8" t="s">
        <v>17</v>
      </c>
      <c r="G56" s="8" t="s">
        <v>17</v>
      </c>
      <c r="H56" s="9">
        <v>24.4789309943842</v>
      </c>
      <c r="I56" s="9">
        <v>24.4789309943842</v>
      </c>
      <c r="J56" s="10">
        <v>0</v>
      </c>
      <c r="N56" s="11">
        <v>0</v>
      </c>
      <c r="O56" s="12">
        <v>72</v>
      </c>
      <c r="P56" s="8" t="s">
        <v>17</v>
      </c>
    </row>
    <row r="57" spans="2:30" ht="15" customHeight="1" x14ac:dyDescent="0.15">
      <c r="B57" s="6" t="s">
        <v>73</v>
      </c>
      <c r="C57" s="7" t="s">
        <v>16</v>
      </c>
      <c r="D57" s="8" t="s">
        <v>17</v>
      </c>
      <c r="E57" s="8" t="s">
        <v>18</v>
      </c>
      <c r="F57" s="8" t="s">
        <v>17</v>
      </c>
      <c r="G57" s="8" t="s">
        <v>17</v>
      </c>
      <c r="H57" s="9">
        <v>24.490888203493601</v>
      </c>
      <c r="I57" s="9">
        <v>24.490888203493601</v>
      </c>
      <c r="J57" s="10">
        <v>0</v>
      </c>
      <c r="N57" s="11">
        <v>0</v>
      </c>
      <c r="O57" s="12">
        <v>72</v>
      </c>
      <c r="P57" s="8" t="s">
        <v>17</v>
      </c>
    </row>
    <row r="58" spans="2:30" ht="15" customHeight="1" x14ac:dyDescent="0.15">
      <c r="B58" s="6" t="s">
        <v>74</v>
      </c>
      <c r="C58" s="7" t="s">
        <v>16</v>
      </c>
      <c r="D58" s="8" t="s">
        <v>17</v>
      </c>
      <c r="E58" s="8" t="s">
        <v>18</v>
      </c>
      <c r="F58" s="8" t="s">
        <v>17</v>
      </c>
      <c r="G58" s="8" t="s">
        <v>17</v>
      </c>
      <c r="H58" s="9">
        <v>24.5333234161136</v>
      </c>
      <c r="I58" s="9">
        <v>24.5333234161136</v>
      </c>
      <c r="J58" s="10">
        <v>0</v>
      </c>
      <c r="N58" s="11">
        <v>0</v>
      </c>
      <c r="O58" s="12">
        <v>72</v>
      </c>
      <c r="P58" s="8" t="s">
        <v>17</v>
      </c>
    </row>
    <row r="59" spans="2:30" ht="15" customHeight="1" x14ac:dyDescent="0.15">
      <c r="B59" s="6" t="s">
        <v>75</v>
      </c>
      <c r="C59" s="7" t="s">
        <v>16</v>
      </c>
      <c r="D59" s="8" t="s">
        <v>17</v>
      </c>
      <c r="E59" s="8" t="s">
        <v>18</v>
      </c>
      <c r="F59" s="8" t="s">
        <v>17</v>
      </c>
      <c r="G59" s="8" t="s">
        <v>17</v>
      </c>
      <c r="H59" s="9">
        <v>24.622862181113799</v>
      </c>
      <c r="I59" s="9">
        <v>24.622862181113799</v>
      </c>
      <c r="J59" s="10">
        <v>0</v>
      </c>
      <c r="N59" s="11">
        <v>0</v>
      </c>
      <c r="O59" s="12">
        <v>72</v>
      </c>
      <c r="P59" s="8" t="s">
        <v>17</v>
      </c>
    </row>
    <row r="60" spans="2:30" ht="15" customHeight="1" x14ac:dyDescent="0.15">
      <c r="B60" s="6" t="s">
        <v>76</v>
      </c>
      <c r="C60" s="7" t="s">
        <v>16</v>
      </c>
      <c r="D60" s="8" t="s">
        <v>17</v>
      </c>
      <c r="E60" s="8" t="s">
        <v>18</v>
      </c>
      <c r="F60" s="8" t="s">
        <v>17</v>
      </c>
      <c r="G60" s="8" t="s">
        <v>17</v>
      </c>
      <c r="H60" s="9">
        <v>24.729689192935801</v>
      </c>
      <c r="I60" s="9">
        <v>24.729689192935801</v>
      </c>
      <c r="J60" s="10">
        <v>0</v>
      </c>
      <c r="N60" s="11">
        <v>0</v>
      </c>
      <c r="O60" s="12">
        <v>72</v>
      </c>
      <c r="P60" s="8" t="s">
        <v>17</v>
      </c>
    </row>
    <row r="61" spans="2:30" ht="15" customHeight="1" x14ac:dyDescent="0.15">
      <c r="B61" s="6" t="s">
        <v>77</v>
      </c>
      <c r="C61" s="7" t="s">
        <v>16</v>
      </c>
      <c r="D61" s="8" t="s">
        <v>17</v>
      </c>
      <c r="E61" s="8" t="s">
        <v>18</v>
      </c>
      <c r="F61" s="8" t="s">
        <v>17</v>
      </c>
      <c r="G61" s="8" t="s">
        <v>17</v>
      </c>
      <c r="H61" s="9">
        <v>27.427817807630198</v>
      </c>
      <c r="I61" s="9">
        <v>27.427817807630198</v>
      </c>
      <c r="J61" s="10">
        <v>0</v>
      </c>
      <c r="N61" s="11">
        <v>0</v>
      </c>
      <c r="O61" s="12">
        <v>72</v>
      </c>
      <c r="P61" s="8" t="s">
        <v>17</v>
      </c>
    </row>
    <row r="62" spans="2:30" ht="15" customHeight="1" x14ac:dyDescent="0.15">
      <c r="B62" s="6" t="s">
        <v>78</v>
      </c>
      <c r="C62" s="7" t="s">
        <v>16</v>
      </c>
      <c r="D62" s="8" t="s">
        <v>17</v>
      </c>
      <c r="E62" s="8" t="s">
        <v>18</v>
      </c>
      <c r="F62" s="8" t="s">
        <v>17</v>
      </c>
      <c r="G62" s="8" t="s">
        <v>17</v>
      </c>
      <c r="H62" s="9">
        <v>24.6079030992281</v>
      </c>
      <c r="I62" s="9">
        <v>24.6079030992281</v>
      </c>
      <c r="J62" s="10">
        <v>0</v>
      </c>
      <c r="N62" s="11">
        <v>0</v>
      </c>
      <c r="O62" s="12">
        <v>72</v>
      </c>
      <c r="P62" s="8" t="s">
        <v>17</v>
      </c>
    </row>
    <row r="63" spans="2:30" ht="15" customHeight="1" x14ac:dyDescent="0.15">
      <c r="B63" s="6" t="s">
        <v>79</v>
      </c>
      <c r="C63" s="7" t="s">
        <v>16</v>
      </c>
      <c r="D63" s="8" t="s">
        <v>17</v>
      </c>
      <c r="E63" s="8" t="s">
        <v>18</v>
      </c>
      <c r="F63" s="8" t="s">
        <v>17</v>
      </c>
      <c r="G63" s="8" t="s">
        <v>17</v>
      </c>
      <c r="H63" s="9">
        <v>24.508058447395399</v>
      </c>
      <c r="I63" s="9">
        <v>24.508058447395399</v>
      </c>
      <c r="J63" s="10">
        <v>0</v>
      </c>
      <c r="N63" s="11">
        <v>0</v>
      </c>
      <c r="O63" s="12">
        <v>72</v>
      </c>
      <c r="P63" s="8" t="s">
        <v>17</v>
      </c>
    </row>
    <row r="64" spans="2:30" ht="15" customHeight="1" x14ac:dyDescent="0.15">
      <c r="B64" s="6" t="s">
        <v>80</v>
      </c>
      <c r="C64" s="7" t="s">
        <v>16</v>
      </c>
      <c r="D64" s="8" t="s">
        <v>17</v>
      </c>
      <c r="E64" s="8" t="s">
        <v>18</v>
      </c>
      <c r="F64" s="8" t="s">
        <v>17</v>
      </c>
      <c r="G64" s="8" t="s">
        <v>17</v>
      </c>
      <c r="H64" s="9">
        <v>24.530285543908299</v>
      </c>
      <c r="I64" s="9">
        <v>24.530285543908299</v>
      </c>
      <c r="J64" s="10">
        <v>0</v>
      </c>
      <c r="N64" s="11">
        <v>0</v>
      </c>
      <c r="O64" s="12">
        <v>72</v>
      </c>
      <c r="P64" s="8" t="s">
        <v>17</v>
      </c>
    </row>
    <row r="65" spans="2:16" ht="15" customHeight="1" x14ac:dyDescent="0.15">
      <c r="B65" s="6" t="s">
        <v>81</v>
      </c>
      <c r="C65" s="7" t="s">
        <v>16</v>
      </c>
      <c r="D65" s="8" t="s">
        <v>17</v>
      </c>
      <c r="E65" s="8" t="s">
        <v>18</v>
      </c>
      <c r="F65" s="8" t="s">
        <v>17</v>
      </c>
      <c r="G65" s="8" t="s">
        <v>17</v>
      </c>
      <c r="H65" s="9">
        <v>24.290629490917102</v>
      </c>
      <c r="I65" s="9">
        <v>24.290629490917102</v>
      </c>
      <c r="J65" s="10">
        <v>0</v>
      </c>
      <c r="N65" s="11">
        <v>0</v>
      </c>
      <c r="O65" s="12">
        <v>72</v>
      </c>
      <c r="P65" s="8" t="s">
        <v>17</v>
      </c>
    </row>
    <row r="66" spans="2:16" ht="15" customHeight="1" x14ac:dyDescent="0.15">
      <c r="B66" s="6" t="s">
        <v>82</v>
      </c>
      <c r="C66" s="7" t="s">
        <v>16</v>
      </c>
      <c r="D66" s="8" t="s">
        <v>17</v>
      </c>
      <c r="E66" s="8" t="s">
        <v>18</v>
      </c>
      <c r="F66" s="8" t="s">
        <v>17</v>
      </c>
      <c r="G66" s="8" t="s">
        <v>17</v>
      </c>
      <c r="H66" s="9">
        <v>24.6478853162772</v>
      </c>
      <c r="I66" s="9">
        <v>24.6478853162772</v>
      </c>
      <c r="J66" s="10">
        <v>0</v>
      </c>
      <c r="N66" s="11">
        <v>0</v>
      </c>
      <c r="O66" s="12">
        <v>72</v>
      </c>
      <c r="P66" s="8" t="s">
        <v>17</v>
      </c>
    </row>
    <row r="67" spans="2:16" ht="15" customHeight="1" x14ac:dyDescent="0.15">
      <c r="B67" s="6" t="s">
        <v>83</v>
      </c>
      <c r="C67" s="7" t="s">
        <v>16</v>
      </c>
      <c r="D67" s="8" t="s">
        <v>17</v>
      </c>
      <c r="E67" s="8" t="s">
        <v>18</v>
      </c>
      <c r="F67" s="8" t="s">
        <v>17</v>
      </c>
      <c r="G67" s="8" t="s">
        <v>17</v>
      </c>
      <c r="H67" s="9">
        <v>24.4363445814495</v>
      </c>
      <c r="I67" s="9">
        <v>24.4363445814495</v>
      </c>
      <c r="J67" s="10">
        <v>0</v>
      </c>
      <c r="N67" s="11">
        <v>0</v>
      </c>
      <c r="O67" s="12">
        <v>72</v>
      </c>
      <c r="P67" s="8" t="s">
        <v>17</v>
      </c>
    </row>
    <row r="68" spans="2:16" ht="15" customHeight="1" x14ac:dyDescent="0.15">
      <c r="B68" s="6" t="s">
        <v>84</v>
      </c>
      <c r="C68" s="7" t="s">
        <v>16</v>
      </c>
      <c r="D68" s="8" t="s">
        <v>17</v>
      </c>
      <c r="E68" s="8" t="s">
        <v>18</v>
      </c>
      <c r="F68" s="8" t="s">
        <v>17</v>
      </c>
      <c r="G68" s="8" t="s">
        <v>17</v>
      </c>
      <c r="H68" s="9">
        <v>24.634819181242001</v>
      </c>
      <c r="I68" s="9">
        <v>24.634819181242001</v>
      </c>
      <c r="J68" s="10">
        <v>0</v>
      </c>
      <c r="N68" s="11">
        <v>0</v>
      </c>
      <c r="O68" s="12">
        <v>72</v>
      </c>
      <c r="P68" s="8" t="s">
        <v>17</v>
      </c>
    </row>
    <row r="69" spans="2:16" ht="15" customHeight="1" x14ac:dyDescent="0.15">
      <c r="B69" s="6" t="s">
        <v>85</v>
      </c>
      <c r="C69" s="7" t="s">
        <v>16</v>
      </c>
      <c r="D69" s="8" t="s">
        <v>17</v>
      </c>
      <c r="E69" s="8" t="s">
        <v>18</v>
      </c>
      <c r="F69" s="8" t="s">
        <v>17</v>
      </c>
      <c r="G69" s="8" t="s">
        <v>17</v>
      </c>
      <c r="H69" s="9">
        <v>24.863655603230701</v>
      </c>
      <c r="I69" s="9">
        <v>24.863655603230701</v>
      </c>
      <c r="J69" s="10">
        <v>0</v>
      </c>
      <c r="N69" s="11">
        <v>0</v>
      </c>
      <c r="O69" s="12">
        <v>72</v>
      </c>
      <c r="P69" s="8" t="s">
        <v>17</v>
      </c>
    </row>
    <row r="70" spans="2:16" ht="15" customHeight="1" x14ac:dyDescent="0.15">
      <c r="B70" s="6" t="s">
        <v>86</v>
      </c>
      <c r="C70" s="7" t="s">
        <v>16</v>
      </c>
      <c r="D70" s="8" t="s">
        <v>17</v>
      </c>
      <c r="E70" s="8" t="s">
        <v>18</v>
      </c>
      <c r="F70" s="8" t="s">
        <v>17</v>
      </c>
      <c r="G70" s="8" t="s">
        <v>17</v>
      </c>
      <c r="H70" s="9">
        <v>25.906538855809899</v>
      </c>
      <c r="I70" s="9">
        <v>25.906538855809899</v>
      </c>
      <c r="J70" s="10">
        <v>0</v>
      </c>
      <c r="N70" s="11">
        <v>0</v>
      </c>
      <c r="O70" s="12">
        <v>72</v>
      </c>
      <c r="P70" s="8" t="s">
        <v>17</v>
      </c>
    </row>
    <row r="71" spans="2:16" ht="15" customHeight="1" x14ac:dyDescent="0.15">
      <c r="B71" s="6" t="s">
        <v>87</v>
      </c>
      <c r="C71" s="7" t="s">
        <v>16</v>
      </c>
      <c r="D71" s="8" t="s">
        <v>17</v>
      </c>
      <c r="E71" s="8" t="s">
        <v>18</v>
      </c>
      <c r="F71" s="8" t="s">
        <v>17</v>
      </c>
      <c r="G71" s="8" t="s">
        <v>17</v>
      </c>
      <c r="H71" s="9">
        <v>24.651243028708901</v>
      </c>
      <c r="I71" s="9">
        <v>24.651243028708901</v>
      </c>
      <c r="J71" s="10">
        <v>0</v>
      </c>
      <c r="N71" s="11">
        <v>0</v>
      </c>
      <c r="O71" s="12">
        <v>72</v>
      </c>
      <c r="P71" s="8" t="s">
        <v>17</v>
      </c>
    </row>
    <row r="72" spans="2:16" ht="15" customHeight="1" x14ac:dyDescent="0.15">
      <c r="B72" s="6" t="s">
        <v>88</v>
      </c>
      <c r="C72" s="7" t="s">
        <v>16</v>
      </c>
      <c r="D72" s="8" t="s">
        <v>17</v>
      </c>
      <c r="E72" s="8" t="s">
        <v>18</v>
      </c>
      <c r="F72" s="8" t="s">
        <v>17</v>
      </c>
      <c r="G72" s="8" t="s">
        <v>17</v>
      </c>
      <c r="H72" s="9">
        <v>24.686837979211699</v>
      </c>
      <c r="I72" s="9">
        <v>24.686837979211699</v>
      </c>
      <c r="J72" s="10">
        <v>0</v>
      </c>
      <c r="N72" s="11">
        <v>0</v>
      </c>
      <c r="O72" s="12">
        <v>72</v>
      </c>
      <c r="P72" s="8" t="s">
        <v>17</v>
      </c>
    </row>
    <row r="73" spans="2:16" ht="15" customHeight="1" x14ac:dyDescent="0.15">
      <c r="B73" s="6" t="s">
        <v>89</v>
      </c>
      <c r="C73" s="7" t="s">
        <v>16</v>
      </c>
      <c r="D73" s="8" t="s">
        <v>17</v>
      </c>
      <c r="E73" s="8" t="s">
        <v>18</v>
      </c>
      <c r="F73" s="8" t="s">
        <v>17</v>
      </c>
      <c r="G73" s="8" t="s">
        <v>17</v>
      </c>
      <c r="H73" s="9">
        <v>24.389108701214401</v>
      </c>
      <c r="I73" s="9">
        <v>24.389108701214401</v>
      </c>
      <c r="J73" s="10">
        <v>0</v>
      </c>
      <c r="N73" s="11">
        <v>0</v>
      </c>
      <c r="O73" s="12">
        <v>72</v>
      </c>
      <c r="P73" s="8" t="s">
        <v>17</v>
      </c>
    </row>
    <row r="74" spans="2:16" ht="15" customHeight="1" x14ac:dyDescent="0.15">
      <c r="B74" s="6" t="s">
        <v>90</v>
      </c>
      <c r="C74" s="7" t="s">
        <v>16</v>
      </c>
      <c r="D74" s="8" t="s">
        <v>17</v>
      </c>
      <c r="E74" s="8" t="s">
        <v>18</v>
      </c>
      <c r="F74" s="8" t="s">
        <v>17</v>
      </c>
      <c r="G74" s="8" t="s">
        <v>17</v>
      </c>
      <c r="H74" s="9">
        <v>25.0822913820964</v>
      </c>
      <c r="I74" s="9">
        <v>25.0822913820964</v>
      </c>
      <c r="J74" s="10">
        <v>0</v>
      </c>
      <c r="N74" s="11">
        <v>0</v>
      </c>
      <c r="O74" s="12">
        <v>72</v>
      </c>
      <c r="P74" s="8" t="s">
        <v>17</v>
      </c>
    </row>
    <row r="75" spans="2:16" ht="15" customHeight="1" x14ac:dyDescent="0.15">
      <c r="B75" s="6" t="s">
        <v>91</v>
      </c>
      <c r="C75" s="7" t="s">
        <v>16</v>
      </c>
      <c r="D75" s="8" t="s">
        <v>17</v>
      </c>
      <c r="E75" s="8" t="s">
        <v>18</v>
      </c>
      <c r="F75" s="8" t="s">
        <v>17</v>
      </c>
      <c r="G75" s="8" t="s">
        <v>17</v>
      </c>
      <c r="H75" s="9">
        <v>24.0094626476792</v>
      </c>
      <c r="I75" s="9">
        <v>24.0094626476792</v>
      </c>
      <c r="J75" s="10">
        <v>0</v>
      </c>
      <c r="N75" s="11">
        <v>0</v>
      </c>
      <c r="O75" s="12">
        <v>72</v>
      </c>
      <c r="P75" s="8" t="s">
        <v>17</v>
      </c>
    </row>
    <row r="76" spans="2:16" ht="15" customHeight="1" x14ac:dyDescent="0.15">
      <c r="B76" s="6" t="s">
        <v>92</v>
      </c>
      <c r="C76" s="7" t="s">
        <v>16</v>
      </c>
      <c r="D76" s="8" t="s">
        <v>17</v>
      </c>
      <c r="E76" s="8" t="s">
        <v>18</v>
      </c>
      <c r="F76" s="8" t="s">
        <v>17</v>
      </c>
      <c r="G76" s="8" t="s">
        <v>17</v>
      </c>
      <c r="H76" s="9">
        <v>24.466287449023799</v>
      </c>
      <c r="I76" s="9">
        <v>24.466287449023799</v>
      </c>
      <c r="J76" s="10">
        <v>0</v>
      </c>
      <c r="N76" s="11">
        <v>0</v>
      </c>
      <c r="O76" s="12">
        <v>72</v>
      </c>
      <c r="P76" s="8" t="s">
        <v>17</v>
      </c>
    </row>
    <row r="77" spans="2:16" ht="15" customHeight="1" x14ac:dyDescent="0.15">
      <c r="B77" s="6" t="s">
        <v>93</v>
      </c>
      <c r="C77" s="7" t="s">
        <v>16</v>
      </c>
      <c r="D77" s="8" t="s">
        <v>17</v>
      </c>
      <c r="E77" s="8" t="s">
        <v>18</v>
      </c>
      <c r="F77" s="8" t="s">
        <v>17</v>
      </c>
      <c r="G77" s="8" t="s">
        <v>17</v>
      </c>
      <c r="H77" s="9">
        <v>24.446638172632898</v>
      </c>
      <c r="I77" s="9">
        <v>24.446638172632898</v>
      </c>
      <c r="J77" s="10">
        <v>0</v>
      </c>
      <c r="N77" s="11">
        <v>0</v>
      </c>
      <c r="O77" s="12">
        <v>72</v>
      </c>
      <c r="P77" s="8" t="s">
        <v>17</v>
      </c>
    </row>
    <row r="78" spans="2:16" ht="15" customHeight="1" x14ac:dyDescent="0.15">
      <c r="B78" s="6" t="s">
        <v>94</v>
      </c>
      <c r="C78" s="7" t="s">
        <v>16</v>
      </c>
      <c r="D78" s="8" t="s">
        <v>17</v>
      </c>
      <c r="E78" s="8" t="s">
        <v>18</v>
      </c>
      <c r="F78" s="8" t="s">
        <v>17</v>
      </c>
      <c r="G78" s="8" t="s">
        <v>17</v>
      </c>
      <c r="H78" s="9">
        <v>24.581396210429698</v>
      </c>
      <c r="I78" s="9">
        <v>24.581396210429698</v>
      </c>
      <c r="J78" s="10">
        <v>0</v>
      </c>
      <c r="N78" s="11">
        <v>0</v>
      </c>
      <c r="O78" s="12">
        <v>72</v>
      </c>
      <c r="P78" s="8" t="s">
        <v>17</v>
      </c>
    </row>
    <row r="79" spans="2:16" ht="15" customHeight="1" x14ac:dyDescent="0.15">
      <c r="B79" s="6" t="s">
        <v>95</v>
      </c>
      <c r="C79" s="7" t="s">
        <v>16</v>
      </c>
      <c r="D79" s="8" t="s">
        <v>17</v>
      </c>
      <c r="E79" s="8" t="s">
        <v>18</v>
      </c>
      <c r="F79" s="8" t="s">
        <v>17</v>
      </c>
      <c r="G79" s="8" t="s">
        <v>17</v>
      </c>
      <c r="H79" s="9">
        <v>24.467108651951602</v>
      </c>
      <c r="I79" s="9">
        <v>24.467108651951602</v>
      </c>
      <c r="J79" s="10">
        <v>0</v>
      </c>
      <c r="N79" s="11">
        <v>0</v>
      </c>
      <c r="O79" s="12">
        <v>72</v>
      </c>
      <c r="P79" s="8" t="s">
        <v>17</v>
      </c>
    </row>
    <row r="80" spans="2:16" ht="15" customHeight="1" x14ac:dyDescent="0.15">
      <c r="B80" s="6" t="s">
        <v>96</v>
      </c>
      <c r="C80" s="7" t="s">
        <v>16</v>
      </c>
      <c r="D80" s="8" t="s">
        <v>17</v>
      </c>
      <c r="E80" s="8" t="s">
        <v>18</v>
      </c>
      <c r="F80" s="8" t="s">
        <v>17</v>
      </c>
      <c r="G80" s="8" t="s">
        <v>17</v>
      </c>
      <c r="H80" s="9">
        <v>24.669975586130601</v>
      </c>
      <c r="I80" s="9">
        <v>24.669975586130601</v>
      </c>
      <c r="J80" s="10">
        <v>0</v>
      </c>
      <c r="N80" s="11">
        <v>0</v>
      </c>
      <c r="O80" s="12">
        <v>72</v>
      </c>
      <c r="P80" s="8" t="s">
        <v>17</v>
      </c>
    </row>
    <row r="81" spans="2:16" ht="15" customHeight="1" x14ac:dyDescent="0.15">
      <c r="B81" s="6" t="s">
        <v>97</v>
      </c>
      <c r="C81" s="7" t="s">
        <v>16</v>
      </c>
      <c r="D81" s="8" t="s">
        <v>17</v>
      </c>
      <c r="E81" s="8" t="s">
        <v>18</v>
      </c>
      <c r="F81" s="8" t="s">
        <v>17</v>
      </c>
      <c r="G81" s="8" t="s">
        <v>17</v>
      </c>
      <c r="H81" s="9">
        <v>24.847490571793099</v>
      </c>
      <c r="I81" s="9">
        <v>24.847490571793099</v>
      </c>
      <c r="J81" s="10">
        <v>0</v>
      </c>
      <c r="N81" s="11">
        <v>0</v>
      </c>
      <c r="O81" s="12">
        <v>72</v>
      </c>
      <c r="P81" s="8" t="s">
        <v>17</v>
      </c>
    </row>
    <row r="82" spans="2:16" ht="15" customHeight="1" x14ac:dyDescent="0.15">
      <c r="B82" s="6" t="s">
        <v>98</v>
      </c>
      <c r="C82" s="7" t="s">
        <v>16</v>
      </c>
      <c r="D82" s="8" t="s">
        <v>17</v>
      </c>
      <c r="E82" s="8" t="s">
        <v>18</v>
      </c>
      <c r="F82" s="8" t="s">
        <v>17</v>
      </c>
      <c r="G82" s="8" t="s">
        <v>17</v>
      </c>
      <c r="H82" s="9">
        <v>24.912327135640201</v>
      </c>
      <c r="I82" s="9">
        <v>24.912327135640201</v>
      </c>
      <c r="J82" s="10">
        <v>0</v>
      </c>
      <c r="N82" s="11">
        <v>0</v>
      </c>
      <c r="O82" s="12">
        <v>72</v>
      </c>
      <c r="P82" s="8" t="s">
        <v>17</v>
      </c>
    </row>
    <row r="83" spans="2:16" ht="15" customHeight="1" x14ac:dyDescent="0.15">
      <c r="B83" s="6" t="s">
        <v>99</v>
      </c>
      <c r="C83" s="7" t="s">
        <v>16</v>
      </c>
      <c r="D83" s="8" t="s">
        <v>17</v>
      </c>
      <c r="E83" s="8" t="s">
        <v>18</v>
      </c>
      <c r="F83" s="8" t="s">
        <v>17</v>
      </c>
      <c r="G83" s="8" t="s">
        <v>17</v>
      </c>
      <c r="H83" s="9">
        <v>25.0601204430805</v>
      </c>
      <c r="I83" s="9">
        <v>25.0601204430805</v>
      </c>
      <c r="J83" s="10">
        <v>0</v>
      </c>
      <c r="N83" s="11">
        <v>0</v>
      </c>
      <c r="O83" s="12">
        <v>72</v>
      </c>
      <c r="P83" s="8" t="s">
        <v>17</v>
      </c>
    </row>
    <row r="84" spans="2:16" ht="15" customHeight="1" x14ac:dyDescent="0.15">
      <c r="B84" s="6" t="s">
        <v>100</v>
      </c>
      <c r="C84" s="7" t="s">
        <v>16</v>
      </c>
      <c r="D84" s="8" t="s">
        <v>17</v>
      </c>
      <c r="E84" s="8" t="s">
        <v>18</v>
      </c>
      <c r="F84" s="8" t="s">
        <v>17</v>
      </c>
      <c r="G84" s="8" t="s">
        <v>17</v>
      </c>
      <c r="H84" s="9">
        <v>24.967786462203499</v>
      </c>
      <c r="I84" s="9">
        <v>24.967786462203499</v>
      </c>
      <c r="J84" s="10">
        <v>0</v>
      </c>
      <c r="N84" s="11">
        <v>0</v>
      </c>
      <c r="O84" s="12">
        <v>72</v>
      </c>
      <c r="P84" s="8" t="s">
        <v>17</v>
      </c>
    </row>
    <row r="85" spans="2:16" ht="15" customHeight="1" x14ac:dyDescent="0.15">
      <c r="B85" s="6" t="s">
        <v>101</v>
      </c>
      <c r="C85" s="7" t="s">
        <v>16</v>
      </c>
      <c r="D85" s="8" t="s">
        <v>17</v>
      </c>
      <c r="E85" s="8" t="s">
        <v>18</v>
      </c>
      <c r="F85" s="8" t="s">
        <v>17</v>
      </c>
      <c r="G85" s="8" t="s">
        <v>17</v>
      </c>
      <c r="H85" s="9">
        <v>24.5574146099285</v>
      </c>
      <c r="I85" s="9">
        <v>24.5574146099285</v>
      </c>
      <c r="J85" s="10">
        <v>0</v>
      </c>
      <c r="N85" s="11">
        <v>0</v>
      </c>
      <c r="O85" s="12">
        <v>72</v>
      </c>
      <c r="P85" s="8" t="s">
        <v>17</v>
      </c>
    </row>
    <row r="86" spans="2:16" ht="15" customHeight="1" x14ac:dyDescent="0.15">
      <c r="B86" s="6" t="s">
        <v>102</v>
      </c>
      <c r="C86" s="7" t="s">
        <v>16</v>
      </c>
      <c r="D86" s="8" t="s">
        <v>17</v>
      </c>
      <c r="E86" s="8" t="s">
        <v>18</v>
      </c>
      <c r="F86" s="8" t="s">
        <v>17</v>
      </c>
      <c r="G86" s="8" t="s">
        <v>17</v>
      </c>
      <c r="H86" s="9">
        <v>24.499059172519502</v>
      </c>
      <c r="I86" s="9">
        <v>24.499059172519502</v>
      </c>
      <c r="J86" s="10">
        <v>0</v>
      </c>
      <c r="N86" s="11">
        <v>0</v>
      </c>
      <c r="O86" s="12">
        <v>72</v>
      </c>
      <c r="P86" s="8" t="s">
        <v>17</v>
      </c>
    </row>
    <row r="87" spans="2:16" ht="15" customHeight="1" x14ac:dyDescent="0.15">
      <c r="B87" s="6" t="s">
        <v>103</v>
      </c>
      <c r="C87" s="7" t="s">
        <v>16</v>
      </c>
      <c r="D87" s="8" t="s">
        <v>17</v>
      </c>
      <c r="E87" s="8" t="s">
        <v>18</v>
      </c>
      <c r="F87" s="8" t="s">
        <v>17</v>
      </c>
      <c r="G87" s="8" t="s">
        <v>17</v>
      </c>
      <c r="H87" s="9">
        <v>24.385673752519601</v>
      </c>
      <c r="I87" s="9">
        <v>24.385673752519601</v>
      </c>
      <c r="J87" s="10">
        <v>0</v>
      </c>
      <c r="N87" s="11">
        <v>0</v>
      </c>
      <c r="O87" s="12">
        <v>72</v>
      </c>
      <c r="P87" s="8" t="s">
        <v>17</v>
      </c>
    </row>
    <row r="88" spans="2:16" ht="15" customHeight="1" x14ac:dyDescent="0.15">
      <c r="B88" s="6" t="s">
        <v>104</v>
      </c>
      <c r="C88" s="7" t="s">
        <v>16</v>
      </c>
      <c r="D88" s="8" t="s">
        <v>17</v>
      </c>
      <c r="E88" s="8" t="s">
        <v>18</v>
      </c>
      <c r="F88" s="8" t="s">
        <v>17</v>
      </c>
      <c r="G88" s="8" t="s">
        <v>17</v>
      </c>
      <c r="H88" s="9">
        <v>24.539706846632502</v>
      </c>
      <c r="I88" s="9">
        <v>24.539706846632502</v>
      </c>
      <c r="J88" s="10">
        <v>0</v>
      </c>
      <c r="N88" s="11">
        <v>0</v>
      </c>
      <c r="O88" s="12">
        <v>72</v>
      </c>
      <c r="P88" s="8" t="s">
        <v>17</v>
      </c>
    </row>
    <row r="89" spans="2:16" ht="15" customHeight="1" x14ac:dyDescent="0.15">
      <c r="B89" s="6" t="s">
        <v>105</v>
      </c>
      <c r="C89" s="7" t="s">
        <v>16</v>
      </c>
      <c r="D89" s="8" t="s">
        <v>17</v>
      </c>
      <c r="E89" s="8" t="s">
        <v>18</v>
      </c>
      <c r="F89" s="8" t="s">
        <v>17</v>
      </c>
      <c r="G89" s="8" t="s">
        <v>17</v>
      </c>
      <c r="H89" s="9">
        <v>24.576697689006298</v>
      </c>
      <c r="I89" s="9">
        <v>24.576697689006298</v>
      </c>
      <c r="J89" s="10">
        <v>0</v>
      </c>
      <c r="N89" s="11">
        <v>0</v>
      </c>
      <c r="O89" s="12">
        <v>72</v>
      </c>
      <c r="P89" s="8" t="s">
        <v>17</v>
      </c>
    </row>
    <row r="90" spans="2:16" ht="15" customHeight="1" x14ac:dyDescent="0.15">
      <c r="B90" s="6" t="s">
        <v>106</v>
      </c>
      <c r="C90" s="7" t="s">
        <v>16</v>
      </c>
      <c r="D90" s="8" t="s">
        <v>17</v>
      </c>
      <c r="E90" s="8" t="s">
        <v>18</v>
      </c>
      <c r="F90" s="8" t="s">
        <v>17</v>
      </c>
      <c r="G90" s="8" t="s">
        <v>17</v>
      </c>
      <c r="H90" s="9">
        <v>24.560028050337099</v>
      </c>
      <c r="I90" s="9">
        <v>24.560028050337099</v>
      </c>
      <c r="J90" s="10">
        <v>0</v>
      </c>
      <c r="N90" s="11">
        <v>0</v>
      </c>
      <c r="O90" s="12">
        <v>72</v>
      </c>
      <c r="P90" s="8" t="s">
        <v>17</v>
      </c>
    </row>
    <row r="91" spans="2:16" ht="15" customHeight="1" x14ac:dyDescent="0.15">
      <c r="B91" s="6" t="s">
        <v>107</v>
      </c>
      <c r="C91" s="7" t="s">
        <v>16</v>
      </c>
      <c r="D91" s="8" t="s">
        <v>17</v>
      </c>
      <c r="E91" s="8" t="s">
        <v>18</v>
      </c>
      <c r="F91" s="8" t="s">
        <v>17</v>
      </c>
      <c r="G91" s="8" t="s">
        <v>17</v>
      </c>
      <c r="H91" s="9">
        <v>24.464309625980899</v>
      </c>
      <c r="I91" s="9">
        <v>24.464309625980899</v>
      </c>
      <c r="J91" s="10">
        <v>0</v>
      </c>
      <c r="N91" s="11">
        <v>0</v>
      </c>
      <c r="O91" s="12">
        <v>72</v>
      </c>
      <c r="P91" s="8" t="s">
        <v>17</v>
      </c>
    </row>
    <row r="92" spans="2:16" ht="15" customHeight="1" x14ac:dyDescent="0.15">
      <c r="B92" s="6" t="s">
        <v>108</v>
      </c>
      <c r="C92" s="7" t="s">
        <v>16</v>
      </c>
      <c r="D92" s="8" t="s">
        <v>17</v>
      </c>
      <c r="E92" s="8" t="s">
        <v>18</v>
      </c>
      <c r="F92" s="8" t="s">
        <v>17</v>
      </c>
      <c r="G92" s="8" t="s">
        <v>17</v>
      </c>
      <c r="H92" s="9">
        <v>24.5475763544503</v>
      </c>
      <c r="I92" s="9">
        <v>24.5475763544503</v>
      </c>
      <c r="J92" s="10">
        <v>0</v>
      </c>
      <c r="N92" s="11">
        <v>0</v>
      </c>
      <c r="O92" s="12">
        <v>72</v>
      </c>
      <c r="P92" s="8" t="s">
        <v>17</v>
      </c>
    </row>
    <row r="93" spans="2:16" ht="15" customHeight="1" x14ac:dyDescent="0.15">
      <c r="B93" s="6" t="s">
        <v>109</v>
      </c>
      <c r="C93" s="7" t="s">
        <v>16</v>
      </c>
      <c r="D93" s="8" t="s">
        <v>17</v>
      </c>
      <c r="E93" s="8" t="s">
        <v>18</v>
      </c>
      <c r="F93" s="8" t="s">
        <v>17</v>
      </c>
      <c r="G93" s="8" t="s">
        <v>17</v>
      </c>
      <c r="H93" s="9">
        <v>24.752398702097899</v>
      </c>
      <c r="I93" s="9">
        <v>24.752398702097899</v>
      </c>
      <c r="J93" s="10">
        <v>0</v>
      </c>
      <c r="N93" s="11">
        <v>0</v>
      </c>
      <c r="O93" s="12">
        <v>72</v>
      </c>
      <c r="P93" s="8" t="s">
        <v>17</v>
      </c>
    </row>
    <row r="94" spans="2:16" ht="15" customHeight="1" x14ac:dyDescent="0.15">
      <c r="B94" s="6" t="s">
        <v>110</v>
      </c>
      <c r="C94" s="7" t="s">
        <v>16</v>
      </c>
      <c r="D94" s="8" t="s">
        <v>17</v>
      </c>
      <c r="E94" s="8" t="s">
        <v>18</v>
      </c>
      <c r="F94" s="8" t="s">
        <v>17</v>
      </c>
      <c r="G94" s="8" t="s">
        <v>17</v>
      </c>
      <c r="H94" s="9">
        <v>24.476566184663099</v>
      </c>
      <c r="I94" s="9">
        <v>24.476566184663099</v>
      </c>
      <c r="J94" s="10">
        <v>0</v>
      </c>
      <c r="N94" s="11">
        <v>0</v>
      </c>
      <c r="O94" s="12">
        <v>72</v>
      </c>
      <c r="P94" s="8" t="s">
        <v>17</v>
      </c>
    </row>
    <row r="95" spans="2:16" ht="15" customHeight="1" x14ac:dyDescent="0.15">
      <c r="B95" s="6" t="s">
        <v>111</v>
      </c>
      <c r="C95" s="7" t="s">
        <v>16</v>
      </c>
      <c r="D95" s="8" t="s">
        <v>17</v>
      </c>
      <c r="E95" s="8" t="s">
        <v>18</v>
      </c>
      <c r="F95" s="8" t="s">
        <v>17</v>
      </c>
      <c r="G95" s="8" t="s">
        <v>17</v>
      </c>
      <c r="H95" s="9">
        <v>24.661512492685201</v>
      </c>
      <c r="I95" s="9">
        <v>24.661512492685201</v>
      </c>
      <c r="J95" s="10">
        <v>0</v>
      </c>
      <c r="N95" s="11">
        <v>0</v>
      </c>
      <c r="O95" s="12">
        <v>72</v>
      </c>
      <c r="P95" s="8" t="s">
        <v>17</v>
      </c>
    </row>
    <row r="96" spans="2:16" ht="15" customHeight="1" x14ac:dyDescent="0.15">
      <c r="B96" s="6" t="s">
        <v>112</v>
      </c>
      <c r="C96" s="7" t="s">
        <v>16</v>
      </c>
      <c r="D96" s="8" t="s">
        <v>17</v>
      </c>
      <c r="E96" s="8" t="s">
        <v>18</v>
      </c>
      <c r="F96" s="8" t="s">
        <v>17</v>
      </c>
      <c r="G96" s="8" t="s">
        <v>17</v>
      </c>
      <c r="H96" s="9">
        <v>24.2629111198831</v>
      </c>
      <c r="I96" s="9">
        <v>24.2629111198831</v>
      </c>
      <c r="J96" s="10">
        <v>0</v>
      </c>
      <c r="N96" s="11">
        <v>0</v>
      </c>
      <c r="O96" s="12">
        <v>72</v>
      </c>
      <c r="P96" s="8" t="s">
        <v>17</v>
      </c>
    </row>
    <row r="97" spans="2:16" ht="15" customHeight="1" x14ac:dyDescent="0.15">
      <c r="B97" s="6" t="s">
        <v>113</v>
      </c>
      <c r="C97" s="7" t="s">
        <v>16</v>
      </c>
      <c r="D97" s="8" t="s">
        <v>17</v>
      </c>
      <c r="E97" s="8" t="s">
        <v>18</v>
      </c>
      <c r="F97" s="8" t="s">
        <v>17</v>
      </c>
      <c r="G97" s="8" t="s">
        <v>17</v>
      </c>
      <c r="H97" s="9">
        <v>25.062354093640302</v>
      </c>
      <c r="I97" s="9">
        <v>25.062354093640302</v>
      </c>
      <c r="J97" s="10">
        <v>0</v>
      </c>
      <c r="N97" s="11">
        <v>0</v>
      </c>
      <c r="O97" s="12">
        <v>72</v>
      </c>
      <c r="P97" s="8" t="s">
        <v>17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E4E6-2F29-4667-9EAA-CAA91C4A81D3}">
  <dimension ref="A1:G19"/>
  <sheetViews>
    <sheetView workbookViewId="0">
      <selection activeCell="B16" activeCellId="1" sqref="B12:C12 B16:C16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168</v>
      </c>
      <c r="B1" s="16" t="s">
        <v>148</v>
      </c>
      <c r="C1" s="21" t="s">
        <v>165</v>
      </c>
      <c r="D1" s="16" t="s">
        <v>160</v>
      </c>
      <c r="E1" s="16" t="s">
        <v>149</v>
      </c>
      <c r="F1" s="16" t="s">
        <v>150</v>
      </c>
      <c r="G1" s="16" t="s">
        <v>151</v>
      </c>
    </row>
    <row r="2" spans="1:7" x14ac:dyDescent="0.15">
      <c r="A2" s="21" t="s">
        <v>166</v>
      </c>
      <c r="B2" s="16" t="s">
        <v>152</v>
      </c>
      <c r="C2" s="23">
        <v>24.863655603230701</v>
      </c>
      <c r="D2" s="18">
        <v>20.921517853723</v>
      </c>
      <c r="E2" s="19">
        <f>C2-D5</f>
        <v>4.0680576080664999</v>
      </c>
      <c r="F2" s="16">
        <f>E2-E5</f>
        <v>4.2473977523464157E-2</v>
      </c>
      <c r="G2" s="16">
        <f>2^-(F2)</f>
        <v>0.97098843829731518</v>
      </c>
    </row>
    <row r="3" spans="1:7" x14ac:dyDescent="0.15">
      <c r="A3" s="21" t="s">
        <v>166</v>
      </c>
      <c r="B3" s="16" t="s">
        <v>153</v>
      </c>
      <c r="C3" s="23">
        <v>24.847490571793099</v>
      </c>
      <c r="D3" s="18">
        <v>20.6350535471672</v>
      </c>
      <c r="E3" s="19">
        <f>C3-D5</f>
        <v>4.051892576628898</v>
      </c>
      <c r="F3" s="16">
        <f>E3-E5</f>
        <v>2.6308946085862317E-2</v>
      </c>
      <c r="G3" s="16">
        <f>2^-(F3)</f>
        <v>0.98192929739127244</v>
      </c>
    </row>
    <row r="4" spans="1:7" x14ac:dyDescent="0.15">
      <c r="A4" s="21" t="s">
        <v>166</v>
      </c>
      <c r="B4" s="16" t="s">
        <v>154</v>
      </c>
      <c r="C4" s="23">
        <v>24.752398702097899</v>
      </c>
      <c r="D4" s="18">
        <v>20.830222584602399</v>
      </c>
      <c r="E4" s="19">
        <f>C4-D5</f>
        <v>3.9568007069336986</v>
      </c>
      <c r="F4" s="16">
        <f>E4-E5</f>
        <v>-6.8782923609337132E-2</v>
      </c>
      <c r="G4" s="16">
        <f>2^-(F4)</f>
        <v>1.0488315023380632</v>
      </c>
    </row>
    <row r="5" spans="1:7" x14ac:dyDescent="0.15">
      <c r="A5" s="16" t="s">
        <v>155</v>
      </c>
      <c r="C5" s="16">
        <f>AVERAGE(C2:C4)</f>
        <v>24.821181625707236</v>
      </c>
      <c r="D5" s="16">
        <f>AVERAGE(D2:D4)</f>
        <v>20.795597995164201</v>
      </c>
      <c r="E5" s="16">
        <f>C5-D5</f>
        <v>4.0255836305430357</v>
      </c>
      <c r="F5" s="16">
        <f>E5-E5</f>
        <v>0</v>
      </c>
      <c r="G5" s="16">
        <f>2^-(F5)</f>
        <v>1</v>
      </c>
    </row>
    <row r="7" spans="1:7" x14ac:dyDescent="0.15">
      <c r="A7" s="21" t="s">
        <v>167</v>
      </c>
      <c r="B7" s="16" t="s">
        <v>152</v>
      </c>
      <c r="C7" s="23">
        <v>35.033460648530998</v>
      </c>
      <c r="D7" s="18">
        <v>20.921517853723</v>
      </c>
      <c r="E7" s="19">
        <f>C7-D10</f>
        <v>14.237862653366797</v>
      </c>
      <c r="F7" s="16">
        <f>E7-E5</f>
        <v>10.212279022823761</v>
      </c>
      <c r="G7" s="16">
        <f>2^-(F7)</f>
        <v>8.4294199364893629E-4</v>
      </c>
    </row>
    <row r="8" spans="1:7" x14ac:dyDescent="0.15">
      <c r="A8" s="21" t="s">
        <v>167</v>
      </c>
      <c r="B8" s="16" t="s">
        <v>153</v>
      </c>
      <c r="C8" s="23">
        <v>34.990547060867797</v>
      </c>
      <c r="D8" s="18">
        <v>20.6350535471672</v>
      </c>
      <c r="E8" s="19">
        <f>C8-D10</f>
        <v>14.194949065703597</v>
      </c>
      <c r="F8" s="16">
        <f>E8-E5</f>
        <v>10.169365435160561</v>
      </c>
      <c r="G8" s="16">
        <f>2^-(F8)</f>
        <v>8.6839230643979406E-4</v>
      </c>
    </row>
    <row r="9" spans="1:7" x14ac:dyDescent="0.15">
      <c r="A9" s="21" t="s">
        <v>167</v>
      </c>
      <c r="B9" s="16" t="s">
        <v>154</v>
      </c>
      <c r="C9" s="23">
        <v>35.007036199181599</v>
      </c>
      <c r="D9" s="18">
        <v>20.830222584602399</v>
      </c>
      <c r="E9" s="19">
        <f>C9-D10</f>
        <v>14.211438204017398</v>
      </c>
      <c r="F9" s="16">
        <f>E9-E5</f>
        <v>10.185854573474362</v>
      </c>
      <c r="G9" s="16">
        <f>2^-(F9)</f>
        <v>8.5852360772619644E-4</v>
      </c>
    </row>
    <row r="10" spans="1:7" x14ac:dyDescent="0.15">
      <c r="A10" s="16" t="s">
        <v>155</v>
      </c>
      <c r="C10" s="16">
        <f>AVERAGE(C7:C9)</f>
        <v>35.010347969526798</v>
      </c>
      <c r="D10" s="16">
        <f>AVERAGE(D7:D9)</f>
        <v>20.795597995164201</v>
      </c>
      <c r="E10" s="16">
        <f>C10-D10</f>
        <v>14.214749974362597</v>
      </c>
      <c r="F10" s="16">
        <f>E10-E5</f>
        <v>10.189166343819561</v>
      </c>
      <c r="G10" s="16">
        <f>2^-(F10)</f>
        <v>8.5655508904676058E-4</v>
      </c>
    </row>
    <row r="12" spans="1:7" x14ac:dyDescent="0.15">
      <c r="B12" s="21" t="s">
        <v>166</v>
      </c>
      <c r="C12" s="21" t="s">
        <v>167</v>
      </c>
    </row>
    <row r="13" spans="1:7" x14ac:dyDescent="0.15">
      <c r="A13" s="16">
        <v>1</v>
      </c>
      <c r="B13" s="16">
        <f>G2</f>
        <v>0.97098843829731518</v>
      </c>
      <c r="C13" s="16">
        <f>G7</f>
        <v>8.4294199364893629E-4</v>
      </c>
    </row>
    <row r="14" spans="1:7" x14ac:dyDescent="0.15">
      <c r="A14" s="16">
        <v>2</v>
      </c>
      <c r="B14" s="16">
        <f t="shared" ref="B14:B15" si="0">G3</f>
        <v>0.98192929739127244</v>
      </c>
      <c r="C14" s="16">
        <f t="shared" ref="C14:C15" si="1">G8</f>
        <v>8.6839230643979406E-4</v>
      </c>
    </row>
    <row r="15" spans="1:7" x14ac:dyDescent="0.15">
      <c r="A15" s="16">
        <v>3</v>
      </c>
      <c r="B15" s="16">
        <f t="shared" si="0"/>
        <v>1.0488315023380632</v>
      </c>
      <c r="C15" s="16">
        <f t="shared" si="1"/>
        <v>8.5852360772619644E-4</v>
      </c>
    </row>
    <row r="16" spans="1:7" x14ac:dyDescent="0.15">
      <c r="A16" s="16" t="s">
        <v>156</v>
      </c>
      <c r="B16" s="16">
        <f>AVERAGE(B13:B15)</f>
        <v>1.000583079342217</v>
      </c>
      <c r="C16" s="16">
        <f>AVERAGE(C13:C15)</f>
        <v>8.5661930260497567E-4</v>
      </c>
    </row>
    <row r="17" spans="1:3" x14ac:dyDescent="0.15">
      <c r="A17" s="16" t="s">
        <v>157</v>
      </c>
      <c r="B17" s="16">
        <f>STDEV(B13:B15)</f>
        <v>4.2140934263706555E-2</v>
      </c>
      <c r="C17" s="16">
        <f>STDEV(C13:C15)</f>
        <v>1.2831577797923201E-5</v>
      </c>
    </row>
    <row r="18" spans="1:3" x14ac:dyDescent="0.15">
      <c r="A18" s="16" t="s">
        <v>158</v>
      </c>
      <c r="B18" s="16">
        <f>_xlfn.STDEV.P(B13:B15)/SQRT(3)</f>
        <v>1.9865426922268958E-2</v>
      </c>
      <c r="C18" s="16">
        <f>_xlfn.STDEV.P(C13:C15)/SQRT(3)</f>
        <v>6.0488637828228281E-6</v>
      </c>
    </row>
    <row r="19" spans="1:3" x14ac:dyDescent="0.15">
      <c r="A19" s="16" t="s">
        <v>159</v>
      </c>
      <c r="B19" s="16">
        <f>_xlfn.T.TEST(C13:C15,B13:B15,2,1)</f>
        <v>5.9165891013712203E-4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A442-1C5B-4CF6-992C-E2556B22A3D7}">
  <dimension ref="A1:G19"/>
  <sheetViews>
    <sheetView workbookViewId="0">
      <selection activeCell="B16" activeCellId="1" sqref="B12:C12 B16:C16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168</v>
      </c>
      <c r="B1" s="16" t="s">
        <v>148</v>
      </c>
      <c r="C1" s="21" t="s">
        <v>165</v>
      </c>
      <c r="D1" s="16" t="s">
        <v>160</v>
      </c>
      <c r="E1" s="16" t="s">
        <v>149</v>
      </c>
      <c r="F1" s="16" t="s">
        <v>150</v>
      </c>
      <c r="G1" s="16" t="s">
        <v>151</v>
      </c>
    </row>
    <row r="2" spans="1:7" x14ac:dyDescent="0.15">
      <c r="A2" s="21" t="s">
        <v>166</v>
      </c>
      <c r="B2" s="16" t="s">
        <v>152</v>
      </c>
      <c r="C2" s="9">
        <v>24.912327135640201</v>
      </c>
      <c r="D2" s="18">
        <v>20.921517853723</v>
      </c>
      <c r="E2" s="19">
        <f>C2-D5</f>
        <v>4.116729140476</v>
      </c>
      <c r="F2" s="16">
        <f>E2-E5</f>
        <v>0.27158822350123302</v>
      </c>
      <c r="G2" s="16">
        <f>2^-(F2)</f>
        <v>0.82840707296534821</v>
      </c>
    </row>
    <row r="3" spans="1:7" x14ac:dyDescent="0.15">
      <c r="A3" s="21" t="s">
        <v>166</v>
      </c>
      <c r="B3" s="16" t="s">
        <v>153</v>
      </c>
      <c r="C3" s="9">
        <v>24.476566184663099</v>
      </c>
      <c r="D3" s="18">
        <v>20.6350535471672</v>
      </c>
      <c r="E3" s="19">
        <f>C3-D5</f>
        <v>3.6809681894988984</v>
      </c>
      <c r="F3" s="16">
        <f>E3-E5</f>
        <v>-0.16417272747586864</v>
      </c>
      <c r="G3" s="16">
        <f>2^-(F3)</f>
        <v>1.1205233614537844</v>
      </c>
    </row>
    <row r="4" spans="1:7" x14ac:dyDescent="0.15">
      <c r="A4" s="21" t="s">
        <v>166</v>
      </c>
      <c r="B4" s="16" t="s">
        <v>154</v>
      </c>
      <c r="C4" s="9">
        <v>24.5333234161136</v>
      </c>
      <c r="D4" s="18">
        <v>20.830222584602399</v>
      </c>
      <c r="E4" s="19">
        <f>C4-D5</f>
        <v>3.7377254209493991</v>
      </c>
      <c r="F4" s="16">
        <f>E4-E5</f>
        <v>-0.10741549602536793</v>
      </c>
      <c r="G4" s="16">
        <f>2^-(F4)</f>
        <v>1.0772965928291325</v>
      </c>
    </row>
    <row r="5" spans="1:7" x14ac:dyDescent="0.15">
      <c r="A5" s="16" t="s">
        <v>155</v>
      </c>
      <c r="C5" s="16">
        <f>AVERAGE(C2:C4)</f>
        <v>24.640738912138968</v>
      </c>
      <c r="D5" s="16">
        <f>AVERAGE(D2:D4)</f>
        <v>20.795597995164201</v>
      </c>
      <c r="E5" s="16">
        <f>C5-D5</f>
        <v>3.845140916974767</v>
      </c>
      <c r="F5" s="16">
        <f>E5-E5</f>
        <v>0</v>
      </c>
      <c r="G5" s="16">
        <f>2^-(F5)</f>
        <v>1</v>
      </c>
    </row>
    <row r="7" spans="1:7" x14ac:dyDescent="0.15">
      <c r="A7" s="21" t="s">
        <v>167</v>
      </c>
      <c r="B7" s="16" t="s">
        <v>152</v>
      </c>
      <c r="C7" s="23">
        <v>31.755570998746698</v>
      </c>
      <c r="D7" s="18">
        <v>20.921517853723</v>
      </c>
      <c r="E7" s="19">
        <f>C7-D10</f>
        <v>10.959973003582498</v>
      </c>
      <c r="F7" s="16">
        <f>E7-E5</f>
        <v>7.1148320866077306</v>
      </c>
      <c r="G7" s="16">
        <f>2^-(F7)</f>
        <v>7.2147639706676798E-3</v>
      </c>
    </row>
    <row r="8" spans="1:7" x14ac:dyDescent="0.15">
      <c r="A8" s="21" t="s">
        <v>167</v>
      </c>
      <c r="B8" s="16" t="s">
        <v>153</v>
      </c>
      <c r="C8" s="23">
        <v>31.625483719041299</v>
      </c>
      <c r="D8" s="18">
        <v>20.6350535471672</v>
      </c>
      <c r="E8" s="19">
        <f>C8-D10</f>
        <v>10.829885723877098</v>
      </c>
      <c r="F8" s="16">
        <f>E8-E5</f>
        <v>6.9847448069023308</v>
      </c>
      <c r="G8" s="16">
        <f>2^-(F8)</f>
        <v>7.8955484171112471E-3</v>
      </c>
    </row>
    <row r="9" spans="1:7" x14ac:dyDescent="0.15">
      <c r="A9" s="21" t="s">
        <v>167</v>
      </c>
      <c r="B9" s="16" t="s">
        <v>154</v>
      </c>
      <c r="C9" s="23">
        <v>31.635639315593</v>
      </c>
      <c r="D9" s="18">
        <v>20.830222584602399</v>
      </c>
      <c r="E9" s="19">
        <f>C9-D10</f>
        <v>10.840041320428799</v>
      </c>
      <c r="F9" s="16">
        <f>E9-E5</f>
        <v>6.9949004034540323</v>
      </c>
      <c r="G9" s="16">
        <f>2^-(F9)</f>
        <v>7.8401642627981757E-3</v>
      </c>
    </row>
    <row r="10" spans="1:7" x14ac:dyDescent="0.15">
      <c r="A10" s="16" t="s">
        <v>155</v>
      </c>
      <c r="C10" s="16">
        <f>AVERAGE(C7:C9)</f>
        <v>31.672231344460332</v>
      </c>
      <c r="D10" s="16">
        <f>AVERAGE(D7:D9)</f>
        <v>20.795597995164201</v>
      </c>
      <c r="E10" s="16">
        <f>C10-D10</f>
        <v>10.876633349296132</v>
      </c>
      <c r="F10" s="16">
        <f>E10-E5</f>
        <v>7.0314924323213646</v>
      </c>
      <c r="G10" s="16">
        <f>2^-(F10)</f>
        <v>7.6438096515734954E-3</v>
      </c>
    </row>
    <row r="12" spans="1:7" x14ac:dyDescent="0.15">
      <c r="B12" s="21" t="s">
        <v>166</v>
      </c>
      <c r="C12" s="21" t="s">
        <v>167</v>
      </c>
    </row>
    <row r="13" spans="1:7" x14ac:dyDescent="0.15">
      <c r="A13" s="16">
        <v>1</v>
      </c>
      <c r="B13" s="16">
        <f>G2</f>
        <v>0.82840707296534821</v>
      </c>
      <c r="C13" s="16">
        <f>G7</f>
        <v>7.2147639706676798E-3</v>
      </c>
    </row>
    <row r="14" spans="1:7" x14ac:dyDescent="0.15">
      <c r="A14" s="16">
        <v>2</v>
      </c>
      <c r="B14" s="16">
        <f t="shared" ref="B14:B15" si="0">G3</f>
        <v>1.1205233614537844</v>
      </c>
      <c r="C14" s="16">
        <f t="shared" ref="C14:C15" si="1">G8</f>
        <v>7.8955484171112471E-3</v>
      </c>
    </row>
    <row r="15" spans="1:7" x14ac:dyDescent="0.15">
      <c r="A15" s="16">
        <v>3</v>
      </c>
      <c r="B15" s="16">
        <f t="shared" si="0"/>
        <v>1.0772965928291325</v>
      </c>
      <c r="C15" s="16">
        <f t="shared" si="1"/>
        <v>7.8401642627981757E-3</v>
      </c>
    </row>
    <row r="16" spans="1:7" x14ac:dyDescent="0.15">
      <c r="A16" s="16" t="s">
        <v>156</v>
      </c>
      <c r="B16" s="16">
        <f>AVERAGE(B13:B15)</f>
        <v>1.0087423424160884</v>
      </c>
      <c r="C16" s="16">
        <f>AVERAGE(C13:C15)</f>
        <v>7.6501588835257012E-3</v>
      </c>
    </row>
    <row r="17" spans="1:3" x14ac:dyDescent="0.15">
      <c r="A17" s="16" t="s">
        <v>157</v>
      </c>
      <c r="B17" s="16">
        <f>STDEV(B13:B15)</f>
        <v>0.15766339282577857</v>
      </c>
      <c r="C17" s="16">
        <f>STDEV(C13:C15)</f>
        <v>3.7807856160357247E-4</v>
      </c>
    </row>
    <row r="18" spans="1:3" x14ac:dyDescent="0.15">
      <c r="A18" s="16" t="s">
        <v>158</v>
      </c>
      <c r="B18" s="16">
        <f>_xlfn.STDEV.P(B13:B15)/SQRT(3)</f>
        <v>7.4323236141324342E-2</v>
      </c>
      <c r="C18" s="16">
        <f>_xlfn.STDEV.P(C13:C15)/SQRT(3)</f>
        <v>1.7822794315409463E-4</v>
      </c>
    </row>
    <row r="19" spans="1:3" x14ac:dyDescent="0.15">
      <c r="A19" s="16" t="s">
        <v>159</v>
      </c>
      <c r="B19" s="16">
        <f>_xlfn.T.TEST(C13:C15,B13:B15,2,1)</f>
        <v>8.1281368319317693E-3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1AD74-0D10-45D8-8645-74E839D30902}">
  <dimension ref="A1:G19"/>
  <sheetViews>
    <sheetView workbookViewId="0">
      <selection activeCell="J14" sqref="J14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168</v>
      </c>
      <c r="B1" s="16" t="s">
        <v>148</v>
      </c>
      <c r="C1" s="21" t="s">
        <v>165</v>
      </c>
      <c r="D1" s="16" t="s">
        <v>160</v>
      </c>
      <c r="E1" s="16" t="s">
        <v>149</v>
      </c>
      <c r="F1" s="16" t="s">
        <v>150</v>
      </c>
      <c r="G1" s="16" t="s">
        <v>151</v>
      </c>
    </row>
    <row r="2" spans="1:7" x14ac:dyDescent="0.15">
      <c r="A2" s="21" t="s">
        <v>166</v>
      </c>
      <c r="B2" s="16" t="s">
        <v>152</v>
      </c>
      <c r="C2" s="23">
        <v>24.622862181113799</v>
      </c>
      <c r="D2" s="18">
        <v>20.921517853723</v>
      </c>
      <c r="E2" s="19">
        <f>C2-D5</f>
        <v>3.8272641859495984</v>
      </c>
      <c r="F2" s="16">
        <f>E2-E5</f>
        <v>-2.2343719722165645E-2</v>
      </c>
      <c r="G2" s="16">
        <f>2^-(F2)</f>
        <v>1.0156080389935627</v>
      </c>
    </row>
    <row r="3" spans="1:7" x14ac:dyDescent="0.15">
      <c r="A3" s="21" t="s">
        <v>166</v>
      </c>
      <c r="B3" s="16" t="s">
        <v>153</v>
      </c>
      <c r="C3" s="23">
        <v>24.651243028708901</v>
      </c>
      <c r="D3" s="18">
        <v>20.6350535471672</v>
      </c>
      <c r="E3" s="19">
        <f>C3-D5</f>
        <v>3.8556450335447003</v>
      </c>
      <c r="F3" s="16">
        <f>E3-E5</f>
        <v>6.0371278729363098E-3</v>
      </c>
      <c r="G3" s="16">
        <f>2^-(F3)</f>
        <v>0.99582412515072016</v>
      </c>
    </row>
    <row r="4" spans="1:7" x14ac:dyDescent="0.15">
      <c r="A4" s="21" t="s">
        <v>166</v>
      </c>
      <c r="B4" s="16" t="s">
        <v>154</v>
      </c>
      <c r="C4" s="23">
        <v>24.661512492685201</v>
      </c>
      <c r="D4" s="18">
        <v>20.830222584602399</v>
      </c>
      <c r="E4" s="19">
        <f>C4-D5</f>
        <v>3.8659144975210005</v>
      </c>
      <c r="F4" s="16">
        <f>E4-E5</f>
        <v>1.630659184923644E-2</v>
      </c>
      <c r="G4" s="16">
        <f>2^-(F4)</f>
        <v>0.98876076926205769</v>
      </c>
    </row>
    <row r="5" spans="1:7" x14ac:dyDescent="0.15">
      <c r="A5" s="16" t="s">
        <v>155</v>
      </c>
      <c r="C5" s="16">
        <f>AVERAGE(C2:C4)</f>
        <v>24.645205900835965</v>
      </c>
      <c r="D5" s="16">
        <f>AVERAGE(D2:D4)</f>
        <v>20.795597995164201</v>
      </c>
      <c r="E5" s="16">
        <f>C5-D5</f>
        <v>3.849607905671764</v>
      </c>
      <c r="F5" s="16">
        <f>E5-E5</f>
        <v>0</v>
      </c>
      <c r="G5" s="16">
        <f>2^-(F5)</f>
        <v>1</v>
      </c>
    </row>
    <row r="7" spans="1:7" x14ac:dyDescent="0.15">
      <c r="A7" s="21" t="s">
        <v>167</v>
      </c>
      <c r="B7" s="16" t="s">
        <v>152</v>
      </c>
      <c r="C7" s="23">
        <v>34.993142652577099</v>
      </c>
      <c r="D7" s="18">
        <v>20.921517853723</v>
      </c>
      <c r="E7" s="19">
        <f>C7-D10</f>
        <v>14.197544657412898</v>
      </c>
      <c r="F7" s="16">
        <f>E7-E5</f>
        <v>10.347936751741134</v>
      </c>
      <c r="G7" s="16">
        <f>2^-(F7)</f>
        <v>7.6729195467045231E-4</v>
      </c>
    </row>
    <row r="8" spans="1:7" x14ac:dyDescent="0.15">
      <c r="A8" s="21" t="s">
        <v>167</v>
      </c>
      <c r="B8" s="16" t="s">
        <v>153</v>
      </c>
      <c r="C8" s="23">
        <v>34.854217562590598</v>
      </c>
      <c r="D8" s="18">
        <v>20.6350535471672</v>
      </c>
      <c r="E8" s="19">
        <f>C8-D10</f>
        <v>14.058619567426398</v>
      </c>
      <c r="F8" s="16">
        <f>E8-E5</f>
        <v>10.209011661754634</v>
      </c>
      <c r="G8" s="16">
        <f>2^-(F8)</f>
        <v>8.4485322015933706E-4</v>
      </c>
    </row>
    <row r="9" spans="1:7" x14ac:dyDescent="0.15">
      <c r="A9" s="21" t="s">
        <v>167</v>
      </c>
      <c r="B9" s="16" t="s">
        <v>154</v>
      </c>
      <c r="C9" s="23">
        <v>35.2620632754372</v>
      </c>
      <c r="D9" s="18">
        <v>20.830222584602399</v>
      </c>
      <c r="E9" s="19">
        <f>C9-D10</f>
        <v>14.466465280272999</v>
      </c>
      <c r="F9" s="16">
        <f>E9-E5</f>
        <v>10.616857374601235</v>
      </c>
      <c r="G9" s="16">
        <f>2^-(F9)</f>
        <v>6.3680647490208951E-4</v>
      </c>
    </row>
    <row r="10" spans="1:7" x14ac:dyDescent="0.15">
      <c r="A10" s="16" t="s">
        <v>155</v>
      </c>
      <c r="C10" s="16">
        <f>AVERAGE(C7:C9)</f>
        <v>35.036474496868301</v>
      </c>
      <c r="D10" s="16">
        <f>AVERAGE(D7:D9)</f>
        <v>20.795597995164201</v>
      </c>
      <c r="E10" s="16">
        <f>C10-D10</f>
        <v>14.240876501704101</v>
      </c>
      <c r="F10" s="16">
        <f>E10-E5</f>
        <v>10.391268596032337</v>
      </c>
      <c r="G10" s="16">
        <f>2^-(F10)</f>
        <v>7.4458873186339749E-4</v>
      </c>
    </row>
    <row r="12" spans="1:7" x14ac:dyDescent="0.15">
      <c r="B12" s="21" t="s">
        <v>166</v>
      </c>
      <c r="C12" s="21" t="s">
        <v>167</v>
      </c>
    </row>
    <row r="13" spans="1:7" x14ac:dyDescent="0.15">
      <c r="A13" s="16">
        <v>1</v>
      </c>
      <c r="B13" s="16">
        <f>G2</f>
        <v>1.0156080389935627</v>
      </c>
      <c r="C13" s="16">
        <f>G7</f>
        <v>7.6729195467045231E-4</v>
      </c>
    </row>
    <row r="14" spans="1:7" x14ac:dyDescent="0.15">
      <c r="A14" s="16">
        <v>2</v>
      </c>
      <c r="B14" s="16">
        <f t="shared" ref="B14:B15" si="0">G3</f>
        <v>0.99582412515072016</v>
      </c>
      <c r="C14" s="16">
        <f t="shared" ref="C14:C15" si="1">G8</f>
        <v>8.4485322015933706E-4</v>
      </c>
    </row>
    <row r="15" spans="1:7" x14ac:dyDescent="0.15">
      <c r="A15" s="16">
        <v>3</v>
      </c>
      <c r="B15" s="16">
        <f t="shared" si="0"/>
        <v>0.98876076926205769</v>
      </c>
      <c r="C15" s="16">
        <f t="shared" si="1"/>
        <v>6.3680647490208951E-4</v>
      </c>
    </row>
    <row r="16" spans="1:7" x14ac:dyDescent="0.15">
      <c r="A16" s="16" t="s">
        <v>156</v>
      </c>
      <c r="B16" s="16">
        <f>AVERAGE(B13:B15)</f>
        <v>1.0000643111354468</v>
      </c>
      <c r="C16" s="16">
        <f>AVERAGE(C13:C15)</f>
        <v>7.4965054991062629E-4</v>
      </c>
    </row>
    <row r="17" spans="1:3" x14ac:dyDescent="0.15">
      <c r="A17" s="16" t="s">
        <v>157</v>
      </c>
      <c r="B17" s="16">
        <f>STDEV(B13:B15)</f>
        <v>1.3916837137002437E-2</v>
      </c>
      <c r="C17" s="16">
        <f>STDEV(C13:C15)</f>
        <v>1.0513931911734317E-4</v>
      </c>
    </row>
    <row r="18" spans="1:3" x14ac:dyDescent="0.15">
      <c r="A18" s="16" t="s">
        <v>158</v>
      </c>
      <c r="B18" s="16">
        <f>_xlfn.STDEV.P(B13:B15)/SQRT(3)</f>
        <v>6.5604599414954678E-3</v>
      </c>
      <c r="C18" s="16">
        <f>_xlfn.STDEV.P(C13:C15)/SQRT(3)</f>
        <v>4.9563150344806516E-5</v>
      </c>
    </row>
    <row r="19" spans="1:3" x14ac:dyDescent="0.15">
      <c r="A19" s="16" t="s">
        <v>159</v>
      </c>
      <c r="B19" s="16">
        <f>_xlfn.T.TEST(C13:C15,B13:B15,2,1)</f>
        <v>6.4262979176991296E-5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053C-BB49-4411-92D5-A3F743EF4FD2}">
  <dimension ref="A1:G19"/>
  <sheetViews>
    <sheetView workbookViewId="0">
      <selection activeCell="K17" sqref="K17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168</v>
      </c>
      <c r="B1" s="16" t="s">
        <v>148</v>
      </c>
      <c r="C1" s="21" t="s">
        <v>165</v>
      </c>
      <c r="D1" s="16" t="s">
        <v>160</v>
      </c>
      <c r="E1" s="16" t="s">
        <v>149</v>
      </c>
      <c r="F1" s="16" t="s">
        <v>150</v>
      </c>
      <c r="G1" s="16" t="s">
        <v>151</v>
      </c>
    </row>
    <row r="2" spans="1:7" x14ac:dyDescent="0.15">
      <c r="A2" s="21" t="s">
        <v>166</v>
      </c>
      <c r="B2" s="16" t="s">
        <v>152</v>
      </c>
      <c r="C2" s="23">
        <v>24.729689192935801</v>
      </c>
      <c r="D2" s="18">
        <v>20.921517853723</v>
      </c>
      <c r="E2" s="19">
        <f>C2-D5</f>
        <v>3.9340911977716004</v>
      </c>
      <c r="F2" s="16">
        <f>E2-E5</f>
        <v>0.16987642892560118</v>
      </c>
      <c r="G2" s="16">
        <f>2^-(F2)</f>
        <v>0.88891881641758341</v>
      </c>
    </row>
    <row r="3" spans="1:7" x14ac:dyDescent="0.15">
      <c r="A3" s="21" t="s">
        <v>166</v>
      </c>
      <c r="B3" s="16" t="s">
        <v>153</v>
      </c>
      <c r="C3" s="23">
        <v>24.686837979211699</v>
      </c>
      <c r="D3" s="18">
        <v>20.6350535471672</v>
      </c>
      <c r="E3" s="19">
        <f>C3-D5</f>
        <v>3.8912399840474983</v>
      </c>
      <c r="F3" s="16">
        <f>E3-E5</f>
        <v>0.12702521520149901</v>
      </c>
      <c r="G3" s="16">
        <f>2^-(F3)</f>
        <v>0.91571768150580324</v>
      </c>
    </row>
    <row r="4" spans="1:7" x14ac:dyDescent="0.15">
      <c r="A4" s="21" t="s">
        <v>166</v>
      </c>
      <c r="B4" s="16" t="s">
        <v>154</v>
      </c>
      <c r="C4" s="23">
        <v>24.2629111198831</v>
      </c>
      <c r="D4" s="18">
        <v>20.830222584602399</v>
      </c>
      <c r="E4" s="19">
        <f>C4-D5</f>
        <v>3.4673131247188991</v>
      </c>
      <c r="F4" s="16">
        <f>E4-E5</f>
        <v>-0.29690164412710018</v>
      </c>
      <c r="G4" s="16">
        <f>2^-(F4)</f>
        <v>1.2285032242653988</v>
      </c>
    </row>
    <row r="5" spans="1:7" x14ac:dyDescent="0.15">
      <c r="A5" s="16" t="s">
        <v>155</v>
      </c>
      <c r="C5" s="16">
        <f>AVERAGE(C2:C4)</f>
        <v>24.5598127640102</v>
      </c>
      <c r="D5" s="16">
        <f>AVERAGE(D2:D4)</f>
        <v>20.795597995164201</v>
      </c>
      <c r="E5" s="16">
        <f>C5-D5</f>
        <v>3.7642147688459993</v>
      </c>
      <c r="F5" s="16">
        <f>E5-E5</f>
        <v>0</v>
      </c>
      <c r="G5" s="16">
        <f>2^-(F5)</f>
        <v>1</v>
      </c>
    </row>
    <row r="7" spans="1:7" x14ac:dyDescent="0.15">
      <c r="A7" s="21" t="s">
        <v>167</v>
      </c>
      <c r="B7" s="16" t="s">
        <v>152</v>
      </c>
      <c r="C7" s="23">
        <v>35.063999105743797</v>
      </c>
      <c r="D7" s="18">
        <v>20.921517853723</v>
      </c>
      <c r="E7" s="19">
        <f>C7-D10</f>
        <v>14.268401110579596</v>
      </c>
      <c r="F7" s="16">
        <f>E7-E5</f>
        <v>10.504186341733597</v>
      </c>
      <c r="G7" s="16">
        <f>2^-(F7)</f>
        <v>6.8853311278999811E-4</v>
      </c>
    </row>
    <row r="8" spans="1:7" x14ac:dyDescent="0.15">
      <c r="A8" s="21" t="s">
        <v>167</v>
      </c>
      <c r="B8" s="16" t="s">
        <v>153</v>
      </c>
      <c r="C8" s="23">
        <v>34.498105610474397</v>
      </c>
      <c r="D8" s="18">
        <v>20.6350535471672</v>
      </c>
      <c r="E8" s="19">
        <f>C8-D10</f>
        <v>13.702507615310196</v>
      </c>
      <c r="F8" s="16">
        <f>E8-E5</f>
        <v>9.9382928464641971</v>
      </c>
      <c r="G8" s="16">
        <f>2^-(F8)</f>
        <v>1.0192383298165551E-3</v>
      </c>
    </row>
    <row r="9" spans="1:7" x14ac:dyDescent="0.15">
      <c r="A9" s="21" t="s">
        <v>167</v>
      </c>
      <c r="B9" s="16" t="s">
        <v>154</v>
      </c>
      <c r="C9" s="23">
        <v>34.924635928061399</v>
      </c>
      <c r="D9" s="18">
        <v>20.830222584602399</v>
      </c>
      <c r="E9" s="19">
        <f>C9-D10</f>
        <v>14.129037932897198</v>
      </c>
      <c r="F9" s="16">
        <f>E9-E5</f>
        <v>10.364823164051199</v>
      </c>
      <c r="G9" s="16">
        <f>2^-(F9)</f>
        <v>7.5836333517294546E-4</v>
      </c>
    </row>
    <row r="10" spans="1:7" x14ac:dyDescent="0.15">
      <c r="A10" s="16" t="s">
        <v>155</v>
      </c>
      <c r="C10" s="16">
        <f>AVERAGE(C7:C9)</f>
        <v>34.828913548093198</v>
      </c>
      <c r="D10" s="16">
        <f>AVERAGE(D7:D9)</f>
        <v>20.795597995164201</v>
      </c>
      <c r="E10" s="16">
        <f>C10-D10</f>
        <v>14.033315552928997</v>
      </c>
      <c r="F10" s="16">
        <f>E10-E5</f>
        <v>10.269100784082998</v>
      </c>
      <c r="G10" s="16">
        <f>2^-(F10)</f>
        <v>8.1038731706107431E-4</v>
      </c>
    </row>
    <row r="12" spans="1:7" x14ac:dyDescent="0.15">
      <c r="B12" s="21" t="s">
        <v>166</v>
      </c>
      <c r="C12" s="21" t="s">
        <v>167</v>
      </c>
    </row>
    <row r="13" spans="1:7" x14ac:dyDescent="0.15">
      <c r="A13" s="16">
        <v>1</v>
      </c>
      <c r="B13" s="16">
        <f>G2</f>
        <v>0.88891881641758341</v>
      </c>
      <c r="C13" s="16">
        <f>G7</f>
        <v>6.8853311278999811E-4</v>
      </c>
    </row>
    <row r="14" spans="1:7" x14ac:dyDescent="0.15">
      <c r="A14" s="16">
        <v>2</v>
      </c>
      <c r="B14" s="16">
        <f t="shared" ref="B14:B15" si="0">G3</f>
        <v>0.91571768150580324</v>
      </c>
      <c r="C14" s="16">
        <f t="shared" ref="C14:C15" si="1">G8</f>
        <v>1.0192383298165551E-3</v>
      </c>
    </row>
    <row r="15" spans="1:7" x14ac:dyDescent="0.15">
      <c r="A15" s="16">
        <v>3</v>
      </c>
      <c r="B15" s="16">
        <f t="shared" si="0"/>
        <v>1.2285032242653988</v>
      </c>
      <c r="C15" s="16">
        <f t="shared" si="1"/>
        <v>7.5836333517294546E-4</v>
      </c>
    </row>
    <row r="16" spans="1:7" x14ac:dyDescent="0.15">
      <c r="A16" s="16" t="s">
        <v>156</v>
      </c>
      <c r="B16" s="16">
        <f>AVERAGE(B13:B15)</f>
        <v>1.0110465740629284</v>
      </c>
      <c r="C16" s="16">
        <f>AVERAGE(C13:C15)</f>
        <v>8.2204492592649961E-4</v>
      </c>
    </row>
    <row r="17" spans="1:3" x14ac:dyDescent="0.15">
      <c r="A17" s="16" t="s">
        <v>157</v>
      </c>
      <c r="B17" s="16">
        <f>STDEV(B13:B15)</f>
        <v>0.18879907529027715</v>
      </c>
      <c r="C17" s="16">
        <f>STDEV(C13:C15)</f>
        <v>1.7430718256234568E-4</v>
      </c>
    </row>
    <row r="18" spans="1:3" x14ac:dyDescent="0.15">
      <c r="A18" s="16" t="s">
        <v>158</v>
      </c>
      <c r="B18" s="16">
        <f>_xlfn.STDEV.P(B13:B15)/SQRT(3)</f>
        <v>8.9000737613003034E-2</v>
      </c>
      <c r="C18" s="16">
        <f>_xlfn.STDEV.P(C13:C15)/SQRT(3)</f>
        <v>8.2169193866237441E-5</v>
      </c>
    </row>
    <row r="19" spans="1:3" x14ac:dyDescent="0.15">
      <c r="A19" s="16" t="s">
        <v>159</v>
      </c>
      <c r="B19" s="16">
        <f>_xlfn.T.TEST(C13:C15,B13:B15,2,1)</f>
        <v>1.1448117381345154E-2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23BBB-0B10-4347-B3FD-F21096487789}">
  <dimension ref="A1:G19"/>
  <sheetViews>
    <sheetView tabSelected="1" workbookViewId="0">
      <selection activeCell="K11" sqref="K11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168</v>
      </c>
      <c r="B1" s="16" t="s">
        <v>148</v>
      </c>
      <c r="C1" s="21" t="s">
        <v>165</v>
      </c>
      <c r="D1" s="16" t="s">
        <v>160</v>
      </c>
      <c r="E1" s="16" t="s">
        <v>149</v>
      </c>
      <c r="F1" s="16" t="s">
        <v>150</v>
      </c>
      <c r="G1" s="16" t="s">
        <v>151</v>
      </c>
    </row>
    <row r="2" spans="1:7" x14ac:dyDescent="0.15">
      <c r="A2" s="21" t="s">
        <v>166</v>
      </c>
      <c r="B2" s="16" t="s">
        <v>152</v>
      </c>
      <c r="C2" s="23">
        <v>24.389108701214401</v>
      </c>
      <c r="D2" s="18">
        <v>20.921517853723</v>
      </c>
      <c r="E2" s="19">
        <f>C2-D5</f>
        <v>3.5935107060501998</v>
      </c>
      <c r="F2" s="16">
        <f>E2-E5</f>
        <v>-0.28051710037999555</v>
      </c>
      <c r="G2" s="16">
        <f>2^-(F2)</f>
        <v>1.2146301622276827</v>
      </c>
    </row>
    <row r="3" spans="1:7" x14ac:dyDescent="0.15">
      <c r="A3" s="21" t="s">
        <v>166</v>
      </c>
      <c r="B3" s="16" t="s">
        <v>153</v>
      </c>
      <c r="C3" s="23">
        <v>24.5574146099285</v>
      </c>
      <c r="D3" s="18">
        <v>20.6350535471672</v>
      </c>
      <c r="E3" s="19">
        <f>C3-D5</f>
        <v>3.7618166147642995</v>
      </c>
      <c r="F3" s="16">
        <f>E3-E5</f>
        <v>-0.11221119166589588</v>
      </c>
      <c r="G3" s="16">
        <f>2^-(F3)</f>
        <v>1.0808836176691741</v>
      </c>
    </row>
    <row r="4" spans="1:7" x14ac:dyDescent="0.15">
      <c r="A4" s="21" t="s">
        <v>166</v>
      </c>
      <c r="B4" s="16" t="s">
        <v>154</v>
      </c>
      <c r="C4" s="23">
        <v>25.062354093640302</v>
      </c>
      <c r="D4" s="18">
        <v>20.830222584602399</v>
      </c>
      <c r="E4" s="19">
        <f>C4-D5</f>
        <v>4.266756098476101</v>
      </c>
      <c r="F4" s="16">
        <f>E4-E5</f>
        <v>0.39272829204590565</v>
      </c>
      <c r="G4" s="16">
        <f>2^-(F4)</f>
        <v>0.76168780775279277</v>
      </c>
    </row>
    <row r="5" spans="1:7" x14ac:dyDescent="0.15">
      <c r="A5" s="16" t="s">
        <v>155</v>
      </c>
      <c r="C5" s="16">
        <f>AVERAGE(C2:C4)</f>
        <v>24.669625801594396</v>
      </c>
      <c r="D5" s="16">
        <f>AVERAGE(D2:D4)</f>
        <v>20.795597995164201</v>
      </c>
      <c r="E5" s="16">
        <f>C5-D5</f>
        <v>3.8740278064301954</v>
      </c>
      <c r="F5" s="16">
        <f>E5-E5</f>
        <v>0</v>
      </c>
      <c r="G5" s="16">
        <f>2^-(F5)</f>
        <v>1</v>
      </c>
    </row>
    <row r="7" spans="1:7" x14ac:dyDescent="0.15">
      <c r="A7" s="21" t="s">
        <v>167</v>
      </c>
      <c r="B7" s="16" t="s">
        <v>152</v>
      </c>
      <c r="C7" s="23">
        <v>34.710692255938</v>
      </c>
      <c r="D7" s="18">
        <v>20.921517853723</v>
      </c>
      <c r="E7" s="19">
        <f>C7-D10</f>
        <v>13.915094260773799</v>
      </c>
      <c r="F7" s="16">
        <f>E7-E5</f>
        <v>10.041066454343603</v>
      </c>
      <c r="G7" s="16">
        <f>2^-(F7)</f>
        <v>9.4915646191531203E-4</v>
      </c>
    </row>
    <row r="8" spans="1:7" x14ac:dyDescent="0.15">
      <c r="A8" s="21" t="s">
        <v>167</v>
      </c>
      <c r="B8" s="16" t="s">
        <v>153</v>
      </c>
      <c r="C8" s="23">
        <v>34.780643047273102</v>
      </c>
      <c r="D8" s="18">
        <v>20.6350535471672</v>
      </c>
      <c r="E8" s="19">
        <f>C8-D10</f>
        <v>13.985045052108902</v>
      </c>
      <c r="F8" s="16">
        <f>E8-E5</f>
        <v>10.111017245678706</v>
      </c>
      <c r="G8" s="16">
        <f>2^-(F8)</f>
        <v>9.0423335354088651E-4</v>
      </c>
    </row>
    <row r="9" spans="1:7" x14ac:dyDescent="0.15">
      <c r="A9" s="21" t="s">
        <v>167</v>
      </c>
      <c r="B9" s="16" t="s">
        <v>154</v>
      </c>
      <c r="C9" s="23">
        <v>34.8866537765727</v>
      </c>
      <c r="D9" s="18">
        <v>20.830222584602399</v>
      </c>
      <c r="E9" s="19">
        <f>C9-D10</f>
        <v>14.0910557814085</v>
      </c>
      <c r="F9" s="16">
        <f>E9-E5</f>
        <v>10.217027974978304</v>
      </c>
      <c r="G9" s="16">
        <f>2^-(F9)</f>
        <v>8.4017182408876393E-4</v>
      </c>
    </row>
    <row r="10" spans="1:7" x14ac:dyDescent="0.15">
      <c r="A10" s="16" t="s">
        <v>155</v>
      </c>
      <c r="C10" s="16">
        <f>AVERAGE(C7:C9)</f>
        <v>34.792663026594603</v>
      </c>
      <c r="D10" s="16">
        <f>AVERAGE(D7:D9)</f>
        <v>20.795597995164201</v>
      </c>
      <c r="E10" s="16">
        <f>C10-D10</f>
        <v>13.997065031430402</v>
      </c>
      <c r="F10" s="16">
        <f>E10-E5</f>
        <v>10.123037225000207</v>
      </c>
      <c r="G10" s="16">
        <f>2^-(F10)</f>
        <v>8.9673092663489391E-4</v>
      </c>
    </row>
    <row r="12" spans="1:7" x14ac:dyDescent="0.15">
      <c r="B12" s="21" t="s">
        <v>166</v>
      </c>
      <c r="C12" s="21" t="s">
        <v>167</v>
      </c>
    </row>
    <row r="13" spans="1:7" x14ac:dyDescent="0.15">
      <c r="A13" s="16">
        <v>1</v>
      </c>
      <c r="B13" s="16">
        <f>G2</f>
        <v>1.2146301622276827</v>
      </c>
      <c r="C13" s="16">
        <f>G7</f>
        <v>9.4915646191531203E-4</v>
      </c>
    </row>
    <row r="14" spans="1:7" x14ac:dyDescent="0.15">
      <c r="A14" s="16">
        <v>2</v>
      </c>
      <c r="B14" s="16">
        <f t="shared" ref="B14:B15" si="0">G3</f>
        <v>1.0808836176691741</v>
      </c>
      <c r="C14" s="16">
        <f t="shared" ref="C14:C15" si="1">G8</f>
        <v>9.0423335354088651E-4</v>
      </c>
    </row>
    <row r="15" spans="1:7" x14ac:dyDescent="0.15">
      <c r="A15" s="16">
        <v>3</v>
      </c>
      <c r="B15" s="16">
        <f t="shared" si="0"/>
        <v>0.76168780775279277</v>
      </c>
      <c r="C15" s="16">
        <f t="shared" si="1"/>
        <v>8.4017182408876393E-4</v>
      </c>
    </row>
    <row r="16" spans="1:7" x14ac:dyDescent="0.15">
      <c r="A16" s="16" t="s">
        <v>156</v>
      </c>
      <c r="B16" s="16">
        <f>AVERAGE(B13:B15)</f>
        <v>1.0190671958832167</v>
      </c>
      <c r="C16" s="16">
        <f>AVERAGE(C13:C15)</f>
        <v>8.9785387984832093E-4</v>
      </c>
    </row>
    <row r="17" spans="1:3" x14ac:dyDescent="0.15">
      <c r="A17" s="16" t="s">
        <v>157</v>
      </c>
      <c r="B17" s="16">
        <f>STDEV(B13:B15)</f>
        <v>0.23271258371890438</v>
      </c>
      <c r="C17" s="16">
        <f>STDEV(C13:C15)</f>
        <v>5.477167227674875E-5</v>
      </c>
    </row>
    <row r="18" spans="1:3" x14ac:dyDescent="0.15">
      <c r="A18" s="16" t="s">
        <v>158</v>
      </c>
      <c r="B18" s="16">
        <f>_xlfn.STDEV.P(B13:B15)/SQRT(3)</f>
        <v>0.10970176401005291</v>
      </c>
      <c r="C18" s="16">
        <f>_xlfn.STDEV.P(C13:C15)/SQRT(3)</f>
        <v>2.5819613922544181E-5</v>
      </c>
    </row>
    <row r="19" spans="1:3" x14ac:dyDescent="0.15">
      <c r="A19" s="16" t="s">
        <v>159</v>
      </c>
      <c r="B19" s="16">
        <f>_xlfn.T.TEST(C13:C15,B13:B15,2,1)</f>
        <v>1.6963456552316049E-2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/>
  </sheetViews>
  <sheetFormatPr defaultColWidth="10" defaultRowHeight="15" customHeight="1" x14ac:dyDescent="0.15"/>
  <cols>
    <col min="1" max="1" width="23.1640625" style="13" customWidth="1"/>
    <col min="2" max="2" width="24" style="13" customWidth="1"/>
    <col min="3" max="3" width="10" style="13" customWidth="1"/>
    <col min="4" max="16384" width="10" style="13"/>
  </cols>
  <sheetData>
    <row r="1" spans="1:2" ht="15" customHeight="1" x14ac:dyDescent="0.15">
      <c r="A1" s="13" t="s">
        <v>114</v>
      </c>
      <c r="B1" s="13" t="s">
        <v>115</v>
      </c>
    </row>
    <row r="2" spans="1:2" ht="15" customHeight="1" x14ac:dyDescent="0.15">
      <c r="A2" s="13" t="s">
        <v>116</v>
      </c>
      <c r="B2" s="13" t="s">
        <v>117</v>
      </c>
    </row>
    <row r="3" spans="1:2" ht="15" customHeight="1" x14ac:dyDescent="0.15">
      <c r="A3" s="13" t="s">
        <v>118</v>
      </c>
    </row>
    <row r="4" spans="1:2" ht="15" customHeight="1" x14ac:dyDescent="0.15">
      <c r="A4" s="13" t="s">
        <v>119</v>
      </c>
    </row>
    <row r="5" spans="1:2" ht="15" customHeight="1" x14ac:dyDescent="0.15">
      <c r="A5" s="13" t="s">
        <v>120</v>
      </c>
      <c r="B5" s="13" t="s">
        <v>121</v>
      </c>
    </row>
    <row r="6" spans="1:2" ht="15" customHeight="1" x14ac:dyDescent="0.15">
      <c r="A6" s="13" t="s">
        <v>122</v>
      </c>
      <c r="B6" s="13" t="s">
        <v>123</v>
      </c>
    </row>
    <row r="7" spans="1:2" ht="15" customHeight="1" x14ac:dyDescent="0.15">
      <c r="A7" s="13" t="s">
        <v>124</v>
      </c>
      <c r="B7" s="14">
        <v>20</v>
      </c>
    </row>
    <row r="8" spans="1:2" ht="15" customHeight="1" x14ac:dyDescent="0.15">
      <c r="A8" s="13" t="s">
        <v>125</v>
      </c>
      <c r="B8" s="14">
        <v>105</v>
      </c>
    </row>
    <row r="9" spans="1:2" ht="15" customHeight="1" x14ac:dyDescent="0.15">
      <c r="A9" s="13" t="s">
        <v>126</v>
      </c>
      <c r="B9" s="13" t="s">
        <v>127</v>
      </c>
    </row>
    <row r="10" spans="1:2" ht="15" customHeight="1" x14ac:dyDescent="0.15">
      <c r="A10" s="13" t="s">
        <v>128</v>
      </c>
      <c r="B10" s="13" t="s">
        <v>129</v>
      </c>
    </row>
    <row r="11" spans="1:2" ht="15" customHeight="1" x14ac:dyDescent="0.15">
      <c r="A11" s="13" t="s">
        <v>130</v>
      </c>
      <c r="B11" s="13" t="s">
        <v>131</v>
      </c>
    </row>
    <row r="12" spans="1:2" ht="15" customHeight="1" x14ac:dyDescent="0.15">
      <c r="A12" s="13" t="s">
        <v>132</v>
      </c>
      <c r="B12" s="13" t="s">
        <v>133</v>
      </c>
    </row>
    <row r="13" spans="1:2" ht="15" customHeight="1" x14ac:dyDescent="0.15">
      <c r="A13" s="13" t="s">
        <v>134</v>
      </c>
      <c r="B13" s="13" t="s">
        <v>135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ACE0E-FC0C-404D-9C6F-5E01D37F3771}">
  <dimension ref="A1:G19"/>
  <sheetViews>
    <sheetView workbookViewId="0">
      <selection activeCell="I17" sqref="I17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168</v>
      </c>
      <c r="B1" s="16" t="s">
        <v>148</v>
      </c>
      <c r="C1" s="21" t="s">
        <v>165</v>
      </c>
      <c r="D1" s="16" t="s">
        <v>160</v>
      </c>
      <c r="E1" s="16" t="s">
        <v>149</v>
      </c>
      <c r="F1" s="16" t="s">
        <v>150</v>
      </c>
      <c r="G1" s="16" t="s">
        <v>151</v>
      </c>
    </row>
    <row r="2" spans="1:7" x14ac:dyDescent="0.15">
      <c r="A2" s="21" t="s">
        <v>166</v>
      </c>
      <c r="B2" s="16" t="s">
        <v>152</v>
      </c>
      <c r="C2" s="9">
        <v>24.546200871816598</v>
      </c>
      <c r="D2" s="18">
        <v>20.921517853723</v>
      </c>
      <c r="E2" s="19">
        <f>C2-D5</f>
        <v>3.7506028766523976</v>
      </c>
      <c r="F2" s="16">
        <f>E2-E5</f>
        <v>-4.8535093714683342E-3</v>
      </c>
      <c r="G2" s="16">
        <f>2^-(F2)</f>
        <v>1.0033698615963842</v>
      </c>
    </row>
    <row r="3" spans="1:7" x14ac:dyDescent="0.15">
      <c r="A3" s="21" t="s">
        <v>166</v>
      </c>
      <c r="B3" s="16" t="s">
        <v>153</v>
      </c>
      <c r="C3" s="9">
        <v>24.6079030992281</v>
      </c>
      <c r="D3" s="18">
        <v>20.6350535471672</v>
      </c>
      <c r="E3" s="19">
        <f>C3-D5</f>
        <v>3.8123051040638991</v>
      </c>
      <c r="F3" s="16">
        <f>E3-E5</f>
        <v>5.6848718040033219E-2</v>
      </c>
      <c r="G3" s="16">
        <f>2^-(F3)</f>
        <v>0.96136173213309062</v>
      </c>
    </row>
    <row r="4" spans="1:7" x14ac:dyDescent="0.15">
      <c r="A4" s="21" t="s">
        <v>166</v>
      </c>
      <c r="B4" s="16" t="s">
        <v>154</v>
      </c>
      <c r="C4" s="9">
        <v>24.499059172519502</v>
      </c>
      <c r="D4" s="18">
        <v>20.830222584602399</v>
      </c>
      <c r="E4" s="19">
        <f>C4-D5</f>
        <v>3.703461177355301</v>
      </c>
      <c r="F4" s="16">
        <f>E4-E5</f>
        <v>-5.1995208668564885E-2</v>
      </c>
      <c r="G4" s="16">
        <f>2^-(F4)</f>
        <v>1.0366976580396139</v>
      </c>
    </row>
    <row r="5" spans="1:7" x14ac:dyDescent="0.15">
      <c r="A5" s="16" t="s">
        <v>155</v>
      </c>
      <c r="C5" s="16">
        <f>AVERAGE(C2:C4)</f>
        <v>24.551054381188067</v>
      </c>
      <c r="D5" s="16">
        <f>AVERAGE(D2:D4)</f>
        <v>20.795597995164201</v>
      </c>
      <c r="E5" s="16">
        <f>C5-D5</f>
        <v>3.7554563860238659</v>
      </c>
      <c r="F5" s="16">
        <f>E5-E5</f>
        <v>0</v>
      </c>
      <c r="G5" s="16">
        <f>2^-(F5)</f>
        <v>1</v>
      </c>
    </row>
    <row r="7" spans="1:7" x14ac:dyDescent="0.15">
      <c r="A7" s="21" t="s">
        <v>167</v>
      </c>
      <c r="B7" s="16" t="s">
        <v>152</v>
      </c>
      <c r="C7" s="9">
        <v>34.478410683430198</v>
      </c>
      <c r="D7" s="18">
        <v>20.921517853723</v>
      </c>
      <c r="E7" s="19">
        <f>C7-D10</f>
        <v>13.682812688265997</v>
      </c>
      <c r="F7" s="16">
        <f>E7-E5</f>
        <v>9.9273563022421314</v>
      </c>
      <c r="G7" s="16">
        <f>2^-(F7)</f>
        <v>1.0269941632906736E-3</v>
      </c>
    </row>
    <row r="8" spans="1:7" x14ac:dyDescent="0.15">
      <c r="A8" s="21" t="s">
        <v>167</v>
      </c>
      <c r="B8" s="16" t="s">
        <v>153</v>
      </c>
      <c r="C8" s="9">
        <v>35.5227228164281</v>
      </c>
      <c r="D8" s="18">
        <v>20.6350535471672</v>
      </c>
      <c r="E8" s="19">
        <f>C8-D10</f>
        <v>14.727124821263899</v>
      </c>
      <c r="F8" s="16">
        <f>E8-E5</f>
        <v>10.971668435240034</v>
      </c>
      <c r="G8" s="16">
        <f>2^-(F8)</f>
        <v>4.9796486186889899E-4</v>
      </c>
    </row>
    <row r="9" spans="1:7" x14ac:dyDescent="0.15">
      <c r="A9" s="21" t="s">
        <v>167</v>
      </c>
      <c r="B9" s="16" t="s">
        <v>154</v>
      </c>
      <c r="C9" s="9">
        <v>34.241037989687896</v>
      </c>
      <c r="D9" s="18">
        <v>20.830222584602399</v>
      </c>
      <c r="E9" s="19">
        <f>C9-D10</f>
        <v>13.445439994523696</v>
      </c>
      <c r="F9" s="16">
        <f>E9-E5</f>
        <v>9.6899836084998299</v>
      </c>
      <c r="G9" s="16">
        <f>2^-(F9)</f>
        <v>1.2106658058920014E-3</v>
      </c>
    </row>
    <row r="10" spans="1:7" x14ac:dyDescent="0.15">
      <c r="A10" s="16" t="s">
        <v>155</v>
      </c>
      <c r="C10" s="16">
        <f>AVERAGE(C7:C9)</f>
        <v>34.747390496515401</v>
      </c>
      <c r="D10" s="16">
        <f>AVERAGE(D7:D9)</f>
        <v>20.795597995164201</v>
      </c>
      <c r="E10" s="16">
        <f>C10-D10</f>
        <v>13.9517925013512</v>
      </c>
      <c r="F10" s="16">
        <f>E10-E5</f>
        <v>10.196336115327334</v>
      </c>
      <c r="G10" s="16">
        <f>2^-(F10)</f>
        <v>8.5230882139781335E-4</v>
      </c>
    </row>
    <row r="12" spans="1:7" x14ac:dyDescent="0.15">
      <c r="B12" s="21" t="s">
        <v>166</v>
      </c>
      <c r="C12" s="21" t="s">
        <v>167</v>
      </c>
    </row>
    <row r="13" spans="1:7" x14ac:dyDescent="0.15">
      <c r="A13" s="16">
        <v>1</v>
      </c>
      <c r="B13" s="16">
        <f>G2</f>
        <v>1.0033698615963842</v>
      </c>
      <c r="C13" s="16">
        <f>G7</f>
        <v>1.0269941632906736E-3</v>
      </c>
    </row>
    <row r="14" spans="1:7" x14ac:dyDescent="0.15">
      <c r="A14" s="16">
        <v>2</v>
      </c>
      <c r="B14" s="16">
        <f t="shared" ref="B14:B15" si="0">G3</f>
        <v>0.96136173213309062</v>
      </c>
      <c r="C14" s="16">
        <f t="shared" ref="C14:C15" si="1">G8</f>
        <v>4.9796486186889899E-4</v>
      </c>
    </row>
    <row r="15" spans="1:7" x14ac:dyDescent="0.15">
      <c r="A15" s="16">
        <v>3</v>
      </c>
      <c r="B15" s="16">
        <f t="shared" si="0"/>
        <v>1.0366976580396139</v>
      </c>
      <c r="C15" s="16">
        <f t="shared" si="1"/>
        <v>1.2106658058920014E-3</v>
      </c>
    </row>
    <row r="16" spans="1:7" x14ac:dyDescent="0.15">
      <c r="A16" s="16" t="s">
        <v>156</v>
      </c>
      <c r="B16" s="16">
        <f>AVERAGE(B13:B15)</f>
        <v>1.0004764172563629</v>
      </c>
      <c r="C16" s="16">
        <f>AVERAGE(C13:C15)</f>
        <v>9.1187494368385796E-4</v>
      </c>
    </row>
    <row r="17" spans="1:3" x14ac:dyDescent="0.15">
      <c r="A17" s="16" t="s">
        <v>157</v>
      </c>
      <c r="B17" s="16">
        <f>STDEV(B13:B15)</f>
        <v>3.7751217836778352E-2</v>
      </c>
      <c r="C17" s="16">
        <f>STDEV(C13:C15)</f>
        <v>3.7003376189885301E-4</v>
      </c>
    </row>
    <row r="18" spans="1:3" x14ac:dyDescent="0.15">
      <c r="A18" s="16" t="s">
        <v>158</v>
      </c>
      <c r="B18" s="16">
        <f>_xlfn.STDEV.P(B13:B15)/SQRT(3)</f>
        <v>1.7796094753624349E-2</v>
      </c>
      <c r="C18" s="16">
        <f>_xlfn.STDEV.P(C13:C15)/SQRT(3)</f>
        <v>1.7443558820443153E-4</v>
      </c>
    </row>
    <row r="19" spans="1:3" x14ac:dyDescent="0.15">
      <c r="A19" s="16" t="s">
        <v>159</v>
      </c>
      <c r="B19" s="16">
        <f>_xlfn.T.TEST(C13:C15,B13:B15,2,1)</f>
        <v>4.660619874009488E-4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717B-A426-44B5-99BB-8B026B33E0D4}">
  <dimension ref="A1:G19"/>
  <sheetViews>
    <sheetView workbookViewId="0">
      <selection activeCell="B16" activeCellId="1" sqref="B12:C12 B16:C16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168</v>
      </c>
      <c r="B1" s="16" t="s">
        <v>148</v>
      </c>
      <c r="C1" s="21" t="s">
        <v>165</v>
      </c>
      <c r="D1" s="16" t="s">
        <v>160</v>
      </c>
      <c r="E1" s="16" t="s">
        <v>149</v>
      </c>
      <c r="F1" s="16" t="s">
        <v>150</v>
      </c>
      <c r="G1" s="16" t="s">
        <v>151</v>
      </c>
    </row>
    <row r="2" spans="1:7" x14ac:dyDescent="0.15">
      <c r="A2" s="21" t="s">
        <v>166</v>
      </c>
      <c r="B2" s="16" t="s">
        <v>152</v>
      </c>
      <c r="C2" s="9">
        <v>24.370290518341701</v>
      </c>
      <c r="D2" s="18">
        <v>20.921517853723</v>
      </c>
      <c r="E2" s="19">
        <f>C2-D5</f>
        <v>3.5746925231775002</v>
      </c>
      <c r="F2" s="16">
        <f>E2-E5</f>
        <v>-5.1050387743870829E-2</v>
      </c>
      <c r="G2" s="16">
        <f>2^-(F2)</f>
        <v>1.0360189470528998</v>
      </c>
    </row>
    <row r="3" spans="1:7" x14ac:dyDescent="0.15">
      <c r="A3" s="21" t="s">
        <v>166</v>
      </c>
      <c r="B3" s="16" t="s">
        <v>153</v>
      </c>
      <c r="C3" s="9">
        <v>24.508058447395399</v>
      </c>
      <c r="D3" s="18">
        <v>20.6350535471672</v>
      </c>
      <c r="E3" s="19">
        <f>C3-D5</f>
        <v>3.7124604522311984</v>
      </c>
      <c r="F3" s="16">
        <f>E3-E5</f>
        <v>8.671754130982734E-2</v>
      </c>
      <c r="G3" s="16">
        <f>2^-(F3)</f>
        <v>0.9416628103666046</v>
      </c>
    </row>
    <row r="4" spans="1:7" x14ac:dyDescent="0.15">
      <c r="A4" s="21" t="s">
        <v>166</v>
      </c>
      <c r="B4" s="16" t="s">
        <v>154</v>
      </c>
      <c r="C4" s="9">
        <v>24.385673752519601</v>
      </c>
      <c r="D4" s="18">
        <v>20.830222584602399</v>
      </c>
      <c r="E4" s="19">
        <f>C4-D5</f>
        <v>3.5900757573554003</v>
      </c>
      <c r="F4" s="16">
        <f>E4-E5</f>
        <v>-3.5667153565970722E-2</v>
      </c>
      <c r="G4" s="16">
        <f>2^-(F4)</f>
        <v>1.0250307241615078</v>
      </c>
    </row>
    <row r="5" spans="1:7" x14ac:dyDescent="0.15">
      <c r="A5" s="16" t="s">
        <v>155</v>
      </c>
      <c r="C5" s="16">
        <f>AVERAGE(C2:C4)</f>
        <v>24.421340906085572</v>
      </c>
      <c r="D5" s="16">
        <f>AVERAGE(D2:D4)</f>
        <v>20.795597995164201</v>
      </c>
      <c r="E5" s="16">
        <f>C5-D5</f>
        <v>3.625742910921371</v>
      </c>
      <c r="F5" s="16">
        <f>E5-E5</f>
        <v>0</v>
      </c>
      <c r="G5" s="16">
        <f>2^-(F5)</f>
        <v>1</v>
      </c>
    </row>
    <row r="7" spans="1:7" x14ac:dyDescent="0.15">
      <c r="A7" s="21" t="s">
        <v>167</v>
      </c>
      <c r="B7" s="16" t="s">
        <v>152</v>
      </c>
      <c r="C7" s="9">
        <v>34.257618686078501</v>
      </c>
      <c r="D7" s="18">
        <v>20.921517853723</v>
      </c>
      <c r="E7" s="19">
        <f>C7-D10</f>
        <v>13.462020690914301</v>
      </c>
      <c r="F7" s="16">
        <f>E7-E5</f>
        <v>9.8362777799929297</v>
      </c>
      <c r="G7" s="16">
        <f>2^-(F7)</f>
        <v>1.0939194458117938E-3</v>
      </c>
    </row>
    <row r="8" spans="1:7" x14ac:dyDescent="0.15">
      <c r="A8" s="21" t="s">
        <v>167</v>
      </c>
      <c r="B8" s="16" t="s">
        <v>153</v>
      </c>
      <c r="C8" s="9">
        <v>35.058226493928402</v>
      </c>
      <c r="D8" s="18">
        <v>20.6350535471672</v>
      </c>
      <c r="E8" s="19">
        <f>C8-D10</f>
        <v>14.262628498764201</v>
      </c>
      <c r="F8" s="16">
        <f>E8-E5</f>
        <v>10.63688558784283</v>
      </c>
      <c r="G8" s="16">
        <f>2^-(F8)</f>
        <v>6.2802709020837785E-4</v>
      </c>
    </row>
    <row r="9" spans="1:7" x14ac:dyDescent="0.15">
      <c r="A9" s="21" t="s">
        <v>167</v>
      </c>
      <c r="B9" s="16" t="s">
        <v>154</v>
      </c>
      <c r="C9" s="9">
        <v>34.202237679071601</v>
      </c>
      <c r="D9" s="18">
        <v>20.830222584602399</v>
      </c>
      <c r="E9" s="19">
        <f>C9-D10</f>
        <v>13.4066396839074</v>
      </c>
      <c r="F9" s="16">
        <f>E9-E5</f>
        <v>9.7808967729860292</v>
      </c>
      <c r="G9" s="16">
        <f>2^-(F9)</f>
        <v>1.1367283379755864E-3</v>
      </c>
    </row>
    <row r="10" spans="1:7" x14ac:dyDescent="0.15">
      <c r="A10" s="16" t="s">
        <v>155</v>
      </c>
      <c r="C10" s="16">
        <f>AVERAGE(C7:C9)</f>
        <v>34.506027619692837</v>
      </c>
      <c r="D10" s="16">
        <f>AVERAGE(D7:D9)</f>
        <v>20.795597995164201</v>
      </c>
      <c r="E10" s="16">
        <f>C10-D10</f>
        <v>13.710429624528636</v>
      </c>
      <c r="F10" s="16">
        <f>E10-E5</f>
        <v>10.084686713607265</v>
      </c>
      <c r="G10" s="16">
        <f>2^-(F10)</f>
        <v>9.2088797576724175E-4</v>
      </c>
    </row>
    <row r="12" spans="1:7" x14ac:dyDescent="0.15">
      <c r="B12" s="21" t="s">
        <v>166</v>
      </c>
      <c r="C12" s="21" t="s">
        <v>167</v>
      </c>
    </row>
    <row r="13" spans="1:7" x14ac:dyDescent="0.15">
      <c r="A13" s="16">
        <v>1</v>
      </c>
      <c r="B13" s="16">
        <f>G2</f>
        <v>1.0360189470528998</v>
      </c>
      <c r="C13" s="16">
        <f>G7</f>
        <v>1.0939194458117938E-3</v>
      </c>
    </row>
    <row r="14" spans="1:7" x14ac:dyDescent="0.15">
      <c r="A14" s="16">
        <v>2</v>
      </c>
      <c r="B14" s="16">
        <f t="shared" ref="B14:B15" si="0">G3</f>
        <v>0.9416628103666046</v>
      </c>
      <c r="C14" s="16">
        <f t="shared" ref="C14:C15" si="1">G8</f>
        <v>6.2802709020837785E-4</v>
      </c>
    </row>
    <row r="15" spans="1:7" x14ac:dyDescent="0.15">
      <c r="A15" s="16">
        <v>3</v>
      </c>
      <c r="B15" s="16">
        <f t="shared" si="0"/>
        <v>1.0250307241615078</v>
      </c>
      <c r="C15" s="16">
        <f t="shared" si="1"/>
        <v>1.1367283379755864E-3</v>
      </c>
    </row>
    <row r="16" spans="1:7" x14ac:dyDescent="0.15">
      <c r="A16" s="16" t="s">
        <v>156</v>
      </c>
      <c r="B16" s="16">
        <f>AVERAGE(B13:B15)</f>
        <v>1.0009041605270041</v>
      </c>
      <c r="C16" s="16">
        <f>AVERAGE(C13:C15)</f>
        <v>9.5289162466525267E-4</v>
      </c>
    </row>
    <row r="17" spans="1:3" x14ac:dyDescent="0.15">
      <c r="A17" s="16" t="s">
        <v>157</v>
      </c>
      <c r="B17" s="16">
        <f>STDEV(B13:B15)</f>
        <v>5.1597853028958696E-2</v>
      </c>
      <c r="C17" s="16">
        <f>STDEV(C13:C15)</f>
        <v>2.8215399097475884E-4</v>
      </c>
    </row>
    <row r="18" spans="1:3" x14ac:dyDescent="0.15">
      <c r="A18" s="16" t="s">
        <v>158</v>
      </c>
      <c r="B18" s="16">
        <f>_xlfn.STDEV.P(B13:B15)/SQRT(3)</f>
        <v>2.4323461180962361E-2</v>
      </c>
      <c r="C18" s="16">
        <f>_xlfn.STDEV.P(C13:C15)/SQRT(3)</f>
        <v>1.3300866690473329E-4</v>
      </c>
    </row>
    <row r="19" spans="1:3" x14ac:dyDescent="0.15">
      <c r="A19" s="16" t="s">
        <v>159</v>
      </c>
      <c r="B19" s="16">
        <f>_xlfn.T.TEST(C13:C15,B13:B15,2,1)</f>
        <v>8.7685927273505493E-4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B2700-04D8-400E-9C7B-D1DF945A8A51}">
  <dimension ref="A1:G19"/>
  <sheetViews>
    <sheetView workbookViewId="0">
      <selection activeCell="B16" activeCellId="1" sqref="B12:C12 B16:C16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168</v>
      </c>
      <c r="B1" s="16" t="s">
        <v>148</v>
      </c>
      <c r="C1" s="21" t="s">
        <v>165</v>
      </c>
      <c r="D1" s="16" t="s">
        <v>160</v>
      </c>
      <c r="E1" s="16" t="s">
        <v>149</v>
      </c>
      <c r="F1" s="16" t="s">
        <v>150</v>
      </c>
      <c r="G1" s="16" t="s">
        <v>151</v>
      </c>
    </row>
    <row r="2" spans="1:7" x14ac:dyDescent="0.15">
      <c r="A2" s="21" t="s">
        <v>166</v>
      </c>
      <c r="B2" s="16" t="s">
        <v>152</v>
      </c>
      <c r="C2" s="9">
        <v>24.530285543908299</v>
      </c>
      <c r="D2" s="18">
        <v>20.921517853723</v>
      </c>
      <c r="E2" s="19">
        <f>C2-D5</f>
        <v>3.7346875487440983</v>
      </c>
      <c r="F2" s="16">
        <f>E2-E5</f>
        <v>1.8192264053432439E-2</v>
      </c>
      <c r="G2" s="16">
        <f>2^-(F2)</f>
        <v>0.98746925532795349</v>
      </c>
    </row>
    <row r="3" spans="1:7" x14ac:dyDescent="0.15">
      <c r="A3" s="21" t="s">
        <v>166</v>
      </c>
      <c r="B3" s="16" t="s">
        <v>153</v>
      </c>
      <c r="C3" s="9">
        <v>24.466287449023799</v>
      </c>
      <c r="D3" s="18">
        <v>20.6350535471672</v>
      </c>
      <c r="E3" s="19">
        <f>C3-D5</f>
        <v>3.6706894538595982</v>
      </c>
      <c r="F3" s="16">
        <f>E3-E5</f>
        <v>-4.5805830831067595E-2</v>
      </c>
      <c r="G3" s="16">
        <f>2^-(F3)</f>
        <v>1.0322595965731938</v>
      </c>
    </row>
    <row r="4" spans="1:7" x14ac:dyDescent="0.15">
      <c r="A4" s="21" t="s">
        <v>166</v>
      </c>
      <c r="B4" s="16" t="s">
        <v>154</v>
      </c>
      <c r="C4" s="9">
        <v>24.539706846632502</v>
      </c>
      <c r="D4" s="18">
        <v>20.830222584602399</v>
      </c>
      <c r="E4" s="19">
        <f>C4-D5</f>
        <v>3.744108851468301</v>
      </c>
      <c r="F4" s="16">
        <f>E4-E5</f>
        <v>2.7613566777635157E-2</v>
      </c>
      <c r="G4" s="16">
        <f>2^-(F4)</f>
        <v>0.98104174583212744</v>
      </c>
    </row>
    <row r="5" spans="1:7" x14ac:dyDescent="0.15">
      <c r="A5" s="16" t="s">
        <v>155</v>
      </c>
      <c r="C5" s="16">
        <f>AVERAGE(C2:C4)</f>
        <v>24.512093279854867</v>
      </c>
      <c r="D5" s="16">
        <f>AVERAGE(D2:D4)</f>
        <v>20.795597995164201</v>
      </c>
      <c r="E5" s="16">
        <f>C5-D5</f>
        <v>3.7164952846906658</v>
      </c>
      <c r="F5" s="16">
        <f>E5-E5</f>
        <v>0</v>
      </c>
      <c r="G5" s="16">
        <f>2^-(F5)</f>
        <v>1</v>
      </c>
    </row>
    <row r="7" spans="1:7" x14ac:dyDescent="0.15">
      <c r="A7" s="21" t="s">
        <v>167</v>
      </c>
      <c r="B7" s="16" t="s">
        <v>152</v>
      </c>
      <c r="C7" s="9">
        <v>35.109979896274297</v>
      </c>
      <c r="D7" s="18">
        <v>20.921517853723</v>
      </c>
      <c r="E7" s="19">
        <f>C7-D10</f>
        <v>14.314381901110096</v>
      </c>
      <c r="F7" s="16">
        <f>E7-E5</f>
        <v>10.59788661641943</v>
      </c>
      <c r="G7" s="16">
        <f>2^-(F7)</f>
        <v>6.4523547642506604E-4</v>
      </c>
    </row>
    <row r="8" spans="1:7" x14ac:dyDescent="0.15">
      <c r="A8" s="21" t="s">
        <v>167</v>
      </c>
      <c r="B8" s="16" t="s">
        <v>153</v>
      </c>
      <c r="C8" s="9">
        <v>34.669109135526497</v>
      </c>
      <c r="D8" s="18">
        <v>20.6350535471672</v>
      </c>
      <c r="E8" s="19">
        <f>C8-D10</f>
        <v>13.873511140362297</v>
      </c>
      <c r="F8" s="16">
        <f>E8-E5</f>
        <v>10.157015855671631</v>
      </c>
      <c r="G8" s="16">
        <f>2^-(F8)</f>
        <v>8.7585771741563077E-4</v>
      </c>
    </row>
    <row r="9" spans="1:7" x14ac:dyDescent="0.15">
      <c r="A9" s="21" t="s">
        <v>167</v>
      </c>
      <c r="B9" s="16" t="s">
        <v>154</v>
      </c>
      <c r="C9" s="9">
        <v>34.968383150424103</v>
      </c>
      <c r="D9" s="18">
        <v>20.830222584602399</v>
      </c>
      <c r="E9" s="19">
        <f>C9-D10</f>
        <v>14.172785155259902</v>
      </c>
      <c r="F9" s="16">
        <f>E9-E5</f>
        <v>10.456289870569236</v>
      </c>
      <c r="G9" s="16">
        <f>2^-(F9)</f>
        <v>7.1177561556303424E-4</v>
      </c>
    </row>
    <row r="10" spans="1:7" x14ac:dyDescent="0.15">
      <c r="A10" s="16" t="s">
        <v>155</v>
      </c>
      <c r="C10" s="16">
        <f>AVERAGE(C7:C9)</f>
        <v>34.915824060741635</v>
      </c>
      <c r="D10" s="16">
        <f>AVERAGE(D7:D9)</f>
        <v>20.795597995164201</v>
      </c>
      <c r="E10" s="16">
        <f>C10-D10</f>
        <v>14.120226065577434</v>
      </c>
      <c r="F10" s="16">
        <f>E10-E5</f>
        <v>10.403730780886768</v>
      </c>
      <c r="G10" s="16">
        <f>2^-(F10)</f>
        <v>7.3818457864043279E-4</v>
      </c>
    </row>
    <row r="12" spans="1:7" x14ac:dyDescent="0.15">
      <c r="B12" s="21" t="s">
        <v>166</v>
      </c>
      <c r="C12" s="21" t="s">
        <v>167</v>
      </c>
    </row>
    <row r="13" spans="1:7" x14ac:dyDescent="0.15">
      <c r="A13" s="16">
        <v>1</v>
      </c>
      <c r="B13" s="16">
        <f>G2</f>
        <v>0.98746925532795349</v>
      </c>
      <c r="C13" s="16">
        <f>G7</f>
        <v>6.4523547642506604E-4</v>
      </c>
    </row>
    <row r="14" spans="1:7" x14ac:dyDescent="0.15">
      <c r="A14" s="16">
        <v>2</v>
      </c>
      <c r="B14" s="16">
        <f t="shared" ref="B14:B15" si="0">G3</f>
        <v>1.0322595965731938</v>
      </c>
      <c r="C14" s="16">
        <f t="shared" ref="C14:C15" si="1">G8</f>
        <v>8.7585771741563077E-4</v>
      </c>
    </row>
    <row r="15" spans="1:7" x14ac:dyDescent="0.15">
      <c r="A15" s="16">
        <v>3</v>
      </c>
      <c r="B15" s="16">
        <f t="shared" si="0"/>
        <v>0.98104174583212744</v>
      </c>
      <c r="C15" s="16">
        <f t="shared" si="1"/>
        <v>7.1177561556303424E-4</v>
      </c>
    </row>
    <row r="16" spans="1:7" x14ac:dyDescent="0.15">
      <c r="A16" s="16" t="s">
        <v>156</v>
      </c>
      <c r="B16" s="16">
        <f>AVERAGE(B13:B15)</f>
        <v>1.0002568659110915</v>
      </c>
      <c r="C16" s="16">
        <f>AVERAGE(C13:C15)</f>
        <v>7.4428960313457698E-4</v>
      </c>
    </row>
    <row r="17" spans="1:3" x14ac:dyDescent="0.15">
      <c r="A17" s="16" t="s">
        <v>157</v>
      </c>
      <c r="B17" s="16">
        <f>STDEV(B13:B15)</f>
        <v>2.790088344395256E-2</v>
      </c>
      <c r="C17" s="16">
        <f>STDEV(C13:C15)</f>
        <v>1.1869930096984294E-4</v>
      </c>
    </row>
    <row r="18" spans="1:3" x14ac:dyDescent="0.15">
      <c r="A18" s="16" t="s">
        <v>158</v>
      </c>
      <c r="B18" s="16">
        <f>_xlfn.STDEV.P(B13:B15)/SQRT(3)</f>
        <v>1.3152602589542886E-2</v>
      </c>
      <c r="C18" s="16">
        <f>_xlfn.STDEV.P(C13:C15)/SQRT(3)</f>
        <v>5.5955387091919257E-5</v>
      </c>
    </row>
    <row r="19" spans="1:3" x14ac:dyDescent="0.15">
      <c r="A19" s="16" t="s">
        <v>159</v>
      </c>
      <c r="B19" s="16">
        <f>_xlfn.T.TEST(C13:C15,B13:B15,2,1)</f>
        <v>2.576087280461558E-4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B93D9-3161-421F-AA59-BBAD0DE33BBD}">
  <dimension ref="A1:G19"/>
  <sheetViews>
    <sheetView workbookViewId="0">
      <selection activeCell="B16" activeCellId="1" sqref="B12:C12 B16:C16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168</v>
      </c>
      <c r="B1" s="16" t="s">
        <v>148</v>
      </c>
      <c r="C1" s="21" t="s">
        <v>165</v>
      </c>
      <c r="D1" s="16" t="s">
        <v>160</v>
      </c>
      <c r="E1" s="16" t="s">
        <v>149</v>
      </c>
      <c r="F1" s="16" t="s">
        <v>150</v>
      </c>
      <c r="G1" s="16" t="s">
        <v>151</v>
      </c>
    </row>
    <row r="2" spans="1:7" x14ac:dyDescent="0.15">
      <c r="A2" s="21" t="s">
        <v>166</v>
      </c>
      <c r="B2" s="16" t="s">
        <v>152</v>
      </c>
      <c r="C2" s="9">
        <v>24.3792405530805</v>
      </c>
      <c r="D2" s="18">
        <v>20.921517853723</v>
      </c>
      <c r="E2" s="19">
        <f>C2-D5</f>
        <v>3.5836425579162992</v>
      </c>
      <c r="F2" s="16">
        <f>E2-E5</f>
        <v>-8.8284918492728792E-2</v>
      </c>
      <c r="G2" s="16">
        <f>2^-(F2)</f>
        <v>1.0631056068326521</v>
      </c>
    </row>
    <row r="3" spans="1:7" x14ac:dyDescent="0.15">
      <c r="A3" s="21" t="s">
        <v>166</v>
      </c>
      <c r="B3" s="16" t="s">
        <v>153</v>
      </c>
      <c r="C3" s="9">
        <v>24.446638172632898</v>
      </c>
      <c r="D3" s="18">
        <v>20.6350535471672</v>
      </c>
      <c r="E3" s="19">
        <f>C3-D5</f>
        <v>3.6510401774686976</v>
      </c>
      <c r="F3" s="16">
        <f>E3-E5</f>
        <v>-2.0887298940330368E-2</v>
      </c>
      <c r="G3" s="16">
        <f>2^-(F3)</f>
        <v>1.0145832858400288</v>
      </c>
    </row>
    <row r="4" spans="1:7" x14ac:dyDescent="0.15">
      <c r="A4" s="21" t="s">
        <v>166</v>
      </c>
      <c r="B4" s="16" t="s">
        <v>154</v>
      </c>
      <c r="C4" s="9">
        <v>24.576697689006298</v>
      </c>
      <c r="D4" s="18">
        <v>20.830222584602399</v>
      </c>
      <c r="E4" s="19">
        <f>C4-D5</f>
        <v>3.7810996938420978</v>
      </c>
      <c r="F4" s="16">
        <f>E4-E5</f>
        <v>0.10917221743306982</v>
      </c>
      <c r="G4" s="16">
        <f>2^-(F4)</f>
        <v>0.92711986765065502</v>
      </c>
    </row>
    <row r="5" spans="1:7" x14ac:dyDescent="0.15">
      <c r="A5" s="16" t="s">
        <v>155</v>
      </c>
      <c r="C5" s="16">
        <f>AVERAGE(C2:C4)</f>
        <v>24.467525471573229</v>
      </c>
      <c r="D5" s="16">
        <f>AVERAGE(D2:D4)</f>
        <v>20.795597995164201</v>
      </c>
      <c r="E5" s="16">
        <f>C5-D5</f>
        <v>3.6719274764090279</v>
      </c>
      <c r="F5" s="16">
        <f>E5-E5</f>
        <v>0</v>
      </c>
      <c r="G5" s="16">
        <f>2^-(F5)</f>
        <v>1</v>
      </c>
    </row>
    <row r="7" spans="1:7" x14ac:dyDescent="0.15">
      <c r="A7" s="21" t="s">
        <v>167</v>
      </c>
      <c r="B7" s="16" t="s">
        <v>152</v>
      </c>
      <c r="C7" s="9">
        <v>33.870779582552899</v>
      </c>
      <c r="D7" s="18">
        <v>20.921517853723</v>
      </c>
      <c r="E7" s="19">
        <f>C7-D10</f>
        <v>13.075181587388698</v>
      </c>
      <c r="F7" s="16">
        <f>E7-E5</f>
        <v>9.4032541109796703</v>
      </c>
      <c r="G7" s="16">
        <f>2^-(F7)</f>
        <v>1.4768570337902564E-3</v>
      </c>
    </row>
    <row r="8" spans="1:7" x14ac:dyDescent="0.15">
      <c r="A8" s="21" t="s">
        <v>167</v>
      </c>
      <c r="B8" s="16" t="s">
        <v>153</v>
      </c>
      <c r="C8" s="9">
        <v>33.635152618497898</v>
      </c>
      <c r="D8" s="18">
        <v>20.6350535471672</v>
      </c>
      <c r="E8" s="19">
        <f>C8-D10</f>
        <v>12.839554623333697</v>
      </c>
      <c r="F8" s="16">
        <f>E8-E5</f>
        <v>9.1676271469246693</v>
      </c>
      <c r="G8" s="16">
        <f>2^-(F8)</f>
        <v>1.7388785077819791E-3</v>
      </c>
    </row>
    <row r="9" spans="1:7" x14ac:dyDescent="0.15">
      <c r="A9" s="21" t="s">
        <v>167</v>
      </c>
      <c r="B9" s="16" t="s">
        <v>154</v>
      </c>
      <c r="C9" s="9">
        <v>33.797700870659398</v>
      </c>
      <c r="D9" s="18">
        <v>20.830222584602399</v>
      </c>
      <c r="E9" s="19">
        <f>C9-D10</f>
        <v>13.002102875495197</v>
      </c>
      <c r="F9" s="16">
        <f>E9-E5</f>
        <v>9.3301753990861691</v>
      </c>
      <c r="G9" s="16">
        <f>2^-(F9)</f>
        <v>1.5535933015451094E-3</v>
      </c>
    </row>
    <row r="10" spans="1:7" x14ac:dyDescent="0.15">
      <c r="A10" s="16" t="s">
        <v>155</v>
      </c>
      <c r="C10" s="16">
        <f>AVERAGE(C7:C9)</f>
        <v>33.767877690570067</v>
      </c>
      <c r="D10" s="16">
        <f>AVERAGE(D7:D9)</f>
        <v>20.795597995164201</v>
      </c>
      <c r="E10" s="16">
        <f>C10-D10</f>
        <v>12.972279695405867</v>
      </c>
      <c r="F10" s="16">
        <f>E10-E5</f>
        <v>9.3003522189968386</v>
      </c>
      <c r="G10" s="16">
        <f>2^-(F10)</f>
        <v>1.586043198402716E-3</v>
      </c>
    </row>
    <row r="12" spans="1:7" x14ac:dyDescent="0.15">
      <c r="B12" s="21" t="s">
        <v>166</v>
      </c>
      <c r="C12" s="21" t="s">
        <v>167</v>
      </c>
    </row>
    <row r="13" spans="1:7" x14ac:dyDescent="0.15">
      <c r="A13" s="16">
        <v>1</v>
      </c>
      <c r="B13" s="16">
        <f>G2</f>
        <v>1.0631056068326521</v>
      </c>
      <c r="C13" s="16">
        <f>G7</f>
        <v>1.4768570337902564E-3</v>
      </c>
    </row>
    <row r="14" spans="1:7" x14ac:dyDescent="0.15">
      <c r="A14" s="16">
        <v>2</v>
      </c>
      <c r="B14" s="16">
        <f t="shared" ref="B14:B15" si="0">G3</f>
        <v>1.0145832858400288</v>
      </c>
      <c r="C14" s="16">
        <f t="shared" ref="C14:C15" si="1">G8</f>
        <v>1.7388785077819791E-3</v>
      </c>
    </row>
    <row r="15" spans="1:7" x14ac:dyDescent="0.15">
      <c r="A15" s="16">
        <v>3</v>
      </c>
      <c r="B15" s="16">
        <f t="shared" si="0"/>
        <v>0.92711986765065502</v>
      </c>
      <c r="C15" s="16">
        <f t="shared" si="1"/>
        <v>1.5535933015451094E-3</v>
      </c>
    </row>
    <row r="16" spans="1:7" x14ac:dyDescent="0.15">
      <c r="A16" s="16" t="s">
        <v>156</v>
      </c>
      <c r="B16" s="16">
        <f>AVERAGE(B13:B15)</f>
        <v>1.0016029201077787</v>
      </c>
      <c r="C16" s="16">
        <f>AVERAGE(C13:C15)</f>
        <v>1.5897762810391149E-3</v>
      </c>
    </row>
    <row r="17" spans="1:3" x14ac:dyDescent="0.15">
      <c r="A17" s="16" t="s">
        <v>157</v>
      </c>
      <c r="B17" s="16">
        <f>STDEV(B13:B15)</f>
        <v>6.8915874340573849E-2</v>
      </c>
      <c r="C17" s="16">
        <f>STDEV(C13:C15)</f>
        <v>1.3470604742177122E-4</v>
      </c>
    </row>
    <row r="18" spans="1:3" x14ac:dyDescent="0.15">
      <c r="A18" s="16" t="s">
        <v>158</v>
      </c>
      <c r="B18" s="16">
        <f>_xlfn.STDEV.P(B13:B15)/SQRT(3)</f>
        <v>3.2487254718413169E-2</v>
      </c>
      <c r="C18" s="16">
        <f>_xlfn.STDEV.P(C13:C15)/SQRT(3)</f>
        <v>6.3501039732514046E-5</v>
      </c>
    </row>
    <row r="19" spans="1:3" x14ac:dyDescent="0.15">
      <c r="A19" s="16" t="s">
        <v>159</v>
      </c>
      <c r="B19" s="16">
        <f>_xlfn.T.TEST(C13:C15,B13:B15,2,1)</f>
        <v>1.5801154100900769E-3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30F7-4004-40B6-A515-761BC0D082F2}">
  <dimension ref="A1:G19"/>
  <sheetViews>
    <sheetView workbookViewId="0">
      <selection activeCell="J14" sqref="J14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168</v>
      </c>
      <c r="B1" s="16" t="s">
        <v>148</v>
      </c>
      <c r="C1" s="21" t="s">
        <v>165</v>
      </c>
      <c r="D1" s="16" t="s">
        <v>160</v>
      </c>
      <c r="E1" s="16" t="s">
        <v>149</v>
      </c>
      <c r="F1" s="16" t="s">
        <v>150</v>
      </c>
      <c r="G1" s="16" t="s">
        <v>151</v>
      </c>
    </row>
    <row r="2" spans="1:7" x14ac:dyDescent="0.15">
      <c r="A2" s="21" t="s">
        <v>166</v>
      </c>
      <c r="B2" s="16" t="s">
        <v>152</v>
      </c>
      <c r="C2" s="9">
        <v>24.6478853162772</v>
      </c>
      <c r="D2" s="18">
        <v>20.921517853723</v>
      </c>
      <c r="E2" s="19">
        <f>C2-D5</f>
        <v>3.8522873211129998</v>
      </c>
      <c r="F2" s="16">
        <f>E2-E5</f>
        <v>5.1448790595870264E-2</v>
      </c>
      <c r="G2" s="16">
        <f>2^-(F2)</f>
        <v>0.96496679829714094</v>
      </c>
    </row>
    <row r="3" spans="1:7" x14ac:dyDescent="0.15">
      <c r="A3" s="21" t="s">
        <v>166</v>
      </c>
      <c r="B3" s="16" t="s">
        <v>153</v>
      </c>
      <c r="C3" s="9">
        <v>24.581396210429698</v>
      </c>
      <c r="D3" s="18">
        <v>20.6350535471672</v>
      </c>
      <c r="E3" s="19">
        <f>C3-D5</f>
        <v>3.7857982152654976</v>
      </c>
      <c r="F3" s="16">
        <f>E3-E5</f>
        <v>-1.5040315251631853E-2</v>
      </c>
      <c r="G3" s="16">
        <f>2^-(F3)</f>
        <v>1.0104796833437277</v>
      </c>
    </row>
    <row r="4" spans="1:7" x14ac:dyDescent="0.15">
      <c r="A4" s="21" t="s">
        <v>166</v>
      </c>
      <c r="B4" s="16" t="s">
        <v>154</v>
      </c>
      <c r="C4" s="9">
        <v>24.560028050337099</v>
      </c>
      <c r="D4" s="18">
        <v>20.830222584602399</v>
      </c>
      <c r="E4" s="19">
        <f>C4-D5</f>
        <v>3.7644300551728982</v>
      </c>
      <c r="F4" s="16">
        <f>E4-E5</f>
        <v>-3.6408475344231306E-2</v>
      </c>
      <c r="G4" s="16">
        <f>2^-(F4)</f>
        <v>1.0255575665230596</v>
      </c>
    </row>
    <row r="5" spans="1:7" x14ac:dyDescent="0.15">
      <c r="A5" s="16" t="s">
        <v>155</v>
      </c>
      <c r="C5" s="16">
        <f>AVERAGE(C2:C4)</f>
        <v>24.59643652568133</v>
      </c>
      <c r="D5" s="16">
        <f>AVERAGE(D2:D4)</f>
        <v>20.795597995164201</v>
      </c>
      <c r="E5" s="16">
        <f>C5-D5</f>
        <v>3.8008385305171295</v>
      </c>
      <c r="F5" s="16">
        <f>E5-E5</f>
        <v>0</v>
      </c>
      <c r="G5" s="16">
        <f>2^-(F5)</f>
        <v>1</v>
      </c>
    </row>
    <row r="7" spans="1:7" x14ac:dyDescent="0.15">
      <c r="A7" s="21" t="s">
        <v>167</v>
      </c>
      <c r="B7" s="16" t="s">
        <v>152</v>
      </c>
      <c r="C7" s="9">
        <v>34.030843534422402</v>
      </c>
      <c r="D7" s="18">
        <v>20.921517853723</v>
      </c>
      <c r="E7" s="19">
        <f>C7-D10</f>
        <v>13.235245539258202</v>
      </c>
      <c r="F7" s="16">
        <f>E7-E5</f>
        <v>9.4344070087410721</v>
      </c>
      <c r="G7" s="16">
        <f>2^-(F7)</f>
        <v>1.445308307818737E-3</v>
      </c>
    </row>
    <row r="8" spans="1:7" x14ac:dyDescent="0.15">
      <c r="A8" s="21" t="s">
        <v>167</v>
      </c>
      <c r="B8" s="16" t="s">
        <v>153</v>
      </c>
      <c r="C8" s="9">
        <v>34.006064353379799</v>
      </c>
      <c r="D8" s="18">
        <v>20.6350535471672</v>
      </c>
      <c r="E8" s="19">
        <f>C8-D10</f>
        <v>13.210466358215598</v>
      </c>
      <c r="F8" s="16">
        <f>E8-E5</f>
        <v>9.4096278276984684</v>
      </c>
      <c r="G8" s="16">
        <f>2^-(F8)</f>
        <v>1.4703467834746413E-3</v>
      </c>
    </row>
    <row r="9" spans="1:7" x14ac:dyDescent="0.15">
      <c r="A9" s="21" t="s">
        <v>167</v>
      </c>
      <c r="B9" s="16" t="s">
        <v>154</v>
      </c>
      <c r="C9" s="9">
        <v>34.001377706015901</v>
      </c>
      <c r="D9" s="18">
        <v>20.830222584602399</v>
      </c>
      <c r="E9" s="19">
        <f>C9-D10</f>
        <v>13.205779710851701</v>
      </c>
      <c r="F9" s="16">
        <f>E9-E5</f>
        <v>9.4049411803345713</v>
      </c>
      <c r="G9" s="16">
        <f>2^-(F9)</f>
        <v>1.4751310252154337E-3</v>
      </c>
    </row>
    <row r="10" spans="1:7" x14ac:dyDescent="0.15">
      <c r="A10" s="16" t="s">
        <v>155</v>
      </c>
      <c r="C10" s="16">
        <f>AVERAGE(C7:C9)</f>
        <v>34.012761864606034</v>
      </c>
      <c r="D10" s="16">
        <f>AVERAGE(D7:D9)</f>
        <v>20.795597995164201</v>
      </c>
      <c r="E10" s="16">
        <f>C10-D10</f>
        <v>13.217163869441833</v>
      </c>
      <c r="F10" s="16">
        <f>E10-E5</f>
        <v>9.4163253389247039</v>
      </c>
      <c r="G10" s="16">
        <f>2^-(F10)</f>
        <v>1.4635367224878385E-3</v>
      </c>
    </row>
    <row r="12" spans="1:7" x14ac:dyDescent="0.15">
      <c r="B12" s="21" t="s">
        <v>166</v>
      </c>
      <c r="C12" s="21" t="s">
        <v>167</v>
      </c>
    </row>
    <row r="13" spans="1:7" x14ac:dyDescent="0.15">
      <c r="A13" s="16">
        <v>1</v>
      </c>
      <c r="B13" s="16">
        <f>G2</f>
        <v>0.96496679829714094</v>
      </c>
      <c r="C13" s="16">
        <f>G7</f>
        <v>1.445308307818737E-3</v>
      </c>
    </row>
    <row r="14" spans="1:7" x14ac:dyDescent="0.15">
      <c r="A14" s="16">
        <v>2</v>
      </c>
      <c r="B14" s="16">
        <f t="shared" ref="B14:B15" si="0">G3</f>
        <v>1.0104796833437277</v>
      </c>
      <c r="C14" s="16">
        <f t="shared" ref="C14:C15" si="1">G8</f>
        <v>1.4703467834746413E-3</v>
      </c>
    </row>
    <row r="15" spans="1:7" x14ac:dyDescent="0.15">
      <c r="A15" s="16">
        <v>3</v>
      </c>
      <c r="B15" s="16">
        <f t="shared" si="0"/>
        <v>1.0255575665230596</v>
      </c>
      <c r="C15" s="16">
        <f t="shared" si="1"/>
        <v>1.4751310252154337E-3</v>
      </c>
    </row>
    <row r="16" spans="1:7" x14ac:dyDescent="0.15">
      <c r="A16" s="16" t="s">
        <v>156</v>
      </c>
      <c r="B16" s="16">
        <f>AVERAGE(B13:B15)</f>
        <v>1.0003346827213095</v>
      </c>
      <c r="C16" s="16">
        <f>AVERAGE(C13:C15)</f>
        <v>1.463595372169604E-3</v>
      </c>
    </row>
    <row r="17" spans="1:3" x14ac:dyDescent="0.15">
      <c r="A17" s="16" t="s">
        <v>157</v>
      </c>
      <c r="B17" s="16">
        <f>STDEV(B13:B15)</f>
        <v>3.154363765917622E-2</v>
      </c>
      <c r="C17" s="16">
        <f>STDEV(C13:C15)</f>
        <v>1.6016703287135794E-5</v>
      </c>
    </row>
    <row r="18" spans="1:3" x14ac:dyDescent="0.15">
      <c r="A18" s="16" t="s">
        <v>158</v>
      </c>
      <c r="B18" s="16">
        <f>_xlfn.STDEV.P(B13:B15)/SQRT(3)</f>
        <v>1.4869813394729908E-2</v>
      </c>
      <c r="C18" s="16">
        <f>_xlfn.STDEV.P(C13:C15)/SQRT(3)</f>
        <v>7.5503463377243913E-6</v>
      </c>
    </row>
    <row r="19" spans="1:3" x14ac:dyDescent="0.15">
      <c r="A19" s="16" t="s">
        <v>159</v>
      </c>
      <c r="B19" s="16">
        <f>_xlfn.T.TEST(C13:C15,B13:B15,2,1)</f>
        <v>3.3191573356067548E-4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221F6-5480-4403-AA1D-76CA31F85EBF}">
  <dimension ref="A1:G19"/>
  <sheetViews>
    <sheetView workbookViewId="0">
      <selection activeCell="K14" sqref="K14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168</v>
      </c>
      <c r="B1" s="16" t="s">
        <v>148</v>
      </c>
      <c r="C1" s="21" t="s">
        <v>165</v>
      </c>
      <c r="D1" s="16" t="s">
        <v>160</v>
      </c>
      <c r="E1" s="16" t="s">
        <v>149</v>
      </c>
      <c r="F1" s="16" t="s">
        <v>150</v>
      </c>
      <c r="G1" s="16" t="s">
        <v>151</v>
      </c>
    </row>
    <row r="2" spans="1:7" x14ac:dyDescent="0.15">
      <c r="A2" s="21" t="s">
        <v>166</v>
      </c>
      <c r="B2" s="16" t="s">
        <v>152</v>
      </c>
      <c r="C2" s="9">
        <v>24.4363445814495</v>
      </c>
      <c r="D2" s="18">
        <v>20.921517853723</v>
      </c>
      <c r="E2" s="19">
        <f>C2-D5</f>
        <v>3.6407465862852995</v>
      </c>
      <c r="F2" s="16">
        <f>E2-E5</f>
        <v>-1.9576371677832327E-2</v>
      </c>
      <c r="G2" s="16">
        <f>2^-(F2)</f>
        <v>1.0136617877050687</v>
      </c>
    </row>
    <row r="3" spans="1:7" x14ac:dyDescent="0.15">
      <c r="A3" s="21" t="s">
        <v>166</v>
      </c>
      <c r="B3" s="16" t="s">
        <v>153</v>
      </c>
      <c r="C3" s="9">
        <v>24.467108651951602</v>
      </c>
      <c r="D3" s="18">
        <v>20.6350535471672</v>
      </c>
      <c r="E3" s="19">
        <f>C3-D5</f>
        <v>3.671510656787401</v>
      </c>
      <c r="F3" s="16">
        <f>E3-E5</f>
        <v>1.1187698824269177E-2</v>
      </c>
      <c r="G3" s="16">
        <f>2^-(F3)</f>
        <v>0.99227526838667979</v>
      </c>
    </row>
    <row r="4" spans="1:7" x14ac:dyDescent="0.15">
      <c r="A4" s="21" t="s">
        <v>166</v>
      </c>
      <c r="B4" s="16" t="s">
        <v>154</v>
      </c>
      <c r="C4" s="9">
        <v>24.464309625980899</v>
      </c>
      <c r="D4" s="18">
        <v>20.830222584602399</v>
      </c>
      <c r="E4" s="19">
        <f>C4-D5</f>
        <v>3.6687116308166985</v>
      </c>
      <c r="F4" s="16">
        <f>E4-E5</f>
        <v>8.3886728535667032E-3</v>
      </c>
      <c r="G4" s="16">
        <f>2^-(F4)</f>
        <v>0.9942022870448759</v>
      </c>
    </row>
    <row r="5" spans="1:7" x14ac:dyDescent="0.15">
      <c r="A5" s="16" t="s">
        <v>155</v>
      </c>
      <c r="C5" s="16">
        <f>AVERAGE(C2:C4)</f>
        <v>24.455920953127332</v>
      </c>
      <c r="D5" s="16">
        <f>AVERAGE(D2:D4)</f>
        <v>20.795597995164201</v>
      </c>
      <c r="E5" s="16">
        <f>C5-D5</f>
        <v>3.6603229579631318</v>
      </c>
      <c r="F5" s="16">
        <f>E5-E5</f>
        <v>0</v>
      </c>
      <c r="G5" s="16">
        <f>2^-(F5)</f>
        <v>1</v>
      </c>
    </row>
    <row r="7" spans="1:7" x14ac:dyDescent="0.15">
      <c r="A7" s="21" t="s">
        <v>167</v>
      </c>
      <c r="B7" s="16" t="s">
        <v>152</v>
      </c>
      <c r="C7" s="9">
        <v>34.3958369338959</v>
      </c>
      <c r="D7" s="18">
        <v>20.921517853723</v>
      </c>
      <c r="E7" s="19">
        <f>C7-D10</f>
        <v>13.6002389387317</v>
      </c>
      <c r="F7" s="16">
        <f>E7-E5</f>
        <v>9.9399159807685677</v>
      </c>
      <c r="G7" s="16">
        <f>2^-(F7)</f>
        <v>1.0180922591897692E-3</v>
      </c>
    </row>
    <row r="8" spans="1:7" x14ac:dyDescent="0.15">
      <c r="A8" s="21" t="s">
        <v>167</v>
      </c>
      <c r="B8" s="16" t="s">
        <v>153</v>
      </c>
      <c r="C8" s="9">
        <v>34.693725239135098</v>
      </c>
      <c r="D8" s="18">
        <v>20.6350535471672</v>
      </c>
      <c r="E8" s="19">
        <f>C8-D10</f>
        <v>13.898127243970897</v>
      </c>
      <c r="F8" s="16">
        <f>E8-E5</f>
        <v>10.237804286007766</v>
      </c>
      <c r="G8" s="16">
        <f>2^-(F8)</f>
        <v>8.2815917975847847E-4</v>
      </c>
    </row>
    <row r="9" spans="1:7" x14ac:dyDescent="0.15">
      <c r="A9" s="21" t="s">
        <v>167</v>
      </c>
      <c r="B9" s="16" t="s">
        <v>154</v>
      </c>
      <c r="C9" s="9">
        <v>34.074943561336198</v>
      </c>
      <c r="D9" s="18">
        <v>20.830222584602399</v>
      </c>
      <c r="E9" s="19">
        <f>C9-D10</f>
        <v>13.279345566171997</v>
      </c>
      <c r="F9" s="16">
        <f>E9-E5</f>
        <v>9.6190226082088657</v>
      </c>
      <c r="G9" s="16">
        <f>2^-(F9)</f>
        <v>1.2717029125972092E-3</v>
      </c>
    </row>
    <row r="10" spans="1:7" x14ac:dyDescent="0.15">
      <c r="A10" s="16" t="s">
        <v>155</v>
      </c>
      <c r="C10" s="16">
        <f>AVERAGE(C7:C9)</f>
        <v>34.388168578122396</v>
      </c>
      <c r="D10" s="16">
        <f>AVERAGE(D7:D9)</f>
        <v>20.795597995164201</v>
      </c>
      <c r="E10" s="16">
        <f>C10-D10</f>
        <v>13.592570582958196</v>
      </c>
      <c r="F10" s="16">
        <f>E10-E5</f>
        <v>9.932247624995064</v>
      </c>
      <c r="G10" s="16">
        <f>2^-(F10)</f>
        <v>1.0235181314368856E-3</v>
      </c>
    </row>
    <row r="12" spans="1:7" x14ac:dyDescent="0.15">
      <c r="B12" s="21" t="s">
        <v>166</v>
      </c>
      <c r="C12" s="21" t="s">
        <v>167</v>
      </c>
    </row>
    <row r="13" spans="1:7" x14ac:dyDescent="0.15">
      <c r="A13" s="16">
        <v>1</v>
      </c>
      <c r="B13" s="16">
        <f>G2</f>
        <v>1.0136617877050687</v>
      </c>
      <c r="C13" s="16">
        <f>G7</f>
        <v>1.0180922591897692E-3</v>
      </c>
    </row>
    <row r="14" spans="1:7" x14ac:dyDescent="0.15">
      <c r="A14" s="16">
        <v>2</v>
      </c>
      <c r="B14" s="16">
        <f t="shared" ref="B14:B15" si="0">G3</f>
        <v>0.99227526838667979</v>
      </c>
      <c r="C14" s="16">
        <f t="shared" ref="C14:C15" si="1">G8</f>
        <v>8.2815917975847847E-4</v>
      </c>
    </row>
    <row r="15" spans="1:7" x14ac:dyDescent="0.15">
      <c r="A15" s="16">
        <v>3</v>
      </c>
      <c r="B15" s="16">
        <f t="shared" si="0"/>
        <v>0.9942022870448759</v>
      </c>
      <c r="C15" s="16">
        <f t="shared" si="1"/>
        <v>1.2717029125972092E-3</v>
      </c>
    </row>
    <row r="16" spans="1:7" x14ac:dyDescent="0.15">
      <c r="A16" s="16" t="s">
        <v>156</v>
      </c>
      <c r="B16" s="16">
        <f>AVERAGE(B13:B15)</f>
        <v>1.0000464477122082</v>
      </c>
      <c r="C16" s="16">
        <f>AVERAGE(C13:C15)</f>
        <v>1.0393181171818189E-3</v>
      </c>
    </row>
    <row r="17" spans="1:3" x14ac:dyDescent="0.15">
      <c r="A17" s="16" t="s">
        <v>157</v>
      </c>
      <c r="B17" s="16">
        <f>STDEV(B13:B15)</f>
        <v>1.183053095039059E-2</v>
      </c>
      <c r="C17" s="16">
        <f>STDEV(C13:C15)</f>
        <v>2.2253238757707341E-4</v>
      </c>
    </row>
    <row r="18" spans="1:3" x14ac:dyDescent="0.15">
      <c r="A18" s="16" t="s">
        <v>158</v>
      </c>
      <c r="B18" s="16">
        <f>_xlfn.STDEV.P(B13:B15)/SQRT(3)</f>
        <v>5.576965773372345E-3</v>
      </c>
      <c r="C18" s="16">
        <f>_xlfn.STDEV.P(C13:C15)/SQRT(3)</f>
        <v>1.0490277352625444E-4</v>
      </c>
    </row>
    <row r="19" spans="1:3" x14ac:dyDescent="0.15">
      <c r="A19" s="16" t="s">
        <v>159</v>
      </c>
      <c r="B19" s="16">
        <f>_xlfn.T.TEST(C13:C15,B13:B15,2,1)</f>
        <v>4.6761910767533035E-5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6945D-73DF-4607-A7CC-5190D7FE1A96}">
  <dimension ref="A1:G19"/>
  <sheetViews>
    <sheetView workbookViewId="0">
      <selection activeCell="L7" sqref="L7"/>
    </sheetView>
  </sheetViews>
  <sheetFormatPr defaultColWidth="12" defaultRowHeight="14.25" x14ac:dyDescent="0.15"/>
  <cols>
    <col min="1" max="1" width="21.5" style="16" customWidth="1"/>
    <col min="2" max="16384" width="12" style="16"/>
  </cols>
  <sheetData>
    <row r="1" spans="1:7" x14ac:dyDescent="0.15">
      <c r="A1" s="16" t="s">
        <v>168</v>
      </c>
      <c r="B1" s="16" t="s">
        <v>148</v>
      </c>
      <c r="C1" s="21" t="s">
        <v>165</v>
      </c>
      <c r="D1" s="16" t="s">
        <v>160</v>
      </c>
      <c r="E1" s="16" t="s">
        <v>149</v>
      </c>
      <c r="F1" s="16" t="s">
        <v>150</v>
      </c>
      <c r="G1" s="16" t="s">
        <v>151</v>
      </c>
    </row>
    <row r="2" spans="1:7" x14ac:dyDescent="0.15">
      <c r="A2" s="21" t="s">
        <v>166</v>
      </c>
      <c r="B2" s="16" t="s">
        <v>152</v>
      </c>
      <c r="C2" s="23">
        <v>24.634819181242001</v>
      </c>
      <c r="D2" s="18">
        <v>20.921517853723</v>
      </c>
      <c r="E2" s="19">
        <f>C2-D5</f>
        <v>3.8392211860778005</v>
      </c>
      <c r="F2" s="16">
        <f>E2-E5</f>
        <v>1.7362140634368473E-2</v>
      </c>
      <c r="G2" s="16">
        <f>2^-(F2)</f>
        <v>0.98803760637190041</v>
      </c>
    </row>
    <row r="3" spans="1:7" x14ac:dyDescent="0.15">
      <c r="A3" s="21" t="s">
        <v>166</v>
      </c>
      <c r="B3" s="16" t="s">
        <v>153</v>
      </c>
      <c r="C3" s="23">
        <v>24.669975586130601</v>
      </c>
      <c r="D3" s="18">
        <v>20.6350535471672</v>
      </c>
      <c r="E3" s="19">
        <f>C3-D5</f>
        <v>3.8743775909664002</v>
      </c>
      <c r="F3" s="16">
        <f>E3-E5</f>
        <v>5.2518545522968196E-2</v>
      </c>
      <c r="G3" s="16">
        <f>2^-(F3)</f>
        <v>0.96425154293376625</v>
      </c>
    </row>
    <row r="4" spans="1:7" x14ac:dyDescent="0.15">
      <c r="A4" s="21" t="s">
        <v>166</v>
      </c>
      <c r="B4" s="16" t="s">
        <v>154</v>
      </c>
      <c r="C4" s="23">
        <v>24.5475763544503</v>
      </c>
      <c r="D4" s="18">
        <v>20.830222584602399</v>
      </c>
      <c r="E4" s="19">
        <f>C4-D5</f>
        <v>3.7519783592860989</v>
      </c>
      <c r="F4" s="16">
        <f>E4-E5</f>
        <v>-6.9880686157333116E-2</v>
      </c>
      <c r="G4" s="16">
        <f>2^-(F4)</f>
        <v>1.0496298734873226</v>
      </c>
    </row>
    <row r="5" spans="1:7" x14ac:dyDescent="0.15">
      <c r="A5" s="16" t="s">
        <v>155</v>
      </c>
      <c r="C5" s="16">
        <f>AVERAGE(C2:C4)</f>
        <v>24.617457040607633</v>
      </c>
      <c r="D5" s="16">
        <f>AVERAGE(D2:D4)</f>
        <v>20.795597995164201</v>
      </c>
      <c r="E5" s="16">
        <f>C5-D5</f>
        <v>3.821859045443432</v>
      </c>
      <c r="F5" s="16">
        <f>E5-E5</f>
        <v>0</v>
      </c>
      <c r="G5" s="16">
        <f>2^-(F5)</f>
        <v>1</v>
      </c>
    </row>
    <row r="7" spans="1:7" x14ac:dyDescent="0.15">
      <c r="A7" s="21" t="s">
        <v>167</v>
      </c>
      <c r="B7" s="16" t="s">
        <v>152</v>
      </c>
      <c r="C7" s="23">
        <v>34.096700674864998</v>
      </c>
      <c r="D7" s="18">
        <v>20.921517853723</v>
      </c>
      <c r="E7" s="19">
        <f>C7-D10</f>
        <v>13.301102679700797</v>
      </c>
      <c r="F7" s="16">
        <f>E7-E5</f>
        <v>9.4792436342573652</v>
      </c>
      <c r="G7" s="16">
        <f>2^-(F7)</f>
        <v>1.4010812781516115E-3</v>
      </c>
    </row>
    <row r="8" spans="1:7" x14ac:dyDescent="0.15">
      <c r="A8" s="21" t="s">
        <v>167</v>
      </c>
      <c r="B8" s="16" t="s">
        <v>153</v>
      </c>
      <c r="C8" s="23">
        <v>33.907954145133999</v>
      </c>
      <c r="D8" s="18">
        <v>20.6350535471672</v>
      </c>
      <c r="E8" s="19">
        <f>C8-D10</f>
        <v>13.112356149969798</v>
      </c>
      <c r="F8" s="16">
        <f>E8-E5</f>
        <v>9.2904971045263665</v>
      </c>
      <c r="G8" s="16">
        <f>2^-(F8)</f>
        <v>1.5969146198695345E-3</v>
      </c>
    </row>
    <row r="9" spans="1:7" x14ac:dyDescent="0.15">
      <c r="A9" s="21" t="s">
        <v>167</v>
      </c>
      <c r="B9" s="16" t="s">
        <v>154</v>
      </c>
      <c r="C9" s="23">
        <v>34.139168367003698</v>
      </c>
      <c r="D9" s="18">
        <v>20.830222584602399</v>
      </c>
      <c r="E9" s="19">
        <f>C9-D10</f>
        <v>13.343570371839498</v>
      </c>
      <c r="F9" s="16">
        <f>E9-E5</f>
        <v>9.5217113263960655</v>
      </c>
      <c r="G9" s="16">
        <f>2^-(F9)</f>
        <v>1.3604396492100965E-3</v>
      </c>
    </row>
    <row r="10" spans="1:7" x14ac:dyDescent="0.15">
      <c r="A10" s="16" t="s">
        <v>155</v>
      </c>
      <c r="C10" s="16">
        <f>AVERAGE(C7:C9)</f>
        <v>34.047941062334225</v>
      </c>
      <c r="D10" s="16">
        <f>AVERAGE(D7:D9)</f>
        <v>20.795597995164201</v>
      </c>
      <c r="E10" s="16">
        <f>C10-D10</f>
        <v>13.252343067170024</v>
      </c>
      <c r="F10" s="16">
        <f>E10-E5</f>
        <v>9.4304840217265919</v>
      </c>
      <c r="G10" s="16">
        <f>2^-(F10)</f>
        <v>1.4492437490634987E-3</v>
      </c>
    </row>
    <row r="12" spans="1:7" x14ac:dyDescent="0.15">
      <c r="B12" s="21" t="s">
        <v>166</v>
      </c>
      <c r="C12" s="21" t="s">
        <v>167</v>
      </c>
    </row>
    <row r="13" spans="1:7" x14ac:dyDescent="0.15">
      <c r="A13" s="16">
        <v>1</v>
      </c>
      <c r="B13" s="16">
        <f>G2</f>
        <v>0.98803760637190041</v>
      </c>
      <c r="C13" s="16">
        <f>G7</f>
        <v>1.4010812781516115E-3</v>
      </c>
    </row>
    <row r="14" spans="1:7" x14ac:dyDescent="0.15">
      <c r="A14" s="16">
        <v>2</v>
      </c>
      <c r="B14" s="16">
        <f t="shared" ref="B14:B15" si="0">G3</f>
        <v>0.96425154293376625</v>
      </c>
      <c r="C14" s="16">
        <f t="shared" ref="C14:C15" si="1">G8</f>
        <v>1.5969146198695345E-3</v>
      </c>
    </row>
    <row r="15" spans="1:7" x14ac:dyDescent="0.15">
      <c r="A15" s="16">
        <v>3</v>
      </c>
      <c r="B15" s="16">
        <f t="shared" si="0"/>
        <v>1.0496298734873226</v>
      </c>
      <c r="C15" s="16">
        <f t="shared" si="1"/>
        <v>1.3604396492100965E-3</v>
      </c>
    </row>
    <row r="16" spans="1:7" x14ac:dyDescent="0.15">
      <c r="A16" s="16" t="s">
        <v>156</v>
      </c>
      <c r="B16" s="16">
        <f>AVERAGE(B13:B15)</f>
        <v>1.0006396742643298</v>
      </c>
      <c r="C16" s="16">
        <f>AVERAGE(C13:C15)</f>
        <v>1.4528118490770806E-3</v>
      </c>
    </row>
    <row r="17" spans="1:3" x14ac:dyDescent="0.15">
      <c r="A17" s="16" t="s">
        <v>157</v>
      </c>
      <c r="B17" s="16">
        <f>STDEV(B13:B15)</f>
        <v>4.4062159711050632E-2</v>
      </c>
      <c r="C17" s="16">
        <f>STDEV(C13:C15)</f>
        <v>1.2644027014089209E-4</v>
      </c>
    </row>
    <row r="18" spans="1:3" x14ac:dyDescent="0.15">
      <c r="A18" s="16" t="s">
        <v>158</v>
      </c>
      <c r="B18" s="16">
        <f>_xlfn.STDEV.P(B13:B15)/SQRT(3)</f>
        <v>2.0771101283605726E-2</v>
      </c>
      <c r="C18" s="16">
        <f>_xlfn.STDEV.P(C13:C15)/SQRT(3)</f>
        <v>5.9604514954455834E-5</v>
      </c>
    </row>
    <row r="19" spans="1:3" x14ac:dyDescent="0.15">
      <c r="A19" s="16" t="s">
        <v>159</v>
      </c>
      <c r="B19" s="16">
        <f>_xlfn.T.TEST(C13:C15,B13:B15,2,1)</f>
        <v>6.5062549622307028E-4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0</vt:lpstr>
      <vt:lpstr>Run Information</vt:lpstr>
      <vt:lpstr>A549</vt:lpstr>
      <vt:lpstr>HCT116</vt:lpstr>
      <vt:lpstr>Ht-29</vt:lpstr>
      <vt:lpstr>HCT-15</vt:lpstr>
      <vt:lpstr>MCF-7</vt:lpstr>
      <vt:lpstr>BT549</vt:lpstr>
      <vt:lpstr>MB231</vt:lpstr>
      <vt:lpstr>T47D</vt:lpstr>
      <vt:lpstr>Du145</vt:lpstr>
      <vt:lpstr>PC-3</vt:lpstr>
      <vt:lpstr>AGS</vt:lpstr>
      <vt:lpstr>HT1080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Jaewoong</dc:creator>
  <cp:lastModifiedBy>Jaewoong</cp:lastModifiedBy>
  <dcterms:created xsi:type="dcterms:W3CDTF">2019-07-06T20:59:17Z</dcterms:created>
  <dcterms:modified xsi:type="dcterms:W3CDTF">2019-07-12T23:05:58Z</dcterms:modified>
</cp:coreProperties>
</file>