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T performance analysis" sheetId="1" r:id="rId3"/>
    <sheet state="visible" name="Performance  price analysis" sheetId="2" r:id="rId4"/>
    <sheet state="visible" name="Raw_avail_efficiency" sheetId="3" r:id="rId5"/>
    <sheet state="visible" name="Raw_source data May 2017" sheetId="4" r:id="rId6"/>
    <sheet state="visible" name="Raw_source data July 2017" sheetId="5" r:id="rId7"/>
    <sheet state="visible" name="Raw_source data Nov 2017" sheetId="6" r:id="rId8"/>
    <sheet state="visible" name="Raw_source data March 2018" sheetId="7" r:id="rId9"/>
    <sheet state="visible" name="Raw_source data July 2018" sheetId="8" r:id="rId10"/>
  </sheets>
  <definedNames/>
  <calcPr/>
</workbook>
</file>

<file path=xl/sharedStrings.xml><?xml version="1.0" encoding="utf-8"?>
<sst xmlns="http://schemas.openxmlformats.org/spreadsheetml/2006/main" count="303" uniqueCount="69">
  <si>
    <t>Cells in blue are calculations</t>
  </si>
  <si>
    <t>month</t>
  </si>
  <si>
    <t>best pair</t>
  </si>
  <si>
    <t>worst pair</t>
  </si>
  <si>
    <t>pairs 200-300</t>
  </si>
  <si>
    <t>pairs 300-400</t>
  </si>
  <si>
    <t>pairs 400-500</t>
  </si>
  <si>
    <t>pairs 500-600</t>
  </si>
  <si>
    <t>pairs 600-700</t>
  </si>
  <si>
    <t>pairs 700-800</t>
  </si>
  <si>
    <t>pairs 800-900</t>
  </si>
  <si>
    <t>Cells in green are direct references</t>
  </si>
  <si>
    <t>PERFORMANCE / PRICE (English to German)</t>
  </si>
  <si>
    <t>PERFORMANCE / PRICE</t>
  </si>
  <si>
    <t>November 2017</t>
  </si>
  <si>
    <t>July 2018</t>
  </si>
  <si>
    <t>SDL MT</t>
  </si>
  <si>
    <t>Google</t>
  </si>
  <si>
    <t>Yandex</t>
  </si>
  <si>
    <t>Microsoft</t>
  </si>
  <si>
    <t>PROMT</t>
  </si>
  <si>
    <t>IBM</t>
  </si>
  <si>
    <t>HLEPOR</t>
  </si>
  <si>
    <t>base price</t>
  </si>
  <si>
    <t>ru-en</t>
  </si>
  <si>
    <t>en-ru</t>
  </si>
  <si>
    <t>de-en</t>
  </si>
  <si>
    <t>en-de</t>
  </si>
  <si>
    <t>cs-en</t>
  </si>
  <si>
    <t>en-cs</t>
  </si>
  <si>
    <t>en-tr</t>
  </si>
  <si>
    <t>tr-en</t>
  </si>
  <si>
    <t>en-fi</t>
  </si>
  <si>
    <t>fi-en</t>
  </si>
  <si>
    <t>ro-en</t>
  </si>
  <si>
    <t>en-ro</t>
  </si>
  <si>
    <t>en-zh</t>
  </si>
  <si>
    <t>zh-en</t>
  </si>
  <si>
    <t>Systran</t>
  </si>
  <si>
    <t>Baidu</t>
  </si>
  <si>
    <t>DeepL</t>
  </si>
  <si>
    <t>SAP</t>
  </si>
  <si>
    <t>MIN</t>
  </si>
  <si>
    <t>IBM (NMT)</t>
  </si>
  <si>
    <t>Amazon</t>
  </si>
  <si>
    <t>MAX</t>
  </si>
  <si>
    <t>Top 10 performance / price</t>
  </si>
  <si>
    <t>GTCom</t>
  </si>
  <si>
    <t>AVG</t>
  </si>
  <si>
    <t>ADD-ON</t>
  </si>
  <si>
    <t>PRICE/PERFORMANCE EFFICIENCY</t>
  </si>
  <si>
    <t>Yandex new</t>
  </si>
  <si>
    <t>Microsoft (NMT)</t>
  </si>
  <si>
    <t>Original</t>
  </si>
  <si>
    <t>Format for visual</t>
  </si>
  <si>
    <t>pairs 0.4-0.5</t>
  </si>
  <si>
    <t>pairs 0.5-0.6</t>
  </si>
  <si>
    <t>pairs 0.6-0.7</t>
  </si>
  <si>
    <t>pairs 0.7-0.8</t>
  </si>
  <si>
    <t>Change since May 17</t>
  </si>
  <si>
    <t>English to Russian</t>
  </si>
  <si>
    <t>English to German</t>
  </si>
  <si>
    <t>English to Czech</t>
  </si>
  <si>
    <t>English to Turkish</t>
  </si>
  <si>
    <t>English to Finnish</t>
  </si>
  <si>
    <t>English to Romanian</t>
  </si>
  <si>
    <t>English to Chinese</t>
  </si>
  <si>
    <t>BEST AVAILABE QUALITY PER PAIR</t>
  </si>
  <si>
    <t>pair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</si>
</sst>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yyyy"/>
    <numFmt numFmtId="165" formatCode="mmm yyyy"/>
  </numFmts>
  <fonts count="18">
    <font>
      <sz val="10.0"/>
      <color rgb="FF000000"/>
      <name val="Arial"/>
    </font>
    <font>
      <i/>
      <color rgb="FF0000FF"/>
    </font>
    <font>
      <i/>
      <color rgb="FFFF0000"/>
    </font>
    <font>
      <b/>
    </font>
    <font/>
    <font>
      <b/>
      <color rgb="FF000000"/>
      <name val="Arial"/>
    </font>
    <font>
      <b/>
      <color rgb="FF000000"/>
    </font>
    <font>
      <i/>
      <color rgb="FF6AA84F"/>
    </font>
    <font>
      <color rgb="FF000000"/>
      <name val="Arial"/>
    </font>
    <font>
      <color rgb="FF6AA84F"/>
    </font>
    <font>
      <color rgb="FF6AA84F"/>
      <name val="Arial"/>
    </font>
    <font>
      <color rgb="FF000000"/>
    </font>
    <font>
      <color rgb="FF0000FF"/>
    </font>
    <font>
      <b/>
      <color rgb="FFFF9900"/>
      <name val="Arial"/>
    </font>
    <font>
      <color rgb="FFFF0000"/>
    </font>
    <font>
      <name val="Arial"/>
    </font>
    <font>
      <color rgb="FFFF0000"/>
      <name val="Arial"/>
    </font>
    <font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164" xfId="0" applyFont="1" applyNumberFormat="1"/>
    <xf borderId="0" fillId="0" fontId="5" numFmtId="164" xfId="0" applyAlignment="1" applyFont="1" applyNumberFormat="1">
      <alignment readingOrder="0" vertical="bottom"/>
    </xf>
    <xf borderId="0" fillId="0" fontId="3" numFmtId="165" xfId="0" applyAlignment="1" applyFont="1" applyNumberFormat="1">
      <alignment readingOrder="0"/>
    </xf>
    <xf borderId="0" fillId="0" fontId="5" numFmtId="0" xfId="0" applyAlignment="1" applyFont="1">
      <alignment vertical="bottom"/>
    </xf>
    <xf borderId="0" fillId="0" fontId="6" numFmtId="49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9" numFmtId="1" xfId="0" applyFont="1" applyNumberFormat="1"/>
    <xf borderId="0" fillId="0" fontId="10" numFmtId="1" xfId="0" applyAlignment="1" applyFont="1" applyNumberFormat="1">
      <alignment vertical="bottom"/>
    </xf>
    <xf borderId="0" fillId="0" fontId="4" numFmtId="4" xfId="0" applyFont="1" applyNumberFormat="1"/>
    <xf borderId="0" fillId="0" fontId="11" numFmtId="1" xfId="0" applyFont="1" applyNumberFormat="1"/>
    <xf borderId="0" fillId="0" fontId="8" numFmtId="0" xfId="0" applyAlignment="1" applyFont="1">
      <alignment horizontal="right" vertical="bottom"/>
    </xf>
    <xf borderId="0" fillId="0" fontId="9" numFmtId="0" xfId="0" applyFont="1"/>
    <xf borderId="0" fillId="0" fontId="10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vertical="bottom"/>
    </xf>
    <xf borderId="0" fillId="0" fontId="11" numFmtId="0" xfId="0" applyAlignment="1" applyFont="1">
      <alignment readingOrder="0"/>
    </xf>
    <xf borderId="0" fillId="0" fontId="12" numFmtId="1" xfId="0" applyFont="1" applyNumberFormat="1"/>
    <xf borderId="1" fillId="0" fontId="8" numFmtId="0" xfId="0" applyAlignment="1" applyBorder="1" applyFont="1">
      <alignment readingOrder="0" vertical="bottom"/>
    </xf>
    <xf borderId="2" fillId="0" fontId="4" numFmtId="0" xfId="0" applyBorder="1" applyFont="1"/>
    <xf borderId="3" fillId="0" fontId="8" numFmtId="3" xfId="0" applyAlignment="1" applyBorder="1" applyFont="1" applyNumberFormat="1">
      <alignment readingOrder="0" vertical="bottom"/>
    </xf>
    <xf borderId="0" fillId="0" fontId="8" numFmtId="1" xfId="0" applyAlignment="1" applyFont="1" applyNumberFormat="1">
      <alignment horizontal="right" vertical="bottom"/>
    </xf>
    <xf borderId="4" fillId="0" fontId="4" numFmtId="0" xfId="0" applyBorder="1" applyFont="1"/>
    <xf borderId="3" fillId="0" fontId="8" numFmtId="3" xfId="0" applyAlignment="1" applyBorder="1" applyFont="1" applyNumberFormat="1">
      <alignment vertical="bottom"/>
    </xf>
    <xf borderId="5" fillId="0" fontId="8" numFmtId="3" xfId="0" applyAlignment="1" applyBorder="1" applyFont="1" applyNumberFormat="1">
      <alignment vertical="bottom"/>
    </xf>
    <xf borderId="6" fillId="0" fontId="4" numFmtId="0" xfId="0" applyBorder="1" applyFont="1"/>
    <xf borderId="0" fillId="0" fontId="11" numFmtId="0" xfId="0" applyFont="1"/>
    <xf borderId="0" fillId="0" fontId="8" numFmtId="0" xfId="0" applyAlignment="1" applyFont="1">
      <alignment readingOrder="0" vertical="bottom"/>
    </xf>
    <xf borderId="0" fillId="0" fontId="13" numFmtId="0" xfId="0" applyAlignment="1" applyFont="1">
      <alignment readingOrder="0" vertical="bottom"/>
    </xf>
    <xf borderId="0" fillId="0" fontId="14" numFmtId="0" xfId="0" applyAlignment="1" applyFont="1">
      <alignment readingOrder="0"/>
    </xf>
    <xf borderId="0" fillId="0" fontId="15" numFmtId="0" xfId="0" applyAlignment="1" applyFont="1">
      <alignment horizontal="right" vertical="bottom"/>
    </xf>
    <xf borderId="0" fillId="0" fontId="16" numFmtId="0" xfId="0" applyAlignment="1" applyFont="1">
      <alignment horizontal="right" vertical="bottom"/>
    </xf>
    <xf borderId="0" fillId="0" fontId="17" numFmtId="0" xfId="0" applyAlignment="1" applyFont="1">
      <alignment horizontal="right" vertical="bottom"/>
    </xf>
    <xf borderId="0" fillId="0" fontId="8" numFmtId="1" xfId="0" applyAlignment="1" applyFont="1" applyNumberFormat="1">
      <alignment vertical="bottom"/>
    </xf>
    <xf borderId="0" fillId="0" fontId="8" numFmtId="4" xfId="0" applyAlignment="1" applyFont="1" applyNumberFormat="1">
      <alignment vertical="bottom"/>
    </xf>
    <xf borderId="0" fillId="0" fontId="5" numFmtId="1" xfId="0" applyAlignment="1" applyFont="1" applyNumberFormat="1">
      <alignment horizontal="right" vertical="bottom"/>
    </xf>
    <xf borderId="4" fillId="0" fontId="5" numFmtId="1" xfId="0" applyAlignment="1" applyBorder="1" applyFont="1" applyNumberFormat="1">
      <alignment horizontal="right" vertical="bottom"/>
    </xf>
    <xf borderId="0" fillId="0" fontId="3" numFmtId="0" xfId="0" applyFont="1"/>
    <xf borderId="0" fillId="0" fontId="15" numFmtId="1" xfId="0" applyAlignment="1" applyFont="1" applyNumberFormat="1">
      <alignment horizontal="right" vertical="bottom"/>
    </xf>
    <xf borderId="0" fillId="0" fontId="3" numFmtId="1" xfId="0" applyFont="1" applyNumberFormat="1"/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  <xf borderId="0" fillId="0" fontId="3" numFmtId="164" xfId="0" applyFont="1" applyNumberFormat="1"/>
    <xf borderId="0" fillId="0" fontId="9" numFmtId="10" xfId="0" applyFont="1" applyNumberFormat="1"/>
    <xf borderId="0" fillId="0" fontId="12" numFmtId="0" xfId="0" applyFont="1"/>
    <xf borderId="0" fillId="0" fontId="12" numFmtId="10" xfId="0" applyFont="1" applyNumberFormat="1"/>
    <xf borderId="0" fillId="0" fontId="4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  <col customWidth="1" min="9" max="9" width="21.57"/>
  </cols>
  <sheetData>
    <row r="1" ht="15.75" customHeight="1">
      <c r="A1" s="1" t="s">
        <v>0</v>
      </c>
      <c r="B1" s="42"/>
      <c r="C1" s="42"/>
      <c r="D1" s="42"/>
      <c r="E1" s="42"/>
      <c r="F1" s="42"/>
      <c r="G1" s="42"/>
      <c r="H1" s="42"/>
      <c r="I1" s="45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ht="15.75" customHeight="1">
      <c r="A2" s="9" t="s">
        <v>11</v>
      </c>
      <c r="B2" s="42"/>
      <c r="C2" s="42"/>
      <c r="D2" s="42"/>
      <c r="E2" s="42"/>
      <c r="F2" s="42"/>
      <c r="G2" s="42"/>
      <c r="H2" s="42"/>
      <c r="I2" s="45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ht="15.75" customHeight="1">
      <c r="A3" s="46" t="s">
        <v>53</v>
      </c>
      <c r="B3" s="47"/>
      <c r="C3" s="47"/>
      <c r="D3" s="47"/>
      <c r="E3" s="47"/>
      <c r="F3" s="47"/>
      <c r="G3" s="47"/>
      <c r="H3" s="42"/>
      <c r="I3" s="46" t="s">
        <v>54</v>
      </c>
      <c r="J3" s="47"/>
      <c r="K3" s="47"/>
      <c r="L3" s="47"/>
      <c r="M3" s="47"/>
      <c r="N3" s="47"/>
      <c r="O3" s="47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ht="15.75" customHeight="1">
      <c r="A4" s="42" t="s">
        <v>1</v>
      </c>
      <c r="B4" s="42" t="s">
        <v>2</v>
      </c>
      <c r="C4" s="42" t="s">
        <v>3</v>
      </c>
      <c r="D4" s="42" t="s">
        <v>55</v>
      </c>
      <c r="E4" s="42" t="s">
        <v>56</v>
      </c>
      <c r="F4" s="42" t="s">
        <v>57</v>
      </c>
      <c r="G4" s="42" t="s">
        <v>58</v>
      </c>
      <c r="H4" s="42"/>
      <c r="J4" s="48">
        <v>42856.0</v>
      </c>
      <c r="K4" s="48">
        <v>42917.0</v>
      </c>
      <c r="L4" s="48">
        <v>43040.0</v>
      </c>
      <c r="M4" s="48">
        <v>43160.0</v>
      </c>
      <c r="N4" s="48">
        <v>43282.0</v>
      </c>
      <c r="O4" s="42" t="s">
        <v>59</v>
      </c>
      <c r="P4" s="42" t="str">
        <f>H15</f>
        <v/>
      </c>
      <c r="Q4" s="42"/>
      <c r="R4" s="42"/>
      <c r="S4" s="42"/>
      <c r="T4" s="42"/>
      <c r="U4" s="42"/>
      <c r="V4" s="42"/>
      <c r="W4" s="42"/>
      <c r="X4" s="42"/>
      <c r="Y4" s="42"/>
      <c r="Z4" s="42"/>
    </row>
    <row r="5" ht="15.75" customHeight="1">
      <c r="A5" s="4">
        <v>42856.0</v>
      </c>
      <c r="B5">
        <v>0.69</v>
      </c>
      <c r="C5">
        <v>0.46</v>
      </c>
      <c r="D5">
        <v>2.0</v>
      </c>
      <c r="E5">
        <v>5.0</v>
      </c>
      <c r="F5">
        <v>7.0</v>
      </c>
      <c r="G5">
        <v>0.0</v>
      </c>
      <c r="I5" s="19" t="s">
        <v>60</v>
      </c>
      <c r="J5" s="17">
        <f t="shared" ref="J5:O5" si="1">B15</f>
        <v>0.5810045725</v>
      </c>
      <c r="K5" s="17">
        <f t="shared" si="1"/>
        <v>0.5716061121</v>
      </c>
      <c r="L5" s="17">
        <f t="shared" si="1"/>
        <v>0.5707324882</v>
      </c>
      <c r="M5" s="17">
        <f t="shared" si="1"/>
        <v>0.5969912443</v>
      </c>
      <c r="N5" s="17">
        <f t="shared" si="1"/>
        <v>0.6097241893</v>
      </c>
      <c r="O5" s="49">
        <f t="shared" si="1"/>
        <v>0.04943096514</v>
      </c>
    </row>
    <row r="6" ht="15.75" customHeight="1">
      <c r="A6" s="4">
        <v>42917.0</v>
      </c>
      <c r="B6">
        <v>0.69</v>
      </c>
      <c r="C6">
        <v>0.46</v>
      </c>
      <c r="D6">
        <v>2.0</v>
      </c>
      <c r="E6">
        <v>4.0</v>
      </c>
      <c r="F6">
        <v>8.0</v>
      </c>
      <c r="G6">
        <v>0.0</v>
      </c>
      <c r="I6" s="19" t="s">
        <v>61</v>
      </c>
      <c r="J6" s="17">
        <f t="shared" ref="J6:O6" si="2">B17</f>
        <v>0.6256121701</v>
      </c>
      <c r="K6" s="17">
        <f t="shared" si="2"/>
        <v>0.6337256088</v>
      </c>
      <c r="L6" s="17">
        <f t="shared" si="2"/>
        <v>0.6505374215</v>
      </c>
      <c r="M6" s="17">
        <f t="shared" si="2"/>
        <v>0.6752151256</v>
      </c>
      <c r="N6" s="17">
        <f t="shared" si="2"/>
        <v>0.6755532494</v>
      </c>
      <c r="O6" s="49">
        <f t="shared" si="2"/>
        <v>0.079827538</v>
      </c>
    </row>
    <row r="7" ht="15.75" customHeight="1">
      <c r="A7" s="4">
        <v>43040.0</v>
      </c>
      <c r="B7">
        <v>0.701</v>
      </c>
      <c r="C7">
        <v>0.49</v>
      </c>
      <c r="D7">
        <v>2.0</v>
      </c>
      <c r="E7">
        <v>4.0</v>
      </c>
      <c r="F7">
        <v>7.0</v>
      </c>
      <c r="G7">
        <v>1.0</v>
      </c>
      <c r="I7" s="19" t="s">
        <v>62</v>
      </c>
      <c r="J7" s="17">
        <f t="shared" ref="J7:O7" si="3">B18</f>
        <v>0.6106037688</v>
      </c>
      <c r="K7" s="17">
        <f t="shared" si="3"/>
        <v>0.6197017815</v>
      </c>
      <c r="L7" s="17">
        <f t="shared" si="3"/>
        <v>0.6203541418</v>
      </c>
      <c r="M7" s="17">
        <f t="shared" si="3"/>
        <v>0.6206052078</v>
      </c>
      <c r="N7" s="17">
        <f t="shared" si="3"/>
        <v>0.6396756032</v>
      </c>
      <c r="O7" s="49">
        <f t="shared" si="3"/>
        <v>0.04761161973</v>
      </c>
    </row>
    <row r="8" ht="15.75" customHeight="1">
      <c r="A8" s="4">
        <v>43160.0</v>
      </c>
      <c r="B8">
        <v>0.72</v>
      </c>
      <c r="C8">
        <v>0.49</v>
      </c>
      <c r="D8">
        <v>2.0</v>
      </c>
      <c r="E8">
        <v>4.0</v>
      </c>
      <c r="F8">
        <v>7.0</v>
      </c>
      <c r="G8">
        <v>1.0</v>
      </c>
      <c r="I8" s="19" t="s">
        <v>63</v>
      </c>
      <c r="J8" s="17">
        <f t="shared" ref="J8:O8" si="4">B20</f>
        <v>0.4718843213</v>
      </c>
      <c r="K8" s="17">
        <f t="shared" si="4"/>
        <v>0.4921754609</v>
      </c>
      <c r="L8" s="17">
        <f t="shared" si="4"/>
        <v>0.4927590787</v>
      </c>
      <c r="M8" s="17">
        <f t="shared" si="4"/>
        <v>0.4929006622</v>
      </c>
      <c r="N8" s="17">
        <f t="shared" si="4"/>
        <v>0.5262017519</v>
      </c>
      <c r="O8" s="49">
        <f t="shared" si="4"/>
        <v>0.1151075128</v>
      </c>
    </row>
    <row r="9" ht="15.75" customHeight="1">
      <c r="A9" s="4">
        <v>43282.0</v>
      </c>
      <c r="B9">
        <v>0.72</v>
      </c>
      <c r="C9">
        <v>0.49</v>
      </c>
      <c r="D9">
        <v>1.0</v>
      </c>
      <c r="E9">
        <v>4.0</v>
      </c>
      <c r="F9">
        <v>7.0</v>
      </c>
      <c r="G9">
        <v>2.0</v>
      </c>
      <c r="I9" s="19" t="s">
        <v>64</v>
      </c>
      <c r="J9" s="17">
        <f t="shared" ref="J9:O9" si="5">B22</f>
        <v>0.4559130372</v>
      </c>
      <c r="K9" s="17">
        <f t="shared" si="5"/>
        <v>0.4861386451</v>
      </c>
      <c r="L9" s="17">
        <f t="shared" si="5"/>
        <v>0.4871229029</v>
      </c>
      <c r="M9" s="17">
        <f t="shared" si="5"/>
        <v>0.4873249296</v>
      </c>
      <c r="N9" s="17">
        <f t="shared" si="5"/>
        <v>0.4873042468</v>
      </c>
      <c r="O9" s="49">
        <f t="shared" si="5"/>
        <v>0.06885350295</v>
      </c>
    </row>
    <row r="10" ht="15.75" customHeight="1">
      <c r="I10" s="19" t="s">
        <v>65</v>
      </c>
      <c r="J10" s="17">
        <f t="shared" ref="J10:O10" si="6">B25</f>
        <v>0.6013611139</v>
      </c>
      <c r="K10" s="17">
        <f t="shared" si="6"/>
        <v>0.6046567412</v>
      </c>
      <c r="L10" s="17">
        <f t="shared" si="6"/>
        <v>0.6047270098</v>
      </c>
      <c r="M10" s="17">
        <f t="shared" si="6"/>
        <v>0.6043832782</v>
      </c>
      <c r="N10" s="17">
        <f t="shared" si="6"/>
        <v>0.6042380963</v>
      </c>
      <c r="O10" s="49">
        <f t="shared" si="6"/>
        <v>0.004784117768</v>
      </c>
    </row>
    <row r="11" ht="15.75" customHeight="1">
      <c r="I11" s="19" t="s">
        <v>66</v>
      </c>
      <c r="J11" s="17">
        <f t="shared" ref="J11:O11" si="7">B26</f>
        <v>0.6652454439</v>
      </c>
      <c r="K11" s="17">
        <f t="shared" si="7"/>
        <v>0.6734195575</v>
      </c>
      <c r="L11" s="17">
        <f t="shared" si="7"/>
        <v>0.6734343189</v>
      </c>
      <c r="M11" s="17">
        <f t="shared" si="7"/>
        <v>0.6952665684</v>
      </c>
      <c r="N11" s="17">
        <f t="shared" si="7"/>
        <v>0.697760394</v>
      </c>
      <c r="O11" s="49">
        <f t="shared" si="7"/>
        <v>0.04887662201</v>
      </c>
    </row>
    <row r="12" ht="15.75" customHeight="1">
      <c r="A12" t="s">
        <v>67</v>
      </c>
    </row>
    <row r="13" ht="15.75" customHeight="1">
      <c r="A13" s="42" t="s">
        <v>68</v>
      </c>
      <c r="B13" s="48">
        <v>42856.0</v>
      </c>
      <c r="C13" s="48">
        <v>42917.0</v>
      </c>
      <c r="D13" s="48">
        <v>43040.0</v>
      </c>
      <c r="E13" s="48">
        <v>43160.0</v>
      </c>
      <c r="F13" s="48">
        <v>43282.0</v>
      </c>
      <c r="G13" s="42" t="s">
        <v>59</v>
      </c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ht="15.75" customHeight="1">
      <c r="A14" t="str">
        <f t="array" ref="A14:A27">transpose('Raw_source data May 2017'!C1:P1)</f>
        <v>ru-en</v>
      </c>
      <c r="B14" s="50">
        <f t="array" ref="B14:B27">TRANSPOSE('Raw_source data May 2017'!C12:P12)</f>
        <v>0.6393621069</v>
      </c>
      <c r="C14" s="50">
        <f t="array" ref="C14:C27">TRANSPOSE('Raw_source data July 2017'!C13:P13)</f>
        <v>0.6458210742</v>
      </c>
      <c r="D14" s="50">
        <f t="array" ref="D14:D27">TRANSPOSE('Raw_source data Nov 2017'!C14:P14)</f>
        <v>0.6457553628</v>
      </c>
      <c r="E14" s="50">
        <f t="array" ref="E14:E27">TRANSPOSE('Raw_source data March 2018'!C15:P15)</f>
        <v>0.6457938723</v>
      </c>
      <c r="F14" s="50">
        <f t="array" ref="F14:F27">TRANSPOSE('Raw_source data July 2018'!C16:P16)</f>
        <v>0.646971512</v>
      </c>
      <c r="G14" s="51">
        <f t="shared" ref="G14:G27" si="8">(F14-B14)/B14</f>
        <v>0.01190155782</v>
      </c>
    </row>
    <row r="15" ht="15.75" customHeight="1">
      <c r="A15" t="s">
        <v>25</v>
      </c>
      <c r="B15">
        <v>0.581004572501352</v>
      </c>
      <c r="C15">
        <v>0.57160611209228</v>
      </c>
      <c r="D15">
        <v>0.57073248818414</v>
      </c>
      <c r="E15">
        <v>0.596991244326026</v>
      </c>
      <c r="F15">
        <v>0.609724189268598</v>
      </c>
      <c r="G15" s="52">
        <f t="shared" si="8"/>
        <v>0.04943096514</v>
      </c>
    </row>
    <row r="16" ht="15.75" customHeight="1">
      <c r="A16" t="s">
        <v>26</v>
      </c>
      <c r="B16">
        <v>0.692209245488109</v>
      </c>
      <c r="C16">
        <v>0.685371179331763</v>
      </c>
      <c r="D16">
        <v>0.701770880837643</v>
      </c>
      <c r="E16">
        <v>0.717554620093043</v>
      </c>
      <c r="F16">
        <v>0.71746337653057</v>
      </c>
      <c r="G16" s="52">
        <f t="shared" si="8"/>
        <v>0.03648337725</v>
      </c>
    </row>
    <row r="17" ht="15.75" customHeight="1">
      <c r="A17" t="s">
        <v>27</v>
      </c>
      <c r="B17">
        <v>0.625612170094239</v>
      </c>
      <c r="C17">
        <v>0.6337256088467</v>
      </c>
      <c r="D17">
        <v>0.650537421524604</v>
      </c>
      <c r="E17">
        <v>0.67521512556788</v>
      </c>
      <c r="F17">
        <v>0.675553249377147</v>
      </c>
      <c r="G17" s="52">
        <f t="shared" si="8"/>
        <v>0.079827538</v>
      </c>
    </row>
    <row r="18" ht="15.75" customHeight="1">
      <c r="A18" t="s">
        <v>28</v>
      </c>
      <c r="B18">
        <v>0.610603768750876</v>
      </c>
      <c r="C18">
        <v>0.619701781524248</v>
      </c>
      <c r="D18">
        <v>0.620354141848416</v>
      </c>
      <c r="E18">
        <v>0.620605207826435</v>
      </c>
      <c r="F18">
        <v>0.639675603191671</v>
      </c>
      <c r="G18" s="52">
        <f t="shared" si="8"/>
        <v>0.04761161973</v>
      </c>
    </row>
    <row r="19" ht="15.75" customHeight="1">
      <c r="A19" t="s">
        <v>29</v>
      </c>
      <c r="B19">
        <v>0.528423177595021</v>
      </c>
      <c r="C19">
        <v>0.533860980048736</v>
      </c>
      <c r="D19">
        <v>0.534408794129015</v>
      </c>
      <c r="E19">
        <v>0.534303219893135</v>
      </c>
      <c r="F19">
        <v>0.560370679456673</v>
      </c>
      <c r="G19" s="52">
        <f t="shared" si="8"/>
        <v>0.06045817673</v>
      </c>
    </row>
    <row r="20" ht="15.75" customHeight="1">
      <c r="A20" t="s">
        <v>30</v>
      </c>
      <c r="B20">
        <v>0.471884321298303</v>
      </c>
      <c r="C20">
        <v>0.492175460946813</v>
      </c>
      <c r="D20">
        <v>0.492759078669632</v>
      </c>
      <c r="E20">
        <v>0.492900662185988</v>
      </c>
      <c r="F20">
        <v>0.526201751873394</v>
      </c>
      <c r="G20" s="52">
        <f t="shared" si="8"/>
        <v>0.1151075128</v>
      </c>
    </row>
    <row r="21" ht="15.75" customHeight="1">
      <c r="A21" t="s">
        <v>31</v>
      </c>
      <c r="B21">
        <v>0.568888180387952</v>
      </c>
      <c r="C21">
        <v>0.577183364897971</v>
      </c>
      <c r="D21">
        <v>0.576846238736131</v>
      </c>
      <c r="E21">
        <v>0.580799332692626</v>
      </c>
      <c r="F21">
        <v>0.580799332692626</v>
      </c>
      <c r="G21" s="52">
        <f t="shared" si="8"/>
        <v>0.02093759849</v>
      </c>
    </row>
    <row r="22" ht="15.75" customHeight="1">
      <c r="A22" t="s">
        <v>32</v>
      </c>
      <c r="B22">
        <v>0.455913037179054</v>
      </c>
      <c r="C22">
        <v>0.486138645056916</v>
      </c>
      <c r="D22">
        <v>0.487122902902626</v>
      </c>
      <c r="E22">
        <v>0.487324929581538</v>
      </c>
      <c r="F22">
        <v>0.487304246827455</v>
      </c>
      <c r="G22" s="52">
        <f t="shared" si="8"/>
        <v>0.06885350295</v>
      </c>
    </row>
    <row r="23" ht="15.75" customHeight="1">
      <c r="A23" t="s">
        <v>33</v>
      </c>
      <c r="B23">
        <v>0.575227180347357</v>
      </c>
      <c r="C23">
        <v>0.602651986070791</v>
      </c>
      <c r="D23">
        <v>0.602410018231491</v>
      </c>
      <c r="E23">
        <v>0.602577530230542</v>
      </c>
      <c r="F23">
        <v>0.602702336225716</v>
      </c>
      <c r="G23" s="52">
        <f t="shared" si="8"/>
        <v>0.04776400841</v>
      </c>
    </row>
    <row r="24" ht="15.75" customHeight="1">
      <c r="A24" t="s">
        <v>34</v>
      </c>
      <c r="B24">
        <v>0.666414132056886</v>
      </c>
      <c r="C24">
        <v>0.675806325178808</v>
      </c>
      <c r="D24">
        <v>0.675692013814736</v>
      </c>
      <c r="E24">
        <v>0.675862725464878</v>
      </c>
      <c r="F24">
        <v>0.675898651282853</v>
      </c>
      <c r="G24" s="52">
        <f t="shared" si="8"/>
        <v>0.01423217001</v>
      </c>
    </row>
    <row r="25" ht="15.75" customHeight="1">
      <c r="A25" t="s">
        <v>35</v>
      </c>
      <c r="B25">
        <v>0.601361113924568</v>
      </c>
      <c r="C25">
        <v>0.604656741163375</v>
      </c>
      <c r="D25">
        <v>0.60472700979032</v>
      </c>
      <c r="E25">
        <v>0.604383278173417</v>
      </c>
      <c r="F25">
        <v>0.604238096314845</v>
      </c>
      <c r="G25" s="52">
        <f t="shared" si="8"/>
        <v>0.004784117768</v>
      </c>
    </row>
    <row r="26" ht="15.75" customHeight="1">
      <c r="A26" t="s">
        <v>36</v>
      </c>
      <c r="B26">
        <v>0.66524544393241</v>
      </c>
      <c r="C26">
        <v>0.67341955751504</v>
      </c>
      <c r="D26">
        <v>0.673434318898561</v>
      </c>
      <c r="E26">
        <v>0.695266568430749</v>
      </c>
      <c r="F26">
        <v>0.697760394042202</v>
      </c>
      <c r="G26" s="52">
        <f t="shared" si="8"/>
        <v>0.04887662201</v>
      </c>
    </row>
    <row r="27" ht="15.75" customHeight="1">
      <c r="A27" t="s">
        <v>37</v>
      </c>
      <c r="B27">
        <v>0.590186002831969</v>
      </c>
      <c r="C27">
        <v>0.59879504895831</v>
      </c>
      <c r="D27">
        <v>0.593908459971372</v>
      </c>
      <c r="E27">
        <v>0.579787279234083</v>
      </c>
      <c r="F27">
        <v>0.594044252364804</v>
      </c>
      <c r="G27" s="52">
        <f t="shared" si="8"/>
        <v>0.006537345031</v>
      </c>
    </row>
    <row r="28" ht="15.75" customHeight="1"/>
    <row r="29" ht="15.75" customHeight="1"/>
    <row r="30" ht="15.75" customHeight="1">
      <c r="D30" s="19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1.14"/>
    <col customWidth="1" min="8" max="8" width="22.86"/>
  </cols>
  <sheetData>
    <row r="1">
      <c r="A1" s="1" t="s">
        <v>0</v>
      </c>
      <c r="B1" s="3"/>
      <c r="C1" s="5"/>
      <c r="D1" s="6"/>
      <c r="E1" s="3"/>
      <c r="F1" s="3"/>
      <c r="H1" s="7"/>
      <c r="I1" s="8"/>
      <c r="J1" s="8"/>
    </row>
    <row r="2">
      <c r="A2" s="9" t="s">
        <v>11</v>
      </c>
      <c r="B2" s="3"/>
      <c r="C2" s="5"/>
      <c r="D2" s="6"/>
      <c r="E2" s="3"/>
      <c r="F2" s="3"/>
      <c r="H2" s="7"/>
      <c r="I2" s="8"/>
      <c r="J2" s="8"/>
    </row>
    <row r="3">
      <c r="A3" s="10" t="s">
        <v>12</v>
      </c>
      <c r="B3" s="3">
        <v>42856.0</v>
      </c>
      <c r="C3" s="5">
        <v>42917.0</v>
      </c>
      <c r="D3" s="6">
        <v>43040.0</v>
      </c>
      <c r="E3" s="3">
        <v>43160.0</v>
      </c>
      <c r="F3" s="3">
        <v>43282.0</v>
      </c>
      <c r="H3" s="7" t="s">
        <v>13</v>
      </c>
      <c r="I3" s="8" t="s">
        <v>14</v>
      </c>
      <c r="J3" s="8" t="s">
        <v>15</v>
      </c>
    </row>
    <row r="4">
      <c r="A4" s="11" t="s">
        <v>16</v>
      </c>
      <c r="B4" s="12">
        <f>'Raw_source data May 2017'!F15</f>
        <v>165.0552372</v>
      </c>
      <c r="C4" s="13">
        <f>'Raw_source data July 2017'!F18</f>
        <v>165.0552372</v>
      </c>
      <c r="D4" s="12">
        <f>'Raw_source data Nov 2017'!F17</f>
        <v>165.0552372</v>
      </c>
      <c r="E4" s="12">
        <f>'Raw_source data March 2018'!F18</f>
        <v>165.0552372</v>
      </c>
      <c r="F4" s="12">
        <f>'Raw_source data July 2018'!F19</f>
        <v>165.0552372</v>
      </c>
      <c r="G4" s="14"/>
      <c r="H4" s="11" t="s">
        <v>16</v>
      </c>
      <c r="I4" s="15">
        <v>165.05523718775981</v>
      </c>
      <c r="J4" s="15">
        <v>165.05523718775981</v>
      </c>
    </row>
    <row r="5">
      <c r="A5" s="11" t="s">
        <v>17</v>
      </c>
      <c r="B5" s="12">
        <f>'Raw_source data May 2017'!F16</f>
        <v>195.6952937</v>
      </c>
      <c r="C5" s="13">
        <f>'Raw_source data July 2017'!F19</f>
        <v>200.8040737</v>
      </c>
      <c r="D5" s="12">
        <f>'Raw_source data Nov 2017'!F18</f>
        <v>200.890644</v>
      </c>
      <c r="E5" s="12">
        <f>'Raw_source data March 2018'!F19</f>
        <v>221.8855355</v>
      </c>
      <c r="F5" s="12">
        <f>'Raw_source data July 2018'!F20</f>
        <v>221.8331195</v>
      </c>
      <c r="G5" s="14"/>
      <c r="H5" s="11" t="s">
        <v>17</v>
      </c>
      <c r="I5" s="15">
        <v>200.89064400147103</v>
      </c>
      <c r="J5" s="15">
        <v>221.833119515869</v>
      </c>
    </row>
    <row r="6">
      <c r="A6" s="11" t="s">
        <v>18</v>
      </c>
      <c r="B6" s="12">
        <f>'Raw_source data May 2017'!F17</f>
        <v>220.5967912</v>
      </c>
      <c r="C6" s="13">
        <f>'Raw_source data July 2017'!F20</f>
        <v>220.5967912</v>
      </c>
      <c r="D6" s="12">
        <f>'Raw_source data Nov 2017'!F19</f>
        <v>220.5967912</v>
      </c>
      <c r="E6" s="12">
        <f>'Raw_source data March 2018'!F20</f>
        <v>220.5967912</v>
      </c>
      <c r="F6" s="12">
        <f>'Raw_source data July 2018'!F21</f>
        <v>277.0182672</v>
      </c>
      <c r="G6" s="14"/>
      <c r="H6" s="11" t="s">
        <v>18</v>
      </c>
      <c r="I6" s="15">
        <v>220.59679116116664</v>
      </c>
      <c r="J6" s="15">
        <v>277.0182671753172</v>
      </c>
    </row>
    <row r="7">
      <c r="A7" s="11" t="s">
        <v>19</v>
      </c>
      <c r="B7" s="12">
        <f>'Raw_source data May 2017'!F18</f>
        <v>352.8648457</v>
      </c>
      <c r="C7" s="13">
        <f>'Raw_source data July 2017'!F21</f>
        <v>368.3644118</v>
      </c>
      <c r="D7" s="12">
        <f>'Raw_source data Nov 2017'!F20</f>
        <v>368.092729</v>
      </c>
      <c r="E7" s="12">
        <f>'Raw_source data March 2018'!F21</f>
        <v>368.092729</v>
      </c>
      <c r="F7" s="12">
        <f>'Raw_source data July 2018'!F22</f>
        <v>368.092729</v>
      </c>
      <c r="G7" s="14"/>
      <c r="H7" s="11" t="s">
        <v>19</v>
      </c>
      <c r="I7" s="15">
        <v>368.09272900415806</v>
      </c>
      <c r="J7" s="15">
        <v>368.09272900415806</v>
      </c>
    </row>
    <row r="8">
      <c r="A8" s="11" t="s">
        <v>20</v>
      </c>
      <c r="B8" s="12">
        <f>'Raw_source data May 2017'!F19</f>
        <v>454.2328385</v>
      </c>
      <c r="C8" s="13">
        <f>'Raw_source data July 2017'!F22</f>
        <v>454.2328385</v>
      </c>
      <c r="D8" s="12">
        <f>'Raw_source data Nov 2017'!F21</f>
        <v>612.5554717</v>
      </c>
      <c r="E8" s="12">
        <f>'Raw_source data March 2018'!F22</f>
        <v>612.5554717</v>
      </c>
      <c r="F8" s="12">
        <f>'Raw_source data July 2018'!F24</f>
        <v>612.5554717</v>
      </c>
      <c r="G8" s="14"/>
      <c r="H8" s="11" t="s">
        <v>20</v>
      </c>
      <c r="I8" s="15">
        <v>612.5554717273158</v>
      </c>
      <c r="J8" s="15">
        <v>612.5554717273158</v>
      </c>
    </row>
    <row r="9">
      <c r="A9" s="11" t="s">
        <v>21</v>
      </c>
      <c r="B9" s="12">
        <f>'Raw_source data May 2017'!F20</f>
        <v>154.4886621</v>
      </c>
      <c r="C9" s="13">
        <f>'Raw_source data July 2017'!F23</f>
        <v>154.4886621</v>
      </c>
      <c r="D9" s="12">
        <f>'Raw_source data Nov 2017'!F22</f>
        <v>154.6516455</v>
      </c>
      <c r="E9" s="12">
        <f>'Raw_source data March 2018'!F23</f>
        <v>154.6516455</v>
      </c>
      <c r="F9" s="12">
        <f>'Raw_source data July 2018'!F25</f>
        <v>154.6516455</v>
      </c>
      <c r="G9" s="14"/>
      <c r="H9" s="11" t="s">
        <v>21</v>
      </c>
      <c r="I9" s="15">
        <v>154.651645506683</v>
      </c>
      <c r="J9" s="15">
        <v>154.651645506683</v>
      </c>
    </row>
    <row r="10">
      <c r="A10" s="11" t="s">
        <v>38</v>
      </c>
      <c r="B10" s="12">
        <f>'Raw_source data May 2017'!F21</f>
        <v>348.3801295</v>
      </c>
      <c r="C10" s="13">
        <f>'Raw_source data July 2017'!F24</f>
        <v>348.3801295</v>
      </c>
      <c r="D10" s="12">
        <f>'Raw_source data Nov 2017'!F23</f>
        <v>348.3801295</v>
      </c>
      <c r="E10" s="12">
        <f>'Raw_source data March 2018'!F26</f>
        <v>348.3801295</v>
      </c>
      <c r="F10" s="12">
        <f>'Raw_source data July 2018'!G28</f>
        <v>276.8445682</v>
      </c>
      <c r="G10" s="14"/>
      <c r="H10" s="11" t="s">
        <v>38</v>
      </c>
      <c r="I10" s="15">
        <v>348.3801295234952</v>
      </c>
      <c r="J10" s="15">
        <v>276.84456815961425</v>
      </c>
    </row>
    <row r="11">
      <c r="A11" s="11" t="s">
        <v>39</v>
      </c>
      <c r="B11" s="12">
        <f>'Raw_source data May 2017'!F23</f>
        <v>375.8810245</v>
      </c>
      <c r="C11" s="13">
        <f>'Raw_source data July 2017'!F26</f>
        <v>375.8810245</v>
      </c>
      <c r="D11" s="12">
        <f>'Raw_source data Nov 2017'!F25</f>
        <v>375.8810245</v>
      </c>
      <c r="E11" s="12">
        <f>'Raw_source data March 2018'!F27</f>
        <v>375.8810245</v>
      </c>
      <c r="F11" s="12">
        <f>'Raw_source data July 2018'!F29</f>
        <v>375.816928</v>
      </c>
      <c r="G11" s="14"/>
      <c r="H11" s="11" t="s">
        <v>39</v>
      </c>
      <c r="I11" s="15">
        <v>375.8810245456843</v>
      </c>
      <c r="J11" s="15">
        <v>375.81692799104235</v>
      </c>
    </row>
    <row r="12">
      <c r="A12" s="11" t="s">
        <v>40</v>
      </c>
      <c r="B12" s="17"/>
      <c r="C12" s="18"/>
      <c r="D12" s="12">
        <f>'Raw_source data Nov 2017'!F27</f>
        <v>211.0717889</v>
      </c>
      <c r="E12" s="12">
        <f>'Raw_source data March 2018'!F29</f>
        <v>185.7089474</v>
      </c>
      <c r="F12" s="12">
        <f>'Raw_source data July 2018'!F31</f>
        <v>185.8949869</v>
      </c>
      <c r="G12" s="14"/>
      <c r="H12" s="11" t="s">
        <v>40</v>
      </c>
      <c r="I12" s="15">
        <v>211.0717889296161</v>
      </c>
      <c r="J12" s="15">
        <v>185.89498686110866</v>
      </c>
    </row>
    <row r="13">
      <c r="A13" s="19" t="s">
        <v>43</v>
      </c>
      <c r="B13" s="17"/>
      <c r="C13" s="17"/>
      <c r="D13" s="17"/>
      <c r="E13" s="12">
        <f>'Raw_source data March 2018'!F24</f>
        <v>180.2830925</v>
      </c>
      <c r="F13" s="12">
        <f>'Raw_source data July 2018'!F26</f>
        <v>180.323891</v>
      </c>
      <c r="G13" s="14"/>
      <c r="H13" s="21" t="s">
        <v>43</v>
      </c>
      <c r="I13" s="15"/>
      <c r="J13" s="15">
        <v>180.32389101193283</v>
      </c>
    </row>
    <row r="14">
      <c r="A14" s="19" t="s">
        <v>44</v>
      </c>
      <c r="B14" s="17"/>
      <c r="C14" s="17"/>
      <c r="D14" s="17"/>
      <c r="E14" s="12">
        <f>'Raw_source data March 2018'!F25</f>
        <v>237.2069596</v>
      </c>
      <c r="F14" s="12">
        <f>'Raw_source data July 2018'!F27</f>
        <v>274.4007697</v>
      </c>
      <c r="G14" s="14"/>
      <c r="H14" s="21" t="s">
        <v>44</v>
      </c>
      <c r="I14" s="15"/>
      <c r="J14" s="15">
        <v>274.4007697169291</v>
      </c>
    </row>
    <row r="15">
      <c r="A15" s="7" t="s">
        <v>42</v>
      </c>
      <c r="B15" s="22">
        <f t="shared" ref="B15:F15" si="1">min(B4:B14)</f>
        <v>154.4886621</v>
      </c>
      <c r="C15" s="22">
        <f t="shared" si="1"/>
        <v>154.4886621</v>
      </c>
      <c r="D15" s="22">
        <f t="shared" si="1"/>
        <v>154.6516455</v>
      </c>
      <c r="E15" s="22">
        <f t="shared" si="1"/>
        <v>154.6516455</v>
      </c>
      <c r="F15" s="22">
        <f t="shared" si="1"/>
        <v>154.6516455</v>
      </c>
      <c r="H15" s="17"/>
      <c r="I15" s="17"/>
    </row>
    <row r="16">
      <c r="A16" s="7" t="s">
        <v>45</v>
      </c>
      <c r="B16" s="22">
        <f t="shared" ref="B16:F16" si="2">max(B4:B14)</f>
        <v>454.2328385</v>
      </c>
      <c r="C16" s="22">
        <f t="shared" si="2"/>
        <v>454.2328385</v>
      </c>
      <c r="D16" s="22">
        <f t="shared" si="2"/>
        <v>612.5554717</v>
      </c>
      <c r="E16" s="22">
        <f t="shared" si="2"/>
        <v>612.5554717</v>
      </c>
      <c r="F16" s="22">
        <f t="shared" si="2"/>
        <v>612.5554717</v>
      </c>
    </row>
    <row r="17">
      <c r="A17" s="11"/>
    </row>
    <row r="18">
      <c r="A18" s="11"/>
    </row>
    <row r="19">
      <c r="A19" s="23" t="s">
        <v>46</v>
      </c>
      <c r="B19" s="24"/>
    </row>
    <row r="20">
      <c r="A20" s="25">
        <v>1.0</v>
      </c>
      <c r="B20" s="27" t="s">
        <v>20</v>
      </c>
    </row>
    <row r="21">
      <c r="A21" s="28">
        <v>2.0</v>
      </c>
      <c r="B21" s="27" t="s">
        <v>39</v>
      </c>
    </row>
    <row r="22">
      <c r="A22" s="28">
        <v>3.0</v>
      </c>
      <c r="B22" s="27" t="s">
        <v>19</v>
      </c>
    </row>
    <row r="23">
      <c r="A23" s="28">
        <v>4.0</v>
      </c>
      <c r="B23" s="27" t="s">
        <v>18</v>
      </c>
    </row>
    <row r="24">
      <c r="A24" s="28">
        <v>5.0</v>
      </c>
      <c r="B24" s="27" t="s">
        <v>38</v>
      </c>
    </row>
    <row r="25">
      <c r="A25" s="28">
        <v>6.0</v>
      </c>
      <c r="B25" s="27" t="s">
        <v>44</v>
      </c>
    </row>
    <row r="26">
      <c r="A26" s="28">
        <v>7.0</v>
      </c>
      <c r="B26" s="27" t="s">
        <v>17</v>
      </c>
    </row>
    <row r="27">
      <c r="A27" s="28">
        <v>8.0</v>
      </c>
      <c r="B27" s="27" t="s">
        <v>40</v>
      </c>
      <c r="C27" s="3"/>
      <c r="D27" s="3"/>
      <c r="E27" s="3"/>
      <c r="F27" s="3"/>
    </row>
    <row r="28">
      <c r="A28" s="28">
        <v>9.0</v>
      </c>
      <c r="B28" s="27" t="s">
        <v>43</v>
      </c>
      <c r="C28" s="16"/>
      <c r="D28" s="16"/>
      <c r="E28" s="16"/>
      <c r="F28" s="16"/>
    </row>
    <row r="29">
      <c r="A29" s="29">
        <v>10.0</v>
      </c>
      <c r="B29" s="30" t="s">
        <v>16</v>
      </c>
      <c r="C29" s="16"/>
      <c r="D29" s="16"/>
      <c r="E29" s="16"/>
      <c r="F29" s="16"/>
    </row>
    <row r="30">
      <c r="A30" s="11"/>
      <c r="B30" s="16"/>
      <c r="C30" s="16"/>
      <c r="D30" s="16"/>
      <c r="E30" s="16"/>
      <c r="F30" s="16"/>
    </row>
    <row r="31">
      <c r="A31" s="11"/>
      <c r="B31" s="16"/>
      <c r="C31" s="16"/>
      <c r="D31" s="16"/>
      <c r="E31" s="16"/>
      <c r="F31" s="16"/>
    </row>
    <row r="32">
      <c r="A32" s="11"/>
      <c r="B32" s="16"/>
      <c r="C32" s="16"/>
      <c r="D32" s="16"/>
      <c r="E32" s="16"/>
      <c r="F32" s="16"/>
    </row>
    <row r="33">
      <c r="A33" s="11"/>
      <c r="B33" s="16"/>
      <c r="C33" s="16"/>
      <c r="D33" s="16"/>
      <c r="E33" s="16"/>
      <c r="F33" s="16"/>
    </row>
    <row r="34">
      <c r="A34" s="11"/>
      <c r="B34" s="16"/>
      <c r="C34" s="16"/>
      <c r="D34" s="16"/>
      <c r="E34" s="16"/>
      <c r="F34" s="21"/>
    </row>
    <row r="35">
      <c r="A35" s="11"/>
      <c r="B35" s="11"/>
      <c r="C35" s="11"/>
      <c r="D35" s="16"/>
      <c r="E35" s="31"/>
      <c r="F35" s="31"/>
    </row>
    <row r="36">
      <c r="A36" s="11"/>
      <c r="B36" s="16"/>
      <c r="C36" s="16"/>
      <c r="D36" s="16"/>
      <c r="E36" s="21"/>
      <c r="F36" s="21"/>
    </row>
    <row r="37">
      <c r="A37" s="11"/>
      <c r="B37" s="31"/>
      <c r="C37" s="16"/>
      <c r="D37" s="16"/>
      <c r="E37" s="21"/>
      <c r="F37" s="21"/>
    </row>
    <row r="38">
      <c r="A38" s="32"/>
      <c r="B38" s="31"/>
      <c r="C38" s="31"/>
      <c r="D38" s="16"/>
      <c r="E38" s="16"/>
      <c r="F38" s="16"/>
    </row>
    <row r="39">
      <c r="A39" s="32"/>
      <c r="B39" s="31"/>
      <c r="C39" s="31"/>
      <c r="D39" s="31"/>
      <c r="E39" s="16"/>
      <c r="F39" s="16"/>
    </row>
    <row r="40">
      <c r="B40" s="31"/>
      <c r="C40" s="31"/>
      <c r="D40" s="31"/>
      <c r="E40" s="16"/>
      <c r="F40" s="16"/>
    </row>
    <row r="43">
      <c r="A43" s="33"/>
      <c r="B43" s="7"/>
      <c r="H43" s="34"/>
    </row>
    <row r="48">
      <c r="B48" s="35"/>
    </row>
    <row r="50">
      <c r="B50" s="36"/>
    </row>
    <row r="53">
      <c r="B53" s="37"/>
    </row>
    <row r="54">
      <c r="B54" s="35"/>
    </row>
    <row r="55">
      <c r="B55" s="3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L1" s="2"/>
    </row>
    <row r="2" ht="15.75" customHeight="1">
      <c r="A2" s="4">
        <v>42856.0</v>
      </c>
      <c r="B2">
        <v>596.0</v>
      </c>
      <c r="C2">
        <v>235.0</v>
      </c>
      <c r="D2">
        <v>4.0</v>
      </c>
      <c r="E2">
        <v>4.0</v>
      </c>
      <c r="F2">
        <v>5.0</v>
      </c>
      <c r="G2">
        <v>1.0</v>
      </c>
    </row>
    <row r="3" ht="15.75" customHeight="1">
      <c r="A3" s="4">
        <v>42917.0</v>
      </c>
      <c r="B3">
        <v>640.0</v>
      </c>
      <c r="C3">
        <v>235.0</v>
      </c>
      <c r="D3">
        <v>2.0</v>
      </c>
      <c r="E3">
        <v>3.0</v>
      </c>
      <c r="F3">
        <v>6.0</v>
      </c>
      <c r="G3">
        <v>1.0</v>
      </c>
      <c r="H3">
        <v>1.0</v>
      </c>
    </row>
    <row r="4" ht="15.75" customHeight="1">
      <c r="A4" s="4">
        <v>43040.0</v>
      </c>
      <c r="B4">
        <v>760.0</v>
      </c>
      <c r="C4">
        <v>283.0</v>
      </c>
      <c r="D4">
        <v>1.0</v>
      </c>
      <c r="E4">
        <v>3.0</v>
      </c>
      <c r="F4">
        <v>3.0</v>
      </c>
      <c r="G4">
        <v>2.0</v>
      </c>
      <c r="H4">
        <v>3.0</v>
      </c>
      <c r="I4">
        <v>2.0</v>
      </c>
    </row>
    <row r="5" ht="15.75" customHeight="1">
      <c r="A5" s="4">
        <v>43160.0</v>
      </c>
      <c r="D5">
        <v>1.0</v>
      </c>
      <c r="E5">
        <v>3.0</v>
      </c>
      <c r="F5">
        <v>4.0</v>
      </c>
      <c r="G5">
        <v>1.0</v>
      </c>
      <c r="H5">
        <v>3.0</v>
      </c>
      <c r="I5">
        <v>2.0</v>
      </c>
    </row>
    <row r="6" ht="15.75" customHeight="1">
      <c r="A6" s="4">
        <v>43282.0</v>
      </c>
      <c r="E6">
        <v>4.0</v>
      </c>
      <c r="F6">
        <v>3.0</v>
      </c>
      <c r="G6">
        <v>4.0</v>
      </c>
      <c r="H6">
        <v>3.0</v>
      </c>
      <c r="I6">
        <v>1.0</v>
      </c>
      <c r="J6">
        <v>1.0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7" t="s">
        <v>22</v>
      </c>
      <c r="B1" s="7" t="s">
        <v>23</v>
      </c>
      <c r="C1" s="11" t="s">
        <v>24</v>
      </c>
      <c r="D1" s="11" t="s">
        <v>25</v>
      </c>
      <c r="E1" s="11" t="s">
        <v>26</v>
      </c>
      <c r="F1" s="11" t="s">
        <v>27</v>
      </c>
      <c r="G1" s="11" t="s">
        <v>28</v>
      </c>
      <c r="H1" s="11" t="s">
        <v>29</v>
      </c>
      <c r="I1" s="11" t="s">
        <v>30</v>
      </c>
      <c r="J1" s="11" t="s">
        <v>31</v>
      </c>
      <c r="K1" s="11" t="s">
        <v>32</v>
      </c>
      <c r="L1" s="11" t="s">
        <v>33</v>
      </c>
      <c r="M1" s="11" t="s">
        <v>34</v>
      </c>
      <c r="N1" s="11" t="s">
        <v>35</v>
      </c>
      <c r="O1" s="11" t="s">
        <v>36</v>
      </c>
      <c r="P1" s="11" t="s">
        <v>37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ht="15.75" customHeight="1">
      <c r="A2" s="11" t="s">
        <v>16</v>
      </c>
      <c r="B2" s="16">
        <v>20.0</v>
      </c>
      <c r="C2" s="16">
        <v>0.534314806578965</v>
      </c>
      <c r="D2" s="16">
        <v>0.427940840931203</v>
      </c>
      <c r="E2" s="16">
        <v>0.626878676724984</v>
      </c>
      <c r="F2" s="16">
        <v>0.574552412209295</v>
      </c>
      <c r="G2" s="16">
        <v>0.546036151346768</v>
      </c>
      <c r="H2" s="16">
        <v>0.439407716822597</v>
      </c>
      <c r="I2" s="16">
        <v>0.324697950733402</v>
      </c>
      <c r="J2" s="16">
        <v>0.463465026078785</v>
      </c>
      <c r="K2" s="16">
        <v>0.379054925578365</v>
      </c>
      <c r="L2" s="16">
        <v>0.454711888262161</v>
      </c>
      <c r="M2" s="16">
        <v>0.583965398761395</v>
      </c>
      <c r="N2" s="16">
        <v>0.468691288838652</v>
      </c>
      <c r="O2" s="16">
        <v>0.579318587388308</v>
      </c>
      <c r="P2" s="16">
        <v>0.464022959552771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ht="15.75" customHeight="1">
      <c r="A3" s="11" t="s">
        <v>17</v>
      </c>
      <c r="B3" s="16">
        <v>20.0</v>
      </c>
      <c r="C3" s="16">
        <v>0.639362106915238</v>
      </c>
      <c r="D3" s="16">
        <v>0.581004572501352</v>
      </c>
      <c r="E3" s="16">
        <v>0.673517520467767</v>
      </c>
      <c r="F3" s="16">
        <v>0.625612170094239</v>
      </c>
      <c r="G3" s="16">
        <v>0.610603768750876</v>
      </c>
      <c r="H3" s="16">
        <v>0.528423177595021</v>
      </c>
      <c r="I3" s="16">
        <v>0.471884321298303</v>
      </c>
      <c r="J3" s="16">
        <v>0.568888180387952</v>
      </c>
      <c r="K3" s="16">
        <v>0.44900203655567</v>
      </c>
      <c r="L3" s="16">
        <v>0.575227180347357</v>
      </c>
      <c r="M3" s="16">
        <v>0.666414132056886</v>
      </c>
      <c r="N3" s="16">
        <v>0.601361113924568</v>
      </c>
      <c r="O3" s="16">
        <v>0.66524544393241</v>
      </c>
      <c r="P3" s="16">
        <v>0.590186002831969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ht="15.75" customHeight="1">
      <c r="A4" s="11" t="s">
        <v>18</v>
      </c>
      <c r="B4" s="16">
        <v>15.0</v>
      </c>
      <c r="C4" s="16">
        <v>0.615862794128154</v>
      </c>
      <c r="D4" s="16">
        <v>0.545428088175267</v>
      </c>
      <c r="E4" s="16">
        <v>0.657352765406396</v>
      </c>
      <c r="F4" s="16">
        <v>0.575234897013168</v>
      </c>
      <c r="G4" s="16">
        <v>0.609520006439271</v>
      </c>
      <c r="H4" s="16">
        <v>0.514745185627686</v>
      </c>
      <c r="I4" s="16">
        <v>0.448464362415544</v>
      </c>
      <c r="J4" s="16">
        <v>0.528692557012141</v>
      </c>
      <c r="K4" s="16">
        <v>0.455913037179054</v>
      </c>
      <c r="L4" s="16">
        <v>0.56726779811825</v>
      </c>
      <c r="M4" s="16">
        <v>0.664439966103327</v>
      </c>
      <c r="N4" s="16">
        <v>0.567674564173302</v>
      </c>
      <c r="O4" s="16">
        <v>0.619246639219993</v>
      </c>
      <c r="P4" s="16">
        <v>0.506757861237191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ht="15.75" customHeight="1">
      <c r="A5" s="11" t="s">
        <v>19</v>
      </c>
      <c r="B5" s="16">
        <v>10.0</v>
      </c>
      <c r="C5" s="16">
        <v>0.606472468951221</v>
      </c>
      <c r="D5" s="16">
        <v>0.508786093396716</v>
      </c>
      <c r="E5" s="16">
        <v>0.692209245488109</v>
      </c>
      <c r="F5" s="16">
        <v>0.594024280421854</v>
      </c>
      <c r="G5" s="16">
        <v>0.594240635917465</v>
      </c>
      <c r="H5" s="16">
        <v>0.492533525570339</v>
      </c>
      <c r="I5" s="16">
        <v>0.422363676582394</v>
      </c>
      <c r="J5" s="16">
        <v>0.492062817728784</v>
      </c>
      <c r="K5" s="16">
        <v>0.416631127270937</v>
      </c>
      <c r="L5" s="16">
        <v>0.553088120523779</v>
      </c>
      <c r="M5" s="16">
        <v>0.634639228341896</v>
      </c>
      <c r="N5" s="16">
        <v>0.506200165099115</v>
      </c>
      <c r="O5" s="16">
        <v>0.643852686904037</v>
      </c>
      <c r="P5" s="16">
        <v>0.557839084216377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ht="15.75" customHeight="1">
      <c r="A6" s="11" t="s">
        <v>20</v>
      </c>
      <c r="B6" s="16">
        <v>5.0</v>
      </c>
      <c r="C6" s="16">
        <v>0.499213780058544</v>
      </c>
      <c r="D6" s="16">
        <v>0.422664625718068</v>
      </c>
      <c r="E6" s="16">
        <v>0.545873131360656</v>
      </c>
      <c r="F6" s="16">
        <v>0.476567329194113</v>
      </c>
      <c r="G6" s="11"/>
      <c r="H6" s="11"/>
      <c r="I6" s="16">
        <v>0.353554697483493</v>
      </c>
      <c r="J6" s="16">
        <v>0.427543332047841</v>
      </c>
      <c r="K6" s="16">
        <v>0.342594646810905</v>
      </c>
      <c r="L6" s="16">
        <v>0.491997899977228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ht="15.75" customHeight="1">
      <c r="A7" s="11" t="s">
        <v>21</v>
      </c>
      <c r="B7" s="16">
        <v>21.4</v>
      </c>
      <c r="C7" s="11"/>
      <c r="D7" s="11"/>
      <c r="E7" s="16">
        <v>0.633059935984103</v>
      </c>
      <c r="F7" s="16">
        <v>0.574983249189941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ht="15.75" customHeight="1">
      <c r="A8" s="11" t="s">
        <v>38</v>
      </c>
      <c r="B8" s="16">
        <v>8.0</v>
      </c>
      <c r="C8" s="16">
        <v>0.51798443311353</v>
      </c>
      <c r="D8" s="16">
        <v>0.378647858383073</v>
      </c>
      <c r="E8" s="16">
        <v>0.592104822637253</v>
      </c>
      <c r="F8" s="16">
        <v>0.527924335126537</v>
      </c>
      <c r="G8" s="16">
        <v>0.470611999982673</v>
      </c>
      <c r="H8" s="16">
        <v>0.436967161669648</v>
      </c>
      <c r="I8" s="16">
        <v>0.353467623761333</v>
      </c>
      <c r="J8" s="16">
        <v>0.446512246383029</v>
      </c>
      <c r="K8" s="11"/>
      <c r="L8" s="11"/>
      <c r="M8" s="11"/>
      <c r="N8" s="11"/>
      <c r="O8" s="16">
        <v>0.589877757004218</v>
      </c>
      <c r="P8" s="16">
        <v>0.466517451649543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ht="15.75" customHeight="1">
      <c r="A9" s="11" t="s">
        <v>41</v>
      </c>
      <c r="B9" s="11"/>
      <c r="C9" s="11"/>
      <c r="D9" s="16">
        <v>0.303822725305682</v>
      </c>
      <c r="E9" s="11"/>
      <c r="F9" s="16">
        <v>0.407793641376561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ht="15.75" customHeight="1">
      <c r="A10" s="11" t="s">
        <v>39</v>
      </c>
      <c r="B10" s="16">
        <v>8.0</v>
      </c>
      <c r="C10" s="16">
        <v>0.55917681449795</v>
      </c>
      <c r="D10" s="16">
        <v>0.489820342702992</v>
      </c>
      <c r="E10" s="16">
        <v>0.604008211093153</v>
      </c>
      <c r="F10" s="16">
        <v>0.548365589398667</v>
      </c>
      <c r="G10" s="16">
        <v>0.579202951140883</v>
      </c>
      <c r="H10" s="16">
        <v>0.477357629476837</v>
      </c>
      <c r="I10" s="11"/>
      <c r="J10" s="11"/>
      <c r="K10" s="11"/>
      <c r="L10" s="16">
        <v>0.520287891801369</v>
      </c>
      <c r="M10" s="16">
        <v>0.601092851131812</v>
      </c>
      <c r="N10" s="11"/>
      <c r="O10" s="16">
        <v>0.664406525557166</v>
      </c>
      <c r="P10" s="16">
        <v>0.554030048751518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ht="15.75" customHeight="1">
      <c r="A11" s="7" t="s">
        <v>42</v>
      </c>
      <c r="B11" s="7"/>
      <c r="C11" s="20">
        <f t="shared" ref="C11:P11" si="1">MIN(C2:C9)</f>
        <v>0.4992137801</v>
      </c>
      <c r="D11" s="20">
        <f t="shared" si="1"/>
        <v>0.3038227253</v>
      </c>
      <c r="E11" s="20">
        <f t="shared" si="1"/>
        <v>0.5458731314</v>
      </c>
      <c r="F11" s="20">
        <f t="shared" si="1"/>
        <v>0.4077936414</v>
      </c>
      <c r="G11" s="20">
        <f t="shared" si="1"/>
        <v>0.470612</v>
      </c>
      <c r="H11" s="20">
        <f t="shared" si="1"/>
        <v>0.4369671617</v>
      </c>
      <c r="I11" s="20">
        <f t="shared" si="1"/>
        <v>0.3246979507</v>
      </c>
      <c r="J11" s="20">
        <f t="shared" si="1"/>
        <v>0.427543332</v>
      </c>
      <c r="K11" s="20">
        <f t="shared" si="1"/>
        <v>0.3425946468</v>
      </c>
      <c r="L11" s="20">
        <f t="shared" si="1"/>
        <v>0.4547118883</v>
      </c>
      <c r="M11" s="20">
        <f t="shared" si="1"/>
        <v>0.5839653988</v>
      </c>
      <c r="N11" s="20">
        <f t="shared" si="1"/>
        <v>0.4686912888</v>
      </c>
      <c r="O11" s="20">
        <f t="shared" si="1"/>
        <v>0.5793185874</v>
      </c>
      <c r="P11" s="20">
        <f t="shared" si="1"/>
        <v>0.4640229596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5.75" customHeight="1">
      <c r="A12" s="7" t="s">
        <v>45</v>
      </c>
      <c r="B12" s="7"/>
      <c r="C12" s="20">
        <f t="shared" ref="C12:P12" si="2">MAX(C2:C9)</f>
        <v>0.6393621069</v>
      </c>
      <c r="D12" s="20">
        <f t="shared" si="2"/>
        <v>0.5810045725</v>
      </c>
      <c r="E12" s="20">
        <f t="shared" si="2"/>
        <v>0.6922092455</v>
      </c>
      <c r="F12" s="20">
        <f t="shared" si="2"/>
        <v>0.6256121701</v>
      </c>
      <c r="G12" s="20">
        <f t="shared" si="2"/>
        <v>0.6106037688</v>
      </c>
      <c r="H12" s="20">
        <f t="shared" si="2"/>
        <v>0.5284231776</v>
      </c>
      <c r="I12" s="20">
        <f t="shared" si="2"/>
        <v>0.4718843213</v>
      </c>
      <c r="J12" s="20">
        <f t="shared" si="2"/>
        <v>0.5688881804</v>
      </c>
      <c r="K12" s="20">
        <f t="shared" si="2"/>
        <v>0.4559130372</v>
      </c>
      <c r="L12" s="20">
        <f t="shared" si="2"/>
        <v>0.5752271803</v>
      </c>
      <c r="M12" s="20">
        <f t="shared" si="2"/>
        <v>0.6664141321</v>
      </c>
      <c r="N12" s="20">
        <f t="shared" si="2"/>
        <v>0.6013611139</v>
      </c>
      <c r="O12" s="20">
        <f t="shared" si="2"/>
        <v>0.6652454439</v>
      </c>
      <c r="P12" s="20">
        <f t="shared" si="2"/>
        <v>0.5901860028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ht="15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ht="15.75" customHeight="1">
      <c r="A14" s="7" t="s">
        <v>13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ht="15.75" customHeight="1">
      <c r="A15" s="11" t="s">
        <v>16</v>
      </c>
      <c r="B15" s="11"/>
      <c r="C15" s="26">
        <f t="shared" ref="C15:P15" si="3">(C2*100)^2/$B2</f>
        <v>142.7461563</v>
      </c>
      <c r="D15" s="26">
        <f t="shared" si="3"/>
        <v>91.56668167</v>
      </c>
      <c r="E15" s="26">
        <f t="shared" si="3"/>
        <v>196.4884377</v>
      </c>
      <c r="F15" s="26">
        <f t="shared" si="3"/>
        <v>165.0552372</v>
      </c>
      <c r="G15" s="26">
        <f t="shared" si="3"/>
        <v>149.0777393</v>
      </c>
      <c r="H15" s="26">
        <f t="shared" si="3"/>
        <v>96.5395708</v>
      </c>
      <c r="I15" s="26">
        <f t="shared" si="3"/>
        <v>52.71437961</v>
      </c>
      <c r="J15" s="26">
        <f t="shared" si="3"/>
        <v>107.3999152</v>
      </c>
      <c r="K15" s="26">
        <f t="shared" si="3"/>
        <v>71.8413183</v>
      </c>
      <c r="L15" s="26">
        <f t="shared" si="3"/>
        <v>103.3814507</v>
      </c>
      <c r="M15" s="26">
        <f t="shared" si="3"/>
        <v>170.5077935</v>
      </c>
      <c r="N15" s="26">
        <f t="shared" si="3"/>
        <v>109.8357621</v>
      </c>
      <c r="O15" s="26">
        <f t="shared" si="3"/>
        <v>167.8050128</v>
      </c>
      <c r="P15" s="26">
        <f t="shared" si="3"/>
        <v>107.6586535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ht="15.75" customHeight="1">
      <c r="A16" s="11" t="s">
        <v>17</v>
      </c>
      <c r="B16" s="11"/>
      <c r="C16" s="26">
        <f t="shared" ref="C16:P16" si="4">(C3*100)^2/$B3</f>
        <v>204.3919519</v>
      </c>
      <c r="D16" s="26">
        <f t="shared" si="4"/>
        <v>168.7831566</v>
      </c>
      <c r="E16" s="26">
        <f t="shared" si="4"/>
        <v>226.8129252</v>
      </c>
      <c r="F16" s="26">
        <f t="shared" si="4"/>
        <v>195.6952937</v>
      </c>
      <c r="G16" s="26">
        <f t="shared" si="4"/>
        <v>186.4184812</v>
      </c>
      <c r="H16" s="26">
        <f t="shared" si="4"/>
        <v>139.6155273</v>
      </c>
      <c r="I16" s="26">
        <f t="shared" si="4"/>
        <v>111.3374063</v>
      </c>
      <c r="J16" s="26">
        <f t="shared" si="4"/>
        <v>161.8168809</v>
      </c>
      <c r="K16" s="26">
        <f t="shared" si="4"/>
        <v>100.8014144</v>
      </c>
      <c r="L16" s="26">
        <f t="shared" si="4"/>
        <v>165.4431545</v>
      </c>
      <c r="M16" s="26">
        <f t="shared" si="4"/>
        <v>222.0538977</v>
      </c>
      <c r="N16" s="26">
        <f t="shared" si="4"/>
        <v>180.8175947</v>
      </c>
      <c r="O16" s="26">
        <f t="shared" si="4"/>
        <v>221.2757503</v>
      </c>
      <c r="P16" s="26">
        <f t="shared" si="4"/>
        <v>174.159759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ht="15.75" customHeight="1">
      <c r="A17" s="11" t="s">
        <v>18</v>
      </c>
      <c r="B17" s="11"/>
      <c r="C17" s="26">
        <f t="shared" ref="C17:P17" si="5">(C4*100)^2/$B4</f>
        <v>252.8579875</v>
      </c>
      <c r="D17" s="26">
        <f t="shared" si="5"/>
        <v>198.3278662</v>
      </c>
      <c r="E17" s="26">
        <f t="shared" si="5"/>
        <v>288.0751055</v>
      </c>
      <c r="F17" s="26">
        <f t="shared" si="5"/>
        <v>220.5967912</v>
      </c>
      <c r="G17" s="26">
        <f t="shared" si="5"/>
        <v>247.6764255</v>
      </c>
      <c r="H17" s="26">
        <f t="shared" si="5"/>
        <v>176.6417374</v>
      </c>
      <c r="I17" s="26">
        <f t="shared" si="5"/>
        <v>134.0801896</v>
      </c>
      <c r="J17" s="26">
        <f t="shared" si="5"/>
        <v>186.3438799</v>
      </c>
      <c r="K17" s="26">
        <f t="shared" si="5"/>
        <v>138.5711316</v>
      </c>
      <c r="L17" s="26">
        <f t="shared" si="5"/>
        <v>214.5285032</v>
      </c>
      <c r="M17" s="26">
        <f t="shared" si="5"/>
        <v>294.3203124</v>
      </c>
      <c r="N17" s="26">
        <f t="shared" si="5"/>
        <v>214.8362739</v>
      </c>
      <c r="O17" s="26">
        <f t="shared" si="5"/>
        <v>255.6442668</v>
      </c>
      <c r="P17" s="26">
        <f t="shared" si="5"/>
        <v>171.2023533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5.75" customHeight="1">
      <c r="A18" s="11" t="s">
        <v>19</v>
      </c>
      <c r="B18" s="11"/>
      <c r="C18" s="26">
        <f t="shared" ref="C18:P18" si="6">(C5*100)^2/$B5</f>
        <v>367.8088556</v>
      </c>
      <c r="D18" s="26">
        <f t="shared" si="6"/>
        <v>258.8632888</v>
      </c>
      <c r="E18" s="26">
        <f t="shared" si="6"/>
        <v>479.1536395</v>
      </c>
      <c r="F18" s="26">
        <f t="shared" si="6"/>
        <v>352.8648457</v>
      </c>
      <c r="G18" s="26">
        <f t="shared" si="6"/>
        <v>353.1219334</v>
      </c>
      <c r="H18" s="26">
        <f t="shared" si="6"/>
        <v>242.5892738</v>
      </c>
      <c r="I18" s="26">
        <f t="shared" si="6"/>
        <v>178.3910753</v>
      </c>
      <c r="J18" s="26">
        <f t="shared" si="6"/>
        <v>242.1258166</v>
      </c>
      <c r="K18" s="26">
        <f t="shared" si="6"/>
        <v>173.5814962</v>
      </c>
      <c r="L18" s="26">
        <f t="shared" si="6"/>
        <v>305.9064691</v>
      </c>
      <c r="M18" s="26">
        <f t="shared" si="6"/>
        <v>402.7669502</v>
      </c>
      <c r="N18" s="26">
        <f t="shared" si="6"/>
        <v>256.2386071</v>
      </c>
      <c r="O18" s="26">
        <f t="shared" si="6"/>
        <v>414.5462824</v>
      </c>
      <c r="P18" s="26">
        <f t="shared" si="6"/>
        <v>311.1844439</v>
      </c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ht="15.75" customHeight="1">
      <c r="A19" s="11" t="s">
        <v>20</v>
      </c>
      <c r="B19" s="11"/>
      <c r="C19" s="26">
        <f t="shared" ref="C19:F19" si="7">(C6*100)^2/$B6</f>
        <v>498.4287964</v>
      </c>
      <c r="D19" s="26">
        <f t="shared" si="7"/>
        <v>357.2907717</v>
      </c>
      <c r="E19" s="26">
        <f t="shared" si="7"/>
        <v>595.9549511</v>
      </c>
      <c r="F19" s="26">
        <f t="shared" si="7"/>
        <v>454.2328385</v>
      </c>
      <c r="G19" s="38"/>
      <c r="H19" s="38"/>
      <c r="I19" s="26">
        <f t="shared" ref="I19:L19" si="8">(I6*100)^2/$B6</f>
        <v>250.0018482</v>
      </c>
      <c r="J19" s="26">
        <f t="shared" si="8"/>
        <v>365.5866016</v>
      </c>
      <c r="K19" s="26">
        <f t="shared" si="8"/>
        <v>234.742184</v>
      </c>
      <c r="L19" s="26">
        <f t="shared" si="8"/>
        <v>484.1238672</v>
      </c>
      <c r="M19" s="38"/>
      <c r="N19" s="38"/>
      <c r="O19" s="38"/>
      <c r="P19" s="38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ht="15.75" customHeight="1">
      <c r="A20" s="11" t="s">
        <v>21</v>
      </c>
      <c r="B20" s="39"/>
      <c r="C20" s="38"/>
      <c r="D20" s="38"/>
      <c r="E20" s="26">
        <f t="shared" ref="E20:F20" si="9">(E7*100)^2/$B7</f>
        <v>187.2733096</v>
      </c>
      <c r="F20" s="26">
        <f t="shared" si="9"/>
        <v>154.4886621</v>
      </c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5.75" customHeight="1">
      <c r="A21" s="11" t="s">
        <v>38</v>
      </c>
      <c r="B21" s="11"/>
      <c r="C21" s="26">
        <f t="shared" ref="C21:J21" si="10">(C8*100)^2/$B8</f>
        <v>335.3848412</v>
      </c>
      <c r="D21" s="26">
        <f t="shared" si="10"/>
        <v>179.2177508</v>
      </c>
      <c r="E21" s="26">
        <f t="shared" si="10"/>
        <v>438.2351512</v>
      </c>
      <c r="F21" s="26">
        <f t="shared" si="10"/>
        <v>348.3801295</v>
      </c>
      <c r="G21" s="26">
        <f t="shared" si="10"/>
        <v>276.8445682</v>
      </c>
      <c r="H21" s="26">
        <f t="shared" si="10"/>
        <v>238.6753755</v>
      </c>
      <c r="I21" s="26">
        <f t="shared" si="10"/>
        <v>156.1742013</v>
      </c>
      <c r="J21" s="26">
        <f t="shared" si="10"/>
        <v>249.2164827</v>
      </c>
      <c r="K21" s="38"/>
      <c r="L21" s="38"/>
      <c r="M21" s="38"/>
      <c r="N21" s="38"/>
      <c r="O21" s="26">
        <f t="shared" ref="O21:P21" si="11">(O8*100)^2/$B8</f>
        <v>434.9447103</v>
      </c>
      <c r="P21" s="26">
        <f t="shared" si="11"/>
        <v>272.0481659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ht="15.75" customHeight="1">
      <c r="A22" s="11" t="s">
        <v>41</v>
      </c>
      <c r="B22" s="11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ht="15.75" customHeight="1">
      <c r="A23" s="11" t="s">
        <v>39</v>
      </c>
      <c r="B23" s="11"/>
      <c r="C23" s="26">
        <f t="shared" ref="C23:H23" si="12">(C10*100)^2/$B10</f>
        <v>390.8483873</v>
      </c>
      <c r="D23" s="26">
        <f t="shared" si="12"/>
        <v>299.9049602</v>
      </c>
      <c r="E23" s="26">
        <f t="shared" si="12"/>
        <v>456.0323988</v>
      </c>
      <c r="F23" s="26">
        <f t="shared" si="12"/>
        <v>375.8810245</v>
      </c>
      <c r="G23" s="26">
        <f t="shared" si="12"/>
        <v>419.3450733</v>
      </c>
      <c r="H23" s="26">
        <f t="shared" si="12"/>
        <v>284.837883</v>
      </c>
      <c r="I23" s="38"/>
      <c r="J23" s="38"/>
      <c r="K23" s="38"/>
      <c r="L23" s="26">
        <f t="shared" ref="L23:M23" si="13">(L10*100)^2/$B10</f>
        <v>338.3743629</v>
      </c>
      <c r="M23" s="26">
        <f t="shared" si="13"/>
        <v>451.6407696</v>
      </c>
      <c r="N23" s="38"/>
      <c r="O23" s="26">
        <f t="shared" ref="O23:P23" si="14">(O10*100)^2/$B10</f>
        <v>551.795039</v>
      </c>
      <c r="P23" s="26">
        <f t="shared" si="14"/>
        <v>383.6866186</v>
      </c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ht="15.75" customHeight="1">
      <c r="A24" s="7" t="s">
        <v>42</v>
      </c>
      <c r="B24" s="7"/>
      <c r="C24" s="40">
        <f t="shared" ref="C24:P24" si="15">MIN(C15:C22)</f>
        <v>142.7461563</v>
      </c>
      <c r="D24" s="40">
        <f t="shared" si="15"/>
        <v>91.56668167</v>
      </c>
      <c r="E24" s="40">
        <f t="shared" si="15"/>
        <v>187.2733096</v>
      </c>
      <c r="F24" s="40">
        <f t="shared" si="15"/>
        <v>154.4886621</v>
      </c>
      <c r="G24" s="40">
        <f t="shared" si="15"/>
        <v>149.0777393</v>
      </c>
      <c r="H24" s="40">
        <f t="shared" si="15"/>
        <v>96.5395708</v>
      </c>
      <c r="I24" s="40">
        <f t="shared" si="15"/>
        <v>52.71437961</v>
      </c>
      <c r="J24" s="40">
        <f t="shared" si="15"/>
        <v>107.3999152</v>
      </c>
      <c r="K24" s="40">
        <f t="shared" si="15"/>
        <v>71.8413183</v>
      </c>
      <c r="L24" s="40">
        <f t="shared" si="15"/>
        <v>103.3814507</v>
      </c>
      <c r="M24" s="40">
        <f t="shared" si="15"/>
        <v>170.5077935</v>
      </c>
      <c r="N24" s="40">
        <f t="shared" si="15"/>
        <v>109.8357621</v>
      </c>
      <c r="O24" s="40">
        <f t="shared" si="15"/>
        <v>167.8050128</v>
      </c>
      <c r="P24" s="41">
        <f t="shared" si="15"/>
        <v>107.6586535</v>
      </c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ht="15.75" customHeight="1">
      <c r="A25" s="7" t="s">
        <v>45</v>
      </c>
      <c r="B25" s="7"/>
      <c r="C25" s="40">
        <f t="shared" ref="C25:P25" si="16">MAX(C15:C22)</f>
        <v>498.4287964</v>
      </c>
      <c r="D25" s="40">
        <f t="shared" si="16"/>
        <v>357.2907717</v>
      </c>
      <c r="E25" s="40">
        <f t="shared" si="16"/>
        <v>595.9549511</v>
      </c>
      <c r="F25" s="40">
        <f t="shared" si="16"/>
        <v>454.2328385</v>
      </c>
      <c r="G25" s="40">
        <f t="shared" si="16"/>
        <v>353.1219334</v>
      </c>
      <c r="H25" s="40">
        <f t="shared" si="16"/>
        <v>242.5892738</v>
      </c>
      <c r="I25" s="40">
        <f t="shared" si="16"/>
        <v>250.0018482</v>
      </c>
      <c r="J25" s="40">
        <f t="shared" si="16"/>
        <v>365.5866016</v>
      </c>
      <c r="K25" s="40">
        <f t="shared" si="16"/>
        <v>234.742184</v>
      </c>
      <c r="L25" s="40">
        <f t="shared" si="16"/>
        <v>484.1238672</v>
      </c>
      <c r="M25" s="40">
        <f t="shared" si="16"/>
        <v>402.7669502</v>
      </c>
      <c r="N25" s="40">
        <f t="shared" si="16"/>
        <v>256.2386071</v>
      </c>
      <c r="O25" s="40">
        <f t="shared" si="16"/>
        <v>434.9447103</v>
      </c>
      <c r="P25" s="41">
        <f t="shared" si="16"/>
        <v>311.1844439</v>
      </c>
      <c r="Q25" s="26">
        <f>MAX(C25:P25)</f>
        <v>595.9549511</v>
      </c>
      <c r="R25" s="26">
        <f>MIN(C25:P25)</f>
        <v>234.742184</v>
      </c>
      <c r="S25" s="11"/>
      <c r="T25" s="11"/>
      <c r="U25" s="11"/>
      <c r="V25" s="11"/>
      <c r="W25" s="11"/>
      <c r="X25" s="11"/>
      <c r="Y25" s="11"/>
      <c r="Z25" s="11"/>
      <c r="AA25" s="11"/>
    </row>
    <row r="26" ht="15.75" customHeight="1">
      <c r="A26" s="11"/>
      <c r="B26" s="11"/>
      <c r="C26" s="38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ht="15.75" customHeight="1">
      <c r="A27" s="11"/>
      <c r="B27" s="11"/>
      <c r="C27" s="3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7" t="s">
        <v>22</v>
      </c>
      <c r="B1" s="7" t="s">
        <v>23</v>
      </c>
      <c r="C1" s="11" t="s">
        <v>24</v>
      </c>
      <c r="D1" s="11" t="s">
        <v>25</v>
      </c>
      <c r="E1" s="11" t="s">
        <v>26</v>
      </c>
      <c r="F1" s="11" t="s">
        <v>27</v>
      </c>
      <c r="G1" s="11" t="s">
        <v>28</v>
      </c>
      <c r="H1" s="11" t="s">
        <v>29</v>
      </c>
      <c r="I1" s="11" t="s">
        <v>30</v>
      </c>
      <c r="J1" s="11" t="s">
        <v>31</v>
      </c>
      <c r="K1" s="11" t="s">
        <v>32</v>
      </c>
      <c r="L1" s="11" t="s">
        <v>33</v>
      </c>
      <c r="M1" s="11" t="s">
        <v>34</v>
      </c>
      <c r="N1" s="11" t="s">
        <v>35</v>
      </c>
      <c r="O1" s="11" t="s">
        <v>36</v>
      </c>
      <c r="P1" s="11" t="s">
        <v>37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ht="15.75" customHeight="1">
      <c r="A2" s="11" t="s">
        <v>16</v>
      </c>
      <c r="B2" s="16">
        <v>20.0</v>
      </c>
      <c r="C2" s="16">
        <v>0.534314806578965</v>
      </c>
      <c r="D2" s="16">
        <v>0.427940840931203</v>
      </c>
      <c r="E2" s="16">
        <v>0.626878676724984</v>
      </c>
      <c r="F2" s="16">
        <v>0.574552412209295</v>
      </c>
      <c r="G2" s="16">
        <v>0.546036151346768</v>
      </c>
      <c r="H2" s="16">
        <v>0.439407716822597</v>
      </c>
      <c r="I2" s="16">
        <v>0.324697950733402</v>
      </c>
      <c r="J2" s="16">
        <v>0.463465026078785</v>
      </c>
      <c r="K2" s="16">
        <v>0.379054925578365</v>
      </c>
      <c r="L2" s="16">
        <v>0.454711888262161</v>
      </c>
      <c r="M2" s="16">
        <v>0.583965398761395</v>
      </c>
      <c r="N2" s="16">
        <v>0.468691288838652</v>
      </c>
      <c r="O2" s="16">
        <v>0.579318587388308</v>
      </c>
      <c r="P2" s="16">
        <v>0.464022959552771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ht="15.75" customHeight="1">
      <c r="A3" s="11" t="s">
        <v>17</v>
      </c>
      <c r="B3" s="16">
        <v>20.0</v>
      </c>
      <c r="C3" s="16">
        <v>0.645821074153869</v>
      </c>
      <c r="D3" s="16">
        <v>0.57160611209228</v>
      </c>
      <c r="E3" s="16">
        <v>0.685371179331763</v>
      </c>
      <c r="F3" s="16">
        <v>0.6337256088467</v>
      </c>
      <c r="G3" s="16">
        <v>0.619701781524248</v>
      </c>
      <c r="H3" s="16">
        <v>0.533860980048736</v>
      </c>
      <c r="I3" s="16">
        <v>0.492175460946813</v>
      </c>
      <c r="J3" s="16">
        <v>0.577183364897971</v>
      </c>
      <c r="K3" s="16">
        <v>0.486138645056916</v>
      </c>
      <c r="L3" s="16">
        <v>0.602651986070791</v>
      </c>
      <c r="M3" s="16">
        <v>0.675806325178808</v>
      </c>
      <c r="N3" s="16">
        <v>0.604656741163375</v>
      </c>
      <c r="O3" s="16">
        <v>0.665004375098183</v>
      </c>
      <c r="P3" s="16">
        <v>0.59879504895831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ht="15.75" customHeight="1">
      <c r="A4" s="11" t="s">
        <v>18</v>
      </c>
      <c r="B4" s="16">
        <v>15.0</v>
      </c>
      <c r="C4" s="16">
        <v>0.615862794128154</v>
      </c>
      <c r="D4" s="16">
        <v>0.545428088175267</v>
      </c>
      <c r="E4" s="16">
        <v>0.657352765406396</v>
      </c>
      <c r="F4" s="16">
        <v>0.575234897013168</v>
      </c>
      <c r="G4" s="16">
        <v>0.609520006439271</v>
      </c>
      <c r="H4" s="16">
        <v>0.514745185627686</v>
      </c>
      <c r="I4" s="16">
        <v>0.448464362415544</v>
      </c>
      <c r="J4" s="16">
        <v>0.528692557012141</v>
      </c>
      <c r="K4" s="16">
        <v>0.455913037179054</v>
      </c>
      <c r="L4" s="16">
        <v>0.56726779811825</v>
      </c>
      <c r="M4" s="16">
        <v>0.664439966103327</v>
      </c>
      <c r="N4" s="16">
        <v>0.567674564173302</v>
      </c>
      <c r="O4" s="16">
        <v>0.619246639219993</v>
      </c>
      <c r="P4" s="16">
        <v>0.506757861237191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ht="15.75" customHeight="1">
      <c r="A5" s="11" t="s">
        <v>19</v>
      </c>
      <c r="B5" s="16">
        <v>10.0</v>
      </c>
      <c r="C5" s="16">
        <v>0.5865833183636</v>
      </c>
      <c r="D5" s="16">
        <v>0.482152778092295</v>
      </c>
      <c r="E5" s="16">
        <v>0.661800687379182</v>
      </c>
      <c r="F5" s="16">
        <v>0.606930318744963</v>
      </c>
      <c r="G5" s="16">
        <v>0.594240635917465</v>
      </c>
      <c r="H5" s="16">
        <v>0.492533525570339</v>
      </c>
      <c r="I5" s="16">
        <v>0.422363676582394</v>
      </c>
      <c r="J5" s="16">
        <v>0.492062817728784</v>
      </c>
      <c r="K5" s="16">
        <v>0.418597573465982</v>
      </c>
      <c r="L5" s="16">
        <v>0.553088120523779</v>
      </c>
      <c r="M5" s="16">
        <v>0.634639228341896</v>
      </c>
      <c r="N5" s="16">
        <v>0.506200165099115</v>
      </c>
      <c r="O5" s="16">
        <v>0.643852686904037</v>
      </c>
      <c r="P5" s="16">
        <v>0.557839084216377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ht="15.75" customHeight="1">
      <c r="A6" s="11" t="s">
        <v>20</v>
      </c>
      <c r="B6" s="16">
        <v>5.0</v>
      </c>
      <c r="C6" s="16">
        <v>0.499213780058544</v>
      </c>
      <c r="D6" s="16">
        <v>0.422664625718068</v>
      </c>
      <c r="E6" s="16">
        <v>0.545873131360656</v>
      </c>
      <c r="F6" s="16">
        <v>0.476567329194113</v>
      </c>
      <c r="G6" s="11"/>
      <c r="H6" s="11"/>
      <c r="I6" s="16">
        <v>0.353554697483493</v>
      </c>
      <c r="J6" s="16">
        <v>0.427543332047841</v>
      </c>
      <c r="K6" s="16">
        <v>0.342594646810905</v>
      </c>
      <c r="L6" s="16">
        <v>0.491997899977228</v>
      </c>
      <c r="M6" s="11"/>
      <c r="N6" s="11"/>
      <c r="O6" s="16">
        <v>0.565704892011872</v>
      </c>
      <c r="P6" s="16">
        <v>0.402325738763367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ht="15.75" customHeight="1">
      <c r="A7" s="11" t="s">
        <v>21</v>
      </c>
      <c r="B7" s="16">
        <v>21.4</v>
      </c>
      <c r="C7" s="11"/>
      <c r="D7" s="11"/>
      <c r="E7" s="16">
        <v>0.633059935984103</v>
      </c>
      <c r="F7" s="16">
        <v>0.574983249189941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ht="15.75" customHeight="1">
      <c r="A8" s="11" t="s">
        <v>38</v>
      </c>
      <c r="B8" s="16">
        <v>8.0</v>
      </c>
      <c r="C8" s="16">
        <v>0.51798443311353</v>
      </c>
      <c r="D8" s="16">
        <v>0.378647858383073</v>
      </c>
      <c r="E8" s="16">
        <v>0.592104822637253</v>
      </c>
      <c r="F8" s="16">
        <v>0.527924335126537</v>
      </c>
      <c r="G8" s="16">
        <v>0.470611999982673</v>
      </c>
      <c r="H8" s="16">
        <v>0.436967161669648</v>
      </c>
      <c r="I8" s="16">
        <v>0.353467623761333</v>
      </c>
      <c r="J8" s="16">
        <v>0.446512246383029</v>
      </c>
      <c r="K8" s="11"/>
      <c r="L8" s="11"/>
      <c r="M8" s="11"/>
      <c r="N8" s="11"/>
      <c r="O8" s="16">
        <v>0.589877757004218</v>
      </c>
      <c r="P8" s="16">
        <v>0.466517451649543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ht="15.75" customHeight="1">
      <c r="A9" s="11" t="s">
        <v>41</v>
      </c>
      <c r="B9" s="11"/>
      <c r="C9" s="11"/>
      <c r="D9" s="16">
        <v>0.294107097517626</v>
      </c>
      <c r="E9" s="11"/>
      <c r="F9" s="16">
        <v>0.404935828376525</v>
      </c>
      <c r="G9" s="11"/>
      <c r="H9" s="11"/>
      <c r="I9" s="11"/>
      <c r="J9" s="11"/>
      <c r="K9" s="11"/>
      <c r="L9" s="11"/>
      <c r="M9" s="11"/>
      <c r="N9" s="11"/>
      <c r="O9" s="16">
        <v>0.385708086445741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ht="15.75" customHeight="1">
      <c r="A10" s="11" t="s">
        <v>39</v>
      </c>
      <c r="B10" s="16">
        <v>8.0</v>
      </c>
      <c r="C10" s="16">
        <v>0.55917681449795</v>
      </c>
      <c r="D10" s="16">
        <v>0.489820342702992</v>
      </c>
      <c r="E10" s="16">
        <v>0.604008211093153</v>
      </c>
      <c r="F10" s="16">
        <v>0.548365589398667</v>
      </c>
      <c r="G10" s="16">
        <v>0.566716762090104</v>
      </c>
      <c r="H10" s="16">
        <v>0.476072498563748</v>
      </c>
      <c r="I10" s="11"/>
      <c r="J10" s="11"/>
      <c r="K10" s="16">
        <v>0.403947683650631</v>
      </c>
      <c r="L10" s="16">
        <v>0.518728050412954</v>
      </c>
      <c r="M10" s="16">
        <v>0.62098421877647</v>
      </c>
      <c r="N10" s="16">
        <v>0.604656741163375</v>
      </c>
      <c r="O10" s="16">
        <v>0.665004375098183</v>
      </c>
      <c r="P10" s="16">
        <v>0.554030048751518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ht="15.75" customHeight="1">
      <c r="A11" s="11" t="s">
        <v>47</v>
      </c>
      <c r="B11" s="16">
        <v>8.0</v>
      </c>
      <c r="C11" s="16">
        <v>0.487411173733355</v>
      </c>
      <c r="D11" s="16">
        <v>0.417144107687931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6">
        <v>0.67341955751504</v>
      </c>
      <c r="P11" s="16">
        <v>0.540594511039689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5.75" customHeight="1">
      <c r="A12" s="7" t="s">
        <v>42</v>
      </c>
      <c r="B12" s="7"/>
      <c r="C12" s="20">
        <f t="shared" ref="C12:P12" si="1">MIN(C2:C11)</f>
        <v>0.4874111737</v>
      </c>
      <c r="D12" s="20">
        <f t="shared" si="1"/>
        <v>0.2941070975</v>
      </c>
      <c r="E12" s="20">
        <f t="shared" si="1"/>
        <v>0.5458731314</v>
      </c>
      <c r="F12" s="20">
        <f t="shared" si="1"/>
        <v>0.4049358284</v>
      </c>
      <c r="G12" s="20">
        <f t="shared" si="1"/>
        <v>0.470612</v>
      </c>
      <c r="H12" s="20">
        <f t="shared" si="1"/>
        <v>0.4369671617</v>
      </c>
      <c r="I12" s="20">
        <f t="shared" si="1"/>
        <v>0.3246979507</v>
      </c>
      <c r="J12" s="20">
        <f t="shared" si="1"/>
        <v>0.427543332</v>
      </c>
      <c r="K12" s="20">
        <f t="shared" si="1"/>
        <v>0.3425946468</v>
      </c>
      <c r="L12" s="20">
        <f t="shared" si="1"/>
        <v>0.4547118883</v>
      </c>
      <c r="M12" s="20">
        <f t="shared" si="1"/>
        <v>0.5839653988</v>
      </c>
      <c r="N12" s="20">
        <f t="shared" si="1"/>
        <v>0.4686912888</v>
      </c>
      <c r="O12" s="20">
        <f t="shared" si="1"/>
        <v>0.3857080864</v>
      </c>
      <c r="P12" s="20">
        <f t="shared" si="1"/>
        <v>0.4023257388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ht="15.75" customHeight="1">
      <c r="A13" s="7" t="s">
        <v>45</v>
      </c>
      <c r="B13" s="7"/>
      <c r="C13" s="20">
        <f t="shared" ref="C13:P13" si="2">MAX(C2:C11)</f>
        <v>0.6458210742</v>
      </c>
      <c r="D13" s="20">
        <f t="shared" si="2"/>
        <v>0.5716061121</v>
      </c>
      <c r="E13" s="20">
        <f t="shared" si="2"/>
        <v>0.6853711793</v>
      </c>
      <c r="F13" s="20">
        <f t="shared" si="2"/>
        <v>0.6337256088</v>
      </c>
      <c r="G13" s="20">
        <f t="shared" si="2"/>
        <v>0.6197017815</v>
      </c>
      <c r="H13" s="20">
        <f t="shared" si="2"/>
        <v>0.53386098</v>
      </c>
      <c r="I13" s="20">
        <f t="shared" si="2"/>
        <v>0.4921754609</v>
      </c>
      <c r="J13" s="20">
        <f t="shared" si="2"/>
        <v>0.5771833649</v>
      </c>
      <c r="K13" s="20">
        <f t="shared" si="2"/>
        <v>0.4861386451</v>
      </c>
      <c r="L13" s="20">
        <f t="shared" si="2"/>
        <v>0.6026519861</v>
      </c>
      <c r="M13" s="20">
        <f t="shared" si="2"/>
        <v>0.6758063252</v>
      </c>
      <c r="N13" s="20">
        <f t="shared" si="2"/>
        <v>0.6046567412</v>
      </c>
      <c r="O13" s="20">
        <f t="shared" si="2"/>
        <v>0.6734195575</v>
      </c>
      <c r="P13" s="20">
        <f t="shared" si="2"/>
        <v>0.598795049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ht="15.75" customHeight="1">
      <c r="A14" s="7" t="s">
        <v>48</v>
      </c>
      <c r="B14" s="7"/>
      <c r="C14" s="20">
        <f t="shared" ref="C14:P14" si="3">AVERAGE(C2:C11)</f>
        <v>0.5557960243</v>
      </c>
      <c r="D14" s="20">
        <f t="shared" si="3"/>
        <v>0.447723539</v>
      </c>
      <c r="E14" s="20">
        <f t="shared" si="3"/>
        <v>0.6258061762</v>
      </c>
      <c r="F14" s="20">
        <f t="shared" si="3"/>
        <v>0.5470243965</v>
      </c>
      <c r="G14" s="20">
        <f t="shared" si="3"/>
        <v>0.5678045562</v>
      </c>
      <c r="H14" s="20">
        <f t="shared" si="3"/>
        <v>0.4822645114</v>
      </c>
      <c r="I14" s="20">
        <f t="shared" si="3"/>
        <v>0.3991206287</v>
      </c>
      <c r="J14" s="20">
        <f t="shared" si="3"/>
        <v>0.489243224</v>
      </c>
      <c r="K14" s="20">
        <f t="shared" si="3"/>
        <v>0.4143744186</v>
      </c>
      <c r="L14" s="20">
        <f t="shared" si="3"/>
        <v>0.5314076239</v>
      </c>
      <c r="M14" s="20">
        <f t="shared" si="3"/>
        <v>0.6359670274</v>
      </c>
      <c r="N14" s="20">
        <f t="shared" si="3"/>
        <v>0.5503759001</v>
      </c>
      <c r="O14" s="20">
        <f t="shared" si="3"/>
        <v>0.598570773</v>
      </c>
      <c r="P14" s="20">
        <f t="shared" si="3"/>
        <v>0.511360338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ht="15.75" customHeight="1">
      <c r="A15" s="11" t="s">
        <v>49</v>
      </c>
      <c r="B15" s="11"/>
      <c r="C15" s="16">
        <f t="shared" ref="C15:P15" si="4">C14-C12</f>
        <v>0.0683848506</v>
      </c>
      <c r="D15" s="16">
        <f t="shared" si="4"/>
        <v>0.1536164415</v>
      </c>
      <c r="E15" s="16">
        <f t="shared" si="4"/>
        <v>0.07993304488</v>
      </c>
      <c r="F15" s="16">
        <f t="shared" si="4"/>
        <v>0.1420885681</v>
      </c>
      <c r="G15" s="16">
        <f t="shared" si="4"/>
        <v>0.09719255623</v>
      </c>
      <c r="H15" s="16">
        <f t="shared" si="4"/>
        <v>0.04529734971</v>
      </c>
      <c r="I15" s="16">
        <f t="shared" si="4"/>
        <v>0.07442267792</v>
      </c>
      <c r="J15" s="16">
        <f t="shared" si="4"/>
        <v>0.06169989198</v>
      </c>
      <c r="K15" s="16">
        <f t="shared" si="4"/>
        <v>0.07177977181</v>
      </c>
      <c r="L15" s="16">
        <f t="shared" si="4"/>
        <v>0.07669573563</v>
      </c>
      <c r="M15" s="16">
        <f t="shared" si="4"/>
        <v>0.05200162867</v>
      </c>
      <c r="N15" s="16">
        <f t="shared" si="4"/>
        <v>0.08168461125</v>
      </c>
      <c r="O15" s="16">
        <f t="shared" si="4"/>
        <v>0.2128626865</v>
      </c>
      <c r="P15" s="16">
        <f t="shared" si="4"/>
        <v>0.1090345993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ht="15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ht="15.75" customHeight="1">
      <c r="A17" s="7" t="s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5.75" customHeight="1">
      <c r="A18" s="11" t="s">
        <v>16</v>
      </c>
      <c r="B18" s="11"/>
      <c r="C18" s="26">
        <f t="shared" ref="C18:P18" si="5">(C2*100)^2/$B2</f>
        <v>142.7461563</v>
      </c>
      <c r="D18" s="26">
        <f t="shared" si="5"/>
        <v>91.56668167</v>
      </c>
      <c r="E18" s="26">
        <f t="shared" si="5"/>
        <v>196.4884377</v>
      </c>
      <c r="F18" s="26">
        <f t="shared" si="5"/>
        <v>165.0552372</v>
      </c>
      <c r="G18" s="26">
        <f t="shared" si="5"/>
        <v>149.0777393</v>
      </c>
      <c r="H18" s="26">
        <f t="shared" si="5"/>
        <v>96.5395708</v>
      </c>
      <c r="I18" s="26">
        <f t="shared" si="5"/>
        <v>52.71437961</v>
      </c>
      <c r="J18" s="26">
        <f t="shared" si="5"/>
        <v>107.3999152</v>
      </c>
      <c r="K18" s="26">
        <f t="shared" si="5"/>
        <v>71.8413183</v>
      </c>
      <c r="L18" s="26">
        <f t="shared" si="5"/>
        <v>103.3814507</v>
      </c>
      <c r="M18" s="26">
        <f t="shared" si="5"/>
        <v>170.5077935</v>
      </c>
      <c r="N18" s="26">
        <f t="shared" si="5"/>
        <v>109.8357621</v>
      </c>
      <c r="O18" s="26">
        <f t="shared" si="5"/>
        <v>167.8050128</v>
      </c>
      <c r="P18" s="26">
        <f t="shared" si="5"/>
        <v>107.6586535</v>
      </c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ht="15.75" customHeight="1">
      <c r="A19" s="11" t="s">
        <v>17</v>
      </c>
      <c r="B19" s="11"/>
      <c r="C19" s="26">
        <f t="shared" ref="C19:P19" si="6">(C3*100)^2/$B3</f>
        <v>208.5424299</v>
      </c>
      <c r="D19" s="26">
        <f t="shared" si="6"/>
        <v>163.3667737</v>
      </c>
      <c r="E19" s="26">
        <f t="shared" si="6"/>
        <v>234.8668267</v>
      </c>
      <c r="F19" s="26">
        <f t="shared" si="6"/>
        <v>200.8040737</v>
      </c>
      <c r="G19" s="26">
        <f t="shared" si="6"/>
        <v>192.015149</v>
      </c>
      <c r="H19" s="26">
        <f t="shared" si="6"/>
        <v>142.503773</v>
      </c>
      <c r="I19" s="26">
        <f t="shared" si="6"/>
        <v>121.1183422</v>
      </c>
      <c r="J19" s="26">
        <f t="shared" si="6"/>
        <v>166.5703184</v>
      </c>
      <c r="K19" s="26">
        <f t="shared" si="6"/>
        <v>118.1653911</v>
      </c>
      <c r="L19" s="26">
        <f t="shared" si="6"/>
        <v>181.5947082</v>
      </c>
      <c r="M19" s="26">
        <f t="shared" si="6"/>
        <v>228.3570946</v>
      </c>
      <c r="N19" s="26">
        <f t="shared" si="6"/>
        <v>182.8048873</v>
      </c>
      <c r="O19" s="26">
        <f t="shared" si="6"/>
        <v>221.1154094</v>
      </c>
      <c r="P19" s="26">
        <f t="shared" si="6"/>
        <v>179.2777553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ht="15.75" customHeight="1">
      <c r="A20" s="11" t="s">
        <v>18</v>
      </c>
      <c r="B20" s="11"/>
      <c r="C20" s="26">
        <f t="shared" ref="C20:P20" si="7">(C4*100)^2/$B4</f>
        <v>252.8579875</v>
      </c>
      <c r="D20" s="26">
        <f t="shared" si="7"/>
        <v>198.3278662</v>
      </c>
      <c r="E20" s="26">
        <f t="shared" si="7"/>
        <v>288.0751055</v>
      </c>
      <c r="F20" s="26">
        <f t="shared" si="7"/>
        <v>220.5967912</v>
      </c>
      <c r="G20" s="26">
        <f t="shared" si="7"/>
        <v>247.6764255</v>
      </c>
      <c r="H20" s="26">
        <f t="shared" si="7"/>
        <v>176.6417374</v>
      </c>
      <c r="I20" s="26">
        <f t="shared" si="7"/>
        <v>134.0801896</v>
      </c>
      <c r="J20" s="26">
        <f t="shared" si="7"/>
        <v>186.3438799</v>
      </c>
      <c r="K20" s="26">
        <f t="shared" si="7"/>
        <v>138.5711316</v>
      </c>
      <c r="L20" s="26">
        <f t="shared" si="7"/>
        <v>214.5285032</v>
      </c>
      <c r="M20" s="26">
        <f t="shared" si="7"/>
        <v>294.3203124</v>
      </c>
      <c r="N20" s="26">
        <f t="shared" si="7"/>
        <v>214.8362739</v>
      </c>
      <c r="O20" s="26">
        <f t="shared" si="7"/>
        <v>255.6442668</v>
      </c>
      <c r="P20" s="26">
        <f t="shared" si="7"/>
        <v>171.2023533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5.75" customHeight="1">
      <c r="A21" s="11" t="s">
        <v>19</v>
      </c>
      <c r="B21" s="11"/>
      <c r="C21" s="26">
        <f t="shared" ref="C21:P21" si="8">(C5*100)^2/$B5</f>
        <v>344.0799894</v>
      </c>
      <c r="D21" s="26">
        <f t="shared" si="8"/>
        <v>232.4713014</v>
      </c>
      <c r="E21" s="26">
        <f t="shared" si="8"/>
        <v>437.9801498</v>
      </c>
      <c r="F21" s="26">
        <f t="shared" si="8"/>
        <v>368.3644118</v>
      </c>
      <c r="G21" s="26">
        <f t="shared" si="8"/>
        <v>353.1219334</v>
      </c>
      <c r="H21" s="26">
        <f t="shared" si="8"/>
        <v>242.5892738</v>
      </c>
      <c r="I21" s="26">
        <f t="shared" si="8"/>
        <v>178.3910753</v>
      </c>
      <c r="J21" s="26">
        <f t="shared" si="8"/>
        <v>242.1258166</v>
      </c>
      <c r="K21" s="26">
        <f t="shared" si="8"/>
        <v>175.2239285</v>
      </c>
      <c r="L21" s="26">
        <f t="shared" si="8"/>
        <v>305.9064691</v>
      </c>
      <c r="M21" s="26">
        <f t="shared" si="8"/>
        <v>402.7669502</v>
      </c>
      <c r="N21" s="26">
        <f t="shared" si="8"/>
        <v>256.2386071</v>
      </c>
      <c r="O21" s="26">
        <f t="shared" si="8"/>
        <v>414.5462824</v>
      </c>
      <c r="P21" s="26">
        <f t="shared" si="8"/>
        <v>311.1844439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ht="15.75" customHeight="1">
      <c r="A22" s="11" t="s">
        <v>20</v>
      </c>
      <c r="B22" s="11"/>
      <c r="C22" s="26">
        <f t="shared" ref="C22:F22" si="9">(C6*100)^2/$B6</f>
        <v>498.4287964</v>
      </c>
      <c r="D22" s="26">
        <f t="shared" si="9"/>
        <v>357.2907717</v>
      </c>
      <c r="E22" s="26">
        <f t="shared" si="9"/>
        <v>595.9549511</v>
      </c>
      <c r="F22" s="26">
        <f t="shared" si="9"/>
        <v>454.2328385</v>
      </c>
      <c r="G22" s="38"/>
      <c r="H22" s="38"/>
      <c r="I22" s="26">
        <f t="shared" ref="I22:L22" si="10">(I6*100)^2/$B6</f>
        <v>250.0018482</v>
      </c>
      <c r="J22" s="26">
        <f t="shared" si="10"/>
        <v>365.5866016</v>
      </c>
      <c r="K22" s="26">
        <f t="shared" si="10"/>
        <v>234.742184</v>
      </c>
      <c r="L22" s="26">
        <f t="shared" si="10"/>
        <v>484.1238672</v>
      </c>
      <c r="M22" s="38"/>
      <c r="N22" s="38"/>
      <c r="O22" s="26">
        <f t="shared" ref="O22:P22" si="11">(O6*100)^2/$B6</f>
        <v>640.0440497</v>
      </c>
      <c r="P22" s="26">
        <f t="shared" si="11"/>
        <v>323.7320001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ht="15.75" customHeight="1">
      <c r="A23" s="11" t="s">
        <v>21</v>
      </c>
      <c r="B23" s="11"/>
      <c r="C23" s="38"/>
      <c r="D23" s="38"/>
      <c r="E23" s="26">
        <f t="shared" ref="E23:F23" si="12">(E7*100)^2/$B7</f>
        <v>187.2733096</v>
      </c>
      <c r="F23" s="26">
        <f t="shared" si="12"/>
        <v>154.4886621</v>
      </c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ht="15.75" customHeight="1">
      <c r="A24" s="11" t="s">
        <v>38</v>
      </c>
      <c r="B24" s="11"/>
      <c r="C24" s="26">
        <f t="shared" ref="C24:J24" si="13">(C8*100)^2/$B8</f>
        <v>335.3848412</v>
      </c>
      <c r="D24" s="26">
        <f t="shared" si="13"/>
        <v>179.2177508</v>
      </c>
      <c r="E24" s="26">
        <f t="shared" si="13"/>
        <v>438.2351512</v>
      </c>
      <c r="F24" s="26">
        <f t="shared" si="13"/>
        <v>348.3801295</v>
      </c>
      <c r="G24" s="26">
        <f t="shared" si="13"/>
        <v>276.8445682</v>
      </c>
      <c r="H24" s="26">
        <f t="shared" si="13"/>
        <v>238.6753755</v>
      </c>
      <c r="I24" s="26">
        <f t="shared" si="13"/>
        <v>156.1742013</v>
      </c>
      <c r="J24" s="26">
        <f t="shared" si="13"/>
        <v>249.2164827</v>
      </c>
      <c r="K24" s="38"/>
      <c r="L24" s="38"/>
      <c r="M24" s="38"/>
      <c r="N24" s="38"/>
      <c r="O24" s="26">
        <f t="shared" ref="O24:P24" si="14">(O8*100)^2/$B8</f>
        <v>434.9447103</v>
      </c>
      <c r="P24" s="26">
        <f t="shared" si="14"/>
        <v>272.0481659</v>
      </c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ht="15.75" customHeight="1">
      <c r="A25" s="11" t="s">
        <v>41</v>
      </c>
      <c r="B25" s="11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ht="15.75" customHeight="1">
      <c r="A26" s="11" t="s">
        <v>39</v>
      </c>
      <c r="B26" s="11"/>
      <c r="C26" s="26">
        <f t="shared" ref="C26:H26" si="15">(C10*100)^2/$B10</f>
        <v>390.8483873</v>
      </c>
      <c r="D26" s="26">
        <f t="shared" si="15"/>
        <v>299.9049602</v>
      </c>
      <c r="E26" s="26">
        <f t="shared" si="15"/>
        <v>456.0323988</v>
      </c>
      <c r="F26" s="26">
        <f t="shared" si="15"/>
        <v>375.8810245</v>
      </c>
      <c r="G26" s="26">
        <f t="shared" si="15"/>
        <v>401.4598605</v>
      </c>
      <c r="H26" s="26">
        <f t="shared" si="15"/>
        <v>283.3062799</v>
      </c>
      <c r="I26" s="38"/>
      <c r="J26" s="38"/>
      <c r="K26" s="26">
        <f t="shared" ref="K26:P26" si="16">(K10*100)^2/$B10</f>
        <v>203.9671639</v>
      </c>
      <c r="L26" s="26">
        <f t="shared" si="16"/>
        <v>336.3484879</v>
      </c>
      <c r="M26" s="26">
        <f t="shared" si="16"/>
        <v>482.02675</v>
      </c>
      <c r="N26" s="26">
        <f t="shared" si="16"/>
        <v>457.0122183</v>
      </c>
      <c r="O26" s="26">
        <f t="shared" si="16"/>
        <v>552.7885236</v>
      </c>
      <c r="P26" s="26">
        <f t="shared" si="16"/>
        <v>383.6866186</v>
      </c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ht="15.75" customHeight="1">
      <c r="A27" s="11" t="s">
        <v>47</v>
      </c>
      <c r="B27" s="11"/>
      <c r="C27" s="26">
        <f t="shared" ref="C27:D27" si="17">(C11*100)^2/$B11</f>
        <v>296.9620654</v>
      </c>
      <c r="D27" s="26">
        <f t="shared" si="17"/>
        <v>217.5115082</v>
      </c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26">
        <f t="shared" ref="O27:P27" si="18">(O11*100)^2/$B11</f>
        <v>566.8673756</v>
      </c>
      <c r="P27" s="26">
        <f t="shared" si="18"/>
        <v>365.3030317</v>
      </c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ht="15.75" customHeight="1">
      <c r="A28" s="7" t="s">
        <v>42</v>
      </c>
      <c r="B28" s="7"/>
      <c r="C28" s="40">
        <f t="shared" ref="C28:P28" si="19">MIN(C18:C27)</f>
        <v>142.7461563</v>
      </c>
      <c r="D28" s="40">
        <f t="shared" si="19"/>
        <v>91.56668167</v>
      </c>
      <c r="E28" s="40">
        <f t="shared" si="19"/>
        <v>187.2733096</v>
      </c>
      <c r="F28" s="40">
        <f t="shared" si="19"/>
        <v>154.4886621</v>
      </c>
      <c r="G28" s="40">
        <f t="shared" si="19"/>
        <v>149.0777393</v>
      </c>
      <c r="H28" s="40">
        <f t="shared" si="19"/>
        <v>96.5395708</v>
      </c>
      <c r="I28" s="40">
        <f t="shared" si="19"/>
        <v>52.71437961</v>
      </c>
      <c r="J28" s="40">
        <f t="shared" si="19"/>
        <v>107.3999152</v>
      </c>
      <c r="K28" s="40">
        <f t="shared" si="19"/>
        <v>71.8413183</v>
      </c>
      <c r="L28" s="40">
        <f t="shared" si="19"/>
        <v>103.3814507</v>
      </c>
      <c r="M28" s="40">
        <f t="shared" si="19"/>
        <v>170.5077935</v>
      </c>
      <c r="N28" s="40">
        <f t="shared" si="19"/>
        <v>109.8357621</v>
      </c>
      <c r="O28" s="40">
        <f t="shared" si="19"/>
        <v>167.8050128</v>
      </c>
      <c r="P28" s="40">
        <f t="shared" si="19"/>
        <v>107.6586535</v>
      </c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ht="15.75" customHeight="1">
      <c r="A29" s="7" t="s">
        <v>45</v>
      </c>
      <c r="B29" s="7"/>
      <c r="C29" s="40">
        <f t="shared" ref="C29:P29" si="20">MAX(C18:C27)</f>
        <v>498.4287964</v>
      </c>
      <c r="D29" s="40">
        <f t="shared" si="20"/>
        <v>357.2907717</v>
      </c>
      <c r="E29" s="40">
        <f t="shared" si="20"/>
        <v>595.9549511</v>
      </c>
      <c r="F29" s="40">
        <f t="shared" si="20"/>
        <v>454.2328385</v>
      </c>
      <c r="G29" s="40">
        <f t="shared" si="20"/>
        <v>401.4598605</v>
      </c>
      <c r="H29" s="40">
        <f t="shared" si="20"/>
        <v>283.3062799</v>
      </c>
      <c r="I29" s="40">
        <f t="shared" si="20"/>
        <v>250.0018482</v>
      </c>
      <c r="J29" s="40">
        <f t="shared" si="20"/>
        <v>365.5866016</v>
      </c>
      <c r="K29" s="40">
        <f t="shared" si="20"/>
        <v>234.742184</v>
      </c>
      <c r="L29" s="40">
        <f t="shared" si="20"/>
        <v>484.1238672</v>
      </c>
      <c r="M29" s="40">
        <f t="shared" si="20"/>
        <v>482.02675</v>
      </c>
      <c r="N29" s="40">
        <f t="shared" si="20"/>
        <v>457.0122183</v>
      </c>
      <c r="O29" s="40">
        <f t="shared" si="20"/>
        <v>640.0440497</v>
      </c>
      <c r="P29" s="41">
        <f t="shared" si="20"/>
        <v>383.6866186</v>
      </c>
      <c r="Q29" s="26">
        <f>MAX(C29:P29)</f>
        <v>640.0440497</v>
      </c>
      <c r="R29" s="26">
        <f>min(C29:P29)</f>
        <v>234.742184</v>
      </c>
      <c r="S29" s="11"/>
      <c r="T29" s="11"/>
      <c r="U29" s="11"/>
      <c r="V29" s="11"/>
      <c r="W29" s="11"/>
      <c r="X29" s="11"/>
      <c r="Y29" s="11"/>
      <c r="Z29" s="11"/>
      <c r="AA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7" t="s">
        <v>22</v>
      </c>
      <c r="B1" s="7" t="s">
        <v>23</v>
      </c>
      <c r="C1" s="11" t="s">
        <v>24</v>
      </c>
      <c r="D1" s="11" t="s">
        <v>25</v>
      </c>
      <c r="E1" s="11" t="s">
        <v>26</v>
      </c>
      <c r="F1" s="11" t="s">
        <v>27</v>
      </c>
      <c r="G1" s="11" t="s">
        <v>28</v>
      </c>
      <c r="H1" s="11" t="s">
        <v>29</v>
      </c>
      <c r="I1" s="11" t="s">
        <v>30</v>
      </c>
      <c r="J1" s="11" t="s">
        <v>31</v>
      </c>
      <c r="K1" s="11" t="s">
        <v>32</v>
      </c>
      <c r="L1" s="11" t="s">
        <v>33</v>
      </c>
      <c r="M1" s="11" t="s">
        <v>34</v>
      </c>
      <c r="N1" s="11" t="s">
        <v>35</v>
      </c>
      <c r="O1" s="11" t="s">
        <v>36</v>
      </c>
      <c r="P1" s="11" t="s">
        <v>37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ht="15.75" customHeight="1">
      <c r="A2" s="11" t="s">
        <v>16</v>
      </c>
      <c r="B2" s="16">
        <v>20.0</v>
      </c>
      <c r="C2" s="16">
        <v>0.569921207669665</v>
      </c>
      <c r="D2" s="16">
        <v>0.468146281965808</v>
      </c>
      <c r="E2" s="16">
        <v>0.626878676724984</v>
      </c>
      <c r="F2" s="16">
        <v>0.574552412209295</v>
      </c>
      <c r="G2" s="16">
        <v>0.546036151346768</v>
      </c>
      <c r="H2" s="16">
        <v>0.439407716822597</v>
      </c>
      <c r="I2" s="16">
        <v>0.324581970333823</v>
      </c>
      <c r="J2" s="16">
        <v>0.463465026078785</v>
      </c>
      <c r="K2" s="16">
        <v>0.379054925578365</v>
      </c>
      <c r="L2" s="16">
        <v>0.454775965419876</v>
      </c>
      <c r="M2" s="16">
        <v>0.593367234134297</v>
      </c>
      <c r="N2" s="16">
        <v>0.480699037374752</v>
      </c>
      <c r="O2" s="16">
        <v>0.579690721452395</v>
      </c>
      <c r="P2" s="16">
        <v>0.473780256666231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ht="15.75" customHeight="1">
      <c r="A3" s="11" t="s">
        <v>17</v>
      </c>
      <c r="B3" s="16">
        <v>20.0</v>
      </c>
      <c r="C3" s="16">
        <v>0.645755362762812</v>
      </c>
      <c r="D3" s="16">
        <v>0.57073248818414</v>
      </c>
      <c r="E3" s="16">
        <v>0.685023611748137</v>
      </c>
      <c r="F3" s="16">
        <v>0.633862199537835</v>
      </c>
      <c r="G3" s="16">
        <v>0.620354141848416</v>
      </c>
      <c r="H3" s="16">
        <v>0.534408794129015</v>
      </c>
      <c r="I3" s="16">
        <v>0.492759078669632</v>
      </c>
      <c r="J3" s="16">
        <v>0.576846238736131</v>
      </c>
      <c r="K3" s="16">
        <v>0.487122902902626</v>
      </c>
      <c r="L3" s="16">
        <v>0.602410018231491</v>
      </c>
      <c r="M3" s="16">
        <v>0.675692013814736</v>
      </c>
      <c r="N3" s="16">
        <v>0.60472700979032</v>
      </c>
      <c r="O3" s="16">
        <v>0.66479423383434</v>
      </c>
      <c r="P3" s="16">
        <v>0.593908459971372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ht="15.75" customHeight="1">
      <c r="A4" s="11" t="s">
        <v>18</v>
      </c>
      <c r="B4" s="16">
        <v>15.0</v>
      </c>
      <c r="C4" s="16">
        <v>0.615862794128154</v>
      </c>
      <c r="D4" s="16">
        <v>0.545395275157319</v>
      </c>
      <c r="E4" s="16">
        <v>0.657352765406396</v>
      </c>
      <c r="F4" s="16">
        <v>0.575234897013168</v>
      </c>
      <c r="G4" s="16">
        <v>0.609520006439271</v>
      </c>
      <c r="H4" s="16">
        <v>0.514745185627686</v>
      </c>
      <c r="I4" s="16">
        <v>0.448464362415544</v>
      </c>
      <c r="J4" s="16">
        <v>0.528691784187047</v>
      </c>
      <c r="K4" s="16">
        <v>0.455913037179054</v>
      </c>
      <c r="L4" s="16">
        <v>0.56726779811825</v>
      </c>
      <c r="M4" s="16">
        <v>0.664439966103327</v>
      </c>
      <c r="N4" s="16">
        <v>0.567674564173302</v>
      </c>
      <c r="O4" s="16">
        <v>0.619246639219993</v>
      </c>
      <c r="P4" s="16">
        <v>0.506757861237191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ht="15.75" customHeight="1">
      <c r="A5" s="11" t="s">
        <v>19</v>
      </c>
      <c r="B5" s="16">
        <v>10.0</v>
      </c>
      <c r="C5" s="16">
        <v>0.586424015778327</v>
      </c>
      <c r="D5" s="16">
        <v>0.482065573084616</v>
      </c>
      <c r="E5" s="16">
        <v>0.661568329284757</v>
      </c>
      <c r="F5" s="16">
        <v>0.606706460328352</v>
      </c>
      <c r="G5" s="16">
        <v>0.59454699092154</v>
      </c>
      <c r="H5" s="16">
        <v>0.492411785556531</v>
      </c>
      <c r="I5" s="16">
        <v>0.422133035123753</v>
      </c>
      <c r="J5" s="16">
        <v>0.492083234551001</v>
      </c>
      <c r="K5" s="16">
        <v>0.418540713677153</v>
      </c>
      <c r="L5" s="16">
        <v>0.553010974254068</v>
      </c>
      <c r="M5" s="16">
        <v>0.634527878566538</v>
      </c>
      <c r="N5" s="16">
        <v>0.506133842788919</v>
      </c>
      <c r="O5" s="16">
        <v>0.64782214453198</v>
      </c>
      <c r="P5" s="16">
        <v>0.503195483113555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ht="15.75" customHeight="1">
      <c r="A6" s="11" t="s">
        <v>20</v>
      </c>
      <c r="B6" s="16">
        <v>5.0</v>
      </c>
      <c r="C6" s="16">
        <v>0.578418826867068</v>
      </c>
      <c r="D6" s="16">
        <v>0.515250462537285</v>
      </c>
      <c r="E6" s="16">
        <v>0.61609042200635</v>
      </c>
      <c r="F6" s="16">
        <v>0.553423649534114</v>
      </c>
      <c r="G6" s="11"/>
      <c r="H6" s="11"/>
      <c r="I6" s="16">
        <v>0.416624304483603</v>
      </c>
      <c r="J6" s="16">
        <v>0.492592213863348</v>
      </c>
      <c r="K6" s="16">
        <v>0.408148049887589</v>
      </c>
      <c r="L6" s="16">
        <v>0.557801008617766</v>
      </c>
      <c r="M6" s="11"/>
      <c r="N6" s="11"/>
      <c r="O6" s="16">
        <v>0.6165274606597</v>
      </c>
      <c r="P6" s="16">
        <v>0.501300691121313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ht="15.75" customHeight="1">
      <c r="A7" s="11" t="s">
        <v>21</v>
      </c>
      <c r="B7" s="16">
        <v>21.4</v>
      </c>
      <c r="C7" s="11"/>
      <c r="D7" s="11"/>
      <c r="E7" s="16">
        <v>0.632901664559856</v>
      </c>
      <c r="F7" s="16">
        <v>0.575286468973764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ht="15.75" customHeight="1">
      <c r="A8" s="11" t="s">
        <v>38</v>
      </c>
      <c r="B8" s="16">
        <v>8.0</v>
      </c>
      <c r="C8" s="16">
        <v>0.51798443311353</v>
      </c>
      <c r="D8" s="16">
        <v>0.378647858383073</v>
      </c>
      <c r="E8" s="16">
        <v>0.592104822637253</v>
      </c>
      <c r="F8" s="16">
        <v>0.527924335126537</v>
      </c>
      <c r="G8" s="16">
        <v>0.470611999982673</v>
      </c>
      <c r="H8" s="16">
        <v>0.436967161669648</v>
      </c>
      <c r="I8" s="16">
        <v>0.353490177778282</v>
      </c>
      <c r="J8" s="11"/>
      <c r="K8" s="11"/>
      <c r="L8" s="11"/>
      <c r="M8" s="11"/>
      <c r="N8" s="11">
        <v>0.525253364819226</v>
      </c>
      <c r="O8" s="16">
        <v>0.589877757004218</v>
      </c>
      <c r="P8" s="16">
        <v>0.466517451649543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ht="15.75" customHeight="1">
      <c r="A9" s="11" t="s">
        <v>41</v>
      </c>
      <c r="B9" s="16">
        <v>0.0</v>
      </c>
      <c r="C9" s="11"/>
      <c r="D9" s="16">
        <v>0.305820085931232</v>
      </c>
      <c r="E9" s="11"/>
      <c r="F9" s="16">
        <v>0.408869555903169</v>
      </c>
      <c r="G9" s="11"/>
      <c r="H9" s="16">
        <v>0.316724857325341</v>
      </c>
      <c r="I9" s="16">
        <v>0.282965773954828</v>
      </c>
      <c r="J9" s="11"/>
      <c r="K9" s="16">
        <v>0.276845971013298</v>
      </c>
      <c r="L9" s="11"/>
      <c r="M9" s="11"/>
      <c r="N9" s="16">
        <v>0.366538488832403</v>
      </c>
      <c r="O9" s="16">
        <v>0.51587624695622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ht="15.75" customHeight="1">
      <c r="A10" s="11" t="s">
        <v>39</v>
      </c>
      <c r="B10" s="16">
        <v>8.0</v>
      </c>
      <c r="C10" s="16">
        <v>0.55917681449795</v>
      </c>
      <c r="D10" s="16">
        <v>0.489820342702992</v>
      </c>
      <c r="E10" s="16">
        <v>0.604008211093153</v>
      </c>
      <c r="F10" s="16">
        <v>0.548365589398667</v>
      </c>
      <c r="G10" s="16">
        <v>0.566716762090104</v>
      </c>
      <c r="H10" s="16">
        <v>0.476072498563748</v>
      </c>
      <c r="I10" s="11"/>
      <c r="J10" s="11"/>
      <c r="K10" s="16">
        <v>0.403947683650631</v>
      </c>
      <c r="L10" s="16">
        <v>0.518728050412954</v>
      </c>
      <c r="M10" s="16">
        <v>0.62098421877647</v>
      </c>
      <c r="N10" s="16">
        <v>0.604656741163375</v>
      </c>
      <c r="O10" s="16">
        <v>0.669250266775696</v>
      </c>
      <c r="P10" s="16">
        <v>0.554030048751518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ht="15.75" customHeight="1">
      <c r="A11" s="11" t="s">
        <v>47</v>
      </c>
      <c r="B11" s="16">
        <v>8.0</v>
      </c>
      <c r="C11" s="16">
        <v>0.580024296970248</v>
      </c>
      <c r="D11" s="16">
        <v>0.53433939445971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6">
        <v>0.673434318898561</v>
      </c>
      <c r="P11" s="16">
        <v>0.552056342359823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5.75" customHeight="1">
      <c r="A12" s="11" t="s">
        <v>40</v>
      </c>
      <c r="B12" s="16">
        <v>20.05</v>
      </c>
      <c r="C12" s="11"/>
      <c r="D12" s="11"/>
      <c r="E12" s="16">
        <v>0.701770880837643</v>
      </c>
      <c r="F12" s="16">
        <v>0.650537421524604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ht="15.75" customHeight="1">
      <c r="A13" s="7" t="s">
        <v>42</v>
      </c>
      <c r="B13" s="7"/>
      <c r="C13" s="20">
        <f t="shared" ref="C13:P13" si="1">MIN(C2:C12)</f>
        <v>0.5179844331</v>
      </c>
      <c r="D13" s="20">
        <f t="shared" si="1"/>
        <v>0.3058200859</v>
      </c>
      <c r="E13" s="20">
        <f t="shared" si="1"/>
        <v>0.5921048226</v>
      </c>
      <c r="F13" s="20">
        <f t="shared" si="1"/>
        <v>0.4088695559</v>
      </c>
      <c r="G13" s="20">
        <f t="shared" si="1"/>
        <v>0.470612</v>
      </c>
      <c r="H13" s="20">
        <f t="shared" si="1"/>
        <v>0.3167248573</v>
      </c>
      <c r="I13" s="20">
        <f t="shared" si="1"/>
        <v>0.282965774</v>
      </c>
      <c r="J13" s="20">
        <f t="shared" si="1"/>
        <v>0.4634650261</v>
      </c>
      <c r="K13" s="20">
        <f t="shared" si="1"/>
        <v>0.276845971</v>
      </c>
      <c r="L13" s="20">
        <f t="shared" si="1"/>
        <v>0.4547759654</v>
      </c>
      <c r="M13" s="20">
        <f t="shared" si="1"/>
        <v>0.5933672341</v>
      </c>
      <c r="N13" s="20">
        <f t="shared" si="1"/>
        <v>0.3665384888</v>
      </c>
      <c r="O13" s="20">
        <f t="shared" si="1"/>
        <v>0.515876247</v>
      </c>
      <c r="P13" s="20">
        <f t="shared" si="1"/>
        <v>0.4665174516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ht="15.75" customHeight="1">
      <c r="A14" s="7" t="s">
        <v>45</v>
      </c>
      <c r="B14" s="7"/>
      <c r="C14" s="20">
        <f t="shared" ref="C14:P14" si="2">MAX(C2:C12)</f>
        <v>0.6457553628</v>
      </c>
      <c r="D14" s="20">
        <f t="shared" si="2"/>
        <v>0.5707324882</v>
      </c>
      <c r="E14" s="20">
        <f t="shared" si="2"/>
        <v>0.7017708808</v>
      </c>
      <c r="F14" s="20">
        <f t="shared" si="2"/>
        <v>0.6505374215</v>
      </c>
      <c r="G14" s="20">
        <f t="shared" si="2"/>
        <v>0.6203541418</v>
      </c>
      <c r="H14" s="20">
        <f t="shared" si="2"/>
        <v>0.5344087941</v>
      </c>
      <c r="I14" s="20">
        <f t="shared" si="2"/>
        <v>0.4927590787</v>
      </c>
      <c r="J14" s="20">
        <f t="shared" si="2"/>
        <v>0.5768462387</v>
      </c>
      <c r="K14" s="20">
        <f t="shared" si="2"/>
        <v>0.4871229029</v>
      </c>
      <c r="L14" s="20">
        <f t="shared" si="2"/>
        <v>0.6024100182</v>
      </c>
      <c r="M14" s="20">
        <f t="shared" si="2"/>
        <v>0.6756920138</v>
      </c>
      <c r="N14" s="20">
        <f t="shared" si="2"/>
        <v>0.6047270098</v>
      </c>
      <c r="O14" s="20">
        <f t="shared" si="2"/>
        <v>0.6734343189</v>
      </c>
      <c r="P14" s="20">
        <f t="shared" si="2"/>
        <v>0.59390846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ht="15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ht="15.75" customHeight="1">
      <c r="A16" s="11" t="s">
        <v>50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ht="15.75" customHeight="1">
      <c r="A17" s="11" t="s">
        <v>16</v>
      </c>
      <c r="B17" s="11"/>
      <c r="C17" s="26">
        <f t="shared" ref="C17:P17" si="3">(C2*100)^2/$B2</f>
        <v>162.4050915</v>
      </c>
      <c r="D17" s="26">
        <f t="shared" si="3"/>
        <v>109.5804707</v>
      </c>
      <c r="E17" s="26">
        <f t="shared" si="3"/>
        <v>196.4884377</v>
      </c>
      <c r="F17" s="26">
        <f t="shared" si="3"/>
        <v>165.0552372</v>
      </c>
      <c r="G17" s="26">
        <f t="shared" si="3"/>
        <v>149.0777393</v>
      </c>
      <c r="H17" s="26">
        <f t="shared" si="3"/>
        <v>96.5395708</v>
      </c>
      <c r="I17" s="26">
        <f t="shared" si="3"/>
        <v>52.67672773</v>
      </c>
      <c r="J17" s="26">
        <f t="shared" si="3"/>
        <v>107.3999152</v>
      </c>
      <c r="K17" s="26">
        <f t="shared" si="3"/>
        <v>71.8413183</v>
      </c>
      <c r="L17" s="26">
        <f t="shared" si="3"/>
        <v>103.4105894</v>
      </c>
      <c r="M17" s="26">
        <f t="shared" si="3"/>
        <v>176.0423373</v>
      </c>
      <c r="N17" s="26">
        <f t="shared" si="3"/>
        <v>115.5357823</v>
      </c>
      <c r="O17" s="26">
        <f t="shared" si="3"/>
        <v>168.0206663</v>
      </c>
      <c r="P17" s="26">
        <f t="shared" si="3"/>
        <v>112.2338658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5.75" customHeight="1">
      <c r="A18" s="11" t="s">
        <v>17</v>
      </c>
      <c r="B18" s="11"/>
      <c r="C18" s="26">
        <f t="shared" ref="C18:P18" si="4">(C3*100)^2/$B3</f>
        <v>208.4999943</v>
      </c>
      <c r="D18" s="26">
        <f t="shared" si="4"/>
        <v>162.8677865</v>
      </c>
      <c r="E18" s="26">
        <f t="shared" si="4"/>
        <v>234.6286743</v>
      </c>
      <c r="F18" s="26">
        <f t="shared" si="4"/>
        <v>200.890644</v>
      </c>
      <c r="G18" s="26">
        <f t="shared" si="4"/>
        <v>192.4196307</v>
      </c>
      <c r="H18" s="26">
        <f t="shared" si="4"/>
        <v>142.7963796</v>
      </c>
      <c r="I18" s="26">
        <f t="shared" si="4"/>
        <v>121.4057548</v>
      </c>
      <c r="J18" s="26">
        <f t="shared" si="4"/>
        <v>166.3757916</v>
      </c>
      <c r="K18" s="26">
        <f t="shared" si="4"/>
        <v>118.6443613</v>
      </c>
      <c r="L18" s="26">
        <f t="shared" si="4"/>
        <v>181.448915</v>
      </c>
      <c r="M18" s="26">
        <f t="shared" si="4"/>
        <v>228.2798488</v>
      </c>
      <c r="N18" s="26">
        <f t="shared" si="4"/>
        <v>182.8473782</v>
      </c>
      <c r="O18" s="26">
        <f t="shared" si="4"/>
        <v>220.9756867</v>
      </c>
      <c r="P18" s="26">
        <f t="shared" si="4"/>
        <v>176.3636294</v>
      </c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ht="15.75" customHeight="1">
      <c r="A19" s="11" t="s">
        <v>18</v>
      </c>
      <c r="B19" s="11"/>
      <c r="C19" s="26">
        <f t="shared" ref="C19:P19" si="5">(C4*100)^2/$B4</f>
        <v>252.8579875</v>
      </c>
      <c r="D19" s="26">
        <f t="shared" si="5"/>
        <v>198.3040041</v>
      </c>
      <c r="E19" s="26">
        <f t="shared" si="5"/>
        <v>288.0751055</v>
      </c>
      <c r="F19" s="26">
        <f t="shared" si="5"/>
        <v>220.5967912</v>
      </c>
      <c r="G19" s="26">
        <f t="shared" si="5"/>
        <v>247.6764255</v>
      </c>
      <c r="H19" s="26">
        <f t="shared" si="5"/>
        <v>176.6417374</v>
      </c>
      <c r="I19" s="26">
        <f t="shared" si="5"/>
        <v>134.0801896</v>
      </c>
      <c r="J19" s="26">
        <f t="shared" si="5"/>
        <v>186.3433351</v>
      </c>
      <c r="K19" s="26">
        <f t="shared" si="5"/>
        <v>138.5711316</v>
      </c>
      <c r="L19" s="26">
        <f t="shared" si="5"/>
        <v>214.5285032</v>
      </c>
      <c r="M19" s="26">
        <f t="shared" si="5"/>
        <v>294.3203124</v>
      </c>
      <c r="N19" s="26">
        <f t="shared" si="5"/>
        <v>214.8362739</v>
      </c>
      <c r="O19" s="26">
        <f t="shared" si="5"/>
        <v>255.6442668</v>
      </c>
      <c r="P19" s="26">
        <f t="shared" si="5"/>
        <v>171.2023533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ht="15.75" customHeight="1">
      <c r="A20" s="11" t="s">
        <v>19</v>
      </c>
      <c r="B20" s="11"/>
      <c r="C20" s="26">
        <f t="shared" ref="C20:P20" si="6">(C5*100)^2/$B5</f>
        <v>343.8931263</v>
      </c>
      <c r="D20" s="26">
        <f t="shared" si="6"/>
        <v>232.3872168</v>
      </c>
      <c r="E20" s="26">
        <f t="shared" si="6"/>
        <v>437.6726543</v>
      </c>
      <c r="F20" s="26">
        <f t="shared" si="6"/>
        <v>368.092729</v>
      </c>
      <c r="G20" s="26">
        <f t="shared" si="6"/>
        <v>353.4861244</v>
      </c>
      <c r="H20" s="26">
        <f t="shared" si="6"/>
        <v>242.4693666</v>
      </c>
      <c r="I20" s="26">
        <f t="shared" si="6"/>
        <v>178.1962993</v>
      </c>
      <c r="J20" s="26">
        <f t="shared" si="6"/>
        <v>242.1459097</v>
      </c>
      <c r="K20" s="26">
        <f t="shared" si="6"/>
        <v>175.176329</v>
      </c>
      <c r="L20" s="26">
        <f t="shared" si="6"/>
        <v>305.8211376</v>
      </c>
      <c r="M20" s="26">
        <f t="shared" si="6"/>
        <v>402.6256287</v>
      </c>
      <c r="N20" s="26">
        <f t="shared" si="6"/>
        <v>256.1714668</v>
      </c>
      <c r="O20" s="26">
        <f t="shared" si="6"/>
        <v>419.6735309</v>
      </c>
      <c r="P20" s="26">
        <f t="shared" si="6"/>
        <v>253.2056942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5.75" customHeight="1">
      <c r="A21" s="11" t="s">
        <v>20</v>
      </c>
      <c r="B21" s="11"/>
      <c r="C21" s="26">
        <f t="shared" ref="C21:F21" si="7">(C6*100)^2/$B6</f>
        <v>669.1366785</v>
      </c>
      <c r="D21" s="26">
        <f t="shared" si="7"/>
        <v>530.9660783</v>
      </c>
      <c r="E21" s="26">
        <f t="shared" si="7"/>
        <v>759.1348162</v>
      </c>
      <c r="F21" s="26">
        <f t="shared" si="7"/>
        <v>612.5554717</v>
      </c>
      <c r="G21" s="38"/>
      <c r="H21" s="38"/>
      <c r="I21" s="26">
        <f t="shared" ref="I21:L21" si="8">(I6*100)^2/$B6</f>
        <v>347.1516222</v>
      </c>
      <c r="J21" s="26">
        <f t="shared" si="8"/>
        <v>485.2941783</v>
      </c>
      <c r="K21" s="26">
        <f t="shared" si="8"/>
        <v>333.1696613</v>
      </c>
      <c r="L21" s="26">
        <f t="shared" si="8"/>
        <v>622.2839304</v>
      </c>
      <c r="M21" s="38"/>
      <c r="N21" s="38"/>
      <c r="O21" s="26">
        <f t="shared" ref="O21:P21" si="9">(O6*100)^2/$B6</f>
        <v>760.2122195</v>
      </c>
      <c r="P21" s="26">
        <f t="shared" si="9"/>
        <v>502.6047658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ht="15.75" customHeight="1">
      <c r="A22" s="11" t="s">
        <v>21</v>
      </c>
      <c r="B22" s="11"/>
      <c r="C22" s="38"/>
      <c r="D22" s="38"/>
      <c r="E22" s="26">
        <f t="shared" ref="E22:F22" si="10">(E7*100)^2/$B7</f>
        <v>187.1796808</v>
      </c>
      <c r="F22" s="26">
        <f t="shared" si="10"/>
        <v>154.6516455</v>
      </c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ht="15.75" customHeight="1">
      <c r="A23" s="11" t="s">
        <v>38</v>
      </c>
      <c r="B23" s="11"/>
      <c r="C23" s="26">
        <f t="shared" ref="C23:I23" si="11">(C8*100)^2/$B8</f>
        <v>335.3848412</v>
      </c>
      <c r="D23" s="26">
        <f t="shared" si="11"/>
        <v>179.2177508</v>
      </c>
      <c r="E23" s="26">
        <f t="shared" si="11"/>
        <v>438.2351512</v>
      </c>
      <c r="F23" s="26">
        <f t="shared" si="11"/>
        <v>348.3801295</v>
      </c>
      <c r="G23" s="26">
        <f t="shared" si="11"/>
        <v>276.8445682</v>
      </c>
      <c r="H23" s="26">
        <f t="shared" si="11"/>
        <v>238.6753755</v>
      </c>
      <c r="I23" s="26">
        <f t="shared" si="11"/>
        <v>156.1941322</v>
      </c>
      <c r="J23" s="38"/>
      <c r="K23" s="38"/>
      <c r="L23" s="38"/>
      <c r="M23" s="38"/>
      <c r="N23" s="26">
        <f t="shared" ref="N23:P23" si="12">(N8*100)^2/$B8</f>
        <v>344.8638716</v>
      </c>
      <c r="O23" s="26">
        <f t="shared" si="12"/>
        <v>434.9447103</v>
      </c>
      <c r="P23" s="26">
        <f t="shared" si="12"/>
        <v>272.0481659</v>
      </c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ht="15.75" customHeight="1">
      <c r="A24" s="11" t="s">
        <v>41</v>
      </c>
      <c r="B24" s="11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ht="15.75" customHeight="1">
      <c r="A25" s="11" t="s">
        <v>39</v>
      </c>
      <c r="B25" s="11"/>
      <c r="C25" s="26">
        <f t="shared" ref="C25:H25" si="13">(C10*100)^2/$B10</f>
        <v>390.8483873</v>
      </c>
      <c r="D25" s="26">
        <f t="shared" si="13"/>
        <v>299.9049602</v>
      </c>
      <c r="E25" s="26">
        <f t="shared" si="13"/>
        <v>456.0323988</v>
      </c>
      <c r="F25" s="26">
        <f t="shared" si="13"/>
        <v>375.8810245</v>
      </c>
      <c r="G25" s="26">
        <f t="shared" si="13"/>
        <v>401.4598605</v>
      </c>
      <c r="H25" s="26">
        <f t="shared" si="13"/>
        <v>283.3062799</v>
      </c>
      <c r="I25" s="38"/>
      <c r="J25" s="38"/>
      <c r="K25" s="26">
        <f t="shared" ref="K25:P25" si="14">(K10*100)^2/$B10</f>
        <v>203.9671639</v>
      </c>
      <c r="L25" s="26">
        <f t="shared" si="14"/>
        <v>336.3484879</v>
      </c>
      <c r="M25" s="26">
        <f t="shared" si="14"/>
        <v>482.02675</v>
      </c>
      <c r="N25" s="26">
        <f t="shared" si="14"/>
        <v>457.0122183</v>
      </c>
      <c r="O25" s="26">
        <f t="shared" si="14"/>
        <v>559.8698995</v>
      </c>
      <c r="P25" s="26">
        <f t="shared" si="14"/>
        <v>383.6866186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ht="15.75" customHeight="1">
      <c r="A26" s="11" t="s">
        <v>47</v>
      </c>
      <c r="B26" s="11"/>
      <c r="C26" s="26">
        <f t="shared" ref="C26:D26" si="15">(C11*100)^2/$B11</f>
        <v>420.5352313</v>
      </c>
      <c r="D26" s="26">
        <f t="shared" si="15"/>
        <v>356.8982356</v>
      </c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26">
        <f t="shared" ref="O26:P26" si="16">(O11*100)^2/$B11</f>
        <v>566.8922273</v>
      </c>
      <c r="P26" s="26">
        <f t="shared" si="16"/>
        <v>380.9577564</v>
      </c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ht="15.75" customHeight="1">
      <c r="A27" s="11" t="s">
        <v>40</v>
      </c>
      <c r="B27" s="11"/>
      <c r="C27" s="38"/>
      <c r="D27" s="38"/>
      <c r="E27" s="26">
        <f t="shared" ref="E27:F27" si="17">(E12*100)^2/$B12</f>
        <v>245.6271168</v>
      </c>
      <c r="F27" s="26">
        <f t="shared" si="17"/>
        <v>211.0717889</v>
      </c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ht="15.75" customHeight="1">
      <c r="A28" s="7" t="s">
        <v>42</v>
      </c>
      <c r="B28" s="7"/>
      <c r="C28" s="40">
        <f t="shared" ref="C28:P28" si="18">MIN(C17:C27)</f>
        <v>162.4050915</v>
      </c>
      <c r="D28" s="40">
        <f t="shared" si="18"/>
        <v>109.5804707</v>
      </c>
      <c r="E28" s="40">
        <f t="shared" si="18"/>
        <v>187.1796808</v>
      </c>
      <c r="F28" s="40">
        <f t="shared" si="18"/>
        <v>154.6516455</v>
      </c>
      <c r="G28" s="40">
        <f t="shared" si="18"/>
        <v>149.0777393</v>
      </c>
      <c r="H28" s="40">
        <f t="shared" si="18"/>
        <v>96.5395708</v>
      </c>
      <c r="I28" s="40">
        <f t="shared" si="18"/>
        <v>52.67672773</v>
      </c>
      <c r="J28" s="40">
        <f t="shared" si="18"/>
        <v>107.3999152</v>
      </c>
      <c r="K28" s="40">
        <f t="shared" si="18"/>
        <v>71.8413183</v>
      </c>
      <c r="L28" s="40">
        <f t="shared" si="18"/>
        <v>103.4105894</v>
      </c>
      <c r="M28" s="40">
        <f t="shared" si="18"/>
        <v>176.0423373</v>
      </c>
      <c r="N28" s="40">
        <f t="shared" si="18"/>
        <v>115.5357823</v>
      </c>
      <c r="O28" s="40">
        <f t="shared" si="18"/>
        <v>168.0206663</v>
      </c>
      <c r="P28" s="40">
        <f t="shared" si="18"/>
        <v>112.2338658</v>
      </c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ht="15.75" customHeight="1">
      <c r="A29" s="7" t="s">
        <v>45</v>
      </c>
      <c r="B29" s="7"/>
      <c r="C29" s="40">
        <f t="shared" ref="C29:P29" si="19">MAX(C17:C27)</f>
        <v>669.1366785</v>
      </c>
      <c r="D29" s="40">
        <f t="shared" si="19"/>
        <v>530.9660783</v>
      </c>
      <c r="E29" s="40">
        <f t="shared" si="19"/>
        <v>759.1348162</v>
      </c>
      <c r="F29" s="40">
        <f t="shared" si="19"/>
        <v>612.5554717</v>
      </c>
      <c r="G29" s="40">
        <f t="shared" si="19"/>
        <v>401.4598605</v>
      </c>
      <c r="H29" s="40">
        <f t="shared" si="19"/>
        <v>283.3062799</v>
      </c>
      <c r="I29" s="40">
        <f t="shared" si="19"/>
        <v>347.1516222</v>
      </c>
      <c r="J29" s="40">
        <f t="shared" si="19"/>
        <v>485.2941783</v>
      </c>
      <c r="K29" s="40">
        <f t="shared" si="19"/>
        <v>333.1696613</v>
      </c>
      <c r="L29" s="40">
        <f t="shared" si="19"/>
        <v>622.2839304</v>
      </c>
      <c r="M29" s="40">
        <f t="shared" si="19"/>
        <v>482.02675</v>
      </c>
      <c r="N29" s="40">
        <f t="shared" si="19"/>
        <v>457.0122183</v>
      </c>
      <c r="O29" s="40">
        <f t="shared" si="19"/>
        <v>760.2122195</v>
      </c>
      <c r="P29" s="41">
        <f t="shared" si="19"/>
        <v>502.6047658</v>
      </c>
      <c r="Q29" s="26">
        <f>MAX(G29:P29)</f>
        <v>760.2122195</v>
      </c>
      <c r="R29" s="26">
        <f>MIN(G29:P29)</f>
        <v>283.3062799</v>
      </c>
      <c r="S29" s="11"/>
      <c r="T29" s="11"/>
      <c r="U29" s="11"/>
      <c r="V29" s="11"/>
      <c r="W29" s="11"/>
      <c r="X29" s="11"/>
      <c r="Y29" s="11"/>
      <c r="Z29" s="11"/>
      <c r="AA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21.86"/>
    <col customWidth="1" min="2" max="6" width="14.43"/>
  </cols>
  <sheetData>
    <row r="1" ht="15.75" customHeight="1">
      <c r="A1" s="7" t="s">
        <v>22</v>
      </c>
      <c r="B1" s="7" t="s">
        <v>23</v>
      </c>
      <c r="C1" s="11" t="s">
        <v>24</v>
      </c>
      <c r="D1" s="11" t="s">
        <v>25</v>
      </c>
      <c r="E1" s="11" t="s">
        <v>26</v>
      </c>
      <c r="F1" s="11" t="s">
        <v>27</v>
      </c>
      <c r="G1" s="11" t="s">
        <v>28</v>
      </c>
      <c r="H1" s="11" t="s">
        <v>29</v>
      </c>
      <c r="I1" s="11" t="s">
        <v>30</v>
      </c>
      <c r="J1" s="11" t="s">
        <v>31</v>
      </c>
      <c r="K1" s="11" t="s">
        <v>32</v>
      </c>
      <c r="L1" s="11" t="s">
        <v>33</v>
      </c>
      <c r="M1" s="11" t="s">
        <v>34</v>
      </c>
      <c r="N1" s="11" t="s">
        <v>35</v>
      </c>
      <c r="O1" s="11" t="s">
        <v>36</v>
      </c>
      <c r="P1" s="11" t="s">
        <v>37</v>
      </c>
    </row>
    <row r="2" ht="15.75" customHeight="1">
      <c r="A2" t="s">
        <v>16</v>
      </c>
      <c r="B2" s="35">
        <v>20.0</v>
      </c>
      <c r="C2">
        <v>0.569921207669665</v>
      </c>
      <c r="D2">
        <v>0.468146281965808</v>
      </c>
      <c r="E2">
        <v>0.64640868538298</v>
      </c>
      <c r="F2">
        <v>0.574552412209295</v>
      </c>
      <c r="G2">
        <v>0.546036151346768</v>
      </c>
      <c r="H2">
        <v>0.439407716822597</v>
      </c>
      <c r="I2">
        <v>0.324697950733402</v>
      </c>
      <c r="J2">
        <v>0.463465026078785</v>
      </c>
      <c r="K2">
        <v>0.379054925578365</v>
      </c>
      <c r="L2">
        <v>0.454775965419876</v>
      </c>
      <c r="M2">
        <v>0.593367234134297</v>
      </c>
      <c r="N2">
        <v>0.480699037374752</v>
      </c>
      <c r="O2">
        <v>0.603331486631061</v>
      </c>
      <c r="P2">
        <v>0.469648913704096</v>
      </c>
    </row>
    <row r="3" ht="15.75" customHeight="1">
      <c r="A3" t="s">
        <v>17</v>
      </c>
      <c r="B3" s="35">
        <v>20.0</v>
      </c>
      <c r="C3">
        <v>0.645793872339296</v>
      </c>
      <c r="D3">
        <v>0.57073248818414</v>
      </c>
      <c r="E3">
        <v>0.704129299759909</v>
      </c>
      <c r="F3">
        <v>0.66616144519154</v>
      </c>
      <c r="G3">
        <v>0.620605207826435</v>
      </c>
      <c r="H3">
        <v>0.534303219893135</v>
      </c>
      <c r="I3">
        <v>0.492900662185988</v>
      </c>
      <c r="J3">
        <v>0.575529679921489</v>
      </c>
      <c r="K3">
        <v>0.487324929581538</v>
      </c>
      <c r="L3">
        <v>0.602577530230542</v>
      </c>
      <c r="M3">
        <v>0.675862725464878</v>
      </c>
      <c r="N3">
        <v>0.604383278173417</v>
      </c>
      <c r="O3">
        <v>0.695266568430749</v>
      </c>
      <c r="P3">
        <v>0.579787279234083</v>
      </c>
    </row>
    <row r="4" ht="15.75" customHeight="1">
      <c r="A4" t="s">
        <v>51</v>
      </c>
      <c r="B4" s="35">
        <f>15</f>
        <v>15</v>
      </c>
      <c r="C4">
        <v>0.637647682387135</v>
      </c>
      <c r="D4">
        <v>0.596991244326026</v>
      </c>
      <c r="E4">
        <v>0.657352765406396</v>
      </c>
      <c r="F4">
        <v>0.575234897013168</v>
      </c>
      <c r="G4">
        <v>0.609520006439271</v>
      </c>
      <c r="H4">
        <v>0.514745185627686</v>
      </c>
      <c r="I4">
        <v>0.486983255096618</v>
      </c>
      <c r="J4">
        <v>0.580799332692626</v>
      </c>
      <c r="K4">
        <v>0.455913037179054</v>
      </c>
      <c r="L4">
        <v>0.56726779811825</v>
      </c>
      <c r="M4">
        <v>0.664439966103327</v>
      </c>
      <c r="N4">
        <v>0.567674564173302</v>
      </c>
      <c r="O4">
        <v>0.619995735652719</v>
      </c>
      <c r="P4">
        <v>0.502465419980093</v>
      </c>
    </row>
    <row r="5" ht="15.75" customHeight="1">
      <c r="A5" t="s">
        <v>19</v>
      </c>
      <c r="B5" s="35">
        <v>10.0</v>
      </c>
      <c r="C5">
        <v>0.586424015778327</v>
      </c>
      <c r="D5">
        <v>0.482065573084616</v>
      </c>
      <c r="E5">
        <v>0.661535459440566</v>
      </c>
      <c r="F5">
        <v>0.606706460328352</v>
      </c>
      <c r="G5">
        <v>0.59454699092154</v>
      </c>
      <c r="H5">
        <v>0.492411785556531</v>
      </c>
      <c r="I5">
        <v>0.422133035123753</v>
      </c>
      <c r="J5">
        <v>0.492083234551001</v>
      </c>
      <c r="K5">
        <v>0.418540713677153</v>
      </c>
      <c r="L5">
        <v>0.553010974254068</v>
      </c>
      <c r="M5">
        <v>0.634527878566538</v>
      </c>
      <c r="N5">
        <v>0.506186447719703</v>
      </c>
      <c r="O5">
        <v>0.6473928882923</v>
      </c>
      <c r="P5">
        <v>0.556839817255703</v>
      </c>
    </row>
    <row r="6" ht="15.75" customHeight="1">
      <c r="A6" t="s">
        <v>20</v>
      </c>
      <c r="B6" s="35">
        <v>5.0</v>
      </c>
      <c r="C6">
        <v>0.578418826867068</v>
      </c>
      <c r="D6">
        <v>0.515250462537285</v>
      </c>
      <c r="E6">
        <v>0.61609042200635</v>
      </c>
      <c r="F6">
        <v>0.553423649534114</v>
      </c>
      <c r="I6">
        <v>0.416173670550794</v>
      </c>
      <c r="J6">
        <v>0.492592213863348</v>
      </c>
      <c r="K6">
        <v>0.406976862994665</v>
      </c>
      <c r="L6">
        <v>0.556740340911483</v>
      </c>
      <c r="O6">
        <v>0.632250029055523</v>
      </c>
      <c r="P6">
        <v>0.496502537334145</v>
      </c>
    </row>
    <row r="7" ht="15.75" customHeight="1">
      <c r="A7" t="s">
        <v>21</v>
      </c>
      <c r="B7" s="36">
        <v>21.4</v>
      </c>
      <c r="E7">
        <v>0.632901664559856</v>
      </c>
      <c r="F7">
        <v>0.575286468973764</v>
      </c>
    </row>
    <row r="8" ht="15.75" customHeight="1">
      <c r="A8" t="s">
        <v>43</v>
      </c>
      <c r="B8" s="35">
        <v>21.4</v>
      </c>
      <c r="E8">
        <v>0.68089075208128</v>
      </c>
      <c r="F8">
        <v>0.621132689477477</v>
      </c>
      <c r="O8">
        <v>0.639344177077377</v>
      </c>
      <c r="P8">
        <v>0.541656735202541</v>
      </c>
    </row>
    <row r="9" ht="15.75" customHeight="1">
      <c r="A9" t="s">
        <v>44</v>
      </c>
      <c r="B9" s="35">
        <v>15.0</v>
      </c>
      <c r="E9">
        <v>0.650169732590137</v>
      </c>
      <c r="F9">
        <v>0.596498482297655</v>
      </c>
      <c r="O9">
        <v>0.606981289735283</v>
      </c>
      <c r="P9">
        <v>0.509025310542226</v>
      </c>
    </row>
    <row r="10" ht="15.75" customHeight="1">
      <c r="A10" t="s">
        <v>38</v>
      </c>
      <c r="B10" s="37">
        <v>8.0</v>
      </c>
      <c r="C10">
        <v>0.51798443311353</v>
      </c>
      <c r="D10">
        <v>0.378647858383073</v>
      </c>
      <c r="E10">
        <v>0.592104822637253</v>
      </c>
      <c r="F10">
        <v>0.527924335126537</v>
      </c>
      <c r="G10">
        <v>0.470611999982673</v>
      </c>
      <c r="O10">
        <v>0.592174244594306</v>
      </c>
      <c r="P10">
        <v>0.463389723020641</v>
      </c>
    </row>
    <row r="11" ht="15.75" customHeight="1">
      <c r="A11" t="s">
        <v>39</v>
      </c>
      <c r="B11" s="35">
        <v>8.0</v>
      </c>
      <c r="C11">
        <v>0.55917681449795</v>
      </c>
      <c r="D11">
        <v>0.489820342702992</v>
      </c>
      <c r="E11">
        <v>0.604008211093153</v>
      </c>
      <c r="F11">
        <v>0.548365589398667</v>
      </c>
      <c r="G11">
        <v>0.566716762090104</v>
      </c>
      <c r="H11">
        <v>0.476072498563748</v>
      </c>
      <c r="K11">
        <v>0.403947683650631</v>
      </c>
      <c r="L11">
        <v>0.518728050412954</v>
      </c>
      <c r="M11">
        <v>0.62098421877647</v>
      </c>
      <c r="N11">
        <v>0.491984923930412</v>
      </c>
      <c r="O11">
        <v>0.669715033875209</v>
      </c>
      <c r="P11">
        <v>0.554528402487285</v>
      </c>
    </row>
    <row r="12" ht="15.75" customHeight="1">
      <c r="A12" t="s">
        <v>47</v>
      </c>
      <c r="B12" s="35">
        <v>8.0</v>
      </c>
      <c r="C12">
        <v>0.610727644556861</v>
      </c>
      <c r="D12">
        <v>0.555269526823796</v>
      </c>
      <c r="O12">
        <v>0.690515213425409</v>
      </c>
      <c r="P12">
        <v>0.573131135399939</v>
      </c>
    </row>
    <row r="13" ht="15.75" customHeight="1">
      <c r="A13" t="s">
        <v>40</v>
      </c>
      <c r="B13" s="35">
        <v>24.55</v>
      </c>
      <c r="E13">
        <v>0.717554620093043</v>
      </c>
      <c r="F13">
        <v>0.67521512556788</v>
      </c>
    </row>
    <row r="14" ht="15.75" customHeight="1">
      <c r="A14" s="7" t="s">
        <v>42</v>
      </c>
      <c r="B14" s="42"/>
      <c r="C14" s="42">
        <f t="shared" ref="C14:P14" si="1">MIN(C2:C13)</f>
        <v>0.5179844331</v>
      </c>
      <c r="D14" s="42">
        <f t="shared" si="1"/>
        <v>0.3786478584</v>
      </c>
      <c r="E14" s="42">
        <f t="shared" si="1"/>
        <v>0.5921048226</v>
      </c>
      <c r="F14" s="42">
        <f t="shared" si="1"/>
        <v>0.5279243351</v>
      </c>
      <c r="G14" s="42">
        <f t="shared" si="1"/>
        <v>0.470612</v>
      </c>
      <c r="H14" s="42">
        <f t="shared" si="1"/>
        <v>0.4394077168</v>
      </c>
      <c r="I14" s="42">
        <f t="shared" si="1"/>
        <v>0.3246979507</v>
      </c>
      <c r="J14" s="42">
        <f t="shared" si="1"/>
        <v>0.4634650261</v>
      </c>
      <c r="K14" s="42">
        <f t="shared" si="1"/>
        <v>0.3790549256</v>
      </c>
      <c r="L14" s="42">
        <f t="shared" si="1"/>
        <v>0.4547759654</v>
      </c>
      <c r="M14" s="42">
        <f t="shared" si="1"/>
        <v>0.5933672341</v>
      </c>
      <c r="N14" s="42">
        <f t="shared" si="1"/>
        <v>0.4806990374</v>
      </c>
      <c r="O14" s="42">
        <f t="shared" si="1"/>
        <v>0.5921742446</v>
      </c>
      <c r="P14" s="42">
        <f t="shared" si="1"/>
        <v>0.463389723</v>
      </c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ht="15.75" customHeight="1">
      <c r="A15" s="7" t="s">
        <v>45</v>
      </c>
      <c r="B15" s="42"/>
      <c r="C15" s="42">
        <f t="shared" ref="C15:P15" si="2">MAX(C2:C13)</f>
        <v>0.6457938723</v>
      </c>
      <c r="D15" s="42">
        <f t="shared" si="2"/>
        <v>0.5969912443</v>
      </c>
      <c r="E15" s="42">
        <f t="shared" si="2"/>
        <v>0.7175546201</v>
      </c>
      <c r="F15" s="42">
        <f t="shared" si="2"/>
        <v>0.6752151256</v>
      </c>
      <c r="G15" s="42">
        <f t="shared" si="2"/>
        <v>0.6206052078</v>
      </c>
      <c r="H15" s="42">
        <f t="shared" si="2"/>
        <v>0.5343032199</v>
      </c>
      <c r="I15" s="42">
        <f t="shared" si="2"/>
        <v>0.4929006622</v>
      </c>
      <c r="J15" s="42">
        <f t="shared" si="2"/>
        <v>0.5807993327</v>
      </c>
      <c r="K15" s="42">
        <f t="shared" si="2"/>
        <v>0.4873249296</v>
      </c>
      <c r="L15" s="42">
        <f t="shared" si="2"/>
        <v>0.6025775302</v>
      </c>
      <c r="M15" s="42">
        <f t="shared" si="2"/>
        <v>0.6758627255</v>
      </c>
      <c r="N15" s="42">
        <f t="shared" si="2"/>
        <v>0.6043832782</v>
      </c>
      <c r="O15" s="42">
        <f t="shared" si="2"/>
        <v>0.6952665684</v>
      </c>
      <c r="P15" s="42">
        <f t="shared" si="2"/>
        <v>0.5797872792</v>
      </c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ht="15.75" customHeight="1">
      <c r="A16" s="11"/>
    </row>
    <row r="17" ht="15.75" customHeight="1">
      <c r="A17" s="11" t="s">
        <v>50</v>
      </c>
    </row>
    <row r="18" ht="15.75" customHeight="1">
      <c r="A18" t="s">
        <v>16</v>
      </c>
      <c r="C18" s="43">
        <f t="shared" ref="C18:P18" si="3">(C2*100)^2/$B2</f>
        <v>162.4050915</v>
      </c>
      <c r="D18" s="43">
        <f t="shared" si="3"/>
        <v>109.5804707</v>
      </c>
      <c r="E18" s="43">
        <f t="shared" si="3"/>
        <v>208.9220943</v>
      </c>
      <c r="F18" s="43">
        <f t="shared" si="3"/>
        <v>165.0552372</v>
      </c>
      <c r="G18" s="43">
        <f t="shared" si="3"/>
        <v>149.0777393</v>
      </c>
      <c r="H18" s="43">
        <f t="shared" si="3"/>
        <v>96.5395708</v>
      </c>
      <c r="I18" s="43">
        <f t="shared" si="3"/>
        <v>52.71437961</v>
      </c>
      <c r="J18" s="43">
        <f t="shared" si="3"/>
        <v>107.3999152</v>
      </c>
      <c r="K18" s="43">
        <f t="shared" si="3"/>
        <v>71.8413183</v>
      </c>
      <c r="L18" s="43">
        <f t="shared" si="3"/>
        <v>103.4105894</v>
      </c>
      <c r="M18" s="43">
        <f t="shared" si="3"/>
        <v>176.0423373</v>
      </c>
      <c r="N18" s="43">
        <f t="shared" si="3"/>
        <v>115.5357823</v>
      </c>
      <c r="O18" s="43">
        <f t="shared" si="3"/>
        <v>182.0044414</v>
      </c>
      <c r="P18" s="43">
        <f t="shared" si="3"/>
        <v>110.2850511</v>
      </c>
    </row>
    <row r="19" ht="15.75" customHeight="1">
      <c r="A19" t="s">
        <v>17</v>
      </c>
      <c r="C19" s="43">
        <f t="shared" ref="C19:P19" si="4">(C3*100)^2/$B3</f>
        <v>208.5248628</v>
      </c>
      <c r="D19" s="43">
        <f t="shared" si="4"/>
        <v>162.8677865</v>
      </c>
      <c r="E19" s="43">
        <f t="shared" si="4"/>
        <v>247.8990354</v>
      </c>
      <c r="F19" s="43">
        <f t="shared" si="4"/>
        <v>221.8855355</v>
      </c>
      <c r="G19" s="43">
        <f t="shared" si="4"/>
        <v>192.575412</v>
      </c>
      <c r="H19" s="43">
        <f t="shared" si="4"/>
        <v>142.7399654</v>
      </c>
      <c r="I19" s="43">
        <f t="shared" si="4"/>
        <v>121.4755314</v>
      </c>
      <c r="J19" s="43">
        <f t="shared" si="4"/>
        <v>165.6172062</v>
      </c>
      <c r="K19" s="43">
        <f t="shared" si="4"/>
        <v>118.7427935</v>
      </c>
      <c r="L19" s="43">
        <f t="shared" si="4"/>
        <v>181.54984</v>
      </c>
      <c r="M19" s="43">
        <f t="shared" si="4"/>
        <v>228.3952118</v>
      </c>
      <c r="N19" s="43">
        <f t="shared" si="4"/>
        <v>182.6395735</v>
      </c>
      <c r="O19" s="43">
        <f t="shared" si="4"/>
        <v>241.6978006</v>
      </c>
      <c r="P19" s="43">
        <f t="shared" si="4"/>
        <v>168.0766446</v>
      </c>
    </row>
    <row r="20" ht="15.75" customHeight="1">
      <c r="A20" t="s">
        <v>51</v>
      </c>
      <c r="C20" s="43">
        <f t="shared" ref="C20:P20" si="5">(C4*100)^2/$B4</f>
        <v>271.0630446</v>
      </c>
      <c r="D20" s="43">
        <f t="shared" si="5"/>
        <v>237.5990305</v>
      </c>
      <c r="E20" s="43">
        <f t="shared" si="5"/>
        <v>288.0751055</v>
      </c>
      <c r="F20" s="43">
        <f t="shared" si="5"/>
        <v>220.5967912</v>
      </c>
      <c r="G20" s="43">
        <f t="shared" si="5"/>
        <v>247.6764255</v>
      </c>
      <c r="H20" s="43">
        <f t="shared" si="5"/>
        <v>176.6417374</v>
      </c>
      <c r="I20" s="43">
        <f t="shared" si="5"/>
        <v>158.1017938</v>
      </c>
      <c r="J20" s="43">
        <f t="shared" si="5"/>
        <v>224.8852432</v>
      </c>
      <c r="K20" s="43">
        <f t="shared" si="5"/>
        <v>138.5711316</v>
      </c>
      <c r="L20" s="43">
        <f t="shared" si="5"/>
        <v>214.5285032</v>
      </c>
      <c r="M20" s="43">
        <f t="shared" si="5"/>
        <v>294.3203124</v>
      </c>
      <c r="N20" s="43">
        <f t="shared" si="5"/>
        <v>214.8362739</v>
      </c>
      <c r="O20" s="43">
        <f t="shared" si="5"/>
        <v>256.2631415</v>
      </c>
      <c r="P20" s="43">
        <f t="shared" si="5"/>
        <v>168.3143322</v>
      </c>
    </row>
    <row r="21" ht="15.75" customHeight="1">
      <c r="A21" t="s">
        <v>19</v>
      </c>
      <c r="C21" s="43">
        <f t="shared" ref="C21:P21" si="6">(C5*100)^2/$B5</f>
        <v>343.8931263</v>
      </c>
      <c r="D21" s="43">
        <f t="shared" si="6"/>
        <v>232.3872168</v>
      </c>
      <c r="E21" s="43">
        <f t="shared" si="6"/>
        <v>437.6291641</v>
      </c>
      <c r="F21" s="43">
        <f t="shared" si="6"/>
        <v>368.092729</v>
      </c>
      <c r="G21" s="43">
        <f t="shared" si="6"/>
        <v>353.4861244</v>
      </c>
      <c r="H21" s="43">
        <f t="shared" si="6"/>
        <v>242.4693666</v>
      </c>
      <c r="I21" s="43">
        <f t="shared" si="6"/>
        <v>178.1962993</v>
      </c>
      <c r="J21" s="43">
        <f t="shared" si="6"/>
        <v>242.1459097</v>
      </c>
      <c r="K21" s="43">
        <f t="shared" si="6"/>
        <v>175.176329</v>
      </c>
      <c r="L21" s="43">
        <f t="shared" si="6"/>
        <v>305.8211376</v>
      </c>
      <c r="M21" s="43">
        <f t="shared" si="6"/>
        <v>402.6256287</v>
      </c>
      <c r="N21" s="43">
        <f t="shared" si="6"/>
        <v>256.2247199</v>
      </c>
      <c r="O21" s="43">
        <f t="shared" si="6"/>
        <v>419.1175518</v>
      </c>
      <c r="P21" s="43">
        <f t="shared" si="6"/>
        <v>310.0705821</v>
      </c>
    </row>
    <row r="22" ht="15.75" customHeight="1">
      <c r="A22" t="s">
        <v>20</v>
      </c>
      <c r="C22" s="43">
        <f t="shared" ref="C22:F22" si="7">(C6*100)^2/$B6</f>
        <v>669.1366785</v>
      </c>
      <c r="D22" s="43">
        <f t="shared" si="7"/>
        <v>530.9660783</v>
      </c>
      <c r="E22" s="43">
        <f t="shared" si="7"/>
        <v>759.1348162</v>
      </c>
      <c r="F22" s="43">
        <f t="shared" si="7"/>
        <v>612.5554717</v>
      </c>
      <c r="G22" s="43"/>
      <c r="H22" s="43"/>
      <c r="I22" s="43">
        <f t="shared" ref="I22:L22" si="8">(I6*100)^2/$B6</f>
        <v>346.4010481</v>
      </c>
      <c r="J22" s="43">
        <f t="shared" si="8"/>
        <v>485.2941783</v>
      </c>
      <c r="K22" s="43">
        <f t="shared" si="8"/>
        <v>331.260334</v>
      </c>
      <c r="L22" s="43">
        <f t="shared" si="8"/>
        <v>619.9196144</v>
      </c>
      <c r="M22" s="43"/>
      <c r="N22" s="43"/>
      <c r="O22" s="43">
        <f t="shared" ref="O22:P22" si="9">(O6*100)^2/$B6</f>
        <v>799.4801985</v>
      </c>
      <c r="P22" s="43">
        <f t="shared" si="9"/>
        <v>493.0295392</v>
      </c>
    </row>
    <row r="23" ht="15.75" customHeight="1">
      <c r="A23" t="s">
        <v>21</v>
      </c>
      <c r="C23" s="43"/>
      <c r="D23" s="43"/>
      <c r="E23" s="43">
        <f t="shared" ref="E23:F23" si="10">(E7*100)^2/$B7</f>
        <v>187.1796808</v>
      </c>
      <c r="F23" s="43">
        <f t="shared" si="10"/>
        <v>154.6516455</v>
      </c>
      <c r="G23" s="43"/>
      <c r="H23" s="43"/>
      <c r="I23" s="43"/>
      <c r="J23" s="43"/>
      <c r="K23" s="43"/>
      <c r="L23" s="43"/>
      <c r="M23" s="43"/>
      <c r="N23" s="43"/>
      <c r="O23" s="43"/>
      <c r="P23" s="43"/>
    </row>
    <row r="24" ht="15.75" customHeight="1">
      <c r="A24" t="s">
        <v>43</v>
      </c>
      <c r="C24" s="43"/>
      <c r="D24" s="43"/>
      <c r="E24" s="43">
        <f t="shared" ref="E24:F24" si="11">(E8*100)^2/$B8</f>
        <v>216.6412226</v>
      </c>
      <c r="F24" s="43">
        <f t="shared" si="11"/>
        <v>180.2830925</v>
      </c>
      <c r="G24" s="43"/>
      <c r="H24" s="43"/>
      <c r="I24" s="43"/>
      <c r="J24" s="43"/>
      <c r="K24" s="43"/>
      <c r="L24" s="43"/>
      <c r="M24" s="43"/>
      <c r="N24" s="43"/>
      <c r="O24" s="43">
        <f t="shared" ref="O24:P24" si="12">(O8*100)^2/$B8</f>
        <v>191.0098022</v>
      </c>
      <c r="P24" s="43">
        <f t="shared" si="12"/>
        <v>137.0990742</v>
      </c>
    </row>
    <row r="25" ht="15.75" customHeight="1">
      <c r="A25" t="s">
        <v>44</v>
      </c>
      <c r="C25" s="43"/>
      <c r="D25" s="43"/>
      <c r="E25" s="43">
        <f t="shared" ref="E25:F25" si="13">(E9*100)^2/$B9</f>
        <v>281.8137875</v>
      </c>
      <c r="F25" s="43">
        <f t="shared" si="13"/>
        <v>237.2069596</v>
      </c>
      <c r="G25" s="43"/>
      <c r="H25" s="43"/>
      <c r="I25" s="43"/>
      <c r="J25" s="43"/>
      <c r="K25" s="43"/>
      <c r="L25" s="43"/>
      <c r="M25" s="43"/>
      <c r="N25" s="43"/>
      <c r="O25" s="43">
        <f t="shared" ref="O25:P25" si="14">(O9*100)^2/$B9</f>
        <v>245.6175241</v>
      </c>
      <c r="P25" s="43">
        <f t="shared" si="14"/>
        <v>172.7378445</v>
      </c>
    </row>
    <row r="26" ht="15.75" customHeight="1">
      <c r="A26" t="s">
        <v>38</v>
      </c>
      <c r="C26" s="43">
        <f t="shared" ref="C26:G26" si="15">(C10*100)^2/$B10</f>
        <v>335.3848412</v>
      </c>
      <c r="D26" s="43">
        <f t="shared" si="15"/>
        <v>179.2177508</v>
      </c>
      <c r="E26" s="43">
        <f t="shared" si="15"/>
        <v>438.2351512</v>
      </c>
      <c r="F26" s="43">
        <f t="shared" si="15"/>
        <v>348.3801295</v>
      </c>
      <c r="G26" s="43">
        <f t="shared" si="15"/>
        <v>276.8445682</v>
      </c>
      <c r="H26" s="43"/>
      <c r="I26" s="43"/>
      <c r="J26" s="43"/>
      <c r="K26" s="43"/>
      <c r="L26" s="43"/>
      <c r="M26" s="43"/>
      <c r="N26" s="43"/>
      <c r="O26" s="43">
        <f t="shared" ref="O26:P26" si="16">(O10*100)^2/$B10</f>
        <v>438.33792</v>
      </c>
      <c r="P26" s="43">
        <f t="shared" si="16"/>
        <v>268.4125443</v>
      </c>
    </row>
    <row r="27" ht="15.75" customHeight="1">
      <c r="A27" t="s">
        <v>39</v>
      </c>
      <c r="C27" s="43">
        <f t="shared" ref="C27:H27" si="17">(C11*100)^2/$B11</f>
        <v>390.8483873</v>
      </c>
      <c r="D27" s="43">
        <f t="shared" si="17"/>
        <v>299.9049602</v>
      </c>
      <c r="E27" s="43">
        <f t="shared" si="17"/>
        <v>456.0323988</v>
      </c>
      <c r="F27" s="43">
        <f t="shared" si="17"/>
        <v>375.8810245</v>
      </c>
      <c r="G27" s="43">
        <f t="shared" si="17"/>
        <v>401.4598605</v>
      </c>
      <c r="H27" s="43">
        <f t="shared" si="17"/>
        <v>283.3062799</v>
      </c>
      <c r="I27" s="43"/>
      <c r="J27" s="43"/>
      <c r="K27" s="43">
        <f t="shared" ref="K27:P27" si="18">(K11*100)^2/$B11</f>
        <v>203.9671639</v>
      </c>
      <c r="L27" s="43">
        <f t="shared" si="18"/>
        <v>336.3484879</v>
      </c>
      <c r="M27" s="43">
        <f t="shared" si="18"/>
        <v>482.02675</v>
      </c>
      <c r="N27" s="43">
        <f t="shared" si="18"/>
        <v>302.5614567</v>
      </c>
      <c r="O27" s="43">
        <f t="shared" si="18"/>
        <v>560.6477832</v>
      </c>
      <c r="P27" s="43">
        <f t="shared" si="18"/>
        <v>384.3771865</v>
      </c>
    </row>
    <row r="28" ht="15.75" customHeight="1">
      <c r="A28" t="s">
        <v>47</v>
      </c>
      <c r="C28" s="43">
        <f t="shared" ref="C28:D28" si="19">(C12*100)^2/$B12</f>
        <v>466.2353198</v>
      </c>
      <c r="D28" s="43">
        <f t="shared" si="19"/>
        <v>385.4053093</v>
      </c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>
        <f t="shared" ref="O28:P28" si="20">(O12*100)^2/$B12</f>
        <v>596.014075</v>
      </c>
      <c r="P28" s="43">
        <f t="shared" si="20"/>
        <v>410.599123</v>
      </c>
    </row>
    <row r="29" ht="15.75" customHeight="1">
      <c r="A29" t="s">
        <v>40</v>
      </c>
      <c r="C29" s="43"/>
      <c r="D29" s="43"/>
      <c r="E29" s="43">
        <f t="shared" ref="E29:F29" si="21">(E13*100)^2/$B13</f>
        <v>209.7289747</v>
      </c>
      <c r="F29" s="43">
        <f t="shared" si="21"/>
        <v>185.7089474</v>
      </c>
      <c r="G29" s="43"/>
      <c r="H29" s="43"/>
      <c r="I29" s="43"/>
      <c r="J29" s="43"/>
      <c r="K29" s="43"/>
      <c r="L29" s="43"/>
      <c r="M29" s="43"/>
      <c r="N29" s="43"/>
      <c r="O29" s="43"/>
      <c r="P29" s="43"/>
    </row>
    <row r="30" ht="15.75" customHeight="1">
      <c r="A30" s="7" t="s">
        <v>42</v>
      </c>
      <c r="C30" s="44">
        <f t="shared" ref="C30:P30" si="22">MIN(C18:C29)</f>
        <v>162.4050915</v>
      </c>
      <c r="D30" s="44">
        <f t="shared" si="22"/>
        <v>109.5804707</v>
      </c>
      <c r="E30" s="44">
        <f t="shared" si="22"/>
        <v>187.1796808</v>
      </c>
      <c r="F30" s="44">
        <f t="shared" si="22"/>
        <v>154.6516455</v>
      </c>
      <c r="G30" s="44">
        <f t="shared" si="22"/>
        <v>149.0777393</v>
      </c>
      <c r="H30" s="44">
        <f t="shared" si="22"/>
        <v>96.5395708</v>
      </c>
      <c r="I30" s="44">
        <f t="shared" si="22"/>
        <v>52.71437961</v>
      </c>
      <c r="J30" s="44">
        <f t="shared" si="22"/>
        <v>107.3999152</v>
      </c>
      <c r="K30" s="44">
        <f t="shared" si="22"/>
        <v>71.8413183</v>
      </c>
      <c r="L30" s="44">
        <f t="shared" si="22"/>
        <v>103.4105894</v>
      </c>
      <c r="M30" s="44">
        <f t="shared" si="22"/>
        <v>176.0423373</v>
      </c>
      <c r="N30" s="44">
        <f t="shared" si="22"/>
        <v>115.5357823</v>
      </c>
      <c r="O30" s="44">
        <f t="shared" si="22"/>
        <v>182.0044414</v>
      </c>
      <c r="P30" s="44">
        <f t="shared" si="22"/>
        <v>110.2850511</v>
      </c>
    </row>
    <row r="31" ht="15.75" customHeight="1">
      <c r="A31" s="7" t="s">
        <v>45</v>
      </c>
      <c r="C31" s="44">
        <f t="shared" ref="C31:P31" si="23">MAX(C18:C29)</f>
        <v>669.1366785</v>
      </c>
      <c r="D31" s="44">
        <f t="shared" si="23"/>
        <v>530.9660783</v>
      </c>
      <c r="E31" s="44">
        <f t="shared" si="23"/>
        <v>759.1348162</v>
      </c>
      <c r="F31" s="44">
        <f t="shared" si="23"/>
        <v>612.5554717</v>
      </c>
      <c r="G31" s="44">
        <f t="shared" si="23"/>
        <v>401.4598605</v>
      </c>
      <c r="H31" s="44">
        <f t="shared" si="23"/>
        <v>283.3062799</v>
      </c>
      <c r="I31" s="44">
        <f t="shared" si="23"/>
        <v>346.4010481</v>
      </c>
      <c r="J31" s="44">
        <f t="shared" si="23"/>
        <v>485.2941783</v>
      </c>
      <c r="K31" s="44">
        <f t="shared" si="23"/>
        <v>331.260334</v>
      </c>
      <c r="L31" s="44">
        <f t="shared" si="23"/>
        <v>619.9196144</v>
      </c>
      <c r="M31" s="44">
        <f t="shared" si="23"/>
        <v>482.02675</v>
      </c>
      <c r="N31" s="44">
        <f t="shared" si="23"/>
        <v>302.5614567</v>
      </c>
      <c r="O31" s="44">
        <f t="shared" si="23"/>
        <v>799.4801985</v>
      </c>
      <c r="P31" s="44">
        <f t="shared" si="23"/>
        <v>493.0295392</v>
      </c>
    </row>
    <row r="32" ht="15.75" customHeight="1"/>
    <row r="33" ht="15.75" customHeight="1"/>
    <row r="34" ht="15.75" customHeight="1"/>
    <row r="35" ht="15.75" customHeight="1">
      <c r="A35" s="7"/>
    </row>
    <row r="36" ht="15.75" customHeight="1">
      <c r="A36" s="7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24.0"/>
    <col customWidth="1" min="2" max="6" width="14.43"/>
  </cols>
  <sheetData>
    <row r="1" ht="15.75" customHeight="1">
      <c r="A1" s="7" t="s">
        <v>22</v>
      </c>
      <c r="B1" s="7" t="s">
        <v>23</v>
      </c>
      <c r="C1" s="11" t="s">
        <v>24</v>
      </c>
      <c r="D1" s="11" t="s">
        <v>25</v>
      </c>
      <c r="E1" s="11" t="s">
        <v>26</v>
      </c>
      <c r="F1" s="11" t="s">
        <v>27</v>
      </c>
      <c r="G1" s="11" t="s">
        <v>28</v>
      </c>
      <c r="H1" s="11" t="s">
        <v>29</v>
      </c>
      <c r="I1" s="11" t="s">
        <v>30</v>
      </c>
      <c r="J1" s="11" t="s">
        <v>31</v>
      </c>
      <c r="K1" s="11" t="s">
        <v>32</v>
      </c>
      <c r="L1" s="11" t="s">
        <v>33</v>
      </c>
      <c r="M1" s="11" t="s">
        <v>34</v>
      </c>
      <c r="N1" s="11" t="s">
        <v>35</v>
      </c>
      <c r="O1" s="11" t="s">
        <v>36</v>
      </c>
      <c r="P1" s="11" t="s">
        <v>37</v>
      </c>
    </row>
    <row r="2" ht="15.75" customHeight="1">
      <c r="A2" t="s">
        <v>16</v>
      </c>
      <c r="B2" s="35">
        <v>20.0</v>
      </c>
      <c r="C2">
        <v>0.569921207669665</v>
      </c>
      <c r="D2">
        <v>0.468146281965808</v>
      </c>
      <c r="E2">
        <v>0.651426694159438</v>
      </c>
      <c r="F2">
        <v>0.574552412209295</v>
      </c>
      <c r="G2">
        <v>0.546036151346768</v>
      </c>
      <c r="H2">
        <v>0.439407716822597</v>
      </c>
      <c r="I2">
        <v>0.324697950733402</v>
      </c>
      <c r="J2">
        <v>0.468292034888083</v>
      </c>
      <c r="K2">
        <v>0.379054925578365</v>
      </c>
      <c r="L2">
        <v>0.454775965419876</v>
      </c>
      <c r="M2">
        <v>0.622233958089393</v>
      </c>
      <c r="N2">
        <v>0.480699037374752</v>
      </c>
      <c r="O2">
        <v>0.620358206112496</v>
      </c>
      <c r="P2">
        <v>0.484445874307384</v>
      </c>
    </row>
    <row r="3" ht="15.75" customHeight="1">
      <c r="A3" t="s">
        <v>17</v>
      </c>
      <c r="B3" s="35">
        <v>20.0</v>
      </c>
      <c r="C3">
        <v>0.645658754447044</v>
      </c>
      <c r="D3">
        <v>0.570802345721015</v>
      </c>
      <c r="E3">
        <v>0.703927136910389</v>
      </c>
      <c r="F3">
        <v>0.66608275689417</v>
      </c>
      <c r="G3">
        <v>0.620434103683577</v>
      </c>
      <c r="H3">
        <v>0.534561653304679</v>
      </c>
      <c r="I3">
        <v>0.508541136297693</v>
      </c>
      <c r="J3">
        <v>0.57569892929046</v>
      </c>
      <c r="K3">
        <v>0.487304246827455</v>
      </c>
      <c r="L3">
        <v>0.602702336225716</v>
      </c>
      <c r="M3">
        <v>0.675898651282853</v>
      </c>
      <c r="N3">
        <v>0.604238096314845</v>
      </c>
      <c r="O3">
        <v>0.697760394042202</v>
      </c>
      <c r="P3">
        <v>0.594044252364804</v>
      </c>
    </row>
    <row r="4" ht="15.75" customHeight="1">
      <c r="A4" t="s">
        <v>51</v>
      </c>
      <c r="B4" s="35">
        <f>15</f>
        <v>15</v>
      </c>
      <c r="C4">
        <v>0.646971511997516</v>
      </c>
      <c r="D4">
        <v>0.609724189268598</v>
      </c>
      <c r="E4">
        <v>0.690888504849749</v>
      </c>
      <c r="F4">
        <v>0.64461414874557</v>
      </c>
      <c r="G4">
        <v>0.609520006439271</v>
      </c>
      <c r="H4">
        <v>0.514745185627686</v>
      </c>
      <c r="I4">
        <v>0.500778454808186</v>
      </c>
      <c r="J4">
        <v>0.580799332692626</v>
      </c>
      <c r="K4">
        <v>0.455913037179054</v>
      </c>
      <c r="L4">
        <v>0.56726779811825</v>
      </c>
      <c r="M4">
        <v>0.664439966103327</v>
      </c>
      <c r="N4">
        <v>0.567674564173302</v>
      </c>
      <c r="O4">
        <v>0.619995735652719</v>
      </c>
      <c r="P4">
        <v>0.547250265095536</v>
      </c>
    </row>
    <row r="5" ht="15.75" customHeight="1">
      <c r="A5" t="s">
        <v>19</v>
      </c>
      <c r="B5" s="35">
        <v>10.0</v>
      </c>
      <c r="C5">
        <v>0.58645444953882</v>
      </c>
      <c r="D5">
        <v>0.482065573084616</v>
      </c>
      <c r="E5">
        <v>0.661487778599546</v>
      </c>
      <c r="F5">
        <v>0.606706460328352</v>
      </c>
      <c r="G5">
        <v>0.594564833891096</v>
      </c>
      <c r="H5">
        <v>0.492411785556531</v>
      </c>
      <c r="I5">
        <v>0.422017938864454</v>
      </c>
      <c r="J5">
        <v>0.491242470119726</v>
      </c>
      <c r="K5">
        <v>0.418540713677153</v>
      </c>
      <c r="L5">
        <v>0.553068892211893</v>
      </c>
      <c r="M5">
        <v>0.634561904891507</v>
      </c>
      <c r="N5">
        <v>0.506186447719703</v>
      </c>
      <c r="O5">
        <v>0.647408180322347</v>
      </c>
      <c r="P5">
        <v>0.558733113133784</v>
      </c>
    </row>
    <row r="6" ht="15.75" customHeight="1">
      <c r="A6" t="s">
        <v>52</v>
      </c>
      <c r="B6" s="35">
        <v>10.0</v>
      </c>
      <c r="C6">
        <v>0.625529408185292</v>
      </c>
      <c r="D6">
        <v>0.538603251869325</v>
      </c>
      <c r="E6">
        <v>0.696022371618646</v>
      </c>
      <c r="F6">
        <v>0.621322490089897</v>
      </c>
      <c r="G6">
        <v>0.614589727736708</v>
      </c>
      <c r="H6">
        <v>0.516118387538505</v>
      </c>
      <c r="I6">
        <v>0.4435763978259</v>
      </c>
      <c r="J6">
        <v>0.57415460104033</v>
      </c>
      <c r="K6">
        <v>0.440000505569512</v>
      </c>
      <c r="L6">
        <v>0.596945266484574</v>
      </c>
      <c r="M6">
        <v>0.670156792621706</v>
      </c>
      <c r="N6">
        <v>0.548218630801507</v>
      </c>
      <c r="O6">
        <v>0.647408180322347</v>
      </c>
      <c r="P6">
        <v>0.558733113133784</v>
      </c>
    </row>
    <row r="7" ht="15.75" customHeight="1">
      <c r="A7" t="s">
        <v>20</v>
      </c>
      <c r="B7" s="35">
        <v>5.0</v>
      </c>
      <c r="C7">
        <v>0.578418826867068</v>
      </c>
      <c r="D7">
        <v>0.515250462537285</v>
      </c>
      <c r="E7">
        <v>0.61609042200635</v>
      </c>
      <c r="F7">
        <v>0.553423649534114</v>
      </c>
      <c r="I7">
        <v>0.416173670550794</v>
      </c>
      <c r="J7">
        <v>0.492592213863348</v>
      </c>
      <c r="K7">
        <v>0.406976862994665</v>
      </c>
      <c r="L7">
        <v>0.556808443231296</v>
      </c>
      <c r="O7">
        <v>0.634271338751259</v>
      </c>
      <c r="P7">
        <v>0.498988390920949</v>
      </c>
    </row>
    <row r="8" ht="15.75" customHeight="1">
      <c r="A8" t="s">
        <v>21</v>
      </c>
      <c r="B8" s="36">
        <v>21.4</v>
      </c>
      <c r="E8">
        <v>0.632901664559856</v>
      </c>
      <c r="F8">
        <v>0.575286468973764</v>
      </c>
    </row>
    <row r="9" ht="15.75" customHeight="1">
      <c r="A9" t="s">
        <v>43</v>
      </c>
      <c r="B9" s="35">
        <v>21.4</v>
      </c>
      <c r="C9">
        <v>0.613025131159412</v>
      </c>
      <c r="D9">
        <v>0.523742858360843</v>
      </c>
      <c r="E9">
        <v>0.678021629022523</v>
      </c>
      <c r="F9">
        <v>0.621202967447465</v>
      </c>
      <c r="I9">
        <v>0.439104925770384</v>
      </c>
      <c r="J9">
        <v>0.530742984010295</v>
      </c>
      <c r="O9">
        <v>0.647218352517163</v>
      </c>
      <c r="P9">
        <v>0.559212628353569</v>
      </c>
    </row>
    <row r="10" ht="15.75" customHeight="1">
      <c r="A10" t="s">
        <v>44</v>
      </c>
      <c r="B10" s="35">
        <v>15.0</v>
      </c>
      <c r="C10">
        <v>0.64360054637838</v>
      </c>
      <c r="D10">
        <v>0.597642060853095</v>
      </c>
      <c r="E10">
        <v>0.688054126161138</v>
      </c>
      <c r="F10">
        <v>0.641561497111067</v>
      </c>
      <c r="G10">
        <v>0.639675603191671</v>
      </c>
      <c r="H10">
        <v>0.560370679456673</v>
      </c>
      <c r="I10">
        <v>0.526201751873394</v>
      </c>
      <c r="J10">
        <v>0.580309386863074</v>
      </c>
      <c r="O10">
        <v>0.6637743390108</v>
      </c>
      <c r="P10">
        <v>0.556892790945173</v>
      </c>
    </row>
    <row r="11" ht="15.75" customHeight="1">
      <c r="A11" t="s">
        <v>38</v>
      </c>
      <c r="B11" s="37">
        <v>8.0</v>
      </c>
      <c r="C11">
        <v>0.51798443311353</v>
      </c>
      <c r="D11">
        <v>0.378647858383073</v>
      </c>
      <c r="E11">
        <v>0.592104822637253</v>
      </c>
      <c r="F11">
        <v>0.527924335126537</v>
      </c>
      <c r="G11">
        <v>0.470611999982673</v>
      </c>
      <c r="H11">
        <v>0.436967161669648</v>
      </c>
      <c r="I11">
        <v>0.35350454974654</v>
      </c>
      <c r="J11">
        <v>0.446536092299473</v>
      </c>
      <c r="K11">
        <v>0.371330538811704</v>
      </c>
      <c r="L11">
        <v>0.462770188236322</v>
      </c>
      <c r="M11">
        <v>0.61084140558206</v>
      </c>
      <c r="N11">
        <v>0.525253364819226</v>
      </c>
      <c r="O11">
        <v>0.592174244594306</v>
      </c>
      <c r="P11">
        <v>0.463389723020641</v>
      </c>
    </row>
    <row r="12" ht="15.75" customHeight="1">
      <c r="A12" t="s">
        <v>39</v>
      </c>
      <c r="B12" s="35">
        <v>8.0</v>
      </c>
      <c r="C12">
        <v>0.555845130480317</v>
      </c>
      <c r="D12">
        <v>0.489583380063022</v>
      </c>
      <c r="E12">
        <v>0.603815057097266</v>
      </c>
      <c r="F12">
        <v>0.548318832790589</v>
      </c>
      <c r="G12">
        <v>0.566668158846634</v>
      </c>
      <c r="H12">
        <v>0.475964064479685</v>
      </c>
      <c r="K12">
        <v>0.403906284534967</v>
      </c>
      <c r="L12">
        <v>0.51865314887126</v>
      </c>
      <c r="M12">
        <v>0.620598803671899</v>
      </c>
      <c r="N12">
        <v>0.492818762601584</v>
      </c>
      <c r="O12">
        <v>0.681729895384544</v>
      </c>
      <c r="P12">
        <v>0.564652768989272</v>
      </c>
    </row>
    <row r="13" ht="15.75" customHeight="1">
      <c r="A13" t="s">
        <v>47</v>
      </c>
      <c r="B13" s="35">
        <v>8.0</v>
      </c>
      <c r="C13">
        <v>0.610998589714312</v>
      </c>
      <c r="D13">
        <v>0.555269526823796</v>
      </c>
      <c r="O13">
        <v>0.696380139065806</v>
      </c>
      <c r="P13">
        <v>0.570108717963182</v>
      </c>
    </row>
    <row r="14" ht="15.75" customHeight="1">
      <c r="A14" t="s">
        <v>40</v>
      </c>
      <c r="B14" s="35">
        <v>24.55</v>
      </c>
      <c r="E14">
        <v>0.71746337653057</v>
      </c>
      <c r="F14">
        <v>0.675553249377147</v>
      </c>
    </row>
    <row r="15" ht="15.75" customHeight="1">
      <c r="A15" s="7" t="s">
        <v>42</v>
      </c>
      <c r="B15" s="42"/>
      <c r="C15" s="42">
        <f t="shared" ref="C15:P15" si="1">min(C2:C14)</f>
        <v>0.5179844331</v>
      </c>
      <c r="D15" s="42">
        <f t="shared" si="1"/>
        <v>0.3786478584</v>
      </c>
      <c r="E15" s="42">
        <f t="shared" si="1"/>
        <v>0.5921048226</v>
      </c>
      <c r="F15" s="42">
        <f t="shared" si="1"/>
        <v>0.5279243351</v>
      </c>
      <c r="G15" s="42">
        <f t="shared" si="1"/>
        <v>0.470612</v>
      </c>
      <c r="H15" s="42">
        <f t="shared" si="1"/>
        <v>0.4369671617</v>
      </c>
      <c r="I15" s="42">
        <f t="shared" si="1"/>
        <v>0.3246979507</v>
      </c>
      <c r="J15" s="42">
        <f t="shared" si="1"/>
        <v>0.4465360923</v>
      </c>
      <c r="K15" s="42">
        <f t="shared" si="1"/>
        <v>0.3713305388</v>
      </c>
      <c r="L15" s="42">
        <f t="shared" si="1"/>
        <v>0.4547759654</v>
      </c>
      <c r="M15" s="42">
        <f t="shared" si="1"/>
        <v>0.6108414056</v>
      </c>
      <c r="N15" s="42">
        <f t="shared" si="1"/>
        <v>0.4806990374</v>
      </c>
      <c r="O15" s="42">
        <f t="shared" si="1"/>
        <v>0.5921742446</v>
      </c>
      <c r="P15" s="42">
        <f t="shared" si="1"/>
        <v>0.463389723</v>
      </c>
    </row>
    <row r="16" ht="15.75" customHeight="1">
      <c r="A16" s="7" t="s">
        <v>45</v>
      </c>
      <c r="B16" s="42"/>
      <c r="C16" s="42">
        <f t="shared" ref="C16:P16" si="2">max(C2:C14)</f>
        <v>0.646971512</v>
      </c>
      <c r="D16" s="42">
        <f t="shared" si="2"/>
        <v>0.6097241893</v>
      </c>
      <c r="E16" s="42">
        <f t="shared" si="2"/>
        <v>0.7174633765</v>
      </c>
      <c r="F16" s="42">
        <f t="shared" si="2"/>
        <v>0.6755532494</v>
      </c>
      <c r="G16" s="42">
        <f t="shared" si="2"/>
        <v>0.6396756032</v>
      </c>
      <c r="H16" s="42">
        <f t="shared" si="2"/>
        <v>0.5603706795</v>
      </c>
      <c r="I16" s="42">
        <f t="shared" si="2"/>
        <v>0.5262017519</v>
      </c>
      <c r="J16" s="42">
        <f t="shared" si="2"/>
        <v>0.5807993327</v>
      </c>
      <c r="K16" s="42">
        <f t="shared" si="2"/>
        <v>0.4873042468</v>
      </c>
      <c r="L16" s="42">
        <f t="shared" si="2"/>
        <v>0.6027023362</v>
      </c>
      <c r="M16" s="42">
        <f t="shared" si="2"/>
        <v>0.6758986513</v>
      </c>
      <c r="N16" s="42">
        <f t="shared" si="2"/>
        <v>0.6042380963</v>
      </c>
      <c r="O16" s="42">
        <f t="shared" si="2"/>
        <v>0.697760394</v>
      </c>
      <c r="P16" s="42">
        <f t="shared" si="2"/>
        <v>0.5940442524</v>
      </c>
    </row>
    <row r="17" ht="15.75" customHeight="1">
      <c r="A17" s="11"/>
    </row>
    <row r="18" ht="15.75" customHeight="1">
      <c r="A18" s="11" t="s">
        <v>50</v>
      </c>
    </row>
    <row r="19" ht="15.75" customHeight="1">
      <c r="A19" t="s">
        <v>16</v>
      </c>
      <c r="C19" s="43">
        <f t="shared" ref="C19:P19" si="3">(C2*100)^2/$B2</f>
        <v>162.4050915</v>
      </c>
      <c r="D19" s="43">
        <f t="shared" si="3"/>
        <v>109.5804707</v>
      </c>
      <c r="E19" s="43">
        <f t="shared" si="3"/>
        <v>212.1783689</v>
      </c>
      <c r="F19" s="43">
        <f t="shared" si="3"/>
        <v>165.0552372</v>
      </c>
      <c r="G19" s="43">
        <f t="shared" si="3"/>
        <v>149.0777393</v>
      </c>
      <c r="H19" s="43">
        <f t="shared" si="3"/>
        <v>96.5395708</v>
      </c>
      <c r="I19" s="43">
        <f t="shared" si="3"/>
        <v>52.71437961</v>
      </c>
      <c r="J19" s="43">
        <f t="shared" si="3"/>
        <v>109.648715</v>
      </c>
      <c r="K19" s="43">
        <f t="shared" si="3"/>
        <v>71.8413183</v>
      </c>
      <c r="L19" s="43">
        <f t="shared" si="3"/>
        <v>103.4105894</v>
      </c>
      <c r="M19" s="43">
        <f t="shared" si="3"/>
        <v>193.5875493</v>
      </c>
      <c r="N19" s="43">
        <f t="shared" si="3"/>
        <v>115.5357823</v>
      </c>
      <c r="O19" s="43">
        <f t="shared" si="3"/>
        <v>192.4221519</v>
      </c>
      <c r="P19" s="43">
        <f t="shared" si="3"/>
        <v>117.3439026</v>
      </c>
    </row>
    <row r="20" ht="15.75" customHeight="1">
      <c r="A20" t="s">
        <v>17</v>
      </c>
      <c r="C20" s="43">
        <f t="shared" ref="C20:P20" si="4">(C3*100)^2/$B3</f>
        <v>208.4376136</v>
      </c>
      <c r="D20" s="43">
        <f t="shared" si="4"/>
        <v>162.9076589</v>
      </c>
      <c r="E20" s="43">
        <f t="shared" si="4"/>
        <v>247.756707</v>
      </c>
      <c r="F20" s="43">
        <f t="shared" si="4"/>
        <v>221.8331195</v>
      </c>
      <c r="G20" s="43">
        <f t="shared" si="4"/>
        <v>192.4692385</v>
      </c>
      <c r="H20" s="43">
        <f t="shared" si="4"/>
        <v>142.8780806</v>
      </c>
      <c r="I20" s="43">
        <f t="shared" si="4"/>
        <v>129.3070437</v>
      </c>
      <c r="J20" s="43">
        <f t="shared" si="4"/>
        <v>165.7146286</v>
      </c>
      <c r="K20" s="43">
        <f t="shared" si="4"/>
        <v>118.7327145</v>
      </c>
      <c r="L20" s="43">
        <f t="shared" si="4"/>
        <v>181.625053</v>
      </c>
      <c r="M20" s="43">
        <f t="shared" si="4"/>
        <v>228.4194934</v>
      </c>
      <c r="N20" s="43">
        <f t="shared" si="4"/>
        <v>182.5518385</v>
      </c>
      <c r="O20" s="43">
        <f t="shared" si="4"/>
        <v>243.4347837</v>
      </c>
      <c r="P20" s="43">
        <f t="shared" si="4"/>
        <v>176.4442869</v>
      </c>
    </row>
    <row r="21" ht="15.75" customHeight="1">
      <c r="A21" t="s">
        <v>51</v>
      </c>
      <c r="C21" s="43">
        <f t="shared" ref="C21:P21" si="5">(C4*100)^2/$B4</f>
        <v>279.0480916</v>
      </c>
      <c r="D21" s="43">
        <f t="shared" si="5"/>
        <v>247.8423913</v>
      </c>
      <c r="E21" s="43">
        <f t="shared" si="5"/>
        <v>318.2179508</v>
      </c>
      <c r="F21" s="43">
        <f t="shared" si="5"/>
        <v>277.0182672</v>
      </c>
      <c r="G21" s="43">
        <f t="shared" si="5"/>
        <v>247.6764255</v>
      </c>
      <c r="H21" s="43">
        <f t="shared" si="5"/>
        <v>176.6417374</v>
      </c>
      <c r="I21" s="43">
        <f t="shared" si="5"/>
        <v>167.1860405</v>
      </c>
      <c r="J21" s="43">
        <f t="shared" si="5"/>
        <v>224.8852432</v>
      </c>
      <c r="K21" s="43">
        <f t="shared" si="5"/>
        <v>138.5711316</v>
      </c>
      <c r="L21" s="43">
        <f t="shared" si="5"/>
        <v>214.5285032</v>
      </c>
      <c r="M21" s="43">
        <f t="shared" si="5"/>
        <v>294.3203124</v>
      </c>
      <c r="N21" s="43">
        <f t="shared" si="5"/>
        <v>214.8362739</v>
      </c>
      <c r="O21" s="43">
        <f t="shared" si="5"/>
        <v>256.2631415</v>
      </c>
      <c r="P21" s="43">
        <f t="shared" si="5"/>
        <v>199.6552351</v>
      </c>
    </row>
    <row r="22" ht="15.75" customHeight="1">
      <c r="A22" t="s">
        <v>19</v>
      </c>
      <c r="C22" s="43">
        <f t="shared" ref="C22:P22" si="6">(C5*100)^2/$B5</f>
        <v>343.9288214</v>
      </c>
      <c r="D22" s="43">
        <f t="shared" si="6"/>
        <v>232.3872168</v>
      </c>
      <c r="E22" s="43">
        <f t="shared" si="6"/>
        <v>437.5660812</v>
      </c>
      <c r="F22" s="43">
        <f t="shared" si="6"/>
        <v>368.092729</v>
      </c>
      <c r="G22" s="43">
        <f t="shared" si="6"/>
        <v>353.5073417</v>
      </c>
      <c r="H22" s="43">
        <f t="shared" si="6"/>
        <v>242.4693666</v>
      </c>
      <c r="I22" s="43">
        <f t="shared" si="6"/>
        <v>178.0991407</v>
      </c>
      <c r="J22" s="43">
        <f t="shared" si="6"/>
        <v>241.3191644</v>
      </c>
      <c r="K22" s="43">
        <f t="shared" si="6"/>
        <v>175.176329</v>
      </c>
      <c r="L22" s="43">
        <f t="shared" si="6"/>
        <v>305.8851995</v>
      </c>
      <c r="M22" s="43">
        <f t="shared" si="6"/>
        <v>402.6688111</v>
      </c>
      <c r="N22" s="43">
        <f t="shared" si="6"/>
        <v>256.2247199</v>
      </c>
      <c r="O22" s="43">
        <f t="shared" si="6"/>
        <v>419.1373519</v>
      </c>
      <c r="P22" s="43">
        <f t="shared" si="6"/>
        <v>312.1826917</v>
      </c>
    </row>
    <row r="23" ht="15.75" customHeight="1">
      <c r="A23" t="s">
        <v>52</v>
      </c>
      <c r="C23" s="43">
        <f t="shared" ref="C23:P23" si="7">(C6*100)^2/$B6</f>
        <v>391.2870405</v>
      </c>
      <c r="D23" s="43">
        <f t="shared" si="7"/>
        <v>290.0934629</v>
      </c>
      <c r="E23" s="43">
        <f t="shared" si="7"/>
        <v>484.4471418</v>
      </c>
      <c r="F23" s="43">
        <f t="shared" si="7"/>
        <v>386.0416367</v>
      </c>
      <c r="G23" s="43">
        <f t="shared" si="7"/>
        <v>377.7205334</v>
      </c>
      <c r="H23" s="43">
        <f t="shared" si="7"/>
        <v>266.37819</v>
      </c>
      <c r="I23" s="43">
        <f t="shared" si="7"/>
        <v>196.7600207</v>
      </c>
      <c r="J23" s="43">
        <f t="shared" si="7"/>
        <v>329.6535059</v>
      </c>
      <c r="K23" s="43">
        <f t="shared" si="7"/>
        <v>193.6004449</v>
      </c>
      <c r="L23" s="43">
        <f t="shared" si="7"/>
        <v>356.3436512</v>
      </c>
      <c r="M23" s="43">
        <f t="shared" si="7"/>
        <v>449.1101267</v>
      </c>
      <c r="N23" s="43">
        <f t="shared" si="7"/>
        <v>300.5436672</v>
      </c>
      <c r="O23" s="43">
        <f t="shared" si="7"/>
        <v>419.1373519</v>
      </c>
      <c r="P23" s="43">
        <f t="shared" si="7"/>
        <v>312.1826917</v>
      </c>
    </row>
    <row r="24" ht="15.75" customHeight="1">
      <c r="A24" t="s">
        <v>20</v>
      </c>
      <c r="C24" s="43">
        <f t="shared" ref="C24:F24" si="8">(C7*100)^2/$B7</f>
        <v>669.1366785</v>
      </c>
      <c r="D24" s="43">
        <f t="shared" si="8"/>
        <v>530.9660783</v>
      </c>
      <c r="E24" s="43">
        <f t="shared" si="8"/>
        <v>759.1348162</v>
      </c>
      <c r="F24" s="43">
        <f t="shared" si="8"/>
        <v>612.5554717</v>
      </c>
      <c r="G24" s="43"/>
      <c r="H24" s="43"/>
      <c r="I24" s="43">
        <f t="shared" ref="I24:L24" si="9">(I7*100)^2/$B7</f>
        <v>346.4010481</v>
      </c>
      <c r="J24" s="43">
        <f t="shared" si="9"/>
        <v>485.2941783</v>
      </c>
      <c r="K24" s="43">
        <f t="shared" si="9"/>
        <v>331.260334</v>
      </c>
      <c r="L24" s="43">
        <f t="shared" si="9"/>
        <v>620.0712849</v>
      </c>
      <c r="M24" s="43"/>
      <c r="N24" s="43"/>
      <c r="O24" s="43">
        <f t="shared" ref="O24:P24" si="10">(O7*100)^2/$B7</f>
        <v>804.6002623</v>
      </c>
      <c r="P24" s="43">
        <f t="shared" si="10"/>
        <v>497.9788285</v>
      </c>
    </row>
    <row r="25" ht="15.75" customHeight="1">
      <c r="A25" t="s">
        <v>21</v>
      </c>
      <c r="C25" s="43"/>
      <c r="D25" s="43"/>
      <c r="E25" s="43">
        <f t="shared" ref="E25:F25" si="11">(E8*100)^2/$B8</f>
        <v>187.1796808</v>
      </c>
      <c r="F25" s="43">
        <f t="shared" si="11"/>
        <v>154.6516455</v>
      </c>
      <c r="G25" s="43"/>
      <c r="H25" s="43"/>
      <c r="I25" s="43"/>
      <c r="J25" s="43"/>
      <c r="K25" s="43"/>
      <c r="L25" s="43"/>
      <c r="M25" s="43"/>
      <c r="N25" s="43"/>
      <c r="O25" s="43"/>
      <c r="P25" s="43"/>
    </row>
    <row r="26" ht="15.75" customHeight="1">
      <c r="A26" t="s">
        <v>43</v>
      </c>
      <c r="C26" s="43">
        <f t="shared" ref="C26:F26" si="12">(C9*100)^2/$B9</f>
        <v>175.6073885</v>
      </c>
      <c r="D26" s="43">
        <f t="shared" si="12"/>
        <v>128.1806456</v>
      </c>
      <c r="E26" s="43">
        <f t="shared" si="12"/>
        <v>214.8193128</v>
      </c>
      <c r="F26" s="43">
        <f t="shared" si="12"/>
        <v>180.323891</v>
      </c>
      <c r="G26" s="43"/>
      <c r="H26" s="43"/>
      <c r="I26" s="43">
        <f t="shared" ref="I26:J26" si="13">(I9*100)^2/$B9</f>
        <v>90.09959618</v>
      </c>
      <c r="J26" s="43">
        <f t="shared" si="13"/>
        <v>131.6299603</v>
      </c>
      <c r="K26" s="43"/>
      <c r="L26" s="43"/>
      <c r="M26" s="43"/>
      <c r="N26" s="43"/>
      <c r="O26" s="43">
        <f t="shared" ref="O26:P26" si="14">(O9*100)^2/$B9</f>
        <v>195.7437364</v>
      </c>
      <c r="P26" s="43">
        <f t="shared" si="14"/>
        <v>146.1302634</v>
      </c>
    </row>
    <row r="27" ht="15.75" customHeight="1">
      <c r="A27" t="s">
        <v>44</v>
      </c>
      <c r="C27" s="43">
        <f t="shared" ref="C27:J27" si="15">(C10*100)^2/$B10</f>
        <v>276.1477755</v>
      </c>
      <c r="D27" s="43">
        <f t="shared" si="15"/>
        <v>238.1173553</v>
      </c>
      <c r="E27" s="43">
        <f t="shared" si="15"/>
        <v>315.6123204</v>
      </c>
      <c r="F27" s="43">
        <f t="shared" si="15"/>
        <v>274.4007697</v>
      </c>
      <c r="G27" s="43">
        <f t="shared" si="15"/>
        <v>272.7899182</v>
      </c>
      <c r="H27" s="43">
        <f t="shared" si="15"/>
        <v>209.3435323</v>
      </c>
      <c r="I27" s="43">
        <f t="shared" si="15"/>
        <v>184.5921891</v>
      </c>
      <c r="J27" s="43">
        <f t="shared" si="15"/>
        <v>224.5059897</v>
      </c>
      <c r="K27" s="43"/>
      <c r="L27" s="43"/>
      <c r="M27" s="43"/>
      <c r="N27" s="43"/>
      <c r="O27" s="43">
        <f t="shared" ref="O27:P27" si="16">(O10*100)^2/$B10</f>
        <v>293.7309154</v>
      </c>
      <c r="P27" s="43">
        <f t="shared" si="16"/>
        <v>206.7530537</v>
      </c>
    </row>
    <row r="28" ht="15.75" customHeight="1">
      <c r="A28" t="s">
        <v>38</v>
      </c>
      <c r="C28" s="43">
        <f t="shared" ref="C28:P28" si="17">(C11*100)^2/$B11</f>
        <v>335.3848412</v>
      </c>
      <c r="D28" s="43">
        <f t="shared" si="17"/>
        <v>179.2177508</v>
      </c>
      <c r="E28" s="43">
        <f t="shared" si="17"/>
        <v>438.2351512</v>
      </c>
      <c r="F28" s="43">
        <f t="shared" si="17"/>
        <v>348.3801295</v>
      </c>
      <c r="G28" s="43">
        <f t="shared" si="17"/>
        <v>276.8445682</v>
      </c>
      <c r="H28" s="43">
        <f t="shared" si="17"/>
        <v>238.6753755</v>
      </c>
      <c r="I28" s="43">
        <f t="shared" si="17"/>
        <v>156.2068334</v>
      </c>
      <c r="J28" s="43">
        <f t="shared" si="17"/>
        <v>249.2431022</v>
      </c>
      <c r="K28" s="43">
        <f t="shared" si="17"/>
        <v>172.3579613</v>
      </c>
      <c r="L28" s="43">
        <f t="shared" si="17"/>
        <v>267.6953089</v>
      </c>
      <c r="M28" s="43">
        <f t="shared" si="17"/>
        <v>466.4090285</v>
      </c>
      <c r="N28" s="43">
        <f t="shared" si="17"/>
        <v>344.8638716</v>
      </c>
      <c r="O28" s="43">
        <f t="shared" si="17"/>
        <v>438.33792</v>
      </c>
      <c r="P28" s="43">
        <f t="shared" si="17"/>
        <v>268.4125443</v>
      </c>
    </row>
    <row r="29" ht="15.75" customHeight="1">
      <c r="A29" t="s">
        <v>39</v>
      </c>
      <c r="C29" s="43">
        <f t="shared" ref="C29:H29" si="18">(C12*100)^2/$B12</f>
        <v>386.2047613</v>
      </c>
      <c r="D29" s="43">
        <f t="shared" si="18"/>
        <v>299.6148575</v>
      </c>
      <c r="E29" s="43">
        <f t="shared" si="18"/>
        <v>455.740779</v>
      </c>
      <c r="F29" s="43">
        <f t="shared" si="18"/>
        <v>375.816928</v>
      </c>
      <c r="G29" s="43">
        <f t="shared" si="18"/>
        <v>401.3910028</v>
      </c>
      <c r="H29" s="43">
        <f t="shared" si="18"/>
        <v>283.1772383</v>
      </c>
      <c r="I29" s="43"/>
      <c r="J29" s="43"/>
      <c r="K29" s="43">
        <f t="shared" ref="K29:P29" si="19">(K12*100)^2/$B12</f>
        <v>203.9253584</v>
      </c>
      <c r="L29" s="43">
        <f t="shared" si="19"/>
        <v>336.251361</v>
      </c>
      <c r="M29" s="43">
        <f t="shared" si="19"/>
        <v>481.4285939</v>
      </c>
      <c r="N29" s="43">
        <f t="shared" si="19"/>
        <v>303.587916</v>
      </c>
      <c r="O29" s="43">
        <f t="shared" si="19"/>
        <v>580.9445628</v>
      </c>
      <c r="P29" s="43">
        <f t="shared" si="19"/>
        <v>398.5409369</v>
      </c>
    </row>
    <row r="30" ht="15.75" customHeight="1">
      <c r="A30" t="s">
        <v>47</v>
      </c>
      <c r="C30" s="43">
        <f t="shared" ref="C30:D30" si="20">(C13*100)^2/$B13</f>
        <v>466.6490958</v>
      </c>
      <c r="D30" s="43">
        <f t="shared" si="20"/>
        <v>385.4053093</v>
      </c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</row>
    <row r="31" ht="15.75" customHeight="1">
      <c r="A31" t="s">
        <v>40</v>
      </c>
      <c r="C31" s="43"/>
      <c r="D31" s="43"/>
      <c r="E31" s="43">
        <f t="shared" ref="E31:F31" si="21">(E14*100)^2/$B14</f>
        <v>209.6756402</v>
      </c>
      <c r="F31" s="43">
        <f t="shared" si="21"/>
        <v>185.8949869</v>
      </c>
      <c r="G31" s="43"/>
      <c r="H31" s="43"/>
      <c r="I31" s="43"/>
      <c r="J31" s="43"/>
      <c r="K31" s="43"/>
      <c r="L31" s="43"/>
      <c r="M31" s="43"/>
      <c r="N31" s="43"/>
      <c r="O31" s="43"/>
      <c r="P31" s="43"/>
    </row>
    <row r="32" ht="15.75" customHeight="1">
      <c r="A32" s="7" t="s">
        <v>42</v>
      </c>
      <c r="C32" s="44">
        <f t="shared" ref="C32:P32" si="22">min(C19:C31)</f>
        <v>162.4050915</v>
      </c>
      <c r="D32" s="44">
        <f t="shared" si="22"/>
        <v>109.5804707</v>
      </c>
      <c r="E32" s="44">
        <f t="shared" si="22"/>
        <v>187.1796808</v>
      </c>
      <c r="F32" s="44">
        <f t="shared" si="22"/>
        <v>154.6516455</v>
      </c>
      <c r="G32" s="44">
        <f t="shared" si="22"/>
        <v>149.0777393</v>
      </c>
      <c r="H32" s="44">
        <f t="shared" si="22"/>
        <v>96.5395708</v>
      </c>
      <c r="I32" s="44">
        <f t="shared" si="22"/>
        <v>52.71437961</v>
      </c>
      <c r="J32" s="44">
        <f t="shared" si="22"/>
        <v>109.648715</v>
      </c>
      <c r="K32" s="44">
        <f t="shared" si="22"/>
        <v>71.8413183</v>
      </c>
      <c r="L32" s="44">
        <f t="shared" si="22"/>
        <v>103.4105894</v>
      </c>
      <c r="M32" s="44">
        <f t="shared" si="22"/>
        <v>193.5875493</v>
      </c>
      <c r="N32" s="44">
        <f t="shared" si="22"/>
        <v>115.5357823</v>
      </c>
      <c r="O32" s="44">
        <f t="shared" si="22"/>
        <v>192.4221519</v>
      </c>
      <c r="P32" s="44">
        <f t="shared" si="22"/>
        <v>117.3439026</v>
      </c>
    </row>
    <row r="33" ht="15.75" customHeight="1">
      <c r="A33" s="7" t="s">
        <v>45</v>
      </c>
      <c r="C33" s="44">
        <f t="shared" ref="C33:P33" si="23">max(C19:C31)</f>
        <v>669.1366785</v>
      </c>
      <c r="D33" s="44">
        <f t="shared" si="23"/>
        <v>530.9660783</v>
      </c>
      <c r="E33" s="44">
        <f t="shared" si="23"/>
        <v>759.1348162</v>
      </c>
      <c r="F33" s="44">
        <f t="shared" si="23"/>
        <v>612.5554717</v>
      </c>
      <c r="G33" s="44">
        <f t="shared" si="23"/>
        <v>401.3910028</v>
      </c>
      <c r="H33" s="44">
        <f t="shared" si="23"/>
        <v>283.1772383</v>
      </c>
      <c r="I33" s="44">
        <f t="shared" si="23"/>
        <v>346.4010481</v>
      </c>
      <c r="J33" s="44">
        <f t="shared" si="23"/>
        <v>485.2941783</v>
      </c>
      <c r="K33" s="44">
        <f t="shared" si="23"/>
        <v>331.260334</v>
      </c>
      <c r="L33" s="44">
        <f t="shared" si="23"/>
        <v>620.0712849</v>
      </c>
      <c r="M33" s="44">
        <f t="shared" si="23"/>
        <v>481.4285939</v>
      </c>
      <c r="N33" s="44">
        <f t="shared" si="23"/>
        <v>344.8638716</v>
      </c>
      <c r="O33" s="44">
        <f t="shared" si="23"/>
        <v>804.6002623</v>
      </c>
      <c r="P33" s="44">
        <f t="shared" si="23"/>
        <v>497.9788285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