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nnual AI Papers" sheetId="1" r:id="rId3"/>
    <sheet state="visible" name="Scopus sub-categories" sheetId="2" r:id="rId4"/>
    <sheet state="visible" name="Research activity focus by regi" sheetId="3" r:id="rId5"/>
    <sheet state="visible" name="Sheet9" sheetId="4" r:id="rId6"/>
    <sheet state="visible" name="Sector analysis" sheetId="5" r:id="rId7"/>
    <sheet state="visible" name="Sector analysis (RAW)" sheetId="6" r:id="rId8"/>
    <sheet state="visible" name="FWCI" sheetId="7" r:id="rId9"/>
    <sheet state="visible" name="Mobility" sheetId="8" r:id="rId10"/>
  </sheets>
  <definedNames/>
  <calcPr/>
</workbook>
</file>

<file path=xl/sharedStrings.xml><?xml version="1.0" encoding="utf-8"?>
<sst xmlns="http://schemas.openxmlformats.org/spreadsheetml/2006/main" count="797" uniqueCount="93">
  <si>
    <t>Cells in blue are calculations</t>
  </si>
  <si>
    <t>Categories</t>
  </si>
  <si>
    <t>Machine Learning and Probabilistic Reasoning</t>
  </si>
  <si>
    <t>Neural Networks</t>
  </si>
  <si>
    <t>Computer Vision</t>
  </si>
  <si>
    <t>Search and Optimization</t>
  </si>
  <si>
    <t>NLP and Knowledge Representation</t>
  </si>
  <si>
    <t>Fuzzy Systems</t>
  </si>
  <si>
    <t>Planning and Decision Making</t>
  </si>
  <si>
    <t>Total</t>
  </si>
  <si>
    <t>overlap</t>
  </si>
  <si>
    <t>Number of AI publications</t>
  </si>
  <si>
    <t>Region</t>
  </si>
  <si>
    <t>China</t>
  </si>
  <si>
    <t>United States</t>
  </si>
  <si>
    <t>Europe</t>
  </si>
  <si>
    <t>Rest of World</t>
  </si>
  <si>
    <t>World</t>
  </si>
  <si>
    <t>Share of AI publications</t>
  </si>
  <si>
    <t>Takaway</t>
  </si>
  <si>
    <t>Growth relative to 2010</t>
  </si>
  <si>
    <t>CAGR 2010 to 2014</t>
  </si>
  <si>
    <t>CAGR 2014 to 2017</t>
  </si>
  <si>
    <t>% of papers 2017</t>
  </si>
  <si>
    <t>% of papers 2010</t>
  </si>
  <si>
    <t>Research focus by region (RAW, 1998-2017)</t>
  </si>
  <si>
    <t>National to World Relative Activity Index (national subject share / world subject share)</t>
  </si>
  <si>
    <t>Year</t>
  </si>
  <si>
    <t>Natural Sciences</t>
  </si>
  <si>
    <t>Engineering and Technology</t>
  </si>
  <si>
    <t>Medical and Health Sciences</t>
  </si>
  <si>
    <t>Agricultural Sciences</t>
  </si>
  <si>
    <t>Social sciences</t>
  </si>
  <si>
    <t>Humanities</t>
  </si>
  <si>
    <t>-</t>
  </si>
  <si>
    <t>ALL</t>
  </si>
  <si>
    <t>All publications</t>
  </si>
  <si>
    <t>U.S.</t>
  </si>
  <si>
    <t>Academic journals</t>
  </si>
  <si>
    <t>Conference papers</t>
  </si>
  <si>
    <t>CORPORATE</t>
  </si>
  <si>
    <t>Academic Journals</t>
  </si>
  <si>
    <t>ACADEMIA</t>
  </si>
  <si>
    <t>MED</t>
  </si>
  <si>
    <t>All papers</t>
  </si>
  <si>
    <t>GOV</t>
  </si>
  <si>
    <t>Cells in green are direct references</t>
  </si>
  <si>
    <t>Research focus by region (select years)</t>
  </si>
  <si>
    <t>2017 only</t>
  </si>
  <si>
    <t>World Average</t>
  </si>
  <si>
    <t>2000 only</t>
  </si>
  <si>
    <t>Rebased FWCI of subject area</t>
  </si>
  <si>
    <t xml:space="preserve">2017 is not used in this analysis because FWCI because it likely does not include all relevent data yet. </t>
  </si>
  <si>
    <t>Europe 28</t>
  </si>
  <si>
    <t>Growth (2000-2016)</t>
  </si>
  <si>
    <t>Notes:</t>
  </si>
  <si>
    <t>A Field-Weighted Citation Impact of 1.00 indicates that the publications have been cited at world average for similar publications.</t>
  </si>
  <si>
    <t>A Field-Weighted Citation Impact of greater than 1.00 indicates that the publications have been cited more than would be expected based on the world average for similar publications, for example a score of 1.44 means that the outputs have been cited 44% more times than expected.</t>
  </si>
  <si>
    <t>A Field-Weighted Citation Impact of less than 1.00 indicates that the publications have been cited less that would be expected based on the world average for similar publications, for example a score of 0.85 means 15% less cited than world average.</t>
  </si>
  <si>
    <t>CHINA - Papers by sector (all document types)</t>
  </si>
  <si>
    <t>% in 2017</t>
  </si>
  <si>
    <t>Academia</t>
  </si>
  <si>
    <t>Government</t>
  </si>
  <si>
    <t>Corporate</t>
  </si>
  <si>
    <t>Medical</t>
  </si>
  <si>
    <t>U.S. - Papers by sector (all document types)</t>
  </si>
  <si>
    <t>Europe - Papers by sector (all document types)</t>
  </si>
  <si>
    <t>Highlighting the regions within corporate and government:</t>
  </si>
  <si>
    <t>CORPORATE - ACTUAL</t>
  </si>
  <si>
    <t>CORPORATE - Growth (relative to 2007)</t>
  </si>
  <si>
    <t>GOVERNMENT - ACTUAL</t>
  </si>
  <si>
    <t>GOVERNMENT - Growth (relative to 2007)</t>
  </si>
  <si>
    <t>Raw data (provided by elsevier)</t>
  </si>
  <si>
    <t>Share of Researchers</t>
  </si>
  <si>
    <t>Rel. Productivity</t>
  </si>
  <si>
    <t>Rel. Impact</t>
  </si>
  <si>
    <t>Labels</t>
  </si>
  <si>
    <t>Migratory Outflow</t>
  </si>
  <si>
    <t>Migratory Inflow</t>
  </si>
  <si>
    <t>Transitory</t>
  </si>
  <si>
    <t>Sedentary</t>
  </si>
  <si>
    <t>Analysis</t>
  </si>
  <si>
    <t>Share of researchers</t>
  </si>
  <si>
    <t>EU</t>
  </si>
  <si>
    <t>US</t>
  </si>
  <si>
    <t>Publication rate</t>
  </si>
  <si>
    <t>Citation impact</t>
  </si>
  <si>
    <t xml:space="preserve">Notes: </t>
  </si>
  <si>
    <t>• Sedentary: active researchers whose Scopus author data for the period indicates that they have not published outside the region.</t>
  </si>
  <si>
    <t>• Transitory: active researchers whose Scopus author data for the period indicates that they have remained abroad or in the region for less than two years.</t>
  </si>
  <si>
    <t>• Migratory: active researchers whose Scopus author data for the period indicates that they have published outside the region.</t>
  </si>
  <si>
    <t>• Inflow: researchers whose publication history indicates that they first published outside of the region and then published inside of the region.</t>
  </si>
  <si>
    <t>• Outflow: researchers whose publication history indicates that they first published inside the region and then published outside of the region.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</si>
</sst>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18">
    <font>
      <sz val="10.0"/>
      <color rgb="FF000000"/>
      <name val="Arial"/>
    </font>
    <font>
      <i/>
      <color rgb="FF0000FF"/>
    </font>
    <font>
      <i/>
      <sz val="10.0"/>
      <color rgb="FF0000FF"/>
      <name val="Arial"/>
    </font>
    <font/>
    <font>
      <b/>
      <sz val="10.0"/>
      <color rgb="FF000000"/>
      <name val="Arial"/>
    </font>
    <font>
      <i/>
      <color rgb="FF999999"/>
    </font>
    <font>
      <sz val="9.0"/>
      <color rgb="FF000000"/>
      <name val="Calibri"/>
    </font>
    <font>
      <sz val="10.0"/>
      <color rgb="FF0000FF"/>
      <name val="Arial"/>
    </font>
    <font>
      <b/>
    </font>
    <font>
      <b/>
      <sz val="9.0"/>
      <color rgb="FF000000"/>
      <name val="Calibri"/>
    </font>
    <font>
      <color rgb="FF0000FF"/>
    </font>
    <font>
      <i/>
      <color rgb="FF6AA84F"/>
    </font>
    <font>
      <i/>
    </font>
    <font>
      <color rgb="FF6AA84F"/>
    </font>
    <font>
      <i/>
      <color rgb="FF666666"/>
    </font>
    <font>
      <i/>
      <sz val="9.0"/>
      <color rgb="FF666666"/>
      <name val="Verdana"/>
    </font>
    <font>
      <sz val="10.0"/>
      <color rgb="FF6AA84F"/>
      <name val="Arial"/>
    </font>
    <font>
      <b/>
      <i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0" numFmtId="0" xfId="0" applyFont="1"/>
    <xf borderId="0" fillId="0" fontId="6" numFmtId="0" xfId="0" applyFont="1"/>
    <xf borderId="0" fillId="0" fontId="3" numFmtId="3" xfId="0" applyAlignment="1" applyFont="1" applyNumberFormat="1">
      <alignment readingOrder="0"/>
    </xf>
    <xf borderId="0" fillId="0" fontId="0" numFmtId="0" xfId="0" applyAlignment="1" applyFont="1">
      <alignment readingOrder="0"/>
    </xf>
    <xf borderId="1" fillId="0" fontId="4" numFmtId="0" xfId="0" applyBorder="1" applyFont="1"/>
    <xf borderId="0" fillId="0" fontId="0" numFmtId="3" xfId="0" applyFont="1" applyNumberFormat="1"/>
    <xf borderId="0" fillId="0" fontId="5" numFmtId="3" xfId="0" applyFont="1" applyNumberFormat="1"/>
    <xf borderId="0" fillId="0" fontId="7" numFmtId="3" xfId="0" applyFont="1" applyNumberFormat="1"/>
    <xf borderId="0" fillId="0" fontId="0" numFmtId="10" xfId="0" applyFont="1" applyNumberFormat="1"/>
    <xf borderId="0" fillId="0" fontId="0" numFmtId="0" xfId="0" applyAlignment="1" applyFont="1">
      <alignment readingOrder="0" vertical="bottom"/>
    </xf>
    <xf borderId="0" fillId="0" fontId="0" numFmtId="10" xfId="0" applyAlignment="1" applyFont="1" applyNumberFormat="1">
      <alignment horizontal="right" vertical="bottom"/>
    </xf>
    <xf borderId="0" fillId="0" fontId="8" numFmtId="0" xfId="0" applyAlignment="1" applyFont="1">
      <alignment readingOrder="0"/>
    </xf>
    <xf borderId="0" fillId="0" fontId="4" numFmtId="0" xfId="0" applyFont="1"/>
    <xf borderId="0" fillId="0" fontId="9" numFmtId="0" xfId="0" applyFont="1"/>
    <xf borderId="0" fillId="0" fontId="10" numFmtId="164" xfId="0" applyFont="1" applyNumberFormat="1"/>
    <xf borderId="0" fillId="0" fontId="7" numFmtId="9" xfId="0" applyFont="1" applyNumberFormat="1"/>
    <xf borderId="0" fillId="0" fontId="10" numFmtId="9" xfId="0" applyFont="1" applyNumberFormat="1"/>
    <xf borderId="0" fillId="0" fontId="3" numFmtId="10" xfId="0" applyFont="1" applyNumberFormat="1"/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3" numFmtId="0" xfId="0" applyFont="1"/>
    <xf borderId="0" fillId="0" fontId="12" numFmtId="0" xfId="0" applyFont="1"/>
    <xf borderId="0" fillId="0" fontId="14" numFmtId="0" xfId="0" applyAlignment="1" applyFont="1">
      <alignment readingOrder="0"/>
    </xf>
    <xf borderId="0" fillId="0" fontId="10" numFmtId="10" xfId="0" applyFont="1" applyNumberFormat="1"/>
    <xf borderId="0" fillId="2" fontId="15" numFmtId="0" xfId="0" applyAlignment="1" applyFill="1" applyFont="1">
      <alignment readingOrder="0"/>
    </xf>
    <xf borderId="0" fillId="0" fontId="8" numFmtId="0" xfId="0" applyAlignment="1" applyFont="1">
      <alignment readingOrder="0"/>
    </xf>
    <xf borderId="0" fillId="0" fontId="13" numFmtId="0" xfId="0" applyFont="1"/>
    <xf borderId="0" fillId="0" fontId="1" numFmtId="10" xfId="0" applyFont="1" applyNumberFormat="1"/>
    <xf borderId="0" fillId="0" fontId="1" numFmtId="0" xfId="0" applyFont="1"/>
    <xf borderId="0" fillId="2" fontId="16" numFmtId="0" xfId="0" applyFont="1"/>
    <xf borderId="0" fillId="0" fontId="16" numFmtId="0" xfId="0" applyFont="1"/>
    <xf borderId="0" fillId="0" fontId="5" numFmtId="0" xfId="0" applyFont="1"/>
    <xf borderId="0" fillId="0" fontId="10" numFmtId="2" xfId="0" applyFont="1" applyNumberFormat="1"/>
    <xf borderId="0" fillId="0" fontId="17" numFmtId="0" xfId="0" applyAlignment="1" applyFont="1">
      <alignment horizontal="center" readingOrder="0"/>
    </xf>
    <xf borderId="0" fillId="3" fontId="8" numFmtId="0" xfId="0" applyAlignment="1" applyFill="1" applyFont="1">
      <alignment horizontal="left" readingOrder="0"/>
    </xf>
    <xf borderId="0" fillId="3" fontId="17" numFmtId="0" xfId="0" applyAlignment="1" applyFont="1">
      <alignment horizontal="center" readingOrder="0"/>
    </xf>
    <xf borderId="0" fillId="0" fontId="3" numFmtId="10" xfId="0" applyAlignment="1" applyFont="1" applyNumberFormat="1">
      <alignment readingOrder="0"/>
    </xf>
    <xf borderId="0" fillId="0" fontId="3" numFmtId="9" xfId="0" applyAlignment="1" applyFont="1" applyNumberFormat="1">
      <alignment readingOrder="0"/>
    </xf>
    <xf borderId="0" fillId="0" fontId="10" numFmtId="165" xfId="0" applyFont="1" applyNumberFormat="1"/>
    <xf borderId="0" fillId="3" fontId="8" numFmtId="0" xfId="0" applyAlignment="1" applyFont="1">
      <alignment readingOrder="0"/>
    </xf>
    <xf borderId="0" fillId="3" fontId="3" numFmtId="2" xfId="0" applyFont="1" applyNumberFormat="1"/>
    <xf borderId="0" fillId="3" fontId="3" numFmtId="0" xfId="0" applyFont="1"/>
    <xf borderId="0" fillId="0" fontId="3" numFmtId="2" xfId="0" applyFont="1" applyNumberFormat="1"/>
    <xf borderId="0" fillId="0" fontId="13" numFmtId="10" xfId="0" applyFont="1" applyNumberFormat="1"/>
    <xf borderId="0" fillId="0" fontId="12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Annually published AI papers on Scopus by region (1998-2017)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'Annual AI Papers'!$A$4</c:f>
            </c:strRef>
          </c:tx>
          <c:spPr>
            <a:ln cmpd="sng" w="19050">
              <a:solidFill>
                <a:srgbClr val="CC0000"/>
              </a:solidFill>
            </a:ln>
          </c:spPr>
          <c:marker>
            <c:symbol val="none"/>
          </c:marker>
          <c:cat>
            <c:strRef>
              <c:f>'Annual AI Papers'!$B$3:$U$3</c:f>
            </c:strRef>
          </c:cat>
          <c:val>
            <c:numRef>
              <c:f>'Annual AI Papers'!$B$4:$U$4</c:f>
            </c:numRef>
          </c:val>
          <c:smooth val="0"/>
        </c:ser>
        <c:ser>
          <c:idx val="1"/>
          <c:order val="1"/>
          <c:tx>
            <c:strRef>
              <c:f>'Annual AI Papers'!$A$5</c:f>
            </c:strRef>
          </c:tx>
          <c:spPr>
            <a:ln cmpd="sng" w="19050">
              <a:solidFill>
                <a:srgbClr val="1C4587"/>
              </a:solidFill>
            </a:ln>
          </c:spPr>
          <c:marker>
            <c:symbol val="none"/>
          </c:marker>
          <c:cat>
            <c:strRef>
              <c:f>'Annual AI Papers'!$B$3:$U$3</c:f>
            </c:strRef>
          </c:cat>
          <c:val>
            <c:numRef>
              <c:f>'Annual AI Papers'!$B$5:$U$5</c:f>
            </c:numRef>
          </c:val>
          <c:smooth val="0"/>
        </c:ser>
        <c:ser>
          <c:idx val="2"/>
          <c:order val="2"/>
          <c:tx>
            <c:strRef>
              <c:f>'Annual AI Papers'!$A$6</c:f>
            </c:strRef>
          </c:tx>
          <c:spPr>
            <a:ln cmpd="sng" w="19050">
              <a:solidFill>
                <a:srgbClr val="F1C232"/>
              </a:solidFill>
            </a:ln>
          </c:spPr>
          <c:marker>
            <c:symbol val="none"/>
          </c:marker>
          <c:cat>
            <c:strRef>
              <c:f>'Annual AI Papers'!$B$3:$U$3</c:f>
            </c:strRef>
          </c:cat>
          <c:val>
            <c:numRef>
              <c:f>'Annual AI Papers'!$B$6:$U$6</c:f>
            </c:numRef>
          </c:val>
          <c:smooth val="0"/>
        </c:ser>
        <c:ser>
          <c:idx val="3"/>
          <c:order val="3"/>
          <c:tx>
            <c:strRef>
              <c:f>'Annual AI Papers'!$A$7</c:f>
            </c:strRef>
          </c:tx>
          <c:spPr>
            <a:ln cmpd="sng" w="19050">
              <a:solidFill>
                <a:srgbClr val="999999"/>
              </a:solidFill>
              <a:prstDash val="dash"/>
            </a:ln>
          </c:spPr>
          <c:marker>
            <c:symbol val="none"/>
          </c:marker>
          <c:cat>
            <c:strRef>
              <c:f>'Annual AI Papers'!$B$3:$U$3</c:f>
            </c:strRef>
          </c:cat>
          <c:val>
            <c:numRef>
              <c:f>'Annual AI Papers'!$B$7:$U$7</c:f>
            </c:numRef>
          </c:val>
          <c:smooth val="0"/>
        </c:ser>
        <c:axId val="1841746194"/>
        <c:axId val="1792951392"/>
      </c:lineChart>
      <c:catAx>
        <c:axId val="18417461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/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400"/>
            </a:pPr>
          </a:p>
        </c:txPr>
        <c:crossAx val="1792951392"/>
      </c:catAx>
      <c:valAx>
        <c:axId val="17929513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400"/>
            </a:pPr>
          </a:p>
        </c:txPr>
        <c:crossAx val="1841746194"/>
      </c:valAx>
    </c:plotArea>
    <c:legend>
      <c:legendPos val="r"/>
      <c:overlay val="0"/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Field-weighted citation impact, by region (1998-2016)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FWCI!$A$4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FWCI!$B$3:$T$3</c:f>
            </c:strRef>
          </c:cat>
          <c:val>
            <c:numRef>
              <c:f>FWCI!$B$4:$T$4</c:f>
            </c:numRef>
          </c:val>
          <c:smooth val="0"/>
        </c:ser>
        <c:ser>
          <c:idx val="1"/>
          <c:order val="1"/>
          <c:tx>
            <c:strRef>
              <c:f>FWCI!$A$6</c:f>
            </c:strRef>
          </c:tx>
          <c:spPr>
            <a:ln cmpd="sng" w="19050">
              <a:solidFill>
                <a:srgbClr val="F1C232"/>
              </a:solidFill>
            </a:ln>
          </c:spPr>
          <c:marker>
            <c:symbol val="none"/>
          </c:marker>
          <c:cat>
            <c:strRef>
              <c:f>FWCI!$B$3:$T$3</c:f>
            </c:strRef>
          </c:cat>
          <c:val>
            <c:numRef>
              <c:f>FWCI!$B$6:$T$6</c:f>
            </c:numRef>
          </c:val>
          <c:smooth val="0"/>
        </c:ser>
        <c:ser>
          <c:idx val="2"/>
          <c:order val="2"/>
          <c:tx>
            <c:strRef>
              <c:f>FWCI!$A$7</c:f>
            </c:strRef>
          </c:tx>
          <c:spPr>
            <a:ln cmpd="sng" w="19050">
              <a:solidFill>
                <a:srgbClr val="CC0000"/>
              </a:solidFill>
            </a:ln>
          </c:spPr>
          <c:marker>
            <c:symbol val="none"/>
          </c:marker>
          <c:cat>
            <c:strRef>
              <c:f>FWCI!$B$3:$T$3</c:f>
            </c:strRef>
          </c:cat>
          <c:val>
            <c:numRef>
              <c:f>FWCI!$B$7:$T$7</c:f>
            </c:numRef>
          </c:val>
          <c:smooth val="0"/>
        </c:ser>
        <c:ser>
          <c:idx val="3"/>
          <c:order val="3"/>
          <c:tx>
            <c:strRef>
              <c:f>FWCI!$A$8</c:f>
            </c:strRef>
          </c:tx>
          <c:spPr>
            <a:ln cmpd="sng" w="19050">
              <a:solidFill>
                <a:srgbClr val="999999"/>
              </a:solidFill>
              <a:prstDash val="dash"/>
            </a:ln>
          </c:spPr>
          <c:marker>
            <c:symbol val="none"/>
          </c:marker>
          <c:cat>
            <c:strRef>
              <c:f>FWCI!$B$3:$T$3</c:f>
            </c:strRef>
          </c:cat>
          <c:val>
            <c:numRef>
              <c:f>FWCI!$B$8:$T$8</c:f>
            </c:numRef>
          </c:val>
          <c:smooth val="0"/>
        </c:ser>
        <c:axId val="253040683"/>
        <c:axId val="818630513"/>
      </c:lineChart>
      <c:catAx>
        <c:axId val="2530406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/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400"/>
            </a:pPr>
          </a:p>
        </c:txPr>
        <c:crossAx val="818630513"/>
      </c:catAx>
      <c:valAx>
        <c:axId val="8186305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400"/>
                </a:pPr>
                <a:r>
                  <a:t>Re-based FWCI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400"/>
            </a:pPr>
          </a:p>
        </c:txPr>
        <c:crossAx val="253040683"/>
      </c:valAx>
    </c:plotArea>
    <c:legend>
      <c:legendPos val="r"/>
      <c:overlay val="0"/>
      <c:txPr>
        <a:bodyPr/>
        <a:lstStyle/>
        <a:p>
          <a:pPr lvl="0">
            <a:defRPr sz="1400"/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Publication rate and citation impact by international mobility class (China, 1998-2017)</a:t>
            </a:r>
          </a:p>
        </c:rich>
      </c:tx>
      <c:overlay val="0"/>
    </c:title>
    <c:plotArea>
      <c:layout/>
      <c:bubbleChart>
        <c:ser>
          <c:idx val="0"/>
          <c:order val="0"/>
          <c:tx>
            <c:strRef>
              <c:f>Mobility!$L$4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Mobility!$B$32</c:f>
            </c:strRef>
          </c:xVal>
          <c:yVal>
            <c:numRef>
              <c:f>Mobility!$B$39</c:f>
            </c:numRef>
          </c:yVal>
          <c:bubbleSize>
            <c:numRef>
              <c:f>Mobility!$B$25</c:f>
            </c:numRef>
          </c:bubbleSize>
        </c:ser>
        <c:ser>
          <c:idx val="1"/>
          <c:order val="1"/>
          <c:tx>
            <c:strRef>
              <c:f>Mobility!$L$5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Mobility!$B$33</c:f>
            </c:strRef>
          </c:xVal>
          <c:yVal>
            <c:numRef>
              <c:f>Mobility!$B$40</c:f>
            </c:numRef>
          </c:yVal>
          <c:bubbleSize>
            <c:numRef>
              <c:f>Mobility!$B$26</c:f>
            </c:numRef>
          </c:bubbleSize>
        </c:ser>
        <c:ser>
          <c:idx val="2"/>
          <c:order val="2"/>
          <c:tx>
            <c:strRef>
              <c:f>Mobility!$L$6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Mobility!$B$34</c:f>
            </c:strRef>
          </c:xVal>
          <c:yVal>
            <c:numRef>
              <c:f>Mobility!$B$41</c:f>
            </c:numRef>
          </c:yVal>
          <c:bubbleSize>
            <c:numRef>
              <c:f>Mobility!$B$27</c:f>
            </c:numRef>
          </c:bubbleSize>
        </c:ser>
        <c:ser>
          <c:idx val="3"/>
          <c:order val="3"/>
          <c:tx>
            <c:strRef>
              <c:f>Mobility!$L$7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Mobility!$B$35</c:f>
            </c:strRef>
          </c:xVal>
          <c:yVal>
            <c:numRef>
              <c:f>Mobility!$B$42</c:f>
            </c:numRef>
          </c:yVal>
          <c:bubbleSize>
            <c:numRef>
              <c:f>Mobility!$B$28</c:f>
            </c:numRef>
          </c:bubbleSize>
        </c:ser>
        <c:axId val="2015574611"/>
        <c:axId val="255564994"/>
      </c:bubbleChart>
      <c:valAx>
        <c:axId val="2015574611"/>
        <c:scaling>
          <c:orientation val="minMax"/>
          <c:max val="2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400"/>
                </a:pPr>
                <a:r>
                  <a:t>Publication rate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400"/>
            </a:pPr>
          </a:p>
        </c:txPr>
        <c:crossAx val="255564994"/>
      </c:valAx>
      <c:valAx>
        <c:axId val="2555649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400"/>
                </a:pPr>
                <a:r>
                  <a:t>Field-weighted citation impact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400"/>
            </a:pPr>
          </a:p>
        </c:txPr>
        <c:crossAx val="2015574611"/>
      </c:valAx>
    </c:plotArea>
    <c:legend>
      <c:legendPos val="t"/>
      <c:overlay val="0"/>
      <c:txPr>
        <a:bodyPr/>
        <a:lstStyle/>
        <a:p>
          <a:pPr lvl="0">
            <a:defRPr sz="1400"/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Publication rate and citation impact by international mobility class (Europe, 1998-2017)</a:t>
            </a:r>
          </a:p>
        </c:rich>
      </c:tx>
      <c:overlay val="0"/>
    </c:title>
    <c:plotArea>
      <c:layout/>
      <c:bubbleChart>
        <c:ser>
          <c:idx val="0"/>
          <c:order val="0"/>
          <c:tx>
            <c:strRef>
              <c:f>Mobility!$L$4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Mobility!$C$32</c:f>
            </c:strRef>
          </c:xVal>
          <c:yVal>
            <c:numRef>
              <c:f>Mobility!$C$39</c:f>
            </c:numRef>
          </c:yVal>
          <c:bubbleSize>
            <c:numRef>
              <c:f>Mobility!$C$25</c:f>
            </c:numRef>
          </c:bubbleSize>
        </c:ser>
        <c:ser>
          <c:idx val="1"/>
          <c:order val="1"/>
          <c:tx>
            <c:strRef>
              <c:f>Mobility!$L$5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Mobility!$C$33</c:f>
            </c:strRef>
          </c:xVal>
          <c:yVal>
            <c:numRef>
              <c:f>Mobility!$C$40</c:f>
            </c:numRef>
          </c:yVal>
          <c:bubbleSize>
            <c:numRef>
              <c:f>Mobility!$C$26</c:f>
            </c:numRef>
          </c:bubbleSize>
        </c:ser>
        <c:ser>
          <c:idx val="2"/>
          <c:order val="2"/>
          <c:tx>
            <c:strRef>
              <c:f>Mobility!$L$6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Mobility!$C$34</c:f>
            </c:strRef>
          </c:xVal>
          <c:yVal>
            <c:numRef>
              <c:f>Mobility!$C$41</c:f>
            </c:numRef>
          </c:yVal>
          <c:bubbleSize>
            <c:numRef>
              <c:f>Mobility!$C$27</c:f>
            </c:numRef>
          </c:bubbleSize>
        </c:ser>
        <c:ser>
          <c:idx val="3"/>
          <c:order val="3"/>
          <c:tx>
            <c:strRef>
              <c:f>Mobility!$L$7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Mobility!$C$35</c:f>
            </c:strRef>
          </c:xVal>
          <c:yVal>
            <c:numRef>
              <c:f>Mobility!$C$42</c:f>
            </c:numRef>
          </c:yVal>
          <c:bubbleSize>
            <c:numRef>
              <c:f>Mobility!$C$28</c:f>
            </c:numRef>
          </c:bubbleSize>
        </c:ser>
        <c:axId val="638036956"/>
        <c:axId val="392008695"/>
      </c:bubbleChart>
      <c:valAx>
        <c:axId val="638036956"/>
        <c:scaling>
          <c:orientation val="minMax"/>
          <c:max val="2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400"/>
                </a:pPr>
                <a:r>
                  <a:t>Publication rate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400"/>
            </a:pPr>
          </a:p>
        </c:txPr>
        <c:crossAx val="392008695"/>
      </c:valAx>
      <c:valAx>
        <c:axId val="392008695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400"/>
                </a:pPr>
                <a:r>
                  <a:t>Field-weighted citation impact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400"/>
            </a:pPr>
          </a:p>
        </c:txPr>
        <c:crossAx val="638036956"/>
      </c:valAx>
    </c:plotArea>
    <c:legend>
      <c:legendPos val="t"/>
      <c:overlay val="0"/>
      <c:txPr>
        <a:bodyPr/>
        <a:lstStyle/>
        <a:p>
          <a:pPr lvl="0">
            <a:defRPr sz="1400"/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Publication rate and citation impact by international mobility class (U.S., 1998-2017)</a:t>
            </a:r>
          </a:p>
        </c:rich>
      </c:tx>
      <c:overlay val="0"/>
    </c:title>
    <c:plotArea>
      <c:layout/>
      <c:bubbleChart>
        <c:ser>
          <c:idx val="0"/>
          <c:order val="0"/>
          <c:tx>
            <c:strRef>
              <c:f>Mobility!$L$4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Mobility!$D$32</c:f>
            </c:strRef>
          </c:xVal>
          <c:yVal>
            <c:numRef>
              <c:f>Mobility!$D$39</c:f>
            </c:numRef>
          </c:yVal>
          <c:bubbleSize>
            <c:numRef>
              <c:f>Mobility!$D$25</c:f>
            </c:numRef>
          </c:bubbleSize>
        </c:ser>
        <c:ser>
          <c:idx val="1"/>
          <c:order val="1"/>
          <c:tx>
            <c:strRef>
              <c:f>Mobility!$L$5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Mobility!$D$33</c:f>
            </c:strRef>
          </c:xVal>
          <c:yVal>
            <c:numRef>
              <c:f>Mobility!$D$40</c:f>
            </c:numRef>
          </c:yVal>
          <c:bubbleSize>
            <c:numRef>
              <c:f>Mobility!$D$26</c:f>
            </c:numRef>
          </c:bubbleSize>
        </c:ser>
        <c:ser>
          <c:idx val="2"/>
          <c:order val="2"/>
          <c:tx>
            <c:strRef>
              <c:f>Mobility!$L$6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Mobility!$D$34</c:f>
            </c:strRef>
          </c:xVal>
          <c:yVal>
            <c:numRef>
              <c:f>Mobility!$D$41</c:f>
            </c:numRef>
          </c:yVal>
          <c:bubbleSize>
            <c:numRef>
              <c:f>Mobility!$D$27</c:f>
            </c:numRef>
          </c:bubbleSize>
        </c:ser>
        <c:ser>
          <c:idx val="3"/>
          <c:order val="3"/>
          <c:tx>
            <c:strRef>
              <c:f>Mobility!$L$7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Mobility!$D$35</c:f>
            </c:strRef>
          </c:xVal>
          <c:yVal>
            <c:numRef>
              <c:f>Mobility!$D$42</c:f>
            </c:numRef>
          </c:yVal>
          <c:bubbleSize>
            <c:numRef>
              <c:f>Mobility!$D$28</c:f>
            </c:numRef>
          </c:bubbleSize>
        </c:ser>
        <c:axId val="774813823"/>
        <c:axId val="1662480240"/>
      </c:bubbleChart>
      <c:valAx>
        <c:axId val="774813823"/>
        <c:scaling>
          <c:orientation val="minMax"/>
          <c:max val="2.2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400"/>
                </a:pPr>
                <a:r>
                  <a:t>Publication rate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400"/>
            </a:pPr>
          </a:p>
        </c:txPr>
        <c:crossAx val="1662480240"/>
      </c:valAx>
      <c:valAx>
        <c:axId val="1662480240"/>
        <c:scaling>
          <c:orientation val="minMax"/>
          <c:max val="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400"/>
                </a:pPr>
                <a:r>
                  <a:t>Field-weighted citation impact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400"/>
            </a:pPr>
          </a:p>
        </c:txPr>
        <c:crossAx val="774813823"/>
      </c:valAx>
    </c:plotArea>
    <c:legend>
      <c:legendPos val="t"/>
      <c:overlay val="0"/>
      <c:txPr>
        <a:bodyPr/>
        <a:lstStyle/>
        <a:p>
          <a:pPr lvl="0">
            <a:defRPr sz="1400"/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Number of AI papers on Scopus by subcategory (1998-2017)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'Scopus sub-categories'!$B$2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'Scopus sub-categories'!$A$3:$A$22</c:f>
            </c:strRef>
          </c:cat>
          <c:val>
            <c:numRef>
              <c:f>'Scopus sub-categories'!$B$3:$B$22</c:f>
            </c:numRef>
          </c:val>
          <c:smooth val="0"/>
        </c:ser>
        <c:ser>
          <c:idx val="1"/>
          <c:order val="1"/>
          <c:tx>
            <c:strRef>
              <c:f>'Scopus sub-categories'!$C$2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'Scopus sub-categories'!$A$3:$A$22</c:f>
            </c:strRef>
          </c:cat>
          <c:val>
            <c:numRef>
              <c:f>'Scopus sub-categories'!$C$3:$C$22</c:f>
            </c:numRef>
          </c:val>
          <c:smooth val="0"/>
        </c:ser>
        <c:ser>
          <c:idx val="2"/>
          <c:order val="2"/>
          <c:tx>
            <c:strRef>
              <c:f>'Scopus sub-categories'!$D$2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'Scopus sub-categories'!$A$3:$A$22</c:f>
            </c:strRef>
          </c:cat>
          <c:val>
            <c:numRef>
              <c:f>'Scopus sub-categories'!$D$3:$D$22</c:f>
            </c:numRef>
          </c:val>
          <c:smooth val="0"/>
        </c:ser>
        <c:ser>
          <c:idx val="3"/>
          <c:order val="3"/>
          <c:tx>
            <c:strRef>
              <c:f>'Scopus sub-categories'!$E$2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'Scopus sub-categories'!$A$3:$A$22</c:f>
            </c:strRef>
          </c:cat>
          <c:val>
            <c:numRef>
              <c:f>'Scopus sub-categories'!$E$3:$E$22</c:f>
            </c:numRef>
          </c:val>
          <c:smooth val="0"/>
        </c:ser>
        <c:ser>
          <c:idx val="4"/>
          <c:order val="4"/>
          <c:tx>
            <c:strRef>
              <c:f>'Scopus sub-categories'!$F$2</c:f>
            </c:strRef>
          </c:tx>
          <c:spPr>
            <a:ln cmpd="sng" w="19050">
              <a:solidFill>
                <a:srgbClr val="A64D79"/>
              </a:solidFill>
            </a:ln>
          </c:spPr>
          <c:marker>
            <c:symbol val="none"/>
          </c:marker>
          <c:cat>
            <c:strRef>
              <c:f>'Scopus sub-categories'!$A$3:$A$22</c:f>
            </c:strRef>
          </c:cat>
          <c:val>
            <c:numRef>
              <c:f>'Scopus sub-categories'!$F$3:$F$22</c:f>
            </c:numRef>
          </c:val>
          <c:smooth val="0"/>
        </c:ser>
        <c:ser>
          <c:idx val="5"/>
          <c:order val="5"/>
          <c:tx>
            <c:strRef>
              <c:f>'Scopus sub-categories'!$G$2</c:f>
            </c:strRef>
          </c:tx>
          <c:spPr>
            <a:ln cmpd="sng" w="1905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'Scopus sub-categories'!$A$3:$A$22</c:f>
            </c:strRef>
          </c:cat>
          <c:val>
            <c:numRef>
              <c:f>'Scopus sub-categories'!$G$3:$G$22</c:f>
            </c:numRef>
          </c:val>
          <c:smooth val="0"/>
        </c:ser>
        <c:ser>
          <c:idx val="6"/>
          <c:order val="6"/>
          <c:tx>
            <c:strRef>
              <c:f>'Scopus sub-categories'!$H$2</c:f>
            </c:strRef>
          </c:tx>
          <c:spPr>
            <a:ln cmpd="sng" w="19050">
              <a:solidFill>
                <a:srgbClr val="351C75"/>
              </a:solidFill>
            </a:ln>
          </c:spPr>
          <c:marker>
            <c:symbol val="none"/>
          </c:marker>
          <c:cat>
            <c:strRef>
              <c:f>'Scopus sub-categories'!$A$3:$A$22</c:f>
            </c:strRef>
          </c:cat>
          <c:val>
            <c:numRef>
              <c:f>'Scopus sub-categories'!$H$3:$H$22</c:f>
            </c:numRef>
          </c:val>
          <c:smooth val="0"/>
        </c:ser>
        <c:ser>
          <c:idx val="7"/>
          <c:order val="7"/>
          <c:tx>
            <c:strRef>
              <c:f>'Scopus sub-categories'!$I$2</c:f>
            </c:strRef>
          </c:tx>
          <c:spPr>
            <a:ln cmpd="sng" w="19050">
              <a:solidFill>
                <a:srgbClr val="999999"/>
              </a:solidFill>
              <a:prstDash val="lgDash"/>
            </a:ln>
          </c:spPr>
          <c:marker>
            <c:symbol val="none"/>
          </c:marker>
          <c:cat>
            <c:strRef>
              <c:f>'Scopus sub-categories'!$A$3:$A$22</c:f>
            </c:strRef>
          </c:cat>
          <c:val>
            <c:numRef>
              <c:f>'Scopus sub-categories'!$I$3:$I$22</c:f>
            </c:numRef>
          </c:val>
          <c:smooth val="0"/>
        </c:ser>
        <c:axId val="1491481698"/>
        <c:axId val="1935508121"/>
      </c:lineChart>
      <c:catAx>
        <c:axId val="1491481698"/>
        <c:scaling>
          <c:orientation val="minMax"/>
        </c:scaling>
        <c:delete val="0"/>
        <c:axPos val="b"/>
        <c:txPr>
          <a:bodyPr/>
          <a:lstStyle/>
          <a:p>
            <a:pPr lvl="0">
              <a:defRPr b="0" sz="1400"/>
            </a:pPr>
          </a:p>
        </c:txPr>
        <c:crossAx val="1935508121"/>
      </c:catAx>
      <c:valAx>
        <c:axId val="19355081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400"/>
                </a:pPr>
                <a:r>
                  <a:t>Number of papers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400"/>
            </a:pPr>
          </a:p>
        </c:txPr>
        <c:crossAx val="1491481698"/>
      </c:valAx>
    </c:plotArea>
    <c:legend>
      <c:legendPos val="r"/>
      <c:overlay val="0"/>
      <c:txPr>
        <a:bodyPr/>
        <a:lstStyle/>
        <a:p>
          <a:pPr lvl="0">
            <a:defRPr sz="1400"/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Relative activity focus, by region and AI research sector (2017)</a:t>
            </a:r>
          </a:p>
        </c:rich>
      </c:tx>
      <c:overlay val="0"/>
    </c:title>
    <c:plotArea>
      <c:layout>
        <c:manualLayout>
          <c:xMode val="edge"/>
          <c:yMode val="edge"/>
          <c:x val="0.03091849935316944"/>
          <c:y val="0.24581589958158992"/>
          <c:w val="0.7381630012936611"/>
          <c:h val="0.610878661087866"/>
        </c:manualLayout>
      </c:layout>
      <c:radarChart>
        <c:radarStyle val="marker"/>
        <c:ser>
          <c:idx val="0"/>
          <c:order val="0"/>
          <c:tx>
            <c:strRef>
              <c:f>'Research activity focus by regi'!$B$3</c:f>
            </c:strRef>
          </c:tx>
          <c:spPr>
            <a:ln cmpd="sng" w="19050">
              <a:solidFill>
                <a:srgbClr val="CC0000"/>
              </a:solidFill>
            </a:ln>
          </c:spPr>
          <c:marker>
            <c:symbol val="none"/>
          </c:marker>
          <c:cat>
            <c:strRef>
              <c:f>'Research activity focus by regi'!$A$4:$A$9</c:f>
            </c:strRef>
          </c:cat>
          <c:val>
            <c:numRef>
              <c:f>'Research activity focus by regi'!$B$4:$B$9</c:f>
            </c:numRef>
          </c:val>
          <c:smooth val="1"/>
        </c:ser>
        <c:ser>
          <c:idx val="1"/>
          <c:order val="1"/>
          <c:tx>
            <c:strRef>
              <c:f>'Research activity focus by regi'!$C$3</c:f>
            </c:strRef>
          </c:tx>
          <c:spPr>
            <a:ln cmpd="sng" w="19050">
              <a:solidFill>
                <a:srgbClr val="F1C232"/>
              </a:solidFill>
            </a:ln>
          </c:spPr>
          <c:marker>
            <c:symbol val="none"/>
          </c:marker>
          <c:cat>
            <c:strRef>
              <c:f>'Research activity focus by regi'!$A$4:$A$9</c:f>
            </c:strRef>
          </c:cat>
          <c:val>
            <c:numRef>
              <c:f>'Research activity focus by regi'!$C$4:$C$9</c:f>
            </c:numRef>
          </c:val>
          <c:smooth val="1"/>
        </c:ser>
        <c:ser>
          <c:idx val="2"/>
          <c:order val="2"/>
          <c:tx>
            <c:strRef>
              <c:f>'Research activity focus by regi'!$D$3</c:f>
            </c:strRef>
          </c:tx>
          <c:spPr>
            <a:ln cmpd="sng" w="1905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'Research activity focus by regi'!$A$4:$A$9</c:f>
            </c:strRef>
          </c:cat>
          <c:val>
            <c:numRef>
              <c:f>'Research activity focus by regi'!$D$4:$D$9</c:f>
            </c:numRef>
          </c:val>
          <c:smooth val="1"/>
        </c:ser>
        <c:ser>
          <c:idx val="3"/>
          <c:order val="3"/>
          <c:tx>
            <c:strRef>
              <c:f>'Research activity focus by regi'!$E$3</c:f>
            </c:strRef>
          </c:tx>
          <c:spPr>
            <a:ln cmpd="sng" w="19050">
              <a:solidFill>
                <a:srgbClr val="999999"/>
              </a:solidFill>
              <a:prstDash val="dash"/>
            </a:ln>
          </c:spPr>
          <c:marker>
            <c:symbol val="none"/>
          </c:marker>
          <c:cat>
            <c:strRef>
              <c:f>'Research activity focus by regi'!$A$4:$A$9</c:f>
            </c:strRef>
          </c:cat>
          <c:val>
            <c:numRef>
              <c:f>'Research activity focus by regi'!$E$4:$E$9</c:f>
            </c:numRef>
          </c:val>
          <c:smooth val="1"/>
        </c:ser>
        <c:axId val="1517947834"/>
        <c:axId val="1449919277"/>
      </c:radarChart>
      <c:catAx>
        <c:axId val="151794783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49919277"/>
      </c:catAx>
      <c:valAx>
        <c:axId val="14499192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17947834"/>
      </c:valAx>
    </c:plotArea>
    <c:legend>
      <c:legendPos val="r"/>
      <c:overlay val="0"/>
      <c:txPr>
        <a:bodyPr/>
        <a:lstStyle/>
        <a:p>
          <a:pPr lvl="0">
            <a:defRPr sz="1400"/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Relative activity focus, by region and AI research sector (2000)</a:t>
            </a:r>
          </a:p>
        </c:rich>
      </c:tx>
      <c:overlay val="0"/>
    </c:title>
    <c:plotArea>
      <c:layout>
        <c:manualLayout>
          <c:xMode val="edge"/>
          <c:yMode val="edge"/>
          <c:x val="0.03091849935316944"/>
          <c:y val="0.24581589958158992"/>
          <c:w val="0.7381630012936611"/>
          <c:h val="0.610878661087866"/>
        </c:manualLayout>
      </c:layout>
      <c:radarChart>
        <c:radarStyle val="marker"/>
        <c:ser>
          <c:idx val="0"/>
          <c:order val="0"/>
          <c:tx>
            <c:strRef>
              <c:f>'Research activity focus by regi'!$B$15</c:f>
            </c:strRef>
          </c:tx>
          <c:spPr>
            <a:ln cmpd="sng" w="19050">
              <a:solidFill>
                <a:srgbClr val="CC0000"/>
              </a:solidFill>
            </a:ln>
          </c:spPr>
          <c:marker>
            <c:symbol val="none"/>
          </c:marker>
          <c:cat>
            <c:strRef>
              <c:f>'Research activity focus by regi'!$A$16:$A$21</c:f>
            </c:strRef>
          </c:cat>
          <c:val>
            <c:numRef>
              <c:f>'Research activity focus by regi'!$B$16:$B$21</c:f>
            </c:numRef>
          </c:val>
          <c:smooth val="1"/>
        </c:ser>
        <c:ser>
          <c:idx val="1"/>
          <c:order val="1"/>
          <c:tx>
            <c:strRef>
              <c:f>'Research activity focus by regi'!$C$15</c:f>
            </c:strRef>
          </c:tx>
          <c:spPr>
            <a:ln cmpd="sng" w="19050">
              <a:solidFill>
                <a:srgbClr val="F1C232"/>
              </a:solidFill>
            </a:ln>
          </c:spPr>
          <c:marker>
            <c:symbol val="none"/>
          </c:marker>
          <c:cat>
            <c:strRef>
              <c:f>'Research activity focus by regi'!$A$16:$A$21</c:f>
            </c:strRef>
          </c:cat>
          <c:val>
            <c:numRef>
              <c:f>'Research activity focus by regi'!$C$16:$C$21</c:f>
            </c:numRef>
          </c:val>
          <c:smooth val="1"/>
        </c:ser>
        <c:ser>
          <c:idx val="2"/>
          <c:order val="2"/>
          <c:tx>
            <c:strRef>
              <c:f>'Research activity focus by regi'!$D$15</c:f>
            </c:strRef>
          </c:tx>
          <c:spPr>
            <a:ln cmpd="sng" w="1905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'Research activity focus by regi'!$A$16:$A$21</c:f>
            </c:strRef>
          </c:cat>
          <c:val>
            <c:numRef>
              <c:f>'Research activity focus by regi'!$D$16:$D$21</c:f>
            </c:numRef>
          </c:val>
          <c:smooth val="1"/>
        </c:ser>
        <c:ser>
          <c:idx val="3"/>
          <c:order val="3"/>
          <c:tx>
            <c:strRef>
              <c:f>'Research activity focus by regi'!$E$15</c:f>
            </c:strRef>
          </c:tx>
          <c:spPr>
            <a:ln cmpd="sng" w="19050">
              <a:solidFill>
                <a:srgbClr val="999999"/>
              </a:solidFill>
              <a:prstDash val="dash"/>
            </a:ln>
          </c:spPr>
          <c:marker>
            <c:symbol val="none"/>
          </c:marker>
          <c:cat>
            <c:strRef>
              <c:f>'Research activity focus by regi'!$A$16:$A$21</c:f>
            </c:strRef>
          </c:cat>
          <c:val>
            <c:numRef>
              <c:f>'Research activity focus by regi'!$E$16:$E$21</c:f>
            </c:numRef>
          </c:val>
          <c:smooth val="1"/>
        </c:ser>
        <c:axId val="1492953693"/>
        <c:axId val="1271071984"/>
      </c:radarChart>
      <c:catAx>
        <c:axId val="149295369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71071984"/>
      </c:catAx>
      <c:valAx>
        <c:axId val="12710719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92953693"/>
      </c:valAx>
    </c:plotArea>
    <c:legend>
      <c:legendPos val="r"/>
      <c:overlay val="0"/>
      <c:txPr>
        <a:bodyPr/>
        <a:lstStyle/>
        <a:p>
          <a:pPr lvl="0">
            <a:defRPr sz="1400"/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Papers by sector affiliation - U.S. (1998-2017)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'Sector analysis'!$A$12</c:f>
            </c:strRef>
          </c:tx>
          <c:spPr>
            <a:ln cmpd="sng" w="1905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'Sector analysis'!$B$11:$U$11</c:f>
            </c:strRef>
          </c:cat>
          <c:val>
            <c:numRef>
              <c:f>'Sector analysis'!$B$12:$U$12</c:f>
            </c:numRef>
          </c:val>
          <c:smooth val="0"/>
        </c:ser>
        <c:ser>
          <c:idx val="1"/>
          <c:order val="1"/>
          <c:tx>
            <c:strRef>
              <c:f>'Sector analysis'!$A$13</c:f>
            </c:strRef>
          </c:tx>
          <c:spPr>
            <a:ln cmpd="sng" w="19050">
              <a:solidFill>
                <a:srgbClr val="F1C232"/>
              </a:solidFill>
            </a:ln>
          </c:spPr>
          <c:marker>
            <c:symbol val="none"/>
          </c:marker>
          <c:cat>
            <c:strRef>
              <c:f>'Sector analysis'!$B$11:$U$11</c:f>
            </c:strRef>
          </c:cat>
          <c:val>
            <c:numRef>
              <c:f>'Sector analysis'!$B$13:$U$13</c:f>
            </c:numRef>
          </c:val>
          <c:smooth val="0"/>
        </c:ser>
        <c:ser>
          <c:idx val="2"/>
          <c:order val="2"/>
          <c:tx>
            <c:strRef>
              <c:f>'Sector analysis'!$A$14</c:f>
            </c:strRef>
          </c:tx>
          <c:spPr>
            <a:ln cmpd="sng" w="19050">
              <a:solidFill>
                <a:srgbClr val="38761D"/>
              </a:solidFill>
            </a:ln>
          </c:spPr>
          <c:marker>
            <c:symbol val="none"/>
          </c:marker>
          <c:cat>
            <c:strRef>
              <c:f>'Sector analysis'!$B$11:$U$11</c:f>
            </c:strRef>
          </c:cat>
          <c:val>
            <c:numRef>
              <c:f>'Sector analysis'!$B$14:$U$14</c:f>
            </c:numRef>
          </c:val>
          <c:smooth val="0"/>
        </c:ser>
        <c:ser>
          <c:idx val="4"/>
          <c:order val="4"/>
          <c:tx>
            <c:strRef>
              <c:f>'Sector analysis'!$A$16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'Sector analysis'!$B$11:$U$11</c:f>
            </c:strRef>
          </c:cat>
          <c:val>
            <c:numRef>
              <c:f>'Sector analysis'!$B$16:$U$16</c:f>
            </c:numRef>
          </c:val>
          <c:smooth val="0"/>
        </c:ser>
        <c:ser>
          <c:idx val="5"/>
          <c:order val="5"/>
          <c:tx>
            <c:strRef>
              <c:f>'Sector analysis'!$A$12</c:f>
            </c:strRef>
          </c:tx>
          <c:spPr>
            <a:ln cmpd="sng" w="1905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'Sector analysis'!$B$11:$U$11</c:f>
            </c:strRef>
          </c:cat>
          <c:val>
            <c:numRef>
              <c:f>'Sector analysis'!$B$12:$U$12</c:f>
            </c:numRef>
          </c:val>
          <c:smooth val="0"/>
        </c:ser>
        <c:axId val="169560003"/>
        <c:axId val="955881617"/>
      </c:lineChart>
      <c:catAx>
        <c:axId val="1695600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Year</a:t>
                </a:r>
              </a:p>
            </c:rich>
          </c:tx>
          <c:overlay val="0"/>
        </c:title>
        <c:txPr>
          <a:bodyPr rot="-5400000"/>
          <a:lstStyle/>
          <a:p>
            <a:pPr lvl="0">
              <a:defRPr b="0" sz="1400"/>
            </a:pPr>
          </a:p>
        </c:txPr>
        <c:crossAx val="955881617"/>
      </c:catAx>
      <c:valAx>
        <c:axId val="9558816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400"/>
                </a:pPr>
                <a:r>
                  <a:t>Number of papers 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9560003"/>
      </c:valAx>
      <c:lineChart>
        <c:varyColors val="0"/>
        <c:ser>
          <c:idx val="3"/>
          <c:order val="3"/>
          <c:tx>
            <c:strRef>
              <c:f>'Sector analysis'!$A$15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'Sector analysis'!$B$11:$U$11</c:f>
            </c:strRef>
          </c:cat>
          <c:val>
            <c:numRef>
              <c:f>'Sector analysis'!$B$15:$U$15</c:f>
            </c:numRef>
          </c:val>
          <c:smooth val="0"/>
        </c:ser>
        <c:axId val="1221098996"/>
        <c:axId val="1574955567"/>
      </c:lineChart>
      <c:catAx>
        <c:axId val="1221098996"/>
        <c:scaling>
          <c:orientation val="minMax"/>
        </c:scaling>
        <c:delete val="1"/>
        <c:axPos val="b"/>
        <c:txPr>
          <a:bodyPr rot="-5400000"/>
          <a:lstStyle/>
          <a:p>
            <a:pPr lvl="0">
              <a:defRPr b="0" sz="1400"/>
            </a:pPr>
          </a:p>
        </c:txPr>
        <c:crossAx val="1574955567"/>
      </c:catAx>
      <c:valAx>
        <c:axId val="1574955567"/>
        <c:scaling>
          <c:orientation val="minMax"/>
          <c:max val="1750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400"/>
                </a:pPr>
                <a:r>
                  <a:t>Number of papers (Gov, Corp, Med)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21098996"/>
        <c:crosses val="max"/>
      </c:valAx>
    </c:plotArea>
    <c:legend>
      <c:legendPos val="r"/>
      <c:overlay val="0"/>
      <c:txPr>
        <a:bodyPr/>
        <a:lstStyle/>
        <a:p>
          <a:pPr lvl="0">
            <a:defRPr sz="1400"/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Papers by sector affiliation - China (1998-2017)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'Sector analysis'!$A$6</c:f>
            </c:strRef>
          </c:tx>
          <c:spPr>
            <a:ln cmpd="sng" w="1905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'Sector analysis'!$B$4:$U$4</c:f>
            </c:strRef>
          </c:cat>
          <c:val>
            <c:numRef>
              <c:f>'Sector analysis'!$B$6:$U$6</c:f>
            </c:numRef>
          </c:val>
          <c:smooth val="0"/>
        </c:ser>
        <c:ser>
          <c:idx val="1"/>
          <c:order val="1"/>
          <c:tx>
            <c:strRef>
              <c:f>'Sector analysis'!$A$7</c:f>
            </c:strRef>
          </c:tx>
          <c:spPr>
            <a:ln cmpd="sng" w="19050">
              <a:solidFill>
                <a:srgbClr val="F1C232"/>
              </a:solidFill>
            </a:ln>
          </c:spPr>
          <c:marker>
            <c:symbol val="none"/>
          </c:marker>
          <c:cat>
            <c:strRef>
              <c:f>'Sector analysis'!$B$4:$U$4</c:f>
            </c:strRef>
          </c:cat>
          <c:val>
            <c:numRef>
              <c:f>'Sector analysis'!$B$7:$U$7</c:f>
            </c:numRef>
          </c:val>
          <c:smooth val="0"/>
        </c:ser>
        <c:ser>
          <c:idx val="2"/>
          <c:order val="2"/>
          <c:tx>
            <c:strRef>
              <c:f>'Sector analysis'!$A$8</c:f>
            </c:strRef>
          </c:tx>
          <c:spPr>
            <a:ln cmpd="sng" w="19050">
              <a:solidFill>
                <a:srgbClr val="38761D"/>
              </a:solidFill>
            </a:ln>
          </c:spPr>
          <c:marker>
            <c:symbol val="none"/>
          </c:marker>
          <c:cat>
            <c:strRef>
              <c:f>'Sector analysis'!$B$4:$U$4</c:f>
            </c:strRef>
          </c:cat>
          <c:val>
            <c:numRef>
              <c:f>'Sector analysis'!$B$8:$U$8</c:f>
            </c:numRef>
          </c:val>
          <c:smooth val="0"/>
        </c:ser>
        <c:ser>
          <c:idx val="3"/>
          <c:order val="3"/>
          <c:tx>
            <c:strRef>
              <c:f>'Sector analysis'!$A$9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'Sector analysis'!$B$4:$U$4</c:f>
            </c:strRef>
          </c:cat>
          <c:val>
            <c:numRef>
              <c:f>'Sector analysis'!$B$9:$U$9</c:f>
            </c:numRef>
          </c:val>
          <c:smooth val="0"/>
        </c:ser>
        <c:axId val="939609813"/>
        <c:axId val="1579243047"/>
      </c:lineChart>
      <c:catAx>
        <c:axId val="9396098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Year</a:t>
                </a:r>
              </a:p>
            </c:rich>
          </c:tx>
          <c:overlay val="0"/>
        </c:title>
        <c:txPr>
          <a:bodyPr rot="-5400000"/>
          <a:lstStyle/>
          <a:p>
            <a:pPr lvl="0">
              <a:defRPr b="0" sz="1400"/>
            </a:pPr>
          </a:p>
        </c:txPr>
        <c:crossAx val="1579243047"/>
      </c:catAx>
      <c:valAx>
        <c:axId val="15792430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400"/>
                </a:pPr>
                <a:r>
                  <a:t>Number of papers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39609813"/>
      </c:valAx>
    </c:plotArea>
    <c:legend>
      <c:legendPos val="r"/>
      <c:overlay val="0"/>
      <c:txPr>
        <a:bodyPr/>
        <a:lstStyle/>
        <a:p>
          <a:pPr lvl="0">
            <a:defRPr sz="1400"/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Papers by sector affiliation - Europe (1998-2017)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'Sector analysis'!$A$20</c:f>
            </c:strRef>
          </c:tx>
          <c:spPr>
            <a:ln cmpd="sng" w="1905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'Sector analysis'!$B$18:$U$18</c:f>
            </c:strRef>
          </c:cat>
          <c:val>
            <c:numRef>
              <c:f>'Sector analysis'!$B$20:$U$20</c:f>
            </c:numRef>
          </c:val>
          <c:smooth val="0"/>
        </c:ser>
        <c:ser>
          <c:idx val="1"/>
          <c:order val="1"/>
          <c:tx>
            <c:strRef>
              <c:f>'Sector analysis'!$A$21</c:f>
            </c:strRef>
          </c:tx>
          <c:spPr>
            <a:ln cmpd="sng" w="19050">
              <a:solidFill>
                <a:srgbClr val="F1C232"/>
              </a:solidFill>
            </a:ln>
          </c:spPr>
          <c:marker>
            <c:symbol val="none"/>
          </c:marker>
          <c:cat>
            <c:strRef>
              <c:f>'Sector analysis'!$B$18:$U$18</c:f>
            </c:strRef>
          </c:cat>
          <c:val>
            <c:numRef>
              <c:f>'Sector analysis'!$B$21:$U$21</c:f>
            </c:numRef>
          </c:val>
          <c:smooth val="0"/>
        </c:ser>
        <c:ser>
          <c:idx val="2"/>
          <c:order val="2"/>
          <c:tx>
            <c:strRef>
              <c:f>'Sector analysis'!$A$22</c:f>
            </c:strRef>
          </c:tx>
          <c:spPr>
            <a:ln cmpd="sng" w="19050">
              <a:solidFill>
                <a:srgbClr val="38761D"/>
              </a:solidFill>
            </a:ln>
          </c:spPr>
          <c:marker>
            <c:symbol val="none"/>
          </c:marker>
          <c:cat>
            <c:strRef>
              <c:f>'Sector analysis'!$B$18:$U$18</c:f>
            </c:strRef>
          </c:cat>
          <c:val>
            <c:numRef>
              <c:f>'Sector analysis'!$B$22:$U$22</c:f>
            </c:numRef>
          </c:val>
          <c:smooth val="0"/>
        </c:ser>
        <c:axId val="1563772122"/>
        <c:axId val="1527560378"/>
      </c:lineChart>
      <c:catAx>
        <c:axId val="15637721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Year</a:t>
                </a:r>
              </a:p>
            </c:rich>
          </c:tx>
          <c:overlay val="0"/>
        </c:title>
        <c:txPr>
          <a:bodyPr rot="-5400000"/>
          <a:lstStyle/>
          <a:p>
            <a:pPr lvl="0">
              <a:defRPr b="0" sz="1400"/>
            </a:pPr>
          </a:p>
        </c:txPr>
        <c:crossAx val="1527560378"/>
      </c:catAx>
      <c:valAx>
        <c:axId val="15275603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400"/>
                </a:pPr>
                <a:r>
                  <a:t>Number of papers 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63772122"/>
      </c:valAx>
    </c:plotArea>
    <c:legend>
      <c:legendPos val="r"/>
      <c:overlay val="0"/>
      <c:txPr>
        <a:bodyPr/>
        <a:lstStyle/>
        <a:p>
          <a:pPr lvl="0">
            <a:defRPr sz="1400"/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Growth in corporate-affiliated AI papers (2009-2017)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'Sector analysis'!$A$57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'Sector analysis'!$B$56:$J$56</c:f>
            </c:strRef>
          </c:cat>
          <c:val>
            <c:numRef>
              <c:f>'Sector analysis'!$B$57:$J$57</c:f>
            </c:numRef>
          </c:val>
          <c:smooth val="0"/>
        </c:ser>
        <c:ser>
          <c:idx val="1"/>
          <c:order val="1"/>
          <c:tx>
            <c:strRef>
              <c:f>'Sector analysis'!$A$58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'Sector analysis'!$B$56:$J$56</c:f>
            </c:strRef>
          </c:cat>
          <c:val>
            <c:numRef>
              <c:f>'Sector analysis'!$B$58:$J$58</c:f>
            </c:numRef>
          </c:val>
          <c:smooth val="0"/>
        </c:ser>
        <c:ser>
          <c:idx val="2"/>
          <c:order val="2"/>
          <c:tx>
            <c:strRef>
              <c:f>'Sector analysis'!$A$59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'Sector analysis'!$B$56:$J$56</c:f>
            </c:strRef>
          </c:cat>
          <c:val>
            <c:numRef>
              <c:f>'Sector analysis'!$B$59:$J$59</c:f>
            </c:numRef>
          </c:val>
          <c:smooth val="0"/>
        </c:ser>
        <c:axId val="135738584"/>
        <c:axId val="2064298767"/>
      </c:lineChart>
      <c:catAx>
        <c:axId val="135738584"/>
        <c:scaling>
          <c:orientation val="minMax"/>
        </c:scaling>
        <c:delete val="0"/>
        <c:axPos val="b"/>
        <c:txPr>
          <a:bodyPr/>
          <a:lstStyle/>
          <a:p>
            <a:pPr lvl="0">
              <a:defRPr b="0" sz="1400"/>
            </a:pPr>
          </a:p>
        </c:txPr>
        <c:crossAx val="2064298767"/>
      </c:catAx>
      <c:valAx>
        <c:axId val="2064298767"/>
        <c:scaling>
          <c:orientation val="minMax"/>
          <c:min val="0.7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400"/>
                </a:pPr>
                <a:r>
                  <a:t>Growth in AI papers (relative to 2009)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400"/>
            </a:pPr>
          </a:p>
        </c:txPr>
        <c:crossAx val="135738584"/>
      </c:valAx>
    </c:plotArea>
    <c:legend>
      <c:legendPos val="r"/>
      <c:overlay val="0"/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Growth in government-affiliated AI papers (2009-2017)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'Sector analysis'!$A$67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'Sector analysis'!$B$66:$J$66</c:f>
            </c:strRef>
          </c:cat>
          <c:val>
            <c:numRef>
              <c:f>'Sector analysis'!$B$67:$J$67</c:f>
            </c:numRef>
          </c:val>
          <c:smooth val="0"/>
        </c:ser>
        <c:ser>
          <c:idx val="1"/>
          <c:order val="1"/>
          <c:tx>
            <c:strRef>
              <c:f>'Sector analysis'!$A$68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'Sector analysis'!$B$66:$J$66</c:f>
            </c:strRef>
          </c:cat>
          <c:val>
            <c:numRef>
              <c:f>'Sector analysis'!$B$68:$J$68</c:f>
            </c:numRef>
          </c:val>
          <c:smooth val="0"/>
        </c:ser>
        <c:ser>
          <c:idx val="2"/>
          <c:order val="2"/>
          <c:tx>
            <c:strRef>
              <c:f>'Sector analysis'!$A$69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'Sector analysis'!$B$66:$J$66</c:f>
            </c:strRef>
          </c:cat>
          <c:val>
            <c:numRef>
              <c:f>'Sector analysis'!$B$69:$J$69</c:f>
            </c:numRef>
          </c:val>
          <c:smooth val="0"/>
        </c:ser>
        <c:axId val="780729829"/>
        <c:axId val="1011165909"/>
      </c:lineChart>
      <c:catAx>
        <c:axId val="780729829"/>
        <c:scaling>
          <c:orientation val="minMax"/>
        </c:scaling>
        <c:delete val="0"/>
        <c:axPos val="b"/>
        <c:txPr>
          <a:bodyPr/>
          <a:lstStyle/>
          <a:p>
            <a:pPr lvl="0">
              <a:defRPr b="0" sz="1400"/>
            </a:pPr>
          </a:p>
        </c:txPr>
        <c:crossAx val="1011165909"/>
      </c:catAx>
      <c:valAx>
        <c:axId val="1011165909"/>
        <c:scaling>
          <c:orientation val="minMax"/>
          <c:min val="0.7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400"/>
                </a:pPr>
                <a:r>
                  <a:t>Growth in AI papers (relative to 2009)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400"/>
            </a:pPr>
          </a:p>
        </c:txPr>
        <c:crossAx val="780729829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247650</xdr:colOff>
      <xdr:row>19</xdr:row>
      <xdr:rowOff>19050</xdr:rowOff>
    </xdr:from>
    <xdr:ext cx="10010775" cy="65341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666750</xdr:colOff>
      <xdr:row>30</xdr:row>
      <xdr:rowOff>76200</xdr:rowOff>
    </xdr:from>
    <xdr:ext cx="7677150" cy="4057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219075</xdr:colOff>
      <xdr:row>23</xdr:row>
      <xdr:rowOff>9525</xdr:rowOff>
    </xdr:from>
    <xdr:ext cx="5429250" cy="33528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257175</xdr:colOff>
      <xdr:row>41</xdr:row>
      <xdr:rowOff>38100</xdr:rowOff>
    </xdr:from>
    <xdr:ext cx="5638800" cy="34861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26</xdr:row>
      <xdr:rowOff>95250</xdr:rowOff>
    </xdr:from>
    <xdr:ext cx="5600700" cy="34671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923925</xdr:colOff>
      <xdr:row>26</xdr:row>
      <xdr:rowOff>95250</xdr:rowOff>
    </xdr:from>
    <xdr:ext cx="5505450" cy="35147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752475</xdr:colOff>
      <xdr:row>26</xdr:row>
      <xdr:rowOff>114300</xdr:rowOff>
    </xdr:from>
    <xdr:ext cx="5543550" cy="34290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0</xdr:colOff>
      <xdr:row>69</xdr:row>
      <xdr:rowOff>171450</xdr:rowOff>
    </xdr:from>
    <xdr:ext cx="5334000" cy="32956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847725</xdr:colOff>
      <xdr:row>69</xdr:row>
      <xdr:rowOff>0</xdr:rowOff>
    </xdr:from>
    <xdr:ext cx="5334000" cy="32956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76200</xdr:colOff>
      <xdr:row>16</xdr:row>
      <xdr:rowOff>76200</xdr:rowOff>
    </xdr:from>
    <xdr:ext cx="4867275" cy="30099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43</xdr:row>
      <xdr:rowOff>95250</xdr:rowOff>
    </xdr:from>
    <xdr:ext cx="7562850" cy="362902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685800</xdr:colOff>
      <xdr:row>43</xdr:row>
      <xdr:rowOff>76200</xdr:rowOff>
    </xdr:from>
    <xdr:ext cx="7562850" cy="362902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561975</xdr:colOff>
      <xdr:row>43</xdr:row>
      <xdr:rowOff>47625</xdr:rowOff>
    </xdr:from>
    <xdr:ext cx="7562850" cy="362902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24.71"/>
    <col customWidth="1" min="2" max="21" width="9.14"/>
    <col customWidth="1" min="22" max="24" width="8.71"/>
  </cols>
  <sheetData>
    <row r="1" ht="12.0" customHeight="1">
      <c r="A1" s="2" t="s">
        <v>0</v>
      </c>
      <c r="B1" s="4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7"/>
      <c r="X1" s="7"/>
    </row>
    <row r="2" ht="12.0" customHeight="1">
      <c r="A2" s="4" t="s">
        <v>11</v>
      </c>
      <c r="B2" s="4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7"/>
      <c r="X2" s="7"/>
    </row>
    <row r="3" ht="12.0" customHeight="1">
      <c r="A3" s="9" t="s">
        <v>12</v>
      </c>
      <c r="B3" s="10">
        <v>1998.0</v>
      </c>
      <c r="C3" s="10">
        <v>1999.0</v>
      </c>
      <c r="D3" s="10">
        <v>2000.0</v>
      </c>
      <c r="E3" s="10">
        <v>2001.0</v>
      </c>
      <c r="F3" s="10">
        <v>2002.0</v>
      </c>
      <c r="G3" s="10">
        <v>2003.0</v>
      </c>
      <c r="H3" s="10">
        <v>2004.0</v>
      </c>
      <c r="I3" s="10">
        <v>2005.0</v>
      </c>
      <c r="J3" s="10">
        <v>2006.0</v>
      </c>
      <c r="K3" s="10">
        <v>2007.0</v>
      </c>
      <c r="L3" s="10">
        <v>2008.0</v>
      </c>
      <c r="M3" s="10">
        <v>2009.0</v>
      </c>
      <c r="N3" s="10">
        <v>2010.0</v>
      </c>
      <c r="O3" s="10">
        <v>2011.0</v>
      </c>
      <c r="P3" s="10">
        <v>2012.0</v>
      </c>
      <c r="Q3" s="10">
        <v>2013.0</v>
      </c>
      <c r="R3" s="10">
        <v>2014.0</v>
      </c>
      <c r="S3" s="10">
        <v>2015.0</v>
      </c>
      <c r="T3" s="10">
        <v>2016.0</v>
      </c>
      <c r="U3" s="10">
        <v>2017.0</v>
      </c>
      <c r="V3" s="6"/>
      <c r="W3" s="7"/>
      <c r="X3" s="7"/>
    </row>
    <row r="4" ht="12.0" customHeight="1">
      <c r="A4" s="6" t="s">
        <v>13</v>
      </c>
      <c r="B4" s="11">
        <v>745.0</v>
      </c>
      <c r="C4" s="11">
        <v>587.0</v>
      </c>
      <c r="D4" s="11">
        <v>920.0</v>
      </c>
      <c r="E4" s="11">
        <v>1234.0</v>
      </c>
      <c r="F4" s="11">
        <v>1677.0</v>
      </c>
      <c r="G4" s="11">
        <v>2246.0</v>
      </c>
      <c r="H4" s="11">
        <v>3269.0</v>
      </c>
      <c r="I4" s="11">
        <v>4464.0</v>
      </c>
      <c r="J4" s="11">
        <v>5473.0</v>
      </c>
      <c r="K4" s="11">
        <v>5995.0</v>
      </c>
      <c r="L4" s="11">
        <v>10206.0</v>
      </c>
      <c r="M4" s="11">
        <v>10974.0</v>
      </c>
      <c r="N4" s="11">
        <v>10681.0</v>
      </c>
      <c r="O4" s="11">
        <v>9425.0</v>
      </c>
      <c r="P4" s="11">
        <v>8851.0</v>
      </c>
      <c r="Q4" s="11">
        <v>9124.0</v>
      </c>
      <c r="R4" s="11">
        <v>10189.0</v>
      </c>
      <c r="S4" s="11">
        <v>10776.0</v>
      </c>
      <c r="T4" s="11">
        <v>12955.0</v>
      </c>
      <c r="U4" s="11">
        <v>15199.0</v>
      </c>
      <c r="V4" s="6"/>
      <c r="W4" s="7"/>
      <c r="X4" s="7"/>
    </row>
    <row r="5" ht="12.0" customHeight="1">
      <c r="A5" s="6" t="s">
        <v>14</v>
      </c>
      <c r="B5" s="11">
        <v>2627.0</v>
      </c>
      <c r="C5" s="11">
        <v>2768.0</v>
      </c>
      <c r="D5" s="11">
        <v>2721.0</v>
      </c>
      <c r="E5" s="11">
        <v>2769.0</v>
      </c>
      <c r="F5" s="11">
        <v>3292.0</v>
      </c>
      <c r="G5" s="11">
        <v>3809.0</v>
      </c>
      <c r="H5" s="11">
        <v>4595.0</v>
      </c>
      <c r="I5" s="11">
        <v>5255.0</v>
      </c>
      <c r="J5" s="11">
        <v>5086.0</v>
      </c>
      <c r="K5" s="11">
        <v>5493.0</v>
      </c>
      <c r="L5" s="11">
        <v>5947.0</v>
      </c>
      <c r="M5" s="11">
        <v>5487.0</v>
      </c>
      <c r="N5" s="11">
        <v>5455.0</v>
      </c>
      <c r="O5" s="11">
        <v>5768.0</v>
      </c>
      <c r="P5" s="11">
        <v>5553.0</v>
      </c>
      <c r="Q5" s="11">
        <v>5802.0</v>
      </c>
      <c r="R5" s="11">
        <v>6431.0</v>
      </c>
      <c r="S5" s="11">
        <v>8379.0</v>
      </c>
      <c r="T5" s="11">
        <v>9076.0</v>
      </c>
      <c r="U5" s="11">
        <v>10287.0</v>
      </c>
      <c r="V5" s="6"/>
      <c r="W5" s="7"/>
      <c r="X5" s="7"/>
    </row>
    <row r="6" ht="12.0" customHeight="1">
      <c r="A6" s="9" t="s">
        <v>15</v>
      </c>
      <c r="B6" s="11">
        <v>3266.0</v>
      </c>
      <c r="C6" s="11">
        <v>3602.0</v>
      </c>
      <c r="D6" s="11">
        <v>3714.0</v>
      </c>
      <c r="E6" s="11">
        <v>4322.0</v>
      </c>
      <c r="F6" s="11">
        <v>4816.0</v>
      </c>
      <c r="G6" s="11">
        <v>5719.0</v>
      </c>
      <c r="H6" s="11">
        <v>6874.0</v>
      </c>
      <c r="I6" s="11">
        <v>7820.0</v>
      </c>
      <c r="J6" s="11">
        <v>8800.0</v>
      </c>
      <c r="K6" s="11">
        <v>10108.0</v>
      </c>
      <c r="L6" s="11">
        <v>11508.0</v>
      </c>
      <c r="M6" s="11">
        <v>11582.0</v>
      </c>
      <c r="N6" s="11">
        <v>12022.0</v>
      </c>
      <c r="O6" s="11">
        <v>11668.0</v>
      </c>
      <c r="P6" s="11">
        <v>11603.0</v>
      </c>
      <c r="Q6" s="11">
        <v>11904.0</v>
      </c>
      <c r="R6" s="11">
        <v>12937.0</v>
      </c>
      <c r="S6" s="11">
        <v>15372.0</v>
      </c>
      <c r="T6" s="11">
        <v>15917.0</v>
      </c>
      <c r="U6" s="11">
        <v>17211.0</v>
      </c>
      <c r="V6" s="6"/>
      <c r="W6" s="7"/>
      <c r="X6" s="7"/>
    </row>
    <row r="7" ht="12.0" customHeight="1">
      <c r="A7" s="9" t="s">
        <v>16</v>
      </c>
      <c r="B7" s="13">
        <f t="shared" ref="B7:U7" si="1">B8-sum(B4:B6)</f>
        <v>2582</v>
      </c>
      <c r="C7" s="13">
        <f t="shared" si="1"/>
        <v>3308</v>
      </c>
      <c r="D7" s="13">
        <f t="shared" si="1"/>
        <v>3338</v>
      </c>
      <c r="E7" s="13">
        <f t="shared" si="1"/>
        <v>3749</v>
      </c>
      <c r="F7" s="13">
        <f t="shared" si="1"/>
        <v>4191</v>
      </c>
      <c r="G7" s="13">
        <f t="shared" si="1"/>
        <v>4670</v>
      </c>
      <c r="H7" s="13">
        <f t="shared" si="1"/>
        <v>5837</v>
      </c>
      <c r="I7" s="13">
        <f t="shared" si="1"/>
        <v>6615</v>
      </c>
      <c r="J7" s="13">
        <f t="shared" si="1"/>
        <v>7375</v>
      </c>
      <c r="K7" s="13">
        <f t="shared" si="1"/>
        <v>9244</v>
      </c>
      <c r="L7" s="13">
        <f t="shared" si="1"/>
        <v>10789</v>
      </c>
      <c r="M7" s="13">
        <f t="shared" si="1"/>
        <v>9845</v>
      </c>
      <c r="N7" s="13">
        <f t="shared" si="1"/>
        <v>10810</v>
      </c>
      <c r="O7" s="13">
        <f t="shared" si="1"/>
        <v>11215</v>
      </c>
      <c r="P7" s="13">
        <f t="shared" si="1"/>
        <v>10964</v>
      </c>
      <c r="Q7" s="13">
        <f t="shared" si="1"/>
        <v>10837</v>
      </c>
      <c r="R7" s="13">
        <f t="shared" si="1"/>
        <v>12240</v>
      </c>
      <c r="S7" s="13">
        <f t="shared" si="1"/>
        <v>13225</v>
      </c>
      <c r="T7" s="13">
        <f t="shared" si="1"/>
        <v>15955</v>
      </c>
      <c r="U7" s="13">
        <f t="shared" si="1"/>
        <v>18401</v>
      </c>
      <c r="V7" s="6"/>
      <c r="W7" s="7"/>
      <c r="X7" s="7"/>
    </row>
    <row r="8" ht="12.0" customHeight="1">
      <c r="A8" s="6" t="s">
        <v>17</v>
      </c>
      <c r="B8" s="11">
        <v>9220.0</v>
      </c>
      <c r="C8" s="11">
        <v>10265.0</v>
      </c>
      <c r="D8" s="11">
        <v>10693.0</v>
      </c>
      <c r="E8" s="11">
        <v>12074.0</v>
      </c>
      <c r="F8" s="11">
        <v>13976.0</v>
      </c>
      <c r="G8" s="11">
        <v>16444.0</v>
      </c>
      <c r="H8" s="11">
        <v>20575.0</v>
      </c>
      <c r="I8" s="11">
        <v>24154.0</v>
      </c>
      <c r="J8" s="11">
        <v>26734.0</v>
      </c>
      <c r="K8" s="11">
        <v>30840.0</v>
      </c>
      <c r="L8" s="11">
        <v>38450.0</v>
      </c>
      <c r="M8" s="11">
        <v>37888.0</v>
      </c>
      <c r="N8" s="11">
        <v>38968.0</v>
      </c>
      <c r="O8" s="11">
        <v>38076.0</v>
      </c>
      <c r="P8" s="11">
        <v>36971.0</v>
      </c>
      <c r="Q8" s="11">
        <v>37667.0</v>
      </c>
      <c r="R8" s="11">
        <v>41797.0</v>
      </c>
      <c r="S8" s="11">
        <v>47752.0</v>
      </c>
      <c r="T8" s="11">
        <v>53903.0</v>
      </c>
      <c r="U8" s="11">
        <v>61098.0</v>
      </c>
      <c r="V8" s="6"/>
      <c r="W8" s="7"/>
      <c r="X8" s="7"/>
    </row>
    <row r="9" ht="12.0" customHeight="1">
      <c r="A9" s="6"/>
      <c r="B9" s="6"/>
      <c r="C9" s="6"/>
      <c r="D9" s="6"/>
      <c r="E9" s="6"/>
      <c r="F9" s="6"/>
      <c r="G9" s="6"/>
      <c r="H9" s="6"/>
      <c r="I9" s="6"/>
      <c r="J9" s="9"/>
      <c r="K9" s="14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7"/>
    </row>
    <row r="10" ht="12.0" customHeight="1">
      <c r="A10" s="6"/>
      <c r="B10" s="6"/>
      <c r="C10" s="6"/>
      <c r="D10" s="6"/>
      <c r="E10" s="6"/>
      <c r="F10" s="6"/>
      <c r="G10" s="6"/>
      <c r="H10" s="6"/>
      <c r="I10" s="6"/>
      <c r="J10" s="9"/>
      <c r="K10" s="14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7"/>
    </row>
    <row r="11" ht="12.0" customHeight="1">
      <c r="A11" s="4" t="s">
        <v>18</v>
      </c>
      <c r="B11" s="6"/>
      <c r="C11" s="6"/>
      <c r="D11" s="6"/>
      <c r="E11" s="6"/>
      <c r="F11" s="6"/>
      <c r="G11" s="6"/>
      <c r="H11" s="6"/>
      <c r="I11" s="6"/>
      <c r="J11" s="15"/>
      <c r="K11" s="1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7"/>
    </row>
    <row r="12" ht="12.0" customHeight="1">
      <c r="A12" s="4" t="s">
        <v>12</v>
      </c>
      <c r="B12" s="10">
        <v>1998.0</v>
      </c>
      <c r="C12" s="10">
        <v>1999.0</v>
      </c>
      <c r="D12" s="10">
        <v>2000.0</v>
      </c>
      <c r="E12" s="10">
        <v>2001.0</v>
      </c>
      <c r="F12" s="10">
        <v>2002.0</v>
      </c>
      <c r="G12" s="10">
        <v>2003.0</v>
      </c>
      <c r="H12" s="10">
        <v>2004.0</v>
      </c>
      <c r="I12" s="10">
        <v>2005.0</v>
      </c>
      <c r="J12" s="10">
        <v>2006.0</v>
      </c>
      <c r="K12" s="10">
        <v>2007.0</v>
      </c>
      <c r="L12" s="10">
        <v>2008.0</v>
      </c>
      <c r="M12" s="10">
        <v>2009.0</v>
      </c>
      <c r="N12" s="10">
        <v>2010.0</v>
      </c>
      <c r="O12" s="10">
        <v>2011.0</v>
      </c>
      <c r="P12" s="10">
        <v>2012.0</v>
      </c>
      <c r="Q12" s="10">
        <v>2013.0</v>
      </c>
      <c r="R12" s="10">
        <v>2014.0</v>
      </c>
      <c r="S12" s="10">
        <v>2015.0</v>
      </c>
      <c r="T12" s="10">
        <v>2016.0</v>
      </c>
      <c r="U12" s="10">
        <v>2017.0</v>
      </c>
      <c r="V12" s="18"/>
      <c r="W12" s="19"/>
      <c r="X12" s="19"/>
    </row>
    <row r="13" ht="12.0" customHeight="1">
      <c r="A13" s="6" t="str">
        <f t="shared" ref="A13:A15" si="3">A4</f>
        <v>China</v>
      </c>
      <c r="B13" s="21">
        <f t="shared" ref="B13:U13" si="2">B4/B$8</f>
        <v>0.08080260304</v>
      </c>
      <c r="C13" s="21">
        <f t="shared" si="2"/>
        <v>0.05718460789</v>
      </c>
      <c r="D13" s="21">
        <f t="shared" si="2"/>
        <v>0.08603759469</v>
      </c>
      <c r="E13" s="21">
        <f t="shared" si="2"/>
        <v>0.102203081</v>
      </c>
      <c r="F13" s="21">
        <f t="shared" si="2"/>
        <v>0.1199914139</v>
      </c>
      <c r="G13" s="21">
        <f t="shared" si="2"/>
        <v>0.1365847726</v>
      </c>
      <c r="H13" s="21">
        <f t="shared" si="2"/>
        <v>0.1588821385</v>
      </c>
      <c r="I13" s="21">
        <f t="shared" si="2"/>
        <v>0.1848141095</v>
      </c>
      <c r="J13" s="21">
        <f t="shared" si="2"/>
        <v>0.2047205805</v>
      </c>
      <c r="K13" s="21">
        <f t="shared" si="2"/>
        <v>0.1943904021</v>
      </c>
      <c r="L13" s="21">
        <f t="shared" si="2"/>
        <v>0.2654356307</v>
      </c>
      <c r="M13" s="21">
        <f t="shared" si="2"/>
        <v>0.2896431588</v>
      </c>
      <c r="N13" s="21">
        <f t="shared" si="2"/>
        <v>0.2740966947</v>
      </c>
      <c r="O13" s="21">
        <f t="shared" si="2"/>
        <v>0.2475312533</v>
      </c>
      <c r="P13" s="21">
        <f t="shared" si="2"/>
        <v>0.2394038571</v>
      </c>
      <c r="Q13" s="21">
        <f t="shared" si="2"/>
        <v>0.2422279449</v>
      </c>
      <c r="R13" s="21">
        <f t="shared" si="2"/>
        <v>0.2437734766</v>
      </c>
      <c r="S13" s="21">
        <f t="shared" si="2"/>
        <v>0.2256659407</v>
      </c>
      <c r="T13" s="21">
        <f t="shared" si="2"/>
        <v>0.2403391277</v>
      </c>
      <c r="U13" s="21">
        <f t="shared" si="2"/>
        <v>0.2487642803</v>
      </c>
      <c r="V13" s="6"/>
      <c r="W13" s="7"/>
      <c r="X13" s="7"/>
    </row>
    <row r="14" ht="12.0" customHeight="1">
      <c r="A14" s="6" t="str">
        <f t="shared" si="3"/>
        <v>United States</v>
      </c>
      <c r="B14" s="21">
        <f t="shared" ref="B14:U14" si="4">B5/B$8</f>
        <v>0.2849240781</v>
      </c>
      <c r="C14" s="21">
        <f t="shared" si="4"/>
        <v>0.2696541646</v>
      </c>
      <c r="D14" s="21">
        <f t="shared" si="4"/>
        <v>0.2544655382</v>
      </c>
      <c r="E14" s="21">
        <f t="shared" si="4"/>
        <v>0.2293357628</v>
      </c>
      <c r="F14" s="21">
        <f t="shared" si="4"/>
        <v>0.2355466514</v>
      </c>
      <c r="G14" s="21">
        <f t="shared" si="4"/>
        <v>0.2316346388</v>
      </c>
      <c r="H14" s="21">
        <f t="shared" si="4"/>
        <v>0.2233292831</v>
      </c>
      <c r="I14" s="21">
        <f t="shared" si="4"/>
        <v>0.2175623085</v>
      </c>
      <c r="J14" s="21">
        <f t="shared" si="4"/>
        <v>0.1902446323</v>
      </c>
      <c r="K14" s="21">
        <f t="shared" si="4"/>
        <v>0.1781128405</v>
      </c>
      <c r="L14" s="21">
        <f t="shared" si="4"/>
        <v>0.1546684005</v>
      </c>
      <c r="M14" s="21">
        <f t="shared" si="4"/>
        <v>0.1448215794</v>
      </c>
      <c r="N14" s="21">
        <f t="shared" si="4"/>
        <v>0.1399866557</v>
      </c>
      <c r="O14" s="21">
        <f t="shared" si="4"/>
        <v>0.1514865007</v>
      </c>
      <c r="P14" s="21">
        <f t="shared" si="4"/>
        <v>0.1501988045</v>
      </c>
      <c r="Q14" s="21">
        <f t="shared" si="4"/>
        <v>0.1540340351</v>
      </c>
      <c r="R14" s="21">
        <f t="shared" si="4"/>
        <v>0.1538627174</v>
      </c>
      <c r="S14" s="21">
        <f t="shared" si="4"/>
        <v>0.1754690903</v>
      </c>
      <c r="T14" s="21">
        <f t="shared" si="4"/>
        <v>0.1683765282</v>
      </c>
      <c r="U14" s="21">
        <f t="shared" si="4"/>
        <v>0.16836885</v>
      </c>
      <c r="V14" s="6"/>
      <c r="W14" s="7"/>
      <c r="X14" s="7"/>
    </row>
    <row r="15" ht="12.0" customHeight="1">
      <c r="A15" s="6" t="str">
        <f t="shared" si="3"/>
        <v>Europe</v>
      </c>
      <c r="B15" s="21">
        <f t="shared" ref="B15:U15" si="5">B6/B$8</f>
        <v>0.3542299349</v>
      </c>
      <c r="C15" s="21">
        <f t="shared" si="5"/>
        <v>0.3509011203</v>
      </c>
      <c r="D15" s="21">
        <f t="shared" si="5"/>
        <v>0.347330029</v>
      </c>
      <c r="E15" s="21">
        <f t="shared" si="5"/>
        <v>0.3579592513</v>
      </c>
      <c r="F15" s="21">
        <f t="shared" si="5"/>
        <v>0.344590727</v>
      </c>
      <c r="G15" s="21">
        <f t="shared" si="5"/>
        <v>0.3477864267</v>
      </c>
      <c r="H15" s="21">
        <f t="shared" si="5"/>
        <v>0.3340947752</v>
      </c>
      <c r="I15" s="21">
        <f t="shared" si="5"/>
        <v>0.3237558996</v>
      </c>
      <c r="J15" s="21">
        <f t="shared" si="5"/>
        <v>0.3291688487</v>
      </c>
      <c r="K15" s="21">
        <f t="shared" si="5"/>
        <v>0.3277561608</v>
      </c>
      <c r="L15" s="21">
        <f t="shared" si="5"/>
        <v>0.2992977893</v>
      </c>
      <c r="M15" s="21">
        <f t="shared" si="5"/>
        <v>0.3056904561</v>
      </c>
      <c r="N15" s="21">
        <f t="shared" si="5"/>
        <v>0.3085095463</v>
      </c>
      <c r="O15" s="21">
        <f t="shared" si="5"/>
        <v>0.3064397521</v>
      </c>
      <c r="P15" s="21">
        <f t="shared" si="5"/>
        <v>0.3138405778</v>
      </c>
      <c r="Q15" s="21">
        <f t="shared" si="5"/>
        <v>0.3160326015</v>
      </c>
      <c r="R15" s="21">
        <f t="shared" si="5"/>
        <v>0.309519822</v>
      </c>
      <c r="S15" s="21">
        <f t="shared" si="5"/>
        <v>0.3219132183</v>
      </c>
      <c r="T15" s="21">
        <f t="shared" si="5"/>
        <v>0.295289687</v>
      </c>
      <c r="U15" s="21">
        <f t="shared" si="5"/>
        <v>0.2816949818</v>
      </c>
      <c r="V15" s="6"/>
      <c r="W15" s="7"/>
      <c r="X15" s="7"/>
    </row>
    <row r="16" ht="12.0" customHeight="1">
      <c r="A16" s="6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6"/>
      <c r="W16" s="7"/>
      <c r="X16" s="7"/>
    </row>
    <row r="17" ht="12.0" customHeight="1">
      <c r="A17" s="6" t="str">
        <f>A8</f>
        <v>World</v>
      </c>
      <c r="B17" s="21">
        <f t="shared" ref="B17:U17" si="6">B8/B$8</f>
        <v>1</v>
      </c>
      <c r="C17" s="21">
        <f t="shared" si="6"/>
        <v>1</v>
      </c>
      <c r="D17" s="21">
        <f t="shared" si="6"/>
        <v>1</v>
      </c>
      <c r="E17" s="21">
        <f t="shared" si="6"/>
        <v>1</v>
      </c>
      <c r="F17" s="21">
        <f t="shared" si="6"/>
        <v>1</v>
      </c>
      <c r="G17" s="21">
        <f t="shared" si="6"/>
        <v>1</v>
      </c>
      <c r="H17" s="21">
        <f t="shared" si="6"/>
        <v>1</v>
      </c>
      <c r="I17" s="21">
        <f t="shared" si="6"/>
        <v>1</v>
      </c>
      <c r="J17" s="21">
        <f t="shared" si="6"/>
        <v>1</v>
      </c>
      <c r="K17" s="21">
        <f t="shared" si="6"/>
        <v>1</v>
      </c>
      <c r="L17" s="21">
        <f t="shared" si="6"/>
        <v>1</v>
      </c>
      <c r="M17" s="21">
        <f t="shared" si="6"/>
        <v>1</v>
      </c>
      <c r="N17" s="21">
        <f t="shared" si="6"/>
        <v>1</v>
      </c>
      <c r="O17" s="21">
        <f t="shared" si="6"/>
        <v>1</v>
      </c>
      <c r="P17" s="21">
        <f t="shared" si="6"/>
        <v>1</v>
      </c>
      <c r="Q17" s="21">
        <f t="shared" si="6"/>
        <v>1</v>
      </c>
      <c r="R17" s="21">
        <f t="shared" si="6"/>
        <v>1</v>
      </c>
      <c r="S17" s="21">
        <f t="shared" si="6"/>
        <v>1</v>
      </c>
      <c r="T17" s="21">
        <f t="shared" si="6"/>
        <v>1</v>
      </c>
      <c r="U17" s="21">
        <f t="shared" si="6"/>
        <v>1</v>
      </c>
      <c r="V17" s="6"/>
      <c r="W17" s="7"/>
      <c r="X17" s="7"/>
    </row>
    <row r="18" ht="12.0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7"/>
    </row>
    <row r="19" ht="12.0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ht="12.0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ht="12.0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ht="12.0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ht="12.0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ht="12.0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ht="12.0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ht="12.0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ht="12.0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ht="12.0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ht="12.0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ht="12.0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ht="12.0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ht="12.0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ht="12.0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ht="12.0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ht="12.0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ht="12.0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ht="12.0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ht="12.0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ht="12.0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ht="12.0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ht="12.0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ht="12.0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ht="12.0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ht="12.0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ht="12.0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ht="12.0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ht="12.0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ht="12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ht="12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ht="12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ht="12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</row>
    <row r="255" ht="12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</row>
    <row r="256" ht="12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</row>
    <row r="257" ht="12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</row>
    <row r="258" ht="12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</row>
    <row r="259" ht="12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</row>
    <row r="260" ht="12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</row>
    <row r="261" ht="12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</row>
    <row r="262" ht="12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</row>
    <row r="263" ht="12.0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</row>
    <row r="264" ht="12.0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</row>
    <row r="265" ht="12.0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</row>
    <row r="266" ht="12.0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</row>
    <row r="267" ht="12.0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</row>
    <row r="268" ht="12.0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</row>
    <row r="269" ht="12.0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</row>
    <row r="270" ht="12.0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</row>
    <row r="271" ht="12.0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</row>
    <row r="272" ht="12.0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</row>
    <row r="273" ht="12.0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</row>
    <row r="274" ht="12.0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</row>
    <row r="275" ht="12.0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</row>
    <row r="276" ht="12.0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</row>
    <row r="277" ht="12.0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</row>
    <row r="278" ht="12.0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</row>
    <row r="279" ht="12.0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</row>
    <row r="280" ht="12.0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</row>
    <row r="281" ht="12.0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</row>
    <row r="282" ht="12.0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</row>
    <row r="283" ht="12.0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</row>
    <row r="284" ht="12.0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</row>
    <row r="285" ht="12.0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</row>
    <row r="286" ht="12.0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</row>
    <row r="287" ht="12.0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</row>
    <row r="288" ht="12.0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</row>
    <row r="289" ht="12.0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</row>
    <row r="290" ht="12.0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</row>
    <row r="291" ht="12.0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</row>
    <row r="292" ht="12.0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</row>
    <row r="293" ht="12.0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</row>
    <row r="294" ht="12.0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</row>
    <row r="295" ht="12.0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</row>
    <row r="296" ht="12.0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</row>
    <row r="297" ht="12.0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</row>
    <row r="298" ht="12.0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</row>
    <row r="299" ht="12.0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</row>
    <row r="300" ht="12.0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</row>
    <row r="301" ht="12.0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</row>
    <row r="302" ht="12.0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</row>
    <row r="303" ht="12.0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</row>
    <row r="304" ht="12.0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</row>
    <row r="305" ht="12.0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</row>
    <row r="306" ht="12.0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</row>
    <row r="307" ht="12.0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</row>
    <row r="308" ht="12.0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</row>
    <row r="309" ht="12.0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</row>
    <row r="310" ht="12.0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</row>
    <row r="311" ht="12.0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</row>
    <row r="312" ht="12.0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</row>
    <row r="313" ht="12.0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</row>
    <row r="314" ht="12.0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</row>
    <row r="315" ht="12.0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</row>
    <row r="316" ht="12.0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</row>
    <row r="317" ht="12.0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</row>
    <row r="318" ht="12.0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</row>
    <row r="319" ht="12.0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</row>
    <row r="320" ht="12.0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</row>
    <row r="321" ht="12.0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</row>
    <row r="322" ht="12.0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</row>
    <row r="323" ht="12.0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</row>
    <row r="324" ht="12.0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</row>
    <row r="325" ht="12.0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</row>
    <row r="326" ht="12.0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</row>
    <row r="327" ht="12.0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</row>
    <row r="328" ht="12.0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</row>
    <row r="329" ht="12.0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</row>
    <row r="330" ht="12.0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</row>
    <row r="331" ht="12.0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</row>
    <row r="332" ht="12.0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</row>
    <row r="333" ht="12.0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</row>
    <row r="334" ht="12.0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</row>
    <row r="335" ht="12.0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</row>
    <row r="336" ht="12.0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</row>
    <row r="337" ht="12.0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</row>
    <row r="338" ht="12.0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</row>
    <row r="339" ht="12.0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</row>
    <row r="340" ht="12.0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</row>
    <row r="341" ht="12.0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</row>
    <row r="342" ht="12.0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</row>
    <row r="343" ht="12.0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</row>
    <row r="344" ht="12.0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</row>
    <row r="345" ht="12.0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</row>
    <row r="346" ht="12.0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</row>
    <row r="347" ht="12.0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</row>
    <row r="348" ht="12.0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</row>
    <row r="349" ht="12.0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</row>
    <row r="350" ht="12.0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</row>
    <row r="351" ht="12.0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</row>
    <row r="352" ht="12.0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</row>
    <row r="353" ht="12.0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</row>
    <row r="354" ht="12.0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</row>
    <row r="355" ht="12.0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</row>
    <row r="356" ht="12.0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</row>
    <row r="357" ht="12.0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</row>
    <row r="358" ht="12.0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</row>
    <row r="359" ht="12.0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</row>
    <row r="360" ht="12.0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</row>
    <row r="361" ht="12.0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</row>
    <row r="362" ht="12.0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</row>
    <row r="363" ht="12.0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</row>
    <row r="364" ht="12.0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</row>
    <row r="365" ht="12.0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</row>
    <row r="366" ht="12.0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</row>
    <row r="367" ht="12.0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</row>
    <row r="368" ht="12.0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</row>
    <row r="369" ht="12.0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</row>
    <row r="370" ht="12.0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</row>
    <row r="371" ht="12.0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</row>
    <row r="372" ht="12.0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</row>
    <row r="373" ht="12.0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</row>
    <row r="374" ht="12.0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</row>
    <row r="375" ht="12.0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</row>
    <row r="376" ht="12.0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</row>
    <row r="377" ht="12.0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</row>
    <row r="378" ht="12.0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</row>
    <row r="379" ht="12.0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</row>
    <row r="380" ht="12.0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</row>
    <row r="381" ht="12.0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</row>
    <row r="382" ht="12.0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</row>
    <row r="383" ht="12.0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</row>
    <row r="384" ht="12.0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</row>
    <row r="385" ht="12.0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</row>
    <row r="386" ht="12.0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</row>
    <row r="387" ht="12.0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</row>
    <row r="388" ht="12.0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</row>
    <row r="389" ht="12.0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</row>
    <row r="390" ht="12.0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</row>
    <row r="391" ht="12.0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</row>
    <row r="392" ht="12.0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</row>
    <row r="393" ht="12.0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</row>
    <row r="394" ht="12.0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</row>
    <row r="395" ht="12.0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</row>
    <row r="396" ht="12.0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</row>
    <row r="397" ht="12.0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</row>
    <row r="398" ht="12.0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</row>
    <row r="399" ht="12.0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</row>
    <row r="400" ht="12.0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</row>
    <row r="401" ht="12.0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</row>
    <row r="402" ht="12.0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</row>
    <row r="403" ht="12.0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</row>
    <row r="404" ht="12.0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</row>
    <row r="405" ht="12.0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</row>
    <row r="406" ht="12.0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</row>
    <row r="407" ht="12.0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</row>
    <row r="408" ht="12.0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</row>
    <row r="409" ht="12.0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</row>
    <row r="410" ht="12.0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</row>
    <row r="411" ht="12.0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</row>
    <row r="412" ht="12.0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</row>
    <row r="413" ht="12.0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</row>
    <row r="414" ht="12.0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</row>
    <row r="415" ht="12.0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</row>
    <row r="416" ht="12.0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</row>
    <row r="417" ht="12.0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</row>
    <row r="418" ht="12.0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</row>
    <row r="419" ht="12.0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</row>
    <row r="420" ht="12.0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</row>
    <row r="421" ht="12.0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</row>
    <row r="422" ht="12.0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</row>
    <row r="423" ht="12.0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</row>
    <row r="424" ht="12.0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</row>
    <row r="425" ht="12.0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</row>
    <row r="426" ht="12.0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</row>
    <row r="427" ht="12.0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</row>
    <row r="428" ht="12.0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</row>
    <row r="429" ht="12.0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</row>
    <row r="430" ht="12.0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</row>
    <row r="431" ht="12.0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</row>
    <row r="432" ht="12.0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</row>
    <row r="433" ht="12.0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</row>
    <row r="434" ht="12.0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</row>
    <row r="435" ht="12.0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</row>
    <row r="436" ht="12.0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</row>
    <row r="437" ht="12.0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</row>
    <row r="438" ht="12.0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</row>
    <row r="439" ht="12.0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</row>
    <row r="440" ht="12.0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</row>
    <row r="441" ht="12.0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</row>
    <row r="442" ht="12.0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</row>
    <row r="443" ht="12.0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</row>
    <row r="444" ht="12.0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</row>
    <row r="445" ht="12.0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</row>
    <row r="446" ht="12.0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</row>
    <row r="447" ht="12.0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</row>
    <row r="448" ht="12.0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</row>
    <row r="449" ht="12.0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</row>
    <row r="450" ht="12.0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</row>
    <row r="451" ht="12.0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</row>
    <row r="452" ht="12.0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</row>
    <row r="453" ht="12.0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</row>
    <row r="454" ht="12.0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</row>
    <row r="455" ht="12.0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</row>
    <row r="456" ht="12.0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</row>
    <row r="457" ht="12.0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</row>
    <row r="458" ht="12.0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</row>
    <row r="459" ht="12.0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</row>
    <row r="460" ht="12.0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</row>
    <row r="461" ht="12.0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</row>
    <row r="462" ht="12.0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</row>
    <row r="463" ht="12.0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</row>
    <row r="464" ht="12.0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</row>
    <row r="465" ht="12.0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</row>
    <row r="466" ht="12.0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</row>
    <row r="467" ht="12.0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</row>
    <row r="468" ht="12.0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</row>
    <row r="469" ht="12.0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</row>
    <row r="470" ht="12.0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</row>
    <row r="471" ht="12.0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</row>
    <row r="472" ht="12.0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</row>
    <row r="473" ht="12.0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</row>
    <row r="474" ht="12.0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</row>
    <row r="475" ht="12.0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</row>
    <row r="476" ht="12.0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</row>
    <row r="477" ht="12.0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</row>
    <row r="478" ht="12.0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</row>
    <row r="479" ht="12.0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</row>
    <row r="480" ht="12.0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</row>
    <row r="481" ht="12.0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</row>
    <row r="482" ht="12.0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</row>
    <row r="483" ht="12.0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</row>
    <row r="484" ht="12.0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</row>
    <row r="485" ht="12.0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</row>
    <row r="486" ht="12.0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</row>
    <row r="487" ht="12.0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</row>
    <row r="488" ht="12.0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</row>
    <row r="489" ht="12.0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</row>
    <row r="490" ht="12.0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</row>
    <row r="491" ht="12.0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</row>
    <row r="492" ht="12.0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</row>
    <row r="493" ht="12.0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</row>
    <row r="494" ht="12.0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</row>
    <row r="495" ht="12.0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</row>
    <row r="496" ht="12.0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</row>
    <row r="497" ht="12.0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</row>
    <row r="498" ht="12.0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</row>
    <row r="499" ht="12.0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</row>
    <row r="500" ht="12.0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</row>
    <row r="501" ht="12.0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</row>
    <row r="502" ht="12.0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</row>
    <row r="503" ht="12.0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</row>
    <row r="504" ht="12.0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</row>
    <row r="505" ht="12.0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</row>
    <row r="506" ht="12.0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</row>
    <row r="507" ht="12.0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</row>
    <row r="508" ht="12.0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</row>
    <row r="509" ht="12.0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</row>
    <row r="510" ht="12.0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</row>
    <row r="511" ht="12.0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</row>
    <row r="512" ht="12.0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</row>
    <row r="513" ht="12.0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</row>
    <row r="514" ht="12.0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</row>
    <row r="515" ht="12.0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</row>
    <row r="516" ht="12.0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</row>
    <row r="517" ht="12.0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</row>
    <row r="518" ht="12.0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</row>
    <row r="519" ht="12.0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</row>
    <row r="520" ht="12.0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</row>
    <row r="521" ht="12.0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</row>
    <row r="522" ht="12.0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</row>
    <row r="523" ht="12.0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</row>
    <row r="524" ht="12.0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</row>
    <row r="525" ht="12.0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</row>
    <row r="526" ht="12.0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</row>
    <row r="527" ht="12.0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</row>
    <row r="528" ht="12.0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</row>
    <row r="529" ht="12.0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</row>
    <row r="530" ht="12.0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</row>
    <row r="531" ht="12.0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</row>
    <row r="532" ht="12.0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</row>
    <row r="533" ht="12.0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</row>
    <row r="534" ht="12.0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</row>
    <row r="535" ht="12.0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</row>
    <row r="536" ht="12.0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</row>
    <row r="537" ht="12.0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</row>
    <row r="538" ht="12.0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</row>
    <row r="539" ht="12.0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</row>
    <row r="540" ht="12.0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</row>
    <row r="541" ht="12.0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</row>
    <row r="542" ht="12.0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</row>
    <row r="543" ht="12.0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</row>
    <row r="544" ht="12.0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</row>
    <row r="545" ht="12.0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</row>
    <row r="546" ht="12.0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</row>
    <row r="547" ht="12.0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</row>
    <row r="548" ht="12.0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</row>
    <row r="549" ht="12.0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</row>
    <row r="550" ht="12.0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</row>
    <row r="551" ht="12.0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</row>
    <row r="552" ht="12.0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</row>
    <row r="553" ht="12.0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</row>
    <row r="554" ht="12.0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</row>
    <row r="555" ht="12.0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</row>
    <row r="556" ht="12.0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</row>
    <row r="557" ht="12.0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</row>
    <row r="558" ht="12.0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</row>
    <row r="559" ht="12.0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</row>
    <row r="560" ht="12.0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</row>
    <row r="561" ht="12.0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</row>
    <row r="562" ht="12.0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</row>
    <row r="563" ht="12.0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</row>
    <row r="564" ht="12.0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</row>
    <row r="565" ht="12.0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</row>
    <row r="566" ht="12.0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</row>
    <row r="567" ht="12.0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</row>
    <row r="568" ht="12.0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</row>
    <row r="569" ht="12.0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</row>
    <row r="570" ht="12.0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</row>
    <row r="571" ht="12.0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</row>
    <row r="572" ht="12.0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</row>
    <row r="573" ht="12.0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</row>
    <row r="574" ht="12.0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</row>
    <row r="575" ht="12.0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</row>
    <row r="576" ht="12.0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</row>
    <row r="577" ht="12.0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</row>
    <row r="578" ht="12.0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</row>
    <row r="579" ht="12.0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</row>
    <row r="580" ht="12.0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</row>
    <row r="581" ht="12.0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</row>
    <row r="582" ht="12.0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</row>
    <row r="583" ht="12.0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</row>
    <row r="584" ht="12.0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</row>
    <row r="585" ht="12.0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</row>
    <row r="586" ht="12.0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</row>
    <row r="587" ht="12.0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</row>
    <row r="588" ht="12.0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</row>
    <row r="589" ht="12.0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</row>
    <row r="590" ht="12.0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</row>
    <row r="591" ht="12.0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</row>
    <row r="592" ht="12.0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</row>
    <row r="593" ht="12.0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</row>
    <row r="594" ht="12.0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</row>
    <row r="595" ht="12.0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</row>
    <row r="596" ht="12.0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</row>
    <row r="597" ht="12.0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</row>
    <row r="598" ht="12.0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</row>
    <row r="599" ht="12.0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</row>
    <row r="600" ht="12.0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</row>
    <row r="601" ht="12.0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</row>
    <row r="602" ht="12.0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</row>
    <row r="603" ht="12.0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</row>
    <row r="604" ht="12.0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</row>
    <row r="605" ht="12.0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</row>
    <row r="606" ht="12.0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</row>
    <row r="607" ht="12.0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</row>
    <row r="608" ht="12.0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</row>
    <row r="609" ht="12.0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</row>
    <row r="610" ht="12.0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</row>
    <row r="611" ht="12.0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</row>
    <row r="612" ht="12.0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</row>
    <row r="613" ht="12.0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</row>
    <row r="614" ht="12.0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</row>
    <row r="615" ht="12.0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</row>
    <row r="616" ht="12.0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</row>
    <row r="617" ht="12.0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</row>
    <row r="618" ht="12.0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</row>
    <row r="619" ht="12.0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</row>
    <row r="620" ht="12.0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</row>
    <row r="621" ht="12.0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</row>
    <row r="622" ht="12.0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</row>
    <row r="623" ht="12.0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</row>
    <row r="624" ht="12.0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</row>
    <row r="625" ht="12.0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</row>
    <row r="626" ht="12.0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</row>
    <row r="627" ht="12.0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</row>
    <row r="628" ht="12.0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</row>
    <row r="629" ht="12.0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</row>
    <row r="630" ht="12.0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</row>
    <row r="631" ht="12.0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</row>
    <row r="632" ht="12.0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</row>
    <row r="633" ht="12.0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</row>
    <row r="634" ht="12.0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</row>
    <row r="635" ht="12.0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</row>
    <row r="636" ht="12.0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</row>
    <row r="637" ht="12.0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</row>
    <row r="638" ht="12.0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</row>
    <row r="639" ht="12.0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</row>
    <row r="640" ht="12.0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</row>
    <row r="641" ht="12.0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</row>
    <row r="642" ht="12.0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</row>
    <row r="643" ht="12.0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</row>
    <row r="644" ht="12.0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</row>
    <row r="645" ht="12.0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</row>
    <row r="646" ht="12.0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</row>
    <row r="647" ht="12.0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</row>
    <row r="648" ht="12.0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</row>
    <row r="649" ht="12.0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</row>
    <row r="650" ht="12.0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</row>
    <row r="651" ht="12.0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</row>
    <row r="652" ht="12.0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</row>
    <row r="653" ht="12.0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</row>
    <row r="654" ht="12.0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</row>
    <row r="655" ht="12.0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</row>
    <row r="656" ht="12.0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</row>
    <row r="657" ht="12.0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</row>
    <row r="658" ht="12.0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</row>
    <row r="659" ht="12.0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</row>
    <row r="660" ht="12.0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</row>
    <row r="661" ht="12.0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</row>
    <row r="662" ht="12.0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</row>
    <row r="663" ht="12.0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</row>
    <row r="664" ht="12.0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</row>
    <row r="665" ht="12.0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</row>
    <row r="666" ht="12.0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</row>
    <row r="667" ht="12.0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</row>
    <row r="668" ht="12.0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</row>
    <row r="669" ht="12.0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</row>
    <row r="670" ht="12.0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</row>
    <row r="671" ht="12.0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</row>
    <row r="672" ht="12.0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</row>
    <row r="673" ht="12.0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</row>
    <row r="674" ht="12.0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</row>
    <row r="675" ht="12.0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</row>
    <row r="676" ht="12.0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</row>
    <row r="677" ht="12.0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</row>
    <row r="678" ht="12.0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</row>
    <row r="679" ht="12.0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</row>
    <row r="680" ht="12.0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</row>
    <row r="681" ht="12.0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</row>
    <row r="682" ht="12.0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</row>
    <row r="683" ht="12.0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</row>
    <row r="684" ht="12.0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</row>
    <row r="685" ht="12.0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</row>
    <row r="686" ht="12.0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</row>
    <row r="687" ht="12.0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</row>
    <row r="688" ht="12.0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</row>
    <row r="689" ht="12.0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</row>
    <row r="690" ht="12.0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</row>
    <row r="691" ht="12.0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</row>
    <row r="692" ht="12.0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</row>
    <row r="693" ht="12.0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</row>
    <row r="694" ht="12.0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</row>
    <row r="695" ht="12.0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</row>
    <row r="696" ht="12.0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</row>
    <row r="697" ht="12.0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</row>
    <row r="698" ht="12.0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</row>
    <row r="699" ht="12.0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</row>
    <row r="700" ht="12.0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</row>
    <row r="701" ht="12.0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</row>
    <row r="702" ht="12.0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</row>
    <row r="703" ht="12.0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</row>
    <row r="704" ht="12.0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</row>
    <row r="705" ht="12.0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</row>
    <row r="706" ht="12.0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</row>
    <row r="707" ht="12.0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</row>
    <row r="708" ht="12.0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</row>
    <row r="709" ht="12.0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</row>
    <row r="710" ht="12.0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</row>
    <row r="711" ht="12.0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</row>
    <row r="712" ht="12.0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</row>
    <row r="713" ht="12.0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</row>
    <row r="714" ht="12.0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</row>
    <row r="715" ht="12.0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</row>
    <row r="716" ht="12.0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</row>
    <row r="717" ht="12.0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</row>
    <row r="718" ht="12.0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</row>
    <row r="719" ht="12.0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</row>
    <row r="720" ht="12.0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</row>
    <row r="721" ht="12.0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</row>
    <row r="722" ht="12.0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</row>
    <row r="723" ht="12.0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</row>
    <row r="724" ht="12.0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</row>
    <row r="725" ht="12.0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</row>
    <row r="726" ht="12.0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</row>
    <row r="727" ht="12.0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</row>
    <row r="728" ht="12.0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</row>
    <row r="729" ht="12.0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</row>
    <row r="730" ht="12.0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</row>
    <row r="731" ht="12.0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</row>
    <row r="732" ht="12.0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</row>
    <row r="733" ht="12.0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</row>
    <row r="734" ht="12.0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</row>
    <row r="735" ht="12.0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</row>
    <row r="736" ht="12.0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</row>
    <row r="737" ht="12.0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</row>
    <row r="738" ht="12.0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</row>
    <row r="739" ht="12.0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</row>
    <row r="740" ht="12.0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</row>
    <row r="741" ht="12.0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</row>
    <row r="742" ht="12.0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</row>
    <row r="743" ht="12.0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</row>
    <row r="744" ht="12.0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</row>
    <row r="745" ht="12.0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</row>
    <row r="746" ht="12.0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</row>
    <row r="747" ht="12.0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</row>
    <row r="748" ht="12.0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</row>
    <row r="749" ht="12.0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</row>
    <row r="750" ht="12.0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</row>
    <row r="751" ht="12.0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</row>
    <row r="752" ht="12.0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</row>
    <row r="753" ht="12.0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</row>
    <row r="754" ht="12.0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</row>
    <row r="755" ht="12.0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</row>
    <row r="756" ht="12.0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</row>
    <row r="757" ht="12.0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</row>
    <row r="758" ht="12.0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</row>
    <row r="759" ht="12.0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</row>
    <row r="760" ht="12.0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</row>
    <row r="761" ht="12.0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</row>
    <row r="762" ht="12.0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</row>
    <row r="763" ht="12.0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</row>
    <row r="764" ht="12.0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</row>
    <row r="765" ht="12.0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</row>
    <row r="766" ht="12.0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</row>
    <row r="767" ht="12.0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</row>
    <row r="768" ht="12.0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</row>
    <row r="769" ht="12.0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</row>
    <row r="770" ht="12.0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</row>
    <row r="771" ht="12.0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</row>
    <row r="772" ht="12.0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</row>
    <row r="773" ht="12.0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</row>
    <row r="774" ht="12.0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</row>
    <row r="775" ht="12.0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</row>
    <row r="776" ht="12.0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</row>
    <row r="777" ht="12.0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</row>
    <row r="778" ht="12.0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</row>
    <row r="779" ht="12.0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</row>
    <row r="780" ht="12.0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</row>
    <row r="781" ht="12.0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</row>
    <row r="782" ht="12.0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</row>
    <row r="783" ht="12.0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</row>
    <row r="784" ht="12.0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</row>
    <row r="785" ht="12.0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</row>
    <row r="786" ht="12.0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</row>
    <row r="787" ht="12.0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</row>
    <row r="788" ht="12.0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</row>
    <row r="789" ht="12.0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</row>
    <row r="790" ht="12.0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</row>
    <row r="791" ht="12.0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</row>
    <row r="792" ht="12.0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</row>
    <row r="793" ht="12.0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</row>
    <row r="794" ht="12.0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</row>
    <row r="795" ht="12.0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</row>
    <row r="796" ht="12.0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</row>
    <row r="797" ht="12.0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</row>
    <row r="798" ht="12.0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</row>
    <row r="799" ht="12.0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</row>
    <row r="800" ht="12.0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</row>
    <row r="801" ht="12.0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</row>
    <row r="802" ht="12.0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</row>
    <row r="803" ht="12.0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</row>
    <row r="804" ht="12.0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</row>
    <row r="805" ht="12.0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</row>
    <row r="806" ht="12.0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</row>
    <row r="807" ht="12.0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</row>
    <row r="808" ht="12.0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</row>
    <row r="809" ht="12.0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</row>
    <row r="810" ht="12.0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</row>
    <row r="811" ht="12.0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</row>
    <row r="812" ht="12.0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</row>
    <row r="813" ht="12.0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</row>
    <row r="814" ht="12.0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</row>
    <row r="815" ht="12.0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</row>
    <row r="816" ht="12.0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</row>
    <row r="817" ht="12.0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</row>
    <row r="818" ht="12.0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</row>
    <row r="819" ht="12.0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</row>
    <row r="820" ht="12.0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</row>
    <row r="821" ht="12.0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</row>
    <row r="822" ht="12.0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</row>
    <row r="823" ht="12.0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</row>
    <row r="824" ht="12.0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</row>
    <row r="825" ht="12.0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</row>
    <row r="826" ht="12.0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</row>
    <row r="827" ht="12.0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</row>
    <row r="828" ht="12.0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</row>
    <row r="829" ht="12.0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</row>
    <row r="830" ht="12.0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</row>
    <row r="831" ht="12.0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</row>
    <row r="832" ht="12.0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</row>
    <row r="833" ht="12.0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</row>
    <row r="834" ht="12.0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</row>
    <row r="835" ht="12.0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</row>
    <row r="836" ht="12.0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</row>
    <row r="837" ht="12.0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</row>
    <row r="838" ht="12.0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</row>
    <row r="839" ht="12.0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</row>
    <row r="840" ht="12.0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</row>
    <row r="841" ht="12.0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</row>
    <row r="842" ht="12.0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</row>
    <row r="843" ht="12.0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</row>
    <row r="844" ht="12.0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</row>
    <row r="845" ht="12.0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</row>
    <row r="846" ht="12.0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</row>
    <row r="847" ht="12.0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</row>
    <row r="848" ht="12.0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</row>
    <row r="849" ht="12.0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</row>
    <row r="850" ht="12.0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</row>
    <row r="851" ht="12.0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</row>
    <row r="852" ht="12.0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</row>
    <row r="853" ht="12.0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</row>
    <row r="854" ht="12.0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</row>
    <row r="855" ht="12.0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</row>
    <row r="856" ht="12.0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</row>
    <row r="857" ht="12.0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</row>
    <row r="858" ht="12.0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</row>
    <row r="859" ht="12.0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</row>
    <row r="860" ht="12.0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</row>
    <row r="861" ht="12.0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</row>
    <row r="862" ht="12.0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</row>
    <row r="863" ht="12.0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</row>
    <row r="864" ht="12.0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</row>
    <row r="865" ht="12.0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</row>
    <row r="866" ht="12.0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</row>
    <row r="867" ht="12.0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</row>
    <row r="868" ht="12.0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</row>
    <row r="869" ht="12.0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</row>
    <row r="870" ht="12.0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</row>
    <row r="871" ht="12.0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</row>
    <row r="872" ht="12.0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</row>
    <row r="873" ht="12.0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</row>
    <row r="874" ht="12.0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</row>
    <row r="875" ht="12.0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</row>
    <row r="876" ht="12.0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</row>
    <row r="877" ht="12.0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</row>
    <row r="878" ht="12.0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</row>
    <row r="879" ht="12.0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</row>
    <row r="880" ht="12.0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</row>
    <row r="881" ht="12.0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</row>
    <row r="882" ht="12.0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</row>
    <row r="883" ht="12.0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</row>
    <row r="884" ht="12.0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</row>
    <row r="885" ht="12.0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</row>
    <row r="886" ht="12.0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</row>
    <row r="887" ht="12.0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</row>
    <row r="888" ht="12.0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</row>
    <row r="889" ht="12.0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</row>
    <row r="890" ht="12.0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</row>
    <row r="891" ht="12.0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</row>
    <row r="892" ht="12.0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</row>
    <row r="893" ht="12.0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</row>
    <row r="894" ht="12.0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</row>
    <row r="895" ht="12.0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</row>
    <row r="896" ht="12.0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</row>
    <row r="897" ht="12.0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</row>
    <row r="898" ht="12.0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</row>
    <row r="899" ht="12.0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</row>
    <row r="900" ht="12.0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</row>
    <row r="901" ht="12.0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</row>
    <row r="902" ht="12.0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</row>
    <row r="903" ht="12.0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</row>
    <row r="904" ht="12.0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</row>
    <row r="905" ht="12.0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</row>
    <row r="906" ht="12.0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</row>
    <row r="907" ht="12.0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</row>
    <row r="908" ht="12.0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</row>
    <row r="909" ht="12.0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</row>
    <row r="910" ht="12.0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</row>
    <row r="911" ht="12.0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</row>
    <row r="912" ht="12.0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</row>
    <row r="913" ht="12.0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</row>
    <row r="914" ht="12.0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</row>
    <row r="915" ht="12.0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</row>
    <row r="916" ht="12.0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</row>
    <row r="917" ht="12.0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</row>
    <row r="918" ht="12.0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</row>
    <row r="919" ht="12.0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</row>
    <row r="920" ht="12.0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</row>
    <row r="921" ht="12.0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</row>
    <row r="922" ht="12.0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</row>
    <row r="923" ht="12.0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</row>
    <row r="924" ht="12.0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</row>
    <row r="925" ht="12.0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</row>
    <row r="926" ht="12.0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</row>
    <row r="927" ht="12.0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</row>
    <row r="928" ht="12.0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</row>
    <row r="929" ht="12.0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</row>
    <row r="930" ht="12.0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</row>
    <row r="931" ht="12.0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</row>
    <row r="932" ht="12.0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</row>
    <row r="933" ht="12.0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</row>
    <row r="934" ht="12.0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</row>
    <row r="935" ht="12.0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</row>
    <row r="936" ht="12.0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</row>
    <row r="937" ht="12.0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</row>
    <row r="938" ht="12.0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</row>
    <row r="939" ht="12.0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</row>
    <row r="940" ht="12.0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</row>
    <row r="941" ht="12.0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</row>
    <row r="942" ht="12.0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</row>
    <row r="943" ht="12.0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</row>
    <row r="944" ht="12.0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</row>
    <row r="945" ht="12.0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</row>
    <row r="946" ht="12.0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</row>
    <row r="947" ht="12.0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</row>
    <row r="948" ht="12.0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</row>
    <row r="949" ht="12.0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</row>
    <row r="950" ht="12.0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</row>
    <row r="951" ht="12.0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</row>
    <row r="952" ht="12.0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</row>
    <row r="953" ht="12.0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</row>
    <row r="954" ht="12.0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</row>
    <row r="955" ht="12.0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</row>
    <row r="956" ht="12.0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</row>
    <row r="957" ht="12.0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</row>
    <row r="958" ht="12.0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</row>
    <row r="959" ht="12.0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</row>
    <row r="960" ht="12.0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</row>
    <row r="961" ht="12.0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</row>
    <row r="962" ht="12.0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</row>
    <row r="963" ht="12.0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</row>
    <row r="964" ht="12.0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</row>
    <row r="965" ht="12.0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</row>
    <row r="966" ht="12.0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</row>
    <row r="967" ht="12.0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</row>
    <row r="968" ht="12.0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</row>
    <row r="969" ht="12.0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</row>
    <row r="970" ht="12.0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</row>
    <row r="971" ht="12.0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</row>
    <row r="972" ht="12.0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</row>
    <row r="973" ht="12.0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</row>
    <row r="974" ht="12.0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</row>
    <row r="975" ht="12.0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</row>
    <row r="976" ht="12.0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</row>
    <row r="977" ht="12.0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</row>
    <row r="978" ht="12.0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</row>
    <row r="979" ht="12.0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</row>
    <row r="980" ht="12.0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</row>
    <row r="981" ht="12.0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</row>
    <row r="982" ht="12.0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</row>
    <row r="983" ht="12.0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</row>
    <row r="984" ht="12.0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</row>
    <row r="985" ht="12.0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</row>
    <row r="986" ht="12.0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</row>
    <row r="987" ht="12.0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71"/>
    <col customWidth="1" min="2" max="2" width="39.43"/>
    <col customWidth="1" min="3" max="3" width="14.57"/>
    <col customWidth="1" min="4" max="4" width="14.86"/>
    <col customWidth="1" min="5" max="5" width="21.43"/>
    <col customWidth="1" min="6" max="6" width="31.14"/>
    <col customWidth="1" min="8" max="8" width="26.14"/>
  </cols>
  <sheetData>
    <row r="1">
      <c r="A1" s="1" t="s">
        <v>0</v>
      </c>
      <c r="B1" s="3"/>
      <c r="C1" s="3"/>
      <c r="D1" s="3"/>
      <c r="E1" s="3"/>
      <c r="F1" s="3"/>
      <c r="G1" s="3"/>
      <c r="H1" s="3"/>
      <c r="I1" s="3"/>
      <c r="J1" s="5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5" t="s">
        <v>10</v>
      </c>
    </row>
    <row r="3">
      <c r="A3" s="3">
        <v>1998.0</v>
      </c>
      <c r="B3" s="8">
        <v>4319.0</v>
      </c>
      <c r="C3" s="8">
        <v>4680.0</v>
      </c>
      <c r="D3" s="8">
        <v>3460.0</v>
      </c>
      <c r="E3" s="8">
        <v>1396.0</v>
      </c>
      <c r="F3" s="8">
        <v>2087.0</v>
      </c>
      <c r="G3" s="8">
        <v>2362.0</v>
      </c>
      <c r="H3" s="8">
        <v>771.0</v>
      </c>
      <c r="I3" s="3">
        <v>9220.0</v>
      </c>
      <c r="J3" s="12">
        <f t="shared" ref="J3:J22" si="1">sum(B3:H3)</f>
        <v>19075</v>
      </c>
    </row>
    <row r="4">
      <c r="A4" s="3">
        <v>1999.0</v>
      </c>
      <c r="B4" s="8">
        <v>4826.0</v>
      </c>
      <c r="C4" s="8">
        <v>5569.0</v>
      </c>
      <c r="D4" s="8">
        <v>3868.0</v>
      </c>
      <c r="E4" s="8">
        <v>1597.0</v>
      </c>
      <c r="F4" s="8">
        <v>2142.0</v>
      </c>
      <c r="G4" s="8">
        <v>2605.0</v>
      </c>
      <c r="H4" s="8">
        <v>872.0</v>
      </c>
      <c r="I4" s="3">
        <v>10265.0</v>
      </c>
      <c r="J4" s="12">
        <f t="shared" si="1"/>
        <v>21479</v>
      </c>
    </row>
    <row r="5">
      <c r="A5" s="3">
        <v>2000.0</v>
      </c>
      <c r="B5" s="8">
        <v>4636.0</v>
      </c>
      <c r="C5" s="8">
        <v>5383.0</v>
      </c>
      <c r="D5" s="8">
        <v>4087.0</v>
      </c>
      <c r="E5" s="8">
        <v>1765.0</v>
      </c>
      <c r="F5" s="8">
        <v>2424.0</v>
      </c>
      <c r="G5" s="8">
        <v>2471.0</v>
      </c>
      <c r="H5" s="8">
        <v>1096.0</v>
      </c>
      <c r="I5" s="3">
        <v>10693.0</v>
      </c>
      <c r="J5" s="12">
        <f t="shared" si="1"/>
        <v>21862</v>
      </c>
    </row>
    <row r="6">
      <c r="A6" s="3">
        <v>2001.0</v>
      </c>
      <c r="B6" s="8">
        <v>5191.0</v>
      </c>
      <c r="C6" s="8">
        <v>5659.0</v>
      </c>
      <c r="D6" s="8">
        <v>4430.0</v>
      </c>
      <c r="E6" s="8">
        <v>2099.0</v>
      </c>
      <c r="F6" s="8">
        <v>2597.0</v>
      </c>
      <c r="G6" s="8">
        <v>2923.0</v>
      </c>
      <c r="H6" s="8">
        <v>1492.0</v>
      </c>
      <c r="I6" s="3">
        <v>12074.0</v>
      </c>
      <c r="J6" s="12">
        <f t="shared" si="1"/>
        <v>24391</v>
      </c>
    </row>
    <row r="7">
      <c r="A7" s="3">
        <v>2002.0</v>
      </c>
      <c r="B7" s="8">
        <v>6189.0</v>
      </c>
      <c r="C7" s="8">
        <v>6320.0</v>
      </c>
      <c r="D7" s="8">
        <v>5366.0</v>
      </c>
      <c r="E7" s="8">
        <v>2427.0</v>
      </c>
      <c r="F7" s="8">
        <v>3018.0</v>
      </c>
      <c r="G7" s="8">
        <v>2894.0</v>
      </c>
      <c r="H7" s="8">
        <v>1833.0</v>
      </c>
      <c r="I7" s="3">
        <v>13976.0</v>
      </c>
      <c r="J7" s="12">
        <f t="shared" si="1"/>
        <v>28047</v>
      </c>
    </row>
    <row r="8">
      <c r="A8" s="3">
        <v>2003.0</v>
      </c>
      <c r="B8" s="8">
        <v>7325.0</v>
      </c>
      <c r="C8" s="8">
        <v>6819.0</v>
      </c>
      <c r="D8" s="8">
        <v>6186.0</v>
      </c>
      <c r="E8" s="8">
        <v>2885.0</v>
      </c>
      <c r="F8" s="8">
        <v>3780.0</v>
      </c>
      <c r="G8" s="8">
        <v>3344.0</v>
      </c>
      <c r="H8" s="8">
        <v>2531.0</v>
      </c>
      <c r="I8" s="3">
        <v>16444.0</v>
      </c>
      <c r="J8" s="12">
        <f t="shared" si="1"/>
        <v>32870</v>
      </c>
    </row>
    <row r="9">
      <c r="A9" s="3">
        <v>2004.0</v>
      </c>
      <c r="B9" s="8">
        <v>10256.0</v>
      </c>
      <c r="C9" s="8">
        <v>8590.0</v>
      </c>
      <c r="D9" s="8">
        <v>8132.0</v>
      </c>
      <c r="E9" s="8">
        <v>3711.0</v>
      </c>
      <c r="F9" s="8">
        <v>4976.0</v>
      </c>
      <c r="G9" s="8">
        <v>4189.0</v>
      </c>
      <c r="H9" s="8">
        <v>3239.0</v>
      </c>
      <c r="I9" s="3">
        <v>20575.0</v>
      </c>
      <c r="J9" s="12">
        <f t="shared" si="1"/>
        <v>43093</v>
      </c>
    </row>
    <row r="10">
      <c r="A10" s="3">
        <v>2005.0</v>
      </c>
      <c r="B10" s="8">
        <v>11743.0</v>
      </c>
      <c r="C10" s="8">
        <v>9520.0</v>
      </c>
      <c r="D10" s="8">
        <v>9274.0</v>
      </c>
      <c r="E10" s="8">
        <v>4094.0</v>
      </c>
      <c r="F10" s="8">
        <v>5715.0</v>
      </c>
      <c r="G10" s="8">
        <v>4161.0</v>
      </c>
      <c r="H10" s="8">
        <v>3911.0</v>
      </c>
      <c r="I10" s="3">
        <v>24154.0</v>
      </c>
      <c r="J10" s="12">
        <f t="shared" si="1"/>
        <v>48418</v>
      </c>
    </row>
    <row r="11">
      <c r="A11" s="3">
        <v>2006.0</v>
      </c>
      <c r="B11" s="8">
        <v>13068.0</v>
      </c>
      <c r="C11" s="8">
        <v>10487.0</v>
      </c>
      <c r="D11" s="8">
        <v>10670.0</v>
      </c>
      <c r="E11" s="8">
        <v>4847.0</v>
      </c>
      <c r="F11" s="8">
        <v>6361.0</v>
      </c>
      <c r="G11" s="8">
        <v>4587.0</v>
      </c>
      <c r="H11" s="8">
        <v>3901.0</v>
      </c>
      <c r="I11" s="3">
        <v>26734.0</v>
      </c>
      <c r="J11" s="12">
        <f t="shared" si="1"/>
        <v>53921</v>
      </c>
    </row>
    <row r="12">
      <c r="A12" s="3">
        <v>2007.0</v>
      </c>
      <c r="B12" s="8">
        <v>15453.0</v>
      </c>
      <c r="C12" s="8">
        <v>11594.0</v>
      </c>
      <c r="D12" s="8">
        <v>12849.0</v>
      </c>
      <c r="E12" s="8">
        <v>6039.0</v>
      </c>
      <c r="F12" s="8">
        <v>6717.0</v>
      </c>
      <c r="G12" s="8">
        <v>5144.0</v>
      </c>
      <c r="H12" s="8">
        <v>4162.0</v>
      </c>
      <c r="I12" s="3">
        <v>30840.0</v>
      </c>
      <c r="J12" s="12">
        <f t="shared" si="1"/>
        <v>61958</v>
      </c>
    </row>
    <row r="13">
      <c r="A13" s="3">
        <v>2008.0</v>
      </c>
      <c r="B13" s="8">
        <v>19786.0</v>
      </c>
      <c r="C13" s="8">
        <v>14454.0</v>
      </c>
      <c r="D13" s="8">
        <v>16942.0</v>
      </c>
      <c r="E13" s="8">
        <v>7598.0</v>
      </c>
      <c r="F13" s="8">
        <v>8381.0</v>
      </c>
      <c r="G13" s="8">
        <v>6717.0</v>
      </c>
      <c r="H13" s="8">
        <v>4436.0</v>
      </c>
      <c r="I13" s="3">
        <v>38450.0</v>
      </c>
      <c r="J13" s="12">
        <f t="shared" si="1"/>
        <v>78314</v>
      </c>
    </row>
    <row r="14">
      <c r="A14" s="3">
        <v>2009.0</v>
      </c>
      <c r="B14" s="8">
        <v>16699.0</v>
      </c>
      <c r="C14" s="8">
        <v>14270.0</v>
      </c>
      <c r="D14" s="8">
        <v>14041.0</v>
      </c>
      <c r="E14" s="8">
        <v>7193.0</v>
      </c>
      <c r="F14" s="8">
        <v>7776.0</v>
      </c>
      <c r="G14" s="8">
        <v>7160.0</v>
      </c>
      <c r="H14" s="8">
        <v>4186.0</v>
      </c>
      <c r="I14" s="3">
        <v>37888.0</v>
      </c>
      <c r="J14" s="12">
        <f t="shared" si="1"/>
        <v>71325</v>
      </c>
    </row>
    <row r="15">
      <c r="A15" s="3">
        <v>2010.0</v>
      </c>
      <c r="B15" s="8">
        <v>17122.0</v>
      </c>
      <c r="C15" s="8">
        <v>14302.0</v>
      </c>
      <c r="D15" s="8">
        <v>14298.0</v>
      </c>
      <c r="E15" s="8">
        <v>7595.0</v>
      </c>
      <c r="F15" s="8">
        <v>8117.0</v>
      </c>
      <c r="G15" s="8">
        <v>7002.0</v>
      </c>
      <c r="H15" s="8">
        <v>3787.0</v>
      </c>
      <c r="I15" s="3">
        <v>38968.0</v>
      </c>
      <c r="J15" s="12">
        <f t="shared" si="1"/>
        <v>72223</v>
      </c>
    </row>
    <row r="16">
      <c r="A16" s="3">
        <v>2011.0</v>
      </c>
      <c r="B16" s="8">
        <v>16962.0</v>
      </c>
      <c r="C16" s="8">
        <v>13853.0</v>
      </c>
      <c r="D16" s="8">
        <v>14193.0</v>
      </c>
      <c r="E16" s="8">
        <v>7379.0</v>
      </c>
      <c r="F16" s="8">
        <v>7124.0</v>
      </c>
      <c r="G16" s="8">
        <v>6162.0</v>
      </c>
      <c r="H16" s="8">
        <v>4454.0</v>
      </c>
      <c r="I16" s="3">
        <v>38076.0</v>
      </c>
      <c r="J16" s="12">
        <f t="shared" si="1"/>
        <v>70127</v>
      </c>
    </row>
    <row r="17">
      <c r="A17" s="3">
        <v>2012.0</v>
      </c>
      <c r="B17" s="8">
        <v>17657.0</v>
      </c>
      <c r="C17" s="8">
        <v>13601.0</v>
      </c>
      <c r="D17" s="8">
        <v>13451.0</v>
      </c>
      <c r="E17" s="8">
        <v>7026.0</v>
      </c>
      <c r="F17" s="8">
        <v>7302.0</v>
      </c>
      <c r="G17" s="8">
        <v>5310.0</v>
      </c>
      <c r="H17" s="8">
        <v>3293.0</v>
      </c>
      <c r="I17" s="3">
        <v>36971.0</v>
      </c>
      <c r="J17" s="12">
        <f t="shared" si="1"/>
        <v>67640</v>
      </c>
    </row>
    <row r="18">
      <c r="A18" s="3">
        <v>2013.0</v>
      </c>
      <c r="B18" s="8">
        <v>18243.0</v>
      </c>
      <c r="C18" s="8">
        <v>14325.0</v>
      </c>
      <c r="D18" s="8">
        <v>13629.0</v>
      </c>
      <c r="E18" s="8">
        <v>7255.0</v>
      </c>
      <c r="F18" s="8">
        <v>6635.0</v>
      </c>
      <c r="G18" s="8">
        <v>5330.0</v>
      </c>
      <c r="H18" s="8">
        <v>3388.0</v>
      </c>
      <c r="I18" s="3">
        <v>37667.0</v>
      </c>
      <c r="J18" s="12">
        <f t="shared" si="1"/>
        <v>68805</v>
      </c>
    </row>
    <row r="19">
      <c r="A19" s="3">
        <v>2014.0</v>
      </c>
      <c r="B19" s="8">
        <v>21263.0</v>
      </c>
      <c r="C19" s="8">
        <v>15851.0</v>
      </c>
      <c r="D19" s="8">
        <v>15877.0</v>
      </c>
      <c r="E19" s="8">
        <v>7423.0</v>
      </c>
      <c r="F19" s="8">
        <v>7816.0</v>
      </c>
      <c r="G19" s="8">
        <v>5210.0</v>
      </c>
      <c r="H19" s="8">
        <v>3278.0</v>
      </c>
      <c r="I19" s="3">
        <v>41797.0</v>
      </c>
      <c r="J19" s="12">
        <f t="shared" si="1"/>
        <v>76718</v>
      </c>
    </row>
    <row r="20">
      <c r="A20" s="3">
        <v>2015.0</v>
      </c>
      <c r="B20" s="8">
        <v>25289.0</v>
      </c>
      <c r="C20" s="8">
        <v>17683.0</v>
      </c>
      <c r="D20" s="8">
        <v>18854.0</v>
      </c>
      <c r="E20" s="8">
        <v>8195.0</v>
      </c>
      <c r="F20" s="8">
        <v>9339.0</v>
      </c>
      <c r="G20" s="8">
        <v>5597.0</v>
      </c>
      <c r="H20" s="8">
        <v>3825.0</v>
      </c>
      <c r="I20" s="3">
        <v>47752.0</v>
      </c>
      <c r="J20" s="12">
        <f t="shared" si="1"/>
        <v>88782</v>
      </c>
    </row>
    <row r="21">
      <c r="A21" s="3">
        <v>2016.0</v>
      </c>
      <c r="B21" s="8">
        <v>28785.0</v>
      </c>
      <c r="C21" s="8">
        <v>22301.0</v>
      </c>
      <c r="D21" s="8">
        <v>21330.0</v>
      </c>
      <c r="E21" s="8">
        <v>8816.0</v>
      </c>
      <c r="F21" s="8">
        <v>9810.0</v>
      </c>
      <c r="G21" s="8">
        <v>6390.0</v>
      </c>
      <c r="H21" s="8">
        <v>3881.0</v>
      </c>
      <c r="I21" s="3">
        <v>53903.0</v>
      </c>
      <c r="J21" s="12">
        <f t="shared" si="1"/>
        <v>101313</v>
      </c>
    </row>
    <row r="22">
      <c r="A22" s="3">
        <v>2017.0</v>
      </c>
      <c r="B22" s="8">
        <v>34461.0</v>
      </c>
      <c r="C22" s="8">
        <v>29584.0</v>
      </c>
      <c r="D22" s="8">
        <v>25006.0</v>
      </c>
      <c r="E22" s="8">
        <v>9333.0</v>
      </c>
      <c r="F22" s="8">
        <v>9099.0</v>
      </c>
      <c r="G22" s="8">
        <v>6290.0</v>
      </c>
      <c r="H22" s="8">
        <v>3892.0</v>
      </c>
      <c r="I22" s="3">
        <v>61098.0</v>
      </c>
      <c r="J22" s="12">
        <f t="shared" si="1"/>
        <v>117665</v>
      </c>
    </row>
    <row r="23">
      <c r="B23" s="8"/>
      <c r="C23" s="8"/>
      <c r="D23" s="8"/>
      <c r="E23" s="8"/>
      <c r="F23" s="8"/>
      <c r="G23" s="8"/>
      <c r="H23" s="8"/>
      <c r="I23" s="8"/>
    </row>
    <row r="24">
      <c r="A24" s="17" t="s">
        <v>19</v>
      </c>
    </row>
    <row r="25">
      <c r="A25" s="3" t="s">
        <v>20</v>
      </c>
      <c r="B25" s="20">
        <f t="shared" ref="B25:I25" si="2">B22/B15</f>
        <v>2.012673753</v>
      </c>
      <c r="C25" s="20">
        <f t="shared" si="2"/>
        <v>2.068521885</v>
      </c>
      <c r="D25" s="20">
        <f t="shared" si="2"/>
        <v>1.748915932</v>
      </c>
      <c r="E25" s="20">
        <f t="shared" si="2"/>
        <v>1.22883476</v>
      </c>
      <c r="F25" s="20">
        <f t="shared" si="2"/>
        <v>1.120980658</v>
      </c>
      <c r="G25" s="20">
        <f t="shared" si="2"/>
        <v>0.8983147672</v>
      </c>
      <c r="H25" s="20">
        <f t="shared" si="2"/>
        <v>1.027726433</v>
      </c>
      <c r="I25" s="20">
        <f t="shared" si="2"/>
        <v>1.567901868</v>
      </c>
    </row>
    <row r="26">
      <c r="A26" s="3" t="s">
        <v>21</v>
      </c>
      <c r="B26" s="22">
        <f t="shared" ref="B26:I26" si="3">(B19/B15)^(1/(4-1))-1</f>
        <v>0.07487183251</v>
      </c>
      <c r="C26" s="22">
        <f t="shared" si="3"/>
        <v>0.03487198602</v>
      </c>
      <c r="D26" s="22">
        <f t="shared" si="3"/>
        <v>0.03553405063</v>
      </c>
      <c r="E26" s="22">
        <f t="shared" si="3"/>
        <v>-0.00760653871</v>
      </c>
      <c r="F26" s="22">
        <f t="shared" si="3"/>
        <v>-0.01251690797</v>
      </c>
      <c r="G26" s="22">
        <f t="shared" si="3"/>
        <v>-0.09383933624</v>
      </c>
      <c r="H26" s="22">
        <f t="shared" si="3"/>
        <v>-0.04697444103</v>
      </c>
      <c r="I26" s="22">
        <f t="shared" si="3"/>
        <v>0.02363626823</v>
      </c>
    </row>
    <row r="27">
      <c r="A27" s="3" t="s">
        <v>22</v>
      </c>
      <c r="B27" s="22">
        <f t="shared" ref="B27:I27" si="4">(B22/B19)^(1/(3-1))-1</f>
        <v>0.2730681949</v>
      </c>
      <c r="C27" s="22">
        <f t="shared" si="4"/>
        <v>0.3661554341</v>
      </c>
      <c r="D27" s="22">
        <f t="shared" si="4"/>
        <v>0.2549831391</v>
      </c>
      <c r="E27" s="22">
        <f t="shared" si="4"/>
        <v>0.1212976259</v>
      </c>
      <c r="F27" s="22">
        <f t="shared" si="4"/>
        <v>0.07895804395</v>
      </c>
      <c r="G27" s="22">
        <f t="shared" si="4"/>
        <v>0.09876915957</v>
      </c>
      <c r="H27" s="22">
        <f t="shared" si="4"/>
        <v>0.08963724925</v>
      </c>
      <c r="I27" s="22">
        <f t="shared" si="4"/>
        <v>0.2090407576</v>
      </c>
      <c r="J27" s="23"/>
    </row>
    <row r="28">
      <c r="A28" s="3" t="s">
        <v>23</v>
      </c>
      <c r="B28" s="22">
        <f t="shared" ref="B28:I28" si="5">B22/$I$22</f>
        <v>0.5640282824</v>
      </c>
      <c r="C28" s="22">
        <f t="shared" si="5"/>
        <v>0.4842057023</v>
      </c>
      <c r="D28" s="22">
        <f t="shared" si="5"/>
        <v>0.4092768994</v>
      </c>
      <c r="E28" s="22">
        <f t="shared" si="5"/>
        <v>0.152754591</v>
      </c>
      <c r="F28" s="22">
        <f t="shared" si="5"/>
        <v>0.1489246784</v>
      </c>
      <c r="G28" s="22">
        <f t="shared" si="5"/>
        <v>0.10294936</v>
      </c>
      <c r="H28" s="22">
        <f t="shared" si="5"/>
        <v>0.06370093947</v>
      </c>
      <c r="I28" s="22">
        <f t="shared" si="5"/>
        <v>1</v>
      </c>
    </row>
    <row r="29">
      <c r="A29" s="3" t="s">
        <v>24</v>
      </c>
      <c r="B29" s="23">
        <f t="shared" ref="B29:I29" si="6">B15/$I$22</f>
        <v>0.2802383057</v>
      </c>
      <c r="C29" s="23">
        <f t="shared" si="6"/>
        <v>0.2340829487</v>
      </c>
      <c r="D29" s="23">
        <f t="shared" si="6"/>
        <v>0.2340174801</v>
      </c>
      <c r="E29" s="23">
        <f t="shared" si="6"/>
        <v>0.124308488</v>
      </c>
      <c r="F29" s="23">
        <f t="shared" si="6"/>
        <v>0.1328521392</v>
      </c>
      <c r="G29" s="23">
        <f t="shared" si="6"/>
        <v>0.1146027693</v>
      </c>
      <c r="H29" s="23">
        <f t="shared" si="6"/>
        <v>0.06198238895</v>
      </c>
      <c r="I29" s="23">
        <f t="shared" si="6"/>
        <v>0.6377950178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4" t="s">
        <v>46</v>
      </c>
      <c r="B1" s="3"/>
      <c r="C1" s="3"/>
      <c r="D1" s="24"/>
      <c r="E1" s="3"/>
    </row>
    <row r="2">
      <c r="A2" s="17" t="s">
        <v>47</v>
      </c>
      <c r="B2" s="3"/>
      <c r="C2" s="3"/>
      <c r="E2" s="3"/>
    </row>
    <row r="3">
      <c r="A3" s="17" t="s">
        <v>48</v>
      </c>
      <c r="B3" s="3" t="s">
        <v>13</v>
      </c>
      <c r="C3" s="3" t="s">
        <v>15</v>
      </c>
      <c r="D3" s="3" t="s">
        <v>37</v>
      </c>
      <c r="E3" s="25" t="s">
        <v>49</v>
      </c>
    </row>
    <row r="4">
      <c r="A4" s="3" t="s">
        <v>28</v>
      </c>
      <c r="B4" s="26">
        <f>Sheet9!U5</f>
        <v>1.01</v>
      </c>
      <c r="C4" s="26">
        <f>Sheet9!U17</f>
        <v>1.01</v>
      </c>
      <c r="D4" s="26">
        <f>Sheet9!U29</f>
        <v>0.96</v>
      </c>
      <c r="E4" s="25">
        <v>1.0</v>
      </c>
    </row>
    <row r="5">
      <c r="A5" s="3" t="s">
        <v>29</v>
      </c>
      <c r="B5" s="26">
        <f>Sheet9!U6</f>
        <v>1.1</v>
      </c>
      <c r="C5" s="26">
        <f>Sheet9!U18</f>
        <v>0.81</v>
      </c>
      <c r="D5" s="26">
        <f>Sheet9!U30</f>
        <v>0.9</v>
      </c>
      <c r="E5" s="25">
        <v>1.0</v>
      </c>
    </row>
    <row r="6">
      <c r="A6" s="3" t="s">
        <v>30</v>
      </c>
      <c r="B6" s="26">
        <f>Sheet9!U7</f>
        <v>0.98</v>
      </c>
      <c r="C6" s="26">
        <f>Sheet9!U19</f>
        <v>0.97</v>
      </c>
      <c r="D6" s="26">
        <f>Sheet9!U31</f>
        <v>1.4</v>
      </c>
      <c r="E6" s="25">
        <v>1.0</v>
      </c>
    </row>
    <row r="7">
      <c r="A7" s="3" t="s">
        <v>31</v>
      </c>
      <c r="B7" s="26">
        <f>Sheet9!U8</f>
        <v>1.31</v>
      </c>
      <c r="C7" s="26">
        <f>Sheet9!U20</f>
        <v>0.97</v>
      </c>
      <c r="D7" s="26">
        <f>Sheet9!U32</f>
        <v>0.93</v>
      </c>
      <c r="E7" s="25">
        <v>1.0</v>
      </c>
    </row>
    <row r="8">
      <c r="A8" s="3" t="s">
        <v>32</v>
      </c>
      <c r="B8" s="26">
        <f>Sheet9!U9</f>
        <v>0.99</v>
      </c>
      <c r="C8" s="26">
        <f>Sheet9!U21</f>
        <v>1.06</v>
      </c>
      <c r="D8" s="26">
        <f>Sheet9!U33</f>
        <v>1.07</v>
      </c>
      <c r="E8" s="25">
        <v>1.0</v>
      </c>
    </row>
    <row r="9">
      <c r="A9" s="3" t="s">
        <v>33</v>
      </c>
      <c r="B9" s="26">
        <f>Sheet9!U10</f>
        <v>0.6</v>
      </c>
      <c r="C9" s="26">
        <f>Sheet9!U22</f>
        <v>1.45</v>
      </c>
      <c r="D9" s="26">
        <f>Sheet9!U34</f>
        <v>1.74</v>
      </c>
      <c r="E9" s="25">
        <v>1.0</v>
      </c>
    </row>
    <row r="15">
      <c r="A15" s="17" t="s">
        <v>50</v>
      </c>
      <c r="B15" s="3" t="s">
        <v>13</v>
      </c>
      <c r="C15" s="3" t="s">
        <v>15</v>
      </c>
      <c r="D15" s="3" t="s">
        <v>37</v>
      </c>
      <c r="E15" s="25" t="s">
        <v>49</v>
      </c>
    </row>
    <row r="16">
      <c r="A16" s="3" t="s">
        <v>28</v>
      </c>
      <c r="B16" s="27">
        <f>Sheet9!D5</f>
        <v>0.89</v>
      </c>
      <c r="C16" s="27">
        <f>Sheet9!D17</f>
        <v>1.05</v>
      </c>
      <c r="D16" s="27">
        <f>Sheet9!D29</f>
        <v>1</v>
      </c>
      <c r="E16" s="28">
        <v>1.0</v>
      </c>
    </row>
    <row r="17">
      <c r="A17" s="3" t="s">
        <v>29</v>
      </c>
      <c r="B17" s="27">
        <f>Sheet9!D6</f>
        <v>1.43</v>
      </c>
      <c r="C17" s="27">
        <f>Sheet9!D18</f>
        <v>0.8</v>
      </c>
      <c r="D17" s="27">
        <f>Sheet9!D30</f>
        <v>0.99</v>
      </c>
      <c r="E17" s="28">
        <v>1.0</v>
      </c>
    </row>
    <row r="18">
      <c r="A18" s="3" t="s">
        <v>30</v>
      </c>
      <c r="B18" s="27">
        <f>Sheet9!D7</f>
        <v>0.34</v>
      </c>
      <c r="C18" s="27">
        <f>Sheet9!D19</f>
        <v>1.28</v>
      </c>
      <c r="D18" s="27">
        <f>Sheet9!D31</f>
        <v>1.16</v>
      </c>
      <c r="E18" s="28">
        <v>1.0</v>
      </c>
    </row>
    <row r="19">
      <c r="A19" s="3" t="s">
        <v>31</v>
      </c>
      <c r="B19" s="27">
        <f>Sheet9!D8</f>
        <v>0.62</v>
      </c>
      <c r="C19" s="27">
        <f>Sheet9!D20</f>
        <v>1.11</v>
      </c>
      <c r="D19" s="27">
        <f>Sheet9!D32</f>
        <v>1.35</v>
      </c>
      <c r="E19" s="28">
        <v>1.0</v>
      </c>
    </row>
    <row r="20">
      <c r="A20" s="3" t="s">
        <v>32</v>
      </c>
      <c r="B20" s="27">
        <f>Sheet9!D9</f>
        <v>0.67</v>
      </c>
      <c r="C20" s="27">
        <f>Sheet9!D21</f>
        <v>1.13</v>
      </c>
      <c r="D20" s="27">
        <f>Sheet9!D33</f>
        <v>1.28</v>
      </c>
      <c r="E20" s="28">
        <v>1.0</v>
      </c>
    </row>
    <row r="21">
      <c r="A21" s="3" t="s">
        <v>33</v>
      </c>
      <c r="B21" s="27">
        <f>Sheet9!D10</f>
        <v>0.5</v>
      </c>
      <c r="C21" s="27">
        <f>Sheet9!D22</f>
        <v>1.35</v>
      </c>
      <c r="D21" s="27">
        <f>Sheet9!D34</f>
        <v>1.32</v>
      </c>
      <c r="E21" s="28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14"/>
  </cols>
  <sheetData>
    <row r="1">
      <c r="A1" s="17" t="s">
        <v>25</v>
      </c>
      <c r="B1" s="3"/>
    </row>
    <row r="2">
      <c r="A2" s="17" t="s">
        <v>13</v>
      </c>
      <c r="B2" s="3" t="s">
        <v>26</v>
      </c>
    </row>
    <row r="3">
      <c r="A3" s="3" t="s">
        <v>27</v>
      </c>
      <c r="B3" s="3">
        <v>1998.0</v>
      </c>
      <c r="C3" s="3">
        <v>1999.0</v>
      </c>
      <c r="D3" s="3">
        <v>2000.0</v>
      </c>
      <c r="E3" s="3">
        <v>2001.0</v>
      </c>
      <c r="F3" s="3">
        <v>2002.0</v>
      </c>
      <c r="G3" s="3">
        <v>2003.0</v>
      </c>
      <c r="H3" s="3">
        <v>2004.0</v>
      </c>
      <c r="I3" s="3">
        <v>2005.0</v>
      </c>
      <c r="J3" s="3">
        <v>2006.0</v>
      </c>
      <c r="K3" s="3">
        <v>2007.0</v>
      </c>
      <c r="L3" s="3">
        <v>2008.0</v>
      </c>
      <c r="M3" s="3">
        <v>2009.0</v>
      </c>
      <c r="N3" s="3">
        <v>2010.0</v>
      </c>
      <c r="O3" s="3">
        <v>2011.0</v>
      </c>
      <c r="P3" s="3">
        <v>2012.0</v>
      </c>
      <c r="Q3" s="3">
        <v>2013.0</v>
      </c>
      <c r="R3" s="3">
        <v>2014.0</v>
      </c>
      <c r="S3" s="3">
        <v>2015.0</v>
      </c>
      <c r="T3" s="3">
        <v>2016.0</v>
      </c>
      <c r="U3" s="3">
        <v>2017.0</v>
      </c>
    </row>
    <row r="4">
      <c r="A4" s="3" t="s">
        <v>17</v>
      </c>
      <c r="B4" s="3">
        <v>1.0</v>
      </c>
      <c r="C4" s="3">
        <v>1.0</v>
      </c>
      <c r="D4" s="3">
        <v>1.0</v>
      </c>
      <c r="E4" s="3">
        <v>1.0</v>
      </c>
      <c r="F4" s="3">
        <v>1.0</v>
      </c>
      <c r="G4" s="3">
        <v>1.0</v>
      </c>
      <c r="H4" s="3">
        <v>1.0</v>
      </c>
      <c r="I4" s="3">
        <v>1.0</v>
      </c>
      <c r="J4" s="3">
        <v>1.0</v>
      </c>
      <c r="K4" s="3">
        <v>1.0</v>
      </c>
      <c r="L4" s="3">
        <v>1.0</v>
      </c>
      <c r="M4" s="3">
        <v>1.0</v>
      </c>
      <c r="N4" s="3">
        <v>1.0</v>
      </c>
      <c r="O4" s="3">
        <v>1.0</v>
      </c>
      <c r="P4" s="3">
        <v>1.0</v>
      </c>
      <c r="Q4" s="3">
        <v>1.0</v>
      </c>
      <c r="R4" s="3">
        <v>1.0</v>
      </c>
      <c r="S4" s="3">
        <v>1.0</v>
      </c>
      <c r="T4" s="3">
        <v>1.0</v>
      </c>
      <c r="U4" s="3">
        <v>1.0</v>
      </c>
    </row>
    <row r="5">
      <c r="A5" s="3" t="s">
        <v>28</v>
      </c>
      <c r="B5" s="3">
        <v>0.93</v>
      </c>
      <c r="C5" s="3">
        <v>0.86</v>
      </c>
      <c r="D5" s="3">
        <v>0.89</v>
      </c>
      <c r="E5" s="3">
        <v>0.85</v>
      </c>
      <c r="F5" s="3">
        <v>0.82</v>
      </c>
      <c r="G5" s="3">
        <v>0.95</v>
      </c>
      <c r="H5" s="3">
        <v>0.82</v>
      </c>
      <c r="I5" s="3">
        <v>0.91</v>
      </c>
      <c r="J5" s="3">
        <v>0.93</v>
      </c>
      <c r="K5" s="3">
        <v>0.95</v>
      </c>
      <c r="L5" s="3">
        <v>0.98</v>
      </c>
      <c r="M5" s="3">
        <v>1.01</v>
      </c>
      <c r="N5" s="3">
        <v>0.97</v>
      </c>
      <c r="O5" s="3">
        <v>0.91</v>
      </c>
      <c r="P5" s="3">
        <v>0.93</v>
      </c>
      <c r="Q5" s="3">
        <v>0.91</v>
      </c>
      <c r="R5" s="3">
        <v>0.91</v>
      </c>
      <c r="S5" s="3">
        <v>0.99</v>
      </c>
      <c r="T5" s="3">
        <v>1.0</v>
      </c>
      <c r="U5" s="3">
        <v>1.01</v>
      </c>
    </row>
    <row r="6">
      <c r="A6" s="3" t="s">
        <v>29</v>
      </c>
      <c r="B6" s="3">
        <v>1.41</v>
      </c>
      <c r="C6" s="3">
        <v>1.35</v>
      </c>
      <c r="D6" s="3">
        <v>1.43</v>
      </c>
      <c r="E6" s="3">
        <v>1.51</v>
      </c>
      <c r="F6" s="3">
        <v>1.59</v>
      </c>
      <c r="G6" s="3">
        <v>1.21</v>
      </c>
      <c r="H6" s="3">
        <v>1.3</v>
      </c>
      <c r="I6" s="3">
        <v>1.22</v>
      </c>
      <c r="J6" s="3">
        <v>1.36</v>
      </c>
      <c r="K6" s="3">
        <v>1.26</v>
      </c>
      <c r="L6" s="3">
        <v>1.22</v>
      </c>
      <c r="M6" s="3">
        <v>1.12</v>
      </c>
      <c r="N6" s="3">
        <v>1.27</v>
      </c>
      <c r="O6" s="3">
        <v>1.32</v>
      </c>
      <c r="P6" s="3">
        <v>1.33</v>
      </c>
      <c r="Q6" s="3">
        <v>1.33</v>
      </c>
      <c r="R6" s="3">
        <v>1.3</v>
      </c>
      <c r="S6" s="3">
        <v>1.18</v>
      </c>
      <c r="T6" s="3">
        <v>1.23</v>
      </c>
      <c r="U6" s="3">
        <v>1.1</v>
      </c>
    </row>
    <row r="7">
      <c r="A7" s="3" t="s">
        <v>30</v>
      </c>
      <c r="B7" s="3">
        <v>0.28</v>
      </c>
      <c r="C7" s="3">
        <v>0.55</v>
      </c>
      <c r="D7" s="3">
        <v>0.34</v>
      </c>
      <c r="E7" s="3">
        <v>0.31</v>
      </c>
      <c r="F7" s="3">
        <v>0.31</v>
      </c>
      <c r="G7" s="3">
        <v>0.38</v>
      </c>
      <c r="H7" s="3">
        <v>0.39</v>
      </c>
      <c r="I7" s="3">
        <v>0.45</v>
      </c>
      <c r="J7" s="3">
        <v>0.4</v>
      </c>
      <c r="K7" s="3">
        <v>0.5</v>
      </c>
      <c r="L7" s="3">
        <v>0.48</v>
      </c>
      <c r="M7" s="3">
        <v>0.58</v>
      </c>
      <c r="N7" s="3">
        <v>0.77</v>
      </c>
      <c r="O7" s="3">
        <v>0.71</v>
      </c>
      <c r="P7" s="3">
        <v>0.73</v>
      </c>
      <c r="Q7" s="3">
        <v>0.78</v>
      </c>
      <c r="R7" s="3">
        <v>1.0</v>
      </c>
      <c r="S7" s="3">
        <v>0.97</v>
      </c>
      <c r="T7" s="3">
        <v>1.07</v>
      </c>
      <c r="U7" s="3">
        <v>0.98</v>
      </c>
    </row>
    <row r="8">
      <c r="A8" s="3" t="s">
        <v>31</v>
      </c>
      <c r="B8" s="3">
        <v>0.3</v>
      </c>
      <c r="C8" s="3">
        <v>0.95</v>
      </c>
      <c r="D8" s="3">
        <v>0.62</v>
      </c>
      <c r="E8" s="3">
        <v>1.48</v>
      </c>
      <c r="F8" s="3">
        <v>0.55</v>
      </c>
      <c r="G8" s="3">
        <v>0.72</v>
      </c>
      <c r="H8" s="3">
        <v>0.84</v>
      </c>
      <c r="I8" s="3">
        <v>1.33</v>
      </c>
      <c r="J8" s="3">
        <v>1.18</v>
      </c>
      <c r="K8" s="3">
        <v>1.53</v>
      </c>
      <c r="L8" s="3">
        <v>1.12</v>
      </c>
      <c r="M8" s="3">
        <v>0.99</v>
      </c>
      <c r="N8" s="3">
        <v>1.11</v>
      </c>
      <c r="O8" s="3">
        <v>0.67</v>
      </c>
      <c r="P8" s="3">
        <v>0.94</v>
      </c>
      <c r="Q8" s="3">
        <v>1.27</v>
      </c>
      <c r="R8" s="3">
        <v>1.4</v>
      </c>
      <c r="S8" s="3">
        <v>1.55</v>
      </c>
      <c r="T8" s="3">
        <v>1.29</v>
      </c>
      <c r="U8" s="3">
        <v>1.31</v>
      </c>
    </row>
    <row r="9">
      <c r="A9" s="3" t="s">
        <v>32</v>
      </c>
      <c r="B9" s="3">
        <v>0.33</v>
      </c>
      <c r="C9" s="3">
        <v>0.67</v>
      </c>
      <c r="D9" s="3">
        <v>0.67</v>
      </c>
      <c r="E9" s="3">
        <v>0.63</v>
      </c>
      <c r="F9" s="3">
        <v>0.39</v>
      </c>
      <c r="G9" s="3">
        <v>0.46</v>
      </c>
      <c r="H9" s="3">
        <v>0.53</v>
      </c>
      <c r="I9" s="3">
        <v>0.46</v>
      </c>
      <c r="J9" s="3">
        <v>0.52</v>
      </c>
      <c r="K9" s="3">
        <v>0.78</v>
      </c>
      <c r="L9" s="3">
        <v>0.78</v>
      </c>
      <c r="M9" s="3">
        <v>0.8</v>
      </c>
      <c r="N9" s="3">
        <v>1.01</v>
      </c>
      <c r="O9" s="3">
        <v>1.04</v>
      </c>
      <c r="P9" s="3">
        <v>0.68</v>
      </c>
      <c r="Q9" s="3">
        <v>0.85</v>
      </c>
      <c r="R9" s="3">
        <v>1.01</v>
      </c>
      <c r="S9" s="3">
        <v>1.12</v>
      </c>
      <c r="T9" s="3">
        <v>1.19</v>
      </c>
      <c r="U9" s="3">
        <v>0.99</v>
      </c>
    </row>
    <row r="10">
      <c r="A10" s="3" t="s">
        <v>33</v>
      </c>
      <c r="B10" s="3">
        <v>0.07</v>
      </c>
      <c r="C10" s="3" t="s">
        <v>34</v>
      </c>
      <c r="D10" s="3">
        <v>0.5</v>
      </c>
      <c r="E10" s="3">
        <v>0.14</v>
      </c>
      <c r="F10" s="3">
        <v>0.13</v>
      </c>
      <c r="G10" s="3">
        <v>0.14</v>
      </c>
      <c r="H10" s="3">
        <v>0.08</v>
      </c>
      <c r="I10" s="3">
        <v>0.09</v>
      </c>
      <c r="J10" s="3">
        <v>0.25</v>
      </c>
      <c r="K10" s="3">
        <v>0.18</v>
      </c>
      <c r="L10" s="3">
        <v>0.15</v>
      </c>
      <c r="M10" s="3">
        <v>0.26</v>
      </c>
      <c r="N10" s="3">
        <v>0.42</v>
      </c>
      <c r="O10" s="3">
        <v>0.28</v>
      </c>
      <c r="P10" s="3">
        <v>0.21</v>
      </c>
      <c r="Q10" s="3">
        <v>0.36</v>
      </c>
      <c r="R10" s="3">
        <v>0.47</v>
      </c>
      <c r="S10" s="3">
        <v>0.47</v>
      </c>
      <c r="T10" s="3">
        <v>0.5</v>
      </c>
      <c r="U10" s="3">
        <v>0.6</v>
      </c>
    </row>
    <row r="14">
      <c r="A14" s="17" t="s">
        <v>15</v>
      </c>
      <c r="B14" s="3" t="s">
        <v>26</v>
      </c>
    </row>
    <row r="15">
      <c r="A15" s="3" t="s">
        <v>27</v>
      </c>
      <c r="B15" s="3">
        <v>1998.0</v>
      </c>
      <c r="C15" s="3">
        <v>1999.0</v>
      </c>
      <c r="D15" s="3">
        <v>2000.0</v>
      </c>
      <c r="E15" s="3">
        <v>2001.0</v>
      </c>
      <c r="F15" s="3">
        <v>2002.0</v>
      </c>
      <c r="G15" s="3">
        <v>2003.0</v>
      </c>
      <c r="H15" s="3">
        <v>2004.0</v>
      </c>
      <c r="I15" s="3">
        <v>2005.0</v>
      </c>
      <c r="J15" s="3">
        <v>2006.0</v>
      </c>
      <c r="K15" s="3">
        <v>2007.0</v>
      </c>
      <c r="L15" s="3">
        <v>2008.0</v>
      </c>
      <c r="M15" s="3">
        <v>2009.0</v>
      </c>
      <c r="N15" s="3">
        <v>2010.0</v>
      </c>
      <c r="O15" s="3">
        <v>2011.0</v>
      </c>
      <c r="P15" s="3">
        <v>2012.0</v>
      </c>
      <c r="Q15" s="3">
        <v>2013.0</v>
      </c>
      <c r="R15" s="3">
        <v>2014.0</v>
      </c>
      <c r="S15" s="3">
        <v>2015.0</v>
      </c>
      <c r="T15" s="3">
        <v>2016.0</v>
      </c>
      <c r="U15" s="3">
        <v>2017.0</v>
      </c>
    </row>
    <row r="16">
      <c r="A16" s="3" t="s">
        <v>17</v>
      </c>
      <c r="B16" s="3">
        <v>1.0</v>
      </c>
      <c r="C16" s="3">
        <v>1.0</v>
      </c>
      <c r="D16" s="3">
        <v>1.0</v>
      </c>
      <c r="E16" s="3">
        <v>1.0</v>
      </c>
      <c r="F16" s="3">
        <v>1.0</v>
      </c>
      <c r="G16" s="3">
        <v>1.0</v>
      </c>
      <c r="H16" s="3">
        <v>1.0</v>
      </c>
      <c r="I16" s="3">
        <v>1.0</v>
      </c>
      <c r="J16" s="3">
        <v>1.0</v>
      </c>
      <c r="K16" s="3">
        <v>1.0</v>
      </c>
      <c r="L16" s="3">
        <v>1.0</v>
      </c>
      <c r="M16" s="3">
        <v>1.0</v>
      </c>
      <c r="N16" s="3">
        <v>1.0</v>
      </c>
      <c r="O16" s="3">
        <v>1.0</v>
      </c>
      <c r="P16" s="3">
        <v>1.0</v>
      </c>
      <c r="Q16" s="3">
        <v>1.0</v>
      </c>
      <c r="R16" s="3">
        <v>1.0</v>
      </c>
      <c r="S16" s="3">
        <v>1.0</v>
      </c>
      <c r="T16" s="3">
        <v>1.0</v>
      </c>
      <c r="U16" s="3">
        <v>1.0</v>
      </c>
    </row>
    <row r="17">
      <c r="A17" s="3" t="s">
        <v>28</v>
      </c>
      <c r="B17" s="3">
        <v>1.01</v>
      </c>
      <c r="C17" s="3">
        <v>0.99</v>
      </c>
      <c r="D17" s="3">
        <v>1.05</v>
      </c>
      <c r="E17" s="3">
        <v>1.04</v>
      </c>
      <c r="F17" s="3">
        <v>1.04</v>
      </c>
      <c r="G17" s="3">
        <v>1.03</v>
      </c>
      <c r="H17" s="3">
        <v>1.13</v>
      </c>
      <c r="I17" s="3">
        <v>1.09</v>
      </c>
      <c r="J17" s="3">
        <v>1.05</v>
      </c>
      <c r="K17" s="3">
        <v>1.05</v>
      </c>
      <c r="L17" s="3">
        <v>1.03</v>
      </c>
      <c r="M17" s="3">
        <v>1.01</v>
      </c>
      <c r="N17" s="3">
        <v>1.03</v>
      </c>
      <c r="O17" s="3">
        <v>1.06</v>
      </c>
      <c r="P17" s="3">
        <v>1.05</v>
      </c>
      <c r="Q17" s="3">
        <v>1.08</v>
      </c>
      <c r="R17" s="3">
        <v>1.06</v>
      </c>
      <c r="S17" s="3">
        <v>1.03</v>
      </c>
      <c r="T17" s="3">
        <v>1.01</v>
      </c>
      <c r="U17" s="3">
        <v>1.01</v>
      </c>
    </row>
    <row r="18">
      <c r="A18" s="3" t="s">
        <v>29</v>
      </c>
      <c r="B18" s="3">
        <v>0.84</v>
      </c>
      <c r="C18" s="3">
        <v>0.85</v>
      </c>
      <c r="D18" s="3">
        <v>0.8</v>
      </c>
      <c r="E18" s="3">
        <v>0.8</v>
      </c>
      <c r="F18" s="3">
        <v>0.85</v>
      </c>
      <c r="G18" s="3">
        <v>0.81</v>
      </c>
      <c r="H18" s="3">
        <v>0.77</v>
      </c>
      <c r="I18" s="3">
        <v>0.84</v>
      </c>
      <c r="J18" s="3">
        <v>0.79</v>
      </c>
      <c r="K18" s="3">
        <v>0.81</v>
      </c>
      <c r="L18" s="3">
        <v>0.79</v>
      </c>
      <c r="M18" s="3">
        <v>0.81</v>
      </c>
      <c r="N18" s="3">
        <v>0.74</v>
      </c>
      <c r="O18" s="3">
        <v>0.75</v>
      </c>
      <c r="P18" s="3">
        <v>0.74</v>
      </c>
      <c r="Q18" s="3">
        <v>0.79</v>
      </c>
      <c r="R18" s="3">
        <v>0.76</v>
      </c>
      <c r="S18" s="3">
        <v>0.84</v>
      </c>
      <c r="T18" s="3">
        <v>0.81</v>
      </c>
      <c r="U18" s="3">
        <v>0.81</v>
      </c>
    </row>
    <row r="19">
      <c r="A19" s="3" t="s">
        <v>30</v>
      </c>
      <c r="B19" s="3">
        <v>1.34</v>
      </c>
      <c r="C19" s="3">
        <v>1.38</v>
      </c>
      <c r="D19" s="3">
        <v>1.28</v>
      </c>
      <c r="E19" s="3">
        <v>1.31</v>
      </c>
      <c r="F19" s="3">
        <v>1.3</v>
      </c>
      <c r="G19" s="3">
        <v>1.24</v>
      </c>
      <c r="H19" s="3">
        <v>1.25</v>
      </c>
      <c r="I19" s="3">
        <v>1.14</v>
      </c>
      <c r="J19" s="3">
        <v>1.14</v>
      </c>
      <c r="K19" s="3">
        <v>1.12</v>
      </c>
      <c r="L19" s="3">
        <v>1.17</v>
      </c>
      <c r="M19" s="3">
        <v>1.17</v>
      </c>
      <c r="N19" s="3">
        <v>1.12</v>
      </c>
      <c r="O19" s="3">
        <v>1.08</v>
      </c>
      <c r="P19" s="3">
        <v>1.1</v>
      </c>
      <c r="Q19" s="3">
        <v>1.11</v>
      </c>
      <c r="R19" s="3">
        <v>1.07</v>
      </c>
      <c r="S19" s="3">
        <v>1.05</v>
      </c>
      <c r="T19" s="3">
        <v>1.01</v>
      </c>
      <c r="U19" s="3">
        <v>0.97</v>
      </c>
    </row>
    <row r="20">
      <c r="A20" s="3" t="s">
        <v>31</v>
      </c>
      <c r="B20" s="3">
        <v>1.14</v>
      </c>
      <c r="C20" s="3">
        <v>1.12</v>
      </c>
      <c r="D20" s="3">
        <v>1.11</v>
      </c>
      <c r="E20" s="3">
        <v>1.31</v>
      </c>
      <c r="F20" s="3">
        <v>1.41</v>
      </c>
      <c r="G20" s="3">
        <v>1.18</v>
      </c>
      <c r="H20" s="3">
        <v>1.12</v>
      </c>
      <c r="I20" s="3">
        <v>0.83</v>
      </c>
      <c r="J20" s="3">
        <v>0.84</v>
      </c>
      <c r="K20" s="3">
        <v>1.01</v>
      </c>
      <c r="L20" s="3">
        <v>0.97</v>
      </c>
      <c r="M20" s="3">
        <v>0.95</v>
      </c>
      <c r="N20" s="3">
        <v>0.96</v>
      </c>
      <c r="O20" s="3">
        <v>1.02</v>
      </c>
      <c r="P20" s="3">
        <v>0.89</v>
      </c>
      <c r="Q20" s="3">
        <v>1.06</v>
      </c>
      <c r="R20" s="3">
        <v>0.93</v>
      </c>
      <c r="S20" s="3">
        <v>0.88</v>
      </c>
      <c r="T20" s="3">
        <v>0.98</v>
      </c>
      <c r="U20" s="3">
        <v>0.97</v>
      </c>
    </row>
    <row r="21">
      <c r="A21" s="3" t="s">
        <v>32</v>
      </c>
      <c r="B21" s="3">
        <v>1.1</v>
      </c>
      <c r="C21" s="3">
        <v>1.15</v>
      </c>
      <c r="D21" s="3">
        <v>1.13</v>
      </c>
      <c r="E21" s="3">
        <v>1.12</v>
      </c>
      <c r="F21" s="3">
        <v>1.17</v>
      </c>
      <c r="G21" s="3">
        <v>1.01</v>
      </c>
      <c r="H21" s="3">
        <v>1.19</v>
      </c>
      <c r="I21" s="3">
        <v>1.18</v>
      </c>
      <c r="J21" s="3">
        <v>1.28</v>
      </c>
      <c r="K21" s="3">
        <v>1.12</v>
      </c>
      <c r="L21" s="3">
        <v>1.17</v>
      </c>
      <c r="M21" s="3">
        <v>1.15</v>
      </c>
      <c r="N21" s="3">
        <v>1.07</v>
      </c>
      <c r="O21" s="3">
        <v>1.07</v>
      </c>
      <c r="P21" s="3">
        <v>1.24</v>
      </c>
      <c r="Q21" s="3">
        <v>1.17</v>
      </c>
      <c r="R21" s="3">
        <v>1.15</v>
      </c>
      <c r="S21" s="3">
        <v>1.07</v>
      </c>
      <c r="T21" s="3">
        <v>1.1</v>
      </c>
      <c r="U21" s="3">
        <v>1.06</v>
      </c>
    </row>
    <row r="22">
      <c r="A22" s="3" t="s">
        <v>33</v>
      </c>
      <c r="B22" s="3">
        <v>1.42</v>
      </c>
      <c r="C22" s="3">
        <v>1.31</v>
      </c>
      <c r="D22" s="3">
        <v>1.35</v>
      </c>
      <c r="E22" s="3">
        <v>1.46</v>
      </c>
      <c r="F22" s="3">
        <v>1.27</v>
      </c>
      <c r="G22" s="3">
        <v>1.32</v>
      </c>
      <c r="H22" s="3">
        <v>1.41</v>
      </c>
      <c r="I22" s="3">
        <v>1.45</v>
      </c>
      <c r="J22" s="3">
        <v>1.35</v>
      </c>
      <c r="K22" s="3">
        <v>1.33</v>
      </c>
      <c r="L22" s="3">
        <v>1.59</v>
      </c>
      <c r="M22" s="3">
        <v>1.36</v>
      </c>
      <c r="N22" s="3">
        <v>1.44</v>
      </c>
      <c r="O22" s="3">
        <v>1.31</v>
      </c>
      <c r="P22" s="3">
        <v>1.63</v>
      </c>
      <c r="Q22" s="3">
        <v>1.32</v>
      </c>
      <c r="R22" s="3">
        <v>1.39</v>
      </c>
      <c r="S22" s="3">
        <v>1.3</v>
      </c>
      <c r="T22" s="3">
        <v>1.5</v>
      </c>
      <c r="U22" s="3">
        <v>1.45</v>
      </c>
    </row>
    <row r="26">
      <c r="A26" s="17" t="s">
        <v>14</v>
      </c>
      <c r="B26" s="3" t="s">
        <v>26</v>
      </c>
    </row>
    <row r="27">
      <c r="A27" s="3" t="s">
        <v>27</v>
      </c>
      <c r="B27" s="3">
        <v>1998.0</v>
      </c>
      <c r="C27" s="3">
        <v>1999.0</v>
      </c>
      <c r="D27" s="3">
        <v>2000.0</v>
      </c>
      <c r="E27" s="3">
        <v>2001.0</v>
      </c>
      <c r="F27" s="3">
        <v>2002.0</v>
      </c>
      <c r="G27" s="3">
        <v>2003.0</v>
      </c>
      <c r="H27" s="3">
        <v>2004.0</v>
      </c>
      <c r="I27" s="3">
        <v>2005.0</v>
      </c>
      <c r="J27" s="3">
        <v>2006.0</v>
      </c>
      <c r="K27" s="3">
        <v>2007.0</v>
      </c>
      <c r="L27" s="3">
        <v>2008.0</v>
      </c>
      <c r="M27" s="3">
        <v>2009.0</v>
      </c>
      <c r="N27" s="3">
        <v>2010.0</v>
      </c>
      <c r="O27" s="3">
        <v>2011.0</v>
      </c>
      <c r="P27" s="3">
        <v>2012.0</v>
      </c>
      <c r="Q27" s="3">
        <v>2013.0</v>
      </c>
      <c r="R27" s="3">
        <v>2014.0</v>
      </c>
      <c r="S27" s="3">
        <v>2015.0</v>
      </c>
      <c r="T27" s="3">
        <v>2016.0</v>
      </c>
      <c r="U27" s="3">
        <v>2017.0</v>
      </c>
    </row>
    <row r="28">
      <c r="A28" s="3" t="s">
        <v>17</v>
      </c>
      <c r="B28" s="3">
        <v>1.0</v>
      </c>
      <c r="C28" s="3">
        <v>1.0</v>
      </c>
      <c r="D28" s="3">
        <v>1.0</v>
      </c>
      <c r="E28" s="3">
        <v>1.0</v>
      </c>
      <c r="F28" s="3">
        <v>1.0</v>
      </c>
      <c r="G28" s="3">
        <v>1.0</v>
      </c>
      <c r="H28" s="3">
        <v>1.0</v>
      </c>
      <c r="I28" s="3">
        <v>1.0</v>
      </c>
      <c r="J28" s="3">
        <v>1.0</v>
      </c>
      <c r="K28" s="3">
        <v>1.0</v>
      </c>
      <c r="L28" s="3">
        <v>1.0</v>
      </c>
      <c r="M28" s="3">
        <v>1.0</v>
      </c>
      <c r="N28" s="3">
        <v>1.0</v>
      </c>
      <c r="O28" s="3">
        <v>1.0</v>
      </c>
      <c r="P28" s="3">
        <v>1.0</v>
      </c>
      <c r="Q28" s="3">
        <v>1.0</v>
      </c>
      <c r="R28" s="3">
        <v>1.0</v>
      </c>
      <c r="S28" s="3">
        <v>1.0</v>
      </c>
      <c r="T28" s="3">
        <v>1.0</v>
      </c>
      <c r="U28" s="3">
        <v>1.0</v>
      </c>
    </row>
    <row r="29">
      <c r="A29" s="3" t="s">
        <v>28</v>
      </c>
      <c r="B29" s="3">
        <v>1.03</v>
      </c>
      <c r="C29" s="3">
        <v>1.03</v>
      </c>
      <c r="D29" s="3">
        <v>1.0</v>
      </c>
      <c r="E29" s="3">
        <v>1.01</v>
      </c>
      <c r="F29" s="3">
        <v>1.01</v>
      </c>
      <c r="G29" s="3">
        <v>0.98</v>
      </c>
      <c r="H29" s="3">
        <v>0.98</v>
      </c>
      <c r="I29" s="3">
        <v>0.99</v>
      </c>
      <c r="J29" s="3">
        <v>0.96</v>
      </c>
      <c r="K29" s="3">
        <v>0.98</v>
      </c>
      <c r="L29" s="3">
        <v>0.99</v>
      </c>
      <c r="M29" s="3">
        <v>0.96</v>
      </c>
      <c r="N29" s="3">
        <v>0.95</v>
      </c>
      <c r="O29" s="3">
        <v>0.98</v>
      </c>
      <c r="P29" s="3">
        <v>0.99</v>
      </c>
      <c r="Q29" s="3">
        <v>1.0</v>
      </c>
      <c r="R29" s="3">
        <v>1.01</v>
      </c>
      <c r="S29" s="3">
        <v>0.98</v>
      </c>
      <c r="T29" s="3">
        <v>0.96</v>
      </c>
      <c r="U29" s="3">
        <v>0.96</v>
      </c>
    </row>
    <row r="30">
      <c r="A30" s="3" t="s">
        <v>29</v>
      </c>
      <c r="B30" s="3">
        <v>0.96</v>
      </c>
      <c r="C30" s="3">
        <v>0.92</v>
      </c>
      <c r="D30" s="3">
        <v>0.99</v>
      </c>
      <c r="E30" s="3">
        <v>0.95</v>
      </c>
      <c r="F30" s="3">
        <v>0.88</v>
      </c>
      <c r="G30" s="3">
        <v>0.97</v>
      </c>
      <c r="H30" s="3">
        <v>1.01</v>
      </c>
      <c r="I30" s="3">
        <v>0.98</v>
      </c>
      <c r="J30" s="3">
        <v>0.96</v>
      </c>
      <c r="K30" s="3">
        <v>0.96</v>
      </c>
      <c r="L30" s="3">
        <v>0.94</v>
      </c>
      <c r="M30" s="3">
        <v>0.94</v>
      </c>
      <c r="N30" s="3">
        <v>0.94</v>
      </c>
      <c r="O30" s="3">
        <v>0.86</v>
      </c>
      <c r="P30" s="3">
        <v>0.87</v>
      </c>
      <c r="Q30" s="3">
        <v>0.84</v>
      </c>
      <c r="R30" s="3">
        <v>0.82</v>
      </c>
      <c r="S30" s="3">
        <v>0.86</v>
      </c>
      <c r="T30" s="3">
        <v>0.89</v>
      </c>
      <c r="U30" s="3">
        <v>0.9</v>
      </c>
    </row>
    <row r="31">
      <c r="A31" s="3" t="s">
        <v>30</v>
      </c>
      <c r="B31" s="3">
        <v>1.06</v>
      </c>
      <c r="C31" s="3">
        <v>1.14</v>
      </c>
      <c r="D31" s="3">
        <v>1.16</v>
      </c>
      <c r="E31" s="3">
        <v>1.37</v>
      </c>
      <c r="F31" s="3">
        <v>1.34</v>
      </c>
      <c r="G31" s="3">
        <v>1.44</v>
      </c>
      <c r="H31" s="3">
        <v>1.48</v>
      </c>
      <c r="I31" s="3">
        <v>1.47</v>
      </c>
      <c r="J31" s="3">
        <v>1.55</v>
      </c>
      <c r="K31" s="3">
        <v>1.47</v>
      </c>
      <c r="L31" s="3">
        <v>1.62</v>
      </c>
      <c r="M31" s="3">
        <v>1.89</v>
      </c>
      <c r="N31" s="3">
        <v>1.82</v>
      </c>
      <c r="O31" s="3">
        <v>1.77</v>
      </c>
      <c r="P31" s="3">
        <v>1.8</v>
      </c>
      <c r="Q31" s="3">
        <v>1.61</v>
      </c>
      <c r="R31" s="3">
        <v>1.57</v>
      </c>
      <c r="S31" s="3">
        <v>1.43</v>
      </c>
      <c r="T31" s="3">
        <v>1.34</v>
      </c>
      <c r="U31" s="3">
        <v>1.4</v>
      </c>
    </row>
    <row r="32">
      <c r="A32" s="3" t="s">
        <v>31</v>
      </c>
      <c r="B32" s="3">
        <v>1.37</v>
      </c>
      <c r="C32" s="3">
        <v>1.2</v>
      </c>
      <c r="D32" s="3">
        <v>1.35</v>
      </c>
      <c r="E32" s="3">
        <v>1.04</v>
      </c>
      <c r="F32" s="3">
        <v>1.11</v>
      </c>
      <c r="G32" s="3">
        <v>1.01</v>
      </c>
      <c r="H32" s="3">
        <v>1.45</v>
      </c>
      <c r="I32" s="3">
        <v>1.1</v>
      </c>
      <c r="J32" s="3">
        <v>1.23</v>
      </c>
      <c r="K32" s="3">
        <v>1.14</v>
      </c>
      <c r="L32" s="3">
        <v>1.51</v>
      </c>
      <c r="M32" s="3">
        <v>1.37</v>
      </c>
      <c r="N32" s="3">
        <v>1.05</v>
      </c>
      <c r="O32" s="3">
        <v>1.18</v>
      </c>
      <c r="P32" s="3">
        <v>1.19</v>
      </c>
      <c r="Q32" s="3">
        <v>1.27</v>
      </c>
      <c r="R32" s="3">
        <v>1.14</v>
      </c>
      <c r="S32" s="3">
        <v>1.09</v>
      </c>
      <c r="T32" s="3">
        <v>0.97</v>
      </c>
      <c r="U32" s="3">
        <v>0.93</v>
      </c>
    </row>
    <row r="33">
      <c r="A33" s="3" t="s">
        <v>32</v>
      </c>
      <c r="B33" s="3">
        <v>1.41</v>
      </c>
      <c r="C33" s="3">
        <v>1.37</v>
      </c>
      <c r="D33" s="3">
        <v>1.28</v>
      </c>
      <c r="E33" s="3">
        <v>1.4</v>
      </c>
      <c r="F33" s="3">
        <v>1.48</v>
      </c>
      <c r="G33" s="3">
        <v>1.39</v>
      </c>
      <c r="H33" s="3">
        <v>1.32</v>
      </c>
      <c r="I33" s="3">
        <v>1.41</v>
      </c>
      <c r="J33" s="3">
        <v>1.21</v>
      </c>
      <c r="K33" s="3">
        <v>1.22</v>
      </c>
      <c r="L33" s="3">
        <v>1.25</v>
      </c>
      <c r="M33" s="3">
        <v>1.36</v>
      </c>
      <c r="N33" s="3">
        <v>1.26</v>
      </c>
      <c r="O33" s="3">
        <v>1.32</v>
      </c>
      <c r="P33" s="3">
        <v>1.64</v>
      </c>
      <c r="Q33" s="3">
        <v>1.35</v>
      </c>
      <c r="R33" s="3">
        <v>1.08</v>
      </c>
      <c r="S33" s="3">
        <v>0.92</v>
      </c>
      <c r="T33" s="3">
        <v>1.01</v>
      </c>
      <c r="U33" s="3">
        <v>1.07</v>
      </c>
    </row>
    <row r="34">
      <c r="A34" s="3" t="s">
        <v>33</v>
      </c>
      <c r="B34" s="3">
        <v>1.48</v>
      </c>
      <c r="C34" s="3">
        <v>1.69</v>
      </c>
      <c r="D34" s="3">
        <v>1.32</v>
      </c>
      <c r="E34" s="3">
        <v>1.39</v>
      </c>
      <c r="F34" s="3">
        <v>1.65</v>
      </c>
      <c r="G34" s="3">
        <v>1.58</v>
      </c>
      <c r="H34" s="3">
        <v>1.43</v>
      </c>
      <c r="I34" s="3">
        <v>1.67</v>
      </c>
      <c r="J34" s="3">
        <v>1.79</v>
      </c>
      <c r="K34" s="3">
        <v>1.97</v>
      </c>
      <c r="L34" s="3">
        <v>1.97</v>
      </c>
      <c r="M34" s="3">
        <v>2.24</v>
      </c>
      <c r="N34" s="3">
        <v>2.05</v>
      </c>
      <c r="O34" s="3">
        <v>2.23</v>
      </c>
      <c r="P34" s="3">
        <v>1.91</v>
      </c>
      <c r="Q34" s="3">
        <v>2.25</v>
      </c>
      <c r="R34" s="3">
        <v>1.8</v>
      </c>
      <c r="S34" s="3">
        <v>1.76</v>
      </c>
      <c r="T34" s="3">
        <v>1.67</v>
      </c>
      <c r="U34" s="3">
        <v>1.74</v>
      </c>
    </row>
    <row r="55">
      <c r="A55" s="17"/>
    </row>
    <row r="56">
      <c r="B56" s="17"/>
      <c r="C56" s="17"/>
      <c r="D56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3.0"/>
  </cols>
  <sheetData>
    <row r="1">
      <c r="A1" s="24" t="s">
        <v>46</v>
      </c>
    </row>
    <row r="2">
      <c r="A2" s="2" t="s">
        <v>0</v>
      </c>
    </row>
    <row r="3">
      <c r="A3" s="17" t="s">
        <v>59</v>
      </c>
    </row>
    <row r="4">
      <c r="A4" s="17" t="s">
        <v>27</v>
      </c>
      <c r="B4" s="32">
        <v>1998.0</v>
      </c>
      <c r="C4" s="32">
        <v>1999.0</v>
      </c>
      <c r="D4" s="32">
        <v>2000.0</v>
      </c>
      <c r="E4" s="32">
        <v>2001.0</v>
      </c>
      <c r="F4" s="32">
        <v>2002.0</v>
      </c>
      <c r="G4" s="32">
        <v>2003.0</v>
      </c>
      <c r="H4" s="32">
        <v>2004.0</v>
      </c>
      <c r="I4" s="32">
        <v>2005.0</v>
      </c>
      <c r="J4" s="32">
        <v>2006.0</v>
      </c>
      <c r="K4" s="32">
        <v>2007.0</v>
      </c>
      <c r="L4" s="32">
        <v>2008.0</v>
      </c>
      <c r="M4" s="32">
        <v>2009.0</v>
      </c>
      <c r="N4" s="32">
        <v>2010.0</v>
      </c>
      <c r="O4" s="32">
        <v>2011.0</v>
      </c>
      <c r="P4" s="32">
        <v>2012.0</v>
      </c>
      <c r="Q4" s="32">
        <v>2013.0</v>
      </c>
      <c r="R4" s="32">
        <v>2014.0</v>
      </c>
      <c r="S4" s="32">
        <v>2015.0</v>
      </c>
      <c r="T4" s="32">
        <v>2016.0</v>
      </c>
      <c r="U4" s="32">
        <v>2017.0</v>
      </c>
      <c r="V4" s="25" t="s">
        <v>60</v>
      </c>
    </row>
    <row r="5">
      <c r="A5" s="3" t="s">
        <v>61</v>
      </c>
      <c r="B5" s="33">
        <f>'Sector analysis (RAW)'!B64</f>
        <v>697</v>
      </c>
      <c r="C5" s="33">
        <f>'Sector analysis (RAW)'!C64</f>
        <v>534</v>
      </c>
      <c r="D5" s="33">
        <f>'Sector analysis (RAW)'!D64</f>
        <v>845</v>
      </c>
      <c r="E5" s="33">
        <f>'Sector analysis (RAW)'!E64</f>
        <v>1154</v>
      </c>
      <c r="F5" s="33">
        <f>'Sector analysis (RAW)'!F64</f>
        <v>1606</v>
      </c>
      <c r="G5" s="33">
        <f>'Sector analysis (RAW)'!G64</f>
        <v>2159</v>
      </c>
      <c r="H5" s="33">
        <f>'Sector analysis (RAW)'!H64</f>
        <v>3185</v>
      </c>
      <c r="I5" s="33">
        <f>'Sector analysis (RAW)'!I64</f>
        <v>4363</v>
      </c>
      <c r="J5" s="33">
        <f>'Sector analysis (RAW)'!J64</f>
        <v>5350</v>
      </c>
      <c r="K5" s="33">
        <f>'Sector analysis (RAW)'!K64</f>
        <v>5868</v>
      </c>
      <c r="L5" s="33">
        <f>'Sector analysis (RAW)'!L64</f>
        <v>9924</v>
      </c>
      <c r="M5" s="33">
        <f>'Sector analysis (RAW)'!M64</f>
        <v>10567</v>
      </c>
      <c r="N5" s="33">
        <f>'Sector analysis (RAW)'!N64</f>
        <v>10190</v>
      </c>
      <c r="O5" s="33">
        <f>'Sector analysis (RAW)'!O64</f>
        <v>8953</v>
      </c>
      <c r="P5" s="33">
        <f>'Sector analysis (RAW)'!P64</f>
        <v>8382</v>
      </c>
      <c r="Q5" s="33">
        <f>'Sector analysis (RAW)'!Q64</f>
        <v>8596</v>
      </c>
      <c r="R5" s="33">
        <f>'Sector analysis (RAW)'!R64</f>
        <v>9587</v>
      </c>
      <c r="S5" s="33">
        <f>'Sector analysis (RAW)'!S64</f>
        <v>10303</v>
      </c>
      <c r="T5" s="33">
        <f>'Sector analysis (RAW)'!T64</f>
        <v>12316</v>
      </c>
      <c r="U5" s="33">
        <f>'Sector analysis (RAW)'!U64</f>
        <v>14427</v>
      </c>
      <c r="V5" s="34">
        <f t="shared" ref="V5:V8" si="1">U5/sum($U$5:$U$8)</f>
        <v>0.9193270885</v>
      </c>
    </row>
    <row r="6">
      <c r="A6" s="3" t="s">
        <v>62</v>
      </c>
      <c r="B6" s="33">
        <f>'Sector analysis (RAW)'!B130</f>
        <v>9</v>
      </c>
      <c r="C6" s="33">
        <f>'Sector analysis (RAW)'!C130</f>
        <v>8</v>
      </c>
      <c r="D6" s="33">
        <f>'Sector analysis (RAW)'!D130</f>
        <v>11</v>
      </c>
      <c r="E6" s="33">
        <f>'Sector analysis (RAW)'!E130</f>
        <v>23</v>
      </c>
      <c r="F6" s="33">
        <f>'Sector analysis (RAW)'!F130</f>
        <v>22</v>
      </c>
      <c r="G6" s="33">
        <f>'Sector analysis (RAW)'!G130</f>
        <v>33</v>
      </c>
      <c r="H6" s="33">
        <f>'Sector analysis (RAW)'!H130</f>
        <v>57</v>
      </c>
      <c r="I6" s="33">
        <f>'Sector analysis (RAW)'!I130</f>
        <v>103</v>
      </c>
      <c r="J6" s="33">
        <f>'Sector analysis (RAW)'!J130</f>
        <v>156</v>
      </c>
      <c r="K6" s="33">
        <f>'Sector analysis (RAW)'!K130</f>
        <v>188</v>
      </c>
      <c r="L6" s="33">
        <f>'Sector analysis (RAW)'!L130</f>
        <v>331</v>
      </c>
      <c r="M6" s="33">
        <f>'Sector analysis (RAW)'!M130</f>
        <v>430</v>
      </c>
      <c r="N6" s="33">
        <f>'Sector analysis (RAW)'!N130</f>
        <v>519</v>
      </c>
      <c r="O6" s="33">
        <f>'Sector analysis (RAW)'!O130</f>
        <v>549</v>
      </c>
      <c r="P6" s="33">
        <f>'Sector analysis (RAW)'!P130</f>
        <v>511</v>
      </c>
      <c r="Q6" s="33">
        <f>'Sector analysis (RAW)'!Q130</f>
        <v>636</v>
      </c>
      <c r="R6" s="33">
        <f>'Sector analysis (RAW)'!R130</f>
        <v>632</v>
      </c>
      <c r="S6" s="33">
        <f>'Sector analysis (RAW)'!S130</f>
        <v>746</v>
      </c>
      <c r="T6" s="33">
        <f>'Sector analysis (RAW)'!T130</f>
        <v>862</v>
      </c>
      <c r="U6" s="33">
        <f>'Sector analysis (RAW)'!U130</f>
        <v>957</v>
      </c>
      <c r="V6" s="34">
        <f t="shared" si="1"/>
        <v>0.06098260371</v>
      </c>
    </row>
    <row r="7">
      <c r="A7" s="3" t="s">
        <v>63</v>
      </c>
      <c r="B7" s="26">
        <f>'Sector analysis (RAW)'!B30</f>
        <v>14</v>
      </c>
      <c r="C7" s="26">
        <f>'Sector analysis (RAW)'!C30</f>
        <v>8</v>
      </c>
      <c r="D7" s="26">
        <f>'Sector analysis (RAW)'!D30</f>
        <v>22</v>
      </c>
      <c r="E7" s="26">
        <f>'Sector analysis (RAW)'!E30</f>
        <v>22</v>
      </c>
      <c r="F7" s="26">
        <f>'Sector analysis (RAW)'!F30</f>
        <v>41</v>
      </c>
      <c r="G7" s="26">
        <f>'Sector analysis (RAW)'!G30</f>
        <v>58</v>
      </c>
      <c r="H7" s="26">
        <f>'Sector analysis (RAW)'!H30</f>
        <v>80</v>
      </c>
      <c r="I7" s="26">
        <f>'Sector analysis (RAW)'!I30</f>
        <v>102</v>
      </c>
      <c r="J7" s="26">
        <f>'Sector analysis (RAW)'!J30</f>
        <v>124</v>
      </c>
      <c r="K7" s="26">
        <f>'Sector analysis (RAW)'!K30</f>
        <v>149</v>
      </c>
      <c r="L7" s="26">
        <f>'Sector analysis (RAW)'!L30</f>
        <v>158</v>
      </c>
      <c r="M7" s="26">
        <f>'Sector analysis (RAW)'!M30</f>
        <v>176</v>
      </c>
      <c r="N7" s="26">
        <f>'Sector analysis (RAW)'!N30</f>
        <v>168</v>
      </c>
      <c r="O7" s="26">
        <f>'Sector analysis (RAW)'!O30</f>
        <v>163</v>
      </c>
      <c r="P7" s="26">
        <f>'Sector analysis (RAW)'!P30</f>
        <v>168</v>
      </c>
      <c r="Q7" s="26">
        <f>'Sector analysis (RAW)'!Q30</f>
        <v>196</v>
      </c>
      <c r="R7" s="26">
        <f>'Sector analysis (RAW)'!R30</f>
        <v>172</v>
      </c>
      <c r="S7" s="26">
        <f>'Sector analysis (RAW)'!S30</f>
        <v>177</v>
      </c>
      <c r="T7" s="26">
        <f>'Sector analysis (RAW)'!T30</f>
        <v>229</v>
      </c>
      <c r="U7" s="26">
        <f>'Sector analysis (RAW)'!U30</f>
        <v>257</v>
      </c>
      <c r="V7" s="34">
        <f t="shared" si="1"/>
        <v>0.01637672848</v>
      </c>
    </row>
    <row r="8">
      <c r="A8" s="3" t="s">
        <v>64</v>
      </c>
      <c r="B8" s="33">
        <f>'Sector analysis (RAW)'!B97</f>
        <v>2</v>
      </c>
      <c r="C8" s="33">
        <f>'Sector analysis (RAW)'!C97</f>
        <v>4</v>
      </c>
      <c r="D8" s="33">
        <f>'Sector analysis (RAW)'!D97</f>
        <v>3</v>
      </c>
      <c r="E8" s="33">
        <f>'Sector analysis (RAW)'!E97</f>
        <v>1</v>
      </c>
      <c r="F8" s="33">
        <f>'Sector analysis (RAW)'!F97</f>
        <v>2</v>
      </c>
      <c r="G8" s="33">
        <f>'Sector analysis (RAW)'!G97</f>
        <v>3</v>
      </c>
      <c r="H8" s="33">
        <f>'Sector analysis (RAW)'!H97</f>
        <v>2</v>
      </c>
      <c r="I8" s="33">
        <f>'Sector analysis (RAW)'!I97</f>
        <v>5</v>
      </c>
      <c r="J8" s="33">
        <f>'Sector analysis (RAW)'!J97</f>
        <v>4</v>
      </c>
      <c r="K8" s="33">
        <f>'Sector analysis (RAW)'!K97</f>
        <v>12</v>
      </c>
      <c r="L8" s="33">
        <f>'Sector analysis (RAW)'!L97</f>
        <v>14</v>
      </c>
      <c r="M8" s="33">
        <f>'Sector analysis (RAW)'!M97</f>
        <v>17</v>
      </c>
      <c r="N8" s="33">
        <f>'Sector analysis (RAW)'!N97</f>
        <v>12</v>
      </c>
      <c r="O8" s="33">
        <f>'Sector analysis (RAW)'!O97</f>
        <v>12</v>
      </c>
      <c r="P8" s="33">
        <f>'Sector analysis (RAW)'!P97</f>
        <v>11</v>
      </c>
      <c r="Q8" s="33">
        <f>'Sector analysis (RAW)'!Q97</f>
        <v>16</v>
      </c>
      <c r="R8" s="33">
        <f>'Sector analysis (RAW)'!R97</f>
        <v>17</v>
      </c>
      <c r="S8" s="33">
        <f>'Sector analysis (RAW)'!S97</f>
        <v>35</v>
      </c>
      <c r="T8" s="33">
        <f>'Sector analysis (RAW)'!T97</f>
        <v>42</v>
      </c>
      <c r="U8" s="33">
        <f>'Sector analysis (RAW)'!U97</f>
        <v>52</v>
      </c>
      <c r="V8" s="34">
        <f t="shared" si="1"/>
        <v>0.003313579303</v>
      </c>
    </row>
    <row r="9">
      <c r="K9" s="23"/>
      <c r="V9" s="34">
        <f>SUM(V5:V8)</f>
        <v>1</v>
      </c>
    </row>
    <row r="10">
      <c r="A10" s="17" t="s">
        <v>65</v>
      </c>
      <c r="K10" s="23"/>
      <c r="V10" s="35"/>
    </row>
    <row r="11">
      <c r="A11" s="17" t="s">
        <v>27</v>
      </c>
      <c r="B11" s="32">
        <v>1998.0</v>
      </c>
      <c r="C11" s="32">
        <v>1999.0</v>
      </c>
      <c r="D11" s="32">
        <v>2000.0</v>
      </c>
      <c r="E11" s="32">
        <v>2001.0</v>
      </c>
      <c r="F11" s="32">
        <v>2002.0</v>
      </c>
      <c r="G11" s="32">
        <v>2003.0</v>
      </c>
      <c r="H11" s="32">
        <v>2004.0</v>
      </c>
      <c r="I11" s="32">
        <v>2005.0</v>
      </c>
      <c r="J11" s="32">
        <v>2006.0</v>
      </c>
      <c r="K11" s="32">
        <v>2007.0</v>
      </c>
      <c r="L11" s="32">
        <v>2008.0</v>
      </c>
      <c r="M11" s="32">
        <v>2009.0</v>
      </c>
      <c r="N11" s="32">
        <v>2010.0</v>
      </c>
      <c r="O11" s="32">
        <v>2011.0</v>
      </c>
      <c r="P11" s="32">
        <v>2012.0</v>
      </c>
      <c r="Q11" s="32">
        <v>2013.0</v>
      </c>
      <c r="R11" s="32">
        <v>2014.0</v>
      </c>
      <c r="S11" s="32">
        <v>2015.0</v>
      </c>
      <c r="T11" s="32">
        <v>2016.0</v>
      </c>
      <c r="U11" s="32">
        <v>2017.0</v>
      </c>
      <c r="V11" s="35"/>
    </row>
    <row r="12">
      <c r="A12" s="3" t="s">
        <v>61</v>
      </c>
      <c r="B12" s="36">
        <f>'Sector analysis (RAW)'!B65</f>
        <v>2133</v>
      </c>
      <c r="C12" s="36">
        <f>'Sector analysis (RAW)'!C65</f>
        <v>2220</v>
      </c>
      <c r="D12" s="36">
        <f>'Sector analysis (RAW)'!D65</f>
        <v>2154</v>
      </c>
      <c r="E12" s="36">
        <f>'Sector analysis (RAW)'!E65</f>
        <v>2163</v>
      </c>
      <c r="F12" s="36">
        <f>'Sector analysis (RAW)'!F65</f>
        <v>2716</v>
      </c>
      <c r="G12" s="36">
        <f>'Sector analysis (RAW)'!G65</f>
        <v>3230</v>
      </c>
      <c r="H12" s="36">
        <f>'Sector analysis (RAW)'!H65</f>
        <v>3912</v>
      </c>
      <c r="I12" s="36">
        <f>'Sector analysis (RAW)'!I65</f>
        <v>4479</v>
      </c>
      <c r="J12" s="36">
        <f>'Sector analysis (RAW)'!J65</f>
        <v>4363</v>
      </c>
      <c r="K12" s="36">
        <f>'Sector analysis (RAW)'!K65</f>
        <v>4810</v>
      </c>
      <c r="L12" s="36">
        <f>'Sector analysis (RAW)'!L65</f>
        <v>5225</v>
      </c>
      <c r="M12" s="36">
        <f>'Sector analysis (RAW)'!M65</f>
        <v>4812</v>
      </c>
      <c r="N12" s="36">
        <f>'Sector analysis (RAW)'!N65</f>
        <v>4758</v>
      </c>
      <c r="O12" s="36">
        <f>'Sector analysis (RAW)'!O65</f>
        <v>5037</v>
      </c>
      <c r="P12" s="36">
        <f>'Sector analysis (RAW)'!P65</f>
        <v>4851</v>
      </c>
      <c r="Q12" s="36">
        <f>'Sector analysis (RAW)'!Q65</f>
        <v>5040</v>
      </c>
      <c r="R12" s="36">
        <f>'Sector analysis (RAW)'!R65</f>
        <v>5570</v>
      </c>
      <c r="S12" s="36">
        <f>'Sector analysis (RAW)'!S65</f>
        <v>7319</v>
      </c>
      <c r="T12" s="36">
        <f>'Sector analysis (RAW)'!T65</f>
        <v>7911</v>
      </c>
      <c r="U12" s="36">
        <f>'Sector analysis (RAW)'!U65</f>
        <v>8814</v>
      </c>
      <c r="V12" s="34">
        <f t="shared" ref="V12:V15" si="2">U12/sum($U$12:$U$15)</f>
        <v>0.8107809769</v>
      </c>
    </row>
    <row r="13" ht="13.5" customHeight="1">
      <c r="A13" s="3" t="s">
        <v>62</v>
      </c>
      <c r="B13" s="37">
        <f>'Sector analysis (RAW)'!B131</f>
        <v>205</v>
      </c>
      <c r="C13" s="37">
        <f>'Sector analysis (RAW)'!C131</f>
        <v>211</v>
      </c>
      <c r="D13" s="37">
        <f>'Sector analysis (RAW)'!D131</f>
        <v>225</v>
      </c>
      <c r="E13" s="37">
        <f>'Sector analysis (RAW)'!E131</f>
        <v>225</v>
      </c>
      <c r="F13" s="37">
        <f>'Sector analysis (RAW)'!F131</f>
        <v>241</v>
      </c>
      <c r="G13" s="37">
        <f>'Sector analysis (RAW)'!G131</f>
        <v>268</v>
      </c>
      <c r="H13" s="37">
        <f>'Sector analysis (RAW)'!H131</f>
        <v>370</v>
      </c>
      <c r="I13" s="37">
        <f>'Sector analysis (RAW)'!I131</f>
        <v>403</v>
      </c>
      <c r="J13" s="37">
        <f>'Sector analysis (RAW)'!J131</f>
        <v>398</v>
      </c>
      <c r="K13" s="37">
        <f>'Sector analysis (RAW)'!K131</f>
        <v>351</v>
      </c>
      <c r="L13" s="37">
        <f>'Sector analysis (RAW)'!L131</f>
        <v>403</v>
      </c>
      <c r="M13" s="37">
        <f>'Sector analysis (RAW)'!M131</f>
        <v>368</v>
      </c>
      <c r="N13" s="37">
        <f>'Sector analysis (RAW)'!N131</f>
        <v>307</v>
      </c>
      <c r="O13" s="37">
        <f>'Sector analysis (RAW)'!O131</f>
        <v>373</v>
      </c>
      <c r="P13" s="37">
        <f>'Sector analysis (RAW)'!P131</f>
        <v>343</v>
      </c>
      <c r="Q13" s="37">
        <f>'Sector analysis (RAW)'!Q131</f>
        <v>389</v>
      </c>
      <c r="R13" s="37">
        <f>'Sector analysis (RAW)'!R131</f>
        <v>353</v>
      </c>
      <c r="S13" s="37">
        <f>'Sector analysis (RAW)'!S131</f>
        <v>486</v>
      </c>
      <c r="T13" s="37">
        <f>'Sector analysis (RAW)'!T131</f>
        <v>527</v>
      </c>
      <c r="U13" s="37">
        <f>'Sector analysis (RAW)'!U131</f>
        <v>670</v>
      </c>
      <c r="V13" s="34">
        <f t="shared" si="2"/>
        <v>0.06163186459</v>
      </c>
    </row>
    <row r="14">
      <c r="A14" s="3" t="s">
        <v>63</v>
      </c>
      <c r="B14" s="37">
        <f>'Sector analysis (RAW)'!B31</f>
        <v>401</v>
      </c>
      <c r="C14" s="37">
        <f>'Sector analysis (RAW)'!C31</f>
        <v>363</v>
      </c>
      <c r="D14" s="37">
        <f>'Sector analysis (RAW)'!D31</f>
        <v>434</v>
      </c>
      <c r="E14" s="37">
        <f>'Sector analysis (RAW)'!E31</f>
        <v>423</v>
      </c>
      <c r="F14" s="37">
        <f>'Sector analysis (RAW)'!F31</f>
        <v>480</v>
      </c>
      <c r="G14" s="37">
        <f>'Sector analysis (RAW)'!G31</f>
        <v>497</v>
      </c>
      <c r="H14" s="37">
        <f>'Sector analysis (RAW)'!H31</f>
        <v>568</v>
      </c>
      <c r="I14" s="37">
        <f>'Sector analysis (RAW)'!I31</f>
        <v>660</v>
      </c>
      <c r="J14" s="37">
        <f>'Sector analysis (RAW)'!J31</f>
        <v>634</v>
      </c>
      <c r="K14" s="37">
        <f>'Sector analysis (RAW)'!K31</f>
        <v>718</v>
      </c>
      <c r="L14" s="37">
        <f>'Sector analysis (RAW)'!L31</f>
        <v>829</v>
      </c>
      <c r="M14" s="37">
        <f>'Sector analysis (RAW)'!M31</f>
        <v>678</v>
      </c>
      <c r="N14" s="37">
        <f>'Sector analysis (RAW)'!N31</f>
        <v>667</v>
      </c>
      <c r="O14" s="37">
        <f>'Sector analysis (RAW)'!O31</f>
        <v>717</v>
      </c>
      <c r="P14" s="37">
        <f>'Sector analysis (RAW)'!P31</f>
        <v>693</v>
      </c>
      <c r="Q14" s="37">
        <f>'Sector analysis (RAW)'!Q31</f>
        <v>690</v>
      </c>
      <c r="R14" s="37">
        <f>'Sector analysis (RAW)'!R31</f>
        <v>780</v>
      </c>
      <c r="S14" s="37">
        <f>'Sector analysis (RAW)'!S31</f>
        <v>1013</v>
      </c>
      <c r="T14" s="37">
        <f>'Sector analysis (RAW)'!T31</f>
        <v>1054</v>
      </c>
      <c r="U14" s="37">
        <f>'Sector analysis (RAW)'!U31</f>
        <v>1183</v>
      </c>
      <c r="V14" s="34">
        <f t="shared" si="2"/>
        <v>0.1088216355</v>
      </c>
    </row>
    <row r="15">
      <c r="A15" s="3" t="s">
        <v>64</v>
      </c>
      <c r="B15" s="36">
        <f>'Sector analysis (RAW)'!B98</f>
        <v>23</v>
      </c>
      <c r="C15" s="36">
        <f>'Sector analysis (RAW)'!C98</f>
        <v>18</v>
      </c>
      <c r="D15" s="36">
        <f>'Sector analysis (RAW)'!D98</f>
        <v>20</v>
      </c>
      <c r="E15" s="36">
        <f>'Sector analysis (RAW)'!E98</f>
        <v>28</v>
      </c>
      <c r="F15" s="36">
        <f>'Sector analysis (RAW)'!F98</f>
        <v>15</v>
      </c>
      <c r="G15" s="36">
        <f>'Sector analysis (RAW)'!G98</f>
        <v>42</v>
      </c>
      <c r="H15" s="36">
        <f>'Sector analysis (RAW)'!H98</f>
        <v>53</v>
      </c>
      <c r="I15" s="36">
        <f>'Sector analysis (RAW)'!I98</f>
        <v>73</v>
      </c>
      <c r="J15" s="36">
        <f>'Sector analysis (RAW)'!J98</f>
        <v>61</v>
      </c>
      <c r="K15" s="36">
        <f>'Sector analysis (RAW)'!K98</f>
        <v>70</v>
      </c>
      <c r="L15" s="36">
        <f>'Sector analysis (RAW)'!L98</f>
        <v>83</v>
      </c>
      <c r="M15" s="36">
        <f>'Sector analysis (RAW)'!M98</f>
        <v>76</v>
      </c>
      <c r="N15" s="36">
        <f>'Sector analysis (RAW)'!N98</f>
        <v>83</v>
      </c>
      <c r="O15" s="36">
        <f>'Sector analysis (RAW)'!O98</f>
        <v>92</v>
      </c>
      <c r="P15" s="36">
        <f>'Sector analysis (RAW)'!P98</f>
        <v>96</v>
      </c>
      <c r="Q15" s="36">
        <f>'Sector analysis (RAW)'!Q98</f>
        <v>110</v>
      </c>
      <c r="R15" s="36">
        <f>'Sector analysis (RAW)'!R98</f>
        <v>136</v>
      </c>
      <c r="S15" s="36">
        <f>'Sector analysis (RAW)'!S98</f>
        <v>146</v>
      </c>
      <c r="T15" s="36">
        <f>'Sector analysis (RAW)'!T98</f>
        <v>121</v>
      </c>
      <c r="U15" s="36">
        <f>'Sector analysis (RAW)'!U98</f>
        <v>204</v>
      </c>
      <c r="V15" s="34">
        <f t="shared" si="2"/>
        <v>0.01876552295</v>
      </c>
    </row>
    <row r="16">
      <c r="V16" s="34">
        <f>sum(V12:V15)</f>
        <v>1</v>
      </c>
    </row>
    <row r="17">
      <c r="A17" s="17" t="s">
        <v>66</v>
      </c>
      <c r="V17" s="35"/>
    </row>
    <row r="18">
      <c r="A18" s="17" t="s">
        <v>27</v>
      </c>
      <c r="B18" s="32">
        <v>1998.0</v>
      </c>
      <c r="C18" s="32">
        <v>1999.0</v>
      </c>
      <c r="D18" s="32">
        <v>2000.0</v>
      </c>
      <c r="E18" s="32">
        <v>2001.0</v>
      </c>
      <c r="F18" s="32">
        <v>2002.0</v>
      </c>
      <c r="G18" s="32">
        <v>2003.0</v>
      </c>
      <c r="H18" s="32">
        <v>2004.0</v>
      </c>
      <c r="I18" s="32">
        <v>2005.0</v>
      </c>
      <c r="J18" s="32">
        <v>2006.0</v>
      </c>
      <c r="K18" s="32">
        <v>2007.0</v>
      </c>
      <c r="L18" s="32">
        <v>2008.0</v>
      </c>
      <c r="M18" s="32">
        <v>2009.0</v>
      </c>
      <c r="N18" s="32">
        <v>2010.0</v>
      </c>
      <c r="O18" s="32">
        <v>2011.0</v>
      </c>
      <c r="P18" s="32">
        <v>2012.0</v>
      </c>
      <c r="Q18" s="32">
        <v>2013.0</v>
      </c>
      <c r="R18" s="32">
        <v>2014.0</v>
      </c>
      <c r="S18" s="32">
        <v>2015.0</v>
      </c>
      <c r="T18" s="32">
        <v>2016.0</v>
      </c>
      <c r="U18" s="32">
        <v>2017.0</v>
      </c>
      <c r="V18" s="35"/>
    </row>
    <row r="19">
      <c r="A19" s="3" t="s">
        <v>61</v>
      </c>
      <c r="B19" s="36">
        <f>'Sector analysis (RAW)'!B66</f>
        <v>2827</v>
      </c>
      <c r="C19" s="36">
        <f>'Sector analysis (RAW)'!C66</f>
        <v>3157</v>
      </c>
      <c r="D19" s="36">
        <f>'Sector analysis (RAW)'!D66</f>
        <v>3242</v>
      </c>
      <c r="E19" s="36">
        <f>'Sector analysis (RAW)'!E66</f>
        <v>3862</v>
      </c>
      <c r="F19" s="36">
        <f>'Sector analysis (RAW)'!F66</f>
        <v>4295</v>
      </c>
      <c r="G19" s="36">
        <f>'Sector analysis (RAW)'!G66</f>
        <v>5208</v>
      </c>
      <c r="H19" s="36">
        <f>'Sector analysis (RAW)'!H66</f>
        <v>6249</v>
      </c>
      <c r="I19" s="36">
        <f>'Sector analysis (RAW)'!I66</f>
        <v>7186</v>
      </c>
      <c r="J19" s="36">
        <f>'Sector analysis (RAW)'!J66</f>
        <v>8068</v>
      </c>
      <c r="K19" s="36">
        <f>'Sector analysis (RAW)'!K66</f>
        <v>9327</v>
      </c>
      <c r="L19" s="36">
        <f>'Sector analysis (RAW)'!L66</f>
        <v>10610</v>
      </c>
      <c r="M19" s="36">
        <f>'Sector analysis (RAW)'!M66</f>
        <v>10610</v>
      </c>
      <c r="N19" s="36">
        <f>'Sector analysis (RAW)'!N66</f>
        <v>10969</v>
      </c>
      <c r="O19" s="36">
        <f>'Sector analysis (RAW)'!O66</f>
        <v>10728</v>
      </c>
      <c r="P19" s="36">
        <f>'Sector analysis (RAW)'!P66</f>
        <v>10649</v>
      </c>
      <c r="Q19" s="36">
        <f>'Sector analysis (RAW)'!Q66</f>
        <v>10967</v>
      </c>
      <c r="R19" s="36">
        <f>'Sector analysis (RAW)'!R66</f>
        <v>11898</v>
      </c>
      <c r="S19" s="36">
        <f>'Sector analysis (RAW)'!S66</f>
        <v>14205</v>
      </c>
      <c r="T19" s="36">
        <f>'Sector analysis (RAW)'!T66</f>
        <v>14630</v>
      </c>
      <c r="U19" s="36">
        <f>'Sector analysis (RAW)'!U66</f>
        <v>15796</v>
      </c>
      <c r="V19" s="34">
        <f t="shared" ref="V19:V22" si="3">U19/sum($U$19:$U$22)</f>
        <v>0.8768735428</v>
      </c>
    </row>
    <row r="20">
      <c r="A20" s="3" t="s">
        <v>62</v>
      </c>
      <c r="B20" s="36">
        <f>'Sector analysis (RAW)'!B132</f>
        <v>271</v>
      </c>
      <c r="C20" s="36">
        <f>'Sector analysis (RAW)'!C132</f>
        <v>296</v>
      </c>
      <c r="D20" s="36">
        <f>'Sector analysis (RAW)'!D132</f>
        <v>335</v>
      </c>
      <c r="E20" s="36">
        <f>'Sector analysis (RAW)'!E132</f>
        <v>364</v>
      </c>
      <c r="F20" s="36">
        <f>'Sector analysis (RAW)'!F132</f>
        <v>467</v>
      </c>
      <c r="G20" s="36">
        <f>'Sector analysis (RAW)'!G132</f>
        <v>516</v>
      </c>
      <c r="H20" s="36">
        <f>'Sector analysis (RAW)'!H132</f>
        <v>650</v>
      </c>
      <c r="I20" s="36">
        <f>'Sector analysis (RAW)'!I132</f>
        <v>708</v>
      </c>
      <c r="J20" s="36">
        <f>'Sector analysis (RAW)'!J132</f>
        <v>816</v>
      </c>
      <c r="K20" s="36">
        <f>'Sector analysis (RAW)'!K132</f>
        <v>953</v>
      </c>
      <c r="L20" s="36">
        <f>'Sector analysis (RAW)'!L132</f>
        <v>928</v>
      </c>
      <c r="M20" s="36">
        <f>'Sector analysis (RAW)'!M132</f>
        <v>938</v>
      </c>
      <c r="N20" s="36">
        <f>'Sector analysis (RAW)'!N132</f>
        <v>1035</v>
      </c>
      <c r="O20" s="36">
        <f>'Sector analysis (RAW)'!O132</f>
        <v>989</v>
      </c>
      <c r="P20" s="36">
        <f>'Sector analysis (RAW)'!P132</f>
        <v>1051</v>
      </c>
      <c r="Q20" s="36">
        <f>'Sector analysis (RAW)'!Q132</f>
        <v>1103</v>
      </c>
      <c r="R20" s="36">
        <f>'Sector analysis (RAW)'!R132</f>
        <v>1219</v>
      </c>
      <c r="S20" s="36">
        <f>'Sector analysis (RAW)'!S132</f>
        <v>1463</v>
      </c>
      <c r="T20" s="36">
        <f>'Sector analysis (RAW)'!T132</f>
        <v>1609</v>
      </c>
      <c r="U20" s="36">
        <f>'Sector analysis (RAW)'!U132</f>
        <v>1481</v>
      </c>
      <c r="V20" s="34">
        <f t="shared" si="3"/>
        <v>0.08221383368</v>
      </c>
    </row>
    <row r="21">
      <c r="A21" s="3" t="s">
        <v>63</v>
      </c>
      <c r="B21" s="36">
        <f>'Sector analysis (RAW)'!B32</f>
        <v>128</v>
      </c>
      <c r="C21" s="36">
        <f>'Sector analysis (RAW)'!C32</f>
        <v>123</v>
      </c>
      <c r="D21" s="36">
        <f>'Sector analysis (RAW)'!D32</f>
        <v>148</v>
      </c>
      <c r="E21" s="36">
        <f>'Sector analysis (RAW)'!E32</f>
        <v>182</v>
      </c>
      <c r="F21" s="36">
        <f>'Sector analysis (RAW)'!F32</f>
        <v>188</v>
      </c>
      <c r="G21" s="36">
        <f>'Sector analysis (RAW)'!G32</f>
        <v>251</v>
      </c>
      <c r="H21" s="36">
        <f>'Sector analysis (RAW)'!H32</f>
        <v>216</v>
      </c>
      <c r="I21" s="36">
        <f>'Sector analysis (RAW)'!I32</f>
        <v>306</v>
      </c>
      <c r="J21" s="36">
        <f>'Sector analysis (RAW)'!J32</f>
        <v>317</v>
      </c>
      <c r="K21" s="36">
        <f>'Sector analysis (RAW)'!K32</f>
        <v>363</v>
      </c>
      <c r="L21" s="36">
        <f>'Sector analysis (RAW)'!L32</f>
        <v>398</v>
      </c>
      <c r="M21" s="36">
        <f>'Sector analysis (RAW)'!M32</f>
        <v>350</v>
      </c>
      <c r="N21" s="36">
        <f>'Sector analysis (RAW)'!N32</f>
        <v>335</v>
      </c>
      <c r="O21" s="36">
        <f>'Sector analysis (RAW)'!O32</f>
        <v>297</v>
      </c>
      <c r="P21" s="36">
        <f>'Sector analysis (RAW)'!P32</f>
        <v>296</v>
      </c>
      <c r="Q21" s="36">
        <f>'Sector analysis (RAW)'!Q32</f>
        <v>305</v>
      </c>
      <c r="R21" s="36">
        <f>'Sector analysis (RAW)'!R32</f>
        <v>285</v>
      </c>
      <c r="S21" s="36">
        <f>'Sector analysis (RAW)'!S32</f>
        <v>334</v>
      </c>
      <c r="T21" s="36">
        <f>'Sector analysis (RAW)'!T32</f>
        <v>423</v>
      </c>
      <c r="U21" s="36">
        <f>'Sector analysis (RAW)'!U32</f>
        <v>477</v>
      </c>
      <c r="V21" s="34">
        <f t="shared" si="3"/>
        <v>0.02647940491</v>
      </c>
    </row>
    <row r="22">
      <c r="A22" s="3" t="s">
        <v>64</v>
      </c>
      <c r="B22" s="36">
        <f>'Sector analysis (RAW)'!B99</f>
        <v>50</v>
      </c>
      <c r="C22" s="36">
        <f>'Sector analysis (RAW)'!C99</f>
        <v>32</v>
      </c>
      <c r="D22" s="36">
        <f>'Sector analysis (RAW)'!D99</f>
        <v>34</v>
      </c>
      <c r="E22" s="36">
        <f>'Sector analysis (RAW)'!E99</f>
        <v>34</v>
      </c>
      <c r="F22" s="36">
        <f>'Sector analysis (RAW)'!F99</f>
        <v>50</v>
      </c>
      <c r="G22" s="36">
        <f>'Sector analysis (RAW)'!G99</f>
        <v>73</v>
      </c>
      <c r="H22" s="36">
        <f>'Sector analysis (RAW)'!H99</f>
        <v>89</v>
      </c>
      <c r="I22" s="36">
        <f>'Sector analysis (RAW)'!I99</f>
        <v>84</v>
      </c>
      <c r="J22" s="36">
        <f>'Sector analysis (RAW)'!J99</f>
        <v>109</v>
      </c>
      <c r="K22" s="36">
        <f>'Sector analysis (RAW)'!K99</f>
        <v>110</v>
      </c>
      <c r="L22" s="36">
        <f>'Sector analysis (RAW)'!L99</f>
        <v>125</v>
      </c>
      <c r="M22" s="36">
        <f>'Sector analysis (RAW)'!M99</f>
        <v>118</v>
      </c>
      <c r="N22" s="36">
        <f>'Sector analysis (RAW)'!N99</f>
        <v>120</v>
      </c>
      <c r="O22" s="36">
        <f>'Sector analysis (RAW)'!O99</f>
        <v>130</v>
      </c>
      <c r="P22" s="36">
        <f>'Sector analysis (RAW)'!P99</f>
        <v>127</v>
      </c>
      <c r="Q22" s="36">
        <f>'Sector analysis (RAW)'!Q99</f>
        <v>151</v>
      </c>
      <c r="R22" s="36">
        <f>'Sector analysis (RAW)'!R99</f>
        <v>169</v>
      </c>
      <c r="S22" s="36">
        <f>'Sector analysis (RAW)'!S99</f>
        <v>215</v>
      </c>
      <c r="T22" s="36">
        <f>'Sector analysis (RAW)'!T99</f>
        <v>187</v>
      </c>
      <c r="U22" s="36">
        <f>'Sector analysis (RAW)'!U99</f>
        <v>260</v>
      </c>
      <c r="V22" s="34">
        <f t="shared" si="3"/>
        <v>0.01443321861</v>
      </c>
    </row>
    <row r="23">
      <c r="V23" s="34">
        <f>sum(V19:V22)</f>
        <v>1</v>
      </c>
    </row>
    <row r="25">
      <c r="A25" s="17"/>
      <c r="G25" s="17"/>
    </row>
    <row r="27">
      <c r="A27" s="17"/>
      <c r="G27" s="17"/>
    </row>
    <row r="29">
      <c r="B29" s="33"/>
      <c r="C29" s="33"/>
      <c r="D29" s="33"/>
      <c r="E29" s="33"/>
      <c r="H29" s="37"/>
      <c r="I29" s="36"/>
      <c r="J29" s="36"/>
      <c r="K29" s="36"/>
    </row>
    <row r="30">
      <c r="B30" s="33"/>
      <c r="C30" s="33"/>
      <c r="D30" s="33"/>
      <c r="E30" s="33"/>
      <c r="H30" s="36"/>
      <c r="I30" s="36"/>
      <c r="J30" s="36"/>
      <c r="K30" s="36"/>
    </row>
    <row r="31">
      <c r="B31" s="33"/>
      <c r="C31" s="33"/>
      <c r="D31" s="33"/>
      <c r="E31" s="33"/>
      <c r="H31" s="36"/>
      <c r="I31" s="36"/>
      <c r="J31" s="36"/>
      <c r="K31" s="36"/>
    </row>
    <row r="32">
      <c r="A32" s="5"/>
      <c r="B32" s="38"/>
      <c r="C32" s="38"/>
      <c r="D32" s="38"/>
      <c r="E32" s="38"/>
      <c r="G32" s="5"/>
      <c r="H32" s="38"/>
      <c r="I32" s="38"/>
      <c r="J32" s="38"/>
      <c r="K32" s="38"/>
    </row>
    <row r="33">
      <c r="A33" s="17"/>
    </row>
    <row r="34">
      <c r="A34" s="17"/>
    </row>
    <row r="35">
      <c r="A35" s="17"/>
    </row>
    <row r="37">
      <c r="B37" s="33"/>
      <c r="C37" s="33"/>
      <c r="D37" s="33"/>
      <c r="E37" s="33"/>
    </row>
    <row r="38">
      <c r="B38" s="33"/>
      <c r="C38" s="33"/>
      <c r="D38" s="33"/>
      <c r="E38" s="33"/>
    </row>
    <row r="39">
      <c r="B39" s="33"/>
      <c r="C39" s="33"/>
      <c r="D39" s="33"/>
      <c r="E39" s="33"/>
    </row>
    <row r="40">
      <c r="A40" s="17"/>
    </row>
    <row r="41">
      <c r="A41" s="17"/>
    </row>
    <row r="42">
      <c r="A42" s="17"/>
    </row>
    <row r="44">
      <c r="B44" s="33"/>
      <c r="C44" s="33"/>
      <c r="D44" s="33"/>
      <c r="E44" s="33"/>
    </row>
    <row r="45">
      <c r="B45" s="33"/>
      <c r="C45" s="33"/>
      <c r="D45" s="33"/>
      <c r="E45" s="33"/>
    </row>
    <row r="46">
      <c r="B46" s="33"/>
      <c r="C46" s="33"/>
      <c r="D46" s="33"/>
      <c r="E46" s="33"/>
    </row>
    <row r="48">
      <c r="A48" s="17" t="s">
        <v>67</v>
      </c>
    </row>
    <row r="51">
      <c r="A51" s="17" t="s">
        <v>68</v>
      </c>
      <c r="B51" s="17">
        <v>2009.0</v>
      </c>
      <c r="C51" s="32">
        <v>2010.0</v>
      </c>
      <c r="D51" s="32">
        <v>2011.0</v>
      </c>
      <c r="E51" s="32">
        <v>2012.0</v>
      </c>
      <c r="F51" s="32">
        <v>2013.0</v>
      </c>
      <c r="G51" s="32">
        <v>2014.0</v>
      </c>
      <c r="H51" s="32">
        <v>2015.0</v>
      </c>
      <c r="I51" s="32">
        <v>2016.0</v>
      </c>
      <c r="J51" s="32">
        <v>2017.0</v>
      </c>
    </row>
    <row r="52">
      <c r="A52" s="3" t="s">
        <v>37</v>
      </c>
      <c r="B52" s="33">
        <f t="shared" ref="B52:J52" si="4">M14</f>
        <v>678</v>
      </c>
      <c r="C52" s="33">
        <f t="shared" si="4"/>
        <v>667</v>
      </c>
      <c r="D52" s="33">
        <f t="shared" si="4"/>
        <v>717</v>
      </c>
      <c r="E52" s="33">
        <f t="shared" si="4"/>
        <v>693</v>
      </c>
      <c r="F52" s="33">
        <f t="shared" si="4"/>
        <v>690</v>
      </c>
      <c r="G52" s="33">
        <f t="shared" si="4"/>
        <v>780</v>
      </c>
      <c r="H52" s="33">
        <f t="shared" si="4"/>
        <v>1013</v>
      </c>
      <c r="I52" s="33">
        <f t="shared" si="4"/>
        <v>1054</v>
      </c>
      <c r="J52" s="33">
        <f t="shared" si="4"/>
        <v>1183</v>
      </c>
    </row>
    <row r="53">
      <c r="A53" s="3" t="s">
        <v>13</v>
      </c>
      <c r="B53" s="33">
        <f t="shared" ref="B53:J53" si="5">M7</f>
        <v>176</v>
      </c>
      <c r="C53" s="33">
        <f t="shared" si="5"/>
        <v>168</v>
      </c>
      <c r="D53" s="33">
        <f t="shared" si="5"/>
        <v>163</v>
      </c>
      <c r="E53" s="33">
        <f t="shared" si="5"/>
        <v>168</v>
      </c>
      <c r="F53" s="33">
        <f t="shared" si="5"/>
        <v>196</v>
      </c>
      <c r="G53" s="33">
        <f t="shared" si="5"/>
        <v>172</v>
      </c>
      <c r="H53" s="33">
        <f t="shared" si="5"/>
        <v>177</v>
      </c>
      <c r="I53" s="33">
        <f t="shared" si="5"/>
        <v>229</v>
      </c>
      <c r="J53" s="33">
        <f t="shared" si="5"/>
        <v>257</v>
      </c>
    </row>
    <row r="54">
      <c r="A54" s="3" t="s">
        <v>15</v>
      </c>
      <c r="B54" s="33">
        <f t="shared" ref="B54:J54" si="6">M21</f>
        <v>350</v>
      </c>
      <c r="C54" s="33">
        <f t="shared" si="6"/>
        <v>335</v>
      </c>
      <c r="D54" s="33">
        <f t="shared" si="6"/>
        <v>297</v>
      </c>
      <c r="E54" s="33">
        <f t="shared" si="6"/>
        <v>296</v>
      </c>
      <c r="F54" s="33">
        <f t="shared" si="6"/>
        <v>305</v>
      </c>
      <c r="G54" s="33">
        <f t="shared" si="6"/>
        <v>285</v>
      </c>
      <c r="H54" s="33">
        <f t="shared" si="6"/>
        <v>334</v>
      </c>
      <c r="I54" s="33">
        <f t="shared" si="6"/>
        <v>423</v>
      </c>
      <c r="J54" s="33">
        <f t="shared" si="6"/>
        <v>477</v>
      </c>
    </row>
    <row r="56">
      <c r="A56" s="17" t="s">
        <v>69</v>
      </c>
      <c r="B56" s="17">
        <v>2009.0</v>
      </c>
      <c r="C56" s="32">
        <v>2010.0</v>
      </c>
      <c r="D56" s="32">
        <v>2011.0</v>
      </c>
      <c r="E56" s="32">
        <v>2012.0</v>
      </c>
      <c r="F56" s="32">
        <v>2013.0</v>
      </c>
      <c r="G56" s="32">
        <v>2014.0</v>
      </c>
      <c r="H56" s="32">
        <v>2015.0</v>
      </c>
      <c r="I56" s="32">
        <v>2016.0</v>
      </c>
      <c r="J56" s="32">
        <v>2017.0</v>
      </c>
    </row>
    <row r="57">
      <c r="A57" s="3" t="s">
        <v>37</v>
      </c>
      <c r="B57" s="39">
        <f t="shared" ref="B57:J57" si="7">B52/$B52</f>
        <v>1</v>
      </c>
      <c r="C57" s="39">
        <f t="shared" si="7"/>
        <v>0.9837758112</v>
      </c>
      <c r="D57" s="39">
        <f t="shared" si="7"/>
        <v>1.057522124</v>
      </c>
      <c r="E57" s="39">
        <f t="shared" si="7"/>
        <v>1.022123894</v>
      </c>
      <c r="F57" s="39">
        <f t="shared" si="7"/>
        <v>1.017699115</v>
      </c>
      <c r="G57" s="39">
        <f t="shared" si="7"/>
        <v>1.150442478</v>
      </c>
      <c r="H57" s="39">
        <f t="shared" si="7"/>
        <v>1.494100295</v>
      </c>
      <c r="I57" s="39">
        <f t="shared" si="7"/>
        <v>1.554572271</v>
      </c>
      <c r="J57" s="39">
        <f t="shared" si="7"/>
        <v>1.744837758</v>
      </c>
    </row>
    <row r="58">
      <c r="A58" s="3" t="s">
        <v>13</v>
      </c>
      <c r="B58" s="39">
        <f t="shared" ref="B58:J58" si="8">B53/$B53</f>
        <v>1</v>
      </c>
      <c r="C58" s="39">
        <f t="shared" si="8"/>
        <v>0.9545454545</v>
      </c>
      <c r="D58" s="39">
        <f t="shared" si="8"/>
        <v>0.9261363636</v>
      </c>
      <c r="E58" s="39">
        <f t="shared" si="8"/>
        <v>0.9545454545</v>
      </c>
      <c r="F58" s="39">
        <f t="shared" si="8"/>
        <v>1.113636364</v>
      </c>
      <c r="G58" s="39">
        <f t="shared" si="8"/>
        <v>0.9772727273</v>
      </c>
      <c r="H58" s="39">
        <f t="shared" si="8"/>
        <v>1.005681818</v>
      </c>
      <c r="I58" s="39">
        <f t="shared" si="8"/>
        <v>1.301136364</v>
      </c>
      <c r="J58" s="39">
        <f t="shared" si="8"/>
        <v>1.460227273</v>
      </c>
    </row>
    <row r="59">
      <c r="A59" s="3" t="s">
        <v>15</v>
      </c>
      <c r="B59" s="39">
        <f t="shared" ref="B59:J59" si="9">B54/$B54</f>
        <v>1</v>
      </c>
      <c r="C59" s="39">
        <f t="shared" si="9"/>
        <v>0.9571428571</v>
      </c>
      <c r="D59" s="39">
        <f t="shared" si="9"/>
        <v>0.8485714286</v>
      </c>
      <c r="E59" s="39">
        <f t="shared" si="9"/>
        <v>0.8457142857</v>
      </c>
      <c r="F59" s="39">
        <f t="shared" si="9"/>
        <v>0.8714285714</v>
      </c>
      <c r="G59" s="39">
        <f t="shared" si="9"/>
        <v>0.8142857143</v>
      </c>
      <c r="H59" s="39">
        <f t="shared" si="9"/>
        <v>0.9542857143</v>
      </c>
      <c r="I59" s="39">
        <f t="shared" si="9"/>
        <v>1.208571429</v>
      </c>
      <c r="J59" s="39">
        <f t="shared" si="9"/>
        <v>1.362857143</v>
      </c>
    </row>
    <row r="61">
      <c r="A61" s="17" t="s">
        <v>70</v>
      </c>
      <c r="B61" s="17">
        <v>2009.0</v>
      </c>
      <c r="C61" s="32">
        <v>2010.0</v>
      </c>
      <c r="D61" s="32">
        <v>2011.0</v>
      </c>
      <c r="E61" s="32">
        <v>2012.0</v>
      </c>
      <c r="F61" s="32">
        <v>2013.0</v>
      </c>
      <c r="G61" s="32">
        <v>2014.0</v>
      </c>
      <c r="H61" s="32">
        <v>2015.0</v>
      </c>
      <c r="I61" s="32">
        <v>2016.0</v>
      </c>
      <c r="J61" s="32">
        <v>2017.0</v>
      </c>
    </row>
    <row r="62">
      <c r="A62" s="3" t="s">
        <v>37</v>
      </c>
      <c r="B62" s="33">
        <f t="shared" ref="B62:J62" si="10">M13</f>
        <v>368</v>
      </c>
      <c r="C62" s="33">
        <f t="shared" si="10"/>
        <v>307</v>
      </c>
      <c r="D62" s="33">
        <f t="shared" si="10"/>
        <v>373</v>
      </c>
      <c r="E62" s="33">
        <f t="shared" si="10"/>
        <v>343</v>
      </c>
      <c r="F62" s="33">
        <f t="shared" si="10"/>
        <v>389</v>
      </c>
      <c r="G62" s="33">
        <f t="shared" si="10"/>
        <v>353</v>
      </c>
      <c r="H62" s="33">
        <f t="shared" si="10"/>
        <v>486</v>
      </c>
      <c r="I62" s="33">
        <f t="shared" si="10"/>
        <v>527</v>
      </c>
      <c r="J62" s="33">
        <f t="shared" si="10"/>
        <v>670</v>
      </c>
    </row>
    <row r="63">
      <c r="A63" s="3" t="s">
        <v>13</v>
      </c>
      <c r="B63" s="33">
        <f t="shared" ref="B63:J63" si="11">M6</f>
        <v>430</v>
      </c>
      <c r="C63" s="33">
        <f t="shared" si="11"/>
        <v>519</v>
      </c>
      <c r="D63" s="33">
        <f t="shared" si="11"/>
        <v>549</v>
      </c>
      <c r="E63" s="33">
        <f t="shared" si="11"/>
        <v>511</v>
      </c>
      <c r="F63" s="33">
        <f t="shared" si="11"/>
        <v>636</v>
      </c>
      <c r="G63" s="33">
        <f t="shared" si="11"/>
        <v>632</v>
      </c>
      <c r="H63" s="33">
        <f t="shared" si="11"/>
        <v>746</v>
      </c>
      <c r="I63" s="33">
        <f t="shared" si="11"/>
        <v>862</v>
      </c>
      <c r="J63" s="33">
        <f t="shared" si="11"/>
        <v>957</v>
      </c>
    </row>
    <row r="64">
      <c r="A64" s="3" t="s">
        <v>15</v>
      </c>
      <c r="B64" s="33">
        <f t="shared" ref="B64:J64" si="12">M20</f>
        <v>938</v>
      </c>
      <c r="C64" s="33">
        <f t="shared" si="12"/>
        <v>1035</v>
      </c>
      <c r="D64" s="33">
        <f t="shared" si="12"/>
        <v>989</v>
      </c>
      <c r="E64" s="33">
        <f t="shared" si="12"/>
        <v>1051</v>
      </c>
      <c r="F64" s="33">
        <f t="shared" si="12"/>
        <v>1103</v>
      </c>
      <c r="G64" s="33">
        <f t="shared" si="12"/>
        <v>1219</v>
      </c>
      <c r="H64" s="33">
        <f t="shared" si="12"/>
        <v>1463</v>
      </c>
      <c r="I64" s="33">
        <f t="shared" si="12"/>
        <v>1609</v>
      </c>
      <c r="J64" s="33">
        <f t="shared" si="12"/>
        <v>1481</v>
      </c>
    </row>
    <row r="66">
      <c r="A66" s="17" t="s">
        <v>71</v>
      </c>
      <c r="B66" s="17">
        <v>2009.0</v>
      </c>
      <c r="C66" s="32">
        <v>2010.0</v>
      </c>
      <c r="D66" s="32">
        <v>2011.0</v>
      </c>
      <c r="E66" s="32">
        <v>2012.0</v>
      </c>
      <c r="F66" s="32">
        <v>2013.0</v>
      </c>
      <c r="G66" s="32">
        <v>2014.0</v>
      </c>
      <c r="H66" s="32">
        <v>2015.0</v>
      </c>
      <c r="I66" s="32">
        <v>2016.0</v>
      </c>
      <c r="J66" s="32">
        <v>2017.0</v>
      </c>
    </row>
    <row r="67">
      <c r="A67" s="3" t="s">
        <v>37</v>
      </c>
      <c r="B67" s="39">
        <f t="shared" ref="B67:J67" si="13">B62/$B62</f>
        <v>1</v>
      </c>
      <c r="C67" s="39">
        <f t="shared" si="13"/>
        <v>0.8342391304</v>
      </c>
      <c r="D67" s="39">
        <f t="shared" si="13"/>
        <v>1.013586957</v>
      </c>
      <c r="E67" s="39">
        <f t="shared" si="13"/>
        <v>0.9320652174</v>
      </c>
      <c r="F67" s="39">
        <f t="shared" si="13"/>
        <v>1.057065217</v>
      </c>
      <c r="G67" s="39">
        <f t="shared" si="13"/>
        <v>0.9592391304</v>
      </c>
      <c r="H67" s="39">
        <f t="shared" si="13"/>
        <v>1.320652174</v>
      </c>
      <c r="I67" s="39">
        <f t="shared" si="13"/>
        <v>1.432065217</v>
      </c>
      <c r="J67" s="39">
        <f t="shared" si="13"/>
        <v>1.820652174</v>
      </c>
    </row>
    <row r="68">
      <c r="A68" s="3" t="s">
        <v>13</v>
      </c>
      <c r="B68" s="39">
        <f t="shared" ref="B68:J68" si="14">B63/$B63</f>
        <v>1</v>
      </c>
      <c r="C68" s="39">
        <f t="shared" si="14"/>
        <v>1.206976744</v>
      </c>
      <c r="D68" s="39">
        <f t="shared" si="14"/>
        <v>1.276744186</v>
      </c>
      <c r="E68" s="39">
        <f t="shared" si="14"/>
        <v>1.188372093</v>
      </c>
      <c r="F68" s="39">
        <f t="shared" si="14"/>
        <v>1.479069767</v>
      </c>
      <c r="G68" s="39">
        <f t="shared" si="14"/>
        <v>1.469767442</v>
      </c>
      <c r="H68" s="39">
        <f t="shared" si="14"/>
        <v>1.734883721</v>
      </c>
      <c r="I68" s="39">
        <f t="shared" si="14"/>
        <v>2.004651163</v>
      </c>
      <c r="J68" s="39">
        <f t="shared" si="14"/>
        <v>2.225581395</v>
      </c>
    </row>
    <row r="69">
      <c r="A69" s="3" t="s">
        <v>15</v>
      </c>
      <c r="B69" s="39">
        <f t="shared" ref="B69:J69" si="15">B64/$B64</f>
        <v>1</v>
      </c>
      <c r="C69" s="39">
        <f t="shared" si="15"/>
        <v>1.103411514</v>
      </c>
      <c r="D69" s="39">
        <f t="shared" si="15"/>
        <v>1.054371002</v>
      </c>
      <c r="E69" s="39">
        <f t="shared" si="15"/>
        <v>1.120469083</v>
      </c>
      <c r="F69" s="39">
        <f t="shared" si="15"/>
        <v>1.175906183</v>
      </c>
      <c r="G69" s="39">
        <f t="shared" si="15"/>
        <v>1.299573561</v>
      </c>
      <c r="H69" s="39">
        <f t="shared" si="15"/>
        <v>1.559701493</v>
      </c>
      <c r="I69" s="39">
        <f t="shared" si="15"/>
        <v>1.715351812</v>
      </c>
      <c r="J69" s="39">
        <f t="shared" si="15"/>
        <v>1.578891258</v>
      </c>
    </row>
    <row r="982">
      <c r="D982" t="str">
        <f>'Sector analysis (RAW)'!U990</f>
        <v/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9.71"/>
  </cols>
  <sheetData>
    <row r="3">
      <c r="A3" s="17" t="s">
        <v>35</v>
      </c>
    </row>
    <row r="4">
      <c r="B4" s="17" t="s">
        <v>36</v>
      </c>
    </row>
    <row r="5">
      <c r="A5" s="17"/>
      <c r="B5" s="17">
        <v>1998.0</v>
      </c>
      <c r="C5" s="17">
        <v>1999.0</v>
      </c>
      <c r="D5" s="17">
        <v>2000.0</v>
      </c>
      <c r="E5" s="17">
        <v>2001.0</v>
      </c>
      <c r="F5" s="17">
        <v>2002.0</v>
      </c>
      <c r="G5" s="17">
        <v>2003.0</v>
      </c>
      <c r="H5" s="17">
        <v>2004.0</v>
      </c>
      <c r="I5" s="17">
        <v>2005.0</v>
      </c>
      <c r="J5" s="17">
        <v>2006.0</v>
      </c>
      <c r="K5" s="17">
        <v>2007.0</v>
      </c>
      <c r="L5" s="17">
        <v>2008.0</v>
      </c>
      <c r="M5" s="17">
        <v>2009.0</v>
      </c>
      <c r="N5" s="17">
        <v>2010.0</v>
      </c>
      <c r="O5" s="17">
        <v>2011.0</v>
      </c>
      <c r="P5" s="17">
        <v>2012.0</v>
      </c>
      <c r="Q5" s="17">
        <v>2013.0</v>
      </c>
      <c r="R5" s="17">
        <v>2014.0</v>
      </c>
      <c r="S5" s="17">
        <v>2015.0</v>
      </c>
      <c r="T5" s="17">
        <v>2016.0</v>
      </c>
      <c r="U5" s="17">
        <v>2017.0</v>
      </c>
    </row>
    <row r="6">
      <c r="A6" s="3" t="s">
        <v>13</v>
      </c>
      <c r="B6" s="3">
        <v>745.0</v>
      </c>
      <c r="C6" s="3">
        <v>587.0</v>
      </c>
      <c r="D6" s="3">
        <v>920.0</v>
      </c>
      <c r="E6" s="3">
        <v>1234.0</v>
      </c>
      <c r="F6" s="3">
        <v>1677.0</v>
      </c>
      <c r="G6" s="3">
        <v>2246.0</v>
      </c>
      <c r="H6" s="3">
        <v>3269.0</v>
      </c>
      <c r="I6" s="3">
        <v>4464.0</v>
      </c>
      <c r="J6" s="3">
        <v>5473.0</v>
      </c>
      <c r="K6" s="3">
        <v>5995.0</v>
      </c>
      <c r="L6" s="3">
        <v>10206.0</v>
      </c>
      <c r="M6" s="3">
        <v>10974.0</v>
      </c>
      <c r="N6" s="3">
        <v>10681.0</v>
      </c>
      <c r="O6" s="3">
        <v>9425.0</v>
      </c>
      <c r="P6" s="3">
        <v>8851.0</v>
      </c>
      <c r="Q6" s="3">
        <v>9124.0</v>
      </c>
      <c r="R6" s="3">
        <v>10189.0</v>
      </c>
      <c r="S6" s="3">
        <v>10776.0</v>
      </c>
      <c r="T6" s="3">
        <v>12955.0</v>
      </c>
      <c r="U6" s="3">
        <v>15199.0</v>
      </c>
    </row>
    <row r="7">
      <c r="A7" s="3" t="s">
        <v>37</v>
      </c>
      <c r="B7" s="3">
        <v>2627.0</v>
      </c>
      <c r="C7" s="3">
        <v>2768.0</v>
      </c>
      <c r="D7" s="3">
        <v>2721.0</v>
      </c>
      <c r="E7" s="3">
        <v>2769.0</v>
      </c>
      <c r="F7" s="3">
        <v>3292.0</v>
      </c>
      <c r="G7" s="3">
        <v>3809.0</v>
      </c>
      <c r="H7" s="3">
        <v>4595.0</v>
      </c>
      <c r="I7" s="3">
        <v>5255.0</v>
      </c>
      <c r="J7" s="3">
        <v>5086.0</v>
      </c>
      <c r="K7" s="3">
        <v>5493.0</v>
      </c>
      <c r="L7" s="3">
        <v>5947.0</v>
      </c>
      <c r="M7" s="3">
        <v>5487.0</v>
      </c>
      <c r="N7" s="3">
        <v>5455.0</v>
      </c>
      <c r="O7" s="3">
        <v>5768.0</v>
      </c>
      <c r="P7" s="3">
        <v>5553.0</v>
      </c>
      <c r="Q7" s="3">
        <v>5802.0</v>
      </c>
      <c r="R7" s="3">
        <v>6431.0</v>
      </c>
      <c r="S7" s="3">
        <v>8379.0</v>
      </c>
      <c r="T7" s="3">
        <v>9076.0</v>
      </c>
      <c r="U7" s="3">
        <v>10287.0</v>
      </c>
    </row>
    <row r="8">
      <c r="A8" s="3" t="s">
        <v>15</v>
      </c>
      <c r="B8" s="3">
        <v>3266.0</v>
      </c>
      <c r="C8" s="3">
        <v>3602.0</v>
      </c>
      <c r="D8" s="3">
        <v>3714.0</v>
      </c>
      <c r="E8" s="3">
        <v>4322.0</v>
      </c>
      <c r="F8" s="3">
        <v>4816.0</v>
      </c>
      <c r="G8" s="3">
        <v>5719.0</v>
      </c>
      <c r="H8" s="3">
        <v>6874.0</v>
      </c>
      <c r="I8" s="3">
        <v>7820.0</v>
      </c>
      <c r="J8" s="3">
        <v>8800.0</v>
      </c>
      <c r="K8" s="3">
        <v>10108.0</v>
      </c>
      <c r="L8" s="3">
        <v>11508.0</v>
      </c>
      <c r="M8" s="3">
        <v>11582.0</v>
      </c>
      <c r="N8" s="3">
        <v>12022.0</v>
      </c>
      <c r="O8" s="3">
        <v>11668.0</v>
      </c>
      <c r="P8" s="3">
        <v>11603.0</v>
      </c>
      <c r="Q8" s="3">
        <v>11904.0</v>
      </c>
      <c r="R8" s="3">
        <v>12937.0</v>
      </c>
      <c r="S8" s="3">
        <v>15372.0</v>
      </c>
      <c r="T8" s="3">
        <v>15917.0</v>
      </c>
      <c r="U8" s="3">
        <v>17211.0</v>
      </c>
    </row>
    <row r="11">
      <c r="A11" s="17" t="s">
        <v>35</v>
      </c>
    </row>
    <row r="12">
      <c r="B12" s="17" t="s">
        <v>38</v>
      </c>
    </row>
    <row r="13">
      <c r="B13" s="3">
        <v>1998.0</v>
      </c>
      <c r="C13" s="3">
        <v>1999.0</v>
      </c>
      <c r="D13" s="3">
        <v>2000.0</v>
      </c>
      <c r="E13" s="3">
        <v>2001.0</v>
      </c>
      <c r="F13" s="3">
        <v>2002.0</v>
      </c>
      <c r="G13" s="3">
        <v>2003.0</v>
      </c>
      <c r="H13" s="3">
        <v>2004.0</v>
      </c>
      <c r="I13" s="3">
        <v>2005.0</v>
      </c>
      <c r="J13" s="3">
        <v>2006.0</v>
      </c>
      <c r="K13" s="3">
        <v>2007.0</v>
      </c>
      <c r="L13" s="3">
        <v>2008.0</v>
      </c>
      <c r="M13" s="3">
        <v>2009.0</v>
      </c>
      <c r="N13" s="3">
        <v>2010.0</v>
      </c>
      <c r="O13" s="3">
        <v>2011.0</v>
      </c>
      <c r="P13" s="3">
        <v>2012.0</v>
      </c>
      <c r="Q13" s="3">
        <v>2013.0</v>
      </c>
      <c r="R13" s="3">
        <v>2014.0</v>
      </c>
      <c r="S13" s="3">
        <v>2015.0</v>
      </c>
      <c r="T13" s="3">
        <v>2016.0</v>
      </c>
      <c r="U13" s="3">
        <v>2017.0</v>
      </c>
    </row>
    <row r="14">
      <c r="A14" s="3" t="s">
        <v>13</v>
      </c>
      <c r="B14" s="3">
        <v>510.0</v>
      </c>
      <c r="C14" s="3">
        <v>435.0</v>
      </c>
      <c r="D14" s="3">
        <v>529.0</v>
      </c>
      <c r="E14" s="3">
        <v>864.0</v>
      </c>
      <c r="F14" s="3">
        <v>780.0</v>
      </c>
      <c r="G14" s="3">
        <v>895.0</v>
      </c>
      <c r="H14" s="3">
        <v>1736.0</v>
      </c>
      <c r="I14" s="3">
        <v>2309.0</v>
      </c>
      <c r="J14" s="3">
        <v>2577.0</v>
      </c>
      <c r="K14" s="3">
        <v>2602.0</v>
      </c>
      <c r="L14" s="3">
        <v>3355.0</v>
      </c>
      <c r="M14" s="3">
        <v>3430.0</v>
      </c>
      <c r="N14" s="3">
        <v>3496.0</v>
      </c>
      <c r="O14" s="3">
        <v>3817.0</v>
      </c>
      <c r="P14" s="3">
        <v>4113.0</v>
      </c>
      <c r="Q14" s="3">
        <v>4822.0</v>
      </c>
      <c r="R14" s="3">
        <v>5497.0</v>
      </c>
      <c r="S14" s="3">
        <v>6448.0</v>
      </c>
      <c r="T14" s="3">
        <v>7179.0</v>
      </c>
      <c r="U14" s="3">
        <v>7926.0</v>
      </c>
    </row>
    <row r="15">
      <c r="A15" s="3" t="s">
        <v>37</v>
      </c>
      <c r="B15" s="3">
        <v>1418.0</v>
      </c>
      <c r="C15" s="3">
        <v>1687.0</v>
      </c>
      <c r="D15" s="3">
        <v>1431.0</v>
      </c>
      <c r="E15" s="3">
        <v>1363.0</v>
      </c>
      <c r="F15" s="3">
        <v>1384.0</v>
      </c>
      <c r="G15" s="3">
        <v>1380.0</v>
      </c>
      <c r="H15" s="3">
        <v>1624.0</v>
      </c>
      <c r="I15" s="3">
        <v>1757.0</v>
      </c>
      <c r="J15" s="3">
        <v>1813.0</v>
      </c>
      <c r="K15" s="3">
        <v>2029.0</v>
      </c>
      <c r="L15" s="3">
        <v>2192.0</v>
      </c>
      <c r="M15" s="3">
        <v>2076.0</v>
      </c>
      <c r="N15" s="3">
        <v>1940.0</v>
      </c>
      <c r="O15" s="3">
        <v>2030.0</v>
      </c>
      <c r="P15" s="3">
        <v>2032.0</v>
      </c>
      <c r="Q15" s="3">
        <v>2226.0</v>
      </c>
      <c r="R15" s="3">
        <v>2583.0</v>
      </c>
      <c r="S15" s="3">
        <v>3081.0</v>
      </c>
      <c r="T15" s="3">
        <v>3274.0</v>
      </c>
      <c r="U15" s="3">
        <v>3761.0</v>
      </c>
    </row>
    <row r="16">
      <c r="A16" s="3" t="s">
        <v>15</v>
      </c>
      <c r="B16" s="3">
        <v>1736.0</v>
      </c>
      <c r="C16" s="3">
        <v>2041.0</v>
      </c>
      <c r="D16" s="3">
        <v>1930.0</v>
      </c>
      <c r="E16" s="3">
        <v>2068.0</v>
      </c>
      <c r="F16" s="3">
        <v>2134.0</v>
      </c>
      <c r="G16" s="3">
        <v>2459.0</v>
      </c>
      <c r="H16" s="3">
        <v>2831.0</v>
      </c>
      <c r="I16" s="3">
        <v>2608.0</v>
      </c>
      <c r="J16" s="3">
        <v>3167.0</v>
      </c>
      <c r="K16" s="3">
        <v>3552.0</v>
      </c>
      <c r="L16" s="3">
        <v>4210.0</v>
      </c>
      <c r="M16" s="3">
        <v>4230.0</v>
      </c>
      <c r="N16" s="3">
        <v>3981.0</v>
      </c>
      <c r="O16" s="3">
        <v>4080.0</v>
      </c>
      <c r="P16" s="3">
        <v>4192.0</v>
      </c>
      <c r="Q16" s="3">
        <v>4778.0</v>
      </c>
      <c r="R16" s="3">
        <v>5348.0</v>
      </c>
      <c r="S16" s="3">
        <v>5780.0</v>
      </c>
      <c r="T16" s="3">
        <v>5988.0</v>
      </c>
      <c r="U16" s="3">
        <v>6351.0</v>
      </c>
    </row>
    <row r="19">
      <c r="A19" s="17" t="s">
        <v>35</v>
      </c>
    </row>
    <row r="20">
      <c r="B20" s="17" t="s">
        <v>39</v>
      </c>
    </row>
    <row r="21">
      <c r="B21" s="3">
        <v>1998.0</v>
      </c>
      <c r="C21" s="3">
        <v>1999.0</v>
      </c>
      <c r="D21" s="3">
        <v>2000.0</v>
      </c>
      <c r="E21" s="3">
        <v>2001.0</v>
      </c>
      <c r="F21" s="3">
        <v>2002.0</v>
      </c>
      <c r="G21" s="3">
        <v>2003.0</v>
      </c>
      <c r="H21" s="3">
        <v>2004.0</v>
      </c>
      <c r="I21" s="3">
        <v>2005.0</v>
      </c>
      <c r="J21" s="3">
        <v>2006.0</v>
      </c>
      <c r="K21" s="3">
        <v>2007.0</v>
      </c>
      <c r="L21" s="3">
        <v>2008.0</v>
      </c>
      <c r="M21" s="3">
        <v>2009.0</v>
      </c>
      <c r="N21" s="3">
        <v>2010.0</v>
      </c>
      <c r="O21" s="3">
        <v>2011.0</v>
      </c>
      <c r="P21" s="3">
        <v>2012.0</v>
      </c>
      <c r="Q21" s="3">
        <v>2013.0</v>
      </c>
      <c r="R21" s="3">
        <v>2014.0</v>
      </c>
      <c r="S21" s="3">
        <v>2015.0</v>
      </c>
      <c r="T21" s="3">
        <v>2016.0</v>
      </c>
      <c r="U21" s="3">
        <v>2017.0</v>
      </c>
    </row>
    <row r="22">
      <c r="A22" s="3" t="s">
        <v>13</v>
      </c>
      <c r="B22" s="3">
        <v>231.0</v>
      </c>
      <c r="C22" s="3">
        <v>146.0</v>
      </c>
      <c r="D22" s="3">
        <v>386.0</v>
      </c>
      <c r="E22" s="3">
        <v>358.0</v>
      </c>
      <c r="F22" s="3">
        <v>885.0</v>
      </c>
      <c r="G22" s="3">
        <v>1330.0</v>
      </c>
      <c r="H22" s="3">
        <v>1493.0</v>
      </c>
      <c r="I22" s="3">
        <v>2113.0</v>
      </c>
      <c r="J22" s="3">
        <v>2857.0</v>
      </c>
      <c r="K22" s="3">
        <v>3357.0</v>
      </c>
      <c r="L22" s="3">
        <v>6812.0</v>
      </c>
      <c r="M22" s="3">
        <v>7496.0</v>
      </c>
      <c r="N22" s="3">
        <v>7121.0</v>
      </c>
      <c r="O22" s="3">
        <v>5542.0</v>
      </c>
      <c r="P22" s="3">
        <v>4641.0</v>
      </c>
      <c r="Q22" s="3">
        <v>4203.0</v>
      </c>
      <c r="R22" s="3">
        <v>4589.0</v>
      </c>
      <c r="S22" s="3">
        <v>4178.0</v>
      </c>
      <c r="T22" s="3">
        <v>5436.0</v>
      </c>
      <c r="U22" s="3">
        <v>6640.0</v>
      </c>
    </row>
    <row r="23">
      <c r="A23" s="3" t="s">
        <v>37</v>
      </c>
      <c r="B23" s="3">
        <v>1125.0</v>
      </c>
      <c r="C23" s="3">
        <v>1026.0</v>
      </c>
      <c r="D23" s="3">
        <v>1245.0</v>
      </c>
      <c r="E23" s="3">
        <v>1328.0</v>
      </c>
      <c r="F23" s="3">
        <v>1789.0</v>
      </c>
      <c r="G23" s="3">
        <v>2225.0</v>
      </c>
      <c r="H23" s="3">
        <v>2736.0</v>
      </c>
      <c r="I23" s="3">
        <v>3250.0</v>
      </c>
      <c r="J23" s="3">
        <v>3056.0</v>
      </c>
      <c r="K23" s="3">
        <v>3297.0</v>
      </c>
      <c r="L23" s="3">
        <v>3590.0</v>
      </c>
      <c r="M23" s="3">
        <v>3214.0</v>
      </c>
      <c r="N23" s="3">
        <v>3314.0</v>
      </c>
      <c r="O23" s="3">
        <v>3511.0</v>
      </c>
      <c r="P23" s="3">
        <v>3253.0</v>
      </c>
      <c r="Q23" s="3">
        <v>3311.0</v>
      </c>
      <c r="R23" s="3">
        <v>3559.0</v>
      </c>
      <c r="S23" s="3">
        <v>4958.0</v>
      </c>
      <c r="T23" s="3">
        <v>5409.0</v>
      </c>
      <c r="U23" s="3">
        <v>5965.0</v>
      </c>
    </row>
    <row r="24">
      <c r="A24" s="3" t="s">
        <v>15</v>
      </c>
      <c r="B24" s="3">
        <v>1401.0</v>
      </c>
      <c r="C24" s="3">
        <v>1482.0</v>
      </c>
      <c r="D24" s="3">
        <v>1710.0</v>
      </c>
      <c r="E24" s="3">
        <v>2128.0</v>
      </c>
      <c r="F24" s="3">
        <v>2508.0</v>
      </c>
      <c r="G24" s="3">
        <v>3010.0</v>
      </c>
      <c r="H24" s="3">
        <v>3801.0</v>
      </c>
      <c r="I24" s="3">
        <v>4867.0</v>
      </c>
      <c r="J24" s="3">
        <v>5290.0</v>
      </c>
      <c r="K24" s="3">
        <v>6337.0</v>
      </c>
      <c r="L24" s="3">
        <v>7048.0</v>
      </c>
      <c r="M24" s="3">
        <v>7011.0</v>
      </c>
      <c r="N24" s="3">
        <v>7656.0</v>
      </c>
      <c r="O24" s="3">
        <v>7215.0</v>
      </c>
      <c r="P24" s="3">
        <v>6951.0</v>
      </c>
      <c r="Q24" s="3">
        <v>6653.0</v>
      </c>
      <c r="R24" s="3">
        <v>7120.0</v>
      </c>
      <c r="S24" s="3">
        <v>9054.0</v>
      </c>
      <c r="T24" s="3">
        <v>9247.0</v>
      </c>
      <c r="U24" s="3">
        <v>9913.0</v>
      </c>
    </row>
    <row r="27">
      <c r="A27" s="17" t="s">
        <v>40</v>
      </c>
    </row>
    <row r="28">
      <c r="B28" s="17" t="s">
        <v>36</v>
      </c>
    </row>
    <row r="29">
      <c r="B29" s="3">
        <v>1998.0</v>
      </c>
      <c r="C29" s="3">
        <v>1999.0</v>
      </c>
      <c r="D29" s="3">
        <v>2000.0</v>
      </c>
      <c r="E29" s="3">
        <v>2001.0</v>
      </c>
      <c r="F29" s="3">
        <v>2002.0</v>
      </c>
      <c r="G29" s="3">
        <v>2003.0</v>
      </c>
      <c r="H29" s="3">
        <v>2004.0</v>
      </c>
      <c r="I29" s="3">
        <v>2005.0</v>
      </c>
      <c r="J29" s="3">
        <v>2006.0</v>
      </c>
      <c r="K29" s="3">
        <v>2007.0</v>
      </c>
      <c r="L29" s="3">
        <v>2008.0</v>
      </c>
      <c r="M29" s="3">
        <v>2009.0</v>
      </c>
      <c r="N29" s="3">
        <v>2010.0</v>
      </c>
      <c r="O29" s="3">
        <v>2011.0</v>
      </c>
      <c r="P29" s="3">
        <v>2012.0</v>
      </c>
      <c r="Q29" s="3">
        <v>2013.0</v>
      </c>
      <c r="R29" s="3">
        <v>2014.0</v>
      </c>
      <c r="S29" s="3">
        <v>2015.0</v>
      </c>
      <c r="T29" s="3">
        <v>2016.0</v>
      </c>
      <c r="U29" s="3">
        <v>2017.0</v>
      </c>
    </row>
    <row r="30">
      <c r="A30" s="3" t="s">
        <v>13</v>
      </c>
      <c r="B30" s="3">
        <v>14.0</v>
      </c>
      <c r="C30" s="3">
        <v>8.0</v>
      </c>
      <c r="D30" s="3">
        <v>22.0</v>
      </c>
      <c r="E30" s="3">
        <v>22.0</v>
      </c>
      <c r="F30" s="3">
        <v>41.0</v>
      </c>
      <c r="G30" s="3">
        <v>58.0</v>
      </c>
      <c r="H30" s="3">
        <v>80.0</v>
      </c>
      <c r="I30" s="3">
        <v>102.0</v>
      </c>
      <c r="J30" s="3">
        <v>124.0</v>
      </c>
      <c r="K30" s="3">
        <v>149.0</v>
      </c>
      <c r="L30" s="3">
        <v>158.0</v>
      </c>
      <c r="M30" s="3">
        <v>176.0</v>
      </c>
      <c r="N30" s="3">
        <v>168.0</v>
      </c>
      <c r="O30" s="3">
        <v>163.0</v>
      </c>
      <c r="P30" s="3">
        <v>168.0</v>
      </c>
      <c r="Q30" s="3">
        <v>196.0</v>
      </c>
      <c r="R30" s="3">
        <v>172.0</v>
      </c>
      <c r="S30" s="3">
        <v>177.0</v>
      </c>
      <c r="T30" s="3">
        <v>229.0</v>
      </c>
      <c r="U30" s="3">
        <v>257.0</v>
      </c>
    </row>
    <row r="31">
      <c r="A31" s="3" t="s">
        <v>37</v>
      </c>
      <c r="B31" s="3">
        <v>401.0</v>
      </c>
      <c r="C31" s="3">
        <v>363.0</v>
      </c>
      <c r="D31" s="3">
        <v>434.0</v>
      </c>
      <c r="E31" s="3">
        <v>423.0</v>
      </c>
      <c r="F31" s="3">
        <v>480.0</v>
      </c>
      <c r="G31" s="3">
        <v>497.0</v>
      </c>
      <c r="H31" s="3">
        <v>568.0</v>
      </c>
      <c r="I31" s="3">
        <v>660.0</v>
      </c>
      <c r="J31" s="3">
        <v>634.0</v>
      </c>
      <c r="K31" s="3">
        <v>718.0</v>
      </c>
      <c r="L31" s="3">
        <v>829.0</v>
      </c>
      <c r="M31" s="3">
        <v>678.0</v>
      </c>
      <c r="N31" s="3">
        <v>667.0</v>
      </c>
      <c r="O31" s="3">
        <v>717.0</v>
      </c>
      <c r="P31" s="3">
        <v>693.0</v>
      </c>
      <c r="Q31" s="3">
        <v>690.0</v>
      </c>
      <c r="R31" s="3">
        <v>780.0</v>
      </c>
      <c r="S31" s="3">
        <v>1013.0</v>
      </c>
      <c r="T31" s="3">
        <v>1054.0</v>
      </c>
      <c r="U31" s="3">
        <v>1183.0</v>
      </c>
    </row>
    <row r="32">
      <c r="A32" s="3" t="s">
        <v>15</v>
      </c>
      <c r="B32" s="3">
        <v>128.0</v>
      </c>
      <c r="C32" s="3">
        <v>123.0</v>
      </c>
      <c r="D32" s="3">
        <v>148.0</v>
      </c>
      <c r="E32" s="3">
        <v>182.0</v>
      </c>
      <c r="F32" s="3">
        <v>188.0</v>
      </c>
      <c r="G32" s="3">
        <v>251.0</v>
      </c>
      <c r="H32" s="3">
        <v>216.0</v>
      </c>
      <c r="I32" s="3">
        <v>306.0</v>
      </c>
      <c r="J32" s="3">
        <v>317.0</v>
      </c>
      <c r="K32" s="3">
        <v>363.0</v>
      </c>
      <c r="L32" s="3">
        <v>398.0</v>
      </c>
      <c r="M32" s="3">
        <v>350.0</v>
      </c>
      <c r="N32" s="3">
        <v>335.0</v>
      </c>
      <c r="O32" s="3">
        <v>297.0</v>
      </c>
      <c r="P32" s="3">
        <v>296.0</v>
      </c>
      <c r="Q32" s="3">
        <v>305.0</v>
      </c>
      <c r="R32" s="3">
        <v>285.0</v>
      </c>
      <c r="S32" s="3">
        <v>334.0</v>
      </c>
      <c r="T32" s="3">
        <v>423.0</v>
      </c>
      <c r="U32" s="3">
        <v>477.0</v>
      </c>
    </row>
    <row r="33">
      <c r="A33" s="3" t="s">
        <v>34</v>
      </c>
      <c r="B33" s="3" t="s">
        <v>34</v>
      </c>
      <c r="C33" s="3" t="s">
        <v>34</v>
      </c>
      <c r="D33" s="3" t="s">
        <v>34</v>
      </c>
      <c r="E33" s="3" t="s">
        <v>34</v>
      </c>
      <c r="F33" s="3" t="s">
        <v>34</v>
      </c>
      <c r="G33" s="3" t="s">
        <v>34</v>
      </c>
      <c r="H33" s="3" t="s">
        <v>34</v>
      </c>
      <c r="I33" s="3" t="s">
        <v>34</v>
      </c>
      <c r="J33" s="3" t="s">
        <v>34</v>
      </c>
      <c r="K33" s="3" t="s">
        <v>34</v>
      </c>
      <c r="L33" s="3" t="s">
        <v>34</v>
      </c>
      <c r="M33" s="3" t="s">
        <v>34</v>
      </c>
      <c r="N33" s="3" t="s">
        <v>34</v>
      </c>
      <c r="O33" s="3" t="s">
        <v>34</v>
      </c>
      <c r="P33" s="3" t="s">
        <v>34</v>
      </c>
      <c r="Q33" s="3" t="s">
        <v>34</v>
      </c>
      <c r="R33" s="3" t="s">
        <v>34</v>
      </c>
      <c r="S33" s="3" t="s">
        <v>34</v>
      </c>
      <c r="T33" s="3" t="s">
        <v>34</v>
      </c>
      <c r="U33" s="3" t="s">
        <v>34</v>
      </c>
    </row>
    <row r="34">
      <c r="A34" s="3" t="s">
        <v>34</v>
      </c>
      <c r="B34" s="3" t="s">
        <v>34</v>
      </c>
      <c r="C34" s="3" t="s">
        <v>34</v>
      </c>
      <c r="D34" s="3" t="s">
        <v>34</v>
      </c>
      <c r="E34" s="3" t="s">
        <v>34</v>
      </c>
      <c r="F34" s="3" t="s">
        <v>34</v>
      </c>
      <c r="G34" s="3" t="s">
        <v>34</v>
      </c>
      <c r="H34" s="3" t="s">
        <v>34</v>
      </c>
      <c r="I34" s="3" t="s">
        <v>34</v>
      </c>
      <c r="J34" s="3" t="s">
        <v>34</v>
      </c>
      <c r="K34" s="3" t="s">
        <v>34</v>
      </c>
      <c r="L34" s="3" t="s">
        <v>34</v>
      </c>
      <c r="M34" s="3" t="s">
        <v>34</v>
      </c>
      <c r="N34" s="3" t="s">
        <v>34</v>
      </c>
      <c r="O34" s="3" t="s">
        <v>34</v>
      </c>
      <c r="P34" s="3" t="s">
        <v>34</v>
      </c>
      <c r="Q34" s="3" t="s">
        <v>34</v>
      </c>
      <c r="R34" s="3" t="s">
        <v>34</v>
      </c>
      <c r="S34" s="3" t="s">
        <v>34</v>
      </c>
      <c r="T34" s="3" t="s">
        <v>34</v>
      </c>
      <c r="U34" s="3" t="s">
        <v>34</v>
      </c>
    </row>
    <row r="35">
      <c r="A35" s="3" t="s">
        <v>17</v>
      </c>
      <c r="B35" s="3">
        <v>748.0</v>
      </c>
      <c r="C35" s="3">
        <v>731.0</v>
      </c>
      <c r="D35" s="3">
        <v>834.0</v>
      </c>
      <c r="E35" s="3">
        <v>849.0</v>
      </c>
      <c r="F35" s="3">
        <v>974.0</v>
      </c>
      <c r="G35" s="3">
        <v>1027.0</v>
      </c>
      <c r="H35" s="3">
        <v>1261.0</v>
      </c>
      <c r="I35" s="3">
        <v>1491.0</v>
      </c>
      <c r="J35" s="3">
        <v>1571.0</v>
      </c>
      <c r="K35" s="3">
        <v>1851.0</v>
      </c>
      <c r="L35" s="3">
        <v>2048.0</v>
      </c>
      <c r="M35" s="3">
        <v>1654.0</v>
      </c>
      <c r="N35" s="3">
        <v>1625.0</v>
      </c>
      <c r="O35" s="3">
        <v>1633.0</v>
      </c>
      <c r="P35" s="3">
        <v>1624.0</v>
      </c>
      <c r="Q35" s="3">
        <v>1658.0</v>
      </c>
      <c r="R35" s="3">
        <v>1724.0</v>
      </c>
      <c r="S35" s="3">
        <v>2152.0</v>
      </c>
      <c r="T35" s="3">
        <v>2345.0</v>
      </c>
      <c r="U35" s="3">
        <v>2670.0</v>
      </c>
    </row>
    <row r="38">
      <c r="A38" s="17" t="s">
        <v>40</v>
      </c>
    </row>
    <row r="39">
      <c r="B39" s="17" t="s">
        <v>41</v>
      </c>
    </row>
    <row r="40">
      <c r="B40" s="3">
        <v>1998.0</v>
      </c>
      <c r="C40" s="3">
        <v>1999.0</v>
      </c>
      <c r="D40" s="3">
        <v>2000.0</v>
      </c>
      <c r="E40" s="3">
        <v>2001.0</v>
      </c>
      <c r="F40" s="3">
        <v>2002.0</v>
      </c>
      <c r="G40" s="3">
        <v>2003.0</v>
      </c>
      <c r="H40" s="3">
        <v>2004.0</v>
      </c>
      <c r="I40" s="3">
        <v>2005.0</v>
      </c>
      <c r="J40" s="3">
        <v>2006.0</v>
      </c>
      <c r="K40" s="3">
        <v>2007.0</v>
      </c>
      <c r="L40" s="3">
        <v>2008.0</v>
      </c>
      <c r="M40" s="3">
        <v>2009.0</v>
      </c>
      <c r="N40" s="3">
        <v>2010.0</v>
      </c>
      <c r="O40" s="3">
        <v>2011.0</v>
      </c>
      <c r="P40" s="3">
        <v>2012.0</v>
      </c>
      <c r="Q40" s="3">
        <v>2013.0</v>
      </c>
      <c r="R40" s="3">
        <v>2014.0</v>
      </c>
      <c r="S40" s="3">
        <v>2015.0</v>
      </c>
      <c r="T40" s="3">
        <v>2016.0</v>
      </c>
      <c r="U40" s="3">
        <v>2017.0</v>
      </c>
    </row>
    <row r="41">
      <c r="A41" s="3" t="s">
        <v>13</v>
      </c>
      <c r="B41" s="3">
        <v>11.0</v>
      </c>
      <c r="C41" s="3">
        <v>5.0</v>
      </c>
      <c r="D41" s="3">
        <v>10.0</v>
      </c>
      <c r="E41" s="3">
        <v>10.0</v>
      </c>
      <c r="F41" s="3">
        <v>21.0</v>
      </c>
      <c r="G41" s="3">
        <v>24.0</v>
      </c>
      <c r="H41" s="3">
        <v>35.0</v>
      </c>
      <c r="I41" s="3">
        <v>44.0</v>
      </c>
      <c r="J41" s="3">
        <v>47.0</v>
      </c>
      <c r="K41" s="3">
        <v>45.0</v>
      </c>
      <c r="L41" s="3">
        <v>46.0</v>
      </c>
      <c r="M41" s="3">
        <v>68.0</v>
      </c>
      <c r="N41" s="3">
        <v>62.0</v>
      </c>
      <c r="O41" s="3">
        <v>78.0</v>
      </c>
      <c r="P41" s="3">
        <v>69.0</v>
      </c>
      <c r="Q41" s="3">
        <v>92.0</v>
      </c>
      <c r="R41" s="3">
        <v>76.0</v>
      </c>
      <c r="S41" s="3">
        <v>91.0</v>
      </c>
      <c r="T41" s="3">
        <v>112.0</v>
      </c>
      <c r="U41" s="3">
        <v>121.0</v>
      </c>
    </row>
    <row r="42">
      <c r="A42" s="3" t="s">
        <v>37</v>
      </c>
      <c r="B42" s="3">
        <v>237.0</v>
      </c>
      <c r="C42" s="3">
        <v>238.0</v>
      </c>
      <c r="D42" s="3">
        <v>208.0</v>
      </c>
      <c r="E42" s="3">
        <v>211.0</v>
      </c>
      <c r="F42" s="3">
        <v>204.0</v>
      </c>
      <c r="G42" s="3">
        <v>185.0</v>
      </c>
      <c r="H42" s="3">
        <v>178.0</v>
      </c>
      <c r="I42" s="3">
        <v>200.0</v>
      </c>
      <c r="J42" s="3">
        <v>186.0</v>
      </c>
      <c r="K42" s="3">
        <v>242.0</v>
      </c>
      <c r="L42" s="3">
        <v>257.0</v>
      </c>
      <c r="M42" s="3">
        <v>184.0</v>
      </c>
      <c r="N42" s="3">
        <v>196.0</v>
      </c>
      <c r="O42" s="3">
        <v>187.0</v>
      </c>
      <c r="P42" s="3">
        <v>198.0</v>
      </c>
      <c r="Q42" s="3">
        <v>204.0</v>
      </c>
      <c r="R42" s="3">
        <v>224.0</v>
      </c>
      <c r="S42" s="3">
        <v>241.0</v>
      </c>
      <c r="T42" s="3">
        <v>247.0</v>
      </c>
      <c r="U42" s="3">
        <v>324.0</v>
      </c>
    </row>
    <row r="43">
      <c r="A43" s="3" t="s">
        <v>15</v>
      </c>
      <c r="B43" s="3">
        <v>74.0</v>
      </c>
      <c r="C43" s="3">
        <v>69.0</v>
      </c>
      <c r="D43" s="3">
        <v>68.0</v>
      </c>
      <c r="E43" s="3">
        <v>87.0</v>
      </c>
      <c r="F43" s="3">
        <v>92.0</v>
      </c>
      <c r="G43" s="3">
        <v>98.0</v>
      </c>
      <c r="H43" s="3">
        <v>87.0</v>
      </c>
      <c r="I43" s="3">
        <v>111.0</v>
      </c>
      <c r="J43" s="3">
        <v>102.0</v>
      </c>
      <c r="K43" s="3">
        <v>117.0</v>
      </c>
      <c r="L43" s="3">
        <v>132.0</v>
      </c>
      <c r="M43" s="3">
        <v>113.0</v>
      </c>
      <c r="N43" s="3">
        <v>110.0</v>
      </c>
      <c r="O43" s="3">
        <v>98.0</v>
      </c>
      <c r="P43" s="3">
        <v>92.0</v>
      </c>
      <c r="Q43" s="3">
        <v>125.0</v>
      </c>
      <c r="R43" s="3">
        <v>100.0</v>
      </c>
      <c r="S43" s="3">
        <v>110.0</v>
      </c>
      <c r="T43" s="3">
        <v>138.0</v>
      </c>
      <c r="U43" s="3">
        <v>152.0</v>
      </c>
    </row>
    <row r="44">
      <c r="A44" s="3" t="s">
        <v>34</v>
      </c>
      <c r="B44" s="3" t="s">
        <v>34</v>
      </c>
      <c r="C44" s="3" t="s">
        <v>34</v>
      </c>
      <c r="D44" s="3" t="s">
        <v>34</v>
      </c>
      <c r="E44" s="3" t="s">
        <v>34</v>
      </c>
      <c r="F44" s="3" t="s">
        <v>34</v>
      </c>
      <c r="G44" s="3" t="s">
        <v>34</v>
      </c>
      <c r="H44" s="3" t="s">
        <v>34</v>
      </c>
      <c r="I44" s="3" t="s">
        <v>34</v>
      </c>
      <c r="J44" s="3" t="s">
        <v>34</v>
      </c>
      <c r="K44" s="3" t="s">
        <v>34</v>
      </c>
      <c r="L44" s="3" t="s">
        <v>34</v>
      </c>
      <c r="M44" s="3" t="s">
        <v>34</v>
      </c>
      <c r="N44" s="3" t="s">
        <v>34</v>
      </c>
      <c r="O44" s="3" t="s">
        <v>34</v>
      </c>
      <c r="P44" s="3" t="s">
        <v>34</v>
      </c>
      <c r="Q44" s="3" t="s">
        <v>34</v>
      </c>
      <c r="R44" s="3" t="s">
        <v>34</v>
      </c>
      <c r="S44" s="3" t="s">
        <v>34</v>
      </c>
      <c r="T44" s="3" t="s">
        <v>34</v>
      </c>
      <c r="U44" s="3" t="s">
        <v>34</v>
      </c>
    </row>
    <row r="45">
      <c r="A45" s="3" t="s">
        <v>34</v>
      </c>
      <c r="B45" s="3" t="s">
        <v>34</v>
      </c>
      <c r="C45" s="3" t="s">
        <v>34</v>
      </c>
      <c r="D45" s="3" t="s">
        <v>34</v>
      </c>
      <c r="E45" s="3" t="s">
        <v>34</v>
      </c>
      <c r="F45" s="3" t="s">
        <v>34</v>
      </c>
      <c r="G45" s="3" t="s">
        <v>34</v>
      </c>
      <c r="H45" s="3" t="s">
        <v>34</v>
      </c>
      <c r="I45" s="3" t="s">
        <v>34</v>
      </c>
      <c r="J45" s="3" t="s">
        <v>34</v>
      </c>
      <c r="K45" s="3" t="s">
        <v>34</v>
      </c>
      <c r="L45" s="3" t="s">
        <v>34</v>
      </c>
      <c r="M45" s="3" t="s">
        <v>34</v>
      </c>
      <c r="N45" s="3" t="s">
        <v>34</v>
      </c>
      <c r="O45" s="3" t="s">
        <v>34</v>
      </c>
      <c r="P45" s="3" t="s">
        <v>34</v>
      </c>
      <c r="Q45" s="3" t="s">
        <v>34</v>
      </c>
      <c r="R45" s="3" t="s">
        <v>34</v>
      </c>
      <c r="S45" s="3" t="s">
        <v>34</v>
      </c>
      <c r="T45" s="3" t="s">
        <v>34</v>
      </c>
      <c r="U45" s="3" t="s">
        <v>34</v>
      </c>
    </row>
    <row r="46">
      <c r="A46" s="3" t="s">
        <v>17</v>
      </c>
      <c r="B46" s="3">
        <v>459.0</v>
      </c>
      <c r="C46" s="3">
        <v>440.0</v>
      </c>
      <c r="D46" s="3">
        <v>414.0</v>
      </c>
      <c r="E46" s="3">
        <v>431.0</v>
      </c>
      <c r="F46" s="3">
        <v>445.0</v>
      </c>
      <c r="G46" s="3">
        <v>420.0</v>
      </c>
      <c r="H46" s="3">
        <v>465.0</v>
      </c>
      <c r="I46" s="3">
        <v>501.0</v>
      </c>
      <c r="J46" s="3">
        <v>526.0</v>
      </c>
      <c r="K46" s="3">
        <v>591.0</v>
      </c>
      <c r="L46" s="3">
        <v>649.0</v>
      </c>
      <c r="M46" s="3">
        <v>528.0</v>
      </c>
      <c r="N46" s="3">
        <v>522.0</v>
      </c>
      <c r="O46" s="3">
        <v>523.0</v>
      </c>
      <c r="P46" s="3">
        <v>512.0</v>
      </c>
      <c r="Q46" s="3">
        <v>587.0</v>
      </c>
      <c r="R46" s="3">
        <v>562.0</v>
      </c>
      <c r="S46" s="3">
        <v>652.0</v>
      </c>
      <c r="T46" s="3">
        <v>695.0</v>
      </c>
      <c r="U46" s="3">
        <v>790.0</v>
      </c>
    </row>
    <row r="49">
      <c r="A49" s="17" t="s">
        <v>40</v>
      </c>
    </row>
    <row r="50">
      <c r="B50" s="17" t="s">
        <v>39</v>
      </c>
    </row>
    <row r="51">
      <c r="B51" s="3">
        <v>1998.0</v>
      </c>
      <c r="C51" s="3">
        <v>1999.0</v>
      </c>
      <c r="D51" s="3">
        <v>2000.0</v>
      </c>
      <c r="E51" s="3">
        <v>2001.0</v>
      </c>
      <c r="F51" s="3">
        <v>2002.0</v>
      </c>
      <c r="G51" s="3">
        <v>2003.0</v>
      </c>
      <c r="H51" s="3">
        <v>2004.0</v>
      </c>
      <c r="I51" s="3">
        <v>2005.0</v>
      </c>
      <c r="J51" s="3">
        <v>2006.0</v>
      </c>
      <c r="K51" s="3">
        <v>2007.0</v>
      </c>
      <c r="L51" s="3">
        <v>2008.0</v>
      </c>
      <c r="M51" s="3">
        <v>2009.0</v>
      </c>
      <c r="N51" s="3">
        <v>2010.0</v>
      </c>
      <c r="O51" s="3">
        <v>2011.0</v>
      </c>
      <c r="P51" s="3">
        <v>2012.0</v>
      </c>
      <c r="Q51" s="3">
        <v>2013.0</v>
      </c>
      <c r="R51" s="3">
        <v>2014.0</v>
      </c>
      <c r="S51" s="3">
        <v>2015.0</v>
      </c>
      <c r="T51" s="3">
        <v>2016.0</v>
      </c>
      <c r="U51" s="3">
        <v>2017.0</v>
      </c>
    </row>
    <row r="52">
      <c r="A52" s="3" t="s">
        <v>13</v>
      </c>
      <c r="B52" s="3">
        <v>3.0</v>
      </c>
      <c r="C52" s="3">
        <v>3.0</v>
      </c>
      <c r="D52" s="3">
        <v>12.0</v>
      </c>
      <c r="E52" s="3">
        <v>12.0</v>
      </c>
      <c r="F52" s="3">
        <v>20.0</v>
      </c>
      <c r="G52" s="3">
        <v>34.0</v>
      </c>
      <c r="H52" s="3">
        <v>43.0</v>
      </c>
      <c r="I52" s="3">
        <v>55.0</v>
      </c>
      <c r="J52" s="3">
        <v>76.0</v>
      </c>
      <c r="K52" s="3">
        <v>104.0</v>
      </c>
      <c r="L52" s="3">
        <v>112.0</v>
      </c>
      <c r="M52" s="3">
        <v>104.0</v>
      </c>
      <c r="N52" s="3">
        <v>106.0</v>
      </c>
      <c r="O52" s="3">
        <v>84.0</v>
      </c>
      <c r="P52" s="3">
        <v>97.0</v>
      </c>
      <c r="Q52" s="3">
        <v>102.0</v>
      </c>
      <c r="R52" s="3">
        <v>96.0</v>
      </c>
      <c r="S52" s="3">
        <v>86.0</v>
      </c>
      <c r="T52" s="3">
        <v>110.0</v>
      </c>
      <c r="U52" s="3">
        <v>130.0</v>
      </c>
    </row>
    <row r="53">
      <c r="A53" s="3" t="s">
        <v>37</v>
      </c>
      <c r="B53" s="3">
        <v>154.0</v>
      </c>
      <c r="C53" s="3">
        <v>118.0</v>
      </c>
      <c r="D53" s="3">
        <v>221.0</v>
      </c>
      <c r="E53" s="3">
        <v>202.0</v>
      </c>
      <c r="F53" s="3">
        <v>258.0</v>
      </c>
      <c r="G53" s="3">
        <v>288.0</v>
      </c>
      <c r="H53" s="3">
        <v>364.0</v>
      </c>
      <c r="I53" s="3">
        <v>423.0</v>
      </c>
      <c r="J53" s="3">
        <v>421.0</v>
      </c>
      <c r="K53" s="3">
        <v>462.0</v>
      </c>
      <c r="L53" s="3">
        <v>557.0</v>
      </c>
      <c r="M53" s="3">
        <v>472.0</v>
      </c>
      <c r="N53" s="3">
        <v>446.0</v>
      </c>
      <c r="O53" s="3">
        <v>497.0</v>
      </c>
      <c r="P53" s="3">
        <v>466.0</v>
      </c>
      <c r="Q53" s="3">
        <v>460.0</v>
      </c>
      <c r="R53" s="3">
        <v>524.0</v>
      </c>
      <c r="S53" s="3">
        <v>731.0</v>
      </c>
      <c r="T53" s="3">
        <v>774.0</v>
      </c>
      <c r="U53" s="3">
        <v>818.0</v>
      </c>
    </row>
    <row r="54">
      <c r="A54" s="3" t="s">
        <v>15</v>
      </c>
      <c r="B54" s="3">
        <v>42.0</v>
      </c>
      <c r="C54" s="3">
        <v>49.0</v>
      </c>
      <c r="D54" s="3">
        <v>76.0</v>
      </c>
      <c r="E54" s="3">
        <v>91.0</v>
      </c>
      <c r="F54" s="3">
        <v>89.0</v>
      </c>
      <c r="G54" s="3">
        <v>140.0</v>
      </c>
      <c r="H54" s="3">
        <v>121.0</v>
      </c>
      <c r="I54" s="3">
        <v>180.0</v>
      </c>
      <c r="J54" s="3">
        <v>197.0</v>
      </c>
      <c r="K54" s="3">
        <v>232.0</v>
      </c>
      <c r="L54" s="3">
        <v>256.0</v>
      </c>
      <c r="M54" s="3">
        <v>225.0</v>
      </c>
      <c r="N54" s="3">
        <v>218.0</v>
      </c>
      <c r="O54" s="3">
        <v>183.0</v>
      </c>
      <c r="P54" s="3">
        <v>187.0</v>
      </c>
      <c r="Q54" s="3">
        <v>169.0</v>
      </c>
      <c r="R54" s="3">
        <v>167.0</v>
      </c>
      <c r="S54" s="3">
        <v>210.0</v>
      </c>
      <c r="T54" s="3">
        <v>276.0</v>
      </c>
      <c r="U54" s="3">
        <v>308.0</v>
      </c>
    </row>
    <row r="55">
      <c r="A55" s="3" t="s">
        <v>34</v>
      </c>
      <c r="B55" s="3" t="s">
        <v>34</v>
      </c>
      <c r="C55" s="3" t="s">
        <v>34</v>
      </c>
      <c r="D55" s="3" t="s">
        <v>34</v>
      </c>
      <c r="E55" s="3" t="s">
        <v>34</v>
      </c>
      <c r="F55" s="3" t="s">
        <v>34</v>
      </c>
      <c r="G55" s="3" t="s">
        <v>34</v>
      </c>
      <c r="H55" s="3" t="s">
        <v>34</v>
      </c>
      <c r="I55" s="3" t="s">
        <v>34</v>
      </c>
      <c r="J55" s="3" t="s">
        <v>34</v>
      </c>
      <c r="K55" s="3" t="s">
        <v>34</v>
      </c>
      <c r="L55" s="3" t="s">
        <v>34</v>
      </c>
      <c r="M55" s="3" t="s">
        <v>34</v>
      </c>
      <c r="N55" s="3" t="s">
        <v>34</v>
      </c>
      <c r="O55" s="3" t="s">
        <v>34</v>
      </c>
      <c r="P55" s="3" t="s">
        <v>34</v>
      </c>
      <c r="Q55" s="3" t="s">
        <v>34</v>
      </c>
      <c r="R55" s="3" t="s">
        <v>34</v>
      </c>
      <c r="S55" s="3" t="s">
        <v>34</v>
      </c>
      <c r="T55" s="3" t="s">
        <v>34</v>
      </c>
      <c r="U55" s="3" t="s">
        <v>34</v>
      </c>
    </row>
    <row r="56">
      <c r="A56" s="3" t="s">
        <v>34</v>
      </c>
      <c r="B56" s="3" t="s">
        <v>34</v>
      </c>
      <c r="C56" s="3" t="s">
        <v>34</v>
      </c>
      <c r="D56" s="3" t="s">
        <v>34</v>
      </c>
      <c r="E56" s="3" t="s">
        <v>34</v>
      </c>
      <c r="F56" s="3" t="s">
        <v>34</v>
      </c>
      <c r="G56" s="3" t="s">
        <v>34</v>
      </c>
      <c r="H56" s="3" t="s">
        <v>34</v>
      </c>
      <c r="I56" s="3" t="s">
        <v>34</v>
      </c>
      <c r="J56" s="3" t="s">
        <v>34</v>
      </c>
      <c r="K56" s="3" t="s">
        <v>34</v>
      </c>
      <c r="L56" s="3" t="s">
        <v>34</v>
      </c>
      <c r="M56" s="3" t="s">
        <v>34</v>
      </c>
      <c r="N56" s="3" t="s">
        <v>34</v>
      </c>
      <c r="O56" s="3" t="s">
        <v>34</v>
      </c>
      <c r="P56" s="3" t="s">
        <v>34</v>
      </c>
      <c r="Q56" s="3" t="s">
        <v>34</v>
      </c>
      <c r="R56" s="3" t="s">
        <v>34</v>
      </c>
      <c r="S56" s="3" t="s">
        <v>34</v>
      </c>
      <c r="T56" s="3" t="s">
        <v>34</v>
      </c>
      <c r="U56" s="3" t="s">
        <v>34</v>
      </c>
    </row>
    <row r="57">
      <c r="A57" s="3" t="s">
        <v>17</v>
      </c>
      <c r="B57" s="3">
        <v>263.0</v>
      </c>
      <c r="C57" s="3">
        <v>276.0</v>
      </c>
      <c r="D57" s="3">
        <v>407.0</v>
      </c>
      <c r="E57" s="3">
        <v>401.0</v>
      </c>
      <c r="F57" s="3">
        <v>498.0</v>
      </c>
      <c r="G57" s="3">
        <v>563.0</v>
      </c>
      <c r="H57" s="3">
        <v>750.0</v>
      </c>
      <c r="I57" s="3">
        <v>925.0</v>
      </c>
      <c r="J57" s="3">
        <v>991.0</v>
      </c>
      <c r="K57" s="3">
        <v>1221.0</v>
      </c>
      <c r="L57" s="3">
        <v>1367.0</v>
      </c>
      <c r="M57" s="3">
        <v>1084.0</v>
      </c>
      <c r="N57" s="3">
        <v>1065.0</v>
      </c>
      <c r="O57" s="3">
        <v>1052.0</v>
      </c>
      <c r="P57" s="3">
        <v>1045.0</v>
      </c>
      <c r="Q57" s="3">
        <v>1023.0</v>
      </c>
      <c r="R57" s="3">
        <v>1104.0</v>
      </c>
      <c r="S57" s="3">
        <v>1435.0</v>
      </c>
      <c r="T57" s="3">
        <v>1578.0</v>
      </c>
      <c r="U57" s="3">
        <v>1746.0</v>
      </c>
    </row>
    <row r="61">
      <c r="A61" s="17" t="s">
        <v>42</v>
      </c>
    </row>
    <row r="62">
      <c r="B62" s="17" t="s">
        <v>36</v>
      </c>
    </row>
    <row r="63">
      <c r="B63" s="3">
        <v>1998.0</v>
      </c>
      <c r="C63" s="3">
        <v>1999.0</v>
      </c>
      <c r="D63" s="3">
        <v>2000.0</v>
      </c>
      <c r="E63" s="3">
        <v>2001.0</v>
      </c>
      <c r="F63" s="3">
        <v>2002.0</v>
      </c>
      <c r="G63" s="3">
        <v>2003.0</v>
      </c>
      <c r="H63" s="3">
        <v>2004.0</v>
      </c>
      <c r="I63" s="3">
        <v>2005.0</v>
      </c>
      <c r="J63" s="3">
        <v>2006.0</v>
      </c>
      <c r="K63" s="3">
        <v>2007.0</v>
      </c>
      <c r="L63" s="3">
        <v>2008.0</v>
      </c>
      <c r="M63" s="3">
        <v>2009.0</v>
      </c>
      <c r="N63" s="3">
        <v>2010.0</v>
      </c>
      <c r="O63" s="3">
        <v>2011.0</v>
      </c>
      <c r="P63" s="3">
        <v>2012.0</v>
      </c>
      <c r="Q63" s="3">
        <v>2013.0</v>
      </c>
      <c r="R63" s="3">
        <v>2014.0</v>
      </c>
      <c r="S63" s="3">
        <v>2015.0</v>
      </c>
      <c r="T63" s="3">
        <v>2016.0</v>
      </c>
      <c r="U63" s="3">
        <v>2017.0</v>
      </c>
    </row>
    <row r="64">
      <c r="A64" s="3" t="s">
        <v>13</v>
      </c>
      <c r="B64" s="3">
        <v>697.0</v>
      </c>
      <c r="C64" s="3">
        <v>534.0</v>
      </c>
      <c r="D64" s="3">
        <v>845.0</v>
      </c>
      <c r="E64" s="3">
        <v>1154.0</v>
      </c>
      <c r="F64" s="3">
        <v>1606.0</v>
      </c>
      <c r="G64" s="3">
        <v>2159.0</v>
      </c>
      <c r="H64" s="3">
        <v>3185.0</v>
      </c>
      <c r="I64" s="3">
        <v>4363.0</v>
      </c>
      <c r="J64" s="3">
        <v>5350.0</v>
      </c>
      <c r="K64" s="3">
        <v>5868.0</v>
      </c>
      <c r="L64" s="3">
        <v>9924.0</v>
      </c>
      <c r="M64" s="3">
        <v>10567.0</v>
      </c>
      <c r="N64" s="3">
        <v>10190.0</v>
      </c>
      <c r="O64" s="3">
        <v>8953.0</v>
      </c>
      <c r="P64" s="3">
        <v>8382.0</v>
      </c>
      <c r="Q64" s="3">
        <v>8596.0</v>
      </c>
      <c r="R64" s="3">
        <v>9587.0</v>
      </c>
      <c r="S64" s="3">
        <v>10303.0</v>
      </c>
      <c r="T64" s="3">
        <v>12316.0</v>
      </c>
      <c r="U64" s="3">
        <v>14427.0</v>
      </c>
    </row>
    <row r="65">
      <c r="A65" s="3" t="s">
        <v>37</v>
      </c>
      <c r="B65" s="3">
        <v>2133.0</v>
      </c>
      <c r="C65" s="3">
        <v>2220.0</v>
      </c>
      <c r="D65" s="3">
        <v>2154.0</v>
      </c>
      <c r="E65" s="3">
        <v>2163.0</v>
      </c>
      <c r="F65" s="3">
        <v>2716.0</v>
      </c>
      <c r="G65" s="3">
        <v>3230.0</v>
      </c>
      <c r="H65" s="3">
        <v>3912.0</v>
      </c>
      <c r="I65" s="3">
        <v>4479.0</v>
      </c>
      <c r="J65" s="3">
        <v>4363.0</v>
      </c>
      <c r="K65" s="3">
        <v>4810.0</v>
      </c>
      <c r="L65" s="3">
        <v>5225.0</v>
      </c>
      <c r="M65" s="3">
        <v>4812.0</v>
      </c>
      <c r="N65" s="3">
        <v>4758.0</v>
      </c>
      <c r="O65" s="3">
        <v>5037.0</v>
      </c>
      <c r="P65" s="3">
        <v>4851.0</v>
      </c>
      <c r="Q65" s="3">
        <v>5040.0</v>
      </c>
      <c r="R65" s="3">
        <v>5570.0</v>
      </c>
      <c r="S65" s="3">
        <v>7319.0</v>
      </c>
      <c r="T65" s="3">
        <v>7911.0</v>
      </c>
      <c r="U65" s="3">
        <v>8814.0</v>
      </c>
    </row>
    <row r="66">
      <c r="A66" s="3" t="s">
        <v>15</v>
      </c>
      <c r="B66" s="3">
        <v>2827.0</v>
      </c>
      <c r="C66" s="3">
        <v>3157.0</v>
      </c>
      <c r="D66" s="3">
        <v>3242.0</v>
      </c>
      <c r="E66" s="3">
        <v>3862.0</v>
      </c>
      <c r="F66" s="3">
        <v>4295.0</v>
      </c>
      <c r="G66" s="3">
        <v>5208.0</v>
      </c>
      <c r="H66" s="3">
        <v>6249.0</v>
      </c>
      <c r="I66" s="3">
        <v>7186.0</v>
      </c>
      <c r="J66" s="3">
        <v>8068.0</v>
      </c>
      <c r="K66" s="3">
        <v>9327.0</v>
      </c>
      <c r="L66" s="3">
        <v>10610.0</v>
      </c>
      <c r="M66" s="3">
        <v>10610.0</v>
      </c>
      <c r="N66" s="3">
        <v>10969.0</v>
      </c>
      <c r="O66" s="3">
        <v>10728.0</v>
      </c>
      <c r="P66" s="3">
        <v>10649.0</v>
      </c>
      <c r="Q66" s="3">
        <v>10967.0</v>
      </c>
      <c r="R66" s="3">
        <v>11898.0</v>
      </c>
      <c r="S66" s="3">
        <v>14205.0</v>
      </c>
      <c r="T66" s="3">
        <v>14630.0</v>
      </c>
      <c r="U66" s="3">
        <v>15796.0</v>
      </c>
    </row>
    <row r="67">
      <c r="A67" s="3" t="s">
        <v>34</v>
      </c>
      <c r="B67" s="3" t="s">
        <v>34</v>
      </c>
      <c r="C67" s="3" t="s">
        <v>34</v>
      </c>
      <c r="D67" s="3" t="s">
        <v>34</v>
      </c>
      <c r="E67" s="3" t="s">
        <v>34</v>
      </c>
      <c r="F67" s="3" t="s">
        <v>34</v>
      </c>
      <c r="G67" s="3" t="s">
        <v>34</v>
      </c>
      <c r="H67" s="3" t="s">
        <v>34</v>
      </c>
      <c r="I67" s="3" t="s">
        <v>34</v>
      </c>
      <c r="J67" s="3" t="s">
        <v>34</v>
      </c>
      <c r="K67" s="3" t="s">
        <v>34</v>
      </c>
      <c r="L67" s="3" t="s">
        <v>34</v>
      </c>
      <c r="M67" s="3" t="s">
        <v>34</v>
      </c>
      <c r="N67" s="3" t="s">
        <v>34</v>
      </c>
      <c r="O67" s="3" t="s">
        <v>34</v>
      </c>
      <c r="P67" s="3" t="s">
        <v>34</v>
      </c>
      <c r="Q67" s="3" t="s">
        <v>34</v>
      </c>
      <c r="R67" s="3" t="s">
        <v>34</v>
      </c>
      <c r="S67" s="3" t="s">
        <v>34</v>
      </c>
      <c r="T67" s="3" t="s">
        <v>34</v>
      </c>
      <c r="U67" s="3" t="s">
        <v>34</v>
      </c>
    </row>
    <row r="68">
      <c r="A68" s="3" t="s">
        <v>34</v>
      </c>
      <c r="B68" s="3" t="s">
        <v>34</v>
      </c>
      <c r="C68" s="3" t="s">
        <v>34</v>
      </c>
      <c r="D68" s="3" t="s">
        <v>34</v>
      </c>
      <c r="E68" s="3" t="s">
        <v>34</v>
      </c>
      <c r="F68" s="3" t="s">
        <v>34</v>
      </c>
      <c r="G68" s="3" t="s">
        <v>34</v>
      </c>
      <c r="H68" s="3" t="s">
        <v>34</v>
      </c>
      <c r="I68" s="3" t="s">
        <v>34</v>
      </c>
      <c r="J68" s="3" t="s">
        <v>34</v>
      </c>
      <c r="K68" s="3" t="s">
        <v>34</v>
      </c>
      <c r="L68" s="3" t="s">
        <v>34</v>
      </c>
      <c r="M68" s="3" t="s">
        <v>34</v>
      </c>
      <c r="N68" s="3" t="s">
        <v>34</v>
      </c>
      <c r="O68" s="3" t="s">
        <v>34</v>
      </c>
      <c r="P68" s="3" t="s">
        <v>34</v>
      </c>
      <c r="Q68" s="3" t="s">
        <v>34</v>
      </c>
      <c r="R68" s="3" t="s">
        <v>34</v>
      </c>
      <c r="S68" s="3" t="s">
        <v>34</v>
      </c>
      <c r="T68" s="3" t="s">
        <v>34</v>
      </c>
      <c r="U68" s="3" t="s">
        <v>34</v>
      </c>
    </row>
    <row r="69">
      <c r="A69" s="3" t="s">
        <v>17</v>
      </c>
      <c r="B69" s="3">
        <v>7800.0</v>
      </c>
      <c r="C69" s="3">
        <v>8628.0</v>
      </c>
      <c r="D69" s="3">
        <v>9010.0</v>
      </c>
      <c r="E69" s="3">
        <v>10381.0</v>
      </c>
      <c r="F69" s="3">
        <v>12267.0</v>
      </c>
      <c r="G69" s="3">
        <v>14655.0</v>
      </c>
      <c r="H69" s="3">
        <v>18400.0</v>
      </c>
      <c r="I69" s="3">
        <v>21861.0</v>
      </c>
      <c r="J69" s="3">
        <v>24330.0</v>
      </c>
      <c r="K69" s="3">
        <v>28138.0</v>
      </c>
      <c r="L69" s="3">
        <v>35265.0</v>
      </c>
      <c r="M69" s="3">
        <v>34889.0</v>
      </c>
      <c r="N69" s="3">
        <v>35605.0</v>
      </c>
      <c r="O69" s="3">
        <v>34810.0</v>
      </c>
      <c r="P69" s="3">
        <v>33779.0</v>
      </c>
      <c r="Q69" s="3">
        <v>34372.0</v>
      </c>
      <c r="R69" s="3">
        <v>37955.0</v>
      </c>
      <c r="S69" s="3">
        <v>43558.0</v>
      </c>
      <c r="T69" s="3">
        <v>48944.0</v>
      </c>
      <c r="U69" s="3">
        <v>55432.0</v>
      </c>
    </row>
    <row r="72">
      <c r="A72" s="17" t="s">
        <v>42</v>
      </c>
    </row>
    <row r="73">
      <c r="B73" s="17" t="s">
        <v>38</v>
      </c>
    </row>
    <row r="74">
      <c r="B74" s="3">
        <v>1998.0</v>
      </c>
      <c r="C74" s="3">
        <v>1999.0</v>
      </c>
      <c r="D74" s="3">
        <v>2000.0</v>
      </c>
      <c r="E74" s="3">
        <v>2001.0</v>
      </c>
      <c r="F74" s="3">
        <v>2002.0</v>
      </c>
      <c r="G74" s="3">
        <v>2003.0</v>
      </c>
      <c r="H74" s="3">
        <v>2004.0</v>
      </c>
      <c r="I74" s="3">
        <v>2005.0</v>
      </c>
      <c r="J74" s="3">
        <v>2006.0</v>
      </c>
      <c r="K74" s="3">
        <v>2007.0</v>
      </c>
      <c r="L74" s="3">
        <v>2008.0</v>
      </c>
      <c r="M74" s="3">
        <v>2009.0</v>
      </c>
      <c r="N74" s="3">
        <v>2010.0</v>
      </c>
      <c r="O74" s="3">
        <v>2011.0</v>
      </c>
      <c r="P74" s="3">
        <v>2012.0</v>
      </c>
      <c r="Q74" s="3">
        <v>2013.0</v>
      </c>
      <c r="R74" s="3">
        <v>2014.0</v>
      </c>
      <c r="S74" s="3">
        <v>2015.0</v>
      </c>
      <c r="T74" s="3">
        <v>2016.0</v>
      </c>
      <c r="U74" s="3">
        <v>2017.0</v>
      </c>
    </row>
    <row r="75">
      <c r="A75" s="3" t="s">
        <v>13</v>
      </c>
      <c r="B75" s="3">
        <v>477.0</v>
      </c>
      <c r="C75" s="3">
        <v>399.0</v>
      </c>
      <c r="D75" s="3">
        <v>484.0</v>
      </c>
      <c r="E75" s="3">
        <v>806.0</v>
      </c>
      <c r="F75" s="3">
        <v>742.0</v>
      </c>
      <c r="G75" s="3">
        <v>869.0</v>
      </c>
      <c r="H75" s="3">
        <v>1703.0</v>
      </c>
      <c r="I75" s="3">
        <v>2265.0</v>
      </c>
      <c r="J75" s="3">
        <v>2523.0</v>
      </c>
      <c r="K75" s="3">
        <v>2551.0</v>
      </c>
      <c r="L75" s="3">
        <v>3298.0</v>
      </c>
      <c r="M75" s="3">
        <v>3350.0</v>
      </c>
      <c r="N75" s="3">
        <v>3408.0</v>
      </c>
      <c r="O75" s="3">
        <v>3693.0</v>
      </c>
      <c r="P75" s="3">
        <v>3992.0</v>
      </c>
      <c r="Q75" s="3">
        <v>4640.0</v>
      </c>
      <c r="R75" s="3">
        <v>5303.0</v>
      </c>
      <c r="S75" s="3">
        <v>6239.0</v>
      </c>
      <c r="T75" s="3">
        <v>6917.0</v>
      </c>
      <c r="U75" s="3">
        <v>7610.0</v>
      </c>
    </row>
    <row r="76">
      <c r="A76" s="3" t="s">
        <v>37</v>
      </c>
      <c r="B76" s="3">
        <v>1209.0</v>
      </c>
      <c r="C76" s="3">
        <v>1365.0</v>
      </c>
      <c r="D76" s="3">
        <v>1180.0</v>
      </c>
      <c r="E76" s="3">
        <v>1091.0</v>
      </c>
      <c r="F76" s="3">
        <v>1178.0</v>
      </c>
      <c r="G76" s="3">
        <v>1195.0</v>
      </c>
      <c r="H76" s="3">
        <v>1444.0</v>
      </c>
      <c r="I76" s="3">
        <v>1568.0</v>
      </c>
      <c r="J76" s="3">
        <v>1624.0</v>
      </c>
      <c r="K76" s="3">
        <v>1838.0</v>
      </c>
      <c r="L76" s="3">
        <v>1997.0</v>
      </c>
      <c r="M76" s="3">
        <v>1915.0</v>
      </c>
      <c r="N76" s="3">
        <v>1760.0</v>
      </c>
      <c r="O76" s="3">
        <v>1850.0</v>
      </c>
      <c r="P76" s="3">
        <v>1867.0</v>
      </c>
      <c r="Q76" s="3">
        <v>2027.0</v>
      </c>
      <c r="R76" s="3">
        <v>2348.0</v>
      </c>
      <c r="S76" s="3">
        <v>2803.0</v>
      </c>
      <c r="T76" s="3">
        <v>2987.0</v>
      </c>
      <c r="U76" s="3">
        <v>3361.0</v>
      </c>
    </row>
    <row r="77">
      <c r="A77" s="3" t="s">
        <v>15</v>
      </c>
      <c r="B77" s="3">
        <v>1534.0</v>
      </c>
      <c r="C77" s="3">
        <v>1792.0</v>
      </c>
      <c r="D77" s="3">
        <v>1694.0</v>
      </c>
      <c r="E77" s="3">
        <v>1839.0</v>
      </c>
      <c r="F77" s="3">
        <v>1896.0</v>
      </c>
      <c r="G77" s="3">
        <v>2273.0</v>
      </c>
      <c r="H77" s="3">
        <v>2573.0</v>
      </c>
      <c r="I77" s="3">
        <v>2425.0</v>
      </c>
      <c r="J77" s="3">
        <v>2943.0</v>
      </c>
      <c r="K77" s="3">
        <v>3326.0</v>
      </c>
      <c r="L77" s="3">
        <v>3925.0</v>
      </c>
      <c r="M77" s="3">
        <v>3937.0</v>
      </c>
      <c r="N77" s="3">
        <v>3682.0</v>
      </c>
      <c r="O77" s="3">
        <v>3783.0</v>
      </c>
      <c r="P77" s="3">
        <v>3894.0</v>
      </c>
      <c r="Q77" s="3">
        <v>4466.0</v>
      </c>
      <c r="R77" s="3">
        <v>4984.0</v>
      </c>
      <c r="S77" s="3">
        <v>5420.0</v>
      </c>
      <c r="T77" s="3">
        <v>5585.0</v>
      </c>
      <c r="U77" s="3">
        <v>5926.0</v>
      </c>
    </row>
    <row r="78">
      <c r="A78" s="3" t="s">
        <v>34</v>
      </c>
      <c r="B78" s="3" t="s">
        <v>34</v>
      </c>
      <c r="C78" s="3" t="s">
        <v>34</v>
      </c>
      <c r="D78" s="3" t="s">
        <v>34</v>
      </c>
      <c r="E78" s="3" t="s">
        <v>34</v>
      </c>
      <c r="F78" s="3" t="s">
        <v>34</v>
      </c>
      <c r="G78" s="3" t="s">
        <v>34</v>
      </c>
      <c r="H78" s="3" t="s">
        <v>34</v>
      </c>
      <c r="I78" s="3" t="s">
        <v>34</v>
      </c>
      <c r="J78" s="3" t="s">
        <v>34</v>
      </c>
      <c r="K78" s="3" t="s">
        <v>34</v>
      </c>
      <c r="L78" s="3" t="s">
        <v>34</v>
      </c>
      <c r="M78" s="3" t="s">
        <v>34</v>
      </c>
      <c r="N78" s="3" t="s">
        <v>34</v>
      </c>
      <c r="O78" s="3" t="s">
        <v>34</v>
      </c>
      <c r="P78" s="3" t="s">
        <v>34</v>
      </c>
      <c r="Q78" s="3" t="s">
        <v>34</v>
      </c>
      <c r="R78" s="3" t="s">
        <v>34</v>
      </c>
      <c r="S78" s="3" t="s">
        <v>34</v>
      </c>
      <c r="T78" s="3" t="s">
        <v>34</v>
      </c>
      <c r="U78" s="3" t="s">
        <v>34</v>
      </c>
    </row>
    <row r="79">
      <c r="A79" s="3" t="s">
        <v>34</v>
      </c>
      <c r="B79" s="3" t="s">
        <v>34</v>
      </c>
      <c r="C79" s="3" t="s">
        <v>34</v>
      </c>
      <c r="D79" s="3" t="s">
        <v>34</v>
      </c>
      <c r="E79" s="3" t="s">
        <v>34</v>
      </c>
      <c r="F79" s="3" t="s">
        <v>34</v>
      </c>
      <c r="G79" s="3" t="s">
        <v>34</v>
      </c>
      <c r="H79" s="3" t="s">
        <v>34</v>
      </c>
      <c r="I79" s="3" t="s">
        <v>34</v>
      </c>
      <c r="J79" s="3" t="s">
        <v>34</v>
      </c>
      <c r="K79" s="3" t="s">
        <v>34</v>
      </c>
      <c r="L79" s="3" t="s">
        <v>34</v>
      </c>
      <c r="M79" s="3" t="s">
        <v>34</v>
      </c>
      <c r="N79" s="3" t="s">
        <v>34</v>
      </c>
      <c r="O79" s="3" t="s">
        <v>34</v>
      </c>
      <c r="P79" s="3" t="s">
        <v>34</v>
      </c>
      <c r="Q79" s="3" t="s">
        <v>34</v>
      </c>
      <c r="R79" s="3" t="s">
        <v>34</v>
      </c>
      <c r="S79" s="3" t="s">
        <v>34</v>
      </c>
      <c r="T79" s="3" t="s">
        <v>34</v>
      </c>
      <c r="U79" s="3" t="s">
        <v>34</v>
      </c>
    </row>
    <row r="80">
      <c r="A80" s="3" t="s">
        <v>17</v>
      </c>
      <c r="B80" s="3">
        <v>4369.0</v>
      </c>
      <c r="C80" s="3">
        <v>4848.0</v>
      </c>
      <c r="D80" s="3">
        <v>4756.0</v>
      </c>
      <c r="E80" s="3">
        <v>5288.0</v>
      </c>
      <c r="F80" s="3">
        <v>5380.0</v>
      </c>
      <c r="G80" s="3">
        <v>5937.0</v>
      </c>
      <c r="H80" s="3">
        <v>7865.0</v>
      </c>
      <c r="I80" s="3">
        <v>8309.0</v>
      </c>
      <c r="J80" s="3">
        <v>9378.0</v>
      </c>
      <c r="K80" s="3">
        <v>10240.0</v>
      </c>
      <c r="L80" s="3">
        <v>12384.0</v>
      </c>
      <c r="M80" s="3">
        <v>12685.0</v>
      </c>
      <c r="N80" s="3">
        <v>12126.0</v>
      </c>
      <c r="O80" s="3">
        <v>13269.0</v>
      </c>
      <c r="P80" s="3">
        <v>13683.0</v>
      </c>
      <c r="Q80" s="3">
        <v>15400.0</v>
      </c>
      <c r="R80" s="3">
        <v>17445.0</v>
      </c>
      <c r="S80" s="3">
        <v>19410.0</v>
      </c>
      <c r="T80" s="3">
        <v>20986.0</v>
      </c>
      <c r="U80" s="3">
        <v>22245.0</v>
      </c>
    </row>
    <row r="83">
      <c r="A83" s="17" t="s">
        <v>42</v>
      </c>
    </row>
    <row r="84">
      <c r="B84" s="17" t="s">
        <v>39</v>
      </c>
    </row>
    <row r="85">
      <c r="B85" s="3">
        <v>1998.0</v>
      </c>
      <c r="C85" s="3">
        <v>1999.0</v>
      </c>
      <c r="D85" s="3">
        <v>2000.0</v>
      </c>
      <c r="E85" s="3">
        <v>2001.0</v>
      </c>
      <c r="F85" s="3">
        <v>2002.0</v>
      </c>
      <c r="G85" s="3">
        <v>2003.0</v>
      </c>
      <c r="H85" s="3">
        <v>2004.0</v>
      </c>
      <c r="I85" s="3">
        <v>2005.0</v>
      </c>
      <c r="J85" s="3">
        <v>2006.0</v>
      </c>
      <c r="K85" s="3">
        <v>2007.0</v>
      </c>
      <c r="L85" s="3">
        <v>2008.0</v>
      </c>
      <c r="M85" s="3">
        <v>2009.0</v>
      </c>
      <c r="N85" s="3">
        <v>2010.0</v>
      </c>
      <c r="O85" s="3">
        <v>2011.0</v>
      </c>
      <c r="P85" s="3">
        <v>2012.0</v>
      </c>
      <c r="Q85" s="3">
        <v>2013.0</v>
      </c>
      <c r="R85" s="3">
        <v>2014.0</v>
      </c>
      <c r="S85" s="3">
        <v>2015.0</v>
      </c>
      <c r="T85" s="3">
        <v>2016.0</v>
      </c>
      <c r="U85" s="3">
        <v>2017.0</v>
      </c>
    </row>
    <row r="86">
      <c r="A86" s="3" t="s">
        <v>13</v>
      </c>
      <c r="B86" s="3">
        <v>216.0</v>
      </c>
      <c r="C86" s="3">
        <v>129.0</v>
      </c>
      <c r="D86" s="3">
        <v>356.0</v>
      </c>
      <c r="E86" s="3">
        <v>336.0</v>
      </c>
      <c r="F86" s="3">
        <v>855.0</v>
      </c>
      <c r="G86" s="3">
        <v>1272.0</v>
      </c>
      <c r="H86" s="3">
        <v>1442.0</v>
      </c>
      <c r="I86" s="3">
        <v>2059.0</v>
      </c>
      <c r="J86" s="3">
        <v>2790.0</v>
      </c>
      <c r="K86" s="3">
        <v>3281.0</v>
      </c>
      <c r="L86" s="3">
        <v>6588.0</v>
      </c>
      <c r="M86" s="3">
        <v>7172.0</v>
      </c>
      <c r="N86" s="3">
        <v>6721.0</v>
      </c>
      <c r="O86" s="3">
        <v>5196.0</v>
      </c>
      <c r="P86" s="3">
        <v>4299.0</v>
      </c>
      <c r="Q86" s="3">
        <v>3859.0</v>
      </c>
      <c r="R86" s="3">
        <v>4186.0</v>
      </c>
      <c r="S86" s="3">
        <v>3917.0</v>
      </c>
      <c r="T86" s="3">
        <v>5076.0</v>
      </c>
      <c r="U86" s="3">
        <v>6201.0</v>
      </c>
    </row>
    <row r="87">
      <c r="A87" s="3" t="s">
        <v>37</v>
      </c>
      <c r="B87" s="3">
        <v>852.0</v>
      </c>
      <c r="C87" s="3">
        <v>805.0</v>
      </c>
      <c r="D87" s="3">
        <v>934.0</v>
      </c>
      <c r="E87" s="3">
        <v>1009.0</v>
      </c>
      <c r="F87" s="3">
        <v>1446.0</v>
      </c>
      <c r="G87" s="3">
        <v>1873.0</v>
      </c>
      <c r="H87" s="3">
        <v>2269.0</v>
      </c>
      <c r="I87" s="3">
        <v>2707.0</v>
      </c>
      <c r="J87" s="3">
        <v>2559.0</v>
      </c>
      <c r="K87" s="3">
        <v>2834.0</v>
      </c>
      <c r="L87" s="3">
        <v>3083.0</v>
      </c>
      <c r="M87" s="3">
        <v>2734.0</v>
      </c>
      <c r="N87" s="3">
        <v>2823.0</v>
      </c>
      <c r="O87" s="3">
        <v>2998.0</v>
      </c>
      <c r="P87" s="3">
        <v>2771.0</v>
      </c>
      <c r="Q87" s="3">
        <v>2789.0</v>
      </c>
      <c r="R87" s="3">
        <v>2981.0</v>
      </c>
      <c r="S87" s="3">
        <v>4228.0</v>
      </c>
      <c r="T87" s="3">
        <v>4587.0</v>
      </c>
      <c r="U87" s="3">
        <v>4968.0</v>
      </c>
    </row>
    <row r="88">
      <c r="A88" s="3" t="s">
        <v>15</v>
      </c>
      <c r="B88" s="3">
        <v>1193.0</v>
      </c>
      <c r="C88" s="3">
        <v>1301.0</v>
      </c>
      <c r="D88" s="3">
        <v>1485.0</v>
      </c>
      <c r="E88" s="3">
        <v>1914.0</v>
      </c>
      <c r="F88" s="3">
        <v>2241.0</v>
      </c>
      <c r="G88" s="3">
        <v>2705.0</v>
      </c>
      <c r="H88" s="3">
        <v>3454.0</v>
      </c>
      <c r="I88" s="3">
        <v>4447.0</v>
      </c>
      <c r="J88" s="3">
        <v>4821.0</v>
      </c>
      <c r="K88" s="3">
        <v>5813.0</v>
      </c>
      <c r="L88" s="3">
        <v>6463.0</v>
      </c>
      <c r="M88" s="3">
        <v>6384.0</v>
      </c>
      <c r="N88" s="3">
        <v>6938.0</v>
      </c>
      <c r="O88" s="3">
        <v>6602.0</v>
      </c>
      <c r="P88" s="3">
        <v>6330.0</v>
      </c>
      <c r="Q88" s="3">
        <v>6092.0</v>
      </c>
      <c r="R88" s="3">
        <v>6495.0</v>
      </c>
      <c r="S88" s="3">
        <v>8288.0</v>
      </c>
      <c r="T88" s="3">
        <v>8437.0</v>
      </c>
      <c r="U88" s="3">
        <v>9003.0</v>
      </c>
    </row>
    <row r="89">
      <c r="A89" s="3" t="s">
        <v>34</v>
      </c>
      <c r="B89" s="3" t="s">
        <v>34</v>
      </c>
      <c r="C89" s="3" t="s">
        <v>34</v>
      </c>
      <c r="D89" s="3" t="s">
        <v>34</v>
      </c>
      <c r="E89" s="3" t="s">
        <v>34</v>
      </c>
      <c r="F89" s="3" t="s">
        <v>34</v>
      </c>
      <c r="G89" s="3" t="s">
        <v>34</v>
      </c>
      <c r="H89" s="3" t="s">
        <v>34</v>
      </c>
      <c r="I89" s="3" t="s">
        <v>34</v>
      </c>
      <c r="J89" s="3" t="s">
        <v>34</v>
      </c>
      <c r="K89" s="3" t="s">
        <v>34</v>
      </c>
      <c r="L89" s="3" t="s">
        <v>34</v>
      </c>
      <c r="M89" s="3" t="s">
        <v>34</v>
      </c>
      <c r="N89" s="3" t="s">
        <v>34</v>
      </c>
      <c r="O89" s="3" t="s">
        <v>34</v>
      </c>
      <c r="P89" s="3" t="s">
        <v>34</v>
      </c>
      <c r="Q89" s="3" t="s">
        <v>34</v>
      </c>
      <c r="R89" s="3" t="s">
        <v>34</v>
      </c>
      <c r="S89" s="3" t="s">
        <v>34</v>
      </c>
      <c r="T89" s="3" t="s">
        <v>34</v>
      </c>
      <c r="U89" s="3" t="s">
        <v>34</v>
      </c>
    </row>
    <row r="90">
      <c r="A90" s="3" t="s">
        <v>34</v>
      </c>
      <c r="B90" s="3" t="s">
        <v>34</v>
      </c>
      <c r="C90" s="3" t="s">
        <v>34</v>
      </c>
      <c r="D90" s="3" t="s">
        <v>34</v>
      </c>
      <c r="E90" s="3" t="s">
        <v>34</v>
      </c>
      <c r="F90" s="3" t="s">
        <v>34</v>
      </c>
      <c r="G90" s="3" t="s">
        <v>34</v>
      </c>
      <c r="H90" s="3" t="s">
        <v>34</v>
      </c>
      <c r="I90" s="3" t="s">
        <v>34</v>
      </c>
      <c r="J90" s="3" t="s">
        <v>34</v>
      </c>
      <c r="K90" s="3" t="s">
        <v>34</v>
      </c>
      <c r="L90" s="3" t="s">
        <v>34</v>
      </c>
      <c r="M90" s="3" t="s">
        <v>34</v>
      </c>
      <c r="N90" s="3" t="s">
        <v>34</v>
      </c>
      <c r="O90" s="3" t="s">
        <v>34</v>
      </c>
      <c r="P90" s="3" t="s">
        <v>34</v>
      </c>
      <c r="Q90" s="3" t="s">
        <v>34</v>
      </c>
      <c r="R90" s="3" t="s">
        <v>34</v>
      </c>
      <c r="S90" s="3" t="s">
        <v>34</v>
      </c>
      <c r="T90" s="3" t="s">
        <v>34</v>
      </c>
      <c r="U90" s="3" t="s">
        <v>34</v>
      </c>
    </row>
    <row r="91">
      <c r="A91" s="3" t="s">
        <v>17</v>
      </c>
      <c r="B91" s="3">
        <v>3223.0</v>
      </c>
      <c r="C91" s="3">
        <v>3642.0</v>
      </c>
      <c r="D91" s="3">
        <v>4097.0</v>
      </c>
      <c r="E91" s="3">
        <v>4861.0</v>
      </c>
      <c r="F91" s="3">
        <v>6554.0</v>
      </c>
      <c r="G91" s="3">
        <v>8212.0</v>
      </c>
      <c r="H91" s="3">
        <v>10024.0</v>
      </c>
      <c r="I91" s="3">
        <v>12871.0</v>
      </c>
      <c r="J91" s="3">
        <v>14298.0</v>
      </c>
      <c r="K91" s="3">
        <v>17423.0</v>
      </c>
      <c r="L91" s="3">
        <v>22384.0</v>
      </c>
      <c r="M91" s="3">
        <v>21592.0</v>
      </c>
      <c r="N91" s="3">
        <v>22754.0</v>
      </c>
      <c r="O91" s="3">
        <v>20785.0</v>
      </c>
      <c r="P91" s="3">
        <v>19140.0</v>
      </c>
      <c r="Q91" s="3">
        <v>18003.0</v>
      </c>
      <c r="R91" s="3">
        <v>19563.0</v>
      </c>
      <c r="S91" s="3">
        <v>22976.0</v>
      </c>
      <c r="T91" s="3">
        <v>26140.0</v>
      </c>
      <c r="U91" s="3">
        <v>28967.0</v>
      </c>
    </row>
    <row r="94">
      <c r="A94" s="17" t="s">
        <v>43</v>
      </c>
    </row>
    <row r="95">
      <c r="B95" s="17" t="s">
        <v>44</v>
      </c>
    </row>
    <row r="96">
      <c r="B96" s="3">
        <v>1998.0</v>
      </c>
      <c r="C96" s="3">
        <v>1999.0</v>
      </c>
      <c r="D96" s="3">
        <v>2000.0</v>
      </c>
      <c r="E96" s="3">
        <v>2001.0</v>
      </c>
      <c r="F96" s="3">
        <v>2002.0</v>
      </c>
      <c r="G96" s="3">
        <v>2003.0</v>
      </c>
      <c r="H96" s="3">
        <v>2004.0</v>
      </c>
      <c r="I96" s="3">
        <v>2005.0</v>
      </c>
      <c r="J96" s="3">
        <v>2006.0</v>
      </c>
      <c r="K96" s="3">
        <v>2007.0</v>
      </c>
      <c r="L96" s="3">
        <v>2008.0</v>
      </c>
      <c r="M96" s="3">
        <v>2009.0</v>
      </c>
      <c r="N96" s="3">
        <v>2010.0</v>
      </c>
      <c r="O96" s="3">
        <v>2011.0</v>
      </c>
      <c r="P96" s="3">
        <v>2012.0</v>
      </c>
      <c r="Q96" s="3">
        <v>2013.0</v>
      </c>
      <c r="R96" s="3">
        <v>2014.0</v>
      </c>
      <c r="S96" s="3">
        <v>2015.0</v>
      </c>
      <c r="T96" s="3">
        <v>2016.0</v>
      </c>
      <c r="U96" s="3">
        <v>2017.0</v>
      </c>
    </row>
    <row r="97">
      <c r="A97" s="3" t="s">
        <v>13</v>
      </c>
      <c r="B97" s="3">
        <v>2.0</v>
      </c>
      <c r="C97" s="3">
        <v>4.0</v>
      </c>
      <c r="D97" s="3">
        <v>3.0</v>
      </c>
      <c r="E97" s="3">
        <v>1.0</v>
      </c>
      <c r="F97" s="3">
        <v>2.0</v>
      </c>
      <c r="G97" s="3">
        <v>3.0</v>
      </c>
      <c r="H97" s="3">
        <v>2.0</v>
      </c>
      <c r="I97" s="3">
        <v>5.0</v>
      </c>
      <c r="J97" s="3">
        <v>4.0</v>
      </c>
      <c r="K97" s="3">
        <v>12.0</v>
      </c>
      <c r="L97" s="3">
        <v>14.0</v>
      </c>
      <c r="M97" s="3">
        <v>17.0</v>
      </c>
      <c r="N97" s="3">
        <v>12.0</v>
      </c>
      <c r="O97" s="3">
        <v>12.0</v>
      </c>
      <c r="P97" s="3">
        <v>11.0</v>
      </c>
      <c r="Q97" s="3">
        <v>16.0</v>
      </c>
      <c r="R97" s="3">
        <v>17.0</v>
      </c>
      <c r="S97" s="3">
        <v>35.0</v>
      </c>
      <c r="T97" s="3">
        <v>42.0</v>
      </c>
      <c r="U97" s="3">
        <v>52.0</v>
      </c>
    </row>
    <row r="98">
      <c r="A98" s="3" t="s">
        <v>37</v>
      </c>
      <c r="B98" s="3">
        <v>23.0</v>
      </c>
      <c r="C98" s="3">
        <v>18.0</v>
      </c>
      <c r="D98" s="3">
        <v>20.0</v>
      </c>
      <c r="E98" s="3">
        <v>28.0</v>
      </c>
      <c r="F98" s="3">
        <v>15.0</v>
      </c>
      <c r="G98" s="3">
        <v>42.0</v>
      </c>
      <c r="H98" s="3">
        <v>53.0</v>
      </c>
      <c r="I98" s="3">
        <v>73.0</v>
      </c>
      <c r="J98" s="3">
        <v>61.0</v>
      </c>
      <c r="K98" s="3">
        <v>70.0</v>
      </c>
      <c r="L98" s="3">
        <v>83.0</v>
      </c>
      <c r="M98" s="3">
        <v>76.0</v>
      </c>
      <c r="N98" s="3">
        <v>83.0</v>
      </c>
      <c r="O98" s="3">
        <v>92.0</v>
      </c>
      <c r="P98" s="3">
        <v>96.0</v>
      </c>
      <c r="Q98" s="3">
        <v>110.0</v>
      </c>
      <c r="R98" s="3">
        <v>136.0</v>
      </c>
      <c r="S98" s="3">
        <v>146.0</v>
      </c>
      <c r="T98" s="3">
        <v>121.0</v>
      </c>
      <c r="U98" s="3">
        <v>204.0</v>
      </c>
    </row>
    <row r="99">
      <c r="A99" s="3" t="s">
        <v>15</v>
      </c>
      <c r="B99" s="3">
        <v>50.0</v>
      </c>
      <c r="C99" s="3">
        <v>32.0</v>
      </c>
      <c r="D99" s="3">
        <v>34.0</v>
      </c>
      <c r="E99" s="3">
        <v>34.0</v>
      </c>
      <c r="F99" s="3">
        <v>50.0</v>
      </c>
      <c r="G99" s="3">
        <v>73.0</v>
      </c>
      <c r="H99" s="3">
        <v>89.0</v>
      </c>
      <c r="I99" s="3">
        <v>84.0</v>
      </c>
      <c r="J99" s="3">
        <v>109.0</v>
      </c>
      <c r="K99" s="3">
        <v>110.0</v>
      </c>
      <c r="L99" s="3">
        <v>125.0</v>
      </c>
      <c r="M99" s="3">
        <v>118.0</v>
      </c>
      <c r="N99" s="3">
        <v>120.0</v>
      </c>
      <c r="O99" s="3">
        <v>130.0</v>
      </c>
      <c r="P99" s="3">
        <v>127.0</v>
      </c>
      <c r="Q99" s="3">
        <v>151.0</v>
      </c>
      <c r="R99" s="3">
        <v>169.0</v>
      </c>
      <c r="S99" s="3">
        <v>215.0</v>
      </c>
      <c r="T99" s="3">
        <v>187.0</v>
      </c>
      <c r="U99" s="3">
        <v>260.0</v>
      </c>
    </row>
    <row r="100">
      <c r="A100" s="3" t="s">
        <v>34</v>
      </c>
      <c r="B100" s="3" t="s">
        <v>34</v>
      </c>
      <c r="C100" s="3" t="s">
        <v>34</v>
      </c>
      <c r="D100" s="3" t="s">
        <v>34</v>
      </c>
      <c r="E100" s="3" t="s">
        <v>34</v>
      </c>
      <c r="F100" s="3" t="s">
        <v>34</v>
      </c>
      <c r="G100" s="3" t="s">
        <v>34</v>
      </c>
      <c r="H100" s="3" t="s">
        <v>34</v>
      </c>
      <c r="I100" s="3" t="s">
        <v>34</v>
      </c>
      <c r="J100" s="3" t="s">
        <v>34</v>
      </c>
      <c r="K100" s="3" t="s">
        <v>34</v>
      </c>
      <c r="L100" s="3" t="s">
        <v>34</v>
      </c>
      <c r="M100" s="3" t="s">
        <v>34</v>
      </c>
      <c r="N100" s="3" t="s">
        <v>34</v>
      </c>
      <c r="O100" s="3" t="s">
        <v>34</v>
      </c>
      <c r="P100" s="3" t="s">
        <v>34</v>
      </c>
      <c r="Q100" s="3" t="s">
        <v>34</v>
      </c>
      <c r="R100" s="3" t="s">
        <v>34</v>
      </c>
      <c r="S100" s="3" t="s">
        <v>34</v>
      </c>
      <c r="T100" s="3" t="s">
        <v>34</v>
      </c>
      <c r="U100" s="3" t="s">
        <v>34</v>
      </c>
    </row>
    <row r="101">
      <c r="A101" s="3" t="s">
        <v>34</v>
      </c>
      <c r="B101" s="3" t="s">
        <v>34</v>
      </c>
      <c r="C101" s="3" t="s">
        <v>34</v>
      </c>
      <c r="D101" s="3" t="s">
        <v>34</v>
      </c>
      <c r="E101" s="3" t="s">
        <v>34</v>
      </c>
      <c r="F101" s="3" t="s">
        <v>34</v>
      </c>
      <c r="G101" s="3" t="s">
        <v>34</v>
      </c>
      <c r="H101" s="3" t="s">
        <v>34</v>
      </c>
      <c r="I101" s="3" t="s">
        <v>34</v>
      </c>
      <c r="J101" s="3" t="s">
        <v>34</v>
      </c>
      <c r="K101" s="3" t="s">
        <v>34</v>
      </c>
      <c r="L101" s="3" t="s">
        <v>34</v>
      </c>
      <c r="M101" s="3" t="s">
        <v>34</v>
      </c>
      <c r="N101" s="3" t="s">
        <v>34</v>
      </c>
      <c r="O101" s="3" t="s">
        <v>34</v>
      </c>
      <c r="P101" s="3" t="s">
        <v>34</v>
      </c>
      <c r="Q101" s="3" t="s">
        <v>34</v>
      </c>
      <c r="R101" s="3" t="s">
        <v>34</v>
      </c>
      <c r="S101" s="3" t="s">
        <v>34</v>
      </c>
      <c r="T101" s="3" t="s">
        <v>34</v>
      </c>
      <c r="U101" s="3" t="s">
        <v>34</v>
      </c>
    </row>
    <row r="102">
      <c r="A102" s="3" t="s">
        <v>17</v>
      </c>
      <c r="B102" s="3">
        <v>90.0</v>
      </c>
      <c r="C102" s="3">
        <v>65.0</v>
      </c>
      <c r="D102" s="3">
        <v>68.0</v>
      </c>
      <c r="E102" s="3">
        <v>83.0</v>
      </c>
      <c r="F102" s="3">
        <v>81.0</v>
      </c>
      <c r="G102" s="3">
        <v>137.0</v>
      </c>
      <c r="H102" s="3">
        <v>170.0</v>
      </c>
      <c r="I102" s="3">
        <v>202.0</v>
      </c>
      <c r="J102" s="3">
        <v>231.0</v>
      </c>
      <c r="K102" s="3">
        <v>256.0</v>
      </c>
      <c r="L102" s="3">
        <v>313.0</v>
      </c>
      <c r="M102" s="3">
        <v>266.0</v>
      </c>
      <c r="N102" s="3">
        <v>276.0</v>
      </c>
      <c r="O102" s="3">
        <v>308.0</v>
      </c>
      <c r="P102" s="3">
        <v>318.0</v>
      </c>
      <c r="Q102" s="3">
        <v>360.0</v>
      </c>
      <c r="R102" s="3">
        <v>418.0</v>
      </c>
      <c r="S102" s="3">
        <v>516.0</v>
      </c>
      <c r="T102" s="3">
        <v>442.0</v>
      </c>
      <c r="U102" s="3">
        <v>636.0</v>
      </c>
    </row>
    <row r="105">
      <c r="A105" s="17" t="s">
        <v>43</v>
      </c>
    </row>
    <row r="106">
      <c r="B106" s="17" t="s">
        <v>38</v>
      </c>
    </row>
    <row r="107">
      <c r="B107" s="3">
        <v>1998.0</v>
      </c>
      <c r="C107" s="3">
        <v>1999.0</v>
      </c>
      <c r="D107" s="3">
        <v>2000.0</v>
      </c>
      <c r="E107" s="3">
        <v>2001.0</v>
      </c>
      <c r="F107" s="3">
        <v>2002.0</v>
      </c>
      <c r="G107" s="3">
        <v>2003.0</v>
      </c>
      <c r="H107" s="3">
        <v>2004.0</v>
      </c>
      <c r="I107" s="3">
        <v>2005.0</v>
      </c>
      <c r="J107" s="3">
        <v>2006.0</v>
      </c>
      <c r="K107" s="3">
        <v>2007.0</v>
      </c>
      <c r="L107" s="3">
        <v>2008.0</v>
      </c>
      <c r="M107" s="3">
        <v>2009.0</v>
      </c>
      <c r="N107" s="3">
        <v>2010.0</v>
      </c>
      <c r="O107" s="3">
        <v>2011.0</v>
      </c>
      <c r="P107" s="3">
        <v>2012.0</v>
      </c>
      <c r="Q107" s="3">
        <v>2013.0</v>
      </c>
      <c r="R107" s="3">
        <v>2014.0</v>
      </c>
      <c r="S107" s="3">
        <v>2015.0</v>
      </c>
      <c r="T107" s="3">
        <v>2016.0</v>
      </c>
      <c r="U107" s="3">
        <v>2017.0</v>
      </c>
    </row>
    <row r="108">
      <c r="A108" s="3" t="s">
        <v>13</v>
      </c>
      <c r="B108" s="3">
        <v>2.0</v>
      </c>
      <c r="C108" s="3">
        <v>4.0</v>
      </c>
      <c r="D108" s="3">
        <v>2.0</v>
      </c>
      <c r="E108" s="3">
        <v>1.0</v>
      </c>
      <c r="F108" s="3" t="s">
        <v>34</v>
      </c>
      <c r="G108" s="3">
        <v>3.0</v>
      </c>
      <c r="H108" s="3">
        <v>2.0</v>
      </c>
      <c r="I108" s="3">
        <v>3.0</v>
      </c>
      <c r="J108" s="3">
        <v>3.0</v>
      </c>
      <c r="K108" s="3">
        <v>8.0</v>
      </c>
      <c r="L108" s="3">
        <v>4.0</v>
      </c>
      <c r="M108" s="3">
        <v>11.0</v>
      </c>
      <c r="N108" s="3">
        <v>5.0</v>
      </c>
      <c r="O108" s="3">
        <v>6.0</v>
      </c>
      <c r="P108" s="3">
        <v>7.0</v>
      </c>
      <c r="Q108" s="3">
        <v>7.0</v>
      </c>
      <c r="R108" s="3">
        <v>9.0</v>
      </c>
      <c r="S108" s="3">
        <v>27.0</v>
      </c>
      <c r="T108" s="3">
        <v>30.0</v>
      </c>
      <c r="U108" s="3">
        <v>33.0</v>
      </c>
    </row>
    <row r="109">
      <c r="A109" s="3" t="s">
        <v>37</v>
      </c>
      <c r="B109" s="3">
        <v>18.0</v>
      </c>
      <c r="C109" s="3">
        <v>15.0</v>
      </c>
      <c r="D109" s="3">
        <v>18.0</v>
      </c>
      <c r="E109" s="3">
        <v>21.0</v>
      </c>
      <c r="F109" s="3">
        <v>12.0</v>
      </c>
      <c r="G109" s="3">
        <v>24.0</v>
      </c>
      <c r="H109" s="3">
        <v>24.0</v>
      </c>
      <c r="I109" s="3">
        <v>46.0</v>
      </c>
      <c r="J109" s="3">
        <v>32.0</v>
      </c>
      <c r="K109" s="3">
        <v>38.0</v>
      </c>
      <c r="L109" s="3">
        <v>57.0</v>
      </c>
      <c r="M109" s="3">
        <v>40.0</v>
      </c>
      <c r="N109" s="3">
        <v>54.0</v>
      </c>
      <c r="O109" s="3">
        <v>55.0</v>
      </c>
      <c r="P109" s="3">
        <v>57.0</v>
      </c>
      <c r="Q109" s="3">
        <v>69.0</v>
      </c>
      <c r="R109" s="3">
        <v>103.0</v>
      </c>
      <c r="S109" s="3">
        <v>105.0</v>
      </c>
      <c r="T109" s="3">
        <v>77.0</v>
      </c>
      <c r="U109" s="3">
        <v>129.0</v>
      </c>
    </row>
    <row r="110">
      <c r="A110" s="3" t="s">
        <v>15</v>
      </c>
      <c r="B110" s="3">
        <v>38.0</v>
      </c>
      <c r="C110" s="3">
        <v>23.0</v>
      </c>
      <c r="D110" s="3">
        <v>26.0</v>
      </c>
      <c r="E110" s="3">
        <v>22.0</v>
      </c>
      <c r="F110" s="3">
        <v>36.0</v>
      </c>
      <c r="G110" s="3">
        <v>38.0</v>
      </c>
      <c r="H110" s="3">
        <v>65.0</v>
      </c>
      <c r="I110" s="3">
        <v>49.0</v>
      </c>
      <c r="J110" s="3">
        <v>64.0</v>
      </c>
      <c r="K110" s="3">
        <v>59.0</v>
      </c>
      <c r="L110" s="3">
        <v>73.0</v>
      </c>
      <c r="M110" s="3">
        <v>69.0</v>
      </c>
      <c r="N110" s="3">
        <v>62.0</v>
      </c>
      <c r="O110" s="3">
        <v>75.0</v>
      </c>
      <c r="P110" s="3">
        <v>83.0</v>
      </c>
      <c r="Q110" s="3">
        <v>97.0</v>
      </c>
      <c r="R110" s="3">
        <v>113.0</v>
      </c>
      <c r="S110" s="3">
        <v>141.0</v>
      </c>
      <c r="T110" s="3">
        <v>115.0</v>
      </c>
      <c r="U110" s="3">
        <v>159.0</v>
      </c>
    </row>
    <row r="111">
      <c r="A111" s="3" t="s">
        <v>34</v>
      </c>
      <c r="B111" s="3" t="s">
        <v>34</v>
      </c>
      <c r="C111" s="3" t="s">
        <v>34</v>
      </c>
      <c r="D111" s="3" t="s">
        <v>34</v>
      </c>
      <c r="E111" s="3" t="s">
        <v>34</v>
      </c>
      <c r="F111" s="3" t="s">
        <v>34</v>
      </c>
      <c r="G111" s="3" t="s">
        <v>34</v>
      </c>
      <c r="H111" s="3" t="s">
        <v>34</v>
      </c>
      <c r="I111" s="3" t="s">
        <v>34</v>
      </c>
      <c r="J111" s="3" t="s">
        <v>34</v>
      </c>
      <c r="K111" s="3" t="s">
        <v>34</v>
      </c>
      <c r="L111" s="3" t="s">
        <v>34</v>
      </c>
      <c r="M111" s="3" t="s">
        <v>34</v>
      </c>
      <c r="N111" s="3" t="s">
        <v>34</v>
      </c>
      <c r="O111" s="3" t="s">
        <v>34</v>
      </c>
      <c r="P111" s="3" t="s">
        <v>34</v>
      </c>
      <c r="Q111" s="3" t="s">
        <v>34</v>
      </c>
      <c r="R111" s="3" t="s">
        <v>34</v>
      </c>
      <c r="S111" s="3" t="s">
        <v>34</v>
      </c>
      <c r="T111" s="3" t="s">
        <v>34</v>
      </c>
      <c r="U111" s="3" t="s">
        <v>34</v>
      </c>
    </row>
    <row r="112">
      <c r="A112" s="3" t="s">
        <v>34</v>
      </c>
      <c r="B112" s="3" t="s">
        <v>34</v>
      </c>
      <c r="C112" s="3" t="s">
        <v>34</v>
      </c>
      <c r="D112" s="3" t="s">
        <v>34</v>
      </c>
      <c r="E112" s="3" t="s">
        <v>34</v>
      </c>
      <c r="F112" s="3" t="s">
        <v>34</v>
      </c>
      <c r="G112" s="3" t="s">
        <v>34</v>
      </c>
      <c r="H112" s="3" t="s">
        <v>34</v>
      </c>
      <c r="I112" s="3" t="s">
        <v>34</v>
      </c>
      <c r="J112" s="3" t="s">
        <v>34</v>
      </c>
      <c r="K112" s="3" t="s">
        <v>34</v>
      </c>
      <c r="L112" s="3" t="s">
        <v>34</v>
      </c>
      <c r="M112" s="3" t="s">
        <v>34</v>
      </c>
      <c r="N112" s="3" t="s">
        <v>34</v>
      </c>
      <c r="O112" s="3" t="s">
        <v>34</v>
      </c>
      <c r="P112" s="3" t="s">
        <v>34</v>
      </c>
      <c r="Q112" s="3" t="s">
        <v>34</v>
      </c>
      <c r="R112" s="3" t="s">
        <v>34</v>
      </c>
      <c r="S112" s="3" t="s">
        <v>34</v>
      </c>
      <c r="T112" s="3" t="s">
        <v>34</v>
      </c>
      <c r="U112" s="3" t="s">
        <v>34</v>
      </c>
    </row>
    <row r="113">
      <c r="A113" s="3" t="s">
        <v>17</v>
      </c>
      <c r="B113" s="3">
        <v>71.0</v>
      </c>
      <c r="C113" s="3">
        <v>50.0</v>
      </c>
      <c r="D113" s="3">
        <v>56.0</v>
      </c>
      <c r="E113" s="3">
        <v>59.0</v>
      </c>
      <c r="F113" s="3">
        <v>57.0</v>
      </c>
      <c r="G113" s="3">
        <v>78.0</v>
      </c>
      <c r="H113" s="3">
        <v>103.0</v>
      </c>
      <c r="I113" s="3">
        <v>122.0</v>
      </c>
      <c r="J113" s="3">
        <v>137.0</v>
      </c>
      <c r="K113" s="3">
        <v>140.0</v>
      </c>
      <c r="L113" s="3">
        <v>193.0</v>
      </c>
      <c r="M113" s="3">
        <v>153.0</v>
      </c>
      <c r="N113" s="3">
        <v>158.0</v>
      </c>
      <c r="O113" s="3">
        <v>182.0</v>
      </c>
      <c r="P113" s="3">
        <v>193.0</v>
      </c>
      <c r="Q113" s="3">
        <v>228.0</v>
      </c>
      <c r="R113" s="3">
        <v>297.0</v>
      </c>
      <c r="S113" s="3">
        <v>354.0</v>
      </c>
      <c r="T113" s="3">
        <v>289.0</v>
      </c>
      <c r="U113" s="3">
        <v>387.0</v>
      </c>
    </row>
    <row r="116">
      <c r="A116" s="17" t="s">
        <v>43</v>
      </c>
    </row>
    <row r="117">
      <c r="B117" s="17" t="s">
        <v>39</v>
      </c>
    </row>
    <row r="118">
      <c r="B118" s="3">
        <v>1998.0</v>
      </c>
      <c r="C118" s="3">
        <v>1999.0</v>
      </c>
      <c r="D118" s="3">
        <v>2000.0</v>
      </c>
      <c r="E118" s="3">
        <v>2001.0</v>
      </c>
      <c r="F118" s="3">
        <v>2002.0</v>
      </c>
      <c r="G118" s="3">
        <v>2003.0</v>
      </c>
      <c r="H118" s="3">
        <v>2004.0</v>
      </c>
      <c r="I118" s="3">
        <v>2005.0</v>
      </c>
      <c r="J118" s="3">
        <v>2006.0</v>
      </c>
      <c r="K118" s="3">
        <v>2007.0</v>
      </c>
      <c r="L118" s="3">
        <v>2008.0</v>
      </c>
      <c r="M118" s="3">
        <v>2009.0</v>
      </c>
      <c r="N118" s="3">
        <v>2010.0</v>
      </c>
      <c r="O118" s="3">
        <v>2011.0</v>
      </c>
      <c r="P118" s="3">
        <v>2012.0</v>
      </c>
      <c r="Q118" s="3">
        <v>2013.0</v>
      </c>
      <c r="R118" s="3">
        <v>2014.0</v>
      </c>
      <c r="S118" s="3">
        <v>2015.0</v>
      </c>
      <c r="T118" s="3">
        <v>2016.0</v>
      </c>
      <c r="U118" s="3">
        <v>2017.0</v>
      </c>
    </row>
    <row r="119">
      <c r="A119" s="3" t="s">
        <v>13</v>
      </c>
      <c r="B119" s="3" t="s">
        <v>34</v>
      </c>
      <c r="C119" s="3" t="s">
        <v>34</v>
      </c>
      <c r="D119" s="3">
        <v>1.0</v>
      </c>
      <c r="E119" s="3" t="s">
        <v>34</v>
      </c>
      <c r="F119" s="3">
        <v>2.0</v>
      </c>
      <c r="G119" s="3" t="s">
        <v>34</v>
      </c>
      <c r="H119" s="3" t="s">
        <v>34</v>
      </c>
      <c r="I119" s="3">
        <v>2.0</v>
      </c>
      <c r="J119" s="3">
        <v>1.0</v>
      </c>
      <c r="K119" s="3">
        <v>4.0</v>
      </c>
      <c r="L119" s="3">
        <v>10.0</v>
      </c>
      <c r="M119" s="3">
        <v>6.0</v>
      </c>
      <c r="N119" s="3">
        <v>7.0</v>
      </c>
      <c r="O119" s="3">
        <v>6.0</v>
      </c>
      <c r="P119" s="3">
        <v>3.0</v>
      </c>
      <c r="Q119" s="3">
        <v>9.0</v>
      </c>
      <c r="R119" s="3">
        <v>7.0</v>
      </c>
      <c r="S119" s="3">
        <v>7.0</v>
      </c>
      <c r="T119" s="3">
        <v>11.0</v>
      </c>
      <c r="U119" s="3">
        <v>16.0</v>
      </c>
    </row>
    <row r="120">
      <c r="A120" s="3" t="s">
        <v>37</v>
      </c>
      <c r="B120" s="3">
        <v>4.0</v>
      </c>
      <c r="C120" s="3">
        <v>2.0</v>
      </c>
      <c r="D120" s="3">
        <v>1.0</v>
      </c>
      <c r="E120" s="3">
        <v>5.0</v>
      </c>
      <c r="F120" s="3">
        <v>2.0</v>
      </c>
      <c r="G120" s="3">
        <v>14.0</v>
      </c>
      <c r="H120" s="3">
        <v>23.0</v>
      </c>
      <c r="I120" s="3">
        <v>19.0</v>
      </c>
      <c r="J120" s="3">
        <v>28.0</v>
      </c>
      <c r="K120" s="3">
        <v>25.0</v>
      </c>
      <c r="L120" s="3">
        <v>22.0</v>
      </c>
      <c r="M120" s="3">
        <v>27.0</v>
      </c>
      <c r="N120" s="3">
        <v>27.0</v>
      </c>
      <c r="O120" s="3">
        <v>33.0</v>
      </c>
      <c r="P120" s="3">
        <v>30.0</v>
      </c>
      <c r="Q120" s="3">
        <v>34.0</v>
      </c>
      <c r="R120" s="3">
        <v>21.0</v>
      </c>
      <c r="S120" s="3">
        <v>32.0</v>
      </c>
      <c r="T120" s="3">
        <v>36.0</v>
      </c>
      <c r="U120" s="3">
        <v>61.0</v>
      </c>
    </row>
    <row r="121">
      <c r="A121" s="3" t="s">
        <v>15</v>
      </c>
      <c r="B121" s="3">
        <v>7.0</v>
      </c>
      <c r="C121" s="3">
        <v>4.0</v>
      </c>
      <c r="D121" s="3">
        <v>5.0</v>
      </c>
      <c r="E121" s="3">
        <v>7.0</v>
      </c>
      <c r="F121" s="3">
        <v>12.0</v>
      </c>
      <c r="G121" s="3">
        <v>29.0</v>
      </c>
      <c r="H121" s="3">
        <v>16.0</v>
      </c>
      <c r="I121" s="3">
        <v>31.0</v>
      </c>
      <c r="J121" s="3">
        <v>38.0</v>
      </c>
      <c r="K121" s="3">
        <v>43.0</v>
      </c>
      <c r="L121" s="3">
        <v>42.0</v>
      </c>
      <c r="M121" s="3">
        <v>36.0</v>
      </c>
      <c r="N121" s="3">
        <v>54.0</v>
      </c>
      <c r="O121" s="3">
        <v>50.0</v>
      </c>
      <c r="P121" s="3">
        <v>33.0</v>
      </c>
      <c r="Q121" s="3">
        <v>41.0</v>
      </c>
      <c r="R121" s="3">
        <v>42.0</v>
      </c>
      <c r="S121" s="3">
        <v>67.0</v>
      </c>
      <c r="T121" s="3">
        <v>63.0</v>
      </c>
      <c r="U121" s="3">
        <v>78.0</v>
      </c>
    </row>
    <row r="122">
      <c r="A122" s="3" t="s">
        <v>34</v>
      </c>
      <c r="B122" s="3" t="s">
        <v>34</v>
      </c>
      <c r="C122" s="3" t="s">
        <v>34</v>
      </c>
      <c r="D122" s="3" t="s">
        <v>34</v>
      </c>
      <c r="E122" s="3" t="s">
        <v>34</v>
      </c>
      <c r="F122" s="3" t="s">
        <v>34</v>
      </c>
      <c r="G122" s="3" t="s">
        <v>34</v>
      </c>
      <c r="H122" s="3" t="s">
        <v>34</v>
      </c>
      <c r="I122" s="3" t="s">
        <v>34</v>
      </c>
      <c r="J122" s="3" t="s">
        <v>34</v>
      </c>
      <c r="K122" s="3" t="s">
        <v>34</v>
      </c>
      <c r="L122" s="3" t="s">
        <v>34</v>
      </c>
      <c r="M122" s="3" t="s">
        <v>34</v>
      </c>
      <c r="N122" s="3" t="s">
        <v>34</v>
      </c>
      <c r="O122" s="3" t="s">
        <v>34</v>
      </c>
      <c r="P122" s="3" t="s">
        <v>34</v>
      </c>
      <c r="Q122" s="3" t="s">
        <v>34</v>
      </c>
      <c r="R122" s="3" t="s">
        <v>34</v>
      </c>
      <c r="S122" s="3" t="s">
        <v>34</v>
      </c>
      <c r="T122" s="3" t="s">
        <v>34</v>
      </c>
      <c r="U122" s="3" t="s">
        <v>34</v>
      </c>
    </row>
    <row r="123">
      <c r="A123" s="3" t="s">
        <v>34</v>
      </c>
      <c r="B123" s="3" t="s">
        <v>34</v>
      </c>
      <c r="C123" s="3" t="s">
        <v>34</v>
      </c>
      <c r="D123" s="3" t="s">
        <v>34</v>
      </c>
      <c r="E123" s="3" t="s">
        <v>34</v>
      </c>
      <c r="F123" s="3" t="s">
        <v>34</v>
      </c>
      <c r="G123" s="3" t="s">
        <v>34</v>
      </c>
      <c r="H123" s="3" t="s">
        <v>34</v>
      </c>
      <c r="I123" s="3" t="s">
        <v>34</v>
      </c>
      <c r="J123" s="3" t="s">
        <v>34</v>
      </c>
      <c r="K123" s="3" t="s">
        <v>34</v>
      </c>
      <c r="L123" s="3" t="s">
        <v>34</v>
      </c>
      <c r="M123" s="3" t="s">
        <v>34</v>
      </c>
      <c r="N123" s="3" t="s">
        <v>34</v>
      </c>
      <c r="O123" s="3" t="s">
        <v>34</v>
      </c>
      <c r="P123" s="3" t="s">
        <v>34</v>
      </c>
      <c r="Q123" s="3" t="s">
        <v>34</v>
      </c>
      <c r="R123" s="3" t="s">
        <v>34</v>
      </c>
      <c r="S123" s="3" t="s">
        <v>34</v>
      </c>
      <c r="T123" s="3" t="s">
        <v>34</v>
      </c>
      <c r="U123" s="3" t="s">
        <v>34</v>
      </c>
    </row>
    <row r="124">
      <c r="A124" s="3" t="s">
        <v>17</v>
      </c>
      <c r="B124" s="3">
        <v>13.0</v>
      </c>
      <c r="C124" s="3">
        <v>9.0</v>
      </c>
      <c r="D124" s="3">
        <v>8.0</v>
      </c>
      <c r="E124" s="3">
        <v>17.0</v>
      </c>
      <c r="F124" s="3">
        <v>21.0</v>
      </c>
      <c r="G124" s="3">
        <v>49.0</v>
      </c>
      <c r="H124" s="3">
        <v>52.0</v>
      </c>
      <c r="I124" s="3">
        <v>68.0</v>
      </c>
      <c r="J124" s="3">
        <v>85.0</v>
      </c>
      <c r="K124" s="3">
        <v>101.0</v>
      </c>
      <c r="L124" s="3">
        <v>103.0</v>
      </c>
      <c r="M124" s="3">
        <v>90.0</v>
      </c>
      <c r="N124" s="3">
        <v>110.0</v>
      </c>
      <c r="O124" s="3">
        <v>116.0</v>
      </c>
      <c r="P124" s="3">
        <v>103.0</v>
      </c>
      <c r="Q124" s="3">
        <v>106.0</v>
      </c>
      <c r="R124" s="3">
        <v>91.0</v>
      </c>
      <c r="S124" s="3">
        <v>135.0</v>
      </c>
      <c r="T124" s="3">
        <v>130.0</v>
      </c>
      <c r="U124" s="3">
        <v>193.0</v>
      </c>
    </row>
    <row r="127">
      <c r="A127" s="17" t="s">
        <v>45</v>
      </c>
    </row>
    <row r="128">
      <c r="B128" s="17" t="s">
        <v>44</v>
      </c>
    </row>
    <row r="129">
      <c r="B129" s="3">
        <v>1998.0</v>
      </c>
      <c r="C129" s="3">
        <v>1999.0</v>
      </c>
      <c r="D129" s="3">
        <v>2000.0</v>
      </c>
      <c r="E129" s="3">
        <v>2001.0</v>
      </c>
      <c r="F129" s="3">
        <v>2002.0</v>
      </c>
      <c r="G129" s="3">
        <v>2003.0</v>
      </c>
      <c r="H129" s="3">
        <v>2004.0</v>
      </c>
      <c r="I129" s="3">
        <v>2005.0</v>
      </c>
      <c r="J129" s="3">
        <v>2006.0</v>
      </c>
      <c r="K129" s="3">
        <v>2007.0</v>
      </c>
      <c r="L129" s="3">
        <v>2008.0</v>
      </c>
      <c r="M129" s="3">
        <v>2009.0</v>
      </c>
      <c r="N129" s="3">
        <v>2010.0</v>
      </c>
      <c r="O129" s="3">
        <v>2011.0</v>
      </c>
      <c r="P129" s="3">
        <v>2012.0</v>
      </c>
      <c r="Q129" s="3">
        <v>2013.0</v>
      </c>
      <c r="R129" s="3">
        <v>2014.0</v>
      </c>
      <c r="S129" s="3">
        <v>2015.0</v>
      </c>
      <c r="T129" s="3">
        <v>2016.0</v>
      </c>
      <c r="U129" s="3">
        <v>2017.0</v>
      </c>
    </row>
    <row r="130">
      <c r="A130" s="3" t="s">
        <v>13</v>
      </c>
      <c r="B130" s="3">
        <v>9.0</v>
      </c>
      <c r="C130" s="3">
        <v>8.0</v>
      </c>
      <c r="D130" s="3">
        <v>11.0</v>
      </c>
      <c r="E130" s="3">
        <v>23.0</v>
      </c>
      <c r="F130" s="3">
        <v>22.0</v>
      </c>
      <c r="G130" s="3">
        <v>33.0</v>
      </c>
      <c r="H130" s="3">
        <v>57.0</v>
      </c>
      <c r="I130" s="3">
        <v>103.0</v>
      </c>
      <c r="J130" s="3">
        <v>156.0</v>
      </c>
      <c r="K130" s="3">
        <v>188.0</v>
      </c>
      <c r="L130" s="3">
        <v>331.0</v>
      </c>
      <c r="M130" s="3">
        <v>430.0</v>
      </c>
      <c r="N130" s="3">
        <v>519.0</v>
      </c>
      <c r="O130" s="3">
        <v>549.0</v>
      </c>
      <c r="P130" s="3">
        <v>511.0</v>
      </c>
      <c r="Q130" s="3">
        <v>636.0</v>
      </c>
      <c r="R130" s="3">
        <v>632.0</v>
      </c>
      <c r="S130" s="3">
        <v>746.0</v>
      </c>
      <c r="T130" s="3">
        <v>862.0</v>
      </c>
      <c r="U130" s="3">
        <v>957.0</v>
      </c>
    </row>
    <row r="131">
      <c r="A131" s="3" t="s">
        <v>37</v>
      </c>
      <c r="B131" s="3">
        <v>205.0</v>
      </c>
      <c r="C131" s="3">
        <v>211.0</v>
      </c>
      <c r="D131" s="3">
        <v>225.0</v>
      </c>
      <c r="E131" s="3">
        <v>225.0</v>
      </c>
      <c r="F131" s="3">
        <v>241.0</v>
      </c>
      <c r="G131" s="3">
        <v>268.0</v>
      </c>
      <c r="H131" s="3">
        <v>370.0</v>
      </c>
      <c r="I131" s="3">
        <v>403.0</v>
      </c>
      <c r="J131" s="3">
        <v>398.0</v>
      </c>
      <c r="K131" s="3">
        <v>351.0</v>
      </c>
      <c r="L131" s="3">
        <v>403.0</v>
      </c>
      <c r="M131" s="3">
        <v>368.0</v>
      </c>
      <c r="N131" s="3">
        <v>307.0</v>
      </c>
      <c r="O131" s="3">
        <v>373.0</v>
      </c>
      <c r="P131" s="3">
        <v>343.0</v>
      </c>
      <c r="Q131" s="3">
        <v>389.0</v>
      </c>
      <c r="R131" s="3">
        <v>353.0</v>
      </c>
      <c r="S131" s="3">
        <v>486.0</v>
      </c>
      <c r="T131" s="3">
        <v>527.0</v>
      </c>
      <c r="U131" s="3">
        <v>670.0</v>
      </c>
    </row>
    <row r="132">
      <c r="A132" s="3" t="s">
        <v>15</v>
      </c>
      <c r="B132" s="3">
        <v>271.0</v>
      </c>
      <c r="C132" s="3">
        <v>296.0</v>
      </c>
      <c r="D132" s="3">
        <v>335.0</v>
      </c>
      <c r="E132" s="3">
        <v>364.0</v>
      </c>
      <c r="F132" s="3">
        <v>467.0</v>
      </c>
      <c r="G132" s="3">
        <v>516.0</v>
      </c>
      <c r="H132" s="3">
        <v>650.0</v>
      </c>
      <c r="I132" s="3">
        <v>708.0</v>
      </c>
      <c r="J132" s="3">
        <v>816.0</v>
      </c>
      <c r="K132" s="3">
        <v>953.0</v>
      </c>
      <c r="L132" s="3">
        <v>928.0</v>
      </c>
      <c r="M132" s="3">
        <v>938.0</v>
      </c>
      <c r="N132" s="3">
        <v>1035.0</v>
      </c>
      <c r="O132" s="3">
        <v>989.0</v>
      </c>
      <c r="P132" s="3">
        <v>1051.0</v>
      </c>
      <c r="Q132" s="3">
        <v>1103.0</v>
      </c>
      <c r="R132" s="3">
        <v>1219.0</v>
      </c>
      <c r="S132" s="3">
        <v>1463.0</v>
      </c>
      <c r="T132" s="3">
        <v>1609.0</v>
      </c>
      <c r="U132" s="3">
        <v>1481.0</v>
      </c>
    </row>
    <row r="133">
      <c r="A133" s="3" t="s">
        <v>34</v>
      </c>
      <c r="B133" s="3" t="s">
        <v>34</v>
      </c>
      <c r="C133" s="3" t="s">
        <v>34</v>
      </c>
      <c r="D133" s="3" t="s">
        <v>34</v>
      </c>
      <c r="E133" s="3" t="s">
        <v>34</v>
      </c>
      <c r="F133" s="3" t="s">
        <v>34</v>
      </c>
      <c r="G133" s="3" t="s">
        <v>34</v>
      </c>
      <c r="H133" s="3" t="s">
        <v>34</v>
      </c>
      <c r="I133" s="3" t="s">
        <v>34</v>
      </c>
      <c r="J133" s="3" t="s">
        <v>34</v>
      </c>
      <c r="K133" s="3" t="s">
        <v>34</v>
      </c>
      <c r="L133" s="3" t="s">
        <v>34</v>
      </c>
      <c r="M133" s="3" t="s">
        <v>34</v>
      </c>
      <c r="N133" s="3" t="s">
        <v>34</v>
      </c>
      <c r="O133" s="3" t="s">
        <v>34</v>
      </c>
      <c r="P133" s="3" t="s">
        <v>34</v>
      </c>
      <c r="Q133" s="3" t="s">
        <v>34</v>
      </c>
      <c r="R133" s="3" t="s">
        <v>34</v>
      </c>
      <c r="S133" s="3" t="s">
        <v>34</v>
      </c>
      <c r="T133" s="3" t="s">
        <v>34</v>
      </c>
      <c r="U133" s="3" t="s">
        <v>34</v>
      </c>
    </row>
    <row r="134">
      <c r="A134" s="3" t="s">
        <v>34</v>
      </c>
      <c r="B134" s="3" t="s">
        <v>34</v>
      </c>
      <c r="C134" s="3" t="s">
        <v>34</v>
      </c>
      <c r="D134" s="3" t="s">
        <v>34</v>
      </c>
      <c r="E134" s="3" t="s">
        <v>34</v>
      </c>
      <c r="F134" s="3" t="s">
        <v>34</v>
      </c>
      <c r="G134" s="3" t="s">
        <v>34</v>
      </c>
      <c r="H134" s="3" t="s">
        <v>34</v>
      </c>
      <c r="I134" s="3" t="s">
        <v>34</v>
      </c>
      <c r="J134" s="3" t="s">
        <v>34</v>
      </c>
      <c r="K134" s="3" t="s">
        <v>34</v>
      </c>
      <c r="L134" s="3" t="s">
        <v>34</v>
      </c>
      <c r="M134" s="3" t="s">
        <v>34</v>
      </c>
      <c r="N134" s="3" t="s">
        <v>34</v>
      </c>
      <c r="O134" s="3" t="s">
        <v>34</v>
      </c>
      <c r="P134" s="3" t="s">
        <v>34</v>
      </c>
      <c r="Q134" s="3" t="s">
        <v>34</v>
      </c>
      <c r="R134" s="3" t="s">
        <v>34</v>
      </c>
      <c r="S134" s="3" t="s">
        <v>34</v>
      </c>
      <c r="T134" s="3" t="s">
        <v>34</v>
      </c>
      <c r="U134" s="3" t="s">
        <v>34</v>
      </c>
    </row>
    <row r="135">
      <c r="A135" s="3" t="s">
        <v>17</v>
      </c>
      <c r="B135" s="3">
        <v>693.0</v>
      </c>
      <c r="C135" s="3">
        <v>752.0</v>
      </c>
      <c r="D135" s="3">
        <v>865.0</v>
      </c>
      <c r="E135" s="3">
        <v>946.0</v>
      </c>
      <c r="F135" s="3">
        <v>1130.0</v>
      </c>
      <c r="G135" s="3">
        <v>1322.0</v>
      </c>
      <c r="H135" s="3">
        <v>1740.0</v>
      </c>
      <c r="I135" s="3">
        <v>1996.0</v>
      </c>
      <c r="J135" s="3">
        <v>2175.0</v>
      </c>
      <c r="K135" s="3">
        <v>2440.0</v>
      </c>
      <c r="L135" s="3">
        <v>2651.0</v>
      </c>
      <c r="M135" s="3">
        <v>2616.0</v>
      </c>
      <c r="N135" s="3">
        <v>2793.0</v>
      </c>
      <c r="O135" s="3">
        <v>2754.0</v>
      </c>
      <c r="P135" s="3">
        <v>2857.0</v>
      </c>
      <c r="Q135" s="3">
        <v>2979.0</v>
      </c>
      <c r="R135" s="3">
        <v>3217.0</v>
      </c>
      <c r="S135" s="3">
        <v>3868.0</v>
      </c>
      <c r="T135" s="3">
        <v>4330.0</v>
      </c>
      <c r="U135" s="3">
        <v>4633.0</v>
      </c>
    </row>
    <row r="138">
      <c r="A138" s="17" t="s">
        <v>45</v>
      </c>
    </row>
    <row r="139">
      <c r="B139" s="17" t="s">
        <v>38</v>
      </c>
    </row>
    <row r="140">
      <c r="B140" s="3">
        <v>1998.0</v>
      </c>
      <c r="C140" s="3">
        <v>1999.0</v>
      </c>
      <c r="D140" s="3">
        <v>2000.0</v>
      </c>
      <c r="E140" s="3">
        <v>2001.0</v>
      </c>
      <c r="F140" s="3">
        <v>2002.0</v>
      </c>
      <c r="G140" s="3">
        <v>2003.0</v>
      </c>
      <c r="H140" s="3">
        <v>2004.0</v>
      </c>
      <c r="I140" s="3">
        <v>2005.0</v>
      </c>
      <c r="J140" s="3">
        <v>2006.0</v>
      </c>
      <c r="K140" s="3">
        <v>2007.0</v>
      </c>
      <c r="L140" s="3">
        <v>2008.0</v>
      </c>
      <c r="M140" s="3">
        <v>2009.0</v>
      </c>
      <c r="N140" s="3">
        <v>2010.0</v>
      </c>
      <c r="O140" s="3">
        <v>2011.0</v>
      </c>
      <c r="P140" s="3">
        <v>2012.0</v>
      </c>
      <c r="Q140" s="3">
        <v>2013.0</v>
      </c>
      <c r="R140" s="3">
        <v>2014.0</v>
      </c>
      <c r="S140" s="3">
        <v>2015.0</v>
      </c>
      <c r="T140" s="3">
        <v>2016.0</v>
      </c>
      <c r="U140" s="3">
        <v>2017.0</v>
      </c>
    </row>
    <row r="141">
      <c r="A141" s="3" t="s">
        <v>13</v>
      </c>
      <c r="B141" s="3">
        <v>6.0</v>
      </c>
      <c r="C141" s="3">
        <v>6.0</v>
      </c>
      <c r="D141" s="3">
        <v>8.0</v>
      </c>
      <c r="E141" s="3">
        <v>17.0</v>
      </c>
      <c r="F141" s="3">
        <v>11.0</v>
      </c>
      <c r="G141" s="3">
        <v>12.0</v>
      </c>
      <c r="H141" s="3">
        <v>30.0</v>
      </c>
      <c r="I141" s="3">
        <v>42.0</v>
      </c>
      <c r="J141" s="3">
        <v>61.0</v>
      </c>
      <c r="K141" s="3">
        <v>79.0</v>
      </c>
      <c r="L141" s="3">
        <v>110.0</v>
      </c>
      <c r="M141" s="3">
        <v>185.0</v>
      </c>
      <c r="N141" s="3">
        <v>255.0</v>
      </c>
      <c r="O141" s="3">
        <v>334.0</v>
      </c>
      <c r="P141" s="3">
        <v>321.0</v>
      </c>
      <c r="Q141" s="3">
        <v>436.0</v>
      </c>
      <c r="R141" s="3">
        <v>437.0</v>
      </c>
      <c r="S141" s="3">
        <v>526.0</v>
      </c>
      <c r="T141" s="3">
        <v>577.0</v>
      </c>
      <c r="U141" s="3">
        <v>671.0</v>
      </c>
    </row>
    <row r="142">
      <c r="A142" s="3" t="s">
        <v>37</v>
      </c>
      <c r="B142" s="3">
        <v>117.0</v>
      </c>
      <c r="C142" s="3">
        <v>140.0</v>
      </c>
      <c r="D142" s="3">
        <v>111.0</v>
      </c>
      <c r="E142" s="3">
        <v>132.0</v>
      </c>
      <c r="F142" s="3">
        <v>98.0</v>
      </c>
      <c r="G142" s="3">
        <v>110.0</v>
      </c>
      <c r="H142" s="3">
        <v>124.0</v>
      </c>
      <c r="I142" s="3">
        <v>125.0</v>
      </c>
      <c r="J142" s="3">
        <v>137.0</v>
      </c>
      <c r="K142" s="3">
        <v>164.0</v>
      </c>
      <c r="L142" s="3">
        <v>176.0</v>
      </c>
      <c r="M142" s="3">
        <v>163.0</v>
      </c>
      <c r="N142" s="3">
        <v>126.0</v>
      </c>
      <c r="O142" s="3">
        <v>145.0</v>
      </c>
      <c r="P142" s="3">
        <v>150.0</v>
      </c>
      <c r="Q142" s="3">
        <v>178.0</v>
      </c>
      <c r="R142" s="3">
        <v>170.0</v>
      </c>
      <c r="S142" s="3">
        <v>211.0</v>
      </c>
      <c r="T142" s="3">
        <v>231.0</v>
      </c>
      <c r="U142" s="3">
        <v>270.0</v>
      </c>
    </row>
    <row r="143">
      <c r="A143" s="3" t="s">
        <v>15</v>
      </c>
      <c r="B143" s="3">
        <v>166.0</v>
      </c>
      <c r="C143" s="3">
        <v>195.0</v>
      </c>
      <c r="D143" s="3">
        <v>192.0</v>
      </c>
      <c r="E143" s="3">
        <v>209.0</v>
      </c>
      <c r="F143" s="3">
        <v>237.0</v>
      </c>
      <c r="G143" s="3">
        <v>228.0</v>
      </c>
      <c r="H143" s="3">
        <v>294.0</v>
      </c>
      <c r="I143" s="3">
        <v>285.0</v>
      </c>
      <c r="J143" s="3">
        <v>355.0</v>
      </c>
      <c r="K143" s="3">
        <v>409.0</v>
      </c>
      <c r="L143" s="3">
        <v>406.0</v>
      </c>
      <c r="M143" s="3">
        <v>402.0</v>
      </c>
      <c r="N143" s="3">
        <v>392.0</v>
      </c>
      <c r="O143" s="3">
        <v>395.0</v>
      </c>
      <c r="P143" s="3">
        <v>422.0</v>
      </c>
      <c r="Q143" s="3">
        <v>508.0</v>
      </c>
      <c r="R143" s="3">
        <v>536.0</v>
      </c>
      <c r="S143" s="3">
        <v>578.0</v>
      </c>
      <c r="T143" s="3">
        <v>660.0</v>
      </c>
      <c r="U143" s="3">
        <v>657.0</v>
      </c>
    </row>
    <row r="144">
      <c r="A144" s="3" t="s">
        <v>34</v>
      </c>
      <c r="B144" s="3" t="s">
        <v>34</v>
      </c>
      <c r="C144" s="3" t="s">
        <v>34</v>
      </c>
      <c r="D144" s="3" t="s">
        <v>34</v>
      </c>
      <c r="E144" s="3" t="s">
        <v>34</v>
      </c>
      <c r="F144" s="3" t="s">
        <v>34</v>
      </c>
      <c r="G144" s="3" t="s">
        <v>34</v>
      </c>
      <c r="H144" s="3" t="s">
        <v>34</v>
      </c>
      <c r="I144" s="3" t="s">
        <v>34</v>
      </c>
      <c r="J144" s="3" t="s">
        <v>34</v>
      </c>
      <c r="K144" s="3" t="s">
        <v>34</v>
      </c>
      <c r="L144" s="3" t="s">
        <v>34</v>
      </c>
      <c r="M144" s="3" t="s">
        <v>34</v>
      </c>
      <c r="N144" s="3" t="s">
        <v>34</v>
      </c>
      <c r="O144" s="3" t="s">
        <v>34</v>
      </c>
      <c r="P144" s="3" t="s">
        <v>34</v>
      </c>
      <c r="Q144" s="3" t="s">
        <v>34</v>
      </c>
      <c r="R144" s="3" t="s">
        <v>34</v>
      </c>
      <c r="S144" s="3" t="s">
        <v>34</v>
      </c>
      <c r="T144" s="3" t="s">
        <v>34</v>
      </c>
      <c r="U144" s="3" t="s">
        <v>34</v>
      </c>
    </row>
    <row r="145">
      <c r="A145" s="3" t="s">
        <v>34</v>
      </c>
      <c r="B145" s="3" t="s">
        <v>34</v>
      </c>
      <c r="C145" s="3" t="s">
        <v>34</v>
      </c>
      <c r="D145" s="3" t="s">
        <v>34</v>
      </c>
      <c r="E145" s="3" t="s">
        <v>34</v>
      </c>
      <c r="F145" s="3" t="s">
        <v>34</v>
      </c>
      <c r="G145" s="3" t="s">
        <v>34</v>
      </c>
      <c r="H145" s="3" t="s">
        <v>34</v>
      </c>
      <c r="I145" s="3" t="s">
        <v>34</v>
      </c>
      <c r="J145" s="3" t="s">
        <v>34</v>
      </c>
      <c r="K145" s="3" t="s">
        <v>34</v>
      </c>
      <c r="L145" s="3" t="s">
        <v>34</v>
      </c>
      <c r="M145" s="3" t="s">
        <v>34</v>
      </c>
      <c r="N145" s="3" t="s">
        <v>34</v>
      </c>
      <c r="O145" s="3" t="s">
        <v>34</v>
      </c>
      <c r="P145" s="3" t="s">
        <v>34</v>
      </c>
      <c r="Q145" s="3" t="s">
        <v>34</v>
      </c>
      <c r="R145" s="3" t="s">
        <v>34</v>
      </c>
      <c r="S145" s="3" t="s">
        <v>34</v>
      </c>
      <c r="T145" s="3" t="s">
        <v>34</v>
      </c>
      <c r="U145" s="3" t="s">
        <v>34</v>
      </c>
    </row>
    <row r="146">
      <c r="A146" s="3" t="s">
        <v>17</v>
      </c>
      <c r="B146" s="3">
        <v>410.0</v>
      </c>
      <c r="C146" s="3">
        <v>472.0</v>
      </c>
      <c r="D146" s="3">
        <v>475.0</v>
      </c>
      <c r="E146" s="3">
        <v>534.0</v>
      </c>
      <c r="F146" s="3">
        <v>527.0</v>
      </c>
      <c r="G146" s="3">
        <v>560.0</v>
      </c>
      <c r="H146" s="3">
        <v>714.0</v>
      </c>
      <c r="I146" s="3">
        <v>745.0</v>
      </c>
      <c r="J146" s="3">
        <v>853.0</v>
      </c>
      <c r="K146" s="3">
        <v>995.0</v>
      </c>
      <c r="L146" s="3">
        <v>1113.0</v>
      </c>
      <c r="M146" s="3">
        <v>1132.0</v>
      </c>
      <c r="N146" s="3">
        <v>1165.0</v>
      </c>
      <c r="O146" s="3">
        <v>1216.0</v>
      </c>
      <c r="P146" s="3">
        <v>1311.0</v>
      </c>
      <c r="Q146" s="3">
        <v>1495.0</v>
      </c>
      <c r="R146" s="3">
        <v>1622.0</v>
      </c>
      <c r="S146" s="3">
        <v>1776.0</v>
      </c>
      <c r="T146" s="3">
        <v>2021.0</v>
      </c>
      <c r="U146" s="3">
        <v>2160.0</v>
      </c>
    </row>
    <row r="149">
      <c r="A149" s="17" t="s">
        <v>45</v>
      </c>
    </row>
    <row r="150">
      <c r="B150" s="17" t="s">
        <v>39</v>
      </c>
    </row>
    <row r="151">
      <c r="B151" s="3">
        <v>1998.0</v>
      </c>
      <c r="C151" s="3">
        <v>1999.0</v>
      </c>
      <c r="D151" s="3">
        <v>2000.0</v>
      </c>
      <c r="E151" s="3">
        <v>2001.0</v>
      </c>
      <c r="F151" s="3">
        <v>2002.0</v>
      </c>
      <c r="G151" s="3">
        <v>2003.0</v>
      </c>
      <c r="H151" s="3">
        <v>2004.0</v>
      </c>
      <c r="I151" s="3">
        <v>2005.0</v>
      </c>
      <c r="J151" s="3">
        <v>2006.0</v>
      </c>
      <c r="K151" s="3">
        <v>2007.0</v>
      </c>
      <c r="L151" s="3">
        <v>2008.0</v>
      </c>
      <c r="M151" s="3">
        <v>2009.0</v>
      </c>
      <c r="N151" s="3">
        <v>2010.0</v>
      </c>
      <c r="O151" s="3">
        <v>2011.0</v>
      </c>
      <c r="P151" s="3">
        <v>2012.0</v>
      </c>
      <c r="Q151" s="3">
        <v>2013.0</v>
      </c>
      <c r="R151" s="3">
        <v>2014.0</v>
      </c>
      <c r="S151" s="3">
        <v>2015.0</v>
      </c>
      <c r="T151" s="3">
        <v>2016.0</v>
      </c>
      <c r="U151" s="3">
        <v>2017.0</v>
      </c>
    </row>
    <row r="152">
      <c r="A152" s="3" t="s">
        <v>13</v>
      </c>
      <c r="B152" s="3">
        <v>3.0</v>
      </c>
      <c r="C152" s="3">
        <v>2.0</v>
      </c>
      <c r="D152" s="3">
        <v>3.0</v>
      </c>
      <c r="E152" s="3">
        <v>6.0</v>
      </c>
      <c r="F152" s="3">
        <v>11.0</v>
      </c>
      <c r="G152" s="3">
        <v>21.0</v>
      </c>
      <c r="H152" s="3">
        <v>25.0</v>
      </c>
      <c r="I152" s="3">
        <v>60.0</v>
      </c>
      <c r="J152" s="3">
        <v>93.0</v>
      </c>
      <c r="K152" s="3">
        <v>107.0</v>
      </c>
      <c r="L152" s="3">
        <v>221.0</v>
      </c>
      <c r="M152" s="3">
        <v>243.0</v>
      </c>
      <c r="N152" s="3">
        <v>258.0</v>
      </c>
      <c r="O152" s="3">
        <v>212.0</v>
      </c>
      <c r="P152" s="3">
        <v>181.0</v>
      </c>
      <c r="Q152" s="3">
        <v>191.0</v>
      </c>
      <c r="R152" s="3">
        <v>187.0</v>
      </c>
      <c r="S152" s="3">
        <v>210.0</v>
      </c>
      <c r="T152" s="3">
        <v>258.0</v>
      </c>
      <c r="U152" s="3">
        <v>250.0</v>
      </c>
    </row>
    <row r="153">
      <c r="A153" s="3" t="s">
        <v>37</v>
      </c>
      <c r="B153" s="3">
        <v>83.0</v>
      </c>
      <c r="C153" s="3">
        <v>68.0</v>
      </c>
      <c r="D153" s="3">
        <v>113.0</v>
      </c>
      <c r="E153" s="3">
        <v>90.0</v>
      </c>
      <c r="F153" s="3">
        <v>138.0</v>
      </c>
      <c r="G153" s="3">
        <v>147.0</v>
      </c>
      <c r="H153" s="3">
        <v>227.0</v>
      </c>
      <c r="I153" s="3">
        <v>258.0</v>
      </c>
      <c r="J153" s="3">
        <v>244.0</v>
      </c>
      <c r="K153" s="3">
        <v>175.0</v>
      </c>
      <c r="L153" s="3">
        <v>218.0</v>
      </c>
      <c r="M153" s="3">
        <v>189.0</v>
      </c>
      <c r="N153" s="3">
        <v>175.0</v>
      </c>
      <c r="O153" s="3">
        <v>218.0</v>
      </c>
      <c r="P153" s="3">
        <v>182.0</v>
      </c>
      <c r="Q153" s="3">
        <v>195.0</v>
      </c>
      <c r="R153" s="3">
        <v>162.0</v>
      </c>
      <c r="S153" s="3">
        <v>261.0</v>
      </c>
      <c r="T153" s="3">
        <v>272.0</v>
      </c>
      <c r="U153" s="3">
        <v>359.0</v>
      </c>
    </row>
    <row r="154">
      <c r="A154" s="3" t="s">
        <v>15</v>
      </c>
      <c r="B154" s="3">
        <v>89.0</v>
      </c>
      <c r="C154" s="3">
        <v>94.0</v>
      </c>
      <c r="D154" s="3">
        <v>132.0</v>
      </c>
      <c r="E154" s="3">
        <v>147.0</v>
      </c>
      <c r="F154" s="3">
        <v>214.0</v>
      </c>
      <c r="G154" s="3">
        <v>273.0</v>
      </c>
      <c r="H154" s="3">
        <v>332.0</v>
      </c>
      <c r="I154" s="3">
        <v>397.0</v>
      </c>
      <c r="J154" s="3">
        <v>424.0</v>
      </c>
      <c r="K154" s="3">
        <v>524.0</v>
      </c>
      <c r="L154" s="3">
        <v>505.0</v>
      </c>
      <c r="M154" s="3">
        <v>506.0</v>
      </c>
      <c r="N154" s="3">
        <v>614.0</v>
      </c>
      <c r="O154" s="3">
        <v>567.0</v>
      </c>
      <c r="P154" s="3">
        <v>595.0</v>
      </c>
      <c r="Q154" s="3">
        <v>549.0</v>
      </c>
      <c r="R154" s="3">
        <v>626.0</v>
      </c>
      <c r="S154" s="3">
        <v>834.0</v>
      </c>
      <c r="T154" s="3">
        <v>881.0</v>
      </c>
      <c r="U154" s="3">
        <v>745.0</v>
      </c>
    </row>
    <row r="155">
      <c r="A155" s="3" t="s">
        <v>34</v>
      </c>
      <c r="B155" s="3" t="s">
        <v>34</v>
      </c>
      <c r="C155" s="3" t="s">
        <v>34</v>
      </c>
      <c r="D155" s="3" t="s">
        <v>34</v>
      </c>
      <c r="E155" s="3" t="s">
        <v>34</v>
      </c>
      <c r="F155" s="3" t="s">
        <v>34</v>
      </c>
      <c r="G155" s="3" t="s">
        <v>34</v>
      </c>
      <c r="H155" s="3" t="s">
        <v>34</v>
      </c>
      <c r="I155" s="3" t="s">
        <v>34</v>
      </c>
      <c r="J155" s="3" t="s">
        <v>34</v>
      </c>
      <c r="K155" s="3" t="s">
        <v>34</v>
      </c>
      <c r="L155" s="3" t="s">
        <v>34</v>
      </c>
      <c r="M155" s="3" t="s">
        <v>34</v>
      </c>
      <c r="N155" s="3" t="s">
        <v>34</v>
      </c>
      <c r="O155" s="3" t="s">
        <v>34</v>
      </c>
      <c r="P155" s="3" t="s">
        <v>34</v>
      </c>
      <c r="Q155" s="3" t="s">
        <v>34</v>
      </c>
      <c r="R155" s="3" t="s">
        <v>34</v>
      </c>
      <c r="S155" s="3" t="s">
        <v>34</v>
      </c>
      <c r="T155" s="3" t="s">
        <v>34</v>
      </c>
      <c r="U155" s="3" t="s">
        <v>34</v>
      </c>
    </row>
    <row r="156">
      <c r="A156" s="3" t="s">
        <v>34</v>
      </c>
      <c r="B156" s="3" t="s">
        <v>34</v>
      </c>
      <c r="C156" s="3" t="s">
        <v>34</v>
      </c>
      <c r="D156" s="3" t="s">
        <v>34</v>
      </c>
      <c r="E156" s="3" t="s">
        <v>34</v>
      </c>
      <c r="F156" s="3" t="s">
        <v>34</v>
      </c>
      <c r="G156" s="3" t="s">
        <v>34</v>
      </c>
      <c r="H156" s="3" t="s">
        <v>34</v>
      </c>
      <c r="I156" s="3" t="s">
        <v>34</v>
      </c>
      <c r="J156" s="3" t="s">
        <v>34</v>
      </c>
      <c r="K156" s="3" t="s">
        <v>34</v>
      </c>
      <c r="L156" s="3" t="s">
        <v>34</v>
      </c>
      <c r="M156" s="3" t="s">
        <v>34</v>
      </c>
      <c r="N156" s="3" t="s">
        <v>34</v>
      </c>
      <c r="O156" s="3" t="s">
        <v>34</v>
      </c>
      <c r="P156" s="3" t="s">
        <v>34</v>
      </c>
      <c r="Q156" s="3" t="s">
        <v>34</v>
      </c>
      <c r="R156" s="3" t="s">
        <v>34</v>
      </c>
      <c r="S156" s="3" t="s">
        <v>34</v>
      </c>
      <c r="T156" s="3" t="s">
        <v>34</v>
      </c>
      <c r="U156" s="3" t="s">
        <v>34</v>
      </c>
    </row>
    <row r="157">
      <c r="A157" s="3" t="s">
        <v>17</v>
      </c>
      <c r="B157" s="3">
        <v>249.0</v>
      </c>
      <c r="C157" s="3">
        <v>265.0</v>
      </c>
      <c r="D157" s="3">
        <v>375.0</v>
      </c>
      <c r="E157" s="3">
        <v>395.0</v>
      </c>
      <c r="F157" s="3">
        <v>575.0</v>
      </c>
      <c r="G157" s="3">
        <v>714.0</v>
      </c>
      <c r="H157" s="3">
        <v>969.0</v>
      </c>
      <c r="I157" s="3">
        <v>1185.0</v>
      </c>
      <c r="J157" s="3">
        <v>1252.0</v>
      </c>
      <c r="K157" s="3">
        <v>1391.0</v>
      </c>
      <c r="L157" s="3">
        <v>1497.0</v>
      </c>
      <c r="M157" s="3">
        <v>1419.0</v>
      </c>
      <c r="N157" s="3">
        <v>1565.0</v>
      </c>
      <c r="O157" s="3">
        <v>1471.0</v>
      </c>
      <c r="P157" s="3">
        <v>1470.0</v>
      </c>
      <c r="Q157" s="3">
        <v>1386.0</v>
      </c>
      <c r="R157" s="3">
        <v>1472.0</v>
      </c>
      <c r="S157" s="3">
        <v>1982.0</v>
      </c>
      <c r="T157" s="3">
        <v>2145.0</v>
      </c>
      <c r="U157" s="3">
        <v>2114.0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29"/>
  </cols>
  <sheetData>
    <row r="1">
      <c r="A1" s="2" t="s">
        <v>0</v>
      </c>
    </row>
    <row r="2">
      <c r="A2" s="17" t="s">
        <v>51</v>
      </c>
      <c r="U2" s="29" t="s">
        <v>52</v>
      </c>
    </row>
    <row r="3">
      <c r="B3" s="3">
        <v>1998.0</v>
      </c>
      <c r="C3" s="3">
        <v>1999.0</v>
      </c>
      <c r="D3" s="3">
        <v>2000.0</v>
      </c>
      <c r="E3" s="3">
        <v>2001.0</v>
      </c>
      <c r="F3" s="3">
        <v>2002.0</v>
      </c>
      <c r="G3" s="3">
        <v>2003.0</v>
      </c>
      <c r="H3" s="3">
        <v>2004.0</v>
      </c>
      <c r="I3" s="3">
        <v>2005.0</v>
      </c>
      <c r="J3" s="3">
        <v>2006.0</v>
      </c>
      <c r="K3" s="3">
        <v>2007.0</v>
      </c>
      <c r="L3" s="3">
        <v>2008.0</v>
      </c>
      <c r="M3" s="3">
        <v>2009.0</v>
      </c>
      <c r="N3" s="3">
        <v>2010.0</v>
      </c>
      <c r="O3" s="3">
        <v>2011.0</v>
      </c>
      <c r="P3" s="3">
        <v>2012.0</v>
      </c>
      <c r="Q3" s="3">
        <v>2013.0</v>
      </c>
      <c r="R3" s="3">
        <v>2014.0</v>
      </c>
      <c r="S3" s="3">
        <v>2015.0</v>
      </c>
      <c r="T3" s="3">
        <v>2016.0</v>
      </c>
      <c r="U3" s="29">
        <v>2017.0</v>
      </c>
    </row>
    <row r="4">
      <c r="A4" s="3" t="s">
        <v>37</v>
      </c>
      <c r="B4" s="3">
        <v>1.48</v>
      </c>
      <c r="C4" s="3">
        <v>1.49</v>
      </c>
      <c r="D4" s="3">
        <v>1.64</v>
      </c>
      <c r="E4" s="3">
        <v>1.65</v>
      </c>
      <c r="F4" s="3">
        <v>1.63</v>
      </c>
      <c r="G4" s="3">
        <v>1.62</v>
      </c>
      <c r="H4" s="3">
        <v>1.59</v>
      </c>
      <c r="I4" s="3">
        <v>1.6</v>
      </c>
      <c r="J4" s="3">
        <v>1.66</v>
      </c>
      <c r="K4" s="3">
        <v>1.55</v>
      </c>
      <c r="L4" s="3">
        <v>1.8</v>
      </c>
      <c r="M4" s="3">
        <v>1.82</v>
      </c>
      <c r="N4" s="3">
        <v>1.85</v>
      </c>
      <c r="O4" s="3">
        <v>1.74</v>
      </c>
      <c r="P4" s="3">
        <v>1.8</v>
      </c>
      <c r="Q4" s="3">
        <v>1.79</v>
      </c>
      <c r="R4" s="3">
        <v>1.96</v>
      </c>
      <c r="S4" s="3">
        <v>1.79</v>
      </c>
      <c r="T4" s="3">
        <v>1.83</v>
      </c>
      <c r="U4" s="29">
        <v>1.49</v>
      </c>
    </row>
    <row r="5">
      <c r="A5" s="3" t="s">
        <v>53</v>
      </c>
      <c r="B5" s="3">
        <v>1.08</v>
      </c>
      <c r="C5" s="3">
        <v>1.07</v>
      </c>
      <c r="D5" s="3">
        <v>1.08</v>
      </c>
      <c r="E5" s="3">
        <v>1.05</v>
      </c>
      <c r="F5" s="3">
        <v>1.07</v>
      </c>
      <c r="G5" s="3">
        <v>1.09</v>
      </c>
      <c r="H5" s="3">
        <v>1.1</v>
      </c>
      <c r="I5" s="3">
        <v>1.1</v>
      </c>
      <c r="J5" s="3">
        <v>1.22</v>
      </c>
      <c r="K5" s="3">
        <v>1.15</v>
      </c>
      <c r="L5" s="3">
        <v>1.16</v>
      </c>
      <c r="M5" s="3">
        <v>1.21</v>
      </c>
      <c r="N5" s="3">
        <v>1.21</v>
      </c>
      <c r="O5" s="3">
        <v>1.24</v>
      </c>
      <c r="P5" s="3">
        <v>1.17</v>
      </c>
      <c r="Q5" s="3">
        <v>1.21</v>
      </c>
      <c r="R5" s="3">
        <v>1.15</v>
      </c>
      <c r="S5" s="3">
        <v>1.07</v>
      </c>
      <c r="T5" s="3">
        <v>1.2</v>
      </c>
      <c r="U5" s="29">
        <v>1.23</v>
      </c>
    </row>
    <row r="6">
      <c r="A6" s="3" t="s">
        <v>15</v>
      </c>
      <c r="B6" s="3">
        <v>1.08</v>
      </c>
      <c r="C6" s="3">
        <v>1.09</v>
      </c>
      <c r="D6" s="3">
        <v>1.07</v>
      </c>
      <c r="E6" s="3">
        <v>1.07</v>
      </c>
      <c r="F6" s="3">
        <v>1.09</v>
      </c>
      <c r="G6" s="3">
        <v>1.12</v>
      </c>
      <c r="H6" s="3">
        <v>1.12</v>
      </c>
      <c r="I6" s="3">
        <v>1.13</v>
      </c>
      <c r="J6" s="3">
        <v>1.22</v>
      </c>
      <c r="K6" s="3">
        <v>1.17</v>
      </c>
      <c r="L6" s="3">
        <v>1.21</v>
      </c>
      <c r="M6" s="3">
        <v>1.23</v>
      </c>
      <c r="N6" s="3">
        <v>1.2</v>
      </c>
      <c r="O6" s="3">
        <v>1.25</v>
      </c>
      <c r="P6" s="3">
        <v>1.19</v>
      </c>
      <c r="Q6" s="3">
        <v>1.2</v>
      </c>
      <c r="R6" s="3">
        <v>1.14</v>
      </c>
      <c r="S6" s="3">
        <v>1.08</v>
      </c>
      <c r="T6" s="3">
        <v>1.17</v>
      </c>
      <c r="U6" s="29">
        <v>1.19</v>
      </c>
    </row>
    <row r="7">
      <c r="A7" s="3" t="s">
        <v>13</v>
      </c>
      <c r="B7" s="3">
        <v>0.37</v>
      </c>
      <c r="C7" s="3">
        <v>0.46</v>
      </c>
      <c r="D7" s="3">
        <v>0.5</v>
      </c>
      <c r="E7" s="3">
        <v>0.5</v>
      </c>
      <c r="F7" s="3">
        <v>0.59</v>
      </c>
      <c r="G7" s="3">
        <v>0.56</v>
      </c>
      <c r="H7" s="3">
        <v>0.62</v>
      </c>
      <c r="I7" s="3">
        <v>0.58</v>
      </c>
      <c r="J7" s="3">
        <v>0.59</v>
      </c>
      <c r="K7" s="3">
        <v>0.66</v>
      </c>
      <c r="L7" s="3">
        <v>0.61</v>
      </c>
      <c r="M7" s="3">
        <v>0.59</v>
      </c>
      <c r="N7" s="3">
        <v>0.64</v>
      </c>
      <c r="O7" s="3">
        <v>0.71</v>
      </c>
      <c r="P7" s="3">
        <v>0.71</v>
      </c>
      <c r="Q7" s="3">
        <v>0.72</v>
      </c>
      <c r="R7" s="3">
        <v>0.83</v>
      </c>
      <c r="S7" s="3">
        <v>0.93</v>
      </c>
      <c r="T7" s="3">
        <v>0.94</v>
      </c>
      <c r="U7" s="29">
        <v>0.96</v>
      </c>
    </row>
    <row r="8">
      <c r="A8" s="3" t="s">
        <v>17</v>
      </c>
      <c r="B8" s="3">
        <v>1.0</v>
      </c>
      <c r="C8" s="3">
        <v>1.0</v>
      </c>
      <c r="D8" s="3">
        <v>1.0</v>
      </c>
      <c r="E8" s="3">
        <v>1.0</v>
      </c>
      <c r="F8" s="3">
        <v>1.0</v>
      </c>
      <c r="G8" s="3">
        <v>1.0</v>
      </c>
      <c r="H8" s="3">
        <v>1.0</v>
      </c>
      <c r="I8" s="3">
        <v>1.0</v>
      </c>
      <c r="J8" s="3">
        <v>1.0</v>
      </c>
      <c r="K8" s="3">
        <v>1.0</v>
      </c>
      <c r="L8" s="3">
        <v>1.0</v>
      </c>
      <c r="M8" s="3">
        <v>1.0</v>
      </c>
      <c r="N8" s="3">
        <v>1.0</v>
      </c>
      <c r="O8" s="3">
        <v>1.0</v>
      </c>
      <c r="P8" s="3">
        <v>1.0</v>
      </c>
      <c r="Q8" s="3">
        <v>1.0</v>
      </c>
      <c r="R8" s="3">
        <v>1.0</v>
      </c>
      <c r="S8" s="3">
        <v>1.0</v>
      </c>
      <c r="T8" s="3">
        <v>1.0</v>
      </c>
      <c r="U8" s="29">
        <v>1.0</v>
      </c>
    </row>
    <row r="10">
      <c r="A10" s="17" t="s">
        <v>54</v>
      </c>
    </row>
    <row r="11">
      <c r="A11" s="3" t="s">
        <v>37</v>
      </c>
      <c r="B11" s="30">
        <f t="shared" ref="B11:B14" si="1">(T4-D4)/D4</f>
        <v>0.1158536585</v>
      </c>
    </row>
    <row r="12">
      <c r="A12" s="3" t="s">
        <v>53</v>
      </c>
      <c r="B12" s="30">
        <f t="shared" si="1"/>
        <v>0.1111111111</v>
      </c>
    </row>
    <row r="13">
      <c r="A13" s="3" t="s">
        <v>15</v>
      </c>
      <c r="B13" s="30">
        <f t="shared" si="1"/>
        <v>0.09345794393</v>
      </c>
    </row>
    <row r="14">
      <c r="A14" s="3" t="s">
        <v>13</v>
      </c>
      <c r="B14" s="30">
        <f t="shared" si="1"/>
        <v>0.88</v>
      </c>
    </row>
    <row r="34">
      <c r="A34" s="29" t="s">
        <v>55</v>
      </c>
    </row>
    <row r="35">
      <c r="A35" s="31" t="s">
        <v>56</v>
      </c>
    </row>
    <row r="36">
      <c r="A36" s="31" t="s">
        <v>57</v>
      </c>
    </row>
    <row r="37">
      <c r="A37" s="31" t="s">
        <v>58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4.14"/>
    <col customWidth="1" min="2" max="2" width="15.71"/>
    <col customWidth="1" min="3" max="3" width="19.14"/>
    <col customWidth="1" min="4" max="4" width="18.71"/>
    <col customWidth="1" min="5" max="5" width="16.86"/>
    <col customWidth="1" min="6" max="6" width="36.14"/>
    <col customWidth="1" min="7" max="7" width="22.57"/>
    <col customWidth="1" min="8" max="8" width="24.0"/>
    <col customWidth="1" min="9" max="9" width="19.29"/>
  </cols>
  <sheetData>
    <row r="1">
      <c r="A1" s="24" t="s">
        <v>46</v>
      </c>
      <c r="B1" s="40"/>
      <c r="C1" s="40"/>
      <c r="D1" s="40"/>
      <c r="E1" s="40"/>
    </row>
    <row r="2">
      <c r="A2" s="41" t="s">
        <v>72</v>
      </c>
      <c r="B2" s="42"/>
      <c r="C2" s="42"/>
      <c r="D2" s="42"/>
      <c r="E2" s="42"/>
    </row>
    <row r="3">
      <c r="C3" s="3" t="s">
        <v>73</v>
      </c>
      <c r="D3" s="3" t="s">
        <v>74</v>
      </c>
      <c r="E3" s="3" t="s">
        <v>75</v>
      </c>
      <c r="L3" s="17" t="s">
        <v>76</v>
      </c>
    </row>
    <row r="4">
      <c r="A4" s="3" t="s">
        <v>13</v>
      </c>
      <c r="B4" s="3" t="s">
        <v>77</v>
      </c>
      <c r="C4" s="43">
        <v>0.035</v>
      </c>
      <c r="D4" s="3">
        <v>1.68</v>
      </c>
      <c r="E4" s="3">
        <v>2.19</v>
      </c>
      <c r="L4" s="3" t="s">
        <v>77</v>
      </c>
    </row>
    <row r="5">
      <c r="B5" s="3" t="s">
        <v>78</v>
      </c>
      <c r="C5" s="43">
        <v>0.036</v>
      </c>
      <c r="D5" s="3">
        <v>1.8</v>
      </c>
      <c r="E5" s="3">
        <v>2.15</v>
      </c>
      <c r="L5" s="3" t="s">
        <v>78</v>
      </c>
    </row>
    <row r="6">
      <c r="B6" s="3" t="s">
        <v>79</v>
      </c>
      <c r="C6" s="43">
        <v>0.172</v>
      </c>
      <c r="D6" s="3">
        <v>1.55</v>
      </c>
      <c r="E6" s="3">
        <v>1.84</v>
      </c>
      <c r="L6" s="3" t="s">
        <v>79</v>
      </c>
    </row>
    <row r="7">
      <c r="B7" s="3" t="s">
        <v>80</v>
      </c>
      <c r="C7" s="43">
        <v>0.757</v>
      </c>
      <c r="D7" s="3">
        <v>0.67</v>
      </c>
      <c r="E7" s="3">
        <v>1.01</v>
      </c>
      <c r="L7" s="3" t="s">
        <v>80</v>
      </c>
    </row>
    <row r="10">
      <c r="C10" s="3" t="s">
        <v>73</v>
      </c>
      <c r="D10" s="3" t="s">
        <v>74</v>
      </c>
      <c r="E10" s="3" t="s">
        <v>75</v>
      </c>
    </row>
    <row r="11">
      <c r="A11" s="3" t="s">
        <v>15</v>
      </c>
      <c r="B11" s="3" t="s">
        <v>77</v>
      </c>
      <c r="C11" s="43">
        <v>0.078</v>
      </c>
      <c r="D11" s="3">
        <v>1.19</v>
      </c>
      <c r="E11" s="3">
        <v>2.12</v>
      </c>
    </row>
    <row r="12">
      <c r="B12" s="3" t="s">
        <v>78</v>
      </c>
      <c r="C12" s="43">
        <v>0.068</v>
      </c>
      <c r="D12" s="3">
        <v>1.59</v>
      </c>
      <c r="E12" s="3">
        <v>1.78</v>
      </c>
    </row>
    <row r="13">
      <c r="B13" s="3" t="s">
        <v>79</v>
      </c>
      <c r="C13" s="43">
        <v>0.326</v>
      </c>
      <c r="D13" s="3">
        <v>1.22</v>
      </c>
      <c r="E13" s="3">
        <v>1.67</v>
      </c>
    </row>
    <row r="14">
      <c r="B14" s="3" t="s">
        <v>80</v>
      </c>
      <c r="C14" s="43">
        <v>0.529</v>
      </c>
      <c r="D14" s="3">
        <v>0.62</v>
      </c>
      <c r="E14" s="3">
        <v>1.4</v>
      </c>
    </row>
    <row r="17">
      <c r="C17" s="3" t="s">
        <v>73</v>
      </c>
      <c r="D17" s="3" t="s">
        <v>74</v>
      </c>
      <c r="E17" s="3" t="s">
        <v>75</v>
      </c>
    </row>
    <row r="18">
      <c r="A18" s="3" t="s">
        <v>14</v>
      </c>
      <c r="B18" s="3" t="s">
        <v>77</v>
      </c>
      <c r="C18" s="43">
        <v>0.086</v>
      </c>
      <c r="D18" s="3">
        <v>1.22</v>
      </c>
      <c r="E18" s="3">
        <v>2.03</v>
      </c>
    </row>
    <row r="19">
      <c r="B19" s="3" t="s">
        <v>78</v>
      </c>
      <c r="C19" s="43">
        <v>0.089</v>
      </c>
      <c r="D19" s="3">
        <v>0.85</v>
      </c>
      <c r="E19" s="3">
        <v>2.99</v>
      </c>
    </row>
    <row r="20">
      <c r="B20" s="3" t="s">
        <v>79</v>
      </c>
      <c r="C20" s="43">
        <v>0.45</v>
      </c>
      <c r="D20" s="3">
        <v>1.23</v>
      </c>
      <c r="E20" s="3">
        <v>1.85</v>
      </c>
    </row>
    <row r="21">
      <c r="B21" s="3" t="s">
        <v>80</v>
      </c>
      <c r="C21" s="43">
        <v>0.375</v>
      </c>
      <c r="D21" s="3">
        <v>0.53</v>
      </c>
      <c r="E21" s="3">
        <v>2.59</v>
      </c>
    </row>
    <row r="22">
      <c r="B22" s="3"/>
      <c r="C22" s="44"/>
      <c r="D22" s="44"/>
      <c r="E22" s="44"/>
      <c r="F22" s="17"/>
      <c r="G22" s="45"/>
      <c r="H22" s="45"/>
    </row>
    <row r="23">
      <c r="A23" s="41" t="s">
        <v>81</v>
      </c>
      <c r="B23" s="42"/>
      <c r="C23" s="42"/>
      <c r="D23" s="42"/>
      <c r="E23" s="42"/>
      <c r="F23" s="46"/>
      <c r="G23" s="47"/>
      <c r="H23" s="47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</row>
    <row r="24">
      <c r="A24" s="17" t="s">
        <v>82</v>
      </c>
      <c r="B24" s="3" t="s">
        <v>13</v>
      </c>
      <c r="C24" s="3" t="s">
        <v>83</v>
      </c>
      <c r="D24" s="3" t="s">
        <v>84</v>
      </c>
      <c r="E24" s="5"/>
      <c r="F24" s="17"/>
      <c r="G24" s="49"/>
      <c r="H24" s="49"/>
    </row>
    <row r="25">
      <c r="A25" s="3" t="s">
        <v>77</v>
      </c>
      <c r="B25" s="50">
        <f t="shared" ref="B25:B28" si="1">C4</f>
        <v>0.035</v>
      </c>
      <c r="C25" s="50">
        <f t="shared" ref="C25:C28" si="2">C11</f>
        <v>0.078</v>
      </c>
      <c r="D25" s="50">
        <f t="shared" ref="D25:D28" si="3">C18</f>
        <v>0.086</v>
      </c>
      <c r="E25" s="38"/>
      <c r="F25" s="17"/>
      <c r="G25" s="49"/>
      <c r="H25" s="49"/>
    </row>
    <row r="26">
      <c r="A26" s="3" t="s">
        <v>78</v>
      </c>
      <c r="B26" s="50">
        <f t="shared" si="1"/>
        <v>0.036</v>
      </c>
      <c r="C26" s="50">
        <f t="shared" si="2"/>
        <v>0.068</v>
      </c>
      <c r="D26" s="50">
        <f t="shared" si="3"/>
        <v>0.089</v>
      </c>
      <c r="E26" s="38"/>
      <c r="F26" s="17"/>
      <c r="G26" s="49"/>
      <c r="H26" s="49"/>
    </row>
    <row r="27">
      <c r="A27" s="3" t="s">
        <v>79</v>
      </c>
      <c r="B27" s="50">
        <f t="shared" si="1"/>
        <v>0.172</v>
      </c>
      <c r="C27" s="50">
        <f t="shared" si="2"/>
        <v>0.326</v>
      </c>
      <c r="D27" s="50">
        <f t="shared" si="3"/>
        <v>0.45</v>
      </c>
      <c r="E27" s="38"/>
      <c r="F27" s="17"/>
      <c r="G27" s="49"/>
      <c r="H27" s="49"/>
    </row>
    <row r="28">
      <c r="A28" s="3" t="s">
        <v>80</v>
      </c>
      <c r="B28" s="50">
        <f t="shared" si="1"/>
        <v>0.757</v>
      </c>
      <c r="C28" s="50">
        <f t="shared" si="2"/>
        <v>0.529</v>
      </c>
      <c r="D28" s="50">
        <f t="shared" si="3"/>
        <v>0.375</v>
      </c>
      <c r="E28" s="38"/>
    </row>
    <row r="31">
      <c r="A31" s="17" t="s">
        <v>85</v>
      </c>
      <c r="B31" s="3" t="s">
        <v>13</v>
      </c>
      <c r="C31" s="3" t="s">
        <v>83</v>
      </c>
      <c r="D31" s="3" t="s">
        <v>84</v>
      </c>
    </row>
    <row r="32">
      <c r="A32" s="3" t="s">
        <v>77</v>
      </c>
      <c r="B32" s="33">
        <f t="shared" ref="B32:B35" si="4">D4</f>
        <v>1.68</v>
      </c>
      <c r="C32" s="33">
        <f t="shared" ref="C32:C35" si="5">D11</f>
        <v>1.19</v>
      </c>
      <c r="D32" s="33">
        <f t="shared" ref="D32:D35" si="6">D18</f>
        <v>1.22</v>
      </c>
    </row>
    <row r="33">
      <c r="A33" s="3" t="s">
        <v>78</v>
      </c>
      <c r="B33" s="33">
        <f t="shared" si="4"/>
        <v>1.8</v>
      </c>
      <c r="C33" s="33">
        <f t="shared" si="5"/>
        <v>1.59</v>
      </c>
      <c r="D33" s="33">
        <f t="shared" si="6"/>
        <v>0.85</v>
      </c>
    </row>
    <row r="34">
      <c r="A34" s="3" t="s">
        <v>79</v>
      </c>
      <c r="B34" s="33">
        <f t="shared" si="4"/>
        <v>1.55</v>
      </c>
      <c r="C34" s="33">
        <f t="shared" si="5"/>
        <v>1.22</v>
      </c>
      <c r="D34" s="33">
        <f t="shared" si="6"/>
        <v>1.23</v>
      </c>
    </row>
    <row r="35">
      <c r="A35" s="3" t="s">
        <v>80</v>
      </c>
      <c r="B35" s="33">
        <f t="shared" si="4"/>
        <v>0.67</v>
      </c>
      <c r="C35" s="33">
        <f t="shared" si="5"/>
        <v>0.62</v>
      </c>
      <c r="D35" s="33">
        <f t="shared" si="6"/>
        <v>0.53</v>
      </c>
    </row>
    <row r="38">
      <c r="A38" s="17" t="s">
        <v>86</v>
      </c>
      <c r="B38" s="3" t="s">
        <v>13</v>
      </c>
      <c r="C38" s="3" t="s">
        <v>83</v>
      </c>
      <c r="D38" s="3" t="s">
        <v>84</v>
      </c>
    </row>
    <row r="39">
      <c r="A39" s="3" t="s">
        <v>77</v>
      </c>
      <c r="B39" s="33">
        <f t="shared" ref="B39:B42" si="7">E4</f>
        <v>2.19</v>
      </c>
      <c r="C39" s="33">
        <f t="shared" ref="C39:C42" si="8">E11</f>
        <v>2.12</v>
      </c>
      <c r="D39" s="33">
        <f t="shared" ref="D39:D42" si="9">E18</f>
        <v>2.03</v>
      </c>
    </row>
    <row r="40">
      <c r="A40" s="3" t="s">
        <v>78</v>
      </c>
      <c r="B40" s="33">
        <f t="shared" si="7"/>
        <v>2.15</v>
      </c>
      <c r="C40" s="33">
        <f t="shared" si="8"/>
        <v>1.78</v>
      </c>
      <c r="D40" s="33">
        <f t="shared" si="9"/>
        <v>2.99</v>
      </c>
    </row>
    <row r="41">
      <c r="A41" s="3" t="s">
        <v>79</v>
      </c>
      <c r="B41" s="33">
        <f t="shared" si="7"/>
        <v>1.84</v>
      </c>
      <c r="C41" s="33">
        <f t="shared" si="8"/>
        <v>1.67</v>
      </c>
      <c r="D41" s="33">
        <f t="shared" si="9"/>
        <v>1.85</v>
      </c>
    </row>
    <row r="42">
      <c r="A42" s="3" t="s">
        <v>80</v>
      </c>
      <c r="B42" s="33">
        <f t="shared" si="7"/>
        <v>1.01</v>
      </c>
      <c r="C42" s="33">
        <f t="shared" si="8"/>
        <v>1.4</v>
      </c>
      <c r="D42" s="33">
        <f t="shared" si="9"/>
        <v>2.59</v>
      </c>
    </row>
    <row r="64">
      <c r="A64" s="25" t="s">
        <v>87</v>
      </c>
    </row>
    <row r="65">
      <c r="A65" s="51" t="s">
        <v>88</v>
      </c>
    </row>
    <row r="66">
      <c r="A66" s="51" t="s">
        <v>89</v>
      </c>
    </row>
    <row r="67">
      <c r="A67" s="51" t="s">
        <v>90</v>
      </c>
    </row>
    <row r="68">
      <c r="A68" s="51" t="s">
        <v>91</v>
      </c>
    </row>
    <row r="69">
      <c r="A69" s="51" t="s">
        <v>92</v>
      </c>
    </row>
  </sheetData>
  <drawing r:id="rId1"/>
</worksheet>
</file>