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views by country" sheetId="1" r:id="rId3"/>
    <sheet state="visible" name="Downloads + papers" sheetId="2" r:id="rId4"/>
    <sheet state="visible" name="ROS raw data" sheetId="3" r:id="rId5"/>
  </sheets>
  <definedNames/>
  <calcPr/>
</workbook>
</file>

<file path=xl/sharedStrings.xml><?xml version="1.0" encoding="utf-8"?>
<sst xmlns="http://schemas.openxmlformats.org/spreadsheetml/2006/main" count="51" uniqueCount="39">
  <si>
    <t>Ros.org visitor location</t>
  </si>
  <si>
    <t>US</t>
  </si>
  <si>
    <t>Germany</t>
  </si>
  <si>
    <t>Japan</t>
  </si>
  <si>
    <t>Spain</t>
  </si>
  <si>
    <t>India</t>
  </si>
  <si>
    <t>France</t>
  </si>
  <si>
    <t>China</t>
  </si>
  <si>
    <t>UK</t>
  </si>
  <si>
    <t>Canada</t>
  </si>
  <si>
    <t>Italy</t>
  </si>
  <si>
    <t>South Korea</t>
  </si>
  <si>
    <t>Australia</t>
  </si>
  <si>
    <t>Brazil</t>
  </si>
  <si>
    <t>Netherlands</t>
  </si>
  <si>
    <t>Mexico</t>
  </si>
  <si>
    <t>Russia</t>
  </si>
  <si>
    <t>Portugal</t>
  </si>
  <si>
    <t>Sweden</t>
  </si>
  <si>
    <t>Singapore</t>
  </si>
  <si>
    <t>Austria</t>
  </si>
  <si>
    <t>Downloads</t>
  </si>
  <si>
    <t>Downloads from unique IP addresses</t>
  </si>
  <si>
    <t>Total downloads</t>
  </si>
  <si>
    <t>Source:</t>
  </si>
  <si>
    <t>http://wiki.ros.org/Metrics</t>
  </si>
  <si>
    <t>Cells in green are direct references</t>
  </si>
  <si>
    <t>Cells in blue are calculations</t>
  </si>
  <si>
    <t>Takeaway</t>
  </si>
  <si>
    <t>Pageviews by country</t>
  </si>
  <si>
    <t>Total increase since 2014</t>
  </si>
  <si>
    <t>SUM</t>
  </si>
  <si>
    <t>Pageviews by region</t>
  </si>
  <si>
    <t>Europe</t>
  </si>
  <si>
    <t>Other</t>
  </si>
  <si>
    <t>Check</t>
  </si>
  <si>
    <t xml:space="preserve">Takeaway </t>
  </si>
  <si>
    <t>Growth since 2017</t>
  </si>
  <si>
    <t>2017 relative to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</si>
</sst>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0.0"/>
      <color rgb="FF000000"/>
      <name val="Arial"/>
    </font>
    <font>
      <b/>
    </font>
    <font/>
    <font>
      <i/>
    </font>
    <font>
      <i/>
      <u/>
      <color rgb="FF0000FF"/>
    </font>
    <font>
      <i/>
      <color rgb="FF6AA84F"/>
    </font>
    <font>
      <i/>
      <color rgb="FF0000FF"/>
    </font>
    <font>
      <b/>
      <color rgb="FF000000"/>
    </font>
    <font>
      <color rgb="FF000000"/>
    </font>
    <font>
      <color rgb="FF93C47D"/>
    </font>
    <font>
      <color rgb="FF6AA84F"/>
    </font>
    <font>
      <color rgb="FF222222"/>
      <name val="Arial"/>
    </font>
    <font>
      <color rgb="FF0000FF"/>
    </font>
    <font>
      <b/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8" numFmtId="0" xfId="0" applyFont="1"/>
    <xf borderId="0" fillId="0" fontId="9" numFmtId="3" xfId="0" applyFont="1" applyNumberFormat="1"/>
    <xf borderId="0" fillId="0" fontId="10" numFmtId="3" xfId="0" applyFont="1" applyNumberFormat="1"/>
    <xf borderId="0" fillId="0" fontId="10" numFmtId="0" xfId="0" applyFont="1"/>
    <xf borderId="2" fillId="0" fontId="2" numFmtId="10" xfId="0" applyBorder="1" applyFont="1" applyNumberFormat="1"/>
    <xf borderId="3" fillId="0" fontId="2" numFmtId="10" xfId="0" applyBorder="1" applyFont="1" applyNumberFormat="1"/>
    <xf borderId="0" fillId="2" fontId="11" numFmtId="0" xfId="0" applyAlignment="1" applyFill="1" applyFont="1">
      <alignment readingOrder="0"/>
    </xf>
    <xf borderId="0" fillId="2" fontId="11" numFmtId="0" xfId="0" applyFont="1"/>
    <xf borderId="0" fillId="0" fontId="12" numFmtId="3" xfId="0" applyFont="1" applyNumberFormat="1"/>
    <xf borderId="0" fillId="0" fontId="12" numFmtId="0" xfId="0" applyFont="1"/>
    <xf borderId="0" fillId="0" fontId="8" numFmtId="0" xfId="0" applyAlignment="1" applyFont="1">
      <alignment readingOrder="0"/>
    </xf>
    <xf borderId="0" fillId="0" fontId="3" numFmtId="0" xfId="0" applyFont="1"/>
    <xf borderId="4" fillId="0" fontId="1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0" fillId="0" fontId="2" numFmtId="10" xfId="0" applyFont="1" applyNumberFormat="1"/>
    <xf borderId="8" fillId="0" fontId="2" numFmtId="164" xfId="0" applyBorder="1" applyFont="1" applyNumberFormat="1"/>
    <xf borderId="9" fillId="0" fontId="8" numFmtId="0" xfId="0" applyAlignment="1" applyBorder="1" applyFont="1">
      <alignment readingOrder="0"/>
    </xf>
    <xf borderId="10" fillId="0" fontId="2" numFmtId="10" xfId="0" applyBorder="1" applyFont="1" applyNumberFormat="1"/>
    <xf borderId="1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ROS.org page views - high volume regions (2012-2017)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'Pageviews by country'!$A$28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'Pageviews by country'!$B$27:$H$27</c:f>
            </c:strRef>
          </c:cat>
          <c:val>
            <c:numRef>
              <c:f>'Pageviews by country'!$B$28:$H$28</c:f>
            </c:numRef>
          </c:val>
          <c:smooth val="0"/>
        </c:ser>
        <c:ser>
          <c:idx val="1"/>
          <c:order val="1"/>
          <c:tx>
            <c:strRef>
              <c:f>'Pageviews by country'!$A$29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'Pageviews by country'!$B$27:$H$27</c:f>
            </c:strRef>
          </c:cat>
          <c:val>
            <c:numRef>
              <c:f>'Pageviews by country'!$B$29:$H$29</c:f>
            </c:numRef>
          </c:val>
          <c:smooth val="0"/>
        </c:ser>
        <c:ser>
          <c:idx val="2"/>
          <c:order val="2"/>
          <c:tx>
            <c:strRef>
              <c:f>'Pageviews by country'!$A$30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'Pageviews by country'!$B$27:$H$27</c:f>
            </c:strRef>
          </c:cat>
          <c:val>
            <c:numRef>
              <c:f>'Pageviews by country'!$B$30:$H$30</c:f>
            </c:numRef>
          </c:val>
          <c:smooth val="0"/>
        </c:ser>
        <c:ser>
          <c:idx val="3"/>
          <c:order val="3"/>
          <c:tx>
            <c:strRef>
              <c:f>'Pageviews by country'!$A$31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'Pageviews by country'!$B$27:$H$27</c:f>
            </c:strRef>
          </c:cat>
          <c:val>
            <c:numRef>
              <c:f>'Pageviews by country'!$B$31:$H$31</c:f>
            </c:numRef>
          </c:val>
          <c:smooth val="0"/>
        </c:ser>
        <c:ser>
          <c:idx val="4"/>
          <c:order val="4"/>
          <c:tx>
            <c:strRef>
              <c:f>'Pageviews by country'!$A$32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'Pageviews by country'!$B$27:$H$27</c:f>
            </c:strRef>
          </c:cat>
          <c:val>
            <c:numRef>
              <c:f>'Pageviews by country'!$B$32:$H$32</c:f>
            </c:numRef>
          </c:val>
          <c:smooth val="0"/>
        </c:ser>
        <c:axId val="2019611842"/>
        <c:axId val="2004064513"/>
      </c:lineChart>
      <c:catAx>
        <c:axId val="201961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2004064513"/>
      </c:catAx>
      <c:valAx>
        <c:axId val="2004064513"/>
        <c:scaling>
          <c:orientation val="minMax"/>
          <c:max val="120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Monthly page views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019611842"/>
        <c:majorUnit val="30000.0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ROS package downloads (2011-2018)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'Downloads + papers'!$A$4</c:f>
            </c:strRef>
          </c:tx>
          <c:spPr>
            <a:ln cmpd="sng" w="1905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'Downloads + papers'!$B$2:$I$2</c:f>
            </c:strRef>
          </c:cat>
          <c:val>
            <c:numRef>
              <c:f>'Downloads + papers'!$B$4:$I$4</c:f>
            </c:numRef>
          </c:val>
          <c:smooth val="0"/>
        </c:ser>
        <c:axId val="513282653"/>
        <c:axId val="279274947"/>
      </c:lineChart>
      <c:catAx>
        <c:axId val="51328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279274947"/>
      </c:catAx>
      <c:valAx>
        <c:axId val="279274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3D85C6"/>
                    </a:solidFill>
                  </a:defRPr>
                </a:pPr>
                <a:r>
                  <a:t>Total monthly downloads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>
                <a:solidFill>
                  <a:srgbClr val="3D85C6"/>
                </a:solidFill>
              </a:defRPr>
            </a:pPr>
          </a:p>
        </c:txPr>
        <c:crossAx val="513282653"/>
      </c:valAx>
      <c:lineChart>
        <c:varyColors val="0"/>
        <c:ser>
          <c:idx val="0"/>
          <c:order val="0"/>
          <c:tx>
            <c:strRef>
              <c:f>'Downloads + papers'!$A$3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'Downloads + papers'!$B$2:$I$2</c:f>
            </c:strRef>
          </c:cat>
          <c:val>
            <c:numRef>
              <c:f>'Downloads + papers'!$B$3:$I$3</c:f>
            </c:numRef>
          </c:val>
          <c:smooth val="0"/>
        </c:ser>
        <c:axId val="1024340087"/>
        <c:axId val="532368188"/>
      </c:lineChart>
      <c:catAx>
        <c:axId val="1024340087"/>
        <c:scaling>
          <c:orientation val="minMax"/>
        </c:scaling>
        <c:delete val="1"/>
        <c:axPos val="b"/>
        <c:txPr>
          <a:bodyPr/>
          <a:lstStyle/>
          <a:p>
            <a:pPr lvl="0">
              <a:defRPr b="0" sz="1400"/>
            </a:pPr>
          </a:p>
        </c:txPr>
        <c:crossAx val="532368188"/>
      </c:catAx>
      <c:valAx>
        <c:axId val="532368188"/>
        <c:scaling>
          <c:orientation val="minMax"/>
          <c:max val="50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300">
                    <a:solidFill>
                      <a:srgbClr val="674EA7"/>
                    </a:solidFill>
                  </a:defRPr>
                </a:pPr>
                <a:r>
                  <a:t>Unique IP addresses (monthly)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>
                <a:solidFill>
                  <a:srgbClr val="674EA7"/>
                </a:solidFill>
              </a:defRPr>
            </a:pPr>
          </a:p>
        </c:txPr>
        <c:crossAx val="1024340087"/>
        <c:crosses val="max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323850</xdr:colOff>
      <xdr:row>9</xdr:row>
      <xdr:rowOff>85725</xdr:rowOff>
    </xdr:from>
    <xdr:ext cx="6248400" cy="3867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190500</xdr:colOff>
      <xdr:row>6</xdr:row>
      <xdr:rowOff>152400</xdr:rowOff>
    </xdr:from>
    <xdr:ext cx="6600825" cy="3086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iki.ros.org/Metric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86"/>
    <col customWidth="1" min="3" max="3" width="22.71"/>
  </cols>
  <sheetData>
    <row r="1">
      <c r="A1" s="8" t="s">
        <v>26</v>
      </c>
      <c r="B1" s="1"/>
      <c r="C1" s="1"/>
      <c r="D1" s="1"/>
      <c r="E1" s="1"/>
      <c r="F1" s="1"/>
      <c r="G1" s="1"/>
      <c r="H1" s="2"/>
    </row>
    <row r="2">
      <c r="A2" s="10" t="s">
        <v>27</v>
      </c>
      <c r="B2" s="1"/>
      <c r="C2" s="1"/>
      <c r="D2" s="1"/>
      <c r="E2" s="1"/>
      <c r="F2" s="1"/>
      <c r="G2" s="1"/>
      <c r="H2" s="2"/>
    </row>
    <row r="3">
      <c r="A3" s="12"/>
      <c r="B3" s="1"/>
      <c r="C3" s="1"/>
      <c r="D3" s="1"/>
      <c r="E3" s="1"/>
      <c r="F3" s="1"/>
      <c r="G3" s="1"/>
      <c r="H3" s="2"/>
    </row>
    <row r="4">
      <c r="A4" s="12" t="s">
        <v>29</v>
      </c>
      <c r="B4" s="1">
        <f>'ROS raw data'!C$2</f>
        <v>2012</v>
      </c>
      <c r="C4" s="1">
        <f>'ROS raw data'!D$2</f>
        <v>2013</v>
      </c>
      <c r="D4" s="1">
        <f>'ROS raw data'!E$2</f>
        <v>2014</v>
      </c>
      <c r="E4" s="1">
        <f>'ROS raw data'!F$2</f>
        <v>2015</v>
      </c>
      <c r="F4" s="1">
        <f>'ROS raw data'!G$2</f>
        <v>2016</v>
      </c>
      <c r="G4" s="1">
        <f>'ROS raw data'!H$2</f>
        <v>2017</v>
      </c>
      <c r="H4" s="2"/>
    </row>
    <row r="5">
      <c r="A5" s="14" t="str">
        <f>'ROS raw data'!A3</f>
        <v>US</v>
      </c>
      <c r="B5" s="16">
        <f>'ROS raw data'!C3</f>
        <v>39112</v>
      </c>
      <c r="C5" s="16">
        <f>'ROS raw data'!D3</f>
        <v>37773</v>
      </c>
      <c r="D5" s="16">
        <f>'ROS raw data'!E3</f>
        <v>53530</v>
      </c>
      <c r="E5" s="16">
        <f>'ROS raw data'!F3</f>
        <v>69989</v>
      </c>
      <c r="F5" s="16">
        <f>'ROS raw data'!G3</f>
        <v>85023</v>
      </c>
      <c r="G5" s="16">
        <f>'ROS raw data'!H3</f>
        <v>100711</v>
      </c>
      <c r="H5" s="17"/>
    </row>
    <row r="6">
      <c r="A6" s="14" t="str">
        <f>'ROS raw data'!A4</f>
        <v>Germany</v>
      </c>
      <c r="B6" s="16">
        <f>'ROS raw data'!C4</f>
        <v>17225</v>
      </c>
      <c r="C6" s="16">
        <f>'ROS raw data'!D4</f>
        <v>19666</v>
      </c>
      <c r="D6" s="16">
        <f>'ROS raw data'!E4</f>
        <v>25133</v>
      </c>
      <c r="E6" s="16">
        <f>'ROS raw data'!F4</f>
        <v>27080</v>
      </c>
      <c r="F6" s="16">
        <f>'ROS raw data'!G4</f>
        <v>28022</v>
      </c>
      <c r="G6" s="16">
        <f>'ROS raw data'!H4</f>
        <v>39590</v>
      </c>
      <c r="H6" s="17"/>
    </row>
    <row r="7">
      <c r="A7" s="14" t="str">
        <f>'ROS raw data'!A5</f>
        <v>Japan</v>
      </c>
      <c r="B7" s="16">
        <f>'ROS raw data'!C5</f>
        <v>6725</v>
      </c>
      <c r="C7" s="16">
        <f>'ROS raw data'!D5</f>
        <v>7714</v>
      </c>
      <c r="D7" s="16">
        <f>'ROS raw data'!E5</f>
        <v>14619</v>
      </c>
      <c r="E7" s="16">
        <f>'ROS raw data'!F5</f>
        <v>22867</v>
      </c>
      <c r="F7" s="16">
        <f>'ROS raw data'!G5</f>
        <v>30745</v>
      </c>
      <c r="G7" s="16">
        <f>'ROS raw data'!H5</f>
        <v>45834</v>
      </c>
      <c r="H7" s="17"/>
    </row>
    <row r="8">
      <c r="A8" s="14" t="str">
        <f>'ROS raw data'!A6</f>
        <v>Spain</v>
      </c>
      <c r="B8" s="16">
        <f>'ROS raw data'!C6</f>
        <v>6563</v>
      </c>
      <c r="C8" s="16">
        <f>'ROS raw data'!D6</f>
        <v>3951</v>
      </c>
      <c r="D8" s="16">
        <f>'ROS raw data'!E6</f>
        <v>9192</v>
      </c>
      <c r="E8" s="16">
        <f>'ROS raw data'!F6</f>
        <v>8617</v>
      </c>
      <c r="F8" s="16">
        <f>'ROS raw data'!G6</f>
        <v>8517</v>
      </c>
      <c r="G8" s="16">
        <f>'ROS raw data'!H6</f>
        <v>10445</v>
      </c>
      <c r="H8" s="17"/>
    </row>
    <row r="9">
      <c r="A9" s="14" t="str">
        <f>'ROS raw data'!A7</f>
        <v>India</v>
      </c>
      <c r="B9" s="16">
        <f>'ROS raw data'!C7</f>
        <v>5187</v>
      </c>
      <c r="C9" s="16">
        <f>'ROS raw data'!D7</f>
        <v>4745</v>
      </c>
      <c r="D9" s="16">
        <f>'ROS raw data'!E7</f>
        <v>7360</v>
      </c>
      <c r="E9" s="16">
        <f>'ROS raw data'!F7</f>
        <v>9740</v>
      </c>
      <c r="F9" s="16">
        <f>'ROS raw data'!G7</f>
        <v>12918</v>
      </c>
      <c r="G9" s="16">
        <f>'ROS raw data'!H7</f>
        <v>20632</v>
      </c>
      <c r="H9" s="17"/>
    </row>
    <row r="10">
      <c r="A10" s="14" t="str">
        <f>'ROS raw data'!A8</f>
        <v>France</v>
      </c>
      <c r="B10" s="16">
        <f>'ROS raw data'!C8</f>
        <v>5074</v>
      </c>
      <c r="C10" s="16">
        <f>'ROS raw data'!D8</f>
        <v>4074</v>
      </c>
      <c r="D10" s="16">
        <f>'ROS raw data'!E8</f>
        <v>8399</v>
      </c>
      <c r="E10" s="16">
        <f>'ROS raw data'!F8</f>
        <v>9431</v>
      </c>
      <c r="F10" s="16">
        <f>'ROS raw data'!G8</f>
        <v>7678</v>
      </c>
      <c r="G10" s="16">
        <f>'ROS raw data'!H8</f>
        <v>11651</v>
      </c>
      <c r="H10" s="17"/>
    </row>
    <row r="11">
      <c r="A11" s="14" t="str">
        <f>'ROS raw data'!A9</f>
        <v>China</v>
      </c>
      <c r="B11" s="16">
        <f>'ROS raw data'!C9</f>
        <v>4975</v>
      </c>
      <c r="C11" s="16">
        <f>'ROS raw data'!D9</f>
        <v>7822</v>
      </c>
      <c r="D11" s="16">
        <f>'ROS raw data'!E9</f>
        <v>17812</v>
      </c>
      <c r="E11" s="16">
        <f>'ROS raw data'!F9</f>
        <v>31778</v>
      </c>
      <c r="F11" s="16">
        <f>'ROS raw data'!G9</f>
        <v>62933</v>
      </c>
      <c r="G11" s="16">
        <f>'ROS raw data'!H9</f>
        <v>90120</v>
      </c>
      <c r="H11" s="17"/>
    </row>
    <row r="12">
      <c r="A12" s="14" t="str">
        <f>'ROS raw data'!A10</f>
        <v>UK</v>
      </c>
      <c r="B12" s="16">
        <f>'ROS raw data'!C10</f>
        <v>4095</v>
      </c>
      <c r="C12" s="16">
        <f>'ROS raw data'!D10</f>
        <v>5672</v>
      </c>
      <c r="D12" s="16">
        <f>'ROS raw data'!E10</f>
        <v>7434</v>
      </c>
      <c r="E12" s="16">
        <f>'ROS raw data'!F10</f>
        <v>9143</v>
      </c>
      <c r="F12" s="16">
        <f>'ROS raw data'!G10</f>
        <v>8436</v>
      </c>
      <c r="G12" s="16">
        <f>'ROS raw data'!H10</f>
        <v>12784</v>
      </c>
      <c r="H12" s="17"/>
    </row>
    <row r="13">
      <c r="A13" s="14" t="str">
        <f>'ROS raw data'!A11</f>
        <v>Canada</v>
      </c>
      <c r="B13" s="16">
        <f>'ROS raw data'!C11</f>
        <v>3754</v>
      </c>
      <c r="C13" s="16">
        <f>'ROS raw data'!D11</f>
        <v>4145</v>
      </c>
      <c r="D13" s="16">
        <f>'ROS raw data'!E11</f>
        <v>8611</v>
      </c>
      <c r="E13" s="16">
        <f>'ROS raw data'!F11</f>
        <v>8497</v>
      </c>
      <c r="F13" s="16">
        <f>'ROS raw data'!G11</f>
        <v>8928</v>
      </c>
      <c r="G13" s="16">
        <f>'ROS raw data'!H11</f>
        <v>11685</v>
      </c>
      <c r="H13" s="17"/>
    </row>
    <row r="14">
      <c r="A14" s="14" t="str">
        <f>'ROS raw data'!A12</f>
        <v>Italy</v>
      </c>
      <c r="B14" s="16">
        <f>'ROS raw data'!C12</f>
        <v>3549</v>
      </c>
      <c r="C14" s="16">
        <f>'ROS raw data'!D12</f>
        <v>2849</v>
      </c>
      <c r="D14" s="16">
        <f>'ROS raw data'!E12</f>
        <v>6623</v>
      </c>
      <c r="E14" s="16">
        <f>'ROS raw data'!F12</f>
        <v>7176</v>
      </c>
      <c r="F14" s="16">
        <f>'ROS raw data'!G12</f>
        <v>7663</v>
      </c>
      <c r="G14" s="16">
        <f>'ROS raw data'!H12</f>
        <v>9366</v>
      </c>
      <c r="H14" s="17"/>
    </row>
    <row r="15">
      <c r="A15" s="14" t="str">
        <f>'ROS raw data'!A13</f>
        <v>South Korea</v>
      </c>
      <c r="B15" s="16">
        <f>'ROS raw data'!C13</f>
        <v>2890</v>
      </c>
      <c r="C15" s="16">
        <f>'ROS raw data'!D13</f>
        <v>4050</v>
      </c>
      <c r="D15" s="16">
        <f>'ROS raw data'!E13</f>
        <v>4988</v>
      </c>
      <c r="E15" s="16">
        <f>'ROS raw data'!F13</f>
        <v>7022</v>
      </c>
      <c r="F15" s="16">
        <f>'ROS raw data'!G13</f>
        <v>9990</v>
      </c>
      <c r="G15" s="16">
        <f>'ROS raw data'!H13</f>
        <v>16683</v>
      </c>
      <c r="H15" s="17"/>
    </row>
    <row r="16">
      <c r="A16" s="14" t="str">
        <f>'ROS raw data'!A14</f>
        <v>Australia</v>
      </c>
      <c r="B16" s="16">
        <f>'ROS raw data'!C14</f>
        <v>2706</v>
      </c>
      <c r="C16" s="16">
        <f>'ROS raw data'!D14</f>
        <v>4734</v>
      </c>
      <c r="D16" s="16">
        <f>'ROS raw data'!E14</f>
        <v>4828</v>
      </c>
      <c r="E16" s="16">
        <f>'ROS raw data'!F14</f>
        <v>4252</v>
      </c>
      <c r="F16" s="16">
        <f>'ROS raw data'!G14</f>
        <v>6459</v>
      </c>
      <c r="G16" s="16">
        <f>'ROS raw data'!H14</f>
        <v>6346</v>
      </c>
      <c r="H16" s="17"/>
    </row>
    <row r="17">
      <c r="A17" s="14" t="str">
        <f>'ROS raw data'!A15</f>
        <v>Brazil</v>
      </c>
      <c r="B17" s="16">
        <f>'ROS raw data'!C15</f>
        <v>2341</v>
      </c>
      <c r="C17" s="16">
        <f>'ROS raw data'!D15</f>
        <v>4122</v>
      </c>
      <c r="D17" s="16">
        <f>'ROS raw data'!E15</f>
        <v>5837</v>
      </c>
      <c r="E17" s="16">
        <f>'ROS raw data'!F15</f>
        <v>4359</v>
      </c>
      <c r="F17" s="16">
        <f>'ROS raw data'!G15</f>
        <v>4805</v>
      </c>
      <c r="G17" s="16">
        <f>'ROS raw data'!H15</f>
        <v>5959</v>
      </c>
      <c r="H17" s="17"/>
    </row>
    <row r="18">
      <c r="A18" s="14" t="str">
        <f>'ROS raw data'!A16</f>
        <v>Netherlands</v>
      </c>
      <c r="B18" s="16">
        <f>'ROS raw data'!C16</f>
        <v>2214</v>
      </c>
      <c r="C18" s="16" t="str">
        <f>'ROS raw data'!D16</f>
        <v/>
      </c>
      <c r="D18" s="16">
        <f>'ROS raw data'!E16</f>
        <v>2556</v>
      </c>
      <c r="E18" s="16">
        <f>'ROS raw data'!F16</f>
        <v>2431</v>
      </c>
      <c r="F18" s="16">
        <f>'ROS raw data'!G16</f>
        <v>3074</v>
      </c>
      <c r="G18" s="16">
        <f>'ROS raw data'!H16</f>
        <v>4343</v>
      </c>
      <c r="H18" s="17"/>
    </row>
    <row r="19">
      <c r="A19" s="14" t="str">
        <f>'ROS raw data'!A17</f>
        <v>Mexico</v>
      </c>
      <c r="B19" s="16">
        <f>'ROS raw data'!C17</f>
        <v>2168</v>
      </c>
      <c r="C19" s="16">
        <f>'ROS raw data'!D17</f>
        <v>2097</v>
      </c>
      <c r="D19" s="16" t="str">
        <f>'ROS raw data'!E17</f>
        <v/>
      </c>
      <c r="E19" s="16">
        <f>'ROS raw data'!F17</f>
        <v>2306</v>
      </c>
      <c r="F19" s="16">
        <f>'ROS raw data'!G17</f>
        <v>2314</v>
      </c>
      <c r="G19" s="16">
        <f>'ROS raw data'!H17</f>
        <v>3124</v>
      </c>
      <c r="H19" s="17"/>
    </row>
    <row r="20">
      <c r="A20" s="14" t="str">
        <f>'ROS raw data'!A18</f>
        <v>Russia</v>
      </c>
      <c r="B20" s="16">
        <f>'ROS raw data'!C18</f>
        <v>2005</v>
      </c>
      <c r="C20" s="16">
        <f>'ROS raw data'!D18</f>
        <v>2162</v>
      </c>
      <c r="D20" s="16">
        <f>'ROS raw data'!E18</f>
        <v>3534</v>
      </c>
      <c r="E20" s="16">
        <f>'ROS raw data'!F18</f>
        <v>4732</v>
      </c>
      <c r="F20" s="16">
        <f>'ROS raw data'!G18</f>
        <v>5171</v>
      </c>
      <c r="G20" s="16">
        <f>'ROS raw data'!H18</f>
        <v>8380</v>
      </c>
      <c r="H20" s="17"/>
    </row>
    <row r="21">
      <c r="A21" s="14" t="str">
        <f>'ROS raw data'!A19</f>
        <v>Portugal</v>
      </c>
      <c r="B21" s="16">
        <f>'ROS raw data'!C19</f>
        <v>1941</v>
      </c>
      <c r="C21" s="16" t="str">
        <f>'ROS raw data'!D19</f>
        <v/>
      </c>
      <c r="D21" s="16">
        <f>'ROS raw data'!E19</f>
        <v>3194</v>
      </c>
      <c r="E21" s="16">
        <f>'ROS raw data'!F19</f>
        <v>3623</v>
      </c>
      <c r="F21" s="16">
        <f>'ROS raw data'!G19</f>
        <v>3120</v>
      </c>
      <c r="G21" s="16">
        <f>'ROS raw data'!H19</f>
        <v>3150</v>
      </c>
      <c r="H21" s="17"/>
    </row>
    <row r="22">
      <c r="A22" s="14" t="str">
        <f>'ROS raw data'!A20</f>
        <v>Sweden</v>
      </c>
      <c r="B22" s="16">
        <f>'ROS raw data'!C20</f>
        <v>1633</v>
      </c>
      <c r="C22" s="17">
        <f>'ROS raw data'!D20</f>
        <v>2040</v>
      </c>
      <c r="D22" s="16" t="str">
        <f>'ROS raw data'!E20</f>
        <v/>
      </c>
      <c r="E22" s="16" t="str">
        <f>'ROS raw data'!F20</f>
        <v/>
      </c>
      <c r="F22" s="16" t="str">
        <f>'ROS raw data'!G20</f>
        <v/>
      </c>
      <c r="G22" s="16" t="str">
        <f>'ROS raw data'!H20</f>
        <v/>
      </c>
      <c r="H22" s="17"/>
    </row>
    <row r="23">
      <c r="A23" s="14" t="str">
        <f>'ROS raw data'!A21</f>
        <v>Singapore</v>
      </c>
      <c r="B23" s="16">
        <f>'ROS raw data'!C21</f>
        <v>1604</v>
      </c>
      <c r="C23" s="16">
        <f>'ROS raw data'!D21</f>
        <v>2612</v>
      </c>
      <c r="D23" s="16">
        <f>'ROS raw data'!E21</f>
        <v>4688</v>
      </c>
      <c r="E23" s="16">
        <f>'ROS raw data'!F21</f>
        <v>5411</v>
      </c>
      <c r="F23" s="16">
        <f>'ROS raw data'!G21</f>
        <v>9015</v>
      </c>
      <c r="G23" s="16">
        <f>'ROS raw data'!H21</f>
        <v>9751</v>
      </c>
      <c r="H23" s="17"/>
    </row>
    <row r="24">
      <c r="A24" s="14" t="str">
        <f>'ROS raw data'!A22</f>
        <v>Austria</v>
      </c>
      <c r="B24" s="16">
        <f>'ROS raw data'!C22</f>
        <v>1447</v>
      </c>
      <c r="C24" s="16" t="str">
        <f>'ROS raw data'!D22</f>
        <v/>
      </c>
      <c r="D24" s="16" t="str">
        <f>'ROS raw data'!E22</f>
        <v/>
      </c>
      <c r="E24" s="16">
        <f>'ROS raw data'!F22</f>
        <v>2277</v>
      </c>
      <c r="F24" s="16" t="str">
        <f>'ROS raw data'!G22</f>
        <v/>
      </c>
      <c r="G24" s="16" t="str">
        <f>'ROS raw data'!H22</f>
        <v/>
      </c>
      <c r="H24" s="17"/>
    </row>
    <row r="25">
      <c r="A25" s="12" t="s">
        <v>31</v>
      </c>
      <c r="B25" s="22">
        <f t="shared" ref="B25:G25" si="1">sum(B5:B24)</f>
        <v>117208</v>
      </c>
      <c r="C25" s="22">
        <f t="shared" si="1"/>
        <v>120228</v>
      </c>
      <c r="D25" s="22">
        <f t="shared" si="1"/>
        <v>188338</v>
      </c>
      <c r="E25" s="22">
        <f t="shared" si="1"/>
        <v>240731</v>
      </c>
      <c r="F25" s="22">
        <f t="shared" si="1"/>
        <v>304811</v>
      </c>
      <c r="G25" s="22">
        <f t="shared" si="1"/>
        <v>410554</v>
      </c>
      <c r="H25" s="23"/>
    </row>
    <row r="27">
      <c r="A27" s="12" t="s">
        <v>32</v>
      </c>
      <c r="B27" s="1">
        <f>'ROS raw data'!C$2</f>
        <v>2012</v>
      </c>
      <c r="C27" s="1">
        <f>'ROS raw data'!D$2</f>
        <v>2013</v>
      </c>
      <c r="D27" s="1">
        <f>'ROS raw data'!E$2</f>
        <v>2014</v>
      </c>
      <c r="E27" s="1">
        <f>'ROS raw data'!F$2</f>
        <v>2015</v>
      </c>
      <c r="F27" s="1">
        <f>'ROS raw data'!G$2</f>
        <v>2016</v>
      </c>
      <c r="G27" s="1">
        <f>'ROS raw data'!H$2</f>
        <v>2017</v>
      </c>
      <c r="H27" s="1"/>
    </row>
    <row r="28">
      <c r="A28" s="24" t="s">
        <v>1</v>
      </c>
      <c r="B28" s="22">
        <f t="shared" ref="B28:G28" si="2">B5</f>
        <v>39112</v>
      </c>
      <c r="C28" s="22">
        <f t="shared" si="2"/>
        <v>37773</v>
      </c>
      <c r="D28" s="22">
        <f t="shared" si="2"/>
        <v>53530</v>
      </c>
      <c r="E28" s="22">
        <f t="shared" si="2"/>
        <v>69989</v>
      </c>
      <c r="F28" s="22">
        <f t="shared" si="2"/>
        <v>85023</v>
      </c>
      <c r="G28" s="22">
        <f t="shared" si="2"/>
        <v>100711</v>
      </c>
      <c r="H28" s="23"/>
    </row>
    <row r="29">
      <c r="A29" s="24" t="s">
        <v>3</v>
      </c>
      <c r="B29" s="22">
        <f t="shared" ref="B29:G29" si="3">B7</f>
        <v>6725</v>
      </c>
      <c r="C29" s="22">
        <f t="shared" si="3"/>
        <v>7714</v>
      </c>
      <c r="D29" s="22">
        <f t="shared" si="3"/>
        <v>14619</v>
      </c>
      <c r="E29" s="22">
        <f t="shared" si="3"/>
        <v>22867</v>
      </c>
      <c r="F29" s="22">
        <f t="shared" si="3"/>
        <v>30745</v>
      </c>
      <c r="G29" s="22">
        <f t="shared" si="3"/>
        <v>45834</v>
      </c>
      <c r="H29" s="23"/>
    </row>
    <row r="30">
      <c r="A30" s="24" t="s">
        <v>5</v>
      </c>
      <c r="B30" s="22">
        <f t="shared" ref="B30:G30" si="4">B9</f>
        <v>5187</v>
      </c>
      <c r="C30" s="22">
        <f t="shared" si="4"/>
        <v>4745</v>
      </c>
      <c r="D30" s="22">
        <f t="shared" si="4"/>
        <v>7360</v>
      </c>
      <c r="E30" s="22">
        <f t="shared" si="4"/>
        <v>9740</v>
      </c>
      <c r="F30" s="22">
        <f t="shared" si="4"/>
        <v>12918</v>
      </c>
      <c r="G30" s="22">
        <f t="shared" si="4"/>
        <v>20632</v>
      </c>
      <c r="H30" s="23"/>
    </row>
    <row r="31">
      <c r="A31" s="24" t="s">
        <v>7</v>
      </c>
      <c r="B31" s="22">
        <f t="shared" ref="B31:G31" si="5">B11</f>
        <v>4975</v>
      </c>
      <c r="C31" s="22">
        <f t="shared" si="5"/>
        <v>7822</v>
      </c>
      <c r="D31" s="22">
        <f t="shared" si="5"/>
        <v>17812</v>
      </c>
      <c r="E31" s="22">
        <f t="shared" si="5"/>
        <v>31778</v>
      </c>
      <c r="F31" s="22">
        <f t="shared" si="5"/>
        <v>62933</v>
      </c>
      <c r="G31" s="22">
        <f t="shared" si="5"/>
        <v>90120</v>
      </c>
      <c r="H31" s="23"/>
    </row>
    <row r="32">
      <c r="A32" s="24" t="s">
        <v>33</v>
      </c>
      <c r="B32" s="22">
        <f t="shared" ref="B32:G32" si="6">sum(B6,B8,B10,B12,B14,B18,B20,B22,B24,B21)</f>
        <v>45746</v>
      </c>
      <c r="C32" s="22">
        <f t="shared" si="6"/>
        <v>40414</v>
      </c>
      <c r="D32" s="22">
        <f t="shared" si="6"/>
        <v>66065</v>
      </c>
      <c r="E32" s="22">
        <f t="shared" si="6"/>
        <v>74510</v>
      </c>
      <c r="F32" s="22">
        <f t="shared" si="6"/>
        <v>71681</v>
      </c>
      <c r="G32" s="22">
        <f t="shared" si="6"/>
        <v>99709</v>
      </c>
      <c r="H32" s="23"/>
    </row>
    <row r="33">
      <c r="A33" s="24" t="s">
        <v>34</v>
      </c>
      <c r="B33" s="22">
        <f t="shared" ref="B33:G33" si="7">sum(B13,B15,B16,B17,B19,B23)</f>
        <v>15463</v>
      </c>
      <c r="C33" s="22">
        <f t="shared" si="7"/>
        <v>21760</v>
      </c>
      <c r="D33" s="22">
        <f t="shared" si="7"/>
        <v>28952</v>
      </c>
      <c r="E33" s="22">
        <f t="shared" si="7"/>
        <v>31847</v>
      </c>
      <c r="F33" s="22">
        <f t="shared" si="7"/>
        <v>41511</v>
      </c>
      <c r="G33" s="22">
        <f t="shared" si="7"/>
        <v>53548</v>
      </c>
      <c r="H33" s="23"/>
    </row>
    <row r="34">
      <c r="A34" s="4" t="s">
        <v>31</v>
      </c>
      <c r="B34" s="22">
        <f t="shared" ref="B34:G34" si="8">Sum(B28:B33)</f>
        <v>117208</v>
      </c>
      <c r="C34" s="22">
        <f t="shared" si="8"/>
        <v>120228</v>
      </c>
      <c r="D34" s="22">
        <f t="shared" si="8"/>
        <v>188338</v>
      </c>
      <c r="E34" s="22">
        <f t="shared" si="8"/>
        <v>240731</v>
      </c>
      <c r="F34" s="22">
        <f t="shared" si="8"/>
        <v>304811</v>
      </c>
      <c r="G34" s="22">
        <f t="shared" si="8"/>
        <v>410554</v>
      </c>
      <c r="H34" s="23"/>
    </row>
    <row r="35">
      <c r="A35" s="6" t="s">
        <v>35</v>
      </c>
      <c r="B35" s="25" t="str">
        <f t="shared" ref="B35:G35" si="9">if(B34=B25, "TRUE", "FALSE")</f>
        <v>TRUE</v>
      </c>
      <c r="C35" s="25" t="str">
        <f t="shared" si="9"/>
        <v>TRUE</v>
      </c>
      <c r="D35" s="25" t="str">
        <f t="shared" si="9"/>
        <v>TRUE</v>
      </c>
      <c r="E35" s="25" t="str">
        <f t="shared" si="9"/>
        <v>TRUE</v>
      </c>
      <c r="F35" s="25" t="str">
        <f t="shared" si="9"/>
        <v>TRUE</v>
      </c>
      <c r="G35" s="25" t="str">
        <f t="shared" si="9"/>
        <v>TRUE</v>
      </c>
      <c r="H35" s="25"/>
    </row>
    <row r="38">
      <c r="A38" s="26" t="s">
        <v>36</v>
      </c>
      <c r="B38" s="27" t="s">
        <v>37</v>
      </c>
      <c r="C38" s="28" t="s">
        <v>38</v>
      </c>
      <c r="D38" s="1"/>
      <c r="E38" s="1"/>
      <c r="F38" s="1"/>
      <c r="G38" s="1"/>
      <c r="H38" s="1"/>
    </row>
    <row r="39">
      <c r="A39" s="29" t="s">
        <v>1</v>
      </c>
      <c r="B39" s="30">
        <f t="shared" ref="B39:B44" si="10">(G28-B28)/B28</f>
        <v>1.574938638</v>
      </c>
      <c r="C39" s="31">
        <f t="shared" ref="C39:C44" si="11">G28/B28</f>
        <v>2.574938638</v>
      </c>
    </row>
    <row r="40">
      <c r="A40" s="29" t="s">
        <v>3</v>
      </c>
      <c r="B40" s="30">
        <f t="shared" si="10"/>
        <v>5.815464684</v>
      </c>
      <c r="C40" s="31">
        <f t="shared" si="11"/>
        <v>6.815464684</v>
      </c>
    </row>
    <row r="41">
      <c r="A41" s="29" t="s">
        <v>5</v>
      </c>
      <c r="B41" s="30">
        <f t="shared" si="10"/>
        <v>2.977636399</v>
      </c>
      <c r="C41" s="31">
        <f t="shared" si="11"/>
        <v>3.977636399</v>
      </c>
    </row>
    <row r="42">
      <c r="A42" s="29" t="s">
        <v>7</v>
      </c>
      <c r="B42" s="30">
        <f t="shared" si="10"/>
        <v>17.11457286</v>
      </c>
      <c r="C42" s="31">
        <f t="shared" si="11"/>
        <v>18.11457286</v>
      </c>
    </row>
    <row r="43">
      <c r="A43" s="29" t="s">
        <v>33</v>
      </c>
      <c r="B43" s="30">
        <f t="shared" si="10"/>
        <v>1.179622262</v>
      </c>
      <c r="C43" s="31">
        <f t="shared" si="11"/>
        <v>2.179622262</v>
      </c>
    </row>
    <row r="44">
      <c r="A44" s="32" t="s">
        <v>34</v>
      </c>
      <c r="B44" s="33">
        <f t="shared" si="10"/>
        <v>2.462976137</v>
      </c>
      <c r="C44" s="34">
        <f t="shared" si="11"/>
        <v>3.462976137</v>
      </c>
    </row>
    <row r="49" ht="21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10" max="10" width="22.14"/>
  </cols>
  <sheetData>
    <row r="1">
      <c r="A1" s="9" t="s">
        <v>26</v>
      </c>
      <c r="J1" s="11" t="s">
        <v>28</v>
      </c>
    </row>
    <row r="2">
      <c r="B2" s="1">
        <f>'ROS raw data'!B2</f>
        <v>2011</v>
      </c>
      <c r="C2" s="1">
        <f>'ROS raw data'!C2</f>
        <v>2012</v>
      </c>
      <c r="D2" s="1">
        <f>'ROS raw data'!D2</f>
        <v>2013</v>
      </c>
      <c r="E2" s="1">
        <f>'ROS raw data'!E2</f>
        <v>2014</v>
      </c>
      <c r="F2" s="1">
        <f>'ROS raw data'!F2</f>
        <v>2015</v>
      </c>
      <c r="G2" s="1">
        <f>'ROS raw data'!G2</f>
        <v>2016</v>
      </c>
      <c r="H2" s="1">
        <f>'ROS raw data'!H2</f>
        <v>2017</v>
      </c>
      <c r="I2" s="2">
        <v>2018.0</v>
      </c>
      <c r="J2" s="13" t="s">
        <v>30</v>
      </c>
    </row>
    <row r="3">
      <c r="A3" t="str">
        <f>'ROS raw data'!A24</f>
        <v>Downloads from unique IP addresses</v>
      </c>
      <c r="B3" s="15">
        <f>'ROS raw data'!B24</f>
        <v>4517</v>
      </c>
      <c r="C3" s="15">
        <f>'ROS raw data'!C24</f>
        <v>8139</v>
      </c>
      <c r="D3" s="15">
        <f>'ROS raw data'!D24</f>
        <v>11078</v>
      </c>
      <c r="E3" s="15">
        <f>'ROS raw data'!E24</f>
        <v>49153</v>
      </c>
      <c r="F3" s="15">
        <f>'ROS raw data'!F24</f>
        <v>46611</v>
      </c>
      <c r="G3" s="15">
        <f>'ROS raw data'!G24</f>
        <v>113345</v>
      </c>
      <c r="H3" s="15">
        <f>'ROS raw data'!H24</f>
        <v>232577</v>
      </c>
      <c r="I3" s="15">
        <f>'ROS raw data'!I24</f>
        <v>327985</v>
      </c>
      <c r="J3" s="18">
        <f t="shared" ref="J3:J4" si="1">(I3-E3)/E3</f>
        <v>5.67273615</v>
      </c>
    </row>
    <row r="4">
      <c r="A4" t="str">
        <f>'ROS raw data'!A25</f>
        <v>Total downloads</v>
      </c>
      <c r="B4" s="15">
        <f>'ROS raw data'!B25</f>
        <v>290102</v>
      </c>
      <c r="C4" s="15">
        <f>'ROS raw data'!C25</f>
        <v>560132</v>
      </c>
      <c r="D4" s="15">
        <f>'ROS raw data'!D25</f>
        <v>1599288</v>
      </c>
      <c r="E4" s="15">
        <f>'ROS raw data'!E25</f>
        <v>3570374</v>
      </c>
      <c r="F4" s="15">
        <f>'ROS raw data'!F25</f>
        <v>3270752</v>
      </c>
      <c r="G4" s="15">
        <f>'ROS raw data'!G25</f>
        <v>8441279</v>
      </c>
      <c r="H4" s="15">
        <f>'ROS raw data'!H25</f>
        <v>13441711</v>
      </c>
      <c r="I4" s="15">
        <f>'ROS raw data'!I25</f>
        <v>16155301</v>
      </c>
      <c r="J4" s="19">
        <f t="shared" si="1"/>
        <v>3.524820369</v>
      </c>
    </row>
    <row r="37">
      <c r="A37" s="20"/>
    </row>
    <row r="38">
      <c r="A3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</cols>
  <sheetData>
    <row r="1">
      <c r="J1" s="1"/>
      <c r="K1" s="1"/>
    </row>
    <row r="2">
      <c r="A2" s="2" t="s">
        <v>0</v>
      </c>
      <c r="B2" s="2">
        <v>2011.0</v>
      </c>
      <c r="C2" s="2">
        <v>2012.0</v>
      </c>
      <c r="D2" s="2">
        <v>2013.0</v>
      </c>
      <c r="E2" s="2">
        <v>2014.0</v>
      </c>
      <c r="F2" s="2">
        <v>2015.0</v>
      </c>
      <c r="G2" s="2">
        <v>2016.0</v>
      </c>
      <c r="H2" s="2">
        <v>2017.0</v>
      </c>
      <c r="I2" s="2">
        <v>2018.0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C3" s="5">
        <v>39112.0</v>
      </c>
      <c r="D3" s="5">
        <v>37773.0</v>
      </c>
      <c r="E3" s="5">
        <v>53530.0</v>
      </c>
      <c r="F3" s="5">
        <v>69989.0</v>
      </c>
      <c r="G3" s="5">
        <v>85023.0</v>
      </c>
      <c r="H3" s="5">
        <v>100711.0</v>
      </c>
      <c r="I3" s="5">
        <v>34710.0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C4" s="5">
        <v>17225.0</v>
      </c>
      <c r="D4" s="5">
        <v>19666.0</v>
      </c>
      <c r="E4" s="5">
        <v>25133.0</v>
      </c>
      <c r="F4" s="5">
        <v>27080.0</v>
      </c>
      <c r="G4" s="5">
        <v>28022.0</v>
      </c>
      <c r="H4" s="5">
        <v>39590.0</v>
      </c>
      <c r="I4" s="4">
        <v>12711.0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C5" s="5">
        <v>6725.0</v>
      </c>
      <c r="D5" s="5">
        <v>7714.0</v>
      </c>
      <c r="E5" s="5">
        <v>14619.0</v>
      </c>
      <c r="F5" s="5">
        <v>22867.0</v>
      </c>
      <c r="G5" s="5">
        <v>30745.0</v>
      </c>
      <c r="H5" s="5">
        <v>45834.0</v>
      </c>
      <c r="I5" s="5">
        <v>15518.0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4</v>
      </c>
      <c r="C6" s="5">
        <v>6563.0</v>
      </c>
      <c r="D6" s="5">
        <v>3951.0</v>
      </c>
      <c r="E6" s="5">
        <v>9192.0</v>
      </c>
      <c r="F6" s="5">
        <v>8617.0</v>
      </c>
      <c r="G6" s="5">
        <v>8517.0</v>
      </c>
      <c r="H6" s="5">
        <v>10445.0</v>
      </c>
      <c r="I6" s="5">
        <v>2955.0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5</v>
      </c>
      <c r="C7" s="5">
        <v>5187.0</v>
      </c>
      <c r="D7" s="5">
        <v>4745.0</v>
      </c>
      <c r="E7" s="5">
        <v>7360.0</v>
      </c>
      <c r="F7" s="5">
        <v>9740.0</v>
      </c>
      <c r="G7" s="5">
        <v>12918.0</v>
      </c>
      <c r="H7" s="5">
        <v>20632.0</v>
      </c>
      <c r="I7" s="5">
        <v>8400.0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6</v>
      </c>
      <c r="C8" s="5">
        <v>5074.0</v>
      </c>
      <c r="D8" s="5">
        <v>4074.0</v>
      </c>
      <c r="E8" s="5">
        <v>8399.0</v>
      </c>
      <c r="F8" s="5">
        <v>9431.0</v>
      </c>
      <c r="G8" s="5">
        <v>7678.0</v>
      </c>
      <c r="H8" s="5">
        <v>11651.0</v>
      </c>
      <c r="I8" s="5">
        <v>3725.0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7</v>
      </c>
      <c r="C9" s="5">
        <v>4975.0</v>
      </c>
      <c r="D9" s="5">
        <v>7822.0</v>
      </c>
      <c r="E9" s="5">
        <v>17812.0</v>
      </c>
      <c r="F9" s="5">
        <v>31778.0</v>
      </c>
      <c r="G9" s="5">
        <v>62933.0</v>
      </c>
      <c r="H9" s="5">
        <v>90120.0</v>
      </c>
      <c r="I9" s="5">
        <v>31946.0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8</v>
      </c>
      <c r="C10" s="5">
        <v>4095.0</v>
      </c>
      <c r="D10" s="5">
        <v>5672.0</v>
      </c>
      <c r="E10" s="5">
        <v>7434.0</v>
      </c>
      <c r="F10" s="5">
        <v>9143.0</v>
      </c>
      <c r="G10" s="5">
        <v>8436.0</v>
      </c>
      <c r="H10" s="5">
        <v>12784.0</v>
      </c>
      <c r="I10" s="5">
        <v>4325.0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C11" s="5">
        <v>3754.0</v>
      </c>
      <c r="D11" s="5">
        <v>4145.0</v>
      </c>
      <c r="E11" s="5">
        <v>8611.0</v>
      </c>
      <c r="F11" s="5">
        <v>8497.0</v>
      </c>
      <c r="G11" s="5">
        <v>8928.0</v>
      </c>
      <c r="H11" s="5">
        <v>11685.0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10</v>
      </c>
      <c r="C12" s="5">
        <v>3549.0</v>
      </c>
      <c r="D12" s="5">
        <v>2849.0</v>
      </c>
      <c r="E12" s="5">
        <v>6623.0</v>
      </c>
      <c r="F12" s="5">
        <v>7176.0</v>
      </c>
      <c r="G12" s="5">
        <v>7663.0</v>
      </c>
      <c r="H12" s="5">
        <v>9366.0</v>
      </c>
      <c r="I12" s="5">
        <v>2744.0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11</v>
      </c>
      <c r="C13" s="5">
        <v>2890.0</v>
      </c>
      <c r="D13" s="5">
        <v>4050.0</v>
      </c>
      <c r="E13" s="5">
        <v>4988.0</v>
      </c>
      <c r="F13" s="5">
        <v>7022.0</v>
      </c>
      <c r="G13" s="5">
        <v>9990.0</v>
      </c>
      <c r="H13" s="5">
        <v>16683.0</v>
      </c>
      <c r="I13" s="5">
        <v>6790.0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12</v>
      </c>
      <c r="C14" s="5">
        <v>2706.0</v>
      </c>
      <c r="D14" s="5">
        <v>4734.0</v>
      </c>
      <c r="E14" s="5">
        <v>4828.0</v>
      </c>
      <c r="F14" s="5">
        <v>4252.0</v>
      </c>
      <c r="G14" s="5">
        <v>6459.0</v>
      </c>
      <c r="H14" s="5">
        <v>6346.0</v>
      </c>
      <c r="I14" s="5">
        <v>2436.0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13</v>
      </c>
      <c r="C15" s="5">
        <v>2341.0</v>
      </c>
      <c r="D15" s="5">
        <v>4122.0</v>
      </c>
      <c r="E15" s="5">
        <v>5837.0</v>
      </c>
      <c r="F15" s="5">
        <v>4359.0</v>
      </c>
      <c r="G15" s="5">
        <v>4805.0</v>
      </c>
      <c r="H15" s="5">
        <v>5959.0</v>
      </c>
      <c r="I15" s="5">
        <v>2231.0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14</v>
      </c>
      <c r="C16" s="5">
        <v>2214.0</v>
      </c>
      <c r="D16" s="3"/>
      <c r="E16" s="5">
        <v>2556.0</v>
      </c>
      <c r="F16" s="5">
        <v>2431.0</v>
      </c>
      <c r="G16" s="5">
        <v>3074.0</v>
      </c>
      <c r="H16" s="5">
        <v>4343.0</v>
      </c>
      <c r="I16" s="5">
        <v>1511.0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15</v>
      </c>
      <c r="C17" s="5">
        <v>2168.0</v>
      </c>
      <c r="D17" s="5">
        <v>2097.0</v>
      </c>
      <c r="E17" s="3"/>
      <c r="F17" s="5">
        <v>2306.0</v>
      </c>
      <c r="G17" s="5">
        <v>2314.0</v>
      </c>
      <c r="H17" s="5">
        <v>3124.0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16</v>
      </c>
      <c r="C18" s="5">
        <v>2005.0</v>
      </c>
      <c r="D18" s="5">
        <v>2162.0</v>
      </c>
      <c r="E18" s="5">
        <v>3534.0</v>
      </c>
      <c r="F18" s="5">
        <v>4732.0</v>
      </c>
      <c r="G18" s="5">
        <v>5171.0</v>
      </c>
      <c r="H18" s="5">
        <v>8380.0</v>
      </c>
      <c r="I18" s="5">
        <v>2465.0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17</v>
      </c>
      <c r="C19" s="5">
        <v>1941.0</v>
      </c>
      <c r="D19" s="3"/>
      <c r="E19" s="5">
        <v>3194.0</v>
      </c>
      <c r="F19" s="5">
        <v>3623.0</v>
      </c>
      <c r="G19" s="5">
        <v>3120.0</v>
      </c>
      <c r="H19" s="5">
        <v>3150.0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18</v>
      </c>
      <c r="C20" s="5">
        <v>1633.0</v>
      </c>
      <c r="D20" s="4">
        <v>2040.0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19</v>
      </c>
      <c r="C21" s="5">
        <v>1604.0</v>
      </c>
      <c r="D21" s="5">
        <v>2612.0</v>
      </c>
      <c r="E21" s="5">
        <v>4688.0</v>
      </c>
      <c r="F21" s="5">
        <v>5411.0</v>
      </c>
      <c r="G21" s="5">
        <v>9015.0</v>
      </c>
      <c r="H21" s="5">
        <v>9751.0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20</v>
      </c>
      <c r="B22" s="3"/>
      <c r="C22" s="5">
        <v>1447.0</v>
      </c>
      <c r="D22" s="3"/>
      <c r="E22" s="3"/>
      <c r="F22" s="5">
        <v>2277.0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22</v>
      </c>
      <c r="B24" s="5">
        <v>4517.0</v>
      </c>
      <c r="C24" s="5">
        <v>8139.0</v>
      </c>
      <c r="D24" s="5">
        <v>11078.0</v>
      </c>
      <c r="E24" s="5">
        <v>49153.0</v>
      </c>
      <c r="F24" s="5">
        <v>46611.0</v>
      </c>
      <c r="G24" s="5">
        <v>113345.0</v>
      </c>
      <c r="H24" s="5">
        <v>232577.0</v>
      </c>
      <c r="I24" s="5">
        <v>327985.0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23</v>
      </c>
      <c r="B25" s="5">
        <v>290102.0</v>
      </c>
      <c r="C25" s="5">
        <v>560132.0</v>
      </c>
      <c r="D25" s="5">
        <v>1599288.0</v>
      </c>
      <c r="E25" s="5">
        <v>3570374.0</v>
      </c>
      <c r="F25" s="5">
        <v>3270752.0</v>
      </c>
      <c r="G25" s="5">
        <v>8441279.0</v>
      </c>
      <c r="H25" s="5">
        <v>1.3441711E7</v>
      </c>
      <c r="I25" s="5">
        <v>1.6155301E7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24</v>
      </c>
      <c r="B27" s="7" t="s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hyperlinks>
    <hyperlink r:id="rId1" ref="B27"/>
  </hyperlinks>
  <drawing r:id="rId2"/>
</worksheet>
</file>