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blications by topic" sheetId="1" r:id="rId3"/>
    <sheet state="visible" name="Publications by region" sheetId="2" r:id="rId4"/>
    <sheet state="visible" name="Publication by region - Visuals" sheetId="3" r:id="rId5"/>
    <sheet state="visible" name="Methodology" sheetId="4" r:id="rId6"/>
  </sheets>
  <definedNames/>
  <calcPr/>
</workbook>
</file>

<file path=xl/sharedStrings.xml><?xml version="1.0" encoding="utf-8"?>
<sst xmlns="http://schemas.openxmlformats.org/spreadsheetml/2006/main" count="194" uniqueCount="125">
  <si>
    <t>Region</t>
  </si>
  <si>
    <t>United States</t>
  </si>
  <si>
    <t>U.S.</t>
  </si>
  <si>
    <t>China</t>
  </si>
  <si>
    <t>United Kingdom</t>
  </si>
  <si>
    <t>Europe</t>
  </si>
  <si>
    <t>Australia</t>
  </si>
  <si>
    <t>Sum of other</t>
  </si>
  <si>
    <t>Japan</t>
  </si>
  <si>
    <t>Germany</t>
  </si>
  <si>
    <t>Canada</t>
  </si>
  <si>
    <t>Singapore</t>
  </si>
  <si>
    <t>France</t>
  </si>
  <si>
    <t>Italy</t>
  </si>
  <si>
    <t>India</t>
  </si>
  <si>
    <t>Hong Kong</t>
  </si>
  <si>
    <t>Spain</t>
  </si>
  <si>
    <t>Switzerland</t>
  </si>
  <si>
    <t>Brazil</t>
  </si>
  <si>
    <t>South Korea</t>
  </si>
  <si>
    <t>Israel</t>
  </si>
  <si>
    <t>Austria</t>
  </si>
  <si>
    <t>Netherlands</t>
  </si>
  <si>
    <t>Qatar</t>
  </si>
  <si>
    <t>Sweden</t>
  </si>
  <si>
    <t>Belgium</t>
  </si>
  <si>
    <t>Finland</t>
  </si>
  <si>
    <t>Poland</t>
  </si>
  <si>
    <t>Ireland</t>
  </si>
  <si>
    <t>Czech Republic</t>
  </si>
  <si>
    <t>Cyprus</t>
  </si>
  <si>
    <t>Georgia</t>
  </si>
  <si>
    <t>Greece</t>
  </si>
  <si>
    <t>New Zealand</t>
  </si>
  <si>
    <t>Chile</t>
  </si>
  <si>
    <t>Iran</t>
  </si>
  <si>
    <t>Portugal</t>
  </si>
  <si>
    <t>Russian Federation</t>
  </si>
  <si>
    <t>Saudi Arabia</t>
  </si>
  <si>
    <t>South Africa</t>
  </si>
  <si>
    <t>Taiwan</t>
  </si>
  <si>
    <t>United Arab Emirates</t>
  </si>
  <si>
    <t>Bangladesh</t>
  </si>
  <si>
    <t>Denmark</t>
  </si>
  <si>
    <t>Egypt</t>
  </si>
  <si>
    <t>Estonia</t>
  </si>
  <si>
    <t>Hungary</t>
  </si>
  <si>
    <t>Lebanon</t>
  </si>
  <si>
    <t>Luxembourg</t>
  </si>
  <si>
    <t>Mexico</t>
  </si>
  <si>
    <t>Norway</t>
  </si>
  <si>
    <t>Pakistan</t>
  </si>
  <si>
    <t>Romania</t>
  </si>
  <si>
    <t>Venezuela</t>
  </si>
  <si>
    <t>Totals</t>
  </si>
  <si>
    <t>From Sheet 1</t>
  </si>
  <si>
    <t>Diff %</t>
  </si>
  <si>
    <t>Source</t>
  </si>
  <si>
    <t>Elsevier’s Scopus database of academic publications, which has indexed nearly 70 million documents.</t>
  </si>
  <si>
    <t>See more information about Scopus.</t>
  </si>
  <si>
    <t>Methodology</t>
  </si>
  <si>
    <t>Scopus tags its papers with keywords, publication dates, country affiliations, and several other metrics.</t>
  </si>
  <si>
    <t>For AI publications by year and region, we used the 'opensearch:totalResults' tool (which returns the paper count) to run the following query for each year / country combination</t>
  </si>
  <si>
    <t>AI by country query</t>
  </si>
  <si>
    <t>title-abs-key(artificial intelligence) AND PUBYEAR = {} AND AFFILCOUNTRY( {} )</t>
  </si>
  <si>
    <t>For annually published papers by topic, the following queries were used:</t>
  </si>
  <si>
    <t>AI query</t>
  </si>
  <si>
    <t>title-abs-key(artificial intelligence)</t>
  </si>
  <si>
    <t>AND PUBYEAR AFT {}</t>
  </si>
  <si>
    <t>AND PUBYEAR BEF {}</t>
  </si>
  <si>
    <t>CS query</t>
  </si>
  <si>
    <t>SUBJAREA(COMP)</t>
  </si>
  <si>
    <t>All Scopus query</t>
  </si>
  <si>
    <t>PUBYEAR AFT {} AND PUBYEAR BEF {}</t>
  </si>
  <si>
    <t>All queries above were made for each year from 1996 to 2016.</t>
  </si>
  <si>
    <t>Nuance</t>
  </si>
  <si>
    <t>The Scopus system is retroactively updated. As a result, the number of papers for a given query may increase over time.</t>
  </si>
  <si>
    <t>Members of the Elsevier team commented that data on papers published after 1995 would be most reliable (hence 1996 as a starting year for Scopus data)</t>
  </si>
  <si>
    <t>The Scopus paper count includes papers of all qualities and relevances to AI.</t>
  </si>
  <si>
    <t>Nuances specific to AI publications by region</t>
  </si>
  <si>
    <t>Papers are double counted if they are tagged to multiple regions. This explains why top line numbers in a given year may not match last year’s annual paper count.</t>
  </si>
  <si>
    <t>“Other” includes all other countries that have published AI paper(s) on Scopus.</t>
  </si>
  <si>
    <t>The Web UI returns a count for category 'Undefined' but the API does not</t>
  </si>
  <si>
    <t>Nuances specific to publications by topic</t>
  </si>
  <si>
    <t>The 2017 Index only showed AI papers within the CS category. This year, all papers tagged as AI were included, regardless of whether they fell into the larger CS category.</t>
  </si>
  <si>
    <t>Because AI papers on Scopus generally fall into the larger CS category, growth in CS papers largely includes the growth of AI papers.</t>
  </si>
  <si>
    <t>The “All papers” category includes all AI and all CS papers.</t>
  </si>
  <si>
    <t>% of total (2017)</t>
  </si>
  <si>
    <t>NOMINAL</t>
  </si>
  <si>
    <t>GROWTH</t>
  </si>
  <si>
    <t>Year</t>
  </si>
  <si>
    <t>AI Papers</t>
  </si>
  <si>
    <t>CS papers</t>
  </si>
  <si>
    <t>All papers</t>
  </si>
  <si>
    <t>AI in CS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</si>
  <si>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</si>
  <si>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</si>
  <si>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</si>
  <si>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</si>
  <si>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</si>
  <si>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</si>
  <si>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</si>
  <si>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</si>
  <si>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</si>
  <si>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</si>
  <si>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</si>
  <si>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</si>
  <si>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</si>
  <si>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</si>
  <si>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</si>
  <si>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</si>
  <si>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</si>
  <si>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</si>
  <si>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</si>
  <si>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</si>
  <si>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</si>
  <si>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</si>
  <si>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</si>
  <si>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* not included in graphs</t>
  </si>
  <si>
    <t>Sum</t>
  </si>
  <si>
    <t>Check</t>
  </si>
  <si>
    <t>Takeaway</t>
  </si>
  <si>
    <t>Increase since 2000</t>
  </si>
  <si>
    <t>Increase since 2007</t>
  </si>
  <si>
    <t>Increase since 2010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</si>
</sst>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4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color rgb="FF222222"/>
      <name val="Arial"/>
    </font>
    <font>
      <sz val="11.0"/>
      <color rgb="FF222222"/>
      <name val="Arial"/>
    </font>
    <font>
      <b/>
      <color rgb="FF222222"/>
      <name val="Arial"/>
    </font>
    <font>
      <u/>
      <sz val="11.0"/>
      <color rgb="FF000000"/>
      <name val="Montserrat"/>
    </font>
    <font>
      <sz val="11.0"/>
      <color rgb="FF222222"/>
      <name val="Montserrat"/>
    </font>
    <font>
      <sz val="11.0"/>
      <color rgb="FF000000"/>
      <name val="Montserrat"/>
    </font>
    <font>
      <color rgb="FF0000FF"/>
    </font>
    <font>
      <b/>
      <color rgb="FF0000FF"/>
    </font>
    <font>
      <i/>
      <color rgb="FFB7B7B7"/>
    </font>
    <font>
      <b/>
      <u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2" fontId="6" numFmtId="0" xfId="0" applyAlignment="1" applyFill="1" applyFon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7" numFmtId="0" xfId="0" applyFont="1"/>
    <xf borderId="0" fillId="2" fontId="7" numFmtId="0" xfId="0" applyAlignment="1" applyFont="1">
      <alignment readingOrder="0"/>
    </xf>
    <xf borderId="0" fillId="2" fontId="7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2" fontId="7" numFmtId="0" xfId="0" applyAlignment="1" applyFont="1">
      <alignment readingOrder="0"/>
    </xf>
    <xf borderId="0" fillId="0" fontId="12" numFmtId="3" xfId="0" applyFont="1" applyNumberFormat="1"/>
    <xf borderId="0" fillId="0" fontId="12" numFmtId="9" xfId="0" applyFont="1" applyNumberFormat="1"/>
    <xf borderId="0" fillId="0" fontId="2" numFmtId="3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2" numFmtId="2" xfId="0" applyFont="1" applyNumberFormat="1"/>
    <xf borderId="0" fillId="0" fontId="13" numFmtId="0" xfId="0" applyAlignment="1" applyFont="1">
      <alignment readingOrder="0"/>
    </xf>
    <xf borderId="0" fillId="0" fontId="13" numFmtId="3" xfId="0" applyFont="1" applyNumberFormat="1"/>
    <xf borderId="0" fillId="0" fontId="13" numFmtId="9" xfId="0" applyFont="1" applyNumberFormat="1"/>
    <xf borderId="0" fillId="0" fontId="14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Growth of annually published papers, by topic (1996-2017)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'Publications by topic'!$I$1:$I$2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'Publications by topic'!$H$3:$H$24</c:f>
            </c:strRef>
          </c:cat>
          <c:val>
            <c:numRef>
              <c:f>'Publications by topic'!$I$3:$I$24</c:f>
            </c:numRef>
          </c:val>
          <c:smooth val="0"/>
        </c:ser>
        <c:ser>
          <c:idx val="1"/>
          <c:order val="1"/>
          <c:tx>
            <c:strRef>
              <c:f>'Publications by topic'!$J$1:$J$2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'Publications by topic'!$H$3:$H$24</c:f>
            </c:strRef>
          </c:cat>
          <c:val>
            <c:numRef>
              <c:f>'Publications by topic'!$J$3:$J$24</c:f>
            </c:numRef>
          </c:val>
          <c:smooth val="0"/>
        </c:ser>
        <c:ser>
          <c:idx val="2"/>
          <c:order val="2"/>
          <c:tx>
            <c:strRef>
              <c:f>'Publications by topic'!$K$1:$K$2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'Publications by topic'!$H$3:$H$24</c:f>
            </c:strRef>
          </c:cat>
          <c:val>
            <c:numRef>
              <c:f>'Publications by topic'!$K$3:$K$24</c:f>
            </c:numRef>
          </c:val>
          <c:smooth val="0"/>
        </c:ser>
        <c:axId val="528595103"/>
        <c:axId val="583291265"/>
      </c:lineChart>
      <c:catAx>
        <c:axId val="52859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 sz="1400"/>
            </a:pPr>
          </a:p>
        </c:txPr>
        <c:crossAx val="583291265"/>
      </c:catAx>
      <c:valAx>
        <c:axId val="583291265"/>
        <c:scaling>
          <c:orientation val="minMax"/>
          <c:max val="9.0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Growth in papers (since 1996)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528595103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Annually published AI papers on Scopus, by region (1996-2017)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'Publication by region - Visuals'!$A$3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Visuals'!$B$3:$W$3</c:f>
            </c:numRef>
          </c:val>
          <c:smooth val="0"/>
        </c:ser>
        <c:ser>
          <c:idx val="1"/>
          <c:order val="1"/>
          <c:tx>
            <c:strRef>
              <c:f>'Publication by region - Visuals'!$A$4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Visuals'!$B$4:$W$4</c:f>
            </c:numRef>
          </c:val>
          <c:smooth val="0"/>
        </c:ser>
        <c:ser>
          <c:idx val="2"/>
          <c:order val="2"/>
          <c:tx>
            <c:strRef>
              <c:f>'Publication by region - Visuals'!$A$5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Visuals'!$B$5:$W$5</c:f>
            </c:numRef>
          </c:val>
          <c:smooth val="0"/>
        </c:ser>
        <c:ser>
          <c:idx val="3"/>
          <c:order val="3"/>
          <c:tx>
            <c:strRef>
              <c:f>'Publication by region - Visuals'!$A$6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Visuals'!$B$6:$W$6</c:f>
            </c:numRef>
          </c:val>
          <c:smooth val="0"/>
        </c:ser>
        <c:ser>
          <c:idx val="4"/>
          <c:order val="4"/>
          <c:tx>
            <c:strRef>
              <c:f>'Publication by region - Visuals'!$A$7</c:f>
            </c:strRef>
          </c:tx>
          <c:spPr>
            <a:ln cmpd="sng" w="19050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Visuals'!$B$7:$W$7</c:f>
            </c:numRef>
          </c:val>
          <c:smooth val="0"/>
        </c:ser>
        <c:ser>
          <c:idx val="5"/>
          <c:order val="5"/>
          <c:tx>
            <c:strRef>
              <c:f>'Publication by region - Visuals'!$A$8</c:f>
            </c:strRef>
          </c:tx>
          <c:spPr>
            <a:ln cmpd="sng" w="19050">
              <a:solidFill>
                <a:srgbClr val="073763"/>
              </a:solidFill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Visuals'!$B$8:$W$8</c:f>
            </c:numRef>
          </c:val>
          <c:smooth val="0"/>
        </c:ser>
        <c:ser>
          <c:idx val="6"/>
          <c:order val="6"/>
          <c:tx>
            <c:strRef>
              <c:f>'Publication by region - Visuals'!$A$9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'Publication by region - Visuals'!$B$2:$W$2</c:f>
            </c:strRef>
          </c:cat>
          <c:val>
            <c:numRef>
              <c:f>'Publication by region - Visuals'!$B$9:$W$9</c:f>
            </c:numRef>
          </c:val>
          <c:smooth val="0"/>
        </c:ser>
        <c:axId val="1875532384"/>
        <c:axId val="909869589"/>
      </c:lineChart>
      <c:catAx>
        <c:axId val="18755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909869589"/>
      </c:catAx>
      <c:valAx>
        <c:axId val="909869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AI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875532384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26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sevier.com/solutions/scopu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2" t="s">
        <v>88</v>
      </c>
      <c r="B1" s="2"/>
      <c r="C1" s="2"/>
      <c r="D1" s="2"/>
      <c r="E1" s="2"/>
      <c r="G1" s="1"/>
      <c r="H1" s="2" t="s">
        <v>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90</v>
      </c>
      <c r="B2" s="2" t="s">
        <v>91</v>
      </c>
      <c r="C2" s="2" t="s">
        <v>92</v>
      </c>
      <c r="D2" s="2" t="s">
        <v>93</v>
      </c>
      <c r="E2" s="2" t="s">
        <v>94</v>
      </c>
      <c r="G2" s="1"/>
      <c r="H2" s="2" t="s">
        <v>90</v>
      </c>
      <c r="I2" s="2" t="s">
        <v>91</v>
      </c>
      <c r="J2" s="2" t="s">
        <v>92</v>
      </c>
      <c r="K2" s="2" t="s">
        <v>93</v>
      </c>
      <c r="L2" s="2" t="s">
        <v>94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1996.0</v>
      </c>
      <c r="B3" s="25">
        <v>2868.0</v>
      </c>
      <c r="C3" s="25">
        <v>63629.0</v>
      </c>
      <c r="D3" s="25">
        <v>1181617.0</v>
      </c>
      <c r="E3" s="25">
        <v>2005.0</v>
      </c>
      <c r="H3" s="26" t="s">
        <v>95</v>
      </c>
      <c r="I3" s="27">
        <f t="shared" ref="I3:L3" si="1">B3/B$3</f>
        <v>1</v>
      </c>
      <c r="J3" s="27">
        <f t="shared" si="1"/>
        <v>1</v>
      </c>
      <c r="K3" s="27">
        <f t="shared" si="1"/>
        <v>1</v>
      </c>
      <c r="L3" s="27">
        <f t="shared" si="1"/>
        <v>1</v>
      </c>
    </row>
    <row r="4">
      <c r="A4" s="2">
        <v>1997.0</v>
      </c>
      <c r="B4" s="25">
        <v>3413.0</v>
      </c>
      <c r="C4" s="25">
        <v>69844.0</v>
      </c>
      <c r="D4" s="25">
        <v>1209508.0</v>
      </c>
      <c r="E4" s="25">
        <v>2453.0</v>
      </c>
      <c r="H4" s="26" t="s">
        <v>96</v>
      </c>
      <c r="I4" s="27">
        <f t="shared" ref="I4:L4" si="2">B4/B$3</f>
        <v>1.190027894</v>
      </c>
      <c r="J4" s="27">
        <f t="shared" si="2"/>
        <v>1.097675588</v>
      </c>
      <c r="K4" s="27">
        <f t="shared" si="2"/>
        <v>1.023604095</v>
      </c>
      <c r="L4" s="27">
        <f t="shared" si="2"/>
        <v>1.223441397</v>
      </c>
    </row>
    <row r="5">
      <c r="A5" s="2">
        <v>1998.0</v>
      </c>
      <c r="B5" s="25">
        <v>3446.0</v>
      </c>
      <c r="C5" s="25">
        <v>77690.0</v>
      </c>
      <c r="D5" s="25">
        <v>1224085.0</v>
      </c>
      <c r="E5" s="25">
        <v>2616.0</v>
      </c>
      <c r="H5" s="26" t="s">
        <v>97</v>
      </c>
      <c r="I5" s="27">
        <f t="shared" ref="I5:L5" si="3">B5/B$3</f>
        <v>1.20153417</v>
      </c>
      <c r="J5" s="27">
        <f t="shared" si="3"/>
        <v>1.220984142</v>
      </c>
      <c r="K5" s="27">
        <f t="shared" si="3"/>
        <v>1.03594058</v>
      </c>
      <c r="L5" s="27">
        <f t="shared" si="3"/>
        <v>1.304738155</v>
      </c>
    </row>
    <row r="6">
      <c r="A6" s="2">
        <v>1999.0</v>
      </c>
      <c r="B6" s="25">
        <v>3599.0</v>
      </c>
      <c r="C6" s="25">
        <v>75387.0</v>
      </c>
      <c r="D6" s="25">
        <v>1232953.0</v>
      </c>
      <c r="E6" s="25">
        <v>2820.0</v>
      </c>
      <c r="H6" s="26" t="s">
        <v>98</v>
      </c>
      <c r="I6" s="27">
        <f t="shared" ref="I6:L6" si="4">B6/B$3</f>
        <v>1.25488145</v>
      </c>
      <c r="J6" s="27">
        <f t="shared" si="4"/>
        <v>1.184789954</v>
      </c>
      <c r="K6" s="27">
        <f t="shared" si="4"/>
        <v>1.04344555</v>
      </c>
      <c r="L6" s="27">
        <f t="shared" si="4"/>
        <v>1.406483791</v>
      </c>
    </row>
    <row r="7">
      <c r="A7" s="2">
        <v>2000.0</v>
      </c>
      <c r="B7" s="25">
        <v>3416.0</v>
      </c>
      <c r="C7" s="25">
        <v>80289.0</v>
      </c>
      <c r="D7" s="25">
        <v>1303915.0</v>
      </c>
      <c r="E7" s="25">
        <v>2454.0</v>
      </c>
      <c r="H7" s="26" t="s">
        <v>99</v>
      </c>
      <c r="I7" s="27">
        <f t="shared" ref="I7:L7" si="5">B7/B$3</f>
        <v>1.191073919</v>
      </c>
      <c r="J7" s="27">
        <f t="shared" si="5"/>
        <v>1.261830298</v>
      </c>
      <c r="K7" s="27">
        <f t="shared" si="5"/>
        <v>1.103500542</v>
      </c>
      <c r="L7" s="27">
        <f t="shared" si="5"/>
        <v>1.22394015</v>
      </c>
    </row>
    <row r="8">
      <c r="A8" s="2">
        <v>2001.0</v>
      </c>
      <c r="B8" s="25">
        <v>4285.0</v>
      </c>
      <c r="C8" s="25">
        <v>98549.0</v>
      </c>
      <c r="D8" s="25">
        <v>1414076.0</v>
      </c>
      <c r="E8" s="25">
        <v>3360.0</v>
      </c>
      <c r="H8" s="26" t="s">
        <v>100</v>
      </c>
      <c r="I8" s="27">
        <f t="shared" ref="I8:L8" si="6">B8/B$3</f>
        <v>1.494072524</v>
      </c>
      <c r="J8" s="27">
        <f t="shared" si="6"/>
        <v>1.548806362</v>
      </c>
      <c r="K8" s="27">
        <f t="shared" si="6"/>
        <v>1.196729566</v>
      </c>
      <c r="L8" s="27">
        <f t="shared" si="6"/>
        <v>1.675810474</v>
      </c>
    </row>
    <row r="9">
      <c r="A9" s="2">
        <v>2002.0</v>
      </c>
      <c r="B9" s="25">
        <v>5107.0</v>
      </c>
      <c r="C9" s="25">
        <v>107992.0</v>
      </c>
      <c r="D9" s="25">
        <v>1482997.0</v>
      </c>
      <c r="E9" s="25">
        <v>4073.0</v>
      </c>
      <c r="H9" s="26" t="s">
        <v>101</v>
      </c>
      <c r="I9" s="27">
        <f t="shared" ref="I9:L9" si="7">B9/B$3</f>
        <v>1.780683403</v>
      </c>
      <c r="J9" s="27">
        <f t="shared" si="7"/>
        <v>1.697213535</v>
      </c>
      <c r="K9" s="27">
        <f t="shared" si="7"/>
        <v>1.255057265</v>
      </c>
      <c r="L9" s="27">
        <f t="shared" si="7"/>
        <v>2.031421446</v>
      </c>
    </row>
    <row r="10">
      <c r="A10" s="2">
        <v>2003.0</v>
      </c>
      <c r="B10" s="25">
        <v>6187.0</v>
      </c>
      <c r="C10" s="25">
        <v>122631.0</v>
      </c>
      <c r="D10" s="25">
        <v>1556439.0</v>
      </c>
      <c r="E10" s="25">
        <v>4743.0</v>
      </c>
      <c r="H10" s="26" t="s">
        <v>102</v>
      </c>
      <c r="I10" s="27">
        <f t="shared" ref="I10:L10" si="8">B10/B$3</f>
        <v>2.157252441</v>
      </c>
      <c r="J10" s="27">
        <f t="shared" si="8"/>
        <v>1.927281585</v>
      </c>
      <c r="K10" s="27">
        <f t="shared" si="8"/>
        <v>1.317211076</v>
      </c>
      <c r="L10" s="27">
        <f t="shared" si="8"/>
        <v>2.365586035</v>
      </c>
    </row>
    <row r="11">
      <c r="A11" s="2">
        <v>2004.0</v>
      </c>
      <c r="B11" s="25">
        <v>7963.0</v>
      </c>
      <c r="C11" s="25">
        <v>115414.0</v>
      </c>
      <c r="D11" s="25">
        <v>1670612.0</v>
      </c>
      <c r="E11" s="25">
        <v>5663.0</v>
      </c>
      <c r="H11" s="26" t="s">
        <v>103</v>
      </c>
      <c r="I11" s="27">
        <f t="shared" ref="I11:L11" si="9">B11/B$3</f>
        <v>2.776499303</v>
      </c>
      <c r="J11" s="27">
        <f t="shared" si="9"/>
        <v>1.813858461</v>
      </c>
      <c r="K11" s="27">
        <f t="shared" si="9"/>
        <v>1.413835448</v>
      </c>
      <c r="L11" s="27">
        <f t="shared" si="9"/>
        <v>2.824438903</v>
      </c>
    </row>
    <row r="12">
      <c r="A12" s="2">
        <v>2005.0</v>
      </c>
      <c r="B12" s="25">
        <v>8530.0</v>
      </c>
      <c r="C12" s="25">
        <v>149136.0</v>
      </c>
      <c r="D12" s="25">
        <v>1897139.0</v>
      </c>
      <c r="E12" s="25">
        <v>5507.0</v>
      </c>
      <c r="H12" s="26" t="s">
        <v>104</v>
      </c>
      <c r="I12" s="27">
        <f t="shared" ref="I12:L12" si="10">B12/B$3</f>
        <v>2.974198047</v>
      </c>
      <c r="J12" s="27">
        <f t="shared" si="10"/>
        <v>2.34383693</v>
      </c>
      <c r="K12" s="27">
        <f t="shared" si="10"/>
        <v>1.605544775</v>
      </c>
      <c r="L12" s="27">
        <f t="shared" si="10"/>
        <v>2.746633416</v>
      </c>
    </row>
    <row r="13">
      <c r="A13" s="2">
        <v>2006.0</v>
      </c>
      <c r="B13" s="25">
        <v>9578.0</v>
      </c>
      <c r="C13" s="25">
        <v>185668.0</v>
      </c>
      <c r="D13" s="25">
        <v>1994406.0</v>
      </c>
      <c r="E13" s="25">
        <v>6917.0</v>
      </c>
      <c r="H13" s="26" t="s">
        <v>105</v>
      </c>
      <c r="I13" s="27">
        <f t="shared" ref="I13:L13" si="11">B13/B$3</f>
        <v>3.339609484</v>
      </c>
      <c r="J13" s="27">
        <f t="shared" si="11"/>
        <v>2.917977652</v>
      </c>
      <c r="K13" s="27">
        <f t="shared" si="11"/>
        <v>1.687861634</v>
      </c>
      <c r="L13" s="27">
        <f t="shared" si="11"/>
        <v>3.449875312</v>
      </c>
    </row>
    <row r="14">
      <c r="A14" s="2">
        <v>2007.0</v>
      </c>
      <c r="B14" s="25">
        <v>11052.0</v>
      </c>
      <c r="C14" s="25">
        <v>222483.0</v>
      </c>
      <c r="D14" s="25">
        <v>2117904.0</v>
      </c>
      <c r="E14" s="25">
        <v>8369.0</v>
      </c>
      <c r="H14" s="26" t="s">
        <v>106</v>
      </c>
      <c r="I14" s="27">
        <f t="shared" ref="I14:L14" si="12">B14/B$3</f>
        <v>3.853556485</v>
      </c>
      <c r="J14" s="27">
        <f t="shared" si="12"/>
        <v>3.496566031</v>
      </c>
      <c r="K14" s="27">
        <f t="shared" si="12"/>
        <v>1.792377733</v>
      </c>
      <c r="L14" s="27">
        <f t="shared" si="12"/>
        <v>4.174064838</v>
      </c>
    </row>
    <row r="15">
      <c r="A15" s="2">
        <v>2008.0</v>
      </c>
      <c r="B15" s="25">
        <v>14207.0</v>
      </c>
      <c r="C15" s="25">
        <v>263693.0</v>
      </c>
      <c r="D15" s="25">
        <v>2215419.0</v>
      </c>
      <c r="E15" s="25">
        <v>10970.0</v>
      </c>
      <c r="H15" s="26" t="s">
        <v>107</v>
      </c>
      <c r="I15" s="27">
        <f t="shared" ref="I15:L15" si="13">B15/B$3</f>
        <v>4.95362622</v>
      </c>
      <c r="J15" s="27">
        <f t="shared" si="13"/>
        <v>4.144226689</v>
      </c>
      <c r="K15" s="27">
        <f t="shared" si="13"/>
        <v>1.874904474</v>
      </c>
      <c r="L15" s="27">
        <f t="shared" si="13"/>
        <v>5.471321696</v>
      </c>
    </row>
    <row r="16">
      <c r="A16" s="2">
        <v>2009.0</v>
      </c>
      <c r="B16" s="25">
        <v>12717.0</v>
      </c>
      <c r="C16" s="25">
        <v>300528.0</v>
      </c>
      <c r="D16" s="25">
        <v>2323954.0</v>
      </c>
      <c r="E16" s="25">
        <v>10350.0</v>
      </c>
      <c r="H16" s="26" t="s">
        <v>108</v>
      </c>
      <c r="I16" s="27">
        <f t="shared" ref="I16:L16" si="14">B16/B$3</f>
        <v>4.434100418</v>
      </c>
      <c r="J16" s="27">
        <f t="shared" si="14"/>
        <v>4.723129391</v>
      </c>
      <c r="K16" s="27">
        <f t="shared" si="14"/>
        <v>1.966757418</v>
      </c>
      <c r="L16" s="27">
        <f t="shared" si="14"/>
        <v>5.162094763</v>
      </c>
    </row>
    <row r="17">
      <c r="A17" s="2">
        <v>2010.0</v>
      </c>
      <c r="B17" s="25">
        <v>14083.0</v>
      </c>
      <c r="C17" s="25">
        <v>315336.0</v>
      </c>
      <c r="D17" s="25">
        <v>2454668.0</v>
      </c>
      <c r="E17" s="25">
        <v>11357.0</v>
      </c>
      <c r="H17" s="26" t="s">
        <v>109</v>
      </c>
      <c r="I17" s="27">
        <f t="shared" ref="I17:L17" si="15">B17/B$3</f>
        <v>4.910390516</v>
      </c>
      <c r="J17" s="27">
        <f t="shared" si="15"/>
        <v>4.955853463</v>
      </c>
      <c r="K17" s="27">
        <f t="shared" si="15"/>
        <v>2.077380403</v>
      </c>
      <c r="L17" s="27">
        <f t="shared" si="15"/>
        <v>5.664339152</v>
      </c>
    </row>
    <row r="18">
      <c r="A18" s="2">
        <v>2011.0</v>
      </c>
      <c r="B18" s="25">
        <v>16051.0</v>
      </c>
      <c r="C18" s="25">
        <v>317683.0</v>
      </c>
      <c r="D18" s="25">
        <v>2609998.0</v>
      </c>
      <c r="E18" s="25">
        <v>13221.0</v>
      </c>
      <c r="H18" s="26" t="s">
        <v>110</v>
      </c>
      <c r="I18" s="27">
        <f t="shared" ref="I18:L18" si="16">B18/B$3</f>
        <v>5.596582985</v>
      </c>
      <c r="J18" s="27">
        <f t="shared" si="16"/>
        <v>4.99273916</v>
      </c>
      <c r="K18" s="27">
        <f t="shared" si="16"/>
        <v>2.208835858</v>
      </c>
      <c r="L18" s="27">
        <f t="shared" si="16"/>
        <v>6.594014963</v>
      </c>
    </row>
    <row r="19">
      <c r="A19" s="2">
        <v>2012.0</v>
      </c>
      <c r="B19" s="25">
        <v>17332.0</v>
      </c>
      <c r="C19" s="25">
        <v>318461.0</v>
      </c>
      <c r="D19" s="25">
        <v>2734077.0</v>
      </c>
      <c r="E19" s="25">
        <v>13723.0</v>
      </c>
      <c r="H19" s="26" t="s">
        <v>111</v>
      </c>
      <c r="I19" s="27">
        <f t="shared" ref="I19:L19" si="17">B19/B$3</f>
        <v>6.043235704</v>
      </c>
      <c r="J19" s="27">
        <f t="shared" si="17"/>
        <v>5.004966289</v>
      </c>
      <c r="K19" s="27">
        <f t="shared" si="17"/>
        <v>2.313843657</v>
      </c>
      <c r="L19" s="27">
        <f t="shared" si="17"/>
        <v>6.844389027</v>
      </c>
    </row>
    <row r="20">
      <c r="A20" s="2">
        <v>2013.0</v>
      </c>
      <c r="B20" s="25">
        <v>16717.0</v>
      </c>
      <c r="C20" s="25">
        <v>316139.0</v>
      </c>
      <c r="D20" s="25">
        <v>2839371.0</v>
      </c>
      <c r="E20" s="25">
        <v>12959.0</v>
      </c>
      <c r="H20" s="26" t="s">
        <v>112</v>
      </c>
      <c r="I20" s="27">
        <f t="shared" ref="I20:L20" si="18">B20/B$3</f>
        <v>5.828800558</v>
      </c>
      <c r="J20" s="27">
        <f t="shared" si="18"/>
        <v>4.968473495</v>
      </c>
      <c r="K20" s="27">
        <f t="shared" si="18"/>
        <v>2.402953749</v>
      </c>
      <c r="L20" s="27">
        <f t="shared" si="18"/>
        <v>6.463341646</v>
      </c>
    </row>
    <row r="21">
      <c r="A21" s="2">
        <v>2014.0</v>
      </c>
      <c r="B21" s="25">
        <v>19870.0</v>
      </c>
      <c r="C21" s="25">
        <v>320883.0</v>
      </c>
      <c r="D21" s="25">
        <v>2894169.0</v>
      </c>
      <c r="E21" s="25">
        <v>15564.0</v>
      </c>
      <c r="H21" s="26" t="s">
        <v>113</v>
      </c>
      <c r="I21" s="27">
        <f t="shared" ref="I21:L21" si="19">B21/B$3</f>
        <v>6.928172943</v>
      </c>
      <c r="J21" s="27">
        <f t="shared" si="19"/>
        <v>5.043030694</v>
      </c>
      <c r="K21" s="27">
        <f t="shared" si="19"/>
        <v>2.449329182</v>
      </c>
      <c r="L21" s="27">
        <f t="shared" si="19"/>
        <v>7.762593516</v>
      </c>
    </row>
    <row r="22">
      <c r="A22" s="2">
        <v>2015.0</v>
      </c>
      <c r="B22" s="25">
        <v>22799.0</v>
      </c>
      <c r="C22" s="25">
        <v>333856.0</v>
      </c>
      <c r="D22" s="25">
        <v>2859720.0</v>
      </c>
      <c r="E22" s="25">
        <v>18651.0</v>
      </c>
      <c r="H22" s="26" t="s">
        <v>114</v>
      </c>
      <c r="I22" s="27">
        <f t="shared" ref="I22:L22" si="20">B22/B$3</f>
        <v>7.94944212</v>
      </c>
      <c r="J22" s="27">
        <f t="shared" si="20"/>
        <v>5.246915715</v>
      </c>
      <c r="K22" s="27">
        <f t="shared" si="20"/>
        <v>2.420175065</v>
      </c>
      <c r="L22" s="27">
        <f t="shared" si="20"/>
        <v>9.302244389</v>
      </c>
    </row>
    <row r="23">
      <c r="A23" s="2">
        <v>2016.0</v>
      </c>
      <c r="B23" s="25">
        <v>23127.0</v>
      </c>
      <c r="C23" s="25">
        <v>357889.0</v>
      </c>
      <c r="D23" s="25">
        <v>2929335.0</v>
      </c>
      <c r="E23" s="25">
        <v>18836.0</v>
      </c>
      <c r="H23" s="26" t="s">
        <v>115</v>
      </c>
      <c r="I23" s="27">
        <f t="shared" ref="I23:L23" si="21">B23/B$3</f>
        <v>8.063807531</v>
      </c>
      <c r="J23" s="27">
        <f t="shared" si="21"/>
        <v>5.624620849</v>
      </c>
      <c r="K23" s="27">
        <f t="shared" si="21"/>
        <v>2.479090094</v>
      </c>
      <c r="L23" s="27">
        <f t="shared" si="21"/>
        <v>9.394513716</v>
      </c>
    </row>
    <row r="24">
      <c r="A24" s="2">
        <v>2017.0</v>
      </c>
      <c r="B24" s="25">
        <v>23922.0</v>
      </c>
      <c r="C24" s="25">
        <v>383279.0</v>
      </c>
      <c r="D24" s="25">
        <v>3032731.0</v>
      </c>
      <c r="E24" s="25">
        <v>19323.0</v>
      </c>
      <c r="H24" s="26" t="s">
        <v>116</v>
      </c>
      <c r="I24" s="27">
        <f t="shared" ref="I24:L24" si="22">B24/B$3</f>
        <v>8.341004184</v>
      </c>
      <c r="J24" s="27">
        <f t="shared" si="22"/>
        <v>6.023652737</v>
      </c>
      <c r="K24" s="27">
        <f t="shared" si="22"/>
        <v>2.566593913</v>
      </c>
      <c r="L24" s="27">
        <f t="shared" si="22"/>
        <v>9.637406484</v>
      </c>
    </row>
    <row r="25">
      <c r="A25" s="2">
        <v>2018.0</v>
      </c>
      <c r="B25" s="25">
        <v>16516.0</v>
      </c>
      <c r="C25" s="25">
        <v>284316.0</v>
      </c>
      <c r="D25" s="25">
        <v>2293537.0</v>
      </c>
      <c r="E25" s="25">
        <v>11996.0</v>
      </c>
      <c r="H25" s="26" t="s">
        <v>117</v>
      </c>
      <c r="I25" s="27">
        <f t="shared" ref="I25:L25" si="23">B25/B$3</f>
        <v>5.758716876</v>
      </c>
      <c r="J25" s="27">
        <f t="shared" si="23"/>
        <v>4.468339908</v>
      </c>
      <c r="K25" s="27">
        <f t="shared" si="23"/>
        <v>1.941015574</v>
      </c>
      <c r="L25" s="27">
        <f t="shared" si="23"/>
        <v>5.983042394</v>
      </c>
    </row>
    <row r="26">
      <c r="A26" s="1"/>
    </row>
    <row r="27">
      <c r="A27" s="1"/>
      <c r="L27" s="3" t="s">
        <v>118</v>
      </c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7.43"/>
    <col customWidth="1" min="2" max="24" width="9.29"/>
  </cols>
  <sheetData>
    <row r="1">
      <c r="A1" s="1"/>
      <c r="B1" s="2" t="s">
        <v>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  <c r="R1" s="2">
        <v>2011.0</v>
      </c>
      <c r="S1" s="2">
        <v>2012.0</v>
      </c>
      <c r="T1" s="2">
        <v>2013.0</v>
      </c>
      <c r="U1" s="2">
        <v>2014.0</v>
      </c>
      <c r="V1" s="2">
        <v>2015.0</v>
      </c>
      <c r="W1" s="2">
        <v>2016.0</v>
      </c>
      <c r="X1" s="2">
        <v>2017.0</v>
      </c>
      <c r="Y1" s="2">
        <v>2018.0</v>
      </c>
    </row>
    <row r="2">
      <c r="A2" s="2" t="s">
        <v>1</v>
      </c>
      <c r="B2" s="3" t="s">
        <v>2</v>
      </c>
      <c r="C2" s="3">
        <v>881.0</v>
      </c>
      <c r="D2" s="3">
        <v>966.0</v>
      </c>
      <c r="E2" s="3">
        <v>952.0</v>
      </c>
      <c r="F2" s="3">
        <v>927.0</v>
      </c>
      <c r="G2" s="3">
        <v>861.0</v>
      </c>
      <c r="H2" s="3">
        <v>902.0</v>
      </c>
      <c r="I2" s="3">
        <v>1051.0</v>
      </c>
      <c r="J2" s="3">
        <v>1384.0</v>
      </c>
      <c r="K2" s="3">
        <v>1734.0</v>
      </c>
      <c r="L2" s="3">
        <v>2271.0</v>
      </c>
      <c r="M2" s="3">
        <v>2241.0</v>
      </c>
      <c r="N2" s="3">
        <v>2635.0</v>
      </c>
      <c r="O2" s="3">
        <v>2737.0</v>
      </c>
      <c r="P2" s="3">
        <v>2186.0</v>
      </c>
      <c r="Q2" s="3">
        <v>2277.0</v>
      </c>
      <c r="R2" s="3">
        <v>2675.0</v>
      </c>
      <c r="S2" s="3">
        <v>2877.0</v>
      </c>
      <c r="T2" s="3">
        <v>3156.0</v>
      </c>
      <c r="U2" s="3">
        <v>3883.0</v>
      </c>
      <c r="V2" s="3">
        <v>4767.0</v>
      </c>
      <c r="W2" s="3">
        <v>4554.0</v>
      </c>
      <c r="X2" s="3">
        <v>4710.0</v>
      </c>
      <c r="Y2" s="3">
        <v>3066.0</v>
      </c>
    </row>
    <row r="3">
      <c r="A3" s="2" t="s">
        <v>3</v>
      </c>
      <c r="B3" s="3" t="s">
        <v>3</v>
      </c>
      <c r="C3" s="3">
        <v>105.0</v>
      </c>
      <c r="D3" s="3">
        <v>113.0</v>
      </c>
      <c r="E3" s="3">
        <v>146.0</v>
      </c>
      <c r="F3" s="3">
        <v>109.0</v>
      </c>
      <c r="G3" s="3">
        <v>155.0</v>
      </c>
      <c r="H3" s="3">
        <v>235.0</v>
      </c>
      <c r="I3" s="3">
        <v>305.0</v>
      </c>
      <c r="J3" s="3">
        <v>467.0</v>
      </c>
      <c r="K3" s="3">
        <v>772.0</v>
      </c>
      <c r="L3" s="3">
        <v>926.0</v>
      </c>
      <c r="M3" s="3">
        <v>1018.0</v>
      </c>
      <c r="N3" s="3">
        <v>1342.0</v>
      </c>
      <c r="O3" s="3">
        <v>2667.0</v>
      </c>
      <c r="P3" s="3">
        <v>3676.0</v>
      </c>
      <c r="Q3" s="3">
        <v>3010.0</v>
      </c>
      <c r="R3" s="3">
        <v>4388.0</v>
      </c>
      <c r="S3" s="3">
        <v>3247.0</v>
      </c>
      <c r="T3" s="3">
        <v>2601.0</v>
      </c>
      <c r="U3" s="3">
        <v>2842.0</v>
      </c>
      <c r="V3" s="3">
        <v>3471.0</v>
      </c>
      <c r="W3" s="3">
        <v>3850.0</v>
      </c>
      <c r="X3" s="3">
        <v>4147.0</v>
      </c>
      <c r="Y3" s="3">
        <v>3183.0</v>
      </c>
    </row>
    <row r="4">
      <c r="A4" s="2" t="s">
        <v>4</v>
      </c>
      <c r="B4" s="3" t="s">
        <v>5</v>
      </c>
      <c r="C4" s="3">
        <v>298.0</v>
      </c>
      <c r="D4" s="3">
        <v>316.0</v>
      </c>
      <c r="E4" s="3">
        <v>315.0</v>
      </c>
      <c r="F4" s="3">
        <v>362.0</v>
      </c>
      <c r="G4" s="3">
        <v>334.0</v>
      </c>
      <c r="H4" s="3">
        <v>420.0</v>
      </c>
      <c r="I4" s="3">
        <v>430.0</v>
      </c>
      <c r="J4" s="3">
        <v>605.0</v>
      </c>
      <c r="K4" s="3">
        <v>610.0</v>
      </c>
      <c r="L4" s="3">
        <v>683.0</v>
      </c>
      <c r="M4" s="3">
        <v>753.0</v>
      </c>
      <c r="N4" s="3">
        <v>774.0</v>
      </c>
      <c r="O4" s="3">
        <v>800.0</v>
      </c>
      <c r="P4" s="3">
        <v>707.0</v>
      </c>
      <c r="Q4" s="3">
        <v>908.0</v>
      </c>
      <c r="R4" s="3">
        <v>866.0</v>
      </c>
      <c r="S4" s="3">
        <v>1189.0</v>
      </c>
      <c r="T4" s="3">
        <v>1195.0</v>
      </c>
      <c r="U4" s="3">
        <v>1442.0</v>
      </c>
      <c r="V4" s="3">
        <v>1478.0</v>
      </c>
      <c r="W4" s="3">
        <v>1420.0</v>
      </c>
      <c r="X4" s="3">
        <v>1502.0</v>
      </c>
      <c r="Y4" s="3">
        <v>981.0</v>
      </c>
    </row>
    <row r="5">
      <c r="A5" s="2" t="s">
        <v>6</v>
      </c>
      <c r="B5" s="3" t="s">
        <v>7</v>
      </c>
      <c r="C5" s="3">
        <v>76.0</v>
      </c>
      <c r="D5" s="3">
        <v>132.0</v>
      </c>
      <c r="E5" s="3">
        <v>143.0</v>
      </c>
      <c r="F5" s="3">
        <v>133.0</v>
      </c>
      <c r="G5" s="3">
        <v>107.0</v>
      </c>
      <c r="H5" s="3">
        <v>161.0</v>
      </c>
      <c r="I5" s="3">
        <v>212.0</v>
      </c>
      <c r="J5" s="3">
        <v>247.0</v>
      </c>
      <c r="K5" s="3">
        <v>269.0</v>
      </c>
      <c r="L5" s="3">
        <v>299.0</v>
      </c>
      <c r="M5" s="3">
        <v>299.0</v>
      </c>
      <c r="N5" s="3">
        <v>314.0</v>
      </c>
      <c r="O5" s="3">
        <v>400.0</v>
      </c>
      <c r="P5" s="3">
        <v>302.0</v>
      </c>
      <c r="Q5" s="3">
        <v>445.0</v>
      </c>
      <c r="R5" s="3">
        <v>428.0</v>
      </c>
      <c r="S5" s="3">
        <v>507.0</v>
      </c>
      <c r="T5" s="3">
        <v>530.0</v>
      </c>
      <c r="U5" s="3">
        <v>618.0</v>
      </c>
      <c r="V5" s="3">
        <v>747.0</v>
      </c>
      <c r="W5" s="3">
        <v>734.0</v>
      </c>
      <c r="X5" s="3">
        <v>694.0</v>
      </c>
      <c r="Y5" s="3">
        <v>452.0</v>
      </c>
    </row>
    <row r="6">
      <c r="A6" s="2" t="s">
        <v>8</v>
      </c>
      <c r="B6" s="3" t="s">
        <v>8</v>
      </c>
      <c r="C6" s="3">
        <v>128.0</v>
      </c>
      <c r="D6" s="3">
        <v>229.0</v>
      </c>
      <c r="E6" s="3">
        <v>195.0</v>
      </c>
      <c r="F6" s="3">
        <v>304.0</v>
      </c>
      <c r="G6" s="3">
        <v>239.0</v>
      </c>
      <c r="H6" s="3">
        <v>337.0</v>
      </c>
      <c r="I6" s="3">
        <v>463.0</v>
      </c>
      <c r="J6" s="3">
        <v>500.0</v>
      </c>
      <c r="K6" s="3">
        <v>457.0</v>
      </c>
      <c r="L6" s="3">
        <v>352.0</v>
      </c>
      <c r="M6" s="3">
        <v>399.0</v>
      </c>
      <c r="N6" s="3">
        <v>407.0</v>
      </c>
      <c r="O6" s="3">
        <v>449.0</v>
      </c>
      <c r="P6" s="3">
        <v>354.0</v>
      </c>
      <c r="Q6" s="3">
        <v>511.0</v>
      </c>
      <c r="R6" s="3">
        <v>511.0</v>
      </c>
      <c r="S6" s="3">
        <v>656.0</v>
      </c>
      <c r="T6" s="3">
        <v>723.0</v>
      </c>
      <c r="U6" s="3">
        <v>818.0</v>
      </c>
      <c r="V6" s="3">
        <v>840.0</v>
      </c>
      <c r="W6" s="3">
        <v>957.0</v>
      </c>
      <c r="X6" s="3">
        <v>1125.0</v>
      </c>
      <c r="Y6" s="3">
        <v>648.0</v>
      </c>
    </row>
    <row r="7">
      <c r="A7" s="2" t="s">
        <v>9</v>
      </c>
      <c r="B7" s="3" t="s">
        <v>5</v>
      </c>
      <c r="C7" s="3">
        <v>229.0</v>
      </c>
      <c r="D7" s="3">
        <v>337.0</v>
      </c>
      <c r="E7" s="3">
        <v>269.0</v>
      </c>
      <c r="F7" s="3">
        <v>319.0</v>
      </c>
      <c r="G7" s="3">
        <v>220.0</v>
      </c>
      <c r="H7" s="3">
        <v>357.0</v>
      </c>
      <c r="I7" s="3">
        <v>321.0</v>
      </c>
      <c r="J7" s="3">
        <v>403.0</v>
      </c>
      <c r="K7" s="3">
        <v>502.0</v>
      </c>
      <c r="L7" s="3">
        <v>455.0</v>
      </c>
      <c r="M7" s="3">
        <v>506.0</v>
      </c>
      <c r="N7" s="3">
        <v>532.0</v>
      </c>
      <c r="O7" s="3">
        <v>647.0</v>
      </c>
      <c r="P7" s="3">
        <v>603.0</v>
      </c>
      <c r="Q7" s="3">
        <v>757.0</v>
      </c>
      <c r="R7" s="3">
        <v>731.0</v>
      </c>
      <c r="S7" s="3">
        <v>1094.0</v>
      </c>
      <c r="T7" s="3">
        <v>1042.0</v>
      </c>
      <c r="U7" s="3">
        <v>1259.0</v>
      </c>
      <c r="V7" s="3">
        <v>1275.0</v>
      </c>
      <c r="W7" s="3">
        <v>1176.0</v>
      </c>
      <c r="X7" s="3">
        <v>1038.0</v>
      </c>
      <c r="Y7" s="3">
        <v>764.0</v>
      </c>
    </row>
    <row r="8">
      <c r="A8" s="2" t="s">
        <v>10</v>
      </c>
      <c r="B8" s="3" t="s">
        <v>10</v>
      </c>
      <c r="C8" s="3">
        <v>112.0</v>
      </c>
      <c r="D8" s="3">
        <v>150.0</v>
      </c>
      <c r="E8" s="3">
        <v>161.0</v>
      </c>
      <c r="F8" s="3">
        <v>145.0</v>
      </c>
      <c r="G8" s="3">
        <v>182.0</v>
      </c>
      <c r="H8" s="3">
        <v>215.0</v>
      </c>
      <c r="I8" s="3">
        <v>223.0</v>
      </c>
      <c r="J8" s="3">
        <v>313.0</v>
      </c>
      <c r="K8" s="3">
        <v>307.0</v>
      </c>
      <c r="L8" s="3">
        <v>418.0</v>
      </c>
      <c r="M8" s="3">
        <v>483.0</v>
      </c>
      <c r="N8" s="3">
        <v>476.0</v>
      </c>
      <c r="O8" s="3">
        <v>554.0</v>
      </c>
      <c r="P8" s="3">
        <v>489.0</v>
      </c>
      <c r="Q8" s="3">
        <v>547.0</v>
      </c>
      <c r="R8" s="3">
        <v>646.0</v>
      </c>
      <c r="S8" s="3">
        <v>597.0</v>
      </c>
      <c r="T8" s="3">
        <v>626.0</v>
      </c>
      <c r="U8" s="3">
        <v>742.0</v>
      </c>
      <c r="V8" s="3">
        <v>851.0</v>
      </c>
      <c r="W8" s="3">
        <v>786.0</v>
      </c>
      <c r="X8" s="3">
        <v>757.0</v>
      </c>
      <c r="Y8" s="3">
        <v>578.0</v>
      </c>
    </row>
    <row r="9">
      <c r="A9" s="2" t="s">
        <v>11</v>
      </c>
      <c r="B9" s="3" t="s">
        <v>7</v>
      </c>
      <c r="C9" s="3">
        <v>19.0</v>
      </c>
      <c r="D9" s="3">
        <v>37.0</v>
      </c>
      <c r="E9" s="3">
        <v>38.0</v>
      </c>
      <c r="F9" s="3">
        <v>34.0</v>
      </c>
      <c r="G9" s="3">
        <v>44.0</v>
      </c>
      <c r="H9" s="3">
        <v>50.0</v>
      </c>
      <c r="I9" s="3">
        <v>100.0</v>
      </c>
      <c r="J9" s="3">
        <v>64.0</v>
      </c>
      <c r="K9" s="3">
        <v>94.0</v>
      </c>
      <c r="L9" s="3">
        <v>104.0</v>
      </c>
      <c r="M9" s="3">
        <v>109.0</v>
      </c>
      <c r="N9" s="3">
        <v>146.0</v>
      </c>
      <c r="O9" s="3">
        <v>163.0</v>
      </c>
      <c r="P9" s="3">
        <v>112.0</v>
      </c>
      <c r="Q9" s="3">
        <v>149.0</v>
      </c>
      <c r="R9" s="3">
        <v>172.0</v>
      </c>
      <c r="S9" s="3">
        <v>178.0</v>
      </c>
      <c r="T9" s="3">
        <v>236.0</v>
      </c>
      <c r="U9" s="3">
        <v>254.0</v>
      </c>
      <c r="V9" s="3">
        <v>309.0</v>
      </c>
      <c r="W9" s="3">
        <v>309.0</v>
      </c>
      <c r="X9" s="3">
        <v>295.0</v>
      </c>
      <c r="Y9" s="3">
        <v>159.0</v>
      </c>
    </row>
    <row r="10">
      <c r="A10" s="2" t="s">
        <v>12</v>
      </c>
      <c r="B10" s="3" t="s">
        <v>5</v>
      </c>
      <c r="C10" s="3">
        <v>188.0</v>
      </c>
      <c r="D10" s="3">
        <v>194.0</v>
      </c>
      <c r="E10" s="3">
        <v>212.0</v>
      </c>
      <c r="F10" s="3">
        <v>246.0</v>
      </c>
      <c r="G10" s="3">
        <v>188.0</v>
      </c>
      <c r="H10" s="3">
        <v>224.0</v>
      </c>
      <c r="I10" s="3">
        <v>247.0</v>
      </c>
      <c r="J10" s="3">
        <v>339.0</v>
      </c>
      <c r="K10" s="3">
        <v>416.0</v>
      </c>
      <c r="L10" s="3">
        <v>347.0</v>
      </c>
      <c r="M10" s="3">
        <v>444.0</v>
      </c>
      <c r="N10" s="3">
        <v>486.0</v>
      </c>
      <c r="O10" s="3">
        <v>547.0</v>
      </c>
      <c r="P10" s="3">
        <v>425.0</v>
      </c>
      <c r="Q10" s="3">
        <v>583.0</v>
      </c>
      <c r="R10" s="3">
        <v>609.0</v>
      </c>
      <c r="S10" s="3">
        <v>894.0</v>
      </c>
      <c r="T10" s="3">
        <v>871.0</v>
      </c>
      <c r="U10" s="3">
        <v>1063.0</v>
      </c>
      <c r="V10" s="3">
        <v>1031.0</v>
      </c>
      <c r="W10" s="3">
        <v>949.0</v>
      </c>
      <c r="X10" s="3">
        <v>853.0</v>
      </c>
      <c r="Y10" s="3">
        <v>588.0</v>
      </c>
    </row>
    <row r="11">
      <c r="A11" s="2" t="s">
        <v>13</v>
      </c>
      <c r="B11" s="3" t="s">
        <v>5</v>
      </c>
      <c r="C11" s="3">
        <v>121.0</v>
      </c>
      <c r="D11" s="3">
        <v>162.0</v>
      </c>
      <c r="E11" s="3">
        <v>147.0</v>
      </c>
      <c r="F11" s="3">
        <v>152.0</v>
      </c>
      <c r="G11" s="3">
        <v>181.0</v>
      </c>
      <c r="H11" s="3">
        <v>214.0</v>
      </c>
      <c r="I11" s="3">
        <v>202.0</v>
      </c>
      <c r="J11" s="3">
        <v>321.0</v>
      </c>
      <c r="K11" s="3">
        <v>352.0</v>
      </c>
      <c r="L11" s="3">
        <v>336.0</v>
      </c>
      <c r="M11" s="3">
        <v>339.0</v>
      </c>
      <c r="N11" s="3">
        <v>419.0</v>
      </c>
      <c r="O11" s="3">
        <v>404.0</v>
      </c>
      <c r="P11" s="3">
        <v>447.0</v>
      </c>
      <c r="Q11" s="3">
        <v>468.0</v>
      </c>
      <c r="R11" s="3">
        <v>535.0</v>
      </c>
      <c r="S11" s="3">
        <v>727.0</v>
      </c>
      <c r="T11" s="3">
        <v>812.0</v>
      </c>
      <c r="U11" s="3">
        <v>833.0</v>
      </c>
      <c r="V11" s="3">
        <v>901.0</v>
      </c>
      <c r="W11" s="3">
        <v>920.0</v>
      </c>
      <c r="X11" s="3">
        <v>863.0</v>
      </c>
      <c r="Y11" s="3">
        <v>597.0</v>
      </c>
    </row>
    <row r="12">
      <c r="A12" s="2" t="s">
        <v>14</v>
      </c>
      <c r="B12" s="3" t="s">
        <v>14</v>
      </c>
      <c r="C12" s="3">
        <v>39.0</v>
      </c>
      <c r="D12" s="3">
        <v>26.0</v>
      </c>
      <c r="E12" s="3">
        <v>28.0</v>
      </c>
      <c r="F12" s="3">
        <v>55.0</v>
      </c>
      <c r="G12" s="3">
        <v>38.0</v>
      </c>
      <c r="H12" s="3">
        <v>32.0</v>
      </c>
      <c r="I12" s="3">
        <v>57.0</v>
      </c>
      <c r="J12" s="3">
        <v>69.0</v>
      </c>
      <c r="K12" s="3">
        <v>100.0</v>
      </c>
      <c r="L12" s="3">
        <v>242.0</v>
      </c>
      <c r="M12" s="3">
        <v>165.0</v>
      </c>
      <c r="N12" s="3">
        <v>310.0</v>
      </c>
      <c r="O12" s="3">
        <v>277.0</v>
      </c>
      <c r="P12" s="3">
        <v>398.0</v>
      </c>
      <c r="Q12" s="3">
        <v>655.0</v>
      </c>
      <c r="R12" s="3">
        <v>893.0</v>
      </c>
      <c r="S12" s="3">
        <v>919.0</v>
      </c>
      <c r="T12" s="3">
        <v>1051.0</v>
      </c>
      <c r="U12" s="3">
        <v>1409.0</v>
      </c>
      <c r="V12" s="3">
        <v>2099.0</v>
      </c>
      <c r="W12" s="3">
        <v>2421.0</v>
      </c>
      <c r="X12" s="3">
        <v>2351.0</v>
      </c>
      <c r="Y12" s="3">
        <v>1503.0</v>
      </c>
    </row>
    <row r="13">
      <c r="A13" s="2" t="s">
        <v>15</v>
      </c>
      <c r="B13" s="3" t="s">
        <v>7</v>
      </c>
      <c r="C13" s="3">
        <v>24.0</v>
      </c>
      <c r="D13" s="3">
        <v>25.0</v>
      </c>
      <c r="E13" s="3">
        <v>40.0</v>
      </c>
      <c r="F13" s="3">
        <v>40.0</v>
      </c>
      <c r="G13" s="3">
        <v>38.0</v>
      </c>
      <c r="H13" s="3">
        <v>57.0</v>
      </c>
      <c r="I13" s="3">
        <v>76.0</v>
      </c>
      <c r="J13" s="3">
        <v>95.0</v>
      </c>
      <c r="K13" s="3">
        <v>134.0</v>
      </c>
      <c r="L13" s="3">
        <v>120.0</v>
      </c>
      <c r="M13" s="3">
        <v>132.0</v>
      </c>
      <c r="N13" s="3">
        <v>138.0</v>
      </c>
      <c r="O13" s="3">
        <v>161.0</v>
      </c>
      <c r="P13" s="3">
        <v>119.0</v>
      </c>
      <c r="Q13" s="3">
        <v>149.0</v>
      </c>
      <c r="R13" s="3">
        <v>136.0</v>
      </c>
      <c r="S13" s="3">
        <v>145.0</v>
      </c>
      <c r="T13" s="3">
        <v>156.0</v>
      </c>
      <c r="U13" s="3">
        <v>184.0</v>
      </c>
      <c r="V13" s="3">
        <v>185.0</v>
      </c>
      <c r="W13" s="3">
        <v>217.0</v>
      </c>
      <c r="X13" s="3">
        <v>211.0</v>
      </c>
      <c r="Y13" s="3">
        <v>127.0</v>
      </c>
    </row>
    <row r="14">
      <c r="A14" s="2" t="s">
        <v>16</v>
      </c>
      <c r="B14" s="3" t="s">
        <v>5</v>
      </c>
      <c r="C14" s="3">
        <v>64.0</v>
      </c>
      <c r="D14" s="3">
        <v>70.0</v>
      </c>
      <c r="E14" s="3">
        <v>143.0</v>
      </c>
      <c r="F14" s="3">
        <v>97.0</v>
      </c>
      <c r="G14" s="3">
        <v>116.0</v>
      </c>
      <c r="H14" s="3">
        <v>233.0</v>
      </c>
      <c r="I14" s="3">
        <v>258.0</v>
      </c>
      <c r="J14" s="3">
        <v>256.0</v>
      </c>
      <c r="K14" s="3">
        <v>460.0</v>
      </c>
      <c r="L14" s="3">
        <v>260.0</v>
      </c>
      <c r="M14" s="3">
        <v>415.0</v>
      </c>
      <c r="N14" s="3">
        <v>296.0</v>
      </c>
      <c r="O14" s="3">
        <v>643.0</v>
      </c>
      <c r="P14" s="3">
        <v>565.0</v>
      </c>
      <c r="Q14" s="3">
        <v>851.0</v>
      </c>
      <c r="R14" s="3">
        <v>793.0</v>
      </c>
      <c r="S14" s="3">
        <v>875.0</v>
      </c>
      <c r="T14" s="3">
        <v>786.0</v>
      </c>
      <c r="U14" s="3">
        <v>926.0</v>
      </c>
      <c r="V14" s="3">
        <v>966.0</v>
      </c>
      <c r="W14" s="3">
        <v>997.0</v>
      </c>
      <c r="X14" s="3">
        <v>866.0</v>
      </c>
      <c r="Y14" s="3">
        <v>526.0</v>
      </c>
    </row>
    <row r="15">
      <c r="A15" s="2" t="s">
        <v>17</v>
      </c>
      <c r="B15" s="3" t="s">
        <v>5</v>
      </c>
      <c r="C15" s="3">
        <v>40.0</v>
      </c>
      <c r="D15" s="3">
        <v>38.0</v>
      </c>
      <c r="E15" s="3">
        <v>40.0</v>
      </c>
      <c r="F15" s="3">
        <v>36.0</v>
      </c>
      <c r="G15" s="3">
        <v>40.0</v>
      </c>
      <c r="H15" s="3">
        <v>45.0</v>
      </c>
      <c r="I15" s="3">
        <v>53.0</v>
      </c>
      <c r="J15" s="3">
        <v>83.0</v>
      </c>
      <c r="K15" s="3">
        <v>117.0</v>
      </c>
      <c r="L15" s="3">
        <v>110.0</v>
      </c>
      <c r="M15" s="3">
        <v>97.0</v>
      </c>
      <c r="N15" s="3">
        <v>122.0</v>
      </c>
      <c r="O15" s="3">
        <v>130.0</v>
      </c>
      <c r="P15" s="3">
        <v>76.0</v>
      </c>
      <c r="Q15" s="3">
        <v>142.0</v>
      </c>
      <c r="R15" s="3">
        <v>142.0</v>
      </c>
      <c r="S15" s="3">
        <v>213.0</v>
      </c>
      <c r="T15" s="3">
        <v>199.0</v>
      </c>
      <c r="U15" s="3">
        <v>274.0</v>
      </c>
      <c r="V15" s="3">
        <v>277.0</v>
      </c>
      <c r="W15" s="3">
        <v>242.0</v>
      </c>
      <c r="X15" s="3">
        <v>248.0</v>
      </c>
      <c r="Y15" s="3">
        <v>193.0</v>
      </c>
    </row>
    <row r="16">
      <c r="A16" s="2" t="s">
        <v>18</v>
      </c>
      <c r="B16" s="3" t="s">
        <v>7</v>
      </c>
      <c r="C16" s="3">
        <v>42.0</v>
      </c>
      <c r="D16" s="3">
        <v>41.0</v>
      </c>
      <c r="E16" s="3">
        <v>66.0</v>
      </c>
      <c r="F16" s="3">
        <v>57.0</v>
      </c>
      <c r="G16" s="3">
        <v>69.0</v>
      </c>
      <c r="H16" s="3">
        <v>64.0</v>
      </c>
      <c r="I16" s="3">
        <v>121.0</v>
      </c>
      <c r="J16" s="3">
        <v>79.0</v>
      </c>
      <c r="K16" s="3">
        <v>208.0</v>
      </c>
      <c r="L16" s="3">
        <v>108.0</v>
      </c>
      <c r="M16" s="3">
        <v>167.0</v>
      </c>
      <c r="N16" s="3">
        <v>180.0</v>
      </c>
      <c r="O16" s="3">
        <v>242.0</v>
      </c>
      <c r="P16" s="3">
        <v>142.0</v>
      </c>
      <c r="Q16" s="3">
        <v>308.0</v>
      </c>
      <c r="R16" s="3">
        <v>241.0</v>
      </c>
      <c r="S16" s="3">
        <v>324.0</v>
      </c>
      <c r="T16" s="3">
        <v>366.0</v>
      </c>
      <c r="U16" s="3">
        <v>415.0</v>
      </c>
      <c r="V16" s="3">
        <v>457.0</v>
      </c>
      <c r="W16" s="3">
        <v>543.0</v>
      </c>
      <c r="X16" s="3">
        <v>488.0</v>
      </c>
      <c r="Y16" s="3">
        <v>391.0</v>
      </c>
    </row>
    <row r="17">
      <c r="A17" s="2" t="s">
        <v>19</v>
      </c>
      <c r="B17" s="3" t="s">
        <v>7</v>
      </c>
      <c r="C17" s="3">
        <v>27.0</v>
      </c>
      <c r="D17" s="3">
        <v>31.0</v>
      </c>
      <c r="E17" s="3">
        <v>25.0</v>
      </c>
      <c r="F17" s="3">
        <v>49.0</v>
      </c>
      <c r="G17" s="3">
        <v>41.0</v>
      </c>
      <c r="H17" s="3">
        <v>59.0</v>
      </c>
      <c r="I17" s="3">
        <v>102.0</v>
      </c>
      <c r="J17" s="3">
        <v>178.0</v>
      </c>
      <c r="K17" s="3">
        <v>254.0</v>
      </c>
      <c r="L17" s="3">
        <v>230.0</v>
      </c>
      <c r="M17" s="3">
        <v>336.0</v>
      </c>
      <c r="N17" s="3">
        <v>189.0</v>
      </c>
      <c r="O17" s="3">
        <v>241.0</v>
      </c>
      <c r="P17" s="3">
        <v>147.0</v>
      </c>
      <c r="Q17" s="3">
        <v>215.0</v>
      </c>
      <c r="R17" s="3">
        <v>315.0</v>
      </c>
      <c r="S17" s="3">
        <v>380.0</v>
      </c>
      <c r="T17" s="3">
        <v>385.0</v>
      </c>
      <c r="U17" s="3">
        <v>297.0</v>
      </c>
      <c r="V17" s="3">
        <v>481.0</v>
      </c>
      <c r="W17" s="3">
        <v>475.0</v>
      </c>
      <c r="X17" s="3">
        <v>606.0</v>
      </c>
      <c r="Y17" s="3">
        <v>383.0</v>
      </c>
    </row>
    <row r="18">
      <c r="A18" s="2" t="s">
        <v>20</v>
      </c>
      <c r="B18" s="3" t="s">
        <v>7</v>
      </c>
      <c r="C18" s="3">
        <v>39.0</v>
      </c>
      <c r="D18" s="3">
        <v>24.0</v>
      </c>
      <c r="E18" s="3">
        <v>43.0</v>
      </c>
      <c r="F18" s="3">
        <v>53.0</v>
      </c>
      <c r="G18" s="3">
        <v>33.0</v>
      </c>
      <c r="H18" s="3">
        <v>67.0</v>
      </c>
      <c r="I18" s="3">
        <v>50.0</v>
      </c>
      <c r="J18" s="3">
        <v>69.0</v>
      </c>
      <c r="K18" s="3">
        <v>87.0</v>
      </c>
      <c r="L18" s="3">
        <v>109.0</v>
      </c>
      <c r="M18" s="3">
        <v>119.0</v>
      </c>
      <c r="N18" s="3">
        <v>136.0</v>
      </c>
      <c r="O18" s="3">
        <v>144.0</v>
      </c>
      <c r="P18" s="3">
        <v>104.0</v>
      </c>
      <c r="Q18" s="3">
        <v>114.0</v>
      </c>
      <c r="R18" s="3">
        <v>110.0</v>
      </c>
      <c r="S18" s="3">
        <v>189.0</v>
      </c>
      <c r="T18" s="3">
        <v>195.0</v>
      </c>
      <c r="U18" s="3">
        <v>203.0</v>
      </c>
      <c r="V18" s="3">
        <v>216.0</v>
      </c>
      <c r="W18" s="3">
        <v>201.0</v>
      </c>
      <c r="X18" s="3">
        <v>162.0</v>
      </c>
      <c r="Y18" s="3">
        <v>111.0</v>
      </c>
    </row>
    <row r="19">
      <c r="A19" s="2" t="s">
        <v>21</v>
      </c>
      <c r="B19" s="3" t="s">
        <v>5</v>
      </c>
      <c r="C19" s="3">
        <v>19.0</v>
      </c>
      <c r="D19" s="3">
        <v>38.0</v>
      </c>
      <c r="E19" s="3">
        <v>21.0</v>
      </c>
      <c r="F19" s="3">
        <v>38.0</v>
      </c>
      <c r="G19" s="3">
        <v>40.0</v>
      </c>
      <c r="H19" s="3">
        <v>58.0</v>
      </c>
      <c r="I19" s="3">
        <v>79.0</v>
      </c>
      <c r="J19" s="3">
        <v>78.0</v>
      </c>
      <c r="K19" s="3">
        <v>100.0</v>
      </c>
      <c r="L19" s="3">
        <v>93.0</v>
      </c>
      <c r="M19" s="3">
        <v>86.0</v>
      </c>
      <c r="N19" s="3">
        <v>101.0</v>
      </c>
      <c r="O19" s="3">
        <v>128.0</v>
      </c>
      <c r="P19" s="3">
        <v>92.0</v>
      </c>
      <c r="Q19" s="3">
        <v>135.0</v>
      </c>
      <c r="R19" s="3">
        <v>159.0</v>
      </c>
      <c r="S19" s="3">
        <v>250.0</v>
      </c>
      <c r="T19" s="3">
        <v>231.0</v>
      </c>
      <c r="U19" s="3">
        <v>231.0</v>
      </c>
      <c r="V19" s="3">
        <v>232.0</v>
      </c>
      <c r="W19" s="3">
        <v>228.0</v>
      </c>
      <c r="X19" s="3">
        <v>201.0</v>
      </c>
      <c r="Y19" s="3">
        <v>149.0</v>
      </c>
    </row>
    <row r="20">
      <c r="A20" s="2" t="s">
        <v>22</v>
      </c>
      <c r="B20" s="3" t="s">
        <v>5</v>
      </c>
      <c r="C20" s="3">
        <v>62.0</v>
      </c>
      <c r="D20" s="3">
        <v>74.0</v>
      </c>
      <c r="E20" s="3">
        <v>57.0</v>
      </c>
      <c r="F20" s="3">
        <v>96.0</v>
      </c>
      <c r="G20" s="3">
        <v>97.0</v>
      </c>
      <c r="H20" s="3">
        <v>97.0</v>
      </c>
      <c r="I20" s="3">
        <v>115.0</v>
      </c>
      <c r="J20" s="3">
        <v>164.0</v>
      </c>
      <c r="K20" s="3">
        <v>211.0</v>
      </c>
      <c r="L20" s="3">
        <v>213.0</v>
      </c>
      <c r="M20" s="3">
        <v>257.0</v>
      </c>
      <c r="N20" s="3">
        <v>225.0</v>
      </c>
      <c r="O20" s="3">
        <v>307.0</v>
      </c>
      <c r="P20" s="3">
        <v>249.0</v>
      </c>
      <c r="Q20" s="3">
        <v>314.0</v>
      </c>
      <c r="R20" s="3">
        <v>327.0</v>
      </c>
      <c r="S20" s="3">
        <v>430.0</v>
      </c>
      <c r="T20" s="3">
        <v>391.0</v>
      </c>
      <c r="U20" s="3">
        <v>383.0</v>
      </c>
      <c r="V20" s="3">
        <v>367.0</v>
      </c>
      <c r="W20" s="3">
        <v>358.0</v>
      </c>
      <c r="X20" s="3">
        <v>366.0</v>
      </c>
      <c r="Y20" s="3">
        <v>274.0</v>
      </c>
    </row>
    <row r="21">
      <c r="A21" s="2" t="s">
        <v>23</v>
      </c>
      <c r="B21" s="3" t="s">
        <v>7</v>
      </c>
      <c r="C21" s="3">
        <v>0.0</v>
      </c>
      <c r="D21" s="3">
        <v>0.0</v>
      </c>
      <c r="E21" s="3">
        <v>1.0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1.0</v>
      </c>
      <c r="L21" s="3">
        <v>1.0</v>
      </c>
      <c r="M21" s="3">
        <v>0.0</v>
      </c>
      <c r="N21" s="3">
        <v>4.0</v>
      </c>
      <c r="O21" s="3">
        <v>5.0</v>
      </c>
      <c r="P21" s="3">
        <v>0.0</v>
      </c>
      <c r="Q21" s="3">
        <v>5.0</v>
      </c>
      <c r="R21" s="3">
        <v>5.0</v>
      </c>
      <c r="S21" s="3">
        <v>13.0</v>
      </c>
      <c r="T21" s="3">
        <v>23.0</v>
      </c>
      <c r="U21" s="3">
        <v>29.0</v>
      </c>
      <c r="V21" s="3">
        <v>50.0</v>
      </c>
      <c r="W21" s="3">
        <v>44.0</v>
      </c>
      <c r="X21" s="3">
        <v>49.0</v>
      </c>
      <c r="Y21" s="3">
        <v>26.0</v>
      </c>
    </row>
    <row r="22">
      <c r="A22" s="2" t="s">
        <v>24</v>
      </c>
      <c r="B22" s="3" t="s">
        <v>5</v>
      </c>
      <c r="C22" s="3">
        <v>46.0</v>
      </c>
      <c r="D22" s="3">
        <v>43.0</v>
      </c>
      <c r="E22" s="3">
        <v>40.0</v>
      </c>
      <c r="F22" s="3">
        <v>60.0</v>
      </c>
      <c r="G22" s="3">
        <v>52.0</v>
      </c>
      <c r="H22" s="3">
        <v>59.0</v>
      </c>
      <c r="I22" s="3">
        <v>50.0</v>
      </c>
      <c r="J22" s="3">
        <v>72.0</v>
      </c>
      <c r="K22" s="3">
        <v>79.0</v>
      </c>
      <c r="L22" s="3">
        <v>85.0</v>
      </c>
      <c r="M22" s="3">
        <v>103.0</v>
      </c>
      <c r="N22" s="3">
        <v>84.0</v>
      </c>
      <c r="O22" s="3">
        <v>127.0</v>
      </c>
      <c r="P22" s="3">
        <v>69.0</v>
      </c>
      <c r="Q22" s="3">
        <v>88.0</v>
      </c>
      <c r="R22" s="3">
        <v>100.0</v>
      </c>
      <c r="S22" s="3">
        <v>138.0</v>
      </c>
      <c r="T22" s="3">
        <v>176.0</v>
      </c>
      <c r="U22" s="3">
        <v>205.0</v>
      </c>
      <c r="V22" s="3">
        <v>228.0</v>
      </c>
      <c r="W22" s="3">
        <v>191.0</v>
      </c>
      <c r="X22" s="3">
        <v>200.0</v>
      </c>
      <c r="Y22" s="3">
        <v>150.0</v>
      </c>
    </row>
    <row r="23">
      <c r="A23" s="2" t="s">
        <v>25</v>
      </c>
      <c r="B23" s="3" t="s">
        <v>5</v>
      </c>
      <c r="C23" s="3">
        <v>29.0</v>
      </c>
      <c r="D23" s="3">
        <v>38.0</v>
      </c>
      <c r="E23" s="3">
        <v>51.0</v>
      </c>
      <c r="F23" s="3">
        <v>31.0</v>
      </c>
      <c r="G23" s="3">
        <v>40.0</v>
      </c>
      <c r="H23" s="3">
        <v>48.0</v>
      </c>
      <c r="I23" s="3">
        <v>73.0</v>
      </c>
      <c r="J23" s="3">
        <v>74.0</v>
      </c>
      <c r="K23" s="3">
        <v>78.0</v>
      </c>
      <c r="L23" s="3">
        <v>86.0</v>
      </c>
      <c r="M23" s="3">
        <v>125.0</v>
      </c>
      <c r="N23" s="3">
        <v>89.0</v>
      </c>
      <c r="O23" s="3">
        <v>128.0</v>
      </c>
      <c r="P23" s="3">
        <v>100.0</v>
      </c>
      <c r="Q23" s="3">
        <v>161.0</v>
      </c>
      <c r="R23" s="3">
        <v>159.0</v>
      </c>
      <c r="S23" s="3">
        <v>232.0</v>
      </c>
      <c r="T23" s="3">
        <v>176.0</v>
      </c>
      <c r="U23" s="3">
        <v>226.0</v>
      </c>
      <c r="V23" s="3">
        <v>259.0</v>
      </c>
      <c r="W23" s="3">
        <v>198.0</v>
      </c>
      <c r="X23" s="3">
        <v>172.0</v>
      </c>
      <c r="Y23" s="3">
        <v>136.0</v>
      </c>
    </row>
    <row r="24">
      <c r="A24" s="2" t="s">
        <v>26</v>
      </c>
      <c r="B24" s="3" t="s">
        <v>5</v>
      </c>
      <c r="C24" s="3">
        <v>13.0</v>
      </c>
      <c r="D24" s="3">
        <v>22.0</v>
      </c>
      <c r="E24" s="3">
        <v>35.0</v>
      </c>
      <c r="F24" s="3">
        <v>29.0</v>
      </c>
      <c r="G24" s="3">
        <v>30.0</v>
      </c>
      <c r="H24" s="3">
        <v>42.0</v>
      </c>
      <c r="I24" s="3">
        <v>51.0</v>
      </c>
      <c r="J24" s="3">
        <v>49.0</v>
      </c>
      <c r="K24" s="3">
        <v>66.0</v>
      </c>
      <c r="L24" s="3">
        <v>56.0</v>
      </c>
      <c r="M24" s="3">
        <v>116.0</v>
      </c>
      <c r="N24" s="3">
        <v>72.0</v>
      </c>
      <c r="O24" s="3">
        <v>79.0</v>
      </c>
      <c r="P24" s="3">
        <v>63.0</v>
      </c>
      <c r="Q24" s="3">
        <v>77.0</v>
      </c>
      <c r="R24" s="3">
        <v>86.0</v>
      </c>
      <c r="S24" s="3">
        <v>150.0</v>
      </c>
      <c r="T24" s="3">
        <v>133.0</v>
      </c>
      <c r="U24" s="3">
        <v>148.0</v>
      </c>
      <c r="V24" s="3">
        <v>162.0</v>
      </c>
      <c r="W24" s="3">
        <v>141.0</v>
      </c>
      <c r="X24" s="3">
        <v>141.0</v>
      </c>
      <c r="Y24" s="3">
        <v>112.0</v>
      </c>
    </row>
    <row r="25">
      <c r="A25" s="2" t="s">
        <v>27</v>
      </c>
      <c r="B25" s="3" t="s">
        <v>5</v>
      </c>
      <c r="C25" s="3">
        <v>27.0</v>
      </c>
      <c r="D25" s="3">
        <v>35.0</v>
      </c>
      <c r="E25" s="3">
        <v>33.0</v>
      </c>
      <c r="F25" s="3">
        <v>34.0</v>
      </c>
      <c r="G25" s="3">
        <v>30.0</v>
      </c>
      <c r="H25" s="3">
        <v>59.0</v>
      </c>
      <c r="I25" s="3">
        <v>86.0</v>
      </c>
      <c r="J25" s="3">
        <v>67.0</v>
      </c>
      <c r="K25" s="3">
        <v>274.0</v>
      </c>
      <c r="L25" s="3">
        <v>117.0</v>
      </c>
      <c r="M25" s="3">
        <v>160.0</v>
      </c>
      <c r="N25" s="3">
        <v>101.0</v>
      </c>
      <c r="O25" s="3">
        <v>293.0</v>
      </c>
      <c r="P25" s="3">
        <v>142.0</v>
      </c>
      <c r="Q25" s="3">
        <v>257.0</v>
      </c>
      <c r="R25" s="3">
        <v>212.0</v>
      </c>
      <c r="S25" s="3">
        <v>450.0</v>
      </c>
      <c r="T25" s="3">
        <v>330.0</v>
      </c>
      <c r="U25" s="3">
        <v>455.0</v>
      </c>
      <c r="V25" s="3">
        <v>418.0</v>
      </c>
      <c r="W25" s="3">
        <v>498.0</v>
      </c>
      <c r="X25" s="3">
        <v>475.0</v>
      </c>
      <c r="Y25" s="3">
        <v>321.0</v>
      </c>
    </row>
    <row r="26">
      <c r="A26" s="2" t="s">
        <v>28</v>
      </c>
      <c r="B26" s="3" t="s">
        <v>5</v>
      </c>
      <c r="C26" s="3">
        <v>6.0</v>
      </c>
      <c r="D26" s="3">
        <v>10.0</v>
      </c>
      <c r="E26" s="3">
        <v>13.0</v>
      </c>
      <c r="F26" s="3">
        <v>7.0</v>
      </c>
      <c r="G26" s="3">
        <v>18.0</v>
      </c>
      <c r="H26" s="3">
        <v>18.0</v>
      </c>
      <c r="I26" s="3">
        <v>43.0</v>
      </c>
      <c r="J26" s="3">
        <v>42.0</v>
      </c>
      <c r="K26" s="3">
        <v>78.0</v>
      </c>
      <c r="L26" s="3">
        <v>87.0</v>
      </c>
      <c r="M26" s="3">
        <v>72.0</v>
      </c>
      <c r="N26" s="3">
        <v>80.0</v>
      </c>
      <c r="O26" s="3">
        <v>70.0</v>
      </c>
      <c r="P26" s="3">
        <v>62.0</v>
      </c>
      <c r="Q26" s="3">
        <v>137.0</v>
      </c>
      <c r="R26" s="3">
        <v>78.0</v>
      </c>
      <c r="S26" s="3">
        <v>144.0</v>
      </c>
      <c r="T26" s="3">
        <v>128.0</v>
      </c>
      <c r="U26" s="3">
        <v>150.0</v>
      </c>
      <c r="V26" s="3">
        <v>135.0</v>
      </c>
      <c r="W26" s="3">
        <v>191.0</v>
      </c>
      <c r="X26" s="3">
        <v>160.0</v>
      </c>
      <c r="Y26" s="3">
        <v>81.0</v>
      </c>
    </row>
    <row r="27">
      <c r="A27" s="2" t="s">
        <v>29</v>
      </c>
      <c r="B27" s="3" t="s">
        <v>5</v>
      </c>
      <c r="C27" s="3">
        <v>6.0</v>
      </c>
      <c r="D27" s="3">
        <v>19.0</v>
      </c>
      <c r="E27" s="3">
        <v>11.0</v>
      </c>
      <c r="F27" s="3">
        <v>23.0</v>
      </c>
      <c r="G27" s="3">
        <v>23.0</v>
      </c>
      <c r="H27" s="3">
        <v>27.0</v>
      </c>
      <c r="I27" s="3">
        <v>30.0</v>
      </c>
      <c r="J27" s="3">
        <v>45.0</v>
      </c>
      <c r="K27" s="3">
        <v>56.0</v>
      </c>
      <c r="L27" s="3">
        <v>35.0</v>
      </c>
      <c r="M27" s="3">
        <v>68.0</v>
      </c>
      <c r="N27" s="3">
        <v>68.0</v>
      </c>
      <c r="O27" s="3">
        <v>90.0</v>
      </c>
      <c r="P27" s="3">
        <v>79.0</v>
      </c>
      <c r="Q27" s="3">
        <v>95.0</v>
      </c>
      <c r="R27" s="3">
        <v>109.0</v>
      </c>
      <c r="S27" s="3">
        <v>194.0</v>
      </c>
      <c r="T27" s="3">
        <v>196.0</v>
      </c>
      <c r="U27" s="3">
        <v>260.0</v>
      </c>
      <c r="V27" s="3">
        <v>271.0</v>
      </c>
      <c r="W27" s="3">
        <v>210.0</v>
      </c>
      <c r="X27" s="3">
        <v>203.0</v>
      </c>
      <c r="Y27" s="3">
        <v>150.0</v>
      </c>
    </row>
    <row r="28">
      <c r="A28" s="2" t="s">
        <v>30</v>
      </c>
      <c r="B28" s="3" t="s">
        <v>7</v>
      </c>
      <c r="C28" s="3">
        <v>1.0</v>
      </c>
      <c r="D28" s="3">
        <v>6.0</v>
      </c>
      <c r="E28" s="3">
        <v>4.0</v>
      </c>
      <c r="F28" s="3">
        <v>7.0</v>
      </c>
      <c r="G28" s="3">
        <v>3.0</v>
      </c>
      <c r="H28" s="3">
        <v>4.0</v>
      </c>
      <c r="I28" s="3">
        <v>6.0</v>
      </c>
      <c r="J28" s="3">
        <v>5.0</v>
      </c>
      <c r="K28" s="3">
        <v>11.0</v>
      </c>
      <c r="L28" s="3">
        <v>14.0</v>
      </c>
      <c r="M28" s="3">
        <v>9.0</v>
      </c>
      <c r="N28" s="3">
        <v>15.0</v>
      </c>
      <c r="O28" s="3">
        <v>21.0</v>
      </c>
      <c r="P28" s="3">
        <v>27.0</v>
      </c>
      <c r="Q28" s="3">
        <v>18.0</v>
      </c>
      <c r="R28" s="3">
        <v>24.0</v>
      </c>
      <c r="S28" s="3">
        <v>30.0</v>
      </c>
      <c r="T28" s="3">
        <v>31.0</v>
      </c>
      <c r="U28" s="3">
        <v>36.0</v>
      </c>
      <c r="V28" s="3">
        <v>28.0</v>
      </c>
      <c r="W28" s="3">
        <v>44.0</v>
      </c>
      <c r="X28" s="3">
        <v>33.0</v>
      </c>
      <c r="Y28" s="3">
        <v>25.0</v>
      </c>
    </row>
    <row r="29">
      <c r="A29" s="2" t="s">
        <v>31</v>
      </c>
      <c r="B29" s="3" t="s">
        <v>7</v>
      </c>
      <c r="C29" s="3">
        <v>1.0</v>
      </c>
      <c r="D29" s="3">
        <v>0.0</v>
      </c>
      <c r="E29" s="3">
        <v>0.0</v>
      </c>
      <c r="F29" s="3">
        <v>1.0</v>
      </c>
      <c r="G29" s="3">
        <v>0.0</v>
      </c>
      <c r="H29" s="3">
        <v>1.0</v>
      </c>
      <c r="I29" s="3">
        <v>1.0</v>
      </c>
      <c r="J29" s="3">
        <v>0.0</v>
      </c>
      <c r="K29" s="3">
        <v>0.0</v>
      </c>
      <c r="L29" s="3">
        <v>1.0</v>
      </c>
      <c r="M29" s="3">
        <v>0.0</v>
      </c>
      <c r="N29" s="3">
        <v>0.0</v>
      </c>
      <c r="O29" s="3">
        <v>0.0</v>
      </c>
      <c r="P29" s="3">
        <v>3.0</v>
      </c>
      <c r="Q29" s="3">
        <v>5.0</v>
      </c>
      <c r="R29" s="3">
        <v>0.0</v>
      </c>
      <c r="S29" s="3">
        <v>5.0</v>
      </c>
      <c r="T29" s="3">
        <v>0.0</v>
      </c>
      <c r="U29" s="3">
        <v>1.0</v>
      </c>
      <c r="V29" s="3">
        <v>3.0</v>
      </c>
      <c r="W29" s="3">
        <v>5.0</v>
      </c>
      <c r="X29" s="3">
        <v>9.0</v>
      </c>
      <c r="Y29" s="3">
        <v>10.0</v>
      </c>
    </row>
    <row r="30">
      <c r="A30" s="2" t="s">
        <v>32</v>
      </c>
      <c r="B30" s="3" t="s">
        <v>5</v>
      </c>
      <c r="C30" s="3">
        <v>21.0</v>
      </c>
      <c r="D30" s="3">
        <v>29.0</v>
      </c>
      <c r="E30" s="3">
        <v>20.0</v>
      </c>
      <c r="F30" s="3">
        <v>56.0</v>
      </c>
      <c r="G30" s="3">
        <v>45.0</v>
      </c>
      <c r="H30" s="3">
        <v>43.0</v>
      </c>
      <c r="I30" s="3">
        <v>76.0</v>
      </c>
      <c r="J30" s="3">
        <v>57.0</v>
      </c>
      <c r="K30" s="3">
        <v>135.0</v>
      </c>
      <c r="L30" s="3">
        <v>96.0</v>
      </c>
      <c r="M30" s="3">
        <v>145.0</v>
      </c>
      <c r="N30" s="3">
        <v>200.0</v>
      </c>
      <c r="O30" s="3">
        <v>205.0</v>
      </c>
      <c r="P30" s="3">
        <v>151.0</v>
      </c>
      <c r="Q30" s="3">
        <v>207.0</v>
      </c>
      <c r="R30" s="3">
        <v>174.0</v>
      </c>
      <c r="S30" s="3">
        <v>318.0</v>
      </c>
      <c r="T30" s="3">
        <v>167.0</v>
      </c>
      <c r="U30" s="3">
        <v>288.0</v>
      </c>
      <c r="V30" s="3">
        <v>282.0</v>
      </c>
      <c r="W30" s="3">
        <v>319.0</v>
      </c>
      <c r="X30" s="3">
        <v>199.0</v>
      </c>
      <c r="Y30" s="3">
        <v>176.0</v>
      </c>
    </row>
    <row r="31">
      <c r="A31" s="2" t="s">
        <v>33</v>
      </c>
      <c r="B31" s="3" t="s">
        <v>7</v>
      </c>
      <c r="C31" s="3">
        <v>9.0</v>
      </c>
      <c r="D31" s="3">
        <v>15.0</v>
      </c>
      <c r="E31" s="3">
        <v>13.0</v>
      </c>
      <c r="F31" s="3">
        <v>15.0</v>
      </c>
      <c r="G31" s="3">
        <v>14.0</v>
      </c>
      <c r="H31" s="3">
        <v>18.0</v>
      </c>
      <c r="I31" s="3">
        <v>27.0</v>
      </c>
      <c r="J31" s="3">
        <v>27.0</v>
      </c>
      <c r="K31" s="3">
        <v>49.0</v>
      </c>
      <c r="L31" s="3">
        <v>41.0</v>
      </c>
      <c r="M31" s="3">
        <v>39.0</v>
      </c>
      <c r="N31" s="3">
        <v>32.0</v>
      </c>
      <c r="O31" s="3">
        <v>56.0</v>
      </c>
      <c r="P31" s="3">
        <v>53.0</v>
      </c>
      <c r="Q31" s="3">
        <v>57.0</v>
      </c>
      <c r="R31" s="3">
        <v>70.0</v>
      </c>
      <c r="S31" s="3">
        <v>98.0</v>
      </c>
      <c r="T31" s="3">
        <v>88.0</v>
      </c>
      <c r="U31" s="3">
        <v>90.0</v>
      </c>
      <c r="V31" s="3">
        <v>83.0</v>
      </c>
      <c r="W31" s="3">
        <v>100.0</v>
      </c>
      <c r="X31" s="3">
        <v>97.0</v>
      </c>
      <c r="Y31" s="3">
        <v>63.0</v>
      </c>
    </row>
    <row r="32">
      <c r="A32" s="2" t="s">
        <v>34</v>
      </c>
      <c r="B32" s="3" t="s">
        <v>7</v>
      </c>
      <c r="C32" s="3">
        <v>2.0</v>
      </c>
      <c r="D32" s="3">
        <v>2.0</v>
      </c>
      <c r="E32" s="3">
        <v>7.0</v>
      </c>
      <c r="F32" s="3">
        <v>3.0</v>
      </c>
      <c r="G32" s="3">
        <v>7.0</v>
      </c>
      <c r="H32" s="3">
        <v>5.0</v>
      </c>
      <c r="I32" s="3">
        <v>8.0</v>
      </c>
      <c r="J32" s="3">
        <v>10.0</v>
      </c>
      <c r="K32" s="3">
        <v>26.0</v>
      </c>
      <c r="L32" s="3">
        <v>12.0</v>
      </c>
      <c r="M32" s="3">
        <v>23.0</v>
      </c>
      <c r="N32" s="3">
        <v>21.0</v>
      </c>
      <c r="O32" s="3">
        <v>37.0</v>
      </c>
      <c r="P32" s="3">
        <v>22.0</v>
      </c>
      <c r="Q32" s="3">
        <v>34.0</v>
      </c>
      <c r="R32" s="3">
        <v>42.0</v>
      </c>
      <c r="S32" s="3">
        <v>50.0</v>
      </c>
      <c r="T32" s="3">
        <v>59.0</v>
      </c>
      <c r="U32" s="3">
        <v>72.0</v>
      </c>
      <c r="V32" s="3">
        <v>91.0</v>
      </c>
      <c r="W32" s="3">
        <v>80.0</v>
      </c>
      <c r="X32" s="3">
        <v>85.0</v>
      </c>
      <c r="Y32" s="3">
        <v>49.0</v>
      </c>
    </row>
    <row r="33">
      <c r="A33" s="2" t="s">
        <v>35</v>
      </c>
      <c r="B33" s="3" t="s">
        <v>7</v>
      </c>
      <c r="C33" s="3">
        <v>2.0</v>
      </c>
      <c r="D33" s="3">
        <v>2.0</v>
      </c>
      <c r="E33" s="3">
        <v>3.0</v>
      </c>
      <c r="F33" s="3">
        <v>5.0</v>
      </c>
      <c r="G33" s="3">
        <v>6.0</v>
      </c>
      <c r="H33" s="3">
        <v>7.0</v>
      </c>
      <c r="I33" s="3">
        <v>16.0</v>
      </c>
      <c r="J33" s="3">
        <v>18.0</v>
      </c>
      <c r="K33" s="3">
        <v>52.0</v>
      </c>
      <c r="L33" s="3">
        <v>42.0</v>
      </c>
      <c r="M33" s="3">
        <v>70.0</v>
      </c>
      <c r="N33" s="3">
        <v>107.0</v>
      </c>
      <c r="O33" s="3">
        <v>203.0</v>
      </c>
      <c r="P33" s="3">
        <v>141.0</v>
      </c>
      <c r="Q33" s="3">
        <v>251.0</v>
      </c>
      <c r="R33" s="3">
        <v>300.0</v>
      </c>
      <c r="S33" s="3">
        <v>357.0</v>
      </c>
      <c r="T33" s="3">
        <v>236.0</v>
      </c>
      <c r="U33" s="3">
        <v>315.0</v>
      </c>
      <c r="V33" s="3">
        <v>412.0</v>
      </c>
      <c r="W33" s="3">
        <v>385.0</v>
      </c>
      <c r="X33" s="3">
        <v>380.0</v>
      </c>
      <c r="Y33" s="3">
        <v>323.0</v>
      </c>
    </row>
    <row r="34">
      <c r="A34" s="2" t="s">
        <v>36</v>
      </c>
      <c r="B34" s="3" t="s">
        <v>5</v>
      </c>
      <c r="C34" s="3">
        <v>19.0</v>
      </c>
      <c r="D34" s="3">
        <v>40.0</v>
      </c>
      <c r="E34" s="3">
        <v>45.0</v>
      </c>
      <c r="F34" s="3">
        <v>54.0</v>
      </c>
      <c r="G34" s="3">
        <v>40.0</v>
      </c>
      <c r="H34" s="3">
        <v>55.0</v>
      </c>
      <c r="I34" s="3">
        <v>41.0</v>
      </c>
      <c r="J34" s="3">
        <v>107.0</v>
      </c>
      <c r="K34" s="3">
        <v>72.0</v>
      </c>
      <c r="L34" s="3">
        <v>68.0</v>
      </c>
      <c r="M34" s="3">
        <v>83.0</v>
      </c>
      <c r="N34" s="3">
        <v>90.0</v>
      </c>
      <c r="O34" s="3">
        <v>135.0</v>
      </c>
      <c r="P34" s="3">
        <v>157.0</v>
      </c>
      <c r="Q34" s="3">
        <v>186.0</v>
      </c>
      <c r="R34" s="3">
        <v>210.0</v>
      </c>
      <c r="S34" s="3">
        <v>232.0</v>
      </c>
      <c r="T34" s="3">
        <v>291.0</v>
      </c>
      <c r="U34" s="3">
        <v>283.0</v>
      </c>
      <c r="V34" s="3">
        <v>376.0</v>
      </c>
      <c r="W34" s="3">
        <v>262.0</v>
      </c>
      <c r="X34" s="3">
        <v>274.0</v>
      </c>
      <c r="Y34" s="3">
        <v>192.0</v>
      </c>
    </row>
    <row r="35">
      <c r="A35" s="2" t="s">
        <v>37</v>
      </c>
      <c r="B35" s="3" t="s">
        <v>5</v>
      </c>
      <c r="C35" s="3">
        <v>24.0</v>
      </c>
      <c r="D35" s="3">
        <v>38.0</v>
      </c>
      <c r="E35" s="3">
        <v>27.0</v>
      </c>
      <c r="F35" s="3">
        <v>27.0</v>
      </c>
      <c r="G35" s="3">
        <v>17.0</v>
      </c>
      <c r="H35" s="3">
        <v>43.0</v>
      </c>
      <c r="I35" s="3">
        <v>103.0</v>
      </c>
      <c r="J35" s="3">
        <v>66.0</v>
      </c>
      <c r="K35" s="3">
        <v>37.0</v>
      </c>
      <c r="L35" s="3">
        <v>50.0</v>
      </c>
      <c r="M35" s="3">
        <v>34.0</v>
      </c>
      <c r="N35" s="3">
        <v>38.0</v>
      </c>
      <c r="O35" s="3">
        <v>70.0</v>
      </c>
      <c r="P35" s="3">
        <v>57.0</v>
      </c>
      <c r="Q35" s="3">
        <v>51.0</v>
      </c>
      <c r="R35" s="3">
        <v>87.0</v>
      </c>
      <c r="S35" s="3">
        <v>79.0</v>
      </c>
      <c r="T35" s="3">
        <v>129.0</v>
      </c>
      <c r="U35" s="3">
        <v>204.0</v>
      </c>
      <c r="V35" s="3">
        <v>281.0</v>
      </c>
      <c r="W35" s="3">
        <v>371.0</v>
      </c>
      <c r="X35" s="3">
        <v>362.0</v>
      </c>
      <c r="Y35" s="3">
        <v>304.0</v>
      </c>
    </row>
    <row r="36">
      <c r="A36" s="2" t="s">
        <v>38</v>
      </c>
      <c r="B36" s="3" t="s">
        <v>7</v>
      </c>
      <c r="C36" s="3">
        <v>0.0</v>
      </c>
      <c r="D36" s="3">
        <v>1.0</v>
      </c>
      <c r="E36" s="3">
        <v>3.0</v>
      </c>
      <c r="F36" s="3">
        <v>2.0</v>
      </c>
      <c r="G36" s="3">
        <v>2.0</v>
      </c>
      <c r="H36" s="3">
        <v>4.0</v>
      </c>
      <c r="I36" s="3">
        <v>5.0</v>
      </c>
      <c r="J36" s="3">
        <v>7.0</v>
      </c>
      <c r="K36" s="3">
        <v>8.0</v>
      </c>
      <c r="L36" s="3">
        <v>8.0</v>
      </c>
      <c r="M36" s="3">
        <v>12.0</v>
      </c>
      <c r="N36" s="3">
        <v>9.0</v>
      </c>
      <c r="O36" s="3">
        <v>18.0</v>
      </c>
      <c r="P36" s="3">
        <v>15.0</v>
      </c>
      <c r="Q36" s="3">
        <v>36.0</v>
      </c>
      <c r="R36" s="3">
        <v>49.0</v>
      </c>
      <c r="S36" s="3">
        <v>73.0</v>
      </c>
      <c r="T36" s="3">
        <v>100.0</v>
      </c>
      <c r="U36" s="3">
        <v>172.0</v>
      </c>
      <c r="V36" s="3">
        <v>185.0</v>
      </c>
      <c r="W36" s="3">
        <v>193.0</v>
      </c>
      <c r="X36" s="3">
        <v>199.0</v>
      </c>
      <c r="Y36" s="3">
        <v>174.0</v>
      </c>
    </row>
    <row r="37">
      <c r="A37" s="2" t="s">
        <v>39</v>
      </c>
      <c r="B37" s="3" t="s">
        <v>7</v>
      </c>
      <c r="C37" s="3">
        <v>9.0</v>
      </c>
      <c r="D37" s="3">
        <v>8.0</v>
      </c>
      <c r="E37" s="3">
        <v>7.0</v>
      </c>
      <c r="F37" s="3">
        <v>5.0</v>
      </c>
      <c r="G37" s="3">
        <v>5.0</v>
      </c>
      <c r="H37" s="3">
        <v>4.0</v>
      </c>
      <c r="I37" s="3">
        <v>9.0</v>
      </c>
      <c r="J37" s="3">
        <v>12.0</v>
      </c>
      <c r="K37" s="3">
        <v>17.0</v>
      </c>
      <c r="L37" s="3">
        <v>15.0</v>
      </c>
      <c r="M37" s="3">
        <v>16.0</v>
      </c>
      <c r="N37" s="3">
        <v>34.0</v>
      </c>
      <c r="O37" s="3">
        <v>26.0</v>
      </c>
      <c r="P37" s="3">
        <v>21.0</v>
      </c>
      <c r="Q37" s="3">
        <v>41.0</v>
      </c>
      <c r="R37" s="3">
        <v>34.0</v>
      </c>
      <c r="S37" s="3">
        <v>63.0</v>
      </c>
      <c r="T37" s="3">
        <v>72.0</v>
      </c>
      <c r="U37" s="3">
        <v>63.0</v>
      </c>
      <c r="V37" s="3">
        <v>119.0</v>
      </c>
      <c r="W37" s="3">
        <v>80.0</v>
      </c>
      <c r="X37" s="3">
        <v>153.0</v>
      </c>
      <c r="Y37" s="3">
        <v>91.0</v>
      </c>
    </row>
    <row r="38">
      <c r="A38" s="2" t="s">
        <v>40</v>
      </c>
      <c r="B38" s="3" t="s">
        <v>7</v>
      </c>
      <c r="C38" s="3">
        <v>32.0</v>
      </c>
      <c r="D38" s="3">
        <v>38.0</v>
      </c>
      <c r="E38" s="3">
        <v>39.0</v>
      </c>
      <c r="F38" s="3">
        <v>44.0</v>
      </c>
      <c r="G38" s="3">
        <v>39.0</v>
      </c>
      <c r="H38" s="3">
        <v>41.0</v>
      </c>
      <c r="I38" s="3">
        <v>65.0</v>
      </c>
      <c r="J38" s="3">
        <v>82.0</v>
      </c>
      <c r="K38" s="3">
        <v>103.0</v>
      </c>
      <c r="L38" s="3">
        <v>124.0</v>
      </c>
      <c r="M38" s="3">
        <v>181.0</v>
      </c>
      <c r="N38" s="3">
        <v>193.0</v>
      </c>
      <c r="O38" s="3">
        <v>265.0</v>
      </c>
      <c r="P38" s="3">
        <v>201.0</v>
      </c>
      <c r="Q38" s="3">
        <v>294.0</v>
      </c>
      <c r="R38" s="3">
        <v>301.0</v>
      </c>
      <c r="S38" s="3">
        <v>347.0</v>
      </c>
      <c r="T38" s="3">
        <v>317.0</v>
      </c>
      <c r="U38" s="3">
        <v>391.0</v>
      </c>
      <c r="V38" s="3">
        <v>336.0</v>
      </c>
      <c r="W38" s="3">
        <v>334.0</v>
      </c>
      <c r="X38" s="3">
        <v>354.0</v>
      </c>
      <c r="Y38" s="3">
        <v>272.0</v>
      </c>
    </row>
    <row r="39">
      <c r="A39" s="2" t="s">
        <v>41</v>
      </c>
      <c r="B39" s="3" t="s">
        <v>7</v>
      </c>
      <c r="C39" s="3">
        <v>0.0</v>
      </c>
      <c r="D39" s="3">
        <v>2.0</v>
      </c>
      <c r="E39" s="3">
        <v>0.0</v>
      </c>
      <c r="F39" s="3">
        <v>0.0</v>
      </c>
      <c r="G39" s="3">
        <v>3.0</v>
      </c>
      <c r="H39" s="3">
        <v>2.0</v>
      </c>
      <c r="I39" s="3">
        <v>5.0</v>
      </c>
      <c r="J39" s="3">
        <v>7.0</v>
      </c>
      <c r="K39" s="3">
        <v>4.0</v>
      </c>
      <c r="L39" s="3">
        <v>8.0</v>
      </c>
      <c r="M39" s="3">
        <v>21.0</v>
      </c>
      <c r="N39" s="3">
        <v>19.0</v>
      </c>
      <c r="O39" s="3">
        <v>19.0</v>
      </c>
      <c r="P39" s="3">
        <v>13.0</v>
      </c>
      <c r="Q39" s="3">
        <v>19.0</v>
      </c>
      <c r="R39" s="3">
        <v>17.0</v>
      </c>
      <c r="S39" s="3">
        <v>27.0</v>
      </c>
      <c r="T39" s="3">
        <v>26.0</v>
      </c>
      <c r="U39" s="3">
        <v>41.0</v>
      </c>
      <c r="V39" s="3">
        <v>63.0</v>
      </c>
      <c r="W39" s="3">
        <v>72.0</v>
      </c>
      <c r="X39" s="3">
        <v>76.0</v>
      </c>
      <c r="Y39" s="3">
        <v>59.0</v>
      </c>
    </row>
    <row r="40">
      <c r="A40" s="2" t="s">
        <v>42</v>
      </c>
      <c r="B40" s="3" t="s">
        <v>7</v>
      </c>
      <c r="C40" s="3">
        <v>0.0</v>
      </c>
      <c r="D40" s="3">
        <v>0.0</v>
      </c>
      <c r="E40" s="3">
        <v>0.0</v>
      </c>
      <c r="F40" s="3">
        <v>1.0</v>
      </c>
      <c r="G40" s="3">
        <v>0.0</v>
      </c>
      <c r="H40" s="3">
        <v>2.0</v>
      </c>
      <c r="I40" s="3">
        <v>0.0</v>
      </c>
      <c r="J40" s="3">
        <v>7.0</v>
      </c>
      <c r="K40" s="3">
        <v>2.0</v>
      </c>
      <c r="L40" s="3">
        <v>3.0</v>
      </c>
      <c r="M40" s="3">
        <v>2.0</v>
      </c>
      <c r="N40" s="3">
        <v>9.0</v>
      </c>
      <c r="O40" s="3">
        <v>12.0</v>
      </c>
      <c r="P40" s="3">
        <v>15.0</v>
      </c>
      <c r="Q40" s="3">
        <v>18.0</v>
      </c>
      <c r="R40" s="3">
        <v>14.0</v>
      </c>
      <c r="S40" s="3">
        <v>26.0</v>
      </c>
      <c r="T40" s="3">
        <v>23.0</v>
      </c>
      <c r="U40" s="3">
        <v>48.0</v>
      </c>
      <c r="V40" s="3">
        <v>31.0</v>
      </c>
      <c r="W40" s="3">
        <v>44.0</v>
      </c>
      <c r="X40" s="3">
        <v>86.0</v>
      </c>
      <c r="Y40" s="3">
        <v>51.0</v>
      </c>
    </row>
    <row r="41">
      <c r="A41" s="2" t="s">
        <v>43</v>
      </c>
      <c r="B41" s="3" t="s">
        <v>5</v>
      </c>
      <c r="C41" s="3">
        <v>18.0</v>
      </c>
      <c r="D41" s="3">
        <v>16.0</v>
      </c>
      <c r="E41" s="3">
        <v>23.0</v>
      </c>
      <c r="F41" s="3">
        <v>24.0</v>
      </c>
      <c r="G41" s="3">
        <v>22.0</v>
      </c>
      <c r="H41" s="3">
        <v>25.0</v>
      </c>
      <c r="I41" s="3">
        <v>25.0</v>
      </c>
      <c r="J41" s="3">
        <v>45.0</v>
      </c>
      <c r="K41" s="3">
        <v>51.0</v>
      </c>
      <c r="L41" s="3">
        <v>35.0</v>
      </c>
      <c r="M41" s="3">
        <v>55.0</v>
      </c>
      <c r="N41" s="3">
        <v>51.0</v>
      </c>
      <c r="O41" s="3">
        <v>63.0</v>
      </c>
      <c r="P41" s="3">
        <v>47.0</v>
      </c>
      <c r="Q41" s="3">
        <v>81.0</v>
      </c>
      <c r="R41" s="3">
        <v>84.0</v>
      </c>
      <c r="S41" s="3">
        <v>123.0</v>
      </c>
      <c r="T41" s="3">
        <v>132.0</v>
      </c>
      <c r="U41" s="3">
        <v>131.0</v>
      </c>
      <c r="V41" s="3">
        <v>142.0</v>
      </c>
      <c r="W41" s="3">
        <v>101.0</v>
      </c>
      <c r="X41" s="3">
        <v>119.0</v>
      </c>
      <c r="Y41" s="3">
        <v>89.0</v>
      </c>
    </row>
    <row r="42">
      <c r="A42" s="2" t="s">
        <v>44</v>
      </c>
      <c r="B42" s="3" t="s">
        <v>7</v>
      </c>
      <c r="C42" s="3">
        <v>6.0</v>
      </c>
      <c r="D42" s="3">
        <v>7.0</v>
      </c>
      <c r="E42" s="3">
        <v>6.0</v>
      </c>
      <c r="F42" s="3">
        <v>15.0</v>
      </c>
      <c r="G42" s="3">
        <v>5.0</v>
      </c>
      <c r="H42" s="3">
        <v>16.0</v>
      </c>
      <c r="I42" s="3">
        <v>10.0</v>
      </c>
      <c r="J42" s="3">
        <v>13.0</v>
      </c>
      <c r="K42" s="3">
        <v>20.0</v>
      </c>
      <c r="L42" s="3">
        <v>29.0</v>
      </c>
      <c r="M42" s="3">
        <v>33.0</v>
      </c>
      <c r="N42" s="3">
        <v>24.0</v>
      </c>
      <c r="O42" s="3">
        <v>49.0</v>
      </c>
      <c r="P42" s="3">
        <v>34.0</v>
      </c>
      <c r="Q42" s="3">
        <v>59.0</v>
      </c>
      <c r="R42" s="3">
        <v>52.0</v>
      </c>
      <c r="S42" s="3">
        <v>49.0</v>
      </c>
      <c r="T42" s="3">
        <v>91.0</v>
      </c>
      <c r="U42" s="3">
        <v>137.0</v>
      </c>
      <c r="V42" s="3">
        <v>129.0</v>
      </c>
      <c r="W42" s="3">
        <v>147.0</v>
      </c>
      <c r="X42" s="3">
        <v>112.0</v>
      </c>
      <c r="Y42" s="3">
        <v>149.0</v>
      </c>
    </row>
    <row r="43">
      <c r="A43" s="2" t="s">
        <v>45</v>
      </c>
      <c r="B43" s="3" t="s">
        <v>5</v>
      </c>
      <c r="C43" s="3">
        <v>0.0</v>
      </c>
      <c r="D43" s="3">
        <v>0.0</v>
      </c>
      <c r="E43" s="3">
        <v>0.0</v>
      </c>
      <c r="F43" s="3">
        <v>0.0</v>
      </c>
      <c r="G43" s="3">
        <v>1.0</v>
      </c>
      <c r="H43" s="3">
        <v>1.0</v>
      </c>
      <c r="I43" s="3">
        <v>2.0</v>
      </c>
      <c r="J43" s="3">
        <v>5.0</v>
      </c>
      <c r="K43" s="3">
        <v>2.0</v>
      </c>
      <c r="L43" s="3">
        <v>4.0</v>
      </c>
      <c r="M43" s="3">
        <v>11.0</v>
      </c>
      <c r="N43" s="3">
        <v>9.0</v>
      </c>
      <c r="O43" s="3">
        <v>10.0</v>
      </c>
      <c r="P43" s="3">
        <v>9.0</v>
      </c>
      <c r="Q43" s="3">
        <v>19.0</v>
      </c>
      <c r="R43" s="3">
        <v>12.0</v>
      </c>
      <c r="S43" s="3">
        <v>18.0</v>
      </c>
      <c r="T43" s="3">
        <v>13.0</v>
      </c>
      <c r="U43" s="3">
        <v>26.0</v>
      </c>
      <c r="V43" s="3">
        <v>18.0</v>
      </c>
      <c r="W43" s="3">
        <v>26.0</v>
      </c>
      <c r="X43" s="3">
        <v>22.0</v>
      </c>
      <c r="Y43" s="3">
        <v>15.0</v>
      </c>
    </row>
    <row r="44">
      <c r="A44" s="2" t="s">
        <v>46</v>
      </c>
      <c r="B44" s="3" t="s">
        <v>5</v>
      </c>
      <c r="C44" s="3">
        <v>17.0</v>
      </c>
      <c r="D44" s="3">
        <v>23.0</v>
      </c>
      <c r="E44" s="3">
        <v>17.0</v>
      </c>
      <c r="F44" s="3">
        <v>17.0</v>
      </c>
      <c r="G44" s="3">
        <v>13.0</v>
      </c>
      <c r="H44" s="3">
        <v>32.0</v>
      </c>
      <c r="I44" s="3">
        <v>27.0</v>
      </c>
      <c r="J44" s="3">
        <v>33.0</v>
      </c>
      <c r="K44" s="3">
        <v>25.0</v>
      </c>
      <c r="L44" s="3">
        <v>28.0</v>
      </c>
      <c r="M44" s="3">
        <v>57.0</v>
      </c>
      <c r="N44" s="3">
        <v>89.0</v>
      </c>
      <c r="O44" s="3">
        <v>82.0</v>
      </c>
      <c r="P44" s="3">
        <v>120.0</v>
      </c>
      <c r="Q44" s="3">
        <v>91.0</v>
      </c>
      <c r="R44" s="3">
        <v>118.0</v>
      </c>
      <c r="S44" s="3">
        <v>157.0</v>
      </c>
      <c r="T44" s="3">
        <v>112.0</v>
      </c>
      <c r="U44" s="3">
        <v>144.0</v>
      </c>
      <c r="V44" s="3">
        <v>117.0</v>
      </c>
      <c r="W44" s="3">
        <v>155.0</v>
      </c>
      <c r="X44" s="3">
        <v>108.0</v>
      </c>
      <c r="Y44" s="3">
        <v>100.0</v>
      </c>
    </row>
    <row r="45">
      <c r="A45" s="2" t="s">
        <v>47</v>
      </c>
      <c r="B45" s="3" t="s">
        <v>7</v>
      </c>
      <c r="C45" s="3">
        <v>0.0</v>
      </c>
      <c r="D45" s="3">
        <v>3.0</v>
      </c>
      <c r="E45" s="3">
        <v>1.0</v>
      </c>
      <c r="F45" s="3">
        <v>1.0</v>
      </c>
      <c r="G45" s="3">
        <v>1.0</v>
      </c>
      <c r="H45" s="3">
        <v>0.0</v>
      </c>
      <c r="I45" s="3">
        <v>2.0</v>
      </c>
      <c r="J45" s="3">
        <v>2.0</v>
      </c>
      <c r="K45" s="3">
        <v>3.0</v>
      </c>
      <c r="L45" s="3">
        <v>3.0</v>
      </c>
      <c r="M45" s="3">
        <v>11.0</v>
      </c>
      <c r="N45" s="3">
        <v>15.0</v>
      </c>
      <c r="O45" s="3">
        <v>8.0</v>
      </c>
      <c r="P45" s="3">
        <v>12.0</v>
      </c>
      <c r="Q45" s="3">
        <v>12.0</v>
      </c>
      <c r="R45" s="3">
        <v>9.0</v>
      </c>
      <c r="S45" s="3">
        <v>13.0</v>
      </c>
      <c r="T45" s="3">
        <v>17.0</v>
      </c>
      <c r="U45" s="3">
        <v>23.0</v>
      </c>
      <c r="V45" s="3">
        <v>25.0</v>
      </c>
      <c r="W45" s="3">
        <v>29.0</v>
      </c>
      <c r="X45" s="3">
        <v>32.0</v>
      </c>
      <c r="Y45" s="3">
        <v>15.0</v>
      </c>
    </row>
    <row r="46">
      <c r="A46" s="2" t="s">
        <v>48</v>
      </c>
      <c r="B46" s="3" t="s">
        <v>5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1.0</v>
      </c>
      <c r="K46" s="3">
        <v>2.0</v>
      </c>
      <c r="L46" s="3">
        <v>5.0</v>
      </c>
      <c r="M46" s="3">
        <v>3.0</v>
      </c>
      <c r="N46" s="3">
        <v>10.0</v>
      </c>
      <c r="O46" s="3">
        <v>13.0</v>
      </c>
      <c r="P46" s="3">
        <v>12.0</v>
      </c>
      <c r="Q46" s="3">
        <v>30.0</v>
      </c>
      <c r="R46" s="3">
        <v>25.0</v>
      </c>
      <c r="S46" s="3">
        <v>50.0</v>
      </c>
      <c r="T46" s="3">
        <v>33.0</v>
      </c>
      <c r="U46" s="3">
        <v>49.0</v>
      </c>
      <c r="V46" s="3">
        <v>54.0</v>
      </c>
      <c r="W46" s="3">
        <v>45.0</v>
      </c>
      <c r="X46" s="3">
        <v>38.0</v>
      </c>
      <c r="Y46" s="3">
        <v>23.0</v>
      </c>
    </row>
    <row r="47">
      <c r="A47" s="2" t="s">
        <v>49</v>
      </c>
      <c r="B47" s="3" t="s">
        <v>7</v>
      </c>
      <c r="C47" s="3">
        <v>7.0</v>
      </c>
      <c r="D47" s="3">
        <v>8.0</v>
      </c>
      <c r="E47" s="3">
        <v>22.0</v>
      </c>
      <c r="F47" s="3">
        <v>9.0</v>
      </c>
      <c r="G47" s="3">
        <v>55.0</v>
      </c>
      <c r="H47" s="3">
        <v>21.0</v>
      </c>
      <c r="I47" s="3">
        <v>62.0</v>
      </c>
      <c r="J47" s="3">
        <v>32.0</v>
      </c>
      <c r="K47" s="3">
        <v>134.0</v>
      </c>
      <c r="L47" s="3">
        <v>58.0</v>
      </c>
      <c r="M47" s="3">
        <v>74.0</v>
      </c>
      <c r="N47" s="3">
        <v>76.0</v>
      </c>
      <c r="O47" s="3">
        <v>188.0</v>
      </c>
      <c r="P47" s="3">
        <v>141.0</v>
      </c>
      <c r="Q47" s="3">
        <v>214.0</v>
      </c>
      <c r="R47" s="3">
        <v>168.0</v>
      </c>
      <c r="S47" s="3">
        <v>132.0</v>
      </c>
      <c r="T47" s="3">
        <v>205.0</v>
      </c>
      <c r="U47" s="3">
        <v>178.0</v>
      </c>
      <c r="V47" s="3">
        <v>218.0</v>
      </c>
      <c r="W47" s="3">
        <v>162.0</v>
      </c>
      <c r="X47" s="3">
        <v>195.0</v>
      </c>
      <c r="Y47" s="3">
        <v>91.0</v>
      </c>
    </row>
    <row r="48">
      <c r="A48" s="2" t="s">
        <v>50</v>
      </c>
      <c r="B48" s="3" t="s">
        <v>5</v>
      </c>
      <c r="C48" s="3">
        <v>8.0</v>
      </c>
      <c r="D48" s="3">
        <v>8.0</v>
      </c>
      <c r="E48" s="3">
        <v>17.0</v>
      </c>
      <c r="F48" s="3">
        <v>11.0</v>
      </c>
      <c r="G48" s="3">
        <v>10.0</v>
      </c>
      <c r="H48" s="3">
        <v>10.0</v>
      </c>
      <c r="I48" s="3">
        <v>22.0</v>
      </c>
      <c r="J48" s="3">
        <v>21.0</v>
      </c>
      <c r="K48" s="3">
        <v>33.0</v>
      </c>
      <c r="L48" s="3">
        <v>30.0</v>
      </c>
      <c r="M48" s="3">
        <v>47.0</v>
      </c>
      <c r="N48" s="3">
        <v>32.0</v>
      </c>
      <c r="O48" s="3">
        <v>58.0</v>
      </c>
      <c r="P48" s="3">
        <v>42.0</v>
      </c>
      <c r="Q48" s="3">
        <v>66.0</v>
      </c>
      <c r="R48" s="3">
        <v>65.0</v>
      </c>
      <c r="S48" s="3">
        <v>103.0</v>
      </c>
      <c r="T48" s="3">
        <v>103.0</v>
      </c>
      <c r="U48" s="3">
        <v>107.0</v>
      </c>
      <c r="V48" s="3">
        <v>102.0</v>
      </c>
      <c r="W48" s="3">
        <v>111.0</v>
      </c>
      <c r="X48" s="3">
        <v>121.0</v>
      </c>
      <c r="Y48" s="3">
        <v>113.0</v>
      </c>
    </row>
    <row r="49">
      <c r="A49" s="2" t="s">
        <v>51</v>
      </c>
      <c r="B49" s="3" t="s">
        <v>7</v>
      </c>
      <c r="C49" s="3">
        <v>0.0</v>
      </c>
      <c r="D49" s="3">
        <v>0.0</v>
      </c>
      <c r="E49" s="3">
        <v>1.0</v>
      </c>
      <c r="F49" s="3">
        <v>0.0</v>
      </c>
      <c r="G49" s="3">
        <v>0.0</v>
      </c>
      <c r="H49" s="3">
        <v>2.0</v>
      </c>
      <c r="I49" s="3">
        <v>1.0</v>
      </c>
      <c r="J49" s="3">
        <v>6.0</v>
      </c>
      <c r="K49" s="3">
        <v>9.0</v>
      </c>
      <c r="L49" s="3">
        <v>15.0</v>
      </c>
      <c r="M49" s="3">
        <v>17.0</v>
      </c>
      <c r="N49" s="3">
        <v>24.0</v>
      </c>
      <c r="O49" s="3">
        <v>35.0</v>
      </c>
      <c r="P49" s="3">
        <v>40.0</v>
      </c>
      <c r="Q49" s="3">
        <v>50.0</v>
      </c>
      <c r="R49" s="3">
        <v>50.0</v>
      </c>
      <c r="S49" s="3">
        <v>82.0</v>
      </c>
      <c r="T49" s="3">
        <v>53.0</v>
      </c>
      <c r="U49" s="3">
        <v>83.0</v>
      </c>
      <c r="V49" s="3">
        <v>99.0</v>
      </c>
      <c r="W49" s="3">
        <v>174.0</v>
      </c>
      <c r="X49" s="3">
        <v>147.0</v>
      </c>
      <c r="Y49" s="3">
        <v>127.0</v>
      </c>
    </row>
    <row r="50">
      <c r="A50" s="2" t="s">
        <v>52</v>
      </c>
      <c r="B50" s="3" t="s">
        <v>5</v>
      </c>
      <c r="C50" s="3">
        <v>3.0</v>
      </c>
      <c r="D50" s="3">
        <v>6.0</v>
      </c>
      <c r="E50" s="3">
        <v>3.0</v>
      </c>
      <c r="F50" s="3">
        <v>15.0</v>
      </c>
      <c r="G50" s="3">
        <v>4.0</v>
      </c>
      <c r="H50" s="3">
        <v>2.0</v>
      </c>
      <c r="I50" s="3">
        <v>10.0</v>
      </c>
      <c r="J50" s="3">
        <v>5.0</v>
      </c>
      <c r="K50" s="3">
        <v>9.0</v>
      </c>
      <c r="L50" s="3">
        <v>10.0</v>
      </c>
      <c r="M50" s="3">
        <v>27.0</v>
      </c>
      <c r="N50" s="3">
        <v>26.0</v>
      </c>
      <c r="O50" s="3">
        <v>59.0</v>
      </c>
      <c r="P50" s="3">
        <v>146.0</v>
      </c>
      <c r="Q50" s="3">
        <v>122.0</v>
      </c>
      <c r="R50" s="3">
        <v>166.0</v>
      </c>
      <c r="S50" s="3">
        <v>164.0</v>
      </c>
      <c r="T50" s="3">
        <v>223.0</v>
      </c>
      <c r="U50" s="3">
        <v>190.0</v>
      </c>
      <c r="V50" s="3">
        <v>380.0</v>
      </c>
      <c r="W50" s="3">
        <v>214.0</v>
      </c>
      <c r="X50" s="3">
        <v>357.0</v>
      </c>
      <c r="Y50" s="3">
        <v>123.0</v>
      </c>
    </row>
    <row r="51">
      <c r="A51" s="2" t="s">
        <v>53</v>
      </c>
      <c r="B51" s="3" t="s">
        <v>7</v>
      </c>
      <c r="C51" s="3">
        <v>2.0</v>
      </c>
      <c r="D51" s="3">
        <v>2.0</v>
      </c>
      <c r="E51" s="3">
        <v>7.0</v>
      </c>
      <c r="F51" s="3">
        <v>3.0</v>
      </c>
      <c r="G51" s="3">
        <v>6.0</v>
      </c>
      <c r="H51" s="3">
        <v>11.0</v>
      </c>
      <c r="I51" s="3">
        <v>11.0</v>
      </c>
      <c r="J51" s="3">
        <v>2.0</v>
      </c>
      <c r="K51" s="3">
        <v>11.0</v>
      </c>
      <c r="L51" s="3">
        <v>9.0</v>
      </c>
      <c r="M51" s="3">
        <v>13.0</v>
      </c>
      <c r="N51" s="3">
        <v>13.0</v>
      </c>
      <c r="O51" s="3">
        <v>17.0</v>
      </c>
      <c r="P51" s="3">
        <v>15.0</v>
      </c>
      <c r="Q51" s="3">
        <v>35.0</v>
      </c>
      <c r="R51" s="3">
        <v>6.0</v>
      </c>
      <c r="S51" s="3">
        <v>19.0</v>
      </c>
      <c r="T51" s="3">
        <v>8.0</v>
      </c>
      <c r="U51" s="3">
        <v>10.0</v>
      </c>
      <c r="V51" s="3">
        <v>9.0</v>
      </c>
      <c r="W51" s="3">
        <v>9.0</v>
      </c>
      <c r="X51" s="3">
        <v>21.0</v>
      </c>
      <c r="Y51" s="3">
        <v>7.0</v>
      </c>
    </row>
    <row r="52">
      <c r="A52" s="1"/>
    </row>
    <row r="53">
      <c r="A53" s="2" t="s">
        <v>54</v>
      </c>
      <c r="C53">
        <f t="shared" ref="C53:Y53" si="1">SUM(C2:C51)</f>
        <v>2821</v>
      </c>
      <c r="D53">
        <f t="shared" si="1"/>
        <v>3424</v>
      </c>
      <c r="E53">
        <f t="shared" si="1"/>
        <v>3490</v>
      </c>
      <c r="F53">
        <f t="shared" si="1"/>
        <v>3751</v>
      </c>
      <c r="G53">
        <f t="shared" si="1"/>
        <v>3514</v>
      </c>
      <c r="H53">
        <f t="shared" si="1"/>
        <v>4429</v>
      </c>
      <c r="I53">
        <f t="shared" si="1"/>
        <v>5332</v>
      </c>
      <c r="J53">
        <f t="shared" si="1"/>
        <v>6633</v>
      </c>
      <c r="K53">
        <f t="shared" si="1"/>
        <v>8631</v>
      </c>
      <c r="L53">
        <f t="shared" si="1"/>
        <v>8851</v>
      </c>
      <c r="M53">
        <f t="shared" si="1"/>
        <v>9992</v>
      </c>
      <c r="N53">
        <f t="shared" si="1"/>
        <v>10862</v>
      </c>
      <c r="O53">
        <f t="shared" si="1"/>
        <v>14082</v>
      </c>
      <c r="P53">
        <f t="shared" si="1"/>
        <v>13202</v>
      </c>
      <c r="Q53">
        <f t="shared" si="1"/>
        <v>15354</v>
      </c>
      <c r="R53">
        <f t="shared" si="1"/>
        <v>17503</v>
      </c>
      <c r="S53">
        <f t="shared" si="1"/>
        <v>19627</v>
      </c>
      <c r="T53">
        <f t="shared" si="1"/>
        <v>19243</v>
      </c>
      <c r="U53">
        <f t="shared" si="1"/>
        <v>22631</v>
      </c>
      <c r="V53">
        <f t="shared" si="1"/>
        <v>26056</v>
      </c>
      <c r="W53">
        <f t="shared" si="1"/>
        <v>26272</v>
      </c>
      <c r="X53">
        <f t="shared" si="1"/>
        <v>26462</v>
      </c>
      <c r="Y53">
        <f t="shared" si="1"/>
        <v>18290</v>
      </c>
    </row>
    <row r="54">
      <c r="A54" s="1"/>
    </row>
    <row r="55">
      <c r="A55" s="2" t="s">
        <v>55</v>
      </c>
      <c r="C55" s="3">
        <v>2868.0</v>
      </c>
      <c r="D55" s="3">
        <v>3413.0</v>
      </c>
      <c r="E55" s="3">
        <v>3444.0</v>
      </c>
      <c r="F55" s="3">
        <v>3597.0</v>
      </c>
      <c r="G55" s="3">
        <v>3416.0</v>
      </c>
      <c r="H55" s="3">
        <v>4284.0</v>
      </c>
      <c r="I55" s="3">
        <v>5105.0</v>
      </c>
      <c r="J55" s="3">
        <v>6187.0</v>
      </c>
      <c r="K55" s="3">
        <v>7963.0</v>
      </c>
      <c r="L55" s="3">
        <v>8530.0</v>
      </c>
      <c r="M55" s="3">
        <v>9578.0</v>
      </c>
      <c r="N55" s="3">
        <v>11051.0</v>
      </c>
      <c r="O55" s="3">
        <v>14200.0</v>
      </c>
      <c r="P55" s="3">
        <v>12717.0</v>
      </c>
      <c r="Q55" s="3">
        <v>14082.0</v>
      </c>
      <c r="R55" s="3">
        <v>16051.0</v>
      </c>
      <c r="S55" s="3">
        <v>17332.0</v>
      </c>
      <c r="T55" s="3">
        <v>16716.0</v>
      </c>
      <c r="U55" s="3">
        <v>19867.0</v>
      </c>
      <c r="V55" s="3">
        <v>22799.0</v>
      </c>
      <c r="W55" s="3">
        <v>23128.0</v>
      </c>
      <c r="X55" s="3">
        <v>23907.0</v>
      </c>
      <c r="Y55" s="3">
        <v>16401.0</v>
      </c>
    </row>
    <row r="56">
      <c r="A56" s="4" t="s">
        <v>56</v>
      </c>
      <c r="C56" s="5">
        <f t="shared" ref="C56:Y56" si="2">(C53-C55)/(C53+C55)</f>
        <v>-0.008261557391</v>
      </c>
      <c r="D56" s="5">
        <f t="shared" si="2"/>
        <v>0.001608892789</v>
      </c>
      <c r="E56" s="5">
        <f t="shared" si="2"/>
        <v>0.006633977502</v>
      </c>
      <c r="F56" s="5">
        <f t="shared" si="2"/>
        <v>0.02095808383</v>
      </c>
      <c r="G56" s="5">
        <f t="shared" si="2"/>
        <v>0.01414141414</v>
      </c>
      <c r="H56" s="5">
        <f t="shared" si="2"/>
        <v>0.01664179961</v>
      </c>
      <c r="I56" s="5">
        <f t="shared" si="2"/>
        <v>0.02174954489</v>
      </c>
      <c r="J56" s="5">
        <f t="shared" si="2"/>
        <v>0.03478939158</v>
      </c>
      <c r="K56" s="5">
        <f t="shared" si="2"/>
        <v>0.04025551404</v>
      </c>
      <c r="L56" s="5">
        <f t="shared" si="2"/>
        <v>0.01846844255</v>
      </c>
      <c r="M56" s="5">
        <f t="shared" si="2"/>
        <v>0.02115482882</v>
      </c>
      <c r="N56" s="5">
        <f t="shared" si="2"/>
        <v>-0.008625017113</v>
      </c>
      <c r="O56" s="5">
        <f t="shared" si="2"/>
        <v>-0.004172265045</v>
      </c>
      <c r="P56" s="5">
        <f t="shared" si="2"/>
        <v>0.01871214167</v>
      </c>
      <c r="Q56" s="5">
        <f t="shared" si="2"/>
        <v>0.04321239299</v>
      </c>
      <c r="R56" s="5">
        <f t="shared" si="2"/>
        <v>0.04327352924</v>
      </c>
      <c r="S56" s="5">
        <f t="shared" si="2"/>
        <v>0.06209583593</v>
      </c>
      <c r="T56" s="5">
        <f t="shared" si="2"/>
        <v>0.07027447927</v>
      </c>
      <c r="U56" s="5">
        <f t="shared" si="2"/>
        <v>0.06503835475</v>
      </c>
      <c r="V56" s="5">
        <f t="shared" si="2"/>
        <v>0.06666666667</v>
      </c>
      <c r="W56" s="5">
        <f t="shared" si="2"/>
        <v>0.0636437247</v>
      </c>
      <c r="X56" s="5">
        <f t="shared" si="2"/>
        <v>0.05072564474</v>
      </c>
      <c r="Y56" s="5">
        <f t="shared" si="2"/>
        <v>0.05445216339</v>
      </c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9" max="11" width="18.57"/>
  </cols>
  <sheetData>
    <row r="2">
      <c r="B2" s="2">
        <v>1996.0</v>
      </c>
      <c r="C2" s="2">
        <v>1997.0</v>
      </c>
      <c r="D2" s="2">
        <v>1998.0</v>
      </c>
      <c r="E2" s="2">
        <v>1999.0</v>
      </c>
      <c r="F2" s="2">
        <v>2000.0</v>
      </c>
      <c r="G2" s="2">
        <v>2001.0</v>
      </c>
      <c r="H2" s="2">
        <v>2002.0</v>
      </c>
      <c r="I2" s="2">
        <v>2003.0</v>
      </c>
      <c r="J2" s="2">
        <v>2004.0</v>
      </c>
      <c r="K2" s="2">
        <v>2005.0</v>
      </c>
      <c r="L2" s="2">
        <v>2006.0</v>
      </c>
      <c r="M2" s="2">
        <v>2007.0</v>
      </c>
      <c r="N2" s="2">
        <v>2008.0</v>
      </c>
      <c r="O2" s="2">
        <v>2009.0</v>
      </c>
      <c r="P2" s="2">
        <v>2010.0</v>
      </c>
      <c r="Q2" s="2">
        <v>2011.0</v>
      </c>
      <c r="R2" s="2">
        <v>2012.0</v>
      </c>
      <c r="S2" s="2">
        <v>2013.0</v>
      </c>
      <c r="T2" s="2">
        <v>2014.0</v>
      </c>
      <c r="U2" s="2">
        <v>2015.0</v>
      </c>
      <c r="V2" s="2">
        <v>2016.0</v>
      </c>
      <c r="W2" s="2">
        <v>2017.0</v>
      </c>
      <c r="X2" s="2" t="s">
        <v>87</v>
      </c>
    </row>
    <row r="3">
      <c r="A3" s="3" t="s">
        <v>2</v>
      </c>
      <c r="B3" s="23">
        <f>sumifs('Publications by region'!C$2:C$51,'Publications by region'!$B$2:$B$51,$A3)</f>
        <v>881</v>
      </c>
      <c r="C3" s="23">
        <f>sumifs('Publications by region'!D$2:D$51,'Publications by region'!$B$2:$B$51,$A3)</f>
        <v>966</v>
      </c>
      <c r="D3" s="23">
        <f>sumifs('Publications by region'!E$2:E$51,'Publications by region'!$B$2:$B$51,$A3)</f>
        <v>952</v>
      </c>
      <c r="E3" s="23">
        <f>sumifs('Publications by region'!F$2:F$51,'Publications by region'!$B$2:$B$51,$A3)</f>
        <v>927</v>
      </c>
      <c r="F3" s="23">
        <f>sumifs('Publications by region'!G$2:G$51,'Publications by region'!$B$2:$B$51,$A3)</f>
        <v>861</v>
      </c>
      <c r="G3" s="23">
        <f>sumifs('Publications by region'!H$2:H$51,'Publications by region'!$B$2:$B$51,$A3)</f>
        <v>902</v>
      </c>
      <c r="H3" s="23">
        <f>sumifs('Publications by region'!I$2:I$51,'Publications by region'!$B$2:$B$51,$A3)</f>
        <v>1051</v>
      </c>
      <c r="I3" s="23">
        <f>sumifs('Publications by region'!J$2:J$51,'Publications by region'!$B$2:$B$51,$A3)</f>
        <v>1384</v>
      </c>
      <c r="J3" s="23">
        <f>sumifs('Publications by region'!K$2:K$51,'Publications by region'!$B$2:$B$51,$A3)</f>
        <v>1734</v>
      </c>
      <c r="K3" s="23">
        <f>sumifs('Publications by region'!L$2:L$51,'Publications by region'!$B$2:$B$51,$A3)</f>
        <v>2271</v>
      </c>
      <c r="L3" s="23">
        <f>sumifs('Publications by region'!M$2:M$51,'Publications by region'!$B$2:$B$51,$A3)</f>
        <v>2241</v>
      </c>
      <c r="M3" s="23">
        <f>sumifs('Publications by region'!N$2:N$51,'Publications by region'!$B$2:$B$51,$A3)</f>
        <v>2635</v>
      </c>
      <c r="N3" s="23">
        <f>sumifs('Publications by region'!O$2:O$51,'Publications by region'!$B$2:$B$51,$A3)</f>
        <v>2737</v>
      </c>
      <c r="O3" s="23">
        <f>sumifs('Publications by region'!P$2:P$51,'Publications by region'!$B$2:$B$51,$A3)</f>
        <v>2186</v>
      </c>
      <c r="P3" s="23">
        <f>sumifs('Publications by region'!Q$2:Q$51,'Publications by region'!$B$2:$B$51,$A3)</f>
        <v>2277</v>
      </c>
      <c r="Q3" s="23">
        <f>sumifs('Publications by region'!R$2:R$51,'Publications by region'!$B$2:$B$51,$A3)</f>
        <v>2675</v>
      </c>
      <c r="R3" s="23">
        <f>sumifs('Publications by region'!S$2:S$51,'Publications by region'!$B$2:$B$51,$A3)</f>
        <v>2877</v>
      </c>
      <c r="S3" s="23">
        <f>sumifs('Publications by region'!T$2:T$51,'Publications by region'!$B$2:$B$51,$A3)</f>
        <v>3156</v>
      </c>
      <c r="T3" s="23">
        <f>sumifs('Publications by region'!U$2:U$51,'Publications by region'!$B$2:$B$51,$A3)</f>
        <v>3883</v>
      </c>
      <c r="U3" s="23">
        <f>sumifs('Publications by region'!V$2:V$51,'Publications by region'!$B$2:$B$51,$A3)</f>
        <v>4767</v>
      </c>
      <c r="V3" s="23">
        <f>sumifs('Publications by region'!W$2:W$51,'Publications by region'!$B$2:$B$51,$A3)</f>
        <v>4554</v>
      </c>
      <c r="W3" s="23">
        <f>sumifs('Publications by region'!X$2:X$51,'Publications by region'!$B$2:$B$51,$A3)</f>
        <v>4710</v>
      </c>
      <c r="X3" s="24">
        <f t="shared" ref="X3:X9" si="1">W3/$W$10</f>
        <v>0.1779910816</v>
      </c>
    </row>
    <row r="4">
      <c r="A4" s="3" t="s">
        <v>3</v>
      </c>
      <c r="B4" s="23">
        <f>sumifs('Publications by region'!C$2:C$51,'Publications by region'!$B$2:$B$51,$A4)</f>
        <v>105</v>
      </c>
      <c r="C4" s="23">
        <f>sumifs('Publications by region'!D$2:D$51,'Publications by region'!$B$2:$B$51,$A4)</f>
        <v>113</v>
      </c>
      <c r="D4" s="23">
        <f>sumifs('Publications by region'!E$2:E$51,'Publications by region'!$B$2:$B$51,$A4)</f>
        <v>146</v>
      </c>
      <c r="E4" s="23">
        <f>sumifs('Publications by region'!F$2:F$51,'Publications by region'!$B$2:$B$51,$A4)</f>
        <v>109</v>
      </c>
      <c r="F4" s="23">
        <f>sumifs('Publications by region'!G$2:G$51,'Publications by region'!$B$2:$B$51,$A4)</f>
        <v>155</v>
      </c>
      <c r="G4" s="23">
        <f>sumifs('Publications by region'!H$2:H$51,'Publications by region'!$B$2:$B$51,$A4)</f>
        <v>235</v>
      </c>
      <c r="H4" s="23">
        <f>sumifs('Publications by region'!I$2:I$51,'Publications by region'!$B$2:$B$51,$A4)</f>
        <v>305</v>
      </c>
      <c r="I4" s="23">
        <f>sumifs('Publications by region'!J$2:J$51,'Publications by region'!$B$2:$B$51,$A4)</f>
        <v>467</v>
      </c>
      <c r="J4" s="23">
        <f>sumifs('Publications by region'!K$2:K$51,'Publications by region'!$B$2:$B$51,$A4)</f>
        <v>772</v>
      </c>
      <c r="K4" s="23">
        <f>sumifs('Publications by region'!L$2:L$51,'Publications by region'!$B$2:$B$51,$A4)</f>
        <v>926</v>
      </c>
      <c r="L4" s="23">
        <f>sumifs('Publications by region'!M$2:M$51,'Publications by region'!$B$2:$B$51,$A4)</f>
        <v>1018</v>
      </c>
      <c r="M4" s="23">
        <f>sumifs('Publications by region'!N$2:N$51,'Publications by region'!$B$2:$B$51,$A4)</f>
        <v>1342</v>
      </c>
      <c r="N4" s="23">
        <f>sumifs('Publications by region'!O$2:O$51,'Publications by region'!$B$2:$B$51,$A4)</f>
        <v>2667</v>
      </c>
      <c r="O4" s="23">
        <f>sumifs('Publications by region'!P$2:P$51,'Publications by region'!$B$2:$B$51,$A4)</f>
        <v>3676</v>
      </c>
      <c r="P4" s="23">
        <f>sumifs('Publications by region'!Q$2:Q$51,'Publications by region'!$B$2:$B$51,$A4)</f>
        <v>3010</v>
      </c>
      <c r="Q4" s="23">
        <f>sumifs('Publications by region'!R$2:R$51,'Publications by region'!$B$2:$B$51,$A4)</f>
        <v>4388</v>
      </c>
      <c r="R4" s="23">
        <f>sumifs('Publications by region'!S$2:S$51,'Publications by region'!$B$2:$B$51,$A4)</f>
        <v>3247</v>
      </c>
      <c r="S4" s="23">
        <f>sumifs('Publications by region'!T$2:T$51,'Publications by region'!$B$2:$B$51,$A4)</f>
        <v>2601</v>
      </c>
      <c r="T4" s="23">
        <f>sumifs('Publications by region'!U$2:U$51,'Publications by region'!$B$2:$B$51,$A4)</f>
        <v>2842</v>
      </c>
      <c r="U4" s="23">
        <f>sumifs('Publications by region'!V$2:V$51,'Publications by region'!$B$2:$B$51,$A4)</f>
        <v>3471</v>
      </c>
      <c r="V4" s="23">
        <f>sumifs('Publications by region'!W$2:W$51,'Publications by region'!$B$2:$B$51,$A4)</f>
        <v>3850</v>
      </c>
      <c r="W4" s="23">
        <f>sumifs('Publications by region'!X$2:X$51,'Publications by region'!$B$2:$B$51,$A4)</f>
        <v>4147</v>
      </c>
      <c r="X4" s="24">
        <f t="shared" si="1"/>
        <v>0.1567152898</v>
      </c>
    </row>
    <row r="5">
      <c r="A5" s="3" t="s">
        <v>5</v>
      </c>
      <c r="B5" s="23">
        <f>sumifs('Publications by region'!C$2:C$51,'Publications by region'!$B$2:$B$51,$A5)</f>
        <v>1258</v>
      </c>
      <c r="C5" s="23">
        <f>sumifs('Publications by region'!D$2:D$51,'Publications by region'!$B$2:$B$51,$A5)</f>
        <v>1556</v>
      </c>
      <c r="D5" s="23">
        <f>sumifs('Publications by region'!E$2:E$51,'Publications by region'!$B$2:$B$51,$A5)</f>
        <v>1539</v>
      </c>
      <c r="E5" s="23">
        <f>sumifs('Publications by region'!F$2:F$51,'Publications by region'!$B$2:$B$51,$A5)</f>
        <v>1734</v>
      </c>
      <c r="F5" s="23">
        <f>sumifs('Publications by region'!G$2:G$51,'Publications by region'!$B$2:$B$51,$A5)</f>
        <v>1561</v>
      </c>
      <c r="G5" s="23">
        <f>sumifs('Publications by region'!H$2:H$51,'Publications by region'!$B$2:$B$51,$A5)</f>
        <v>2112</v>
      </c>
      <c r="H5" s="23">
        <f>sumifs('Publications by region'!I$2:I$51,'Publications by region'!$B$2:$B$51,$A5)</f>
        <v>2344</v>
      </c>
      <c r="I5" s="23">
        <f>sumifs('Publications by region'!J$2:J$51,'Publications by region'!$B$2:$B$51,$A5)</f>
        <v>2938</v>
      </c>
      <c r="J5" s="23">
        <f>sumifs('Publications by region'!K$2:K$51,'Publications by region'!$B$2:$B$51,$A5)</f>
        <v>3765</v>
      </c>
      <c r="K5" s="23">
        <f>sumifs('Publications by region'!L$2:L$51,'Publications by region'!$B$2:$B$51,$A5)</f>
        <v>3289</v>
      </c>
      <c r="L5" s="23">
        <f>sumifs('Publications by region'!M$2:M$51,'Publications by region'!$B$2:$B$51,$A5)</f>
        <v>4003</v>
      </c>
      <c r="M5" s="23">
        <f>sumifs('Publications by region'!N$2:N$51,'Publications by region'!$B$2:$B$51,$A5)</f>
        <v>3994</v>
      </c>
      <c r="N5" s="23">
        <f>sumifs('Publications by region'!O$2:O$51,'Publications by region'!$B$2:$B$51,$A5)</f>
        <v>5088</v>
      </c>
      <c r="O5" s="23">
        <f>sumifs('Publications by region'!P$2:P$51,'Publications by region'!$B$2:$B$51,$A5)</f>
        <v>4420</v>
      </c>
      <c r="P5" s="23">
        <f>sumifs('Publications by region'!Q$2:Q$51,'Publications by region'!$B$2:$B$51,$A5)</f>
        <v>5826</v>
      </c>
      <c r="Q5" s="23">
        <f>sumifs('Publications by region'!R$2:R$51,'Publications by region'!$B$2:$B$51,$A5)</f>
        <v>5847</v>
      </c>
      <c r="R5" s="23">
        <f>sumifs('Publications by region'!S$2:S$51,'Publications by region'!$B$2:$B$51,$A5)</f>
        <v>8224</v>
      </c>
      <c r="S5" s="23">
        <f>sumifs('Publications by region'!T$2:T$51,'Publications by region'!$B$2:$B$51,$A5)</f>
        <v>7869</v>
      </c>
      <c r="T5" s="23">
        <f>sumifs('Publications by region'!U$2:U$51,'Publications by region'!$B$2:$B$51,$A5)</f>
        <v>9277</v>
      </c>
      <c r="U5" s="23">
        <f>sumifs('Publications by region'!V$2:V$51,'Publications by region'!$B$2:$B$51,$A5)</f>
        <v>9752</v>
      </c>
      <c r="V5" s="23">
        <f>sumifs('Publications by region'!W$2:W$51,'Publications by region'!$B$2:$B$51,$A5)</f>
        <v>9323</v>
      </c>
      <c r="W5" s="23">
        <f>sumifs('Publications by region'!X$2:X$51,'Publications by region'!$B$2:$B$51,$A5)</f>
        <v>8888</v>
      </c>
      <c r="X5" s="24">
        <f t="shared" si="1"/>
        <v>0.3358778626</v>
      </c>
    </row>
    <row r="6">
      <c r="A6" s="3" t="s">
        <v>8</v>
      </c>
      <c r="B6" s="23">
        <f>sumifs('Publications by region'!C$2:C$51,'Publications by region'!$B$2:$B$51,$A6)</f>
        <v>128</v>
      </c>
      <c r="C6" s="23">
        <f>sumifs('Publications by region'!D$2:D$51,'Publications by region'!$B$2:$B$51,$A6)</f>
        <v>229</v>
      </c>
      <c r="D6" s="23">
        <f>sumifs('Publications by region'!E$2:E$51,'Publications by region'!$B$2:$B$51,$A6)</f>
        <v>195</v>
      </c>
      <c r="E6" s="23">
        <f>sumifs('Publications by region'!F$2:F$51,'Publications by region'!$B$2:$B$51,$A6)</f>
        <v>304</v>
      </c>
      <c r="F6" s="23">
        <f>sumifs('Publications by region'!G$2:G$51,'Publications by region'!$B$2:$B$51,$A6)</f>
        <v>239</v>
      </c>
      <c r="G6" s="23">
        <f>sumifs('Publications by region'!H$2:H$51,'Publications by region'!$B$2:$B$51,$A6)</f>
        <v>337</v>
      </c>
      <c r="H6" s="23">
        <f>sumifs('Publications by region'!I$2:I$51,'Publications by region'!$B$2:$B$51,$A6)</f>
        <v>463</v>
      </c>
      <c r="I6" s="23">
        <f>sumifs('Publications by region'!J$2:J$51,'Publications by region'!$B$2:$B$51,$A6)</f>
        <v>500</v>
      </c>
      <c r="J6" s="23">
        <f>sumifs('Publications by region'!K$2:K$51,'Publications by region'!$B$2:$B$51,$A6)</f>
        <v>457</v>
      </c>
      <c r="K6" s="23">
        <f>sumifs('Publications by region'!L$2:L$51,'Publications by region'!$B$2:$B$51,$A6)</f>
        <v>352</v>
      </c>
      <c r="L6" s="23">
        <f>sumifs('Publications by region'!M$2:M$51,'Publications by region'!$B$2:$B$51,$A6)</f>
        <v>399</v>
      </c>
      <c r="M6" s="23">
        <f>sumifs('Publications by region'!N$2:N$51,'Publications by region'!$B$2:$B$51,$A6)</f>
        <v>407</v>
      </c>
      <c r="N6" s="23">
        <f>sumifs('Publications by region'!O$2:O$51,'Publications by region'!$B$2:$B$51,$A6)</f>
        <v>449</v>
      </c>
      <c r="O6" s="23">
        <f>sumifs('Publications by region'!P$2:P$51,'Publications by region'!$B$2:$B$51,$A6)</f>
        <v>354</v>
      </c>
      <c r="P6" s="23">
        <f>sumifs('Publications by region'!Q$2:Q$51,'Publications by region'!$B$2:$B$51,$A6)</f>
        <v>511</v>
      </c>
      <c r="Q6" s="23">
        <f>sumifs('Publications by region'!R$2:R$51,'Publications by region'!$B$2:$B$51,$A6)</f>
        <v>511</v>
      </c>
      <c r="R6" s="23">
        <f>sumifs('Publications by region'!S$2:S$51,'Publications by region'!$B$2:$B$51,$A6)</f>
        <v>656</v>
      </c>
      <c r="S6" s="23">
        <f>sumifs('Publications by region'!T$2:T$51,'Publications by region'!$B$2:$B$51,$A6)</f>
        <v>723</v>
      </c>
      <c r="T6" s="23">
        <f>sumifs('Publications by region'!U$2:U$51,'Publications by region'!$B$2:$B$51,$A6)</f>
        <v>818</v>
      </c>
      <c r="U6" s="23">
        <f>sumifs('Publications by region'!V$2:V$51,'Publications by region'!$B$2:$B$51,$A6)</f>
        <v>840</v>
      </c>
      <c r="V6" s="23">
        <f>sumifs('Publications by region'!W$2:W$51,'Publications by region'!$B$2:$B$51,$A6)</f>
        <v>957</v>
      </c>
      <c r="W6" s="23">
        <f>sumifs('Publications by region'!X$2:X$51,'Publications by region'!$B$2:$B$51,$A6)</f>
        <v>1125</v>
      </c>
      <c r="X6" s="24">
        <f t="shared" si="1"/>
        <v>0.04251379336</v>
      </c>
    </row>
    <row r="7">
      <c r="A7" s="3" t="s">
        <v>10</v>
      </c>
      <c r="B7" s="23">
        <f>sumifs('Publications by region'!C$2:C$51,'Publications by region'!$B$2:$B$51,$A7)</f>
        <v>112</v>
      </c>
      <c r="C7" s="23">
        <f>sumifs('Publications by region'!D$2:D$51,'Publications by region'!$B$2:$B$51,$A7)</f>
        <v>150</v>
      </c>
      <c r="D7" s="23">
        <f>sumifs('Publications by region'!E$2:E$51,'Publications by region'!$B$2:$B$51,$A7)</f>
        <v>161</v>
      </c>
      <c r="E7" s="23">
        <f>sumifs('Publications by region'!F$2:F$51,'Publications by region'!$B$2:$B$51,$A7)</f>
        <v>145</v>
      </c>
      <c r="F7" s="23">
        <f>sumifs('Publications by region'!G$2:G$51,'Publications by region'!$B$2:$B$51,$A7)</f>
        <v>182</v>
      </c>
      <c r="G7" s="23">
        <f>sumifs('Publications by region'!H$2:H$51,'Publications by region'!$B$2:$B$51,$A7)</f>
        <v>215</v>
      </c>
      <c r="H7" s="23">
        <f>sumifs('Publications by region'!I$2:I$51,'Publications by region'!$B$2:$B$51,$A7)</f>
        <v>223</v>
      </c>
      <c r="I7" s="23">
        <f>sumifs('Publications by region'!J$2:J$51,'Publications by region'!$B$2:$B$51,$A7)</f>
        <v>313</v>
      </c>
      <c r="J7" s="23">
        <f>sumifs('Publications by region'!K$2:K$51,'Publications by region'!$B$2:$B$51,$A7)</f>
        <v>307</v>
      </c>
      <c r="K7" s="23">
        <f>sumifs('Publications by region'!L$2:L$51,'Publications by region'!$B$2:$B$51,$A7)</f>
        <v>418</v>
      </c>
      <c r="L7" s="23">
        <f>sumifs('Publications by region'!M$2:M$51,'Publications by region'!$B$2:$B$51,$A7)</f>
        <v>483</v>
      </c>
      <c r="M7" s="23">
        <f>sumifs('Publications by region'!N$2:N$51,'Publications by region'!$B$2:$B$51,$A7)</f>
        <v>476</v>
      </c>
      <c r="N7" s="23">
        <f>sumifs('Publications by region'!O$2:O$51,'Publications by region'!$B$2:$B$51,$A7)</f>
        <v>554</v>
      </c>
      <c r="O7" s="23">
        <f>sumifs('Publications by region'!P$2:P$51,'Publications by region'!$B$2:$B$51,$A7)</f>
        <v>489</v>
      </c>
      <c r="P7" s="23">
        <f>sumifs('Publications by region'!Q$2:Q$51,'Publications by region'!$B$2:$B$51,$A7)</f>
        <v>547</v>
      </c>
      <c r="Q7" s="23">
        <f>sumifs('Publications by region'!R$2:R$51,'Publications by region'!$B$2:$B$51,$A7)</f>
        <v>646</v>
      </c>
      <c r="R7" s="23">
        <f>sumifs('Publications by region'!S$2:S$51,'Publications by region'!$B$2:$B$51,$A7)</f>
        <v>597</v>
      </c>
      <c r="S7" s="23">
        <f>sumifs('Publications by region'!T$2:T$51,'Publications by region'!$B$2:$B$51,$A7)</f>
        <v>626</v>
      </c>
      <c r="T7" s="23">
        <f>sumifs('Publications by region'!U$2:U$51,'Publications by region'!$B$2:$B$51,$A7)</f>
        <v>742</v>
      </c>
      <c r="U7" s="23">
        <f>sumifs('Publications by region'!V$2:V$51,'Publications by region'!$B$2:$B$51,$A7)</f>
        <v>851</v>
      </c>
      <c r="V7" s="23">
        <f>sumifs('Publications by region'!W$2:W$51,'Publications by region'!$B$2:$B$51,$A7)</f>
        <v>786</v>
      </c>
      <c r="W7" s="23">
        <f>sumifs('Publications by region'!X$2:X$51,'Publications by region'!$B$2:$B$51,$A7)</f>
        <v>757</v>
      </c>
      <c r="X7" s="24">
        <f t="shared" si="1"/>
        <v>0.02860705918</v>
      </c>
    </row>
    <row r="8">
      <c r="A8" s="3" t="s">
        <v>14</v>
      </c>
      <c r="B8" s="23">
        <f>sumifs('Publications by region'!C$2:C$51,'Publications by region'!$B$2:$B$51,$A8)</f>
        <v>39</v>
      </c>
      <c r="C8" s="23">
        <f>sumifs('Publications by region'!D$2:D$51,'Publications by region'!$B$2:$B$51,$A8)</f>
        <v>26</v>
      </c>
      <c r="D8" s="23">
        <f>sumifs('Publications by region'!E$2:E$51,'Publications by region'!$B$2:$B$51,$A8)</f>
        <v>28</v>
      </c>
      <c r="E8" s="23">
        <f>sumifs('Publications by region'!F$2:F$51,'Publications by region'!$B$2:$B$51,$A8)</f>
        <v>55</v>
      </c>
      <c r="F8" s="23">
        <f>sumifs('Publications by region'!G$2:G$51,'Publications by region'!$B$2:$B$51,$A8)</f>
        <v>38</v>
      </c>
      <c r="G8" s="23">
        <f>sumifs('Publications by region'!H$2:H$51,'Publications by region'!$B$2:$B$51,$A8)</f>
        <v>32</v>
      </c>
      <c r="H8" s="23">
        <f>sumifs('Publications by region'!I$2:I$51,'Publications by region'!$B$2:$B$51,$A8)</f>
        <v>57</v>
      </c>
      <c r="I8" s="23">
        <f>sumifs('Publications by region'!J$2:J$51,'Publications by region'!$B$2:$B$51,$A8)</f>
        <v>69</v>
      </c>
      <c r="J8" s="23">
        <f>sumifs('Publications by region'!K$2:K$51,'Publications by region'!$B$2:$B$51,$A8)</f>
        <v>100</v>
      </c>
      <c r="K8" s="23">
        <f>sumifs('Publications by region'!L$2:L$51,'Publications by region'!$B$2:$B$51,$A8)</f>
        <v>242</v>
      </c>
      <c r="L8" s="23">
        <f>sumifs('Publications by region'!M$2:M$51,'Publications by region'!$B$2:$B$51,$A8)</f>
        <v>165</v>
      </c>
      <c r="M8" s="23">
        <f>sumifs('Publications by region'!N$2:N$51,'Publications by region'!$B$2:$B$51,$A8)</f>
        <v>310</v>
      </c>
      <c r="N8" s="23">
        <f>sumifs('Publications by region'!O$2:O$51,'Publications by region'!$B$2:$B$51,$A8)</f>
        <v>277</v>
      </c>
      <c r="O8" s="23">
        <f>sumifs('Publications by region'!P$2:P$51,'Publications by region'!$B$2:$B$51,$A8)</f>
        <v>398</v>
      </c>
      <c r="P8" s="23">
        <f>sumifs('Publications by region'!Q$2:Q$51,'Publications by region'!$B$2:$B$51,$A8)</f>
        <v>655</v>
      </c>
      <c r="Q8" s="23">
        <f>sumifs('Publications by region'!R$2:R$51,'Publications by region'!$B$2:$B$51,$A8)</f>
        <v>893</v>
      </c>
      <c r="R8" s="23">
        <f>sumifs('Publications by region'!S$2:S$51,'Publications by region'!$B$2:$B$51,$A8)</f>
        <v>919</v>
      </c>
      <c r="S8" s="23">
        <f>sumifs('Publications by region'!T$2:T$51,'Publications by region'!$B$2:$B$51,$A8)</f>
        <v>1051</v>
      </c>
      <c r="T8" s="23">
        <f>sumifs('Publications by region'!U$2:U$51,'Publications by region'!$B$2:$B$51,$A8)</f>
        <v>1409</v>
      </c>
      <c r="U8" s="23">
        <f>sumifs('Publications by region'!V$2:V$51,'Publications by region'!$B$2:$B$51,$A8)</f>
        <v>2099</v>
      </c>
      <c r="V8" s="23">
        <f>sumifs('Publications by region'!W$2:W$51,'Publications by region'!$B$2:$B$51,$A8)</f>
        <v>2421</v>
      </c>
      <c r="W8" s="23">
        <f>sumifs('Publications by region'!X$2:X$51,'Publications by region'!$B$2:$B$51,$A8)</f>
        <v>2351</v>
      </c>
      <c r="X8" s="24">
        <f t="shared" si="1"/>
        <v>0.08884438062</v>
      </c>
    </row>
    <row r="9">
      <c r="A9" s="3" t="s">
        <v>7</v>
      </c>
      <c r="B9" s="23">
        <f>sumifs('Publications by region'!C$2:C$51,'Publications by region'!$B$2:$B$51,$A9)</f>
        <v>298</v>
      </c>
      <c r="C9" s="23">
        <f>sumifs('Publications by region'!D$2:D$51,'Publications by region'!$B$2:$B$51,$A9)</f>
        <v>384</v>
      </c>
      <c r="D9" s="23">
        <f>sumifs('Publications by region'!E$2:E$51,'Publications by region'!$B$2:$B$51,$A9)</f>
        <v>469</v>
      </c>
      <c r="E9" s="23">
        <f>sumifs('Publications by region'!F$2:F$51,'Publications by region'!$B$2:$B$51,$A9)</f>
        <v>477</v>
      </c>
      <c r="F9" s="23">
        <f>sumifs('Publications by region'!G$2:G$51,'Publications by region'!$B$2:$B$51,$A9)</f>
        <v>478</v>
      </c>
      <c r="G9" s="23">
        <f>sumifs('Publications by region'!H$2:H$51,'Publications by region'!$B$2:$B$51,$A9)</f>
        <v>596</v>
      </c>
      <c r="H9" s="23">
        <f>sumifs('Publications by region'!I$2:I$51,'Publications by region'!$B$2:$B$51,$A9)</f>
        <v>889</v>
      </c>
      <c r="I9" s="23">
        <f>sumifs('Publications by region'!J$2:J$51,'Publications by region'!$B$2:$B$51,$A9)</f>
        <v>962</v>
      </c>
      <c r="J9" s="23">
        <f>sumifs('Publications by region'!K$2:K$51,'Publications by region'!$B$2:$B$51,$A9)</f>
        <v>1496</v>
      </c>
      <c r="K9" s="23">
        <f>sumifs('Publications by region'!L$2:L$51,'Publications by region'!$B$2:$B$51,$A9)</f>
        <v>1353</v>
      </c>
      <c r="L9" s="23">
        <f>sumifs('Publications by region'!M$2:M$51,'Publications by region'!$B$2:$B$51,$A9)</f>
        <v>1683</v>
      </c>
      <c r="M9" s="23">
        <f>sumifs('Publications by region'!N$2:N$51,'Publications by region'!$B$2:$B$51,$A9)</f>
        <v>1698</v>
      </c>
      <c r="N9" s="23">
        <f>sumifs('Publications by region'!O$2:O$51,'Publications by region'!$B$2:$B$51,$A9)</f>
        <v>2310</v>
      </c>
      <c r="O9" s="23">
        <f>sumifs('Publications by region'!P$2:P$51,'Publications by region'!$B$2:$B$51,$A9)</f>
        <v>1679</v>
      </c>
      <c r="P9" s="23">
        <f>sumifs('Publications by region'!Q$2:Q$51,'Publications by region'!$B$2:$B$51,$A9)</f>
        <v>2528</v>
      </c>
      <c r="Q9" s="23">
        <f>sumifs('Publications by region'!R$2:R$51,'Publications by region'!$B$2:$B$51,$A9)</f>
        <v>2543</v>
      </c>
      <c r="R9" s="23">
        <f>sumifs('Publications by region'!S$2:S$51,'Publications by region'!$B$2:$B$51,$A9)</f>
        <v>3107</v>
      </c>
      <c r="S9" s="23">
        <f>sumifs('Publications by region'!T$2:T$51,'Publications by region'!$B$2:$B$51,$A9)</f>
        <v>3217</v>
      </c>
      <c r="T9" s="23">
        <f>sumifs('Publications by region'!U$2:U$51,'Publications by region'!$B$2:$B$51,$A9)</f>
        <v>3660</v>
      </c>
      <c r="U9" s="23">
        <f>sumifs('Publications by region'!V$2:V$51,'Publications by region'!$B$2:$B$51,$A9)</f>
        <v>4276</v>
      </c>
      <c r="V9" s="23">
        <f>sumifs('Publications by region'!W$2:W$51,'Publications by region'!$B$2:$B$51,$A9)</f>
        <v>4381</v>
      </c>
      <c r="W9" s="23">
        <f>sumifs('Publications by region'!X$2:X$51,'Publications by region'!$B$2:$B$51,$A9)</f>
        <v>4484</v>
      </c>
      <c r="X9" s="24">
        <f t="shared" si="1"/>
        <v>0.1694505328</v>
      </c>
    </row>
    <row r="10">
      <c r="A10" s="28" t="s">
        <v>119</v>
      </c>
      <c r="B10" s="29">
        <f t="shared" ref="B10:X10" si="2">sum(B3:B9)</f>
        <v>2821</v>
      </c>
      <c r="C10" s="29">
        <f t="shared" si="2"/>
        <v>3424</v>
      </c>
      <c r="D10" s="29">
        <f t="shared" si="2"/>
        <v>3490</v>
      </c>
      <c r="E10" s="29">
        <f t="shared" si="2"/>
        <v>3751</v>
      </c>
      <c r="F10" s="29">
        <f t="shared" si="2"/>
        <v>3514</v>
      </c>
      <c r="G10" s="29">
        <f t="shared" si="2"/>
        <v>4429</v>
      </c>
      <c r="H10" s="29">
        <f t="shared" si="2"/>
        <v>5332</v>
      </c>
      <c r="I10" s="29">
        <f t="shared" si="2"/>
        <v>6633</v>
      </c>
      <c r="J10" s="29">
        <f t="shared" si="2"/>
        <v>8631</v>
      </c>
      <c r="K10" s="29">
        <f t="shared" si="2"/>
        <v>8851</v>
      </c>
      <c r="L10" s="29">
        <f t="shared" si="2"/>
        <v>9992</v>
      </c>
      <c r="M10" s="29">
        <f t="shared" si="2"/>
        <v>10862</v>
      </c>
      <c r="N10" s="29">
        <f t="shared" si="2"/>
        <v>14082</v>
      </c>
      <c r="O10" s="29">
        <f t="shared" si="2"/>
        <v>13202</v>
      </c>
      <c r="P10" s="29">
        <f t="shared" si="2"/>
        <v>15354</v>
      </c>
      <c r="Q10" s="29">
        <f t="shared" si="2"/>
        <v>17503</v>
      </c>
      <c r="R10" s="29">
        <f t="shared" si="2"/>
        <v>19627</v>
      </c>
      <c r="S10" s="29">
        <f t="shared" si="2"/>
        <v>19243</v>
      </c>
      <c r="T10" s="29">
        <f t="shared" si="2"/>
        <v>22631</v>
      </c>
      <c r="U10" s="29">
        <f t="shared" si="2"/>
        <v>26056</v>
      </c>
      <c r="V10" s="29">
        <f t="shared" si="2"/>
        <v>26272</v>
      </c>
      <c r="W10" s="29">
        <f t="shared" si="2"/>
        <v>26462</v>
      </c>
      <c r="X10" s="30">
        <f t="shared" si="2"/>
        <v>1</v>
      </c>
    </row>
    <row r="11">
      <c r="A11" s="31" t="s">
        <v>120</v>
      </c>
      <c r="B11" s="32" t="str">
        <f>if(sum(B$3:B$9)=sum('Publications by region'!C$2:C$51), "TRUE", "FALSE")</f>
        <v>TRUE</v>
      </c>
      <c r="C11" s="32" t="str">
        <f>if(sum(C$3:C$9)=sum('Publications by region'!D$2:D$51), "TRUE", "FALSE")</f>
        <v>TRUE</v>
      </c>
      <c r="D11" s="32" t="str">
        <f>if(sum(D$3:D$9)=sum('Publications by region'!E$2:E$51), "TRUE", "FALSE")</f>
        <v>TRUE</v>
      </c>
      <c r="E11" s="32" t="str">
        <f>if(sum(E$3:E$9)=sum('Publications by region'!F$2:F$51), "TRUE", "FALSE")</f>
        <v>TRUE</v>
      </c>
      <c r="F11" s="32" t="str">
        <f>if(sum(F$3:F$9)=sum('Publications by region'!G$2:G$51), "TRUE", "FALSE")</f>
        <v>TRUE</v>
      </c>
      <c r="G11" s="32" t="str">
        <f>if(sum(G$3:G$9)=sum('Publications by region'!H$2:H$51), "TRUE", "FALSE")</f>
        <v>TRUE</v>
      </c>
      <c r="H11" s="32" t="str">
        <f>if(sum(H$3:H$9)=sum('Publications by region'!I$2:I$51), "TRUE", "FALSE")</f>
        <v>TRUE</v>
      </c>
      <c r="I11" s="32" t="str">
        <f>if(sum(I$3:I$9)=sum('Publications by region'!J$2:J$51), "TRUE", "FALSE")</f>
        <v>TRUE</v>
      </c>
      <c r="J11" s="32" t="str">
        <f>if(sum(J$3:J$9)=sum('Publications by region'!K$2:K$51), "TRUE", "FALSE")</f>
        <v>TRUE</v>
      </c>
      <c r="K11" s="32" t="str">
        <f>if(sum(K$3:K$9)=sum('Publications by region'!L$2:L$51), "TRUE", "FALSE")</f>
        <v>TRUE</v>
      </c>
      <c r="L11" s="32" t="str">
        <f>if(sum(L$3:L$9)=sum('Publications by region'!M$2:M$51), "TRUE", "FALSE")</f>
        <v>TRUE</v>
      </c>
      <c r="M11" s="32" t="str">
        <f>if(sum(M$3:M$9)=sum('Publications by region'!N$2:N$51), "TRUE", "FALSE")</f>
        <v>TRUE</v>
      </c>
      <c r="N11" s="32" t="str">
        <f>if(sum(N$3:N$9)=sum('Publications by region'!O$2:O$51), "TRUE", "FALSE")</f>
        <v>TRUE</v>
      </c>
      <c r="O11" s="32" t="str">
        <f>if(sum(O$3:O$9)=sum('Publications by region'!P$2:P$51), "TRUE", "FALSE")</f>
        <v>TRUE</v>
      </c>
      <c r="P11" s="32" t="str">
        <f>if(sum(P$3:P$9)=sum('Publications by region'!Q$2:Q$51), "TRUE", "FALSE")</f>
        <v>TRUE</v>
      </c>
      <c r="Q11" s="32" t="str">
        <f>if(sum(Q$3:Q$9)=sum('Publications by region'!R$2:R$51), "TRUE", "FALSE")</f>
        <v>TRUE</v>
      </c>
      <c r="R11" s="32" t="str">
        <f>if(sum(R$3:R$9)=sum('Publications by region'!S$2:S$51), "TRUE", "FALSE")</f>
        <v>TRUE</v>
      </c>
      <c r="S11" s="32" t="str">
        <f>if(sum(S$3:S$9)=sum('Publications by region'!T$2:T$51), "TRUE", "FALSE")</f>
        <v>TRUE</v>
      </c>
      <c r="T11" s="32" t="str">
        <f>if(sum(T$3:T$9)=sum('Publications by region'!U$2:U$51), "TRUE", "FALSE")</f>
        <v>TRUE</v>
      </c>
      <c r="U11" s="32" t="str">
        <f>if(sum(U$3:U$9)=sum('Publications by region'!V$2:V$51), "TRUE", "FALSE")</f>
        <v>TRUE</v>
      </c>
      <c r="V11" s="32" t="str">
        <f>if(sum(V$3:V$9)=sum('Publications by region'!W$2:W$51), "TRUE", "FALSE")</f>
        <v>TRUE</v>
      </c>
      <c r="W11" s="32" t="str">
        <f>if(sum(W$3:W$9)=sum('Publications by region'!X$2:X$51), "TRUE", "FALSE")</f>
        <v>TRUE</v>
      </c>
    </row>
    <row r="12">
      <c r="H12" s="33" t="s">
        <v>121</v>
      </c>
    </row>
    <row r="14">
      <c r="H14" s="2" t="s">
        <v>0</v>
      </c>
      <c r="I14" s="2" t="s">
        <v>122</v>
      </c>
      <c r="J14" s="2" t="s">
        <v>123</v>
      </c>
      <c r="K14" s="2" t="s">
        <v>124</v>
      </c>
    </row>
    <row r="15">
      <c r="H15" s="3" t="s">
        <v>2</v>
      </c>
      <c r="I15" s="5">
        <f t="shared" ref="I15:I21" si="3">(W3-F3)/F3</f>
        <v>4.470383275</v>
      </c>
      <c r="J15" s="5">
        <f t="shared" ref="J15:J21" si="4">(W3-M3)/M3</f>
        <v>0.7874762808</v>
      </c>
      <c r="K15" s="5">
        <f t="shared" ref="K15:K21" si="5">(W3-P3)/P3</f>
        <v>1.068511199</v>
      </c>
    </row>
    <row r="16">
      <c r="H16" s="3" t="s">
        <v>3</v>
      </c>
      <c r="I16" s="5">
        <f t="shared" si="3"/>
        <v>25.75483871</v>
      </c>
      <c r="J16" s="5">
        <f t="shared" si="4"/>
        <v>2.090163934</v>
      </c>
      <c r="K16" s="5">
        <f t="shared" si="5"/>
        <v>0.3777408638</v>
      </c>
    </row>
    <row r="17">
      <c r="H17" s="3" t="s">
        <v>5</v>
      </c>
      <c r="I17" s="5">
        <f t="shared" si="3"/>
        <v>4.693786035</v>
      </c>
      <c r="J17" s="5">
        <f t="shared" si="4"/>
        <v>1.225338007</v>
      </c>
      <c r="K17" s="5">
        <f t="shared" si="5"/>
        <v>0.5255750086</v>
      </c>
    </row>
    <row r="18">
      <c r="H18" s="3" t="s">
        <v>8</v>
      </c>
      <c r="I18" s="5">
        <f t="shared" si="3"/>
        <v>3.707112971</v>
      </c>
      <c r="J18" s="5">
        <f t="shared" si="4"/>
        <v>1.764127764</v>
      </c>
      <c r="K18" s="5">
        <f t="shared" si="5"/>
        <v>1.201565558</v>
      </c>
    </row>
    <row r="19">
      <c r="H19" s="3" t="s">
        <v>10</v>
      </c>
      <c r="I19" s="5">
        <f t="shared" si="3"/>
        <v>3.159340659</v>
      </c>
      <c r="J19" s="5">
        <f t="shared" si="4"/>
        <v>0.5903361345</v>
      </c>
      <c r="K19" s="5">
        <f t="shared" si="5"/>
        <v>0.3839122486</v>
      </c>
    </row>
    <row r="20">
      <c r="H20" s="3" t="s">
        <v>14</v>
      </c>
      <c r="I20" s="5">
        <f t="shared" si="3"/>
        <v>60.86842105</v>
      </c>
      <c r="J20" s="5">
        <f t="shared" si="4"/>
        <v>6.583870968</v>
      </c>
      <c r="K20" s="5">
        <f t="shared" si="5"/>
        <v>2.589312977</v>
      </c>
    </row>
    <row r="21">
      <c r="H21" s="3" t="s">
        <v>7</v>
      </c>
      <c r="I21" s="5">
        <f t="shared" si="3"/>
        <v>8.380753138</v>
      </c>
      <c r="J21" s="5">
        <f t="shared" si="4"/>
        <v>1.640753828</v>
      </c>
      <c r="K21" s="5">
        <f t="shared" si="5"/>
        <v>0.7737341772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8.14"/>
  </cols>
  <sheetData>
    <row r="1">
      <c r="A1" s="6" t="s">
        <v>57</v>
      </c>
    </row>
    <row r="2">
      <c r="A2" s="7" t="s">
        <v>58</v>
      </c>
    </row>
    <row r="3">
      <c r="A3" s="8" t="s">
        <v>59</v>
      </c>
    </row>
    <row r="4">
      <c r="A4" s="9"/>
      <c r="B4" s="10"/>
    </row>
    <row r="5">
      <c r="A5" s="6" t="s">
        <v>60</v>
      </c>
      <c r="B5" s="11"/>
    </row>
    <row r="6">
      <c r="A6" s="12" t="s">
        <v>61</v>
      </c>
      <c r="B6" s="13"/>
    </row>
    <row r="7">
      <c r="A7" s="14"/>
      <c r="B7" s="11"/>
    </row>
    <row r="8">
      <c r="A8" s="15" t="s">
        <v>62</v>
      </c>
    </row>
    <row r="9">
      <c r="A9" s="16"/>
      <c r="B9" s="11"/>
    </row>
    <row r="10">
      <c r="A10" s="17" t="s">
        <v>63</v>
      </c>
      <c r="B10" s="13"/>
    </row>
    <row r="11">
      <c r="A11" s="18" t="s">
        <v>64</v>
      </c>
    </row>
    <row r="12">
      <c r="A12" s="19"/>
    </row>
    <row r="13">
      <c r="A13" s="12" t="s">
        <v>65</v>
      </c>
    </row>
    <row r="14">
      <c r="A14" s="14"/>
    </row>
    <row r="15">
      <c r="A15" s="17" t="s">
        <v>66</v>
      </c>
    </row>
    <row r="16">
      <c r="A16" s="20" t="s">
        <v>67</v>
      </c>
    </row>
    <row r="17">
      <c r="A17" s="20" t="s">
        <v>68</v>
      </c>
    </row>
    <row r="18">
      <c r="A18" s="20" t="s">
        <v>69</v>
      </c>
    </row>
    <row r="19">
      <c r="A19" s="21"/>
    </row>
    <row r="20">
      <c r="A20" s="17" t="s">
        <v>70</v>
      </c>
    </row>
    <row r="21">
      <c r="A21" s="20" t="s">
        <v>71</v>
      </c>
    </row>
    <row r="22">
      <c r="A22" s="20" t="s">
        <v>68</v>
      </c>
    </row>
    <row r="23">
      <c r="A23" s="20" t="s">
        <v>69</v>
      </c>
    </row>
    <row r="24">
      <c r="A24" s="21"/>
    </row>
    <row r="25">
      <c r="A25" s="17" t="s">
        <v>72</v>
      </c>
    </row>
    <row r="26">
      <c r="A26" s="20" t="s">
        <v>73</v>
      </c>
    </row>
    <row r="27">
      <c r="A27" s="21"/>
    </row>
    <row r="28">
      <c r="A28" s="7" t="s">
        <v>74</v>
      </c>
    </row>
    <row r="29">
      <c r="A29" s="9"/>
    </row>
    <row r="30">
      <c r="A30" s="6" t="s">
        <v>75</v>
      </c>
    </row>
    <row r="31">
      <c r="A31" s="7" t="s">
        <v>76</v>
      </c>
    </row>
    <row r="32">
      <c r="A32" s="7" t="s">
        <v>77</v>
      </c>
    </row>
    <row r="33">
      <c r="A33" s="7" t="s">
        <v>78</v>
      </c>
    </row>
    <row r="34">
      <c r="A34" s="9"/>
    </row>
    <row r="35">
      <c r="A35" s="8" t="s">
        <v>79</v>
      </c>
    </row>
    <row r="36">
      <c r="A36" s="7" t="s">
        <v>80</v>
      </c>
    </row>
    <row r="37">
      <c r="A37" s="7" t="s">
        <v>81</v>
      </c>
    </row>
    <row r="38">
      <c r="A38" s="22" t="s">
        <v>82</v>
      </c>
    </row>
    <row r="39">
      <c r="A39" s="8"/>
    </row>
    <row r="40">
      <c r="A40" s="8" t="s">
        <v>83</v>
      </c>
    </row>
    <row r="41">
      <c r="A41" s="7" t="s">
        <v>84</v>
      </c>
    </row>
    <row r="42">
      <c r="A42" s="7" t="s">
        <v>85</v>
      </c>
    </row>
    <row r="43">
      <c r="A43" s="7" t="s">
        <v>86</v>
      </c>
    </row>
    <row r="44">
      <c r="A44" s="9"/>
    </row>
  </sheetData>
  <hyperlinks>
    <hyperlink r:id="rId1" ref="A3"/>
  </hyperlinks>
  <drawing r:id="rId2"/>
</worksheet>
</file>