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I enrollment (as a % of total)" sheetId="1" r:id="rId3"/>
    <sheet state="visible" name="ML enrollment (as a % of total)" sheetId="2" r:id="rId4"/>
    <sheet state="visible" name="Growth in AI enrollment" sheetId="3" r:id="rId5"/>
    <sheet state="visible" name="Growth in ML enrollment" sheetId="4" r:id="rId6"/>
  </sheets>
  <definedNames/>
  <calcPr/>
</workbook>
</file>

<file path=xl/sharedStrings.xml><?xml version="1.0" encoding="utf-8"?>
<sst xmlns="http://schemas.openxmlformats.org/spreadsheetml/2006/main" count="63" uniqueCount="17">
  <si>
    <t>Cells in blue are calculations</t>
  </si>
  <si>
    <t xml:space="preserve">AI enrollment </t>
  </si>
  <si>
    <t>Berkeley</t>
  </si>
  <si>
    <t>Stanford</t>
  </si>
  <si>
    <t>UIUC</t>
  </si>
  <si>
    <t>UW</t>
  </si>
  <si>
    <t>Undergraduate enrollment</t>
  </si>
  <si>
    <t>Link to data</t>
  </si>
  <si>
    <t>AI enrollment as a percent of undergraduates</t>
  </si>
  <si>
    <t>Average</t>
  </si>
  <si>
    <t>Average % in 2017</t>
  </si>
  <si>
    <t xml:space="preserve">ML enrollment </t>
  </si>
  <si>
    <t>ML enrollment as a percent of undergraduates</t>
  </si>
  <si>
    <t>Growth in enrollment (relative to 2012)</t>
  </si>
  <si>
    <t>Average growth</t>
  </si>
  <si>
    <t>CMU</t>
  </si>
  <si>
    <t>Growth in enrollment (2012-2017)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</si>
</sst>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i/>
      <color rgb="FF0000FF"/>
    </font>
    <font>
      <b/>
    </font>
    <font/>
    <font>
      <i/>
      <color rgb="FF434343"/>
    </font>
    <font>
      <i/>
      <u/>
      <sz val="11.0"/>
      <color rgb="FF666666"/>
      <name val="Arial"/>
    </font>
    <font>
      <i/>
      <u/>
      <color rgb="FF666666"/>
      <name val="Arial"/>
    </font>
    <font>
      <color rgb="FF0000FF"/>
    </font>
    <font>
      <b/>
      <i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3" xfId="0" applyFont="1" applyNumberFormat="1"/>
    <xf borderId="0" fillId="0" fontId="2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2" fontId="5" numFmtId="0" xfId="0" applyAlignment="1" applyFill="1" applyFont="1">
      <alignment horizontal="center"/>
    </xf>
    <xf borderId="0" fillId="0" fontId="6" numFmtId="0" xfId="0" applyAlignment="1" applyFont="1">
      <alignment horizontal="center"/>
    </xf>
    <xf borderId="0" fillId="0" fontId="7" numFmtId="9" xfId="0" applyFont="1" applyNumberFormat="1"/>
    <xf borderId="0" fillId="0" fontId="3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7" numFmtId="10" xfId="0" applyBorder="1" applyFont="1" applyNumberFormat="1"/>
    <xf borderId="0" fillId="0" fontId="2" numFmtId="1" xfId="0" applyFont="1" applyNumberFormat="1"/>
    <xf borderId="0" fillId="0" fontId="8" numFmtId="0" xfId="0" applyAlignment="1" applyFont="1">
      <alignment readingOrder="0"/>
    </xf>
    <xf borderId="0" fillId="0" fontId="7" numFmtId="1" xfId="0" applyAlignment="1" applyFont="1" applyNumberFormat="1">
      <alignment readingOrder="0"/>
    </xf>
    <xf borderId="0" fillId="0" fontId="1" numFmtId="0" xfId="0" applyFont="1"/>
    <xf borderId="0" fillId="0" fontId="7" numFmtId="1" xfId="0" applyFont="1" applyNumberFormat="1"/>
    <xf borderId="0" fillId="0" fontId="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Percent of undergraduates enrolled in Intro to AI (2010-2017)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'AI enrollment (as a % of total)'!$A$17</c:f>
            </c:strRef>
          </c:tx>
          <c:spPr>
            <a:ln cmpd="sng" w="19050">
              <a:solidFill>
                <a:srgbClr val="0B5394"/>
              </a:solidFill>
            </a:ln>
          </c:spPr>
          <c:marker>
            <c:symbol val="none"/>
          </c:marker>
          <c:cat>
            <c:strRef>
              <c:f>'AI enrollment (as a % of total)'!$B$16:$I$16</c:f>
            </c:strRef>
          </c:cat>
          <c:val>
            <c:numRef>
              <c:f>'AI enrollment (as a % of total)'!$B$17:$I$17</c:f>
            </c:numRef>
          </c:val>
          <c:smooth val="0"/>
        </c:ser>
        <c:ser>
          <c:idx val="1"/>
          <c:order val="1"/>
          <c:tx>
            <c:strRef>
              <c:f>'AI enrollment (as a % of total)'!$A$18</c:f>
            </c:strRef>
          </c:tx>
          <c:spPr>
            <a:ln cmpd="sng" w="19050">
              <a:solidFill>
                <a:srgbClr val="741B47"/>
              </a:solidFill>
            </a:ln>
          </c:spPr>
          <c:marker>
            <c:symbol val="none"/>
          </c:marker>
          <c:cat>
            <c:strRef>
              <c:f>'AI enrollment (as a % of total)'!$B$16:$I$16</c:f>
            </c:strRef>
          </c:cat>
          <c:val>
            <c:numRef>
              <c:f>'AI enrollment (as a % of total)'!$B$18:$I$18</c:f>
            </c:numRef>
          </c:val>
          <c:smooth val="0"/>
        </c:ser>
        <c:ser>
          <c:idx val="2"/>
          <c:order val="2"/>
          <c:tx>
            <c:strRef>
              <c:f>'AI enrollment (as a % of total)'!$A$19</c:f>
            </c:strRef>
          </c:tx>
          <c:spPr>
            <a:ln cmpd="sng" w="19050">
              <a:solidFill>
                <a:srgbClr val="F1C232"/>
              </a:solidFill>
            </a:ln>
          </c:spPr>
          <c:marker>
            <c:symbol val="none"/>
          </c:marker>
          <c:cat>
            <c:strRef>
              <c:f>'AI enrollment (as a % of total)'!$B$16:$I$16</c:f>
            </c:strRef>
          </c:cat>
          <c:val>
            <c:numRef>
              <c:f>'AI enrollment (as a % of total)'!$B$19:$I$19</c:f>
            </c:numRef>
          </c:val>
          <c:smooth val="0"/>
        </c:ser>
        <c:ser>
          <c:idx val="3"/>
          <c:order val="3"/>
          <c:tx>
            <c:strRef>
              <c:f>'AI enrollment (as a % of total)'!$A$20</c:f>
            </c:strRef>
          </c:tx>
          <c:spPr>
            <a:ln cmpd="sng" w="19050">
              <a:solidFill>
                <a:srgbClr val="8E7CC3"/>
              </a:solidFill>
            </a:ln>
          </c:spPr>
          <c:marker>
            <c:symbol val="none"/>
          </c:marker>
          <c:cat>
            <c:strRef>
              <c:f>'AI enrollment (as a % of total)'!$B$16:$I$16</c:f>
            </c:strRef>
          </c:cat>
          <c:val>
            <c:numRef>
              <c:f>'AI enrollment (as a % of total)'!$B$20:$I$20</c:f>
            </c:numRef>
          </c:val>
          <c:smooth val="0"/>
        </c:ser>
        <c:ser>
          <c:idx val="4"/>
          <c:order val="4"/>
          <c:tx>
            <c:strRef>
              <c:f>'AI enrollment (as a % of total)'!$A$21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'AI enrollment (as a % of total)'!$B$16:$I$16</c:f>
            </c:strRef>
          </c:cat>
          <c:val>
            <c:numRef>
              <c:f>'AI enrollment (as a % of total)'!$B$21:$I$21</c:f>
            </c:numRef>
          </c:val>
          <c:smooth val="0"/>
        </c:ser>
        <c:axId val="81669404"/>
        <c:axId val="2001773921"/>
      </c:lineChart>
      <c:catAx>
        <c:axId val="81669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Academic 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2001773921"/>
      </c:catAx>
      <c:valAx>
        <c:axId val="200177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% of undergraduates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81669404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Percent of undergraduates enrolled in Intro to ML (2010-2017)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'ML enrollment (as a % of total)'!$A$17</c:f>
            </c:strRef>
          </c:tx>
          <c:spPr>
            <a:ln cmpd="sng" w="19050">
              <a:solidFill>
                <a:srgbClr val="0B5394"/>
              </a:solidFill>
            </a:ln>
          </c:spPr>
          <c:marker>
            <c:symbol val="none"/>
          </c:marker>
          <c:cat>
            <c:strRef>
              <c:f>'ML enrollment (as a % of total)'!$B$16:$I$16</c:f>
            </c:strRef>
          </c:cat>
          <c:val>
            <c:numRef>
              <c:f>'ML enrollment (as a % of total)'!$B$17:$I$17</c:f>
            </c:numRef>
          </c:val>
          <c:smooth val="0"/>
        </c:ser>
        <c:ser>
          <c:idx val="1"/>
          <c:order val="1"/>
          <c:tx>
            <c:strRef>
              <c:f>'ML enrollment (as a % of total)'!$A$18</c:f>
            </c:strRef>
          </c:tx>
          <c:spPr>
            <a:ln cmpd="sng" w="19050">
              <a:solidFill>
                <a:srgbClr val="741B47"/>
              </a:solidFill>
            </a:ln>
          </c:spPr>
          <c:marker>
            <c:symbol val="none"/>
          </c:marker>
          <c:cat>
            <c:strRef>
              <c:f>'ML enrollment (as a % of total)'!$B$16:$I$16</c:f>
            </c:strRef>
          </c:cat>
          <c:val>
            <c:numRef>
              <c:f>'ML enrollment (as a % of total)'!$B$18:$I$18</c:f>
            </c:numRef>
          </c:val>
          <c:smooth val="0"/>
        </c:ser>
        <c:ser>
          <c:idx val="2"/>
          <c:order val="2"/>
          <c:tx>
            <c:strRef>
              <c:f>'ML enrollment (as a % of total)'!$A$19</c:f>
            </c:strRef>
          </c:tx>
          <c:spPr>
            <a:ln cmpd="sng" w="19050">
              <a:solidFill>
                <a:srgbClr val="F1C232"/>
              </a:solidFill>
            </a:ln>
          </c:spPr>
          <c:marker>
            <c:symbol val="none"/>
          </c:marker>
          <c:cat>
            <c:strRef>
              <c:f>'ML enrollment (as a % of total)'!$B$16:$I$16</c:f>
            </c:strRef>
          </c:cat>
          <c:val>
            <c:numRef>
              <c:f>'ML enrollment (as a % of total)'!$B$19:$I$19</c:f>
            </c:numRef>
          </c:val>
          <c:smooth val="0"/>
        </c:ser>
        <c:ser>
          <c:idx val="3"/>
          <c:order val="3"/>
          <c:tx>
            <c:strRef>
              <c:f>'ML enrollment (as a % of total)'!$A$20</c:f>
            </c:strRef>
          </c:tx>
          <c:spPr>
            <a:ln cmpd="sng" w="19050">
              <a:solidFill>
                <a:srgbClr val="8E7CC3"/>
              </a:solidFill>
            </a:ln>
          </c:spPr>
          <c:marker>
            <c:symbol val="none"/>
          </c:marker>
          <c:cat>
            <c:strRef>
              <c:f>'ML enrollment (as a % of total)'!$B$16:$I$16</c:f>
            </c:strRef>
          </c:cat>
          <c:val>
            <c:numRef>
              <c:f>'ML enrollment (as a % of total)'!$B$20:$I$20</c:f>
            </c:numRef>
          </c:val>
          <c:smooth val="0"/>
        </c:ser>
        <c:axId val="1473755628"/>
        <c:axId val="1442858976"/>
      </c:lineChart>
      <c:catAx>
        <c:axId val="1473755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Academic 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1442858976"/>
      </c:catAx>
      <c:valAx>
        <c:axId val="1442858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% of undergraduates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1473755628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Growth in introductory AI course enrollment (2012-2017)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'Growth in AI enrollment'!$A$10</c:f>
            </c:strRef>
          </c:tx>
          <c:spPr>
            <a:ln cmpd="sng" w="19050">
              <a:solidFill>
                <a:srgbClr val="0B5394"/>
              </a:solidFill>
            </a:ln>
          </c:spPr>
          <c:marker>
            <c:symbol val="none"/>
          </c:marker>
          <c:cat>
            <c:strRef>
              <c:f>'Growth in AI enrollment'!$B$9:$G$9</c:f>
            </c:strRef>
          </c:cat>
          <c:val>
            <c:numRef>
              <c:f>'Growth in AI enrollment'!$B$10:$G$10</c:f>
            </c:numRef>
          </c:val>
          <c:smooth val="0"/>
        </c:ser>
        <c:ser>
          <c:idx val="1"/>
          <c:order val="1"/>
          <c:tx>
            <c:strRef>
              <c:f>'Growth in AI enrollment'!$A$11</c:f>
            </c:strRef>
          </c:tx>
          <c:spPr>
            <a:ln cmpd="sng" w="19050">
              <a:solidFill>
                <a:srgbClr val="741B47"/>
              </a:solidFill>
            </a:ln>
          </c:spPr>
          <c:marker>
            <c:symbol val="none"/>
          </c:marker>
          <c:cat>
            <c:strRef>
              <c:f>'Growth in AI enrollment'!$B$9:$G$9</c:f>
            </c:strRef>
          </c:cat>
          <c:val>
            <c:numRef>
              <c:f>'Growth in AI enrollment'!$B$11:$G$11</c:f>
            </c:numRef>
          </c:val>
          <c:smooth val="0"/>
        </c:ser>
        <c:ser>
          <c:idx val="2"/>
          <c:order val="2"/>
          <c:tx>
            <c:strRef>
              <c:f>'Growth in AI enrollment'!$A$12</c:f>
            </c:strRef>
          </c:tx>
          <c:spPr>
            <a:ln cmpd="sng" w="19050">
              <a:solidFill>
                <a:srgbClr val="F1C232"/>
              </a:solidFill>
            </a:ln>
          </c:spPr>
          <c:marker>
            <c:symbol val="none"/>
          </c:marker>
          <c:cat>
            <c:strRef>
              <c:f>'Growth in AI enrollment'!$B$9:$G$9</c:f>
            </c:strRef>
          </c:cat>
          <c:val>
            <c:numRef>
              <c:f>'Growth in AI enrollment'!$B$12:$G$12</c:f>
            </c:numRef>
          </c:val>
          <c:smooth val="0"/>
        </c:ser>
        <c:ser>
          <c:idx val="3"/>
          <c:order val="3"/>
          <c:tx>
            <c:strRef>
              <c:f>'Growth in AI enrollment'!$A$13</c:f>
            </c:strRef>
          </c:tx>
          <c:spPr>
            <a:ln cmpd="sng" w="19050">
              <a:solidFill>
                <a:srgbClr val="8E7CC3"/>
              </a:solidFill>
            </a:ln>
          </c:spPr>
          <c:marker>
            <c:symbol val="none"/>
          </c:marker>
          <c:cat>
            <c:strRef>
              <c:f>'Growth in AI enrollment'!$B$9:$G$9</c:f>
            </c:strRef>
          </c:cat>
          <c:val>
            <c:numRef>
              <c:f>'Growth in AI enrollment'!$B$13:$G$13</c:f>
            </c:numRef>
          </c:val>
          <c:smooth val="0"/>
        </c:ser>
        <c:ser>
          <c:idx val="4"/>
          <c:order val="4"/>
          <c:tx>
            <c:strRef>
              <c:f>'Growth in AI enrollment'!$A$14</c:f>
            </c:strRef>
          </c:tx>
          <c:spPr>
            <a:ln cmpd="sng" w="19050">
              <a:solidFill>
                <a:srgbClr val="666666"/>
              </a:solidFill>
              <a:prstDash val="lgDash"/>
            </a:ln>
          </c:spPr>
          <c:marker>
            <c:symbol val="none"/>
          </c:marker>
          <c:cat>
            <c:strRef>
              <c:f>'Growth in AI enrollment'!$B$9:$G$9</c:f>
            </c:strRef>
          </c:cat>
          <c:val>
            <c:numRef>
              <c:f>'Growth in AI enrollment'!$B$14:$G$14</c:f>
            </c:numRef>
          </c:val>
          <c:smooth val="0"/>
        </c:ser>
        <c:axId val="1573526484"/>
        <c:axId val="1448452352"/>
      </c:lineChart>
      <c:catAx>
        <c:axId val="1573526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Academic 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1448452352"/>
      </c:catAx>
      <c:valAx>
        <c:axId val="1448452352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Growth in enrollment (relative to 2012)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1573526484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Growth in introductory ML course enrollment (2012-2017)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'Growth in ML enrollment'!$A$11</c:f>
            </c:strRef>
          </c:tx>
          <c:spPr>
            <a:ln cmpd="sng" w="19050">
              <a:solidFill>
                <a:srgbClr val="0B5394"/>
              </a:solidFill>
            </a:ln>
          </c:spPr>
          <c:marker>
            <c:symbol val="none"/>
          </c:marker>
          <c:cat>
            <c:strRef>
              <c:f>'Growth in ML enrollment'!$B$10:$G$10</c:f>
            </c:strRef>
          </c:cat>
          <c:val>
            <c:numRef>
              <c:f>'Growth in ML enrollment'!$B$11:$G$11</c:f>
            </c:numRef>
          </c:val>
          <c:smooth val="0"/>
        </c:ser>
        <c:ser>
          <c:idx val="1"/>
          <c:order val="1"/>
          <c:tx>
            <c:strRef>
              <c:f>'Growth in ML enrollment'!$A$12</c:f>
            </c:strRef>
          </c:tx>
          <c:spPr>
            <a:ln cmpd="sng" w="19050">
              <a:solidFill>
                <a:srgbClr val="38761D"/>
              </a:solidFill>
            </a:ln>
          </c:spPr>
          <c:marker>
            <c:symbol val="none"/>
          </c:marker>
          <c:cat>
            <c:strRef>
              <c:f>'Growth in ML enrollment'!$B$10:$G$10</c:f>
            </c:strRef>
          </c:cat>
          <c:val>
            <c:numRef>
              <c:f>'Growth in ML enrollment'!$B$12:$G$12</c:f>
            </c:numRef>
          </c:val>
          <c:smooth val="0"/>
        </c:ser>
        <c:ser>
          <c:idx val="2"/>
          <c:order val="2"/>
          <c:tx>
            <c:strRef>
              <c:f>'Growth in ML enrollment'!$A$13</c:f>
            </c:strRef>
          </c:tx>
          <c:spPr>
            <a:ln cmpd="sng" w="19050">
              <a:solidFill>
                <a:srgbClr val="741B47"/>
              </a:solidFill>
            </a:ln>
          </c:spPr>
          <c:marker>
            <c:symbol val="none"/>
          </c:marker>
          <c:cat>
            <c:strRef>
              <c:f>'Growth in ML enrollment'!$B$10:$G$10</c:f>
            </c:strRef>
          </c:cat>
          <c:val>
            <c:numRef>
              <c:f>'Growth in ML enrollment'!$B$13:$G$13</c:f>
            </c:numRef>
          </c:val>
          <c:smooth val="0"/>
        </c:ser>
        <c:ser>
          <c:idx val="3"/>
          <c:order val="3"/>
          <c:tx>
            <c:strRef>
              <c:f>'Growth in ML enrollment'!$A$14</c:f>
            </c:strRef>
          </c:tx>
          <c:spPr>
            <a:ln cmpd="sng" w="19050">
              <a:solidFill>
                <a:srgbClr val="F1C232"/>
              </a:solidFill>
            </a:ln>
          </c:spPr>
          <c:marker>
            <c:symbol val="none"/>
          </c:marker>
          <c:cat>
            <c:strRef>
              <c:f>'Growth in ML enrollment'!$B$10:$G$10</c:f>
            </c:strRef>
          </c:cat>
          <c:val>
            <c:numRef>
              <c:f>'Growth in ML enrollment'!$B$14:$G$14</c:f>
            </c:numRef>
          </c:val>
          <c:smooth val="0"/>
        </c:ser>
        <c:ser>
          <c:idx val="4"/>
          <c:order val="4"/>
          <c:tx>
            <c:strRef>
              <c:f>'Growth in ML enrollment'!$A$15</c:f>
            </c:strRef>
          </c:tx>
          <c:spPr>
            <a:ln cmpd="sng" w="19050">
              <a:solidFill>
                <a:srgbClr val="8E7CC3"/>
              </a:solidFill>
            </a:ln>
          </c:spPr>
          <c:marker>
            <c:symbol val="none"/>
          </c:marker>
          <c:cat>
            <c:strRef>
              <c:f>'Growth in ML enrollment'!$B$10:$G$10</c:f>
            </c:strRef>
          </c:cat>
          <c:val>
            <c:numRef>
              <c:f>'Growth in ML enrollment'!$B$15:$G$15</c:f>
            </c:numRef>
          </c:val>
          <c:smooth val="0"/>
        </c:ser>
        <c:ser>
          <c:idx val="5"/>
          <c:order val="5"/>
          <c:tx>
            <c:strRef>
              <c:f>'Growth in ML enrollment'!$A$16</c:f>
            </c:strRef>
          </c:tx>
          <c:spPr>
            <a:ln cmpd="sng" w="19050">
              <a:solidFill>
                <a:srgbClr val="666666"/>
              </a:solidFill>
              <a:prstDash val="lgDash"/>
            </a:ln>
          </c:spPr>
          <c:marker>
            <c:symbol val="none"/>
          </c:marker>
          <c:cat>
            <c:strRef>
              <c:f>'Growth in ML enrollment'!$B$10:$G$10</c:f>
            </c:strRef>
          </c:cat>
          <c:val>
            <c:numRef>
              <c:f>'Growth in ML enrollment'!$B$16:$G$16</c:f>
            </c:numRef>
          </c:val>
          <c:smooth val="0"/>
        </c:ser>
        <c:axId val="1873126470"/>
        <c:axId val="170353662"/>
      </c:lineChart>
      <c:catAx>
        <c:axId val="1873126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Academic 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170353662"/>
      </c:catAx>
      <c:valAx>
        <c:axId val="170353662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Growth in enrollment (relative to 2012)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1873126470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180975</xdr:colOff>
      <xdr:row>21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723900</xdr:colOff>
      <xdr:row>25</xdr:row>
      <xdr:rowOff>114300</xdr:rowOff>
    </xdr:from>
    <xdr:ext cx="10077450" cy="6229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990600</xdr:colOff>
      <xdr:row>16</xdr:row>
      <xdr:rowOff>38100</xdr:rowOff>
    </xdr:from>
    <xdr:ext cx="13239750" cy="6543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495300</xdr:colOff>
      <xdr:row>22</xdr:row>
      <xdr:rowOff>180975</xdr:rowOff>
    </xdr:from>
    <xdr:ext cx="12534900" cy="6191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14"/>
    <col customWidth="1" min="8" max="8" width="17.43"/>
  </cols>
  <sheetData>
    <row r="1">
      <c r="A1" s="1" t="s">
        <v>0</v>
      </c>
    </row>
    <row r="2">
      <c r="A2" s="2" t="s">
        <v>1</v>
      </c>
      <c r="B2" s="3">
        <v>1990.0</v>
      </c>
      <c r="C2" s="3">
        <v>1991.0</v>
      </c>
      <c r="D2" s="3">
        <v>1992.0</v>
      </c>
      <c r="E2" s="3">
        <v>1993.0</v>
      </c>
      <c r="F2" s="3">
        <v>1994.0</v>
      </c>
      <c r="G2" s="3">
        <v>1995.0</v>
      </c>
      <c r="H2" s="3">
        <v>1996.0</v>
      </c>
      <c r="I2" s="3">
        <v>1997.0</v>
      </c>
      <c r="J2" s="3">
        <v>1998.0</v>
      </c>
      <c r="K2" s="3">
        <v>1999.0</v>
      </c>
      <c r="L2" s="3">
        <v>2000.0</v>
      </c>
      <c r="M2" s="3">
        <v>2001.0</v>
      </c>
      <c r="N2" s="3">
        <v>2002.0</v>
      </c>
      <c r="O2" s="3">
        <v>2003.0</v>
      </c>
      <c r="P2" s="3">
        <v>2004.0</v>
      </c>
      <c r="Q2" s="3">
        <v>2005.0</v>
      </c>
      <c r="R2" s="3">
        <v>2006.0</v>
      </c>
      <c r="S2" s="3">
        <v>2007.0</v>
      </c>
      <c r="T2" s="3">
        <v>2008.0</v>
      </c>
      <c r="U2" s="3">
        <v>2009.0</v>
      </c>
      <c r="V2" s="3">
        <v>2010.0</v>
      </c>
      <c r="W2" s="3">
        <v>2011.0</v>
      </c>
      <c r="X2" s="3">
        <v>2012.0</v>
      </c>
      <c r="Y2" s="3">
        <v>2013.0</v>
      </c>
      <c r="Z2" s="3">
        <v>2014.0</v>
      </c>
      <c r="AA2" s="3">
        <v>2015.0</v>
      </c>
      <c r="AB2" s="3">
        <v>2016.0</v>
      </c>
      <c r="AC2" s="3">
        <v>2017.0</v>
      </c>
    </row>
    <row r="3">
      <c r="A3" t="s">
        <v>2</v>
      </c>
      <c r="B3" s="4"/>
      <c r="C3" s="4"/>
      <c r="D3" s="4"/>
      <c r="E3" s="4"/>
      <c r="F3" s="4"/>
      <c r="G3" s="4"/>
      <c r="H3" s="4"/>
      <c r="I3" s="4"/>
      <c r="J3" s="4">
        <v>156.0</v>
      </c>
      <c r="K3" s="4">
        <v>238.0</v>
      </c>
      <c r="L3" s="4">
        <v>247.0</v>
      </c>
      <c r="M3" s="4">
        <v>313.0</v>
      </c>
      <c r="N3" s="4">
        <v>368.0</v>
      </c>
      <c r="O3" s="4">
        <v>440.0</v>
      </c>
      <c r="P3" s="4">
        <v>317.0</v>
      </c>
      <c r="Q3" s="4">
        <v>218.0</v>
      </c>
      <c r="R3" s="4">
        <v>184.0</v>
      </c>
      <c r="S3" s="4">
        <v>230.0</v>
      </c>
      <c r="T3" s="4">
        <v>315.0</v>
      </c>
      <c r="U3" s="4">
        <v>318.0</v>
      </c>
      <c r="V3" s="4">
        <v>412.0</v>
      </c>
      <c r="W3" s="4">
        <v>487.0</v>
      </c>
      <c r="X3" s="4">
        <v>681.0</v>
      </c>
      <c r="Y3" s="4">
        <v>792.0</v>
      </c>
      <c r="Z3" s="4">
        <v>1032.0</v>
      </c>
      <c r="AA3" s="4">
        <v>1030.0</v>
      </c>
      <c r="AB3" s="4">
        <v>918.0</v>
      </c>
      <c r="AC3" s="4">
        <v>1268.0</v>
      </c>
    </row>
    <row r="4">
      <c r="A4" t="s">
        <v>3</v>
      </c>
      <c r="B4" s="4">
        <v>58.0</v>
      </c>
      <c r="C4" s="4">
        <v>158.0</v>
      </c>
      <c r="D4" s="4">
        <v>218.0</v>
      </c>
      <c r="E4" s="4">
        <v>194.0</v>
      </c>
      <c r="F4" s="4">
        <v>141.0</v>
      </c>
      <c r="G4" s="4">
        <v>116.0</v>
      </c>
      <c r="H4" s="4">
        <v>40.0</v>
      </c>
      <c r="I4" s="4">
        <v>82.0</v>
      </c>
      <c r="J4" s="4">
        <v>97.0</v>
      </c>
      <c r="K4" s="4">
        <v>126.0</v>
      </c>
      <c r="L4" s="4">
        <v>143.0</v>
      </c>
      <c r="M4" s="4">
        <v>142.0</v>
      </c>
      <c r="N4" s="4">
        <v>103.0</v>
      </c>
      <c r="O4" s="4">
        <v>138.0</v>
      </c>
      <c r="P4" s="4">
        <v>119.0</v>
      </c>
      <c r="Q4" s="4">
        <v>116.0</v>
      </c>
      <c r="R4" s="4">
        <v>88.0</v>
      </c>
      <c r="S4" s="4">
        <v>92.0</v>
      </c>
      <c r="T4" s="4">
        <v>138.0</v>
      </c>
      <c r="U4" s="4">
        <v>144.0</v>
      </c>
      <c r="V4" s="4">
        <v>177.0</v>
      </c>
      <c r="W4" s="4">
        <v>195.0</v>
      </c>
      <c r="X4" s="4">
        <v>186.0</v>
      </c>
      <c r="Y4" s="4">
        <v>216.0</v>
      </c>
      <c r="Z4" s="4">
        <v>375.0</v>
      </c>
      <c r="AA4" s="4">
        <v>558.0</v>
      </c>
      <c r="AB4" s="4">
        <v>660.0</v>
      </c>
      <c r="AC4" s="4">
        <v>870.0</v>
      </c>
    </row>
    <row r="5">
      <c r="A5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>
        <v>167.0</v>
      </c>
      <c r="Q5" s="4">
        <v>111.0</v>
      </c>
      <c r="R5" s="4">
        <v>111.0</v>
      </c>
      <c r="S5" s="4">
        <v>103.0</v>
      </c>
      <c r="T5" s="4">
        <v>88.0</v>
      </c>
      <c r="U5" s="4">
        <v>126.0</v>
      </c>
      <c r="V5" s="4">
        <v>160.0</v>
      </c>
      <c r="W5" s="4">
        <v>128.0</v>
      </c>
      <c r="X5" s="4">
        <v>206.0</v>
      </c>
      <c r="Y5" s="4">
        <v>306.0</v>
      </c>
      <c r="Z5" s="4">
        <v>313.0</v>
      </c>
      <c r="AA5" s="4">
        <v>330.0</v>
      </c>
      <c r="AB5" s="4">
        <v>444.0</v>
      </c>
      <c r="AC5" s="4">
        <v>851.0</v>
      </c>
    </row>
    <row r="6">
      <c r="A6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>
        <v>113.0</v>
      </c>
      <c r="V6" s="4">
        <v>138.0</v>
      </c>
      <c r="W6" s="4">
        <v>139.0</v>
      </c>
      <c r="X6" s="4">
        <v>136.0</v>
      </c>
      <c r="Y6" s="4">
        <v>178.0</v>
      </c>
      <c r="Z6" s="4">
        <v>194.0</v>
      </c>
      <c r="AA6" s="4">
        <v>207.0</v>
      </c>
      <c r="AB6" s="4">
        <v>307.0</v>
      </c>
      <c r="AC6" s="4">
        <v>483.0</v>
      </c>
    </row>
    <row r="9">
      <c r="A9" s="2" t="s">
        <v>6</v>
      </c>
      <c r="B9" s="5">
        <v>2010.0</v>
      </c>
      <c r="C9" s="5">
        <v>2011.0</v>
      </c>
      <c r="D9" s="5">
        <v>2012.0</v>
      </c>
      <c r="E9" s="5">
        <v>2013.0</v>
      </c>
      <c r="F9" s="5">
        <v>2014.0</v>
      </c>
      <c r="G9" s="5">
        <v>2015.0</v>
      </c>
      <c r="H9" s="5">
        <v>2016.0</v>
      </c>
      <c r="I9" s="5">
        <v>2017.0</v>
      </c>
      <c r="J9" s="6" t="s">
        <v>7</v>
      </c>
    </row>
    <row r="10">
      <c r="A10" s="7" t="s">
        <v>2</v>
      </c>
      <c r="B10" s="8">
        <v>25255.0</v>
      </c>
      <c r="C10" s="8">
        <v>25581.0</v>
      </c>
      <c r="D10" s="8">
        <v>25478.0</v>
      </c>
      <c r="E10" s="8">
        <v>25712.0</v>
      </c>
      <c r="F10" s="8">
        <v>26515.0</v>
      </c>
      <c r="G10" s="8">
        <v>26795.0</v>
      </c>
      <c r="H10" s="8">
        <v>28547.0</v>
      </c>
      <c r="I10" s="8">
        <v>29783.0</v>
      </c>
      <c r="J10" s="9" t="str">
        <f>HYPERLINK("https://pages.github.berkeley.edu/OPA/our-berkeley/student-enrollments.html","Berkeley")</f>
        <v>Berkeley</v>
      </c>
    </row>
    <row r="11">
      <c r="A11" s="7" t="s">
        <v>3</v>
      </c>
      <c r="B11" s="8">
        <v>6887.0</v>
      </c>
      <c r="C11" s="8">
        <v>6927.0</v>
      </c>
      <c r="D11" s="8">
        <v>6999.0</v>
      </c>
      <c r="E11" s="8">
        <v>6980.0</v>
      </c>
      <c r="F11" s="8">
        <v>7018.0</v>
      </c>
      <c r="G11" s="8">
        <v>6994.0</v>
      </c>
      <c r="H11" s="8">
        <v>7032.0</v>
      </c>
      <c r="I11" s="8">
        <v>7056.0</v>
      </c>
      <c r="J11" s="10" t="str">
        <f>HYPERLINK("https://registrar.stanford.edu/everyone/enrollment-statistics/enrollment-statistics-2010-11","Stanford")</f>
        <v>Stanford</v>
      </c>
    </row>
    <row r="12">
      <c r="A12" s="7" t="s">
        <v>4</v>
      </c>
      <c r="B12" s="8">
        <v>31252.0</v>
      </c>
      <c r="C12" s="8">
        <v>31932.0</v>
      </c>
      <c r="D12" s="8">
        <v>31901.0</v>
      </c>
      <c r="E12" s="8">
        <v>32294.0</v>
      </c>
      <c r="F12" s="8">
        <v>32579.0</v>
      </c>
      <c r="G12" s="8">
        <v>32878.0</v>
      </c>
      <c r="H12" s="8">
        <v>33467.0</v>
      </c>
      <c r="I12" s="8">
        <v>33624.0</v>
      </c>
      <c r="J12" s="10" t="str">
        <f>HYPERLINK("http://www.dmi.illinois.edu/stuenr/","UIUC")</f>
        <v>UIUC</v>
      </c>
    </row>
    <row r="13">
      <c r="A13" s="7" t="s">
        <v>5</v>
      </c>
      <c r="B13" s="8">
        <v>27647.0</v>
      </c>
      <c r="C13" s="8">
        <v>27868.0</v>
      </c>
      <c r="D13" s="8">
        <v>27838.0</v>
      </c>
      <c r="E13" s="8">
        <v>28754.0</v>
      </c>
      <c r="F13" s="8">
        <v>29468.0</v>
      </c>
      <c r="G13" s="8">
        <v>30022.0</v>
      </c>
      <c r="H13" s="8">
        <v>29990.0</v>
      </c>
      <c r="I13" s="8">
        <v>30475.0</v>
      </c>
      <c r="J13" s="10" t="str">
        <f>HYPERLINK("https://studentdata.washington.edu/quick-stats/","UW")</f>
        <v>UW</v>
      </c>
    </row>
    <row r="16">
      <c r="A16" s="2" t="s">
        <v>8</v>
      </c>
      <c r="B16" s="5">
        <v>2010.0</v>
      </c>
      <c r="C16" s="5">
        <v>2011.0</v>
      </c>
      <c r="D16" s="5">
        <v>2012.0</v>
      </c>
      <c r="E16" s="5">
        <v>2013.0</v>
      </c>
      <c r="F16" s="5">
        <v>2014.0</v>
      </c>
      <c r="G16" s="5">
        <v>2015.0</v>
      </c>
      <c r="H16" s="5">
        <v>2016.0</v>
      </c>
      <c r="I16" s="5">
        <v>2017.0</v>
      </c>
    </row>
    <row r="17">
      <c r="A17" s="7" t="s">
        <v>2</v>
      </c>
      <c r="B17" s="11">
        <f t="shared" ref="B17:I17" si="1">V3/B10</f>
        <v>0.01631360127</v>
      </c>
      <c r="C17" s="11">
        <f t="shared" si="1"/>
        <v>0.01903756694</v>
      </c>
      <c r="D17" s="11">
        <f t="shared" si="1"/>
        <v>0.02672894262</v>
      </c>
      <c r="E17" s="11">
        <f t="shared" si="1"/>
        <v>0.03080273802</v>
      </c>
      <c r="F17" s="11">
        <f t="shared" si="1"/>
        <v>0.03892136526</v>
      </c>
      <c r="G17" s="11">
        <f t="shared" si="1"/>
        <v>0.03844000746</v>
      </c>
      <c r="H17" s="11">
        <f t="shared" si="1"/>
        <v>0.03215749466</v>
      </c>
      <c r="I17" s="11">
        <f t="shared" si="1"/>
        <v>0.04257462311</v>
      </c>
    </row>
    <row r="18">
      <c r="A18" s="7" t="s">
        <v>3</v>
      </c>
      <c r="B18" s="11">
        <f t="shared" ref="B18:I18" si="2">V4/B11</f>
        <v>0.02570059532</v>
      </c>
      <c r="C18" s="11">
        <f t="shared" si="2"/>
        <v>0.0281507146</v>
      </c>
      <c r="D18" s="11">
        <f t="shared" si="2"/>
        <v>0.02657522503</v>
      </c>
      <c r="E18" s="11">
        <f t="shared" si="2"/>
        <v>0.03094555874</v>
      </c>
      <c r="F18" s="11">
        <f t="shared" si="2"/>
        <v>0.05343402679</v>
      </c>
      <c r="G18" s="11">
        <f t="shared" si="2"/>
        <v>0.07978267086</v>
      </c>
      <c r="H18" s="11">
        <f t="shared" si="2"/>
        <v>0.09385665529</v>
      </c>
      <c r="I18" s="11">
        <f t="shared" si="2"/>
        <v>0.1232993197</v>
      </c>
    </row>
    <row r="19">
      <c r="A19" s="7" t="s">
        <v>4</v>
      </c>
      <c r="B19" s="11">
        <f t="shared" ref="B19:I19" si="3">V5/B12</f>
        <v>0.005119672341</v>
      </c>
      <c r="C19" s="11">
        <f t="shared" si="3"/>
        <v>0.004008518101</v>
      </c>
      <c r="D19" s="11">
        <f t="shared" si="3"/>
        <v>0.006457477822</v>
      </c>
      <c r="E19" s="11">
        <f t="shared" si="3"/>
        <v>0.009475444355</v>
      </c>
      <c r="F19" s="11">
        <f t="shared" si="3"/>
        <v>0.00960741582</v>
      </c>
      <c r="G19" s="11">
        <f t="shared" si="3"/>
        <v>0.01003710688</v>
      </c>
      <c r="H19" s="11">
        <f t="shared" si="3"/>
        <v>0.01326680013</v>
      </c>
      <c r="I19" s="11">
        <f t="shared" si="3"/>
        <v>0.02530930288</v>
      </c>
    </row>
    <row r="20">
      <c r="A20" s="7" t="s">
        <v>5</v>
      </c>
      <c r="B20" s="11">
        <f t="shared" ref="B20:I20" si="4">V6/B13</f>
        <v>0.004991499982</v>
      </c>
      <c r="C20" s="11">
        <f t="shared" si="4"/>
        <v>0.004987799627</v>
      </c>
      <c r="D20" s="11">
        <f t="shared" si="4"/>
        <v>0.004885408435</v>
      </c>
      <c r="E20" s="11">
        <f t="shared" si="4"/>
        <v>0.006190443069</v>
      </c>
      <c r="F20" s="11">
        <f t="shared" si="4"/>
        <v>0.006583412515</v>
      </c>
      <c r="G20" s="11">
        <f t="shared" si="4"/>
        <v>0.006894943708</v>
      </c>
      <c r="H20" s="11">
        <f t="shared" si="4"/>
        <v>0.01023674558</v>
      </c>
      <c r="I20" s="11">
        <f t="shared" si="4"/>
        <v>0.0158490566</v>
      </c>
    </row>
    <row r="21">
      <c r="A21" s="12" t="s">
        <v>9</v>
      </c>
      <c r="B21" s="11">
        <f t="shared" ref="B21:I21" si="5">AVERAGE(B17:B20)</f>
        <v>0.01303134223</v>
      </c>
      <c r="C21" s="11">
        <f t="shared" si="5"/>
        <v>0.01404614982</v>
      </c>
      <c r="D21" s="11">
        <f t="shared" si="5"/>
        <v>0.01616176348</v>
      </c>
      <c r="E21" s="11">
        <f t="shared" si="5"/>
        <v>0.01935354605</v>
      </c>
      <c r="F21" s="11">
        <f t="shared" si="5"/>
        <v>0.0271365551</v>
      </c>
      <c r="G21" s="11">
        <f t="shared" si="5"/>
        <v>0.03378868223</v>
      </c>
      <c r="H21" s="11">
        <f t="shared" si="5"/>
        <v>0.03737942392</v>
      </c>
      <c r="I21" s="11">
        <f t="shared" si="5"/>
        <v>0.05175807558</v>
      </c>
    </row>
    <row r="23">
      <c r="H23" s="13" t="s">
        <v>10</v>
      </c>
      <c r="I23" s="14">
        <f>Average(I17:I20)</f>
        <v>0.05175807558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14"/>
    <col customWidth="1" min="8" max="8" width="17.43"/>
  </cols>
  <sheetData>
    <row r="1">
      <c r="A1" s="1" t="s">
        <v>0</v>
      </c>
    </row>
    <row r="2">
      <c r="A2" s="2" t="s">
        <v>11</v>
      </c>
      <c r="B2" s="3">
        <v>1990.0</v>
      </c>
      <c r="C2" s="3">
        <v>1991.0</v>
      </c>
      <c r="D2" s="3">
        <v>1992.0</v>
      </c>
      <c r="E2" s="3">
        <v>1993.0</v>
      </c>
      <c r="F2" s="3">
        <v>1994.0</v>
      </c>
      <c r="G2" s="3">
        <v>1995.0</v>
      </c>
      <c r="H2" s="3">
        <v>1996.0</v>
      </c>
      <c r="I2" s="3">
        <v>1997.0</v>
      </c>
      <c r="J2" s="3">
        <v>1998.0</v>
      </c>
      <c r="K2" s="3">
        <v>1999.0</v>
      </c>
      <c r="L2" s="3">
        <v>2000.0</v>
      </c>
      <c r="M2" s="3">
        <v>2001.0</v>
      </c>
      <c r="N2" s="3">
        <v>2002.0</v>
      </c>
      <c r="O2" s="3">
        <v>2003.0</v>
      </c>
      <c r="P2" s="3">
        <v>2004.0</v>
      </c>
      <c r="Q2" s="3">
        <v>2005.0</v>
      </c>
      <c r="R2" s="3">
        <v>2006.0</v>
      </c>
      <c r="S2" s="3">
        <v>2007.0</v>
      </c>
      <c r="T2" s="3">
        <v>2008.0</v>
      </c>
      <c r="U2" s="3">
        <v>2009.0</v>
      </c>
      <c r="V2" s="3">
        <v>2010.0</v>
      </c>
      <c r="W2" s="3">
        <v>2011.0</v>
      </c>
      <c r="X2" s="3">
        <v>2012.0</v>
      </c>
      <c r="Y2" s="3">
        <v>2013.0</v>
      </c>
      <c r="Z2" s="3">
        <v>2014.0</v>
      </c>
      <c r="AA2" s="3">
        <v>2015.0</v>
      </c>
      <c r="AB2" s="3">
        <v>2016.0</v>
      </c>
      <c r="AC2" s="3">
        <v>2017.0</v>
      </c>
    </row>
    <row r="3">
      <c r="A3" t="s">
        <v>2</v>
      </c>
      <c r="B3" s="4"/>
      <c r="C3" s="4"/>
      <c r="D3" s="4"/>
      <c r="E3" s="4"/>
      <c r="F3" s="4"/>
      <c r="G3" s="4"/>
      <c r="H3" s="4"/>
      <c r="I3" s="4"/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108.0</v>
      </c>
      <c r="Y3" s="4">
        <v>211.0</v>
      </c>
      <c r="Z3" s="4">
        <v>385.0</v>
      </c>
      <c r="AA3" s="4">
        <v>705.0</v>
      </c>
      <c r="AB3" s="4">
        <v>952.0</v>
      </c>
      <c r="AC3" s="4">
        <v>739.0</v>
      </c>
    </row>
    <row r="4">
      <c r="A4" t="s">
        <v>3</v>
      </c>
      <c r="B4" s="4">
        <v>20.0</v>
      </c>
      <c r="C4" s="4">
        <v>9.0</v>
      </c>
      <c r="D4" s="4">
        <v>21.0</v>
      </c>
      <c r="E4" s="4">
        <v>17.0</v>
      </c>
      <c r="F4" s="4">
        <v>9.0</v>
      </c>
      <c r="G4" s="4">
        <v>18.0</v>
      </c>
      <c r="H4" s="4">
        <v>19.0</v>
      </c>
      <c r="I4" s="4">
        <v>26.0</v>
      </c>
      <c r="J4" s="4">
        <v>28.0</v>
      </c>
      <c r="K4" s="4">
        <v>41.0</v>
      </c>
      <c r="L4" s="4">
        <v>46.0</v>
      </c>
      <c r="M4" s="4">
        <v>39.0</v>
      </c>
      <c r="N4" s="4">
        <v>68.0</v>
      </c>
      <c r="O4" s="4">
        <v>70.0</v>
      </c>
      <c r="P4" s="4">
        <v>89.0</v>
      </c>
      <c r="Q4" s="4">
        <v>156.0</v>
      </c>
      <c r="R4" s="4">
        <v>137.0</v>
      </c>
      <c r="S4" s="4">
        <v>148.0</v>
      </c>
      <c r="T4" s="4">
        <v>221.0</v>
      </c>
      <c r="U4" s="4">
        <v>266.0</v>
      </c>
      <c r="V4" s="4">
        <v>318.0</v>
      </c>
      <c r="W4" s="4">
        <v>378.0</v>
      </c>
      <c r="X4" s="4">
        <v>574.0</v>
      </c>
      <c r="Y4" s="4">
        <v>721.0</v>
      </c>
      <c r="Z4" s="4">
        <v>763.0</v>
      </c>
      <c r="AA4" s="4">
        <v>904.0</v>
      </c>
      <c r="AB4" s="4">
        <v>641.0</v>
      </c>
      <c r="AC4" s="4">
        <v>882.0</v>
      </c>
    </row>
    <row r="5">
      <c r="A5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>
        <v>45.0</v>
      </c>
      <c r="Q5" s="4">
        <v>25.0</v>
      </c>
      <c r="R5" s="4">
        <v>17.0</v>
      </c>
      <c r="S5" s="4">
        <v>32.0</v>
      </c>
      <c r="T5" s="4">
        <v>30.0</v>
      </c>
      <c r="U5" s="4">
        <v>41.0</v>
      </c>
      <c r="V5" s="4">
        <v>40.0</v>
      </c>
      <c r="W5" s="4">
        <v>38.0</v>
      </c>
      <c r="X5" s="4">
        <v>86.0</v>
      </c>
      <c r="Y5" s="4">
        <v>125.0</v>
      </c>
      <c r="Z5" s="4">
        <v>258.0</v>
      </c>
      <c r="AA5" s="4">
        <v>157.0</v>
      </c>
      <c r="AB5" s="4">
        <v>324.0</v>
      </c>
      <c r="AC5" s="4">
        <v>534.0</v>
      </c>
    </row>
    <row r="6">
      <c r="A6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>
        <v>22.0</v>
      </c>
      <c r="V6" s="4">
        <v>60.0</v>
      </c>
      <c r="W6" s="4">
        <v>66.0</v>
      </c>
      <c r="X6" s="4">
        <v>52.0</v>
      </c>
      <c r="Y6" s="4">
        <v>69.0</v>
      </c>
      <c r="Z6" s="4">
        <v>154.0</v>
      </c>
      <c r="AA6" s="4">
        <v>205.0</v>
      </c>
      <c r="AB6" s="4">
        <v>218.0</v>
      </c>
      <c r="AC6" s="4">
        <v>257.0</v>
      </c>
    </row>
    <row r="9">
      <c r="A9" s="2" t="s">
        <v>6</v>
      </c>
      <c r="B9" s="5">
        <v>2010.0</v>
      </c>
      <c r="C9" s="5">
        <v>2011.0</v>
      </c>
      <c r="D9" s="5">
        <v>2012.0</v>
      </c>
      <c r="E9" s="5">
        <v>2013.0</v>
      </c>
      <c r="F9" s="5">
        <v>2014.0</v>
      </c>
      <c r="G9" s="5">
        <v>2015.0</v>
      </c>
      <c r="H9" s="5">
        <v>2016.0</v>
      </c>
      <c r="I9" s="5">
        <v>2017.0</v>
      </c>
      <c r="J9" s="6" t="s">
        <v>7</v>
      </c>
    </row>
    <row r="10">
      <c r="A10" s="7" t="s">
        <v>2</v>
      </c>
      <c r="B10" s="8">
        <v>25255.0</v>
      </c>
      <c r="C10" s="8">
        <v>25581.0</v>
      </c>
      <c r="D10" s="8">
        <v>25478.0</v>
      </c>
      <c r="E10" s="8">
        <v>25712.0</v>
      </c>
      <c r="F10" s="8">
        <v>26515.0</v>
      </c>
      <c r="G10" s="8">
        <v>26795.0</v>
      </c>
      <c r="H10" s="8">
        <v>28547.0</v>
      </c>
      <c r="I10" s="8">
        <v>29783.0</v>
      </c>
      <c r="J10" s="9" t="str">
        <f>HYPERLINK("https://pages.github.berkeley.edu/OPA/our-berkeley/student-enrollments.html","Berkeley")</f>
        <v>Berkeley</v>
      </c>
    </row>
    <row r="11">
      <c r="A11" s="7" t="s">
        <v>3</v>
      </c>
      <c r="B11" s="8">
        <v>6887.0</v>
      </c>
      <c r="C11" s="8">
        <v>6927.0</v>
      </c>
      <c r="D11" s="8">
        <v>6999.0</v>
      </c>
      <c r="E11" s="8">
        <v>6980.0</v>
      </c>
      <c r="F11" s="8">
        <v>7018.0</v>
      </c>
      <c r="G11" s="8">
        <v>6994.0</v>
      </c>
      <c r="H11" s="8">
        <v>7032.0</v>
      </c>
      <c r="I11" s="8">
        <v>7056.0</v>
      </c>
      <c r="J11" s="10" t="str">
        <f>HYPERLINK("https://registrar.stanford.edu/everyone/enrollment-statistics/enrollment-statistics-2010-11","Stanford")</f>
        <v>Stanford</v>
      </c>
    </row>
    <row r="12">
      <c r="A12" s="7" t="s">
        <v>4</v>
      </c>
      <c r="B12" s="8">
        <v>31252.0</v>
      </c>
      <c r="C12" s="8">
        <v>31932.0</v>
      </c>
      <c r="D12" s="8">
        <v>31901.0</v>
      </c>
      <c r="E12" s="8">
        <v>32294.0</v>
      </c>
      <c r="F12" s="8">
        <v>32579.0</v>
      </c>
      <c r="G12" s="8">
        <v>32878.0</v>
      </c>
      <c r="H12" s="8">
        <v>33467.0</v>
      </c>
      <c r="I12" s="8">
        <v>33624.0</v>
      </c>
      <c r="J12" s="10" t="str">
        <f>HYPERLINK("http://www.dmi.illinois.edu/stuenr/","UIUC")</f>
        <v>UIUC</v>
      </c>
    </row>
    <row r="13">
      <c r="A13" s="7" t="s">
        <v>5</v>
      </c>
      <c r="B13" s="8">
        <v>27647.0</v>
      </c>
      <c r="C13" s="8">
        <v>27868.0</v>
      </c>
      <c r="D13" s="8">
        <v>27838.0</v>
      </c>
      <c r="E13" s="8">
        <v>28754.0</v>
      </c>
      <c r="F13" s="8">
        <v>29468.0</v>
      </c>
      <c r="G13" s="8">
        <v>30022.0</v>
      </c>
      <c r="H13" s="8">
        <v>29990.0</v>
      </c>
      <c r="I13" s="8">
        <v>30475.0</v>
      </c>
      <c r="J13" s="10" t="str">
        <f>HYPERLINK("https://studentdata.washington.edu/quick-stats/","UW")</f>
        <v>UW</v>
      </c>
    </row>
    <row r="16">
      <c r="A16" s="2" t="s">
        <v>12</v>
      </c>
      <c r="B16" s="5">
        <v>2010.0</v>
      </c>
      <c r="C16" s="5">
        <v>2011.0</v>
      </c>
      <c r="D16" s="5">
        <v>2012.0</v>
      </c>
      <c r="E16" s="5">
        <v>2013.0</v>
      </c>
      <c r="F16" s="5">
        <v>2014.0</v>
      </c>
      <c r="G16" s="5">
        <v>2015.0</v>
      </c>
      <c r="H16" s="5">
        <v>2016.0</v>
      </c>
      <c r="I16" s="5">
        <v>2017.0</v>
      </c>
    </row>
    <row r="17">
      <c r="A17" s="7" t="s">
        <v>2</v>
      </c>
      <c r="B17" s="11">
        <f t="shared" ref="B17:I17" si="1">V3/B10</f>
        <v>0</v>
      </c>
      <c r="C17" s="11">
        <f t="shared" si="1"/>
        <v>0</v>
      </c>
      <c r="D17" s="11">
        <f t="shared" si="1"/>
        <v>0.004238951252</v>
      </c>
      <c r="E17" s="11">
        <f t="shared" si="1"/>
        <v>0.008206285003</v>
      </c>
      <c r="F17" s="11">
        <f t="shared" si="1"/>
        <v>0.01452008297</v>
      </c>
      <c r="G17" s="11">
        <f t="shared" si="1"/>
        <v>0.0263108789</v>
      </c>
      <c r="H17" s="11">
        <f t="shared" si="1"/>
        <v>0.03334851298</v>
      </c>
      <c r="I17" s="11">
        <f t="shared" si="1"/>
        <v>0.02481281268</v>
      </c>
    </row>
    <row r="18">
      <c r="A18" s="7" t="s">
        <v>3</v>
      </c>
      <c r="B18" s="11">
        <f t="shared" ref="B18:I18" si="2">V4/B11</f>
        <v>0.04617395092</v>
      </c>
      <c r="C18" s="11">
        <f t="shared" si="2"/>
        <v>0.05456907752</v>
      </c>
      <c r="D18" s="11">
        <f t="shared" si="2"/>
        <v>0.08201171596</v>
      </c>
      <c r="E18" s="11">
        <f t="shared" si="2"/>
        <v>0.1032951289</v>
      </c>
      <c r="F18" s="11">
        <f t="shared" si="2"/>
        <v>0.1087204332</v>
      </c>
      <c r="G18" s="11">
        <f t="shared" si="2"/>
        <v>0.129253646</v>
      </c>
      <c r="H18" s="11">
        <f t="shared" si="2"/>
        <v>0.09115472127</v>
      </c>
      <c r="I18" s="11">
        <f t="shared" si="2"/>
        <v>0.125</v>
      </c>
    </row>
    <row r="19">
      <c r="A19" s="7" t="s">
        <v>4</v>
      </c>
      <c r="B19" s="11">
        <f t="shared" ref="B19:I19" si="3">V5/B12</f>
        <v>0.001279918085</v>
      </c>
      <c r="C19" s="11">
        <f t="shared" si="3"/>
        <v>0.001190028811</v>
      </c>
      <c r="D19" s="11">
        <f t="shared" si="3"/>
        <v>0.002695840256</v>
      </c>
      <c r="E19" s="11">
        <f t="shared" si="3"/>
        <v>0.003870688054</v>
      </c>
      <c r="F19" s="11">
        <f t="shared" si="3"/>
        <v>0.007919211762</v>
      </c>
      <c r="G19" s="11">
        <f t="shared" si="3"/>
        <v>0.004775229637</v>
      </c>
      <c r="H19" s="11">
        <f t="shared" si="3"/>
        <v>0.009681178474</v>
      </c>
      <c r="I19" s="11">
        <f t="shared" si="3"/>
        <v>0.0158815132</v>
      </c>
    </row>
    <row r="20">
      <c r="A20" s="7" t="s">
        <v>5</v>
      </c>
      <c r="B20" s="11">
        <f t="shared" ref="B20:I20" si="4">V6/B13</f>
        <v>0.002170217383</v>
      </c>
      <c r="C20" s="11">
        <f t="shared" si="4"/>
        <v>0.002368307736</v>
      </c>
      <c r="D20" s="11">
        <f t="shared" si="4"/>
        <v>0.001867950284</v>
      </c>
      <c r="E20" s="11">
        <f t="shared" si="4"/>
        <v>0.002399666133</v>
      </c>
      <c r="F20" s="11">
        <f t="shared" si="4"/>
        <v>0.005226007873</v>
      </c>
      <c r="G20" s="11">
        <f t="shared" si="4"/>
        <v>0.006828325894</v>
      </c>
      <c r="H20" s="11">
        <f t="shared" si="4"/>
        <v>0.007269089697</v>
      </c>
      <c r="I20" s="11">
        <f t="shared" si="4"/>
        <v>0.00843314192</v>
      </c>
    </row>
    <row r="23">
      <c r="H23" s="13" t="s">
        <v>10</v>
      </c>
      <c r="I23" s="14">
        <f>average(I17:I20)</f>
        <v>0.04353186695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29"/>
    <col customWidth="1" min="8" max="8" width="15.14"/>
  </cols>
  <sheetData>
    <row r="1">
      <c r="A1" s="1" t="s">
        <v>0</v>
      </c>
    </row>
    <row r="2">
      <c r="A2" s="2" t="s">
        <v>1</v>
      </c>
      <c r="B2" s="3">
        <v>2012.0</v>
      </c>
      <c r="C2" s="3">
        <v>2013.0</v>
      </c>
      <c r="D2" s="3">
        <v>2014.0</v>
      </c>
      <c r="E2" s="3">
        <v>2015.0</v>
      </c>
      <c r="F2" s="3">
        <v>2016.0</v>
      </c>
      <c r="G2" s="3">
        <v>2017.0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t="s">
        <v>2</v>
      </c>
      <c r="B3" s="4">
        <v>681.0</v>
      </c>
      <c r="C3" s="4">
        <v>792.0</v>
      </c>
      <c r="D3" s="4">
        <v>1032.0</v>
      </c>
      <c r="E3" s="4">
        <v>1030.0</v>
      </c>
      <c r="F3" s="4">
        <v>918.0</v>
      </c>
      <c r="G3" s="4">
        <v>1268.0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t="s">
        <v>3</v>
      </c>
      <c r="B4" s="4">
        <v>186.0</v>
      </c>
      <c r="C4" s="4">
        <v>216.0</v>
      </c>
      <c r="D4" s="4">
        <v>375.0</v>
      </c>
      <c r="E4" s="4">
        <v>558.0</v>
      </c>
      <c r="F4" s="4">
        <v>660.0</v>
      </c>
      <c r="G4" s="4">
        <v>870.0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t="s">
        <v>4</v>
      </c>
      <c r="B5" s="4">
        <v>206.0</v>
      </c>
      <c r="C5" s="4">
        <v>306.0</v>
      </c>
      <c r="D5" s="4">
        <v>313.0</v>
      </c>
      <c r="E5" s="4">
        <v>330.0</v>
      </c>
      <c r="F5" s="4">
        <v>444.0</v>
      </c>
      <c r="G5" s="4">
        <v>851.0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t="s">
        <v>5</v>
      </c>
      <c r="B6" s="4">
        <v>136.0</v>
      </c>
      <c r="C6" s="4">
        <v>178.0</v>
      </c>
      <c r="D6" s="4">
        <v>194.0</v>
      </c>
      <c r="E6" s="4">
        <v>207.0</v>
      </c>
      <c r="F6" s="4">
        <v>307.0</v>
      </c>
      <c r="G6" s="4">
        <v>483.0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9">
      <c r="A9" s="2" t="s">
        <v>13</v>
      </c>
      <c r="B9" s="15">
        <v>2012.0</v>
      </c>
      <c r="C9" s="15">
        <v>2013.0</v>
      </c>
      <c r="D9" s="15">
        <v>2014.0</v>
      </c>
      <c r="E9" s="15">
        <v>2015.0</v>
      </c>
      <c r="F9" s="15">
        <v>2016.0</v>
      </c>
      <c r="G9" s="15">
        <v>2017.0</v>
      </c>
      <c r="H9" s="16"/>
    </row>
    <row r="10">
      <c r="A10" t="s">
        <v>2</v>
      </c>
      <c r="B10" s="17">
        <f t="shared" ref="B10:G10" si="1">B3/$B3</f>
        <v>1</v>
      </c>
      <c r="C10" s="17">
        <f t="shared" si="1"/>
        <v>1.162995595</v>
      </c>
      <c r="D10" s="17">
        <f t="shared" si="1"/>
        <v>1.515418502</v>
      </c>
      <c r="E10" s="17">
        <f t="shared" si="1"/>
        <v>1.512481645</v>
      </c>
      <c r="F10" s="17">
        <f t="shared" si="1"/>
        <v>1.348017621</v>
      </c>
      <c r="G10" s="17">
        <f t="shared" si="1"/>
        <v>1.861967695</v>
      </c>
      <c r="H10" s="18"/>
    </row>
    <row r="11">
      <c r="A11" t="s">
        <v>3</v>
      </c>
      <c r="B11" s="17">
        <f t="shared" ref="B11:G11" si="2">B4/$B4</f>
        <v>1</v>
      </c>
      <c r="C11" s="17">
        <f t="shared" si="2"/>
        <v>1.161290323</v>
      </c>
      <c r="D11" s="17">
        <f t="shared" si="2"/>
        <v>2.016129032</v>
      </c>
      <c r="E11" s="17">
        <f t="shared" si="2"/>
        <v>3</v>
      </c>
      <c r="F11" s="17">
        <f t="shared" si="2"/>
        <v>3.548387097</v>
      </c>
      <c r="G11" s="17">
        <f t="shared" si="2"/>
        <v>4.677419355</v>
      </c>
      <c r="H11" s="18"/>
    </row>
    <row r="12">
      <c r="A12" t="s">
        <v>4</v>
      </c>
      <c r="B12" s="17">
        <f t="shared" ref="B12:G12" si="3">B5/$B5</f>
        <v>1</v>
      </c>
      <c r="C12" s="17">
        <f t="shared" si="3"/>
        <v>1.485436893</v>
      </c>
      <c r="D12" s="17">
        <f t="shared" si="3"/>
        <v>1.519417476</v>
      </c>
      <c r="E12" s="17">
        <f t="shared" si="3"/>
        <v>1.601941748</v>
      </c>
      <c r="F12" s="17">
        <f t="shared" si="3"/>
        <v>2.155339806</v>
      </c>
      <c r="G12" s="17">
        <f t="shared" si="3"/>
        <v>4.131067961</v>
      </c>
      <c r="H12" s="18"/>
    </row>
    <row r="13">
      <c r="A13" t="s">
        <v>5</v>
      </c>
      <c r="B13" s="17">
        <f t="shared" ref="B13:E13" si="4">B6/$B6</f>
        <v>1</v>
      </c>
      <c r="C13" s="17">
        <f t="shared" si="4"/>
        <v>1.308823529</v>
      </c>
      <c r="D13" s="17">
        <f t="shared" si="4"/>
        <v>1.426470588</v>
      </c>
      <c r="E13" s="17">
        <f t="shared" si="4"/>
        <v>1.522058824</v>
      </c>
      <c r="F13" s="17">
        <v>2.0</v>
      </c>
      <c r="G13" s="17">
        <f>G6/$B6</f>
        <v>3.551470588</v>
      </c>
      <c r="H13" s="18"/>
    </row>
    <row r="14">
      <c r="A14" s="12" t="s">
        <v>14</v>
      </c>
      <c r="B14" s="19">
        <f t="shared" ref="B14:G14" si="5">average(B10:B13)</f>
        <v>1</v>
      </c>
      <c r="C14" s="19">
        <f t="shared" si="5"/>
        <v>1.279636585</v>
      </c>
      <c r="D14" s="19">
        <f t="shared" si="5"/>
        <v>1.6193589</v>
      </c>
      <c r="E14" s="19">
        <f t="shared" si="5"/>
        <v>1.909120554</v>
      </c>
      <c r="F14" s="19">
        <f t="shared" si="5"/>
        <v>2.262936131</v>
      </c>
      <c r="G14" s="20">
        <f t="shared" si="5"/>
        <v>3.5554814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43"/>
    <col customWidth="1" min="8" max="8" width="15.14"/>
  </cols>
  <sheetData>
    <row r="1">
      <c r="A1" s="1" t="s">
        <v>0</v>
      </c>
    </row>
    <row r="2">
      <c r="A2" s="2" t="s">
        <v>11</v>
      </c>
      <c r="B2" s="2">
        <v>2012.0</v>
      </c>
      <c r="C2" s="2">
        <v>2013.0</v>
      </c>
      <c r="D2" s="2">
        <v>2014.0</v>
      </c>
      <c r="E2" s="2">
        <v>2015.0</v>
      </c>
      <c r="F2" s="2">
        <v>2016.0</v>
      </c>
      <c r="G2" s="2">
        <v>2017.0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12" t="s">
        <v>2</v>
      </c>
      <c r="B3" s="8">
        <v>108.0</v>
      </c>
      <c r="C3" s="8">
        <v>211.0</v>
      </c>
      <c r="D3" s="8">
        <v>385.0</v>
      </c>
      <c r="E3" s="8">
        <v>705.0</v>
      </c>
      <c r="F3" s="8">
        <v>952.0</v>
      </c>
      <c r="G3" s="8">
        <v>739.0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2" t="s">
        <v>15</v>
      </c>
      <c r="B4" s="8">
        <v>231.0</v>
      </c>
      <c r="C4" s="8">
        <v>358.0</v>
      </c>
      <c r="D4" s="8">
        <v>509.0</v>
      </c>
      <c r="E4" s="8">
        <v>697.0</v>
      </c>
      <c r="F4" s="8">
        <v>813.0</v>
      </c>
      <c r="G4" s="8">
        <v>1204.0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12" t="s">
        <v>3</v>
      </c>
      <c r="B5" s="8">
        <v>574.0</v>
      </c>
      <c r="C5" s="8">
        <v>721.0</v>
      </c>
      <c r="D5" s="8">
        <v>763.0</v>
      </c>
      <c r="E5" s="8">
        <v>904.0</v>
      </c>
      <c r="F5" s="8">
        <v>641.0</v>
      </c>
      <c r="G5" s="8">
        <v>882.0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12" t="s">
        <v>4</v>
      </c>
      <c r="B6" s="12">
        <v>86.0</v>
      </c>
      <c r="C6" s="12">
        <v>125.0</v>
      </c>
      <c r="D6" s="12">
        <v>258.0</v>
      </c>
      <c r="E6" s="12">
        <v>157.0</v>
      </c>
      <c r="F6" s="12">
        <v>324.0</v>
      </c>
      <c r="G6" s="12">
        <v>534.0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12" t="s">
        <v>5</v>
      </c>
      <c r="B7" s="12">
        <v>52.0</v>
      </c>
      <c r="C7" s="12">
        <v>69.0</v>
      </c>
      <c r="D7" s="12">
        <v>154.0</v>
      </c>
      <c r="E7" s="12">
        <v>205.0</v>
      </c>
      <c r="F7" s="12">
        <v>218.0</v>
      </c>
      <c r="G7" s="12">
        <v>257.0</v>
      </c>
    </row>
    <row r="10">
      <c r="A10" s="2" t="s">
        <v>16</v>
      </c>
      <c r="B10" s="15">
        <v>2012.0</v>
      </c>
      <c r="C10" s="15">
        <v>2013.0</v>
      </c>
      <c r="D10" s="15">
        <v>2014.0</v>
      </c>
      <c r="E10" s="15">
        <v>2015.0</v>
      </c>
      <c r="F10" s="15">
        <v>2016.0</v>
      </c>
      <c r="G10" s="15">
        <v>2017.0</v>
      </c>
      <c r="H10" s="16"/>
    </row>
    <row r="11">
      <c r="A11" t="s">
        <v>2</v>
      </c>
      <c r="B11" s="17">
        <f t="shared" ref="B11:G11" si="1">B3/$B3</f>
        <v>1</v>
      </c>
      <c r="C11" s="17">
        <f t="shared" si="1"/>
        <v>1.953703704</v>
      </c>
      <c r="D11" s="17">
        <f t="shared" si="1"/>
        <v>3.564814815</v>
      </c>
      <c r="E11" s="17">
        <f t="shared" si="1"/>
        <v>6.527777778</v>
      </c>
      <c r="F11" s="17">
        <f t="shared" si="1"/>
        <v>8.814814815</v>
      </c>
      <c r="G11" s="17">
        <f t="shared" si="1"/>
        <v>6.842592593</v>
      </c>
      <c r="H11" s="18"/>
    </row>
    <row r="12">
      <c r="A12" s="12" t="s">
        <v>15</v>
      </c>
      <c r="B12" s="17">
        <f t="shared" ref="B12:G12" si="2">B4/$B4</f>
        <v>1</v>
      </c>
      <c r="C12" s="17">
        <f t="shared" si="2"/>
        <v>1.54978355</v>
      </c>
      <c r="D12" s="17">
        <f t="shared" si="2"/>
        <v>2.203463203</v>
      </c>
      <c r="E12" s="17">
        <f t="shared" si="2"/>
        <v>3.017316017</v>
      </c>
      <c r="F12" s="17">
        <f t="shared" si="2"/>
        <v>3.519480519</v>
      </c>
      <c r="G12" s="17">
        <f t="shared" si="2"/>
        <v>5.212121212</v>
      </c>
      <c r="H12" s="18"/>
    </row>
    <row r="13">
      <c r="A13" t="s">
        <v>3</v>
      </c>
      <c r="B13" s="17">
        <f t="shared" ref="B13:G13" si="3">B5/$B5</f>
        <v>1</v>
      </c>
      <c r="C13" s="17">
        <f t="shared" si="3"/>
        <v>1.256097561</v>
      </c>
      <c r="D13" s="17">
        <f t="shared" si="3"/>
        <v>1.329268293</v>
      </c>
      <c r="E13" s="17">
        <f t="shared" si="3"/>
        <v>1.574912892</v>
      </c>
      <c r="F13" s="17">
        <f t="shared" si="3"/>
        <v>1.116724739</v>
      </c>
      <c r="G13" s="17">
        <f t="shared" si="3"/>
        <v>1.536585366</v>
      </c>
      <c r="H13" s="18"/>
    </row>
    <row r="14">
      <c r="A14" t="s">
        <v>4</v>
      </c>
      <c r="B14" s="17">
        <f t="shared" ref="B14:G14" si="4">B6/$B6</f>
        <v>1</v>
      </c>
      <c r="C14" s="17">
        <f t="shared" si="4"/>
        <v>1.453488372</v>
      </c>
      <c r="D14" s="17">
        <f t="shared" si="4"/>
        <v>3</v>
      </c>
      <c r="E14" s="17">
        <f t="shared" si="4"/>
        <v>1.825581395</v>
      </c>
      <c r="F14" s="17">
        <f t="shared" si="4"/>
        <v>3.76744186</v>
      </c>
      <c r="G14" s="17">
        <f t="shared" si="4"/>
        <v>6.209302326</v>
      </c>
      <c r="H14" s="18"/>
    </row>
    <row r="15">
      <c r="A15" t="s">
        <v>5</v>
      </c>
      <c r="B15" s="17">
        <f t="shared" ref="B15:G15" si="5">B7/$B7</f>
        <v>1</v>
      </c>
      <c r="C15" s="17">
        <f t="shared" si="5"/>
        <v>1.326923077</v>
      </c>
      <c r="D15" s="17">
        <f t="shared" si="5"/>
        <v>2.961538462</v>
      </c>
      <c r="E15" s="17">
        <f t="shared" si="5"/>
        <v>3.942307692</v>
      </c>
      <c r="F15" s="17">
        <f t="shared" si="5"/>
        <v>4.192307692</v>
      </c>
      <c r="G15" s="17">
        <f t="shared" si="5"/>
        <v>4.942307692</v>
      </c>
    </row>
    <row r="16">
      <c r="A16" s="12" t="s">
        <v>14</v>
      </c>
      <c r="B16" s="17">
        <f t="shared" ref="B16:G16" si="6">average(B11:B15)</f>
        <v>1</v>
      </c>
      <c r="C16" s="17">
        <f t="shared" si="6"/>
        <v>1.507999253</v>
      </c>
      <c r="D16" s="17">
        <f t="shared" si="6"/>
        <v>2.611816954</v>
      </c>
      <c r="E16" s="17">
        <f t="shared" si="6"/>
        <v>3.377579155</v>
      </c>
      <c r="F16" s="17">
        <f t="shared" si="6"/>
        <v>4.282153925</v>
      </c>
      <c r="G16" s="17">
        <f t="shared" si="6"/>
        <v>4.948581838</v>
      </c>
    </row>
  </sheetData>
  <drawing r:id="rId1"/>
</worksheet>
</file>