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B7EF8306-BF98-3B45-9993-D51113E4E368}" xr6:coauthVersionLast="47" xr6:coauthVersionMax="47" xr10:uidLastSave="{00000000-0000-0000-0000-000000000000}"/>
  <bookViews>
    <workbookView xWindow="0" yWindow="500" windowWidth="38400" windowHeight="21100"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Dashboard!$C$41</definedName>
    <definedName name="_xlchart.v5.1" hidden="1">Dashboard!$C$42:$C$231</definedName>
    <definedName name="_xlchart.v5.2" hidden="1">Dashboard!$I$41</definedName>
    <definedName name="_xlchart.v5.3"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Dictionary'!$B$7:$R$37</definedName>
    <definedName name="macro_fiscal_1" localSheetId="6">Macro!$J$7:$R$225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Socioeconomic!$J$7:$X$225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30" i="19" l="1" a="1"/>
  <c r="P130" i="19" s="1"/>
  <c r="G25" i="17"/>
  <c r="G44" i="17"/>
  <c r="G45" i="17"/>
  <c r="G49" i="17"/>
  <c r="G71" i="17"/>
  <c r="G95" i="17"/>
  <c r="G97" i="17"/>
  <c r="G128" i="17"/>
  <c r="G133" i="17"/>
  <c r="G146" i="17"/>
  <c r="G160" i="17"/>
  <c r="G175" i="17"/>
  <c r="G198" i="17"/>
  <c r="G207" i="17"/>
  <c r="G218" i="17"/>
  <c r="G223" i="17"/>
  <c r="G10" i="17"/>
  <c r="AM1" i="1"/>
  <c r="Z4" i="16"/>
  <c r="Z5" i="16"/>
  <c r="Z6" i="16"/>
  <c r="T4" i="16"/>
  <c r="U4" i="16"/>
  <c r="V4" i="16"/>
  <c r="W4" i="16"/>
  <c r="X4" i="16"/>
  <c r="Y4" i="16"/>
  <c r="T5" i="16"/>
  <c r="U5" i="16"/>
  <c r="V5" i="16"/>
  <c r="W5" i="16"/>
  <c r="X5" i="16"/>
  <c r="Y5" i="16"/>
  <c r="T6" i="16"/>
  <c r="U6" i="16"/>
  <c r="V6" i="16"/>
  <c r="W6" i="16"/>
  <c r="X6" i="16"/>
  <c r="Y6" i="16"/>
  <c r="N4" i="16"/>
  <c r="O4" i="16"/>
  <c r="P4" i="16"/>
  <c r="Q4" i="16"/>
  <c r="R4" i="16"/>
  <c r="S4" i="16"/>
  <c r="N5" i="16"/>
  <c r="O5" i="16"/>
  <c r="P5" i="16"/>
  <c r="Q5" i="16"/>
  <c r="R5" i="16"/>
  <c r="S5" i="16"/>
  <c r="N6" i="16"/>
  <c r="O6" i="16"/>
  <c r="P6" i="16"/>
  <c r="Q6" i="16"/>
  <c r="R6" i="16"/>
  <c r="S6" i="16"/>
  <c r="O3" i="16" l="1"/>
  <c r="W2" i="16"/>
  <c r="Q3" i="16"/>
  <c r="Y3" i="16"/>
  <c r="P3" i="16"/>
  <c r="X2" i="16"/>
  <c r="T2" i="16"/>
  <c r="Y2" i="16"/>
  <c r="U2" i="16"/>
  <c r="O2" i="16"/>
  <c r="W3" i="16"/>
  <c r="S2" i="16"/>
  <c r="R3" i="16"/>
  <c r="N2" i="16"/>
  <c r="X3" i="16"/>
  <c r="V3" i="16"/>
  <c r="Z2" i="16"/>
  <c r="Z3" i="16"/>
  <c r="U3" i="16"/>
  <c r="T3" i="16"/>
  <c r="V2" i="16"/>
  <c r="N3" i="16"/>
  <c r="Q2" i="16"/>
  <c r="P2" i="16"/>
  <c r="S3" i="16"/>
  <c r="R2" i="16"/>
  <c r="AB2" i="16"/>
  <c r="AC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M5" i="17" l="1"/>
  <c r="B114" i="28"/>
  <c r="C114" i="28"/>
  <c r="D114" i="28"/>
  <c r="E114" i="28"/>
  <c r="B75" i="28"/>
  <c r="C75" i="28"/>
  <c r="D75" i="28"/>
  <c r="E75" i="28"/>
  <c r="B89" i="28"/>
  <c r="C89" i="28"/>
  <c r="D89" i="28"/>
  <c r="E89" i="28"/>
  <c r="B93" i="28"/>
  <c r="C93" i="28"/>
  <c r="D93" i="28"/>
  <c r="E93" i="28"/>
  <c r="B49" i="28"/>
  <c r="C49" i="28"/>
  <c r="D49" i="28"/>
  <c r="E49" i="28"/>
  <c r="B128" i="28"/>
  <c r="C128" i="28"/>
  <c r="D128" i="28"/>
  <c r="E128" i="28"/>
  <c r="B95" i="28"/>
  <c r="C95" i="28"/>
  <c r="D95" i="28"/>
  <c r="E95" i="28"/>
  <c r="B167" i="28"/>
  <c r="C167" i="28"/>
  <c r="D167" i="28"/>
  <c r="E167" i="28"/>
  <c r="B77" i="28"/>
  <c r="C77" i="28"/>
  <c r="D77" i="28"/>
  <c r="E77" i="28"/>
  <c r="B176" i="28"/>
  <c r="C176" i="28"/>
  <c r="D176" i="28"/>
  <c r="E176" i="28"/>
  <c r="B177" i="28"/>
  <c r="C177" i="28"/>
  <c r="D177" i="28"/>
  <c r="E177" i="28"/>
  <c r="B109" i="28"/>
  <c r="C109" i="28"/>
  <c r="D109" i="28"/>
  <c r="E109" i="28"/>
  <c r="B202" i="28"/>
  <c r="C202" i="28"/>
  <c r="D202" i="28"/>
  <c r="E202" i="28"/>
  <c r="B183" i="28"/>
  <c r="C183" i="28"/>
  <c r="D183" i="28"/>
  <c r="E183" i="28"/>
  <c r="B102" i="28"/>
  <c r="C102" i="28"/>
  <c r="D102" i="28"/>
  <c r="E102" i="28"/>
  <c r="B110" i="28"/>
  <c r="C110" i="28"/>
  <c r="D110" i="28"/>
  <c r="E110" i="28"/>
  <c r="B80" i="28"/>
  <c r="C80" i="28"/>
  <c r="D80" i="28"/>
  <c r="E80" i="28"/>
  <c r="B79" i="28"/>
  <c r="C79" i="28"/>
  <c r="D79" i="28"/>
  <c r="E79" i="28"/>
  <c r="B144" i="28"/>
  <c r="C144" i="28"/>
  <c r="D144" i="28"/>
  <c r="E144" i="28"/>
  <c r="B137" i="28"/>
  <c r="C137" i="28"/>
  <c r="D137" i="28"/>
  <c r="E137" i="28"/>
  <c r="B74" i="28"/>
  <c r="C74" i="28"/>
  <c r="D74" i="28"/>
  <c r="E74" i="28"/>
  <c r="B120" i="28"/>
  <c r="C120" i="28"/>
  <c r="D120" i="28"/>
  <c r="E120" i="28"/>
  <c r="B210" i="28"/>
  <c r="C210" i="28"/>
  <c r="D210" i="28"/>
  <c r="E210" i="28"/>
  <c r="B206" i="28"/>
  <c r="C206" i="28"/>
  <c r="D206" i="28"/>
  <c r="E206" i="28"/>
  <c r="B148" i="28"/>
  <c r="C148" i="28"/>
  <c r="D148" i="28"/>
  <c r="E148" i="28"/>
  <c r="B85" i="28"/>
  <c r="C85" i="28"/>
  <c r="D85" i="28"/>
  <c r="E85" i="28"/>
  <c r="B71" i="28"/>
  <c r="C71" i="28"/>
  <c r="D71" i="28"/>
  <c r="E71" i="28"/>
  <c r="B200" i="28"/>
  <c r="C200" i="28"/>
  <c r="D200" i="28"/>
  <c r="E200"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T69" i="1" s="1"/>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M6" i="16"/>
  <c r="AA5" i="16"/>
  <c r="M5" i="16"/>
  <c r="AA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P4" i="17"/>
  <c r="O4" i="17"/>
  <c r="N4" i="17"/>
  <c r="N3" i="17" s="1"/>
  <c r="M4" i="17"/>
  <c r="M3" i="17" s="1"/>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182" i="28"/>
  <c r="C182" i="28"/>
  <c r="D182" i="28"/>
  <c r="E182" i="28"/>
  <c r="B165" i="28"/>
  <c r="C165" i="28"/>
  <c r="D165" i="28"/>
  <c r="E165" i="28"/>
  <c r="B81" i="28"/>
  <c r="C81" i="28"/>
  <c r="D81" i="28"/>
  <c r="E81" i="28"/>
  <c r="B162" i="28"/>
  <c r="C162" i="28"/>
  <c r="D162" i="28"/>
  <c r="E162" i="28"/>
  <c r="B256" i="28"/>
  <c r="C256" i="28"/>
  <c r="D256" i="28"/>
  <c r="E256" i="28"/>
  <c r="B215" i="28"/>
  <c r="C215" i="28"/>
  <c r="D215" i="28"/>
  <c r="E215" i="28"/>
  <c r="B63" i="28"/>
  <c r="C63" i="28"/>
  <c r="D63" i="28"/>
  <c r="E63" i="28"/>
  <c r="B105" i="28"/>
  <c r="C105" i="28"/>
  <c r="D105" i="28"/>
  <c r="E105" i="28"/>
  <c r="B138" i="28"/>
  <c r="C138" i="28"/>
  <c r="D138" i="28"/>
  <c r="E138" i="28"/>
  <c r="B42" i="28"/>
  <c r="C42" i="28"/>
  <c r="D42" i="28"/>
  <c r="E42" i="28"/>
  <c r="B163" i="28"/>
  <c r="C163" i="28"/>
  <c r="D163" i="28"/>
  <c r="E163" i="28"/>
  <c r="B193" i="28"/>
  <c r="C193" i="28"/>
  <c r="D193" i="28"/>
  <c r="E193" i="28"/>
  <c r="B118" i="28"/>
  <c r="C118" i="28"/>
  <c r="D118" i="28"/>
  <c r="E118" i="28"/>
  <c r="B111" i="28"/>
  <c r="C111" i="28"/>
  <c r="D111" i="28"/>
  <c r="E111" i="28"/>
  <c r="B117" i="28"/>
  <c r="C117" i="28"/>
  <c r="D117" i="28"/>
  <c r="E117" i="28"/>
  <c r="B257" i="28"/>
  <c r="C257" i="28"/>
  <c r="D257" i="28"/>
  <c r="E257" i="28"/>
  <c r="B45" i="28"/>
  <c r="C45" i="28"/>
  <c r="D45" i="28"/>
  <c r="E45" i="28"/>
  <c r="B180" i="28"/>
  <c r="C180" i="28"/>
  <c r="D180" i="28"/>
  <c r="E180" i="28"/>
  <c r="B48" i="28"/>
  <c r="C48" i="28"/>
  <c r="D48" i="28"/>
  <c r="E48" i="28"/>
  <c r="B124" i="28"/>
  <c r="C124" i="28"/>
  <c r="D124" i="28"/>
  <c r="E124" i="28"/>
  <c r="B100" i="28"/>
  <c r="C100" i="28"/>
  <c r="D100" i="28"/>
  <c r="E100" i="28"/>
  <c r="B216" i="28"/>
  <c r="C216" i="28"/>
  <c r="D216" i="28"/>
  <c r="E216" i="28"/>
  <c r="B195" i="28"/>
  <c r="C195" i="28"/>
  <c r="D195" i="28"/>
  <c r="E195" i="28"/>
  <c r="B258" i="28"/>
  <c r="C258" i="28"/>
  <c r="D258" i="28"/>
  <c r="E258" i="28"/>
  <c r="B140" i="28"/>
  <c r="C140" i="28"/>
  <c r="D140" i="28"/>
  <c r="E140" i="28"/>
  <c r="B259" i="28"/>
  <c r="C259" i="28"/>
  <c r="D259" i="28"/>
  <c r="E259" i="28"/>
  <c r="B150" i="28"/>
  <c r="C150" i="28"/>
  <c r="D150" i="28"/>
  <c r="E150" i="28"/>
  <c r="B46" i="28"/>
  <c r="C46" i="28"/>
  <c r="D46" i="28"/>
  <c r="E46" i="28"/>
  <c r="B132" i="28"/>
  <c r="C132" i="28"/>
  <c r="D132" i="28"/>
  <c r="E132" i="28"/>
  <c r="B82" i="28"/>
  <c r="C82" i="28"/>
  <c r="D82" i="28"/>
  <c r="E82" i="28"/>
  <c r="B171" i="28"/>
  <c r="C171" i="28"/>
  <c r="D171" i="28"/>
  <c r="E171" i="28"/>
  <c r="B201" i="28"/>
  <c r="C201" i="28"/>
  <c r="D201" i="28"/>
  <c r="E201" i="28"/>
  <c r="B57" i="28"/>
  <c r="C57" i="28"/>
  <c r="D57" i="28"/>
  <c r="E57" i="28"/>
  <c r="B159" i="28"/>
  <c r="C159" i="28"/>
  <c r="D159" i="28"/>
  <c r="E159" i="28"/>
  <c r="B136" i="28"/>
  <c r="C136" i="28"/>
  <c r="D136" i="28"/>
  <c r="E136" i="28"/>
  <c r="B130" i="28"/>
  <c r="C130" i="28"/>
  <c r="D130" i="28"/>
  <c r="E130" i="28"/>
  <c r="B208" i="28"/>
  <c r="C208" i="28"/>
  <c r="D208" i="28"/>
  <c r="E208" i="28"/>
  <c r="B98" i="28"/>
  <c r="C98" i="28"/>
  <c r="D98" i="28"/>
  <c r="E98" i="28"/>
  <c r="B214" i="28"/>
  <c r="C214" i="28"/>
  <c r="D214" i="28"/>
  <c r="E214" i="28"/>
  <c r="B170" i="28"/>
  <c r="C170" i="28"/>
  <c r="D170" i="28"/>
  <c r="E170" i="28"/>
  <c r="B76" i="28"/>
  <c r="C76" i="28"/>
  <c r="D76" i="28"/>
  <c r="E76" i="28"/>
  <c r="B184" i="28"/>
  <c r="C184" i="28"/>
  <c r="D184" i="28"/>
  <c r="E184" i="28"/>
  <c r="B161" i="28"/>
  <c r="C161" i="28"/>
  <c r="D161" i="28"/>
  <c r="E161" i="28"/>
  <c r="B153" i="28"/>
  <c r="C153" i="28"/>
  <c r="D153" i="28"/>
  <c r="E153" i="28"/>
  <c r="B181" i="28"/>
  <c r="C181" i="28"/>
  <c r="D181" i="28"/>
  <c r="E181" i="28"/>
  <c r="B47" i="28"/>
  <c r="C47" i="28"/>
  <c r="D47" i="28"/>
  <c r="E47" i="28"/>
  <c r="B221" i="28"/>
  <c r="C221" i="28"/>
  <c r="D221" i="28"/>
  <c r="E221" i="28"/>
  <c r="B127" i="28"/>
  <c r="C127" i="28"/>
  <c r="D127" i="28"/>
  <c r="E127" i="28"/>
  <c r="B72" i="28"/>
  <c r="C72" i="28"/>
  <c r="D72" i="28"/>
  <c r="E72" i="28"/>
  <c r="B60" i="28"/>
  <c r="C60" i="28"/>
  <c r="D60" i="28"/>
  <c r="E60" i="28"/>
  <c r="B222" i="28"/>
  <c r="C222" i="28"/>
  <c r="D222" i="28"/>
  <c r="E222" i="28"/>
  <c r="B223" i="28"/>
  <c r="C223" i="28"/>
  <c r="D223" i="28"/>
  <c r="E223" i="28"/>
  <c r="B224" i="28"/>
  <c r="C224" i="28"/>
  <c r="D224" i="28"/>
  <c r="E224" i="28"/>
  <c r="B141" i="28"/>
  <c r="C141" i="28"/>
  <c r="D141" i="28"/>
  <c r="E141" i="28"/>
  <c r="B179" i="28"/>
  <c r="C179" i="28"/>
  <c r="D179" i="28"/>
  <c r="E179" i="28"/>
  <c r="B104" i="28"/>
  <c r="C104" i="28"/>
  <c r="D104" i="28"/>
  <c r="E104" i="28"/>
  <c r="B131" i="28"/>
  <c r="C131" i="28"/>
  <c r="D131" i="28"/>
  <c r="E131" i="28"/>
  <c r="B61" i="28"/>
  <c r="C61" i="28"/>
  <c r="D61" i="28"/>
  <c r="E61" i="28"/>
  <c r="B62" i="28"/>
  <c r="C62" i="28"/>
  <c r="D62" i="28"/>
  <c r="E62" i="28"/>
  <c r="B225" i="28"/>
  <c r="C225" i="28"/>
  <c r="D225" i="28"/>
  <c r="E225" i="28"/>
  <c r="B168" i="28"/>
  <c r="C168" i="28"/>
  <c r="D168" i="28"/>
  <c r="E168" i="28"/>
  <c r="B116" i="28"/>
  <c r="C116" i="28"/>
  <c r="D116" i="28"/>
  <c r="E116" i="28"/>
  <c r="B187" i="28"/>
  <c r="C187" i="28"/>
  <c r="D187" i="28"/>
  <c r="E187" i="28"/>
  <c r="B107" i="28"/>
  <c r="C107" i="28"/>
  <c r="D107" i="28"/>
  <c r="E107" i="28"/>
  <c r="B226" i="28"/>
  <c r="C226" i="28"/>
  <c r="D226" i="28"/>
  <c r="E226" i="28"/>
  <c r="B189" i="28"/>
  <c r="C189" i="28"/>
  <c r="D189" i="28"/>
  <c r="E189" i="28"/>
  <c r="B227" i="28"/>
  <c r="C227" i="28"/>
  <c r="D227" i="28"/>
  <c r="E227" i="28"/>
  <c r="B154" i="28"/>
  <c r="C154" i="28"/>
  <c r="D154" i="28"/>
  <c r="E154" i="28"/>
  <c r="B101" i="28"/>
  <c r="C101" i="28"/>
  <c r="D101" i="28"/>
  <c r="E101" i="28"/>
  <c r="B135" i="28"/>
  <c r="C135" i="28"/>
  <c r="D135" i="28"/>
  <c r="E135" i="28"/>
  <c r="B83" i="28"/>
  <c r="C83" i="28"/>
  <c r="D83" i="28"/>
  <c r="E83" i="28"/>
  <c r="B52" i="28"/>
  <c r="C52" i="28"/>
  <c r="D52" i="28"/>
  <c r="E52" i="28"/>
  <c r="B70" i="28"/>
  <c r="C70" i="28"/>
  <c r="D70" i="28"/>
  <c r="E70" i="28"/>
  <c r="B58" i="28"/>
  <c r="C58" i="28"/>
  <c r="D58" i="28"/>
  <c r="E58" i="28"/>
  <c r="B129" i="28"/>
  <c r="C129" i="28"/>
  <c r="D129" i="28"/>
  <c r="E129" i="28"/>
  <c r="B228" i="28"/>
  <c r="C228" i="28"/>
  <c r="D228" i="28"/>
  <c r="E228" i="28"/>
  <c r="B133" i="28"/>
  <c r="C133" i="28"/>
  <c r="D133" i="28"/>
  <c r="E133" i="28"/>
  <c r="B119" i="28"/>
  <c r="C119" i="28"/>
  <c r="D119" i="28"/>
  <c r="E119" i="28"/>
  <c r="B229" i="28"/>
  <c r="C229" i="28"/>
  <c r="D229" i="28"/>
  <c r="E229" i="28"/>
  <c r="B230" i="28"/>
  <c r="C230" i="28"/>
  <c r="D230" i="28"/>
  <c r="E230" i="28"/>
  <c r="B218" i="28"/>
  <c r="C218" i="28"/>
  <c r="D218" i="28"/>
  <c r="E218" i="28"/>
  <c r="B231" i="28"/>
  <c r="C231" i="28"/>
  <c r="D231" i="28"/>
  <c r="E231" i="28"/>
  <c r="B151" i="28"/>
  <c r="C151" i="28"/>
  <c r="D151" i="28"/>
  <c r="E151" i="28"/>
  <c r="B232" i="28"/>
  <c r="C232" i="28"/>
  <c r="D232" i="28"/>
  <c r="E232" i="28"/>
  <c r="B173" i="28"/>
  <c r="C173" i="28"/>
  <c r="D173" i="28"/>
  <c r="E173" i="28"/>
  <c r="B233" i="28"/>
  <c r="C233" i="28"/>
  <c r="D233" i="28"/>
  <c r="E233" i="28"/>
  <c r="B66" i="28"/>
  <c r="C66" i="28"/>
  <c r="D66" i="28"/>
  <c r="E66" i="28"/>
  <c r="B155" i="28"/>
  <c r="C155" i="28"/>
  <c r="D155" i="28"/>
  <c r="E155" i="28"/>
  <c r="B197" i="28"/>
  <c r="C197" i="28"/>
  <c r="D197" i="28"/>
  <c r="E197" i="28"/>
  <c r="B68" i="28"/>
  <c r="C68" i="28"/>
  <c r="D68" i="28"/>
  <c r="E68" i="28"/>
  <c r="B142" i="28"/>
  <c r="C142" i="28"/>
  <c r="D142" i="28"/>
  <c r="E142" i="28"/>
  <c r="B172" i="28"/>
  <c r="C172" i="28"/>
  <c r="D172" i="28"/>
  <c r="E172" i="28"/>
  <c r="B196" i="28"/>
  <c r="C196" i="28"/>
  <c r="D196" i="28"/>
  <c r="E196" i="28"/>
  <c r="B44" i="28"/>
  <c r="C44" i="28"/>
  <c r="D44" i="28"/>
  <c r="E44" i="28"/>
  <c r="B234" i="28"/>
  <c r="C234" i="28"/>
  <c r="D234" i="28"/>
  <c r="E234" i="28"/>
  <c r="B88" i="28"/>
  <c r="C88" i="28"/>
  <c r="D88" i="28"/>
  <c r="E88" i="28"/>
  <c r="B152" i="28"/>
  <c r="C152" i="28"/>
  <c r="D152" i="28"/>
  <c r="E152" i="28"/>
  <c r="B235" i="28"/>
  <c r="C235" i="28"/>
  <c r="D235" i="28"/>
  <c r="E235" i="28"/>
  <c r="B156" i="28"/>
  <c r="C156" i="28"/>
  <c r="D156" i="28"/>
  <c r="E156" i="28"/>
  <c r="B115" i="28"/>
  <c r="C115" i="28"/>
  <c r="D115" i="28"/>
  <c r="E115" i="28"/>
  <c r="B190" i="28"/>
  <c r="C190" i="28"/>
  <c r="D190" i="28"/>
  <c r="E190" i="28"/>
  <c r="B139" i="28"/>
  <c r="C139" i="28"/>
  <c r="D139" i="28"/>
  <c r="E139" i="28"/>
  <c r="B112" i="28"/>
  <c r="C112" i="28"/>
  <c r="D112" i="28"/>
  <c r="E112" i="28"/>
  <c r="B236" i="28"/>
  <c r="C236" i="28"/>
  <c r="D236" i="28"/>
  <c r="E236" i="28"/>
  <c r="B106" i="28"/>
  <c r="C106" i="28"/>
  <c r="D106" i="28"/>
  <c r="E106" i="28"/>
  <c r="B86" i="28"/>
  <c r="C86" i="28"/>
  <c r="D86" i="28"/>
  <c r="E86" i="28"/>
  <c r="B145" i="28"/>
  <c r="C145" i="28"/>
  <c r="D145" i="28"/>
  <c r="E145" i="28"/>
  <c r="B94" i="28"/>
  <c r="C94" i="28"/>
  <c r="D94" i="28"/>
  <c r="E94" i="28"/>
  <c r="B188" i="28"/>
  <c r="C188" i="28"/>
  <c r="D188" i="28"/>
  <c r="E188" i="28"/>
  <c r="B237" i="28"/>
  <c r="C237" i="28"/>
  <c r="D237" i="28"/>
  <c r="E237" i="28"/>
  <c r="B169" i="28"/>
  <c r="C169" i="28"/>
  <c r="D169" i="28"/>
  <c r="E169" i="28"/>
  <c r="B103" i="28"/>
  <c r="C103" i="28"/>
  <c r="D103" i="28"/>
  <c r="E103" i="28"/>
  <c r="B238" i="28"/>
  <c r="C238" i="28"/>
  <c r="D238" i="28"/>
  <c r="E238" i="28"/>
  <c r="B166" i="28"/>
  <c r="C166" i="28"/>
  <c r="D166" i="28"/>
  <c r="E166" i="28"/>
  <c r="B239" i="28"/>
  <c r="C239" i="28"/>
  <c r="D239" i="28"/>
  <c r="E239" i="28"/>
  <c r="B78" i="28"/>
  <c r="C78" i="28"/>
  <c r="D78" i="28"/>
  <c r="E78" i="28"/>
  <c r="B191" i="28"/>
  <c r="C191" i="28"/>
  <c r="D191" i="28"/>
  <c r="E191" i="28"/>
  <c r="B43" i="28"/>
  <c r="C43" i="28"/>
  <c r="D43" i="28"/>
  <c r="E43" i="28"/>
  <c r="B143" i="28"/>
  <c r="C143" i="28"/>
  <c r="D143" i="28"/>
  <c r="E143" i="28"/>
  <c r="B90" i="28"/>
  <c r="C90" i="28"/>
  <c r="D90" i="28"/>
  <c r="E90" i="28"/>
  <c r="B240" i="28"/>
  <c r="C240" i="28"/>
  <c r="D240" i="28"/>
  <c r="E240" i="28"/>
  <c r="B126" i="28"/>
  <c r="C126" i="28"/>
  <c r="D126" i="28"/>
  <c r="E126" i="28"/>
  <c r="B241" i="28"/>
  <c r="C241" i="28"/>
  <c r="D241" i="28"/>
  <c r="E241" i="28"/>
  <c r="B123" i="28"/>
  <c r="C123" i="28"/>
  <c r="D123" i="28"/>
  <c r="E123" i="28"/>
  <c r="B99" i="28"/>
  <c r="C99" i="28"/>
  <c r="D99" i="28"/>
  <c r="E99" i="28"/>
  <c r="B211" i="28"/>
  <c r="C211" i="28"/>
  <c r="D211" i="28"/>
  <c r="E211" i="28"/>
  <c r="B217" i="28"/>
  <c r="C217" i="28"/>
  <c r="D217" i="28"/>
  <c r="E217" i="28"/>
  <c r="B242" i="28"/>
  <c r="C242" i="28"/>
  <c r="D242" i="28"/>
  <c r="E242" i="28"/>
  <c r="B212" i="28"/>
  <c r="C212" i="28"/>
  <c r="D212" i="28"/>
  <c r="E212" i="28"/>
  <c r="B113" i="28"/>
  <c r="C113" i="28"/>
  <c r="D113" i="28"/>
  <c r="E113" i="28"/>
  <c r="B160" i="28"/>
  <c r="C160" i="28"/>
  <c r="D160" i="28"/>
  <c r="E160" i="28"/>
  <c r="B108" i="28"/>
  <c r="C108" i="28"/>
  <c r="D108" i="28"/>
  <c r="E108" i="28"/>
  <c r="B54" i="28"/>
  <c r="C54" i="28"/>
  <c r="D54" i="28"/>
  <c r="E54" i="28"/>
  <c r="B97" i="28"/>
  <c r="C97" i="28"/>
  <c r="D97" i="28"/>
  <c r="E97" i="28"/>
  <c r="B199" i="28"/>
  <c r="C199" i="28"/>
  <c r="D199" i="28"/>
  <c r="E199" i="28"/>
  <c r="B146" i="28"/>
  <c r="C146" i="28"/>
  <c r="D146" i="28"/>
  <c r="E146" i="28"/>
  <c r="B185" i="28"/>
  <c r="C185" i="28"/>
  <c r="D185" i="28"/>
  <c r="E185" i="28"/>
  <c r="B205" i="28"/>
  <c r="C205" i="28"/>
  <c r="D205" i="28"/>
  <c r="E205" i="28"/>
  <c r="B243" i="28"/>
  <c r="C243" i="28"/>
  <c r="D243" i="28"/>
  <c r="E243" i="28"/>
  <c r="B91" i="28"/>
  <c r="C91" i="28"/>
  <c r="D91" i="28"/>
  <c r="E91" i="28"/>
  <c r="B53" i="28"/>
  <c r="C53" i="28"/>
  <c r="D53" i="28"/>
  <c r="E53" i="28"/>
  <c r="B87" i="28"/>
  <c r="C87" i="28"/>
  <c r="D87" i="28"/>
  <c r="E87" i="28"/>
  <c r="B164" i="28"/>
  <c r="C164" i="28"/>
  <c r="D164" i="28"/>
  <c r="E164" i="28"/>
  <c r="B204" i="28"/>
  <c r="C204" i="28"/>
  <c r="D204" i="28"/>
  <c r="E204" i="28"/>
  <c r="B244" i="28"/>
  <c r="C244" i="28"/>
  <c r="D244" i="28"/>
  <c r="E244" i="28"/>
  <c r="B55" i="28"/>
  <c r="C55" i="28"/>
  <c r="D55" i="28"/>
  <c r="E55" i="28"/>
  <c r="B209" i="28"/>
  <c r="C209" i="28"/>
  <c r="D209" i="28"/>
  <c r="E209" i="28"/>
  <c r="B245" i="28"/>
  <c r="C245" i="28"/>
  <c r="D245" i="28"/>
  <c r="E245" i="28"/>
  <c r="B192" i="28"/>
  <c r="C192" i="28"/>
  <c r="D192" i="28"/>
  <c r="E192" i="28"/>
  <c r="B246" i="28"/>
  <c r="C246" i="28"/>
  <c r="D246" i="28"/>
  <c r="E246" i="28"/>
  <c r="B247" i="28"/>
  <c r="C247" i="28"/>
  <c r="D247" i="28"/>
  <c r="E247" i="28"/>
  <c r="B175" i="28"/>
  <c r="C175" i="28"/>
  <c r="D175" i="28"/>
  <c r="E175" i="28"/>
  <c r="B84" i="28"/>
  <c r="C84" i="28"/>
  <c r="D84" i="28"/>
  <c r="E84" i="28"/>
  <c r="B248" i="28"/>
  <c r="C248" i="28"/>
  <c r="D248" i="28"/>
  <c r="E248" i="28"/>
  <c r="B178" i="28"/>
  <c r="C178" i="28"/>
  <c r="D178" i="28"/>
  <c r="E178" i="28"/>
  <c r="B125" i="28"/>
  <c r="C125" i="28"/>
  <c r="D125" i="28"/>
  <c r="E125" i="28"/>
  <c r="B219" i="28"/>
  <c r="C219" i="28"/>
  <c r="D219" i="28"/>
  <c r="E219" i="28"/>
  <c r="B96" i="28"/>
  <c r="C96" i="28"/>
  <c r="D96" i="28"/>
  <c r="E96" i="28"/>
  <c r="B249" i="28"/>
  <c r="C249" i="28"/>
  <c r="D249" i="28"/>
  <c r="E249" i="28"/>
  <c r="B213" i="28"/>
  <c r="C213" i="28"/>
  <c r="D213" i="28"/>
  <c r="E213" i="28"/>
  <c r="B64" i="28"/>
  <c r="C64" i="28"/>
  <c r="D64" i="28"/>
  <c r="E64" i="28"/>
  <c r="B250" i="28"/>
  <c r="C250" i="28"/>
  <c r="D250" i="28"/>
  <c r="E250" i="28"/>
  <c r="B56" i="28"/>
  <c r="C56" i="28"/>
  <c r="D56" i="28"/>
  <c r="E56" i="28"/>
  <c r="B251" i="28"/>
  <c r="C251" i="28"/>
  <c r="D251" i="28"/>
  <c r="E251" i="28"/>
  <c r="B92" i="28"/>
  <c r="C92" i="28"/>
  <c r="D92" i="28"/>
  <c r="E92" i="28"/>
  <c r="B252" i="28"/>
  <c r="C252" i="28"/>
  <c r="D252" i="28"/>
  <c r="E252" i="28"/>
  <c r="B69" i="28"/>
  <c r="C69" i="28"/>
  <c r="D69" i="28"/>
  <c r="E69" i="28"/>
  <c r="B158" i="28"/>
  <c r="C158" i="28"/>
  <c r="D158" i="28"/>
  <c r="E158" i="28"/>
  <c r="B198" i="28"/>
  <c r="C198" i="28"/>
  <c r="D198" i="28"/>
  <c r="E198" i="28"/>
  <c r="B51" i="28"/>
  <c r="C51" i="28"/>
  <c r="D51" i="28"/>
  <c r="E51" i="28"/>
  <c r="B134" i="28"/>
  <c r="C134" i="28"/>
  <c r="D134" i="28"/>
  <c r="E134" i="28"/>
  <c r="B253" i="28"/>
  <c r="C253" i="28"/>
  <c r="D253" i="28"/>
  <c r="E253" i="28"/>
  <c r="B254" i="28"/>
  <c r="C254" i="28"/>
  <c r="D254" i="28"/>
  <c r="E254" i="28"/>
  <c r="B121" i="28"/>
  <c r="C121" i="28"/>
  <c r="D121" i="28"/>
  <c r="E121" i="28"/>
  <c r="B50" i="28"/>
  <c r="C50" i="28"/>
  <c r="D50" i="28"/>
  <c r="E50" i="28"/>
  <c r="B67" i="28"/>
  <c r="C67" i="28"/>
  <c r="D67" i="28"/>
  <c r="E67" i="28"/>
  <c r="B255" i="28"/>
  <c r="C255" i="28"/>
  <c r="D255" i="28"/>
  <c r="E255" i="28"/>
  <c r="B186" i="28"/>
  <c r="C186" i="28"/>
  <c r="D186" i="28"/>
  <c r="E186" i="28"/>
  <c r="B122" i="28"/>
  <c r="C122" i="28"/>
  <c r="D122" i="28"/>
  <c r="E122" i="28"/>
  <c r="B147" i="28"/>
  <c r="C147" i="28"/>
  <c r="D147" i="28"/>
  <c r="E147" i="28"/>
  <c r="B194" i="28"/>
  <c r="C194" i="28"/>
  <c r="D194" i="28"/>
  <c r="E194"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P3" i="17" l="1"/>
  <c r="S3" i="17"/>
  <c r="O3" i="17"/>
  <c r="I39" i="16" a="1"/>
  <c r="I39" i="16" s="1"/>
  <c r="I118" i="16" a="1"/>
  <c r="I118" i="16" s="1"/>
  <c r="AA2" i="16"/>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H217" i="18" a="1"/>
  <c r="H217" i="18" s="1"/>
  <c r="H221" i="18" a="1"/>
  <c r="H221" i="18" s="1"/>
  <c r="H216" i="18" a="1"/>
  <c r="H216" i="18" s="1"/>
  <c r="H216" i="16" a="1"/>
  <c r="H216" i="16" s="1"/>
  <c r="H207" i="16" a="1"/>
  <c r="H207" i="16" s="1"/>
  <c r="H217" i="16" a="1"/>
  <c r="H217" i="16" s="1"/>
  <c r="H217" i="2" a="1"/>
  <c r="H217" i="2" s="1"/>
  <c r="H221" i="2" a="1"/>
  <c r="H221" i="2" s="1"/>
  <c r="H207" i="2" a="1"/>
  <c r="H207" i="2" s="1"/>
  <c r="H216" i="2" a="1"/>
  <c r="H216" i="2" s="1"/>
  <c r="H206" i="17" a="1"/>
  <c r="H206" i="17" s="1"/>
  <c r="G206" i="17" s="1"/>
  <c r="H202" i="17" a="1"/>
  <c r="H202" i="17" s="1"/>
  <c r="G202" i="17" s="1"/>
  <c r="H216" i="17" a="1"/>
  <c r="H216" i="17" s="1"/>
  <c r="H220" i="17" a="1"/>
  <c r="H220" i="17" s="1"/>
  <c r="G220" i="17" s="1"/>
  <c r="H195" i="17" a="1"/>
  <c r="H195" i="17" s="1"/>
  <c r="H214" i="17" a="1"/>
  <c r="H214" i="17" s="1"/>
  <c r="G214" i="17" s="1"/>
  <c r="H217" i="17" a="1"/>
  <c r="H217" i="17" s="1"/>
  <c r="H219" i="17" a="1"/>
  <c r="H219" i="17" s="1"/>
  <c r="G219" i="17" s="1"/>
  <c r="H207" i="19" a="1"/>
  <c r="H207" i="19" s="1"/>
  <c r="H217" i="19" a="1"/>
  <c r="H217" i="19" s="1"/>
  <c r="H221" i="19" a="1"/>
  <c r="H221" i="19" s="1"/>
  <c r="H216" i="19" a="1"/>
  <c r="H216" i="19"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H217" i="14" a="1"/>
  <c r="H217" i="14" s="1"/>
  <c r="H221" i="14" a="1"/>
  <c r="H221" i="14" s="1"/>
  <c r="H206" i="14" a="1"/>
  <c r="H206" i="14" s="1"/>
  <c r="H216" i="14" a="1"/>
  <c r="H216" i="14"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G216" i="17" l="1"/>
  <c r="G195" i="17"/>
  <c r="G217" i="17"/>
  <c r="AB214" i="1"/>
  <c r="G216" i="19"/>
  <c r="AB219" i="1"/>
  <c r="G221" i="19"/>
  <c r="AB215" i="1"/>
  <c r="G217" i="19"/>
  <c r="AB205" i="1"/>
  <c r="AC214" i="1"/>
  <c r="AC219" i="1"/>
  <c r="AC215" i="1"/>
  <c r="AC205" i="1"/>
  <c r="Y219" i="1"/>
  <c r="Y215" i="1"/>
  <c r="Y214" i="1"/>
  <c r="Y205" i="1"/>
  <c r="Z214" i="1"/>
  <c r="G216" i="14"/>
  <c r="Z204" i="1"/>
  <c r="G206" i="14"/>
  <c r="Z219" i="1"/>
  <c r="G221" i="14"/>
  <c r="Z215" i="1"/>
  <c r="G217" i="14"/>
  <c r="Z205" i="1"/>
  <c r="G207" i="14"/>
  <c r="AD215" i="1"/>
  <c r="AD205" i="1"/>
  <c r="AD214" i="1"/>
  <c r="AA212" i="1"/>
  <c r="AA218" i="1"/>
  <c r="AA214" i="1"/>
  <c r="AA200" i="1"/>
  <c r="AA204" i="1"/>
  <c r="AA217" i="1"/>
  <c r="AA215" i="1"/>
  <c r="AG222" i="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59" i="28"/>
  <c r="C59" i="28"/>
  <c r="D59" i="28"/>
  <c r="E59" i="28"/>
  <c r="B65" i="28"/>
  <c r="C65" i="28"/>
  <c r="D65" i="28"/>
  <c r="E65" i="28"/>
  <c r="B207" i="28"/>
  <c r="C207" i="28"/>
  <c r="D207" i="28"/>
  <c r="E207" i="28"/>
  <c r="B220" i="28"/>
  <c r="C220" i="28"/>
  <c r="D220" i="28"/>
  <c r="E220" i="28"/>
  <c r="B149" i="28"/>
  <c r="C149" i="28"/>
  <c r="D149" i="28"/>
  <c r="E149" i="28"/>
  <c r="B73" i="28"/>
  <c r="C73" i="28"/>
  <c r="D73" i="28"/>
  <c r="E73" i="28"/>
  <c r="B203" i="28"/>
  <c r="C203" i="28"/>
  <c r="D203" i="28"/>
  <c r="E203" i="28"/>
  <c r="B174" i="28"/>
  <c r="C174" i="28"/>
  <c r="D174" i="28"/>
  <c r="E174" i="28"/>
  <c r="E157" i="28"/>
  <c r="D157" i="28"/>
  <c r="C157" i="28"/>
  <c r="B157" i="28"/>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H192" i="17" a="1"/>
  <c r="H192" i="17" s="1"/>
  <c r="H182" i="17" a="1"/>
  <c r="H182" i="17"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I156" i="14" a="1"/>
  <c r="I156" i="14" s="1"/>
  <c r="I135" i="14" a="1"/>
  <c r="I135" i="14" s="1"/>
  <c r="M3" i="14"/>
  <c r="S3" i="18"/>
  <c r="T2" i="17"/>
  <c r="P3" i="14"/>
  <c r="N2" i="17"/>
  <c r="O3" i="14"/>
  <c r="S3" i="14"/>
  <c r="Q3" i="14"/>
  <c r="U3" i="17"/>
  <c r="N3" i="14"/>
  <c r="R3" i="14"/>
  <c r="AA3" i="16"/>
  <c r="O3" i="18"/>
  <c r="T3" i="17"/>
  <c r="S2" i="14"/>
  <c r="P2" i="14"/>
  <c r="O2" i="17"/>
  <c r="U2" i="17"/>
  <c r="O2" i="14"/>
  <c r="M2" i="14"/>
  <c r="Q2" i="14"/>
  <c r="M2" i="16"/>
  <c r="M3" i="16"/>
  <c r="P2" i="17"/>
  <c r="Q3" i="18"/>
  <c r="N2" i="14"/>
  <c r="R2" i="14"/>
  <c r="M2" i="17"/>
  <c r="S2" i="17"/>
  <c r="N3" i="18"/>
  <c r="R3" i="18"/>
  <c r="I6" i="1"/>
  <c r="P3" i="18"/>
  <c r="G182" i="17" l="1"/>
  <c r="G192" i="17"/>
  <c r="AG10" i="1"/>
  <c r="AA180" i="1"/>
  <c r="AA190" i="1"/>
  <c r="AG24" i="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183" i="28" s="1"/>
  <c r="F12" i="1"/>
  <c r="F16" i="1"/>
  <c r="F77" i="28" s="1"/>
  <c r="F9" i="1"/>
  <c r="F93" i="28" s="1"/>
  <c r="F13" i="1"/>
  <c r="F177" i="28" s="1"/>
  <c r="F17" i="1"/>
  <c r="F20" i="1"/>
  <c r="F24" i="1"/>
  <c r="F10" i="1"/>
  <c r="F114" i="28" s="1"/>
  <c r="F14" i="1"/>
  <c r="F21" i="1"/>
  <c r="F25" i="1"/>
  <c r="F144" i="28" s="1"/>
  <c r="F29" i="1"/>
  <c r="F200" i="28" s="1"/>
  <c r="F33" i="1"/>
  <c r="F137" i="28" s="1"/>
  <c r="F37" i="1"/>
  <c r="F26" i="1"/>
  <c r="F18" i="1"/>
  <c r="F95" i="28" s="1"/>
  <c r="F19" i="1"/>
  <c r="F22" i="1"/>
  <c r="F27" i="1"/>
  <c r="F28" i="1"/>
  <c r="F30" i="1"/>
  <c r="F85" i="28" s="1"/>
  <c r="F36" i="1"/>
  <c r="F39" i="1"/>
  <c r="F41" i="1"/>
  <c r="F45" i="1"/>
  <c r="F49" i="1"/>
  <c r="F34" i="1"/>
  <c r="F23" i="1"/>
  <c r="F79" i="28" s="1"/>
  <c r="F31" i="1"/>
  <c r="F38" i="1"/>
  <c r="F32" i="1"/>
  <c r="F74" i="28" s="1"/>
  <c r="F35" i="1"/>
  <c r="F148"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178" i="28" s="1"/>
  <c r="F132" i="1"/>
  <c r="F249"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204" i="28" s="1"/>
  <c r="F120" i="1"/>
  <c r="F151" i="1"/>
  <c r="F157" i="1"/>
  <c r="F167" i="1"/>
  <c r="F81" i="28" s="1"/>
  <c r="F179" i="1"/>
  <c r="F183" i="1"/>
  <c r="F187" i="1"/>
  <c r="F191" i="1"/>
  <c r="F195" i="1"/>
  <c r="F182" i="1"/>
  <c r="F186" i="1"/>
  <c r="F216" i="28" s="1"/>
  <c r="F190" i="1"/>
  <c r="F175" i="1"/>
  <c r="F176" i="1"/>
  <c r="F180" i="1"/>
  <c r="F184" i="1"/>
  <c r="F188" i="1"/>
  <c r="F192" i="1"/>
  <c r="F194" i="1"/>
  <c r="F181" i="1"/>
  <c r="F185" i="1"/>
  <c r="F189" i="1"/>
  <c r="F193" i="1"/>
  <c r="F160" i="1"/>
  <c r="F173" i="1"/>
  <c r="F138" i="28" s="1"/>
  <c r="B8" i="19" a="1"/>
  <c r="B8" i="19" s="1"/>
  <c r="B8" i="14" a="1"/>
  <c r="B8" i="14" s="1"/>
  <c r="F6" i="1"/>
  <c r="F176" i="28" s="1"/>
  <c r="B8" i="2" a="1"/>
  <c r="B8" i="2" s="1"/>
  <c r="F213" i="28" l="1"/>
  <c r="F43" i="28"/>
  <c r="F210" i="28"/>
  <c r="F128" i="28"/>
  <c r="F202" i="28"/>
  <c r="F193" i="28"/>
  <c r="F256" i="28"/>
  <c r="F89" i="28"/>
  <c r="F120" i="28"/>
  <c r="F71" i="28"/>
  <c r="F102" i="28"/>
  <c r="F206" i="28"/>
  <c r="F109" i="28"/>
  <c r="F49" i="28"/>
  <c r="F94" i="28"/>
  <c r="F110" i="28"/>
  <c r="F63" i="28"/>
  <c r="F121" i="28"/>
  <c r="F80" i="28"/>
  <c r="F75" i="28"/>
  <c r="F167" i="28"/>
  <c r="F53" i="28"/>
  <c r="F190" i="28"/>
  <c r="F180" i="28"/>
  <c r="F143" i="28"/>
  <c r="F239" i="28"/>
  <c r="F163" i="28"/>
  <c r="F215" i="28"/>
  <c r="F257" i="28"/>
  <c r="F182" i="28"/>
  <c r="F212" i="28"/>
  <c r="F118" i="28"/>
  <c r="F55" i="28"/>
  <c r="F185" i="28"/>
  <c r="F68" i="28"/>
  <c r="F258" i="28"/>
  <c r="F158" i="28"/>
  <c r="F76" i="28"/>
  <c r="F42" i="28"/>
  <c r="F208" i="28"/>
  <c r="F45" i="28"/>
  <c r="F124" i="28"/>
  <c r="F57" i="28"/>
  <c r="F98" i="28"/>
  <c r="F194" i="28"/>
  <c r="F241" i="28"/>
  <c r="F196" i="28"/>
  <c r="F197" i="28"/>
  <c r="F112" i="28"/>
  <c r="F66" i="28"/>
  <c r="F116" i="28"/>
  <c r="F100" i="28"/>
  <c r="F117" i="28"/>
  <c r="F205" i="28"/>
  <c r="F160" i="28"/>
  <c r="F231" i="28"/>
  <c r="F44" i="28"/>
  <c r="F115" i="28"/>
  <c r="F227" i="28"/>
  <c r="F142" i="28"/>
  <c r="F135" i="28"/>
  <c r="F47" i="28"/>
  <c r="F73" i="28"/>
  <c r="F82" i="28"/>
  <c r="F201" i="28"/>
  <c r="F252" i="28"/>
  <c r="F130" i="28"/>
  <c r="F250" i="28"/>
  <c r="F243" i="28"/>
  <c r="F214" i="28"/>
  <c r="F170" i="28"/>
  <c r="F122" i="28"/>
  <c r="F56" i="28"/>
  <c r="F164" i="28"/>
  <c r="F96" i="28"/>
  <c r="F146" i="28"/>
  <c r="F136" i="28"/>
  <c r="F198" i="28"/>
  <c r="F259" i="28"/>
  <c r="F179" i="28"/>
  <c r="F253" i="28"/>
  <c r="F219" i="28"/>
  <c r="F192" i="28"/>
  <c r="F229" i="28"/>
  <c r="F171" i="28"/>
  <c r="F247" i="28"/>
  <c r="F217" i="28"/>
  <c r="F244" i="28"/>
  <c r="F172" i="28"/>
  <c r="F232" i="28"/>
  <c r="F131" i="28"/>
  <c r="F225" i="28"/>
  <c r="F153" i="28"/>
  <c r="F209" i="28"/>
  <c r="F150" i="28"/>
  <c r="F162" i="28"/>
  <c r="F248" i="28"/>
  <c r="F91" i="28"/>
  <c r="F51" i="28"/>
  <c r="F175" i="28"/>
  <c r="F108" i="28"/>
  <c r="F92" i="28"/>
  <c r="F245" i="28"/>
  <c r="F99" i="28"/>
  <c r="F70" i="28"/>
  <c r="F240" i="28"/>
  <c r="F233" i="28"/>
  <c r="F152" i="28"/>
  <c r="F106" i="28"/>
  <c r="F123" i="28"/>
  <c r="F129" i="28"/>
  <c r="F230" i="28"/>
  <c r="F60" i="28"/>
  <c r="F154" i="28"/>
  <c r="F181" i="28"/>
  <c r="F104" i="28"/>
  <c r="F220" i="28"/>
  <c r="F203" i="28"/>
  <c r="F132" i="28"/>
  <c r="F195" i="28"/>
  <c r="F159" i="28"/>
  <c r="F105" i="28"/>
  <c r="F147" i="28"/>
  <c r="F134" i="28"/>
  <c r="F126" i="28"/>
  <c r="F165" i="28"/>
  <c r="F255" i="28"/>
  <c r="F64" i="28"/>
  <c r="F87" i="28"/>
  <c r="F97" i="28"/>
  <c r="F84" i="28"/>
  <c r="F237" i="28"/>
  <c r="F139" i="28"/>
  <c r="F90" i="28"/>
  <c r="F173" i="28"/>
  <c r="F101" i="28"/>
  <c r="F58" i="28"/>
  <c r="F156" i="28"/>
  <c r="F62" i="28"/>
  <c r="F168" i="28"/>
  <c r="F189" i="28"/>
  <c r="F141" i="28"/>
  <c r="F224" i="28"/>
  <c r="F223" i="28"/>
  <c r="F222" i="28"/>
  <c r="F184" i="28"/>
  <c r="F140" i="28"/>
  <c r="F48" i="28"/>
  <c r="F186" i="28"/>
  <c r="F125" i="28"/>
  <c r="F67" i="28"/>
  <c r="F69" i="28"/>
  <c r="F246" i="28"/>
  <c r="F254" i="28"/>
  <c r="F199" i="28"/>
  <c r="F236" i="28"/>
  <c r="F54" i="28"/>
  <c r="F86" i="28"/>
  <c r="F88" i="28"/>
  <c r="F78" i="28"/>
  <c r="F235" i="28"/>
  <c r="F155" i="28"/>
  <c r="F83" i="28"/>
  <c r="F234" i="28"/>
  <c r="F226" i="28"/>
  <c r="F228" i="28"/>
  <c r="F187" i="28"/>
  <c r="F107" i="28"/>
  <c r="F127" i="28"/>
  <c r="F221" i="28"/>
  <c r="F161" i="28"/>
  <c r="F149" i="28"/>
  <c r="F238" i="28"/>
  <c r="F145" i="28"/>
  <c r="F188" i="28"/>
  <c r="F103" i="28"/>
  <c r="F119" i="28"/>
  <c r="F61" i="28"/>
  <c r="F52" i="28"/>
  <c r="F174" i="28"/>
  <c r="F46" i="28"/>
  <c r="F169" i="28"/>
  <c r="F133" i="28"/>
  <c r="F211" i="28"/>
  <c r="F111" i="28"/>
  <c r="F251" i="28"/>
  <c r="F50" i="28"/>
  <c r="F166" i="28"/>
  <c r="F191" i="28"/>
  <c r="F151" i="28"/>
  <c r="F113" i="28"/>
  <c r="F218" i="28"/>
  <c r="F72" i="28"/>
  <c r="F242" i="28"/>
  <c r="F65" i="28"/>
  <c r="F59" i="28"/>
  <c r="F207" i="28"/>
  <c r="F157" i="28"/>
  <c r="D6" i="27" l="1"/>
  <c r="C6" i="27"/>
  <c r="B6" i="27"/>
  <c r="G40" i="28"/>
  <c r="B15" i="28"/>
  <c r="N2" i="18" l="1"/>
  <c r="M2" i="18"/>
  <c r="R2" i="18"/>
  <c r="P2" i="18"/>
  <c r="S2" i="18"/>
  <c r="O2" i="18"/>
  <c r="Q2" i="18"/>
  <c r="D22" i="8"/>
  <c r="D23" i="8"/>
  <c r="D24" i="8"/>
  <c r="D25" i="8"/>
  <c r="D26" i="8"/>
  <c r="D27" i="8"/>
  <c r="D21" i="8"/>
  <c r="D16" i="8"/>
  <c r="D17" i="8"/>
  <c r="D15" i="8"/>
  <c r="T180" i="1" l="1"/>
  <c r="T200" i="1"/>
  <c r="T204" i="1"/>
  <c r="T212" i="1"/>
  <c r="T214" i="1"/>
  <c r="T218" i="1"/>
  <c r="T190" i="1"/>
  <c r="T215" i="1"/>
  <c r="T193" i="1"/>
  <c r="T217" i="1"/>
  <c r="I209" i="14" a="1"/>
  <c r="I209" i="14" s="1"/>
  <c r="AG207" i="1" s="1"/>
  <c r="H221" i="16" a="1"/>
  <c r="H221" i="16" s="1"/>
  <c r="S214" i="1"/>
  <c r="S215" i="1"/>
  <c r="S219" i="1"/>
  <c r="S205" i="1"/>
  <c r="U214" i="1"/>
  <c r="S204" i="1"/>
  <c r="U219" i="1"/>
  <c r="U215" i="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H213" i="18" a="1"/>
  <c r="H213" i="18" s="1"/>
  <c r="H210" i="18" a="1"/>
  <c r="H210" i="18" s="1"/>
  <c r="H212" i="18" a="1"/>
  <c r="H212" i="18" s="1"/>
  <c r="H214" i="18" a="1"/>
  <c r="H214" i="18" s="1"/>
  <c r="H200" i="16" a="1"/>
  <c r="H200" i="16" s="1"/>
  <c r="H208" i="16" a="1"/>
  <c r="H208" i="16" s="1"/>
  <c r="H224" i="16" a="1"/>
  <c r="H224" i="16" s="1"/>
  <c r="H223" i="16" a="1"/>
  <c r="H223" i="16" s="1"/>
  <c r="H225" i="16" a="1"/>
  <c r="H225" i="16" s="1"/>
  <c r="H205" i="16" a="1"/>
  <c r="H205" i="16" s="1"/>
  <c r="H220" i="2" a="1"/>
  <c r="H220" i="2" s="1"/>
  <c r="H206" i="2" a="1"/>
  <c r="H206" i="2" s="1"/>
  <c r="H222" i="2" a="1"/>
  <c r="H222" i="2" s="1"/>
  <c r="H210" i="2" a="1"/>
  <c r="H210" i="2" s="1"/>
  <c r="H225" i="2" a="1"/>
  <c r="H225" i="2" s="1"/>
  <c r="H212" i="2" a="1"/>
  <c r="H212" i="2" s="1"/>
  <c r="H211" i="2" a="1"/>
  <c r="H211" i="2" s="1"/>
  <c r="H201" i="17" a="1"/>
  <c r="H201" i="17" s="1"/>
  <c r="H211" i="17" a="1"/>
  <c r="H211" i="17" s="1"/>
  <c r="H199" i="17" a="1"/>
  <c r="H199" i="17" s="1"/>
  <c r="H198" i="17" a="1"/>
  <c r="H198" i="17" s="1"/>
  <c r="H222" i="17" a="1"/>
  <c r="H222" i="17" s="1"/>
  <c r="H224" i="17" a="1"/>
  <c r="H224" i="17" s="1"/>
  <c r="H201" i="19" a="1"/>
  <c r="H201" i="19" s="1"/>
  <c r="H209" i="19" a="1"/>
  <c r="H209" i="19" s="1"/>
  <c r="H225" i="19" a="1"/>
  <c r="H225" i="19" s="1"/>
  <c r="H198" i="19" a="1"/>
  <c r="H198" i="19" s="1"/>
  <c r="H200" i="19" a="1"/>
  <c r="H200" i="19" s="1"/>
  <c r="G200" i="19" s="1"/>
  <c r="H202" i="19" a="1"/>
  <c r="H202" i="19" s="1"/>
  <c r="I204" i="2" a="1"/>
  <c r="I204" i="2" s="1"/>
  <c r="I217" i="2" a="1"/>
  <c r="I217" i="2" s="1"/>
  <c r="I222" i="2" a="1"/>
  <c r="I222" i="2" s="1"/>
  <c r="I206" i="2" a="1"/>
  <c r="I206" i="2" s="1"/>
  <c r="I221" i="2" a="1"/>
  <c r="I221" i="2" s="1"/>
  <c r="I224" i="2" a="1"/>
  <c r="I224" i="2" s="1"/>
  <c r="I214" i="2" a="1"/>
  <c r="I214" i="2" s="1"/>
  <c r="I200" i="18" a="1"/>
  <c r="I200" i="18" s="1"/>
  <c r="I208" i="18" a="1"/>
  <c r="I208" i="18" s="1"/>
  <c r="I216" i="18" a="1"/>
  <c r="I216" i="18"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H215" i="18" a="1"/>
  <c r="H215" i="18" s="1"/>
  <c r="H223" i="18" a="1"/>
  <c r="H223" i="18" s="1"/>
  <c r="H218" i="18" a="1"/>
  <c r="H218" i="18" s="1"/>
  <c r="H220" i="18" a="1"/>
  <c r="H220" i="18" s="1"/>
  <c r="H222" i="18" a="1"/>
  <c r="H222" i="18" s="1"/>
  <c r="H224" i="18" a="1"/>
  <c r="H224" i="18" s="1"/>
  <c r="H202" i="16" a="1"/>
  <c r="H202" i="16" s="1"/>
  <c r="H210" i="16" a="1"/>
  <c r="H210" i="16" s="1"/>
  <c r="H218" i="16" a="1"/>
  <c r="H218" i="16" s="1"/>
  <c r="H199" i="16" a="1"/>
  <c r="H199" i="16" s="1"/>
  <c r="H201" i="16" a="1"/>
  <c r="H201" i="16" s="1"/>
  <c r="H203" i="16" a="1"/>
  <c r="H203" i="16" s="1"/>
  <c r="H213" i="16" a="1"/>
  <c r="H213" i="16" s="1"/>
  <c r="H199" i="2" a="1"/>
  <c r="H199" i="2" s="1"/>
  <c r="H215" i="2" a="1"/>
  <c r="H215" i="2" s="1"/>
  <c r="H203" i="2" a="1"/>
  <c r="H203" i="2" s="1"/>
  <c r="H198" i="2" a="1"/>
  <c r="H198" i="2" s="1"/>
  <c r="H214" i="2" a="1"/>
  <c r="H214" i="2" s="1"/>
  <c r="H213" i="2" a="1"/>
  <c r="H213" i="2" s="1"/>
  <c r="H196" i="17" a="1"/>
  <c r="H196" i="17" s="1"/>
  <c r="H208" i="17" a="1"/>
  <c r="H208" i="17" s="1"/>
  <c r="H218" i="17" a="1"/>
  <c r="H218" i="17" s="1"/>
  <c r="T216" i="1" s="1"/>
  <c r="H203" i="17" a="1"/>
  <c r="H203" i="17" s="1"/>
  <c r="H225" i="17" a="1"/>
  <c r="H225" i="17" s="1"/>
  <c r="G225" i="17" s="1"/>
  <c r="H203" i="19" a="1"/>
  <c r="H203" i="19" s="1"/>
  <c r="H211" i="19" a="1"/>
  <c r="H211" i="19" s="1"/>
  <c r="H219" i="19" a="1"/>
  <c r="H219" i="19" s="1"/>
  <c r="H204" i="19" a="1"/>
  <c r="H204" i="19" s="1"/>
  <c r="H206" i="19" a="1"/>
  <c r="H206" i="19" s="1"/>
  <c r="H208" i="19" a="1"/>
  <c r="H208" i="19" s="1"/>
  <c r="H210" i="19" a="1"/>
  <c r="H210" i="19"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I199" i="16" a="1"/>
  <c r="I199" i="16" s="1"/>
  <c r="I207" i="16" a="1"/>
  <c r="I207" i="16"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I223" i="19" a="1"/>
  <c r="I223" i="19" s="1"/>
  <c r="H201" i="18" a="1"/>
  <c r="H201" i="18" s="1"/>
  <c r="H209" i="18" a="1"/>
  <c r="H209" i="18" s="1"/>
  <c r="H225" i="18" a="1"/>
  <c r="H225" i="18" s="1"/>
  <c r="H196" i="18" a="1"/>
  <c r="H196" i="18" s="1"/>
  <c r="H198" i="18" a="1"/>
  <c r="H198" i="18" s="1"/>
  <c r="H200" i="18" a="1"/>
  <c r="H200" i="18" s="1"/>
  <c r="H197" i="16" a="1"/>
  <c r="H197" i="16" s="1"/>
  <c r="H204" i="16" a="1"/>
  <c r="H204" i="16" s="1"/>
  <c r="H212" i="16" a="1"/>
  <c r="H212" i="16" s="1"/>
  <c r="H220" i="16" a="1"/>
  <c r="H220" i="16" s="1"/>
  <c r="H209" i="16" a="1"/>
  <c r="H209" i="16" s="1"/>
  <c r="H211" i="16" a="1"/>
  <c r="H211" i="16" s="1"/>
  <c r="H201" i="2" a="1"/>
  <c r="H201" i="2" s="1"/>
  <c r="G201" i="2" s="1"/>
  <c r="H218" i="2" a="1"/>
  <c r="H218" i="2" s="1"/>
  <c r="H205" i="2" a="1"/>
  <c r="H205" i="2" s="1"/>
  <c r="H224" i="2" a="1"/>
  <c r="H224" i="2" s="1"/>
  <c r="H200" i="2" a="1"/>
  <c r="H200" i="2" s="1"/>
  <c r="H207" i="17" a="1"/>
  <c r="H207" i="17" s="1"/>
  <c r="H200" i="17" a="1"/>
  <c r="H200" i="17" s="1"/>
  <c r="H209" i="17" a="1"/>
  <c r="H209" i="17" s="1"/>
  <c r="H221" i="17" a="1"/>
  <c r="H221" i="17" s="1"/>
  <c r="H213" i="17" a="1"/>
  <c r="H213" i="17" s="1"/>
  <c r="H212" i="17" a="1"/>
  <c r="H212" i="17" s="1"/>
  <c r="G212" i="17" s="1"/>
  <c r="H205" i="17" a="1"/>
  <c r="H205" i="17" s="1"/>
  <c r="H197" i="19" a="1"/>
  <c r="H197" i="19" s="1"/>
  <c r="H205" i="19" a="1"/>
  <c r="H205" i="19" s="1"/>
  <c r="H213" i="19" a="1"/>
  <c r="H213" i="19" s="1"/>
  <c r="H212" i="19" a="1"/>
  <c r="H212" i="19" s="1"/>
  <c r="H214" i="19" a="1"/>
  <c r="H214" i="19" s="1"/>
  <c r="H218" i="19" a="1"/>
  <c r="H218" i="19"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I215" i="18" a="1"/>
  <c r="I215" i="18" s="1"/>
  <c r="I223" i="18" a="1"/>
  <c r="I223" i="18" s="1"/>
  <c r="I201" i="16" a="1"/>
  <c r="I201" i="16" s="1"/>
  <c r="I209" i="16" a="1"/>
  <c r="I209" i="16" s="1"/>
  <c r="I217" i="16" a="1"/>
  <c r="I217" i="16"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H211" i="18" a="1"/>
  <c r="H211" i="18" s="1"/>
  <c r="H219" i="18" a="1"/>
  <c r="H219" i="18" s="1"/>
  <c r="H202" i="18" a="1"/>
  <c r="H202" i="18" s="1"/>
  <c r="H204" i="18" a="1"/>
  <c r="H204" i="18" s="1"/>
  <c r="H206" i="18" a="1"/>
  <c r="H206" i="18" s="1"/>
  <c r="H208" i="18" a="1"/>
  <c r="H208" i="18" s="1"/>
  <c r="H198" i="16" a="1"/>
  <c r="H198" i="16" s="1"/>
  <c r="H206" i="16" a="1"/>
  <c r="H206" i="16" s="1"/>
  <c r="H214" i="16" a="1"/>
  <c r="H214" i="16" s="1"/>
  <c r="H222" i="16" a="1"/>
  <c r="H222" i="16" s="1"/>
  <c r="H215" i="16" a="1"/>
  <c r="H215" i="16" s="1"/>
  <c r="H219" i="16" a="1"/>
  <c r="H219" i="16" s="1"/>
  <c r="H219" i="2" a="1"/>
  <c r="H219" i="2" s="1"/>
  <c r="H204" i="2" a="1"/>
  <c r="H204" i="2" s="1"/>
  <c r="H223" i="2" a="1"/>
  <c r="H223" i="2" s="1"/>
  <c r="H208" i="2" a="1"/>
  <c r="H208" i="2" s="1"/>
  <c r="H209" i="2" a="1"/>
  <c r="H209" i="2" s="1"/>
  <c r="H202" i="2" a="1"/>
  <c r="H202" i="2" s="1"/>
  <c r="H197" i="17" a="1"/>
  <c r="H197" i="17" s="1"/>
  <c r="H210" i="17" a="1"/>
  <c r="H210" i="17" s="1"/>
  <c r="H204" i="17" a="1"/>
  <c r="H204" i="17" s="1"/>
  <c r="H223" i="17" a="1"/>
  <c r="H223" i="17" s="1"/>
  <c r="T221" i="1" s="1"/>
  <c r="H215" i="17" a="1"/>
  <c r="H215" i="17" s="1"/>
  <c r="G215" i="17" s="1"/>
  <c r="H199" i="19" a="1"/>
  <c r="H199" i="19" s="1"/>
  <c r="H215" i="19" a="1"/>
  <c r="H215" i="19" s="1"/>
  <c r="H223" i="19" a="1"/>
  <c r="H223" i="19" s="1"/>
  <c r="H220" i="19" a="1"/>
  <c r="H220" i="19" s="1"/>
  <c r="H222" i="19" a="1"/>
  <c r="H222" i="19" s="1"/>
  <c r="H224" i="19" a="1"/>
  <c r="H224" i="19" s="1"/>
  <c r="I200" i="2" a="1"/>
  <c r="I200" i="2" s="1"/>
  <c r="I216" i="2" a="1"/>
  <c r="I216" i="2" s="1"/>
  <c r="I211" i="2" a="1"/>
  <c r="I211" i="2" s="1"/>
  <c r="I199" i="2" a="1"/>
  <c r="I199" i="2" s="1"/>
  <c r="I218" i="2" a="1"/>
  <c r="I218" i="2" s="1"/>
  <c r="I210" i="2" a="1"/>
  <c r="I210" i="2" s="1"/>
  <c r="I207" i="2" a="1"/>
  <c r="I207" i="2" s="1"/>
  <c r="I198" i="18" a="1"/>
  <c r="I198" i="18" s="1"/>
  <c r="I206" i="18" a="1"/>
  <c r="I206" i="18" s="1"/>
  <c r="I214" i="18" a="1"/>
  <c r="I214" i="18" s="1"/>
  <c r="I222" i="18" a="1"/>
  <c r="I222" i="18" s="1"/>
  <c r="I201" i="18" a="1"/>
  <c r="I201" i="18" s="1"/>
  <c r="I209" i="18" a="1"/>
  <c r="I209" i="18" s="1"/>
  <c r="I217" i="18" a="1"/>
  <c r="I217" i="18" s="1"/>
  <c r="I225" i="18" a="1"/>
  <c r="I225" i="18" s="1"/>
  <c r="I203" i="16" a="1"/>
  <c r="I203" i="16" s="1"/>
  <c r="I211" i="16" a="1"/>
  <c r="I211" i="16" s="1"/>
  <c r="I219" i="16" a="1"/>
  <c r="I219" i="16" s="1"/>
  <c r="I198" i="16" a="1"/>
  <c r="I198" i="16" s="1"/>
  <c r="I206" i="16" a="1"/>
  <c r="I206" i="16" s="1"/>
  <c r="I214" i="16" a="1"/>
  <c r="I214" i="16" s="1"/>
  <c r="I222" i="16" a="1"/>
  <c r="I222" i="16" s="1"/>
  <c r="H199" i="14" a="1"/>
  <c r="H199" i="14" s="1"/>
  <c r="H215" i="14" a="1"/>
  <c r="H215" i="14" s="1"/>
  <c r="H223" i="14" a="1"/>
  <c r="H223" i="14" s="1"/>
  <c r="H202" i="14" a="1"/>
  <c r="H202" i="14" s="1"/>
  <c r="G202" i="14" s="1"/>
  <c r="H210" i="14" a="1"/>
  <c r="H210" i="14" s="1"/>
  <c r="G210" i="14" s="1"/>
  <c r="H218" i="14" a="1"/>
  <c r="H218" i="14" s="1"/>
  <c r="I225" i="14" a="1"/>
  <c r="I225" i="14" s="1"/>
  <c r="H201" i="14" a="1"/>
  <c r="H201" i="14" s="1"/>
  <c r="H209" i="14" a="1"/>
  <c r="H209" i="14" s="1"/>
  <c r="H225" i="14" a="1"/>
  <c r="H225" i="14" s="1"/>
  <c r="H204" i="14" a="1"/>
  <c r="H204" i="14" s="1"/>
  <c r="H212" i="14" a="1"/>
  <c r="H212" i="14" s="1"/>
  <c r="H220" i="14" a="1"/>
  <c r="H220" i="14" s="1"/>
  <c r="I222" i="14" a="1"/>
  <c r="I222" i="14" s="1"/>
  <c r="H203" i="14" a="1"/>
  <c r="H203" i="14" s="1"/>
  <c r="H211" i="14" a="1"/>
  <c r="H211" i="14" s="1"/>
  <c r="H219" i="14" a="1"/>
  <c r="H219" i="14" s="1"/>
  <c r="H198" i="14" a="1"/>
  <c r="H198" i="14" s="1"/>
  <c r="G198" i="14" s="1"/>
  <c r="H214" i="14" a="1"/>
  <c r="H214" i="14" s="1"/>
  <c r="G214" i="14" s="1"/>
  <c r="H222" i="14" a="1"/>
  <c r="H222" i="14" s="1"/>
  <c r="H197" i="14" a="1"/>
  <c r="H197" i="14" s="1"/>
  <c r="G197" i="14" s="1"/>
  <c r="H205" i="14" a="1"/>
  <c r="H205" i="14" s="1"/>
  <c r="H213" i="14" a="1"/>
  <c r="H213" i="14" s="1"/>
  <c r="H200" i="14" a="1"/>
  <c r="H200" i="14" s="1"/>
  <c r="G200" i="14" s="1"/>
  <c r="H208" i="14" a="1"/>
  <c r="H208" i="14" s="1"/>
  <c r="G208" i="14" s="1"/>
  <c r="H224" i="14" a="1"/>
  <c r="H224" i="14"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H14" i="14" a="1"/>
  <c r="H14" i="14" s="1"/>
  <c r="G14" i="14" s="1"/>
  <c r="S12" i="1"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G118" i="14" s="1"/>
  <c r="S116" i="1"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G106" i="14" s="1"/>
  <c r="S104" i="1"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G145" i="19" s="1"/>
  <c r="H20" i="19" a="1"/>
  <c r="H20" i="19" s="1"/>
  <c r="H37" i="19" a="1"/>
  <c r="H37" i="19" s="1"/>
  <c r="H53" i="19" a="1"/>
  <c r="H53" i="19"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G66" i="19" s="1"/>
  <c r="U64" i="1"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H187" i="19" a="1"/>
  <c r="H187" i="19" s="1"/>
  <c r="G187" i="19" s="1"/>
  <c r="H179" i="19" a="1"/>
  <c r="H179" i="19" s="1"/>
  <c r="G179" i="19" s="1"/>
  <c r="H171" i="19" a="1"/>
  <c r="H171" i="19" s="1"/>
  <c r="H164" i="19" a="1"/>
  <c r="H164" i="19" s="1"/>
  <c r="I155" i="19" a="1"/>
  <c r="I155" i="19" s="1"/>
  <c r="I181" i="19" a="1"/>
  <c r="I181" i="19" s="1"/>
  <c r="H23" i="19" a="1"/>
  <c r="H23" i="19" s="1"/>
  <c r="H40" i="19" a="1"/>
  <c r="H40" i="19" s="1"/>
  <c r="H51" i="19" a="1"/>
  <c r="H51" i="19" s="1"/>
  <c r="G51" i="19" s="1"/>
  <c r="H71" i="19" a="1"/>
  <c r="H71" i="19" s="1"/>
  <c r="H132" i="19" a="1"/>
  <c r="H132" i="19" s="1"/>
  <c r="H148" i="19" a="1"/>
  <c r="H148" i="19" s="1"/>
  <c r="H30" i="19" a="1"/>
  <c r="H30" i="19" s="1"/>
  <c r="H42" i="19" a="1"/>
  <c r="H42" i="19"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H74" i="19" a="1"/>
  <c r="H74" i="19" s="1"/>
  <c r="H139" i="19" a="1"/>
  <c r="H139" i="19" s="1"/>
  <c r="H152" i="19" a="1"/>
  <c r="H152" i="19" s="1"/>
  <c r="H32" i="19" a="1"/>
  <c r="H32" i="19" s="1"/>
  <c r="H47" i="19" a="1"/>
  <c r="H47" i="19" s="1"/>
  <c r="H59" i="19" a="1"/>
  <c r="H59" i="19" s="1"/>
  <c r="H76" i="19" a="1"/>
  <c r="H76" i="19" s="1"/>
  <c r="H84" i="19" a="1"/>
  <c r="H84" i="19" s="1"/>
  <c r="H92" i="19" a="1"/>
  <c r="H92" i="19" s="1"/>
  <c r="H100" i="19" a="1"/>
  <c r="H100" i="19" s="1"/>
  <c r="H108" i="19" a="1"/>
  <c r="H108" i="19" s="1"/>
  <c r="H118" i="19" a="1"/>
  <c r="H118" i="19" s="1"/>
  <c r="G118" i="19" s="1"/>
  <c r="H129" i="19" a="1"/>
  <c r="H129" i="19" s="1"/>
  <c r="G129" i="19" s="1"/>
  <c r="H138" i="19" a="1"/>
  <c r="H138" i="19" s="1"/>
  <c r="H19" i="19" a="1"/>
  <c r="H19" i="19" s="1"/>
  <c r="H29" i="19" a="1"/>
  <c r="H29" i="19" s="1"/>
  <c r="H44" i="19" a="1"/>
  <c r="H44" i="19" s="1"/>
  <c r="H64" i="19" a="1"/>
  <c r="H64" i="19" s="1"/>
  <c r="H112" i="19" a="1"/>
  <c r="H112" i="19" s="1"/>
  <c r="H143" i="19" a="1"/>
  <c r="H143" i="19" s="1"/>
  <c r="H18" i="19" a="1"/>
  <c r="H18" i="19" s="1"/>
  <c r="H33" i="19" a="1"/>
  <c r="H33" i="19" s="1"/>
  <c r="G33" i="19" s="1"/>
  <c r="H52" i="19" a="1"/>
  <c r="H52" i="19" s="1"/>
  <c r="H72" i="19" a="1"/>
  <c r="H72" i="19" s="1"/>
  <c r="H81" i="19" a="1"/>
  <c r="H81" i="19" s="1"/>
  <c r="H89" i="19" a="1"/>
  <c r="H89" i="19" s="1"/>
  <c r="H97" i="19" a="1"/>
  <c r="H97" i="19" s="1"/>
  <c r="H105" i="19" a="1"/>
  <c r="H105" i="19" s="1"/>
  <c r="G105" i="19" s="1"/>
  <c r="H114" i="19" a="1"/>
  <c r="H114" i="19" s="1"/>
  <c r="G114" i="19" s="1"/>
  <c r="H125" i="19" a="1"/>
  <c r="H125" i="19" s="1"/>
  <c r="H135" i="19" a="1"/>
  <c r="H135" i="19" s="1"/>
  <c r="H12" i="19" a="1"/>
  <c r="H12" i="19" s="1"/>
  <c r="I174" i="19" a="1"/>
  <c r="I174" i="19" s="1"/>
  <c r="I166" i="19" a="1"/>
  <c r="I166" i="19" s="1"/>
  <c r="AI145" i="1" s="1"/>
  <c r="H158" i="19" a="1"/>
  <c r="H158" i="19" s="1"/>
  <c r="G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H178" i="19" a="1"/>
  <c r="H178" i="19" s="1"/>
  <c r="H170" i="19" a="1"/>
  <c r="H170" i="19" s="1"/>
  <c r="H178" i="16" a="1"/>
  <c r="H178" i="16" s="1"/>
  <c r="I15" i="16" a="1"/>
  <c r="I15" i="16" s="1"/>
  <c r="H167" i="16" a="1"/>
  <c r="H167" i="16" s="1"/>
  <c r="I27" i="17" a="1"/>
  <c r="I27" i="17" s="1"/>
  <c r="I164" i="19" a="1"/>
  <c r="I164" i="19" s="1"/>
  <c r="I9" i="19" a="1"/>
  <c r="I9" i="19" s="1"/>
  <c r="H191" i="19" a="1"/>
  <c r="H191" i="19" s="1"/>
  <c r="H183" i="19" a="1"/>
  <c r="H183" i="19" s="1"/>
  <c r="H175" i="19" a="1"/>
  <c r="H175" i="19" s="1"/>
  <c r="H167" i="19" a="1"/>
  <c r="H167" i="19" s="1"/>
  <c r="H161" i="19" a="1"/>
  <c r="H161" i="19" s="1"/>
  <c r="I167" i="19" a="1"/>
  <c r="I167" i="19" s="1"/>
  <c r="H28" i="19" a="1"/>
  <c r="H28" i="19" s="1"/>
  <c r="H45" i="19" a="1"/>
  <c r="H45" i="19" s="1"/>
  <c r="H57" i="19" a="1"/>
  <c r="H57" i="19" s="1"/>
  <c r="H116" i="19" a="1"/>
  <c r="H116" i="19" s="1"/>
  <c r="G116" i="19" s="1"/>
  <c r="H142" i="19" a="1"/>
  <c r="H142" i="19" s="1"/>
  <c r="H155" i="19" a="1"/>
  <c r="H155" i="19" s="1"/>
  <c r="H35" i="19" a="1"/>
  <c r="H35" i="19" s="1"/>
  <c r="H50" i="19" a="1"/>
  <c r="H50" i="19" s="1"/>
  <c r="H62" i="19" a="1"/>
  <c r="H62" i="19" s="1"/>
  <c r="H78" i="19" a="1"/>
  <c r="H78" i="19" s="1"/>
  <c r="H86" i="19" a="1"/>
  <c r="H86" i="19" s="1"/>
  <c r="H94" i="19" a="1"/>
  <c r="H94" i="19" s="1"/>
  <c r="H102" i="19" a="1"/>
  <c r="H102" i="19" s="1"/>
  <c r="H110" i="19" a="1"/>
  <c r="H110" i="19" s="1"/>
  <c r="H121" i="19" a="1"/>
  <c r="H121" i="19" s="1"/>
  <c r="H131" i="19" a="1"/>
  <c r="H131" i="19" s="1"/>
  <c r="H141" i="19" a="1"/>
  <c r="H141" i="19" s="1"/>
  <c r="H22" i="19" a="1"/>
  <c r="H22" i="19" s="1"/>
  <c r="H34" i="19" a="1"/>
  <c r="H34" i="19" s="1"/>
  <c r="H55" i="19" a="1"/>
  <c r="H55" i="19" s="1"/>
  <c r="H67" i="19" a="1"/>
  <c r="H67" i="19" s="1"/>
  <c r="H120" i="19" a="1"/>
  <c r="H120" i="19" s="1"/>
  <c r="H146" i="19" a="1"/>
  <c r="H146" i="19" s="1"/>
  <c r="G146" i="19" s="1"/>
  <c r="H21" i="19" a="1"/>
  <c r="H21" i="19" s="1"/>
  <c r="H36" i="19" a="1"/>
  <c r="H36" i="19" s="1"/>
  <c r="H63" i="19" a="1"/>
  <c r="H63" i="19" s="1"/>
  <c r="H75" i="19" a="1"/>
  <c r="H75" i="19" s="1"/>
  <c r="G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G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H27" i="19" a="1"/>
  <c r="H27" i="19" s="1"/>
  <c r="H140" i="19" a="1"/>
  <c r="H140" i="19" s="1"/>
  <c r="H69" i="19" a="1"/>
  <c r="H69" i="19" s="1"/>
  <c r="H103" i="19" a="1"/>
  <c r="H103" i="19" s="1"/>
  <c r="G103" i="19" s="1"/>
  <c r="H16" i="19" a="1"/>
  <c r="H16" i="19" s="1"/>
  <c r="G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H166" i="19" a="1"/>
  <c r="H166" i="19" s="1"/>
  <c r="H156" i="19" a="1"/>
  <c r="H156" i="19" s="1"/>
  <c r="G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G31" i="19" s="1"/>
  <c r="H87" i="19" a="1"/>
  <c r="H87" i="19"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G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H147" i="19" a="1"/>
  <c r="H147" i="19" s="1"/>
  <c r="H73" i="19" a="1"/>
  <c r="H73" i="19" s="1"/>
  <c r="H49" i="19" a="1"/>
  <c r="H49" i="19" s="1"/>
  <c r="H95" i="19" a="1"/>
  <c r="H95" i="19" s="1"/>
  <c r="H133" i="19" a="1"/>
  <c r="H133" i="19" s="1"/>
  <c r="I26" i="19" a="1"/>
  <c r="I26" i="19" s="1"/>
  <c r="I72" i="19" a="1"/>
  <c r="I72" i="19" s="1"/>
  <c r="I17" i="19" a="1"/>
  <c r="I17" i="19" s="1"/>
  <c r="I30" i="19" a="1"/>
  <c r="I30" i="19" s="1"/>
  <c r="I56" i="19" a="1"/>
  <c r="I56" i="19" s="1"/>
  <c r="I94" i="19" a="1"/>
  <c r="I94" i="19" s="1"/>
  <c r="I110" i="19" a="1"/>
  <c r="I110" i="19" s="1"/>
  <c r="I22" i="19" a="1"/>
  <c r="I22" i="19" s="1"/>
  <c r="I73" i="19" a="1"/>
  <c r="I73" i="19" s="1"/>
  <c r="I140" i="19" a="1"/>
  <c r="I140" i="19" s="1"/>
  <c r="H192" i="19" a="1"/>
  <c r="H192" i="19" s="1"/>
  <c r="H182" i="19" a="1"/>
  <c r="H182" i="19" s="1"/>
  <c r="H172" i="19" a="1"/>
  <c r="H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H168" i="19" a="1"/>
  <c r="H168" i="19" s="1"/>
  <c r="I143" i="19" a="1"/>
  <c r="I143" i="19" s="1"/>
  <c r="H165" i="18" a="1"/>
  <c r="H165" i="18" s="1"/>
  <c r="I23" i="18" a="1"/>
  <c r="I23" i="18" s="1"/>
  <c r="AJ18" i="1" s="1"/>
  <c r="I177" i="18" a="1"/>
  <c r="I177" i="18" s="1"/>
  <c r="AJ154" i="1" s="1"/>
  <c r="I175" i="18" a="1"/>
  <c r="I175" i="18" s="1"/>
  <c r="I181" i="18" a="1"/>
  <c r="I181" i="18" s="1"/>
  <c r="I187" i="18" a="1"/>
  <c r="I187" i="18" s="1"/>
  <c r="H158" i="18" a="1"/>
  <c r="H158" i="18"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H113" i="18" a="1"/>
  <c r="H113" i="18" s="1"/>
  <c r="H121" i="18" a="1"/>
  <c r="H121" i="18" s="1"/>
  <c r="H26" i="18" a="1"/>
  <c r="H26" i="18" s="1"/>
  <c r="H46" i="18" a="1"/>
  <c r="H46" i="18" s="1"/>
  <c r="H58" i="18" a="1"/>
  <c r="H58" i="18" s="1"/>
  <c r="H70" i="18" a="1"/>
  <c r="H70" i="18" s="1"/>
  <c r="H85" i="18" a="1"/>
  <c r="H85" i="18" s="1"/>
  <c r="H105" i="18" a="1"/>
  <c r="H105" i="18" s="1"/>
  <c r="H25" i="18" a="1"/>
  <c r="H25" i="18" s="1"/>
  <c r="H43" i="18" a="1"/>
  <c r="H43" i="18" s="1"/>
  <c r="H57" i="18" a="1"/>
  <c r="H57" i="18" s="1"/>
  <c r="G57" i="18" s="1"/>
  <c r="H69" i="18" a="1"/>
  <c r="H69" i="18" s="1"/>
  <c r="H81" i="18" a="1"/>
  <c r="H81" i="18" s="1"/>
  <c r="H93" i="18" a="1"/>
  <c r="H93" i="18" s="1"/>
  <c r="I14" i="18" a="1"/>
  <c r="I14" i="18" s="1"/>
  <c r="H9" i="18" a="1"/>
  <c r="H9" i="18" s="1"/>
  <c r="G9" i="18" s="1"/>
  <c r="H190" i="18" a="1"/>
  <c r="H190" i="18" s="1"/>
  <c r="H182" i="18" a="1"/>
  <c r="H182" i="18" s="1"/>
  <c r="H174" i="18" a="1"/>
  <c r="H174" i="18" s="1"/>
  <c r="G174" i="18" s="1"/>
  <c r="H166" i="18" a="1"/>
  <c r="H166" i="18" s="1"/>
  <c r="H157" i="18" a="1"/>
  <c r="H157" i="18" s="1"/>
  <c r="I144" i="18" a="1"/>
  <c r="I144" i="18" s="1"/>
  <c r="H134" i="18" a="1"/>
  <c r="H134" i="18" s="1"/>
  <c r="G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AJ137" i="1"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H44" i="18" a="1"/>
  <c r="H44" i="18" s="1"/>
  <c r="H73" i="18" a="1"/>
  <c r="H73" i="18" s="1"/>
  <c r="H94" i="18" a="1"/>
  <c r="H94" i="18" s="1"/>
  <c r="H106" i="18" a="1"/>
  <c r="H106" i="18" s="1"/>
  <c r="H115" i="18" a="1"/>
  <c r="H115" i="18" s="1"/>
  <c r="G115" i="18" s="1"/>
  <c r="H123" i="18" a="1"/>
  <c r="H123" i="18" s="1"/>
  <c r="G123" i="18" s="1"/>
  <c r="H31" i="18" a="1"/>
  <c r="H31" i="18" s="1"/>
  <c r="H48" i="18" a="1"/>
  <c r="H48" i="18" s="1"/>
  <c r="H61" i="18" a="1"/>
  <c r="H61" i="18" s="1"/>
  <c r="G61" i="18" s="1"/>
  <c r="H76" i="18" a="1"/>
  <c r="H76" i="18" s="1"/>
  <c r="H88" i="18" a="1"/>
  <c r="H88" i="18" s="1"/>
  <c r="H153" i="18" a="1"/>
  <c r="H153" i="18"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I130" i="18" a="1"/>
  <c r="I130" i="18" s="1"/>
  <c r="H141" i="18" a="1"/>
  <c r="H141" i="18" s="1"/>
  <c r="G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H186" i="18" a="1"/>
  <c r="H186" i="18" s="1"/>
  <c r="H178" i="18" a="1"/>
  <c r="H178" i="18" s="1"/>
  <c r="H170" i="18" a="1"/>
  <c r="H170" i="18" s="1"/>
  <c r="H162" i="18" a="1"/>
  <c r="H162" i="18" s="1"/>
  <c r="H150" i="18" a="1"/>
  <c r="H150" i="18" s="1"/>
  <c r="H139" i="18" a="1"/>
  <c r="H139" i="18" s="1"/>
  <c r="I128" i="18" a="1"/>
  <c r="I128" i="18" s="1"/>
  <c r="I114" i="18" a="1"/>
  <c r="I114" i="18" s="1"/>
  <c r="H95" i="18" a="1"/>
  <c r="H95" i="18" s="1"/>
  <c r="G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G20" i="18" s="1"/>
  <c r="H163" i="18" a="1"/>
  <c r="H163" i="18" s="1"/>
  <c r="G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AJ89" i="1" s="1"/>
  <c r="I121" i="18" a="1"/>
  <c r="I121" i="18" s="1"/>
  <c r="I70" i="18" a="1"/>
  <c r="I70" i="18" s="1"/>
  <c r="H29" i="18" a="1"/>
  <c r="H29" i="18"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I156" i="17" a="1"/>
  <c r="I156" i="17" s="1"/>
  <c r="H110" i="17" a="1"/>
  <c r="H110" i="17" s="1"/>
  <c r="I186" i="17" a="1"/>
  <c r="I186" i="17" s="1"/>
  <c r="H165" i="17" a="1"/>
  <c r="H165" i="17" s="1"/>
  <c r="I141" i="17" a="1"/>
  <c r="I141" i="17" s="1"/>
  <c r="I33" i="17" a="1"/>
  <c r="I33" i="17" s="1"/>
  <c r="H177" i="17" a="1"/>
  <c r="H177" i="17" s="1"/>
  <c r="H169" i="17" a="1"/>
  <c r="H169" i="17" s="1"/>
  <c r="H156" i="17" a="1"/>
  <c r="H156" i="17" s="1"/>
  <c r="G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H55" i="17" a="1"/>
  <c r="H55" i="17" s="1"/>
  <c r="H71" i="17" a="1"/>
  <c r="H71" i="17" s="1"/>
  <c r="H89" i="17" a="1"/>
  <c r="H89" i="17" s="1"/>
  <c r="H103" i="17" a="1"/>
  <c r="H103" i="17" s="1"/>
  <c r="H27" i="17" a="1"/>
  <c r="H27" i="17" s="1"/>
  <c r="H74" i="17" a="1"/>
  <c r="H74" i="17" s="1"/>
  <c r="G74" i="17" s="1"/>
  <c r="H20" i="17" a="1"/>
  <c r="H20" i="17" s="1"/>
  <c r="H33" i="17" a="1"/>
  <c r="H33" i="17" s="1"/>
  <c r="H47" i="17" a="1"/>
  <c r="H47" i="17" s="1"/>
  <c r="H59" i="17" a="1"/>
  <c r="H59" i="17" s="1"/>
  <c r="H70" i="17" a="1"/>
  <c r="H70" i="17" s="1"/>
  <c r="H17" i="17" a="1"/>
  <c r="H17" i="17" s="1"/>
  <c r="H194" i="17" a="1"/>
  <c r="H194" i="17" s="1"/>
  <c r="H186" i="17" a="1"/>
  <c r="H186" i="17" s="1"/>
  <c r="H170" i="17" a="1"/>
  <c r="H170" i="17" s="1"/>
  <c r="H142" i="17" a="1"/>
  <c r="H142" i="17" s="1"/>
  <c r="H123" i="17" a="1"/>
  <c r="H123" i="17" s="1"/>
  <c r="H186" i="14" a="1"/>
  <c r="H186" i="14" s="1"/>
  <c r="H134" i="14" a="1"/>
  <c r="H134" i="14" s="1"/>
  <c r="I39" i="18" a="1"/>
  <c r="I39" i="18" s="1"/>
  <c r="I137" i="18" a="1"/>
  <c r="I137" i="18" s="1"/>
  <c r="I106" i="18" a="1"/>
  <c r="I106" i="18" s="1"/>
  <c r="H56" i="18" a="1"/>
  <c r="H56" i="18" s="1"/>
  <c r="H119" i="18" a="1"/>
  <c r="H119" i="18" s="1"/>
  <c r="H67" i="18" a="1"/>
  <c r="H67" i="18" s="1"/>
  <c r="H40" i="18" a="1"/>
  <c r="H40" i="18" s="1"/>
  <c r="G40" i="18" s="1"/>
  <c r="H90" i="18" a="1"/>
  <c r="H90" i="18" s="1"/>
  <c r="H184" i="18" a="1"/>
  <c r="H184" i="18" s="1"/>
  <c r="H147" i="18" a="1"/>
  <c r="H147" i="18" s="1"/>
  <c r="G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G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G191" i="17" s="1"/>
  <c r="I15" i="17" a="1"/>
  <c r="I15" i="17" s="1"/>
  <c r="I185" i="17" a="1"/>
  <c r="I185" i="17" s="1"/>
  <c r="I157" i="17" a="1"/>
  <c r="I157" i="17" s="1"/>
  <c r="I136" i="17" a="1"/>
  <c r="I136" i="17" s="1"/>
  <c r="H91" i="17" a="1"/>
  <c r="H91" i="17" s="1"/>
  <c r="G91" i="17" s="1"/>
  <c r="H183" i="17" a="1"/>
  <c r="H183" i="17" s="1"/>
  <c r="H175" i="17" a="1"/>
  <c r="H175" i="17" s="1"/>
  <c r="T173" i="1" s="1"/>
  <c r="H167" i="17" a="1"/>
  <c r="H167" i="17" s="1"/>
  <c r="H152" i="17" a="1"/>
  <c r="H152" i="17" s="1"/>
  <c r="H136" i="17" a="1"/>
  <c r="H136" i="17" s="1"/>
  <c r="H102" i="17" a="1"/>
  <c r="H102" i="17" s="1"/>
  <c r="H49" i="17" a="1"/>
  <c r="H49" i="17" s="1"/>
  <c r="H145" i="17" a="1"/>
  <c r="H145" i="17" s="1"/>
  <c r="H126" i="17" a="1"/>
  <c r="H126" i="17" s="1"/>
  <c r="H112" i="17" a="1"/>
  <c r="H112" i="17" s="1"/>
  <c r="G112" i="17" s="1"/>
  <c r="H94" i="17" a="1"/>
  <c r="H94" i="17" s="1"/>
  <c r="H28" i="17" a="1"/>
  <c r="H28" i="17" s="1"/>
  <c r="H46" i="17" a="1"/>
  <c r="H46" i="17" s="1"/>
  <c r="H58" i="17" a="1"/>
  <c r="H58" i="17" s="1"/>
  <c r="H75" i="17" a="1"/>
  <c r="H75" i="17" s="1"/>
  <c r="G75" i="17" s="1"/>
  <c r="H93" i="17" a="1"/>
  <c r="H93" i="17" s="1"/>
  <c r="H18" i="17" a="1"/>
  <c r="H18" i="17" s="1"/>
  <c r="H34" i="17" a="1"/>
  <c r="H34" i="17" s="1"/>
  <c r="H51" i="17" a="1"/>
  <c r="H51" i="17" s="1"/>
  <c r="H81" i="17" a="1"/>
  <c r="H81" i="17" s="1"/>
  <c r="H23" i="17" a="1"/>
  <c r="H23" i="17" s="1"/>
  <c r="H37" i="17" a="1"/>
  <c r="H37" i="17" s="1"/>
  <c r="H50" i="17" a="1"/>
  <c r="H50" i="17" s="1"/>
  <c r="H62" i="17" a="1"/>
  <c r="H62" i="17" s="1"/>
  <c r="H25" i="17" a="1"/>
  <c r="H25" i="17" s="1"/>
  <c r="H184" i="17" a="1"/>
  <c r="H184" i="17" s="1"/>
  <c r="H176" i="17" a="1"/>
  <c r="H176" i="17" s="1"/>
  <c r="H168" i="17" a="1"/>
  <c r="H168" i="17" s="1"/>
  <c r="H154" i="17" a="1"/>
  <c r="H154" i="17" s="1"/>
  <c r="G154" i="17" s="1"/>
  <c r="H138" i="17" a="1"/>
  <c r="H138" i="17" s="1"/>
  <c r="H119" i="17" a="1"/>
  <c r="H119" i="17" s="1"/>
  <c r="H97" i="17" a="1"/>
  <c r="H97" i="17" s="1"/>
  <c r="H29" i="17" a="1"/>
  <c r="H29" i="17" s="1"/>
  <c r="G29" i="17" s="1"/>
  <c r="I73" i="18" a="1"/>
  <c r="I73" i="18" s="1"/>
  <c r="I154" i="18" a="1"/>
  <c r="I154" i="18" s="1"/>
  <c r="I172" i="18" a="1"/>
  <c r="I172" i="18" s="1"/>
  <c r="H80" i="18" a="1"/>
  <c r="H80" i="18" s="1"/>
  <c r="H21" i="18" a="1"/>
  <c r="H21" i="18" s="1"/>
  <c r="H82" i="18" a="1"/>
  <c r="H82" i="18" s="1"/>
  <c r="H55" i="18" a="1"/>
  <c r="H55" i="18" s="1"/>
  <c r="G55" i="18" s="1"/>
  <c r="I15" i="18" a="1"/>
  <c r="I15" i="18" s="1"/>
  <c r="H176" i="18" a="1"/>
  <c r="H176" i="18" s="1"/>
  <c r="I136" i="18" a="1"/>
  <c r="I136" i="18" s="1"/>
  <c r="H65" i="18" a="1"/>
  <c r="H65" i="18" s="1"/>
  <c r="I37" i="17" a="1"/>
  <c r="I37" i="17" s="1"/>
  <c r="I86" i="17" a="1"/>
  <c r="I86" i="17" s="1"/>
  <c r="I41" i="17" a="1"/>
  <c r="I41" i="17" s="1"/>
  <c r="I20" i="17" a="1"/>
  <c r="I20" i="17" s="1"/>
  <c r="AH15" i="1"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I133" i="17" a="1"/>
  <c r="I133" i="17" s="1"/>
  <c r="I108" i="17" a="1"/>
  <c r="I108" i="17" s="1"/>
  <c r="I44" i="17" a="1"/>
  <c r="I44" i="17" s="1"/>
  <c r="H151" i="17" a="1"/>
  <c r="H151" i="17" s="1"/>
  <c r="I190" i="17" a="1"/>
  <c r="I190" i="17" s="1"/>
  <c r="I153" i="17" a="1"/>
  <c r="I153" i="17" s="1"/>
  <c r="I132" i="17" a="1"/>
  <c r="I132" i="17" s="1"/>
  <c r="H83" i="17" a="1"/>
  <c r="H83" i="17" s="1"/>
  <c r="I188" i="17" a="1"/>
  <c r="I188" i="17" s="1"/>
  <c r="H135" i="17" a="1"/>
  <c r="H135" i="17" s="1"/>
  <c r="I50" i="17" a="1"/>
  <c r="I50" i="17" s="1"/>
  <c r="H16" i="17" a="1"/>
  <c r="H16" i="17" s="1"/>
  <c r="H157" i="17" a="1"/>
  <c r="H157" i="17" s="1"/>
  <c r="H185" i="17" a="1"/>
  <c r="H185" i="17" s="1"/>
  <c r="H13" i="17" a="1"/>
  <c r="H13" i="17" s="1"/>
  <c r="I177" i="17" a="1"/>
  <c r="I177" i="17" s="1"/>
  <c r="I152" i="17" a="1"/>
  <c r="I152" i="17" s="1"/>
  <c r="H131" i="17" a="1"/>
  <c r="H131" i="17" s="1"/>
  <c r="H79" i="17" a="1"/>
  <c r="H79" i="17" s="1"/>
  <c r="H181" i="17" a="1"/>
  <c r="H181" i="17" s="1"/>
  <c r="H173" i="17" a="1"/>
  <c r="H173" i="17" s="1"/>
  <c r="H164" i="17" a="1"/>
  <c r="H164" i="17" s="1"/>
  <c r="H148" i="17" a="1"/>
  <c r="H148" i="17" s="1"/>
  <c r="H132" i="17" a="1"/>
  <c r="H132" i="17" s="1"/>
  <c r="H115" i="17" a="1"/>
  <c r="H115" i="17" s="1"/>
  <c r="H43" i="17" a="1"/>
  <c r="H43" i="17" s="1"/>
  <c r="H141" i="17" a="1"/>
  <c r="H141" i="17" s="1"/>
  <c r="H122" i="17" a="1"/>
  <c r="H122" i="17" s="1"/>
  <c r="H108" i="17" a="1"/>
  <c r="H108" i="17" s="1"/>
  <c r="H92" i="17" a="1"/>
  <c r="H92" i="17" s="1"/>
  <c r="H31" i="17" a="1"/>
  <c r="H31" i="17" s="1"/>
  <c r="G31" i="17" s="1"/>
  <c r="H48" i="17" a="1"/>
  <c r="H48" i="17" s="1"/>
  <c r="H63" i="17" a="1"/>
  <c r="H63" i="17" s="1"/>
  <c r="H78" i="17" a="1"/>
  <c r="H78" i="17" s="1"/>
  <c r="G78" i="17" s="1"/>
  <c r="H96" i="17" a="1"/>
  <c r="H96" i="17" s="1"/>
  <c r="H21" i="17" a="1"/>
  <c r="H21" i="17" s="1"/>
  <c r="H38" i="17" a="1"/>
  <c r="H38" i="17" s="1"/>
  <c r="H60" i="17" a="1"/>
  <c r="H60" i="17" s="1"/>
  <c r="H85" i="17" a="1"/>
  <c r="H85" i="17" s="1"/>
  <c r="H26" i="17" a="1"/>
  <c r="H26" i="17" s="1"/>
  <c r="H40" i="17" a="1"/>
  <c r="H40" i="17" s="1"/>
  <c r="H54" i="17" a="1"/>
  <c r="H54" i="17" s="1"/>
  <c r="H65" i="17" a="1"/>
  <c r="H65" i="17" s="1"/>
  <c r="H77" i="17" a="1"/>
  <c r="H77" i="17" s="1"/>
  <c r="G77" i="17" s="1"/>
  <c r="H11" i="17" a="1"/>
  <c r="H11" i="17" s="1"/>
  <c r="H190" i="17" a="1"/>
  <c r="H190" i="17" s="1"/>
  <c r="H174" i="17" a="1"/>
  <c r="H174" i="17" s="1"/>
  <c r="H166" i="17" a="1"/>
  <c r="H166" i="17" s="1"/>
  <c r="H150" i="17" a="1"/>
  <c r="H150" i="17" s="1"/>
  <c r="H134" i="17" a="1"/>
  <c r="H134" i="17" s="1"/>
  <c r="G134" i="17" s="1"/>
  <c r="H113" i="17" a="1"/>
  <c r="H113" i="17" s="1"/>
  <c r="H87" i="17" a="1"/>
  <c r="H87" i="17" s="1"/>
  <c r="H13" i="14" a="1"/>
  <c r="H13" i="14" s="1"/>
  <c r="G13" i="14" s="1"/>
  <c r="H170" i="14" a="1"/>
  <c r="H170" i="14" s="1"/>
  <c r="G170" i="14" s="1"/>
  <c r="I18" i="14" a="1"/>
  <c r="I18" i="14" s="1"/>
  <c r="AG13" i="1" s="1"/>
  <c r="I42" i="14" a="1"/>
  <c r="I42" i="14" s="1"/>
  <c r="I98" i="18" a="1"/>
  <c r="I98" i="18" s="1"/>
  <c r="I33" i="18" a="1"/>
  <c r="I33" i="18" s="1"/>
  <c r="H100" i="18" a="1"/>
  <c r="H100" i="18" s="1"/>
  <c r="H36" i="18" a="1"/>
  <c r="H36" i="18" s="1"/>
  <c r="H102" i="18" a="1"/>
  <c r="H102" i="18" s="1"/>
  <c r="H66" i="18" a="1"/>
  <c r="H66" i="18" s="1"/>
  <c r="I10" i="18" a="1"/>
  <c r="I10" i="18" s="1"/>
  <c r="H168" i="18" a="1"/>
  <c r="H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I149" i="17" a="1"/>
  <c r="I149" i="17" s="1"/>
  <c r="H130" i="17" a="1"/>
  <c r="H130" i="17" s="1"/>
  <c r="I167" i="17" a="1"/>
  <c r="I167" i="17" s="1"/>
  <c r="H161" i="17" a="1"/>
  <c r="H161" i="17" s="1"/>
  <c r="G161" i="17" s="1"/>
  <c r="H56" i="17" a="1"/>
  <c r="H56" i="17" s="1"/>
  <c r="H52" i="17" a="1"/>
  <c r="H52" i="17" s="1"/>
  <c r="H24" i="17" a="1"/>
  <c r="H24" i="17" s="1"/>
  <c r="H88" i="17" a="1"/>
  <c r="H88" i="17" s="1"/>
  <c r="H69" i="17" a="1"/>
  <c r="H69" i="17" s="1"/>
  <c r="H146" i="17" a="1"/>
  <c r="H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G192" i="14" s="1"/>
  <c r="H160" i="14" a="1"/>
  <c r="H160" i="14" s="1"/>
  <c r="H126" i="14" a="1"/>
  <c r="H126" i="14" s="1"/>
  <c r="H174" i="14" a="1"/>
  <c r="H174" i="14" s="1"/>
  <c r="G174" i="14" s="1"/>
  <c r="H172" i="14" a="1"/>
  <c r="H172" i="14" s="1"/>
  <c r="H58" i="14" a="1"/>
  <c r="H58" i="14" s="1"/>
  <c r="G58" i="14" s="1"/>
  <c r="H26" i="14" a="1"/>
  <c r="H26" i="14" s="1"/>
  <c r="G26" i="14" s="1"/>
  <c r="H69" i="14" a="1"/>
  <c r="H69" i="14" s="1"/>
  <c r="H77" i="14" a="1"/>
  <c r="H77" i="14" s="1"/>
  <c r="H85" i="14" a="1"/>
  <c r="H85" i="14" s="1"/>
  <c r="G85" i="14" s="1"/>
  <c r="H93" i="14" a="1"/>
  <c r="H93" i="14" s="1"/>
  <c r="G93" i="14" s="1"/>
  <c r="H101" i="14" a="1"/>
  <c r="H101" i="14" s="1"/>
  <c r="H109" i="14" a="1"/>
  <c r="H109" i="14" s="1"/>
  <c r="H117" i="14" a="1"/>
  <c r="H117" i="14" s="1"/>
  <c r="H143" i="14" a="1"/>
  <c r="H143" i="14" s="1"/>
  <c r="H19" i="14" a="1"/>
  <c r="H19" i="14" s="1"/>
  <c r="H27" i="14" a="1"/>
  <c r="H27" i="14" s="1"/>
  <c r="G27" i="14" s="1"/>
  <c r="H35" i="14" a="1"/>
  <c r="H35" i="14" s="1"/>
  <c r="H43" i="14" a="1"/>
  <c r="H43" i="14" s="1"/>
  <c r="H51" i="14" a="1"/>
  <c r="H51" i="14" s="1"/>
  <c r="G51" i="14" s="1"/>
  <c r="H59" i="14" a="1"/>
  <c r="H59" i="14" s="1"/>
  <c r="G59" i="14" s="1"/>
  <c r="H17" i="14" a="1"/>
  <c r="H17" i="14" s="1"/>
  <c r="H68" i="14" a="1"/>
  <c r="H68" i="14" s="1"/>
  <c r="H80" i="14" a="1"/>
  <c r="H80" i="14" s="1"/>
  <c r="G80" i="14" s="1"/>
  <c r="H88" i="14" a="1"/>
  <c r="H88" i="14" s="1"/>
  <c r="G88" i="14" s="1"/>
  <c r="H96" i="14" a="1"/>
  <c r="H96" i="14" s="1"/>
  <c r="G96" i="14" s="1"/>
  <c r="H156" i="14" a="1"/>
  <c r="H156" i="14" s="1"/>
  <c r="G156" i="14" s="1"/>
  <c r="H135" i="14" a="1"/>
  <c r="H135" i="14" s="1"/>
  <c r="G135" i="14" s="1"/>
  <c r="H114" i="14" a="1"/>
  <c r="H114" i="14" s="1"/>
  <c r="H40" i="14" a="1"/>
  <c r="H40" i="14" s="1"/>
  <c r="H189" i="14" a="1"/>
  <c r="H189" i="14" s="1"/>
  <c r="G189" i="14" s="1"/>
  <c r="H181" i="14" a="1"/>
  <c r="H181" i="14" s="1"/>
  <c r="H173" i="14" a="1"/>
  <c r="H173" i="14" s="1"/>
  <c r="G173" i="14" s="1"/>
  <c r="H165" i="14" a="1"/>
  <c r="H165" i="14" s="1"/>
  <c r="G165" i="14" s="1"/>
  <c r="H157" i="14" a="1"/>
  <c r="H157" i="14" s="1"/>
  <c r="G157" i="14" s="1"/>
  <c r="H138" i="14" a="1"/>
  <c r="H138" i="14" s="1"/>
  <c r="G138" i="14" s="1"/>
  <c r="H124" i="14" a="1"/>
  <c r="H124" i="14" s="1"/>
  <c r="G124" i="14" s="1"/>
  <c r="H102" i="14" a="1"/>
  <c r="H102" i="14" s="1"/>
  <c r="H38" i="14" a="1"/>
  <c r="H38" i="14" s="1"/>
  <c r="G38" i="14" s="1"/>
  <c r="H150" i="14" a="1"/>
  <c r="H150" i="14" s="1"/>
  <c r="H129" i="14" a="1"/>
  <c r="H129" i="14" s="1"/>
  <c r="G129" i="14" s="1"/>
  <c r="H52" i="14" a="1"/>
  <c r="H52" i="14" s="1"/>
  <c r="G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G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H128" i="17" a="1"/>
  <c r="H128" i="17" s="1"/>
  <c r="T126" i="1" s="1"/>
  <c r="I125" i="17" a="1"/>
  <c r="I125" i="17" s="1"/>
  <c r="H187" i="17" a="1"/>
  <c r="H187" i="17" s="1"/>
  <c r="H147" i="17" a="1"/>
  <c r="H147" i="17" s="1"/>
  <c r="H179" i="17" a="1"/>
  <c r="H179" i="17" s="1"/>
  <c r="H125" i="17" a="1"/>
  <c r="H125" i="17" s="1"/>
  <c r="H72" i="17" a="1"/>
  <c r="H72" i="17" s="1"/>
  <c r="H105" i="17" a="1"/>
  <c r="H105" i="17" s="1"/>
  <c r="H67" i="17" a="1"/>
  <c r="H67" i="17" s="1"/>
  <c r="H41" i="17" a="1"/>
  <c r="H41" i="17" s="1"/>
  <c r="H30" i="17" a="1"/>
  <c r="H30" i="17" s="1"/>
  <c r="H188" i="17" a="1"/>
  <c r="H188" i="17" s="1"/>
  <c r="H172" i="17" a="1"/>
  <c r="H172" i="17" s="1"/>
  <c r="H127" i="17" a="1"/>
  <c r="H127" i="17"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G12" i="14" s="1"/>
  <c r="H184" i="14" a="1"/>
  <c r="H184" i="14" s="1"/>
  <c r="H153" i="14" a="1"/>
  <c r="H153" i="14" s="1"/>
  <c r="H120" i="14" a="1"/>
  <c r="H120" i="14" s="1"/>
  <c r="H9" i="14" a="1"/>
  <c r="H9" i="14" s="1"/>
  <c r="H166" i="14" a="1"/>
  <c r="H166" i="14" s="1"/>
  <c r="H196" i="14" a="1"/>
  <c r="H196" i="14" s="1"/>
  <c r="H164" i="14" a="1"/>
  <c r="H164" i="14" s="1"/>
  <c r="G164" i="14" s="1"/>
  <c r="H108" i="14" a="1"/>
  <c r="H108" i="14" s="1"/>
  <c r="H50" i="14" a="1"/>
  <c r="H50" i="14" s="1"/>
  <c r="G50" i="14" s="1"/>
  <c r="H72" i="14" a="1"/>
  <c r="H72" i="14" s="1"/>
  <c r="H79" i="14" a="1"/>
  <c r="H79" i="14" s="1"/>
  <c r="H87" i="14" a="1"/>
  <c r="H87" i="14" s="1"/>
  <c r="H95" i="14" a="1"/>
  <c r="H95" i="14" s="1"/>
  <c r="H103" i="14" a="1"/>
  <c r="H103" i="14" s="1"/>
  <c r="H111" i="14" a="1"/>
  <c r="H111" i="14" s="1"/>
  <c r="H119" i="14" a="1"/>
  <c r="H119" i="14" s="1"/>
  <c r="H147" i="14" a="1"/>
  <c r="H147" i="14" s="1"/>
  <c r="G147" i="14" s="1"/>
  <c r="H21" i="14" a="1"/>
  <c r="H21" i="14" s="1"/>
  <c r="H29" i="14" a="1"/>
  <c r="H29" i="14" s="1"/>
  <c r="G29" i="14" s="1"/>
  <c r="H37" i="14" a="1"/>
  <c r="H37" i="14" s="1"/>
  <c r="G37" i="14" s="1"/>
  <c r="H45" i="14" a="1"/>
  <c r="H45" i="14" s="1"/>
  <c r="G45" i="14" s="1"/>
  <c r="H53" i="14" a="1"/>
  <c r="H53" i="14" s="1"/>
  <c r="G53" i="14" s="1"/>
  <c r="H61" i="14" a="1"/>
  <c r="H61" i="14" s="1"/>
  <c r="G61" i="14" s="1"/>
  <c r="H18" i="14" a="1"/>
  <c r="H18" i="14" s="1"/>
  <c r="H71" i="14" a="1"/>
  <c r="H71" i="14" s="1"/>
  <c r="G71" i="14" s="1"/>
  <c r="H82" i="14" a="1"/>
  <c r="H82" i="14" s="1"/>
  <c r="H90" i="14" a="1"/>
  <c r="H90" i="14" s="1"/>
  <c r="H98" i="14" a="1"/>
  <c r="H98" i="14" s="1"/>
  <c r="H149" i="14" a="1"/>
  <c r="H149" i="14" s="1"/>
  <c r="G149" i="14" s="1"/>
  <c r="H131" i="14" a="1"/>
  <c r="H131" i="14" s="1"/>
  <c r="H70" i="14" a="1"/>
  <c r="H70" i="14" s="1"/>
  <c r="H32" i="14" a="1"/>
  <c r="H32" i="14" s="1"/>
  <c r="H195" i="14" a="1"/>
  <c r="H195" i="14" s="1"/>
  <c r="G195" i="14" s="1"/>
  <c r="H187" i="14" a="1"/>
  <c r="H187" i="14" s="1"/>
  <c r="G187" i="14" s="1"/>
  <c r="H179" i="14" a="1"/>
  <c r="H179" i="14" s="1"/>
  <c r="H171" i="14" a="1"/>
  <c r="H171" i="14" s="1"/>
  <c r="H163" i="14" a="1"/>
  <c r="H163" i="14" s="1"/>
  <c r="H154" i="14" a="1"/>
  <c r="H154" i="14" s="1"/>
  <c r="G154" i="14" s="1"/>
  <c r="H136" i="14" a="1"/>
  <c r="H136" i="14" s="1"/>
  <c r="G136" i="14" s="1"/>
  <c r="H116" i="14" a="1"/>
  <c r="H116" i="14" s="1"/>
  <c r="H62" i="14" a="1"/>
  <c r="H62" i="14" s="1"/>
  <c r="H30" i="14" a="1"/>
  <c r="H30" i="14" s="1"/>
  <c r="G30" i="14" s="1"/>
  <c r="H148" i="14" a="1"/>
  <c r="H148" i="14" s="1"/>
  <c r="G148" i="14" s="1"/>
  <c r="H125" i="14" a="1"/>
  <c r="H125" i="14" s="1"/>
  <c r="H44" i="14" a="1"/>
  <c r="H44" i="14" s="1"/>
  <c r="H155" i="16" a="1"/>
  <c r="H155" i="16" s="1"/>
  <c r="I101" i="16" a="1"/>
  <c r="I101" i="16" s="1"/>
  <c r="H191" i="16" a="1"/>
  <c r="H191" i="16" s="1"/>
  <c r="I123" i="16" a="1"/>
  <c r="I123" i="16" s="1"/>
  <c r="H15" i="16" a="1"/>
  <c r="H15" i="16" s="1"/>
  <c r="H192" i="16" a="1"/>
  <c r="H192" i="16" s="1"/>
  <c r="G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G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G39" i="16" s="1"/>
  <c r="H55" i="16" a="1"/>
  <c r="H55" i="16" s="1"/>
  <c r="H71" i="16" a="1"/>
  <c r="H71" i="16" s="1"/>
  <c r="H81" i="16" a="1"/>
  <c r="H81" i="16" s="1"/>
  <c r="G81" i="16" s="1"/>
  <c r="I14" i="16" a="1"/>
  <c r="I14" i="16" s="1"/>
  <c r="I10" i="16" a="1"/>
  <c r="I10" i="16" s="1"/>
  <c r="H189" i="16" a="1"/>
  <c r="H189" i="16" s="1"/>
  <c r="H185" i="16" a="1"/>
  <c r="H185" i="16" s="1"/>
  <c r="I179" i="16" a="1"/>
  <c r="I179" i="16" s="1"/>
  <c r="I174" i="16" a="1"/>
  <c r="I174" i="16" s="1"/>
  <c r="H169" i="16" a="1"/>
  <c r="H169" i="16" s="1"/>
  <c r="H163" i="16" a="1"/>
  <c r="H163" i="16" s="1"/>
  <c r="I153" i="16" a="1"/>
  <c r="I153" i="16" s="1"/>
  <c r="H146" i="16" a="1"/>
  <c r="H146" i="16" s="1"/>
  <c r="I136" i="16" a="1"/>
  <c r="I136" i="16" s="1"/>
  <c r="I128" i="16" a="1"/>
  <c r="I128" i="16" s="1"/>
  <c r="I120" i="16" a="1"/>
  <c r="I120" i="16" s="1"/>
  <c r="H112" i="16" a="1"/>
  <c r="H112" i="16" s="1"/>
  <c r="H104" i="16" a="1"/>
  <c r="H104" i="16" s="1"/>
  <c r="H95" i="17" a="1"/>
  <c r="H95" i="17" s="1"/>
  <c r="T93" i="1" s="1"/>
  <c r="I179" i="17" a="1"/>
  <c r="I179" i="17" s="1"/>
  <c r="I62" i="17" a="1"/>
  <c r="I62" i="17" s="1"/>
  <c r="AH53" i="1" s="1"/>
  <c r="I121" i="17" a="1"/>
  <c r="I121" i="17" s="1"/>
  <c r="H171" i="17" a="1"/>
  <c r="H171" i="17" s="1"/>
  <c r="H32" i="17" a="1"/>
  <c r="H32" i="17" s="1"/>
  <c r="G32" i="17" s="1"/>
  <c r="H90" i="17" a="1"/>
  <c r="H90" i="17" s="1"/>
  <c r="H19" i="17" a="1"/>
  <c r="H19" i="17" s="1"/>
  <c r="H82" i="17" a="1"/>
  <c r="H82" i="17" s="1"/>
  <c r="G82" i="17" s="1"/>
  <c r="H44" i="17" a="1"/>
  <c r="H44" i="17" s="1"/>
  <c r="H80" i="17" a="1"/>
  <c r="H80" i="17" s="1"/>
  <c r="H162" i="17" a="1"/>
  <c r="H162" i="17" s="1"/>
  <c r="H109" i="17" a="1"/>
  <c r="H109" i="17" s="1"/>
  <c r="G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G16" i="14" s="1"/>
  <c r="H176" i="14" a="1"/>
  <c r="H176" i="14" s="1"/>
  <c r="G176" i="14" s="1"/>
  <c r="H130" i="14" a="1"/>
  <c r="H130" i="14" s="1"/>
  <c r="H122" i="14" a="1"/>
  <c r="H122" i="14" s="1"/>
  <c r="H190" i="14" a="1"/>
  <c r="H190" i="14" s="1"/>
  <c r="G190" i="14" s="1"/>
  <c r="H158" i="14" a="1"/>
  <c r="H158" i="14" s="1"/>
  <c r="G158" i="14" s="1"/>
  <c r="H188" i="14" a="1"/>
  <c r="H188" i="14" s="1"/>
  <c r="H104" i="14" a="1"/>
  <c r="H104" i="14" s="1"/>
  <c r="H42" i="14" a="1"/>
  <c r="H42" i="14" s="1"/>
  <c r="H64" i="14" a="1"/>
  <c r="H64" i="14" s="1"/>
  <c r="G64" i="14" s="1"/>
  <c r="H75" i="14" a="1"/>
  <c r="H75" i="14" s="1"/>
  <c r="G75" i="14" s="1"/>
  <c r="H81" i="14" a="1"/>
  <c r="H81" i="14" s="1"/>
  <c r="H89" i="14" a="1"/>
  <c r="H89" i="14" s="1"/>
  <c r="H97" i="14" a="1"/>
  <c r="H97" i="14" s="1"/>
  <c r="H105" i="14" a="1"/>
  <c r="H105" i="14" s="1"/>
  <c r="G105" i="14" s="1"/>
  <c r="H113" i="14" a="1"/>
  <c r="H113" i="14" s="1"/>
  <c r="G113" i="14" s="1"/>
  <c r="H121" i="14" a="1"/>
  <c r="H121" i="14" s="1"/>
  <c r="G121" i="14" s="1"/>
  <c r="H151" i="14" a="1"/>
  <c r="H151" i="14" s="1"/>
  <c r="G151" i="14" s="1"/>
  <c r="H23" i="14" a="1"/>
  <c r="H23" i="14" s="1"/>
  <c r="G23" i="14" s="1"/>
  <c r="H31" i="14" a="1"/>
  <c r="H31" i="14" s="1"/>
  <c r="G31" i="14" s="1"/>
  <c r="H39" i="14" a="1"/>
  <c r="H39" i="14" s="1"/>
  <c r="H47" i="14" a="1"/>
  <c r="H47" i="14" s="1"/>
  <c r="G47" i="14" s="1"/>
  <c r="H55" i="14" a="1"/>
  <c r="H55" i="14" s="1"/>
  <c r="G55" i="14" s="1"/>
  <c r="H63" i="14" a="1"/>
  <c r="H63" i="14" s="1"/>
  <c r="G63" i="14" s="1"/>
  <c r="H73" i="14" a="1"/>
  <c r="H73" i="14" s="1"/>
  <c r="G73" i="14" s="1"/>
  <c r="H84" i="14" a="1"/>
  <c r="H84" i="14" s="1"/>
  <c r="G84" i="14" s="1"/>
  <c r="H92" i="14" a="1"/>
  <c r="H92" i="14" s="1"/>
  <c r="G92" i="14" s="1"/>
  <c r="H142" i="14" a="1"/>
  <c r="H142" i="14" s="1"/>
  <c r="H127" i="14" a="1"/>
  <c r="H127" i="14" s="1"/>
  <c r="G127" i="14" s="1"/>
  <c r="H56" i="14" a="1"/>
  <c r="H56" i="14" s="1"/>
  <c r="G56" i="14" s="1"/>
  <c r="H24" i="14" a="1"/>
  <c r="H24" i="14" s="1"/>
  <c r="G24" i="14" s="1"/>
  <c r="H193" i="14" a="1"/>
  <c r="H193" i="14" s="1"/>
  <c r="G193" i="14" s="1"/>
  <c r="H185" i="14" a="1"/>
  <c r="H185" i="14" s="1"/>
  <c r="G185" i="14" s="1"/>
  <c r="H177" i="14" a="1"/>
  <c r="H177" i="14" s="1"/>
  <c r="G177" i="14" s="1"/>
  <c r="H169" i="14" a="1"/>
  <c r="H169" i="14" s="1"/>
  <c r="G169" i="14" s="1"/>
  <c r="H161" i="14" a="1"/>
  <c r="H161" i="14" s="1"/>
  <c r="H152" i="14" a="1"/>
  <c r="H152" i="14" s="1"/>
  <c r="G152" i="14" s="1"/>
  <c r="H132" i="14" a="1"/>
  <c r="H132" i="14" s="1"/>
  <c r="H110" i="14" a="1"/>
  <c r="H110" i="14" s="1"/>
  <c r="G110" i="14" s="1"/>
  <c r="H54" i="14" a="1"/>
  <c r="H54" i="14" s="1"/>
  <c r="G54" i="14" s="1"/>
  <c r="H22" i="14" a="1"/>
  <c r="H22" i="14" s="1"/>
  <c r="G22" i="14" s="1"/>
  <c r="H141" i="14" a="1"/>
  <c r="H141" i="14" s="1"/>
  <c r="G141" i="14" s="1"/>
  <c r="H36" i="14" a="1"/>
  <c r="H36" i="14" s="1"/>
  <c r="G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55" i="16" a="1"/>
  <c r="I55" i="16" s="1"/>
  <c r="I71" i="16" a="1"/>
  <c r="I71" i="16" s="1"/>
  <c r="I86" i="16" a="1"/>
  <c r="I86" i="16" s="1"/>
  <c r="I107" i="16" a="1"/>
  <c r="I107" i="16" s="1"/>
  <c r="I139" i="16" a="1"/>
  <c r="I139" i="16" s="1"/>
  <c r="I28" i="16" a="1"/>
  <c r="I28" i="16" s="1"/>
  <c r="I44" i="16" a="1"/>
  <c r="I44" i="16" s="1"/>
  <c r="I60" i="16" a="1"/>
  <c r="I60" i="16" s="1"/>
  <c r="I76" i="16" a="1"/>
  <c r="I76" i="16" s="1"/>
  <c r="I85" i="16" a="1"/>
  <c r="I85" i="16" s="1"/>
  <c r="I18" i="16" a="1"/>
  <c r="I18" i="16" s="1"/>
  <c r="I31" i="16" a="1"/>
  <c r="I31" i="16" s="1"/>
  <c r="I47" i="16" a="1"/>
  <c r="I47" i="16" s="1"/>
  <c r="I63" i="16" a="1"/>
  <c r="I63" i="16" s="1"/>
  <c r="I82" i="16" a="1"/>
  <c r="I82" i="16" s="1"/>
  <c r="I97" i="16" a="1"/>
  <c r="I97" i="16" s="1"/>
  <c r="H28" i="16" a="1"/>
  <c r="H28" i="16" s="1"/>
  <c r="H44" i="16" a="1"/>
  <c r="H44" i="16" s="1"/>
  <c r="H60" i="16" a="1"/>
  <c r="H60" i="16" s="1"/>
  <c r="H76" i="16" a="1"/>
  <c r="H76" i="16" s="1"/>
  <c r="H88" i="16" a="1"/>
  <c r="H88" i="16" s="1"/>
  <c r="H100" i="16" a="1"/>
  <c r="H100" i="16" s="1"/>
  <c r="H120" i="16" a="1"/>
  <c r="H120" i="16" s="1"/>
  <c r="H132" i="16" a="1"/>
  <c r="H132" i="16" s="1"/>
  <c r="H21" i="16" a="1"/>
  <c r="H21" i="16" s="1"/>
  <c r="H37" i="16" a="1"/>
  <c r="H37" i="16" s="1"/>
  <c r="H53" i="16" a="1"/>
  <c r="H53" i="16" s="1"/>
  <c r="H69" i="16" a="1"/>
  <c r="H69" i="16" s="1"/>
  <c r="H93" i="16" a="1"/>
  <c r="H93" i="16" s="1"/>
  <c r="G93" i="16" s="1"/>
  <c r="H26" i="16" a="1"/>
  <c r="H26" i="16" s="1"/>
  <c r="H42" i="16" a="1"/>
  <c r="H42" i="16" s="1"/>
  <c r="G42" i="16" s="1"/>
  <c r="H58" i="16" a="1"/>
  <c r="H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G118" i="16" s="1"/>
  <c r="H110" i="16" a="1"/>
  <c r="H110" i="16" s="1"/>
  <c r="G110" i="16" s="1"/>
  <c r="H102" i="16" a="1"/>
  <c r="H102" i="16" s="1"/>
  <c r="G102" i="16" s="1"/>
  <c r="I79" i="16" a="1"/>
  <c r="I79" i="16" s="1"/>
  <c r="I37" i="16" a="1"/>
  <c r="I37" i="16" s="1"/>
  <c r="H15" i="17" a="1"/>
  <c r="H15" i="17" s="1"/>
  <c r="I148" i="17" a="1"/>
  <c r="I148" i="17" s="1"/>
  <c r="I194" i="17" a="1"/>
  <c r="I194" i="17" s="1"/>
  <c r="I169" i="17" a="1"/>
  <c r="I169" i="17" s="1"/>
  <c r="H160" i="17" a="1"/>
  <c r="H160" i="17" s="1"/>
  <c r="T158" i="1" s="1"/>
  <c r="H111" i="17" a="1"/>
  <c r="H111" i="17" s="1"/>
  <c r="G111" i="17" s="1"/>
  <c r="H35" i="17" a="1"/>
  <c r="H35" i="17" s="1"/>
  <c r="H100" i="17" a="1"/>
  <c r="H100" i="17" s="1"/>
  <c r="H57" i="17" a="1"/>
  <c r="H57" i="17" s="1"/>
  <c r="G57" i="17" s="1"/>
  <c r="H180" i="17" a="1"/>
  <c r="H180" i="17" s="1"/>
  <c r="G180" i="17" s="1"/>
  <c r="H178" i="14" a="1"/>
  <c r="H178" i="14" s="1"/>
  <c r="G178" i="14" s="1"/>
  <c r="I77" i="14" a="1"/>
  <c r="I77" i="14" s="1"/>
  <c r="I115" i="14" a="1"/>
  <c r="I115" i="14" s="1"/>
  <c r="I155" i="14" a="1"/>
  <c r="I155" i="14" s="1"/>
  <c r="AG135" i="1" s="1"/>
  <c r="I102" i="14" a="1"/>
  <c r="I102" i="14" s="1"/>
  <c r="H112" i="14" a="1"/>
  <c r="H112" i="14" s="1"/>
  <c r="H91" i="14" a="1"/>
  <c r="H91" i="14" s="1"/>
  <c r="H139" i="14" a="1"/>
  <c r="H139" i="14" s="1"/>
  <c r="G139" i="14" s="1"/>
  <c r="H41" i="14" a="1"/>
  <c r="H41" i="14" s="1"/>
  <c r="G41" i="14" s="1"/>
  <c r="H74" i="14" a="1"/>
  <c r="H74" i="14" s="1"/>
  <c r="G74" i="14" s="1"/>
  <c r="H94" i="14" a="1"/>
  <c r="H94" i="14" s="1"/>
  <c r="H123" i="14" a="1"/>
  <c r="H123" i="14" s="1"/>
  <c r="G123" i="14" s="1"/>
  <c r="H183" i="14" a="1"/>
  <c r="H183" i="14" s="1"/>
  <c r="H145" i="14" a="1"/>
  <c r="H145" i="14" s="1"/>
  <c r="H11" i="14" a="1"/>
  <c r="H11" i="14" s="1"/>
  <c r="G11" i="14" s="1"/>
  <c r="H28" i="14" a="1"/>
  <c r="H28" i="14" s="1"/>
  <c r="G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I171" i="16" a="1"/>
  <c r="I171" i="16" s="1"/>
  <c r="I138" i="16" a="1"/>
  <c r="I138" i="16" s="1"/>
  <c r="I105" i="16" a="1"/>
  <c r="I105" i="16" s="1"/>
  <c r="I26" i="16" a="1"/>
  <c r="I26" i="16" s="1"/>
  <c r="H67" i="14" a="1"/>
  <c r="H67" i="14" s="1"/>
  <c r="G67" i="14" s="1"/>
  <c r="H99" i="14" a="1"/>
  <c r="H99" i="14" s="1"/>
  <c r="G99" i="14" s="1"/>
  <c r="H155" i="14" a="1"/>
  <c r="H155" i="14" s="1"/>
  <c r="H49" i="14" a="1"/>
  <c r="H49" i="14" s="1"/>
  <c r="G49" i="14" s="1"/>
  <c r="H65" i="14" a="1"/>
  <c r="H65" i="14" s="1"/>
  <c r="G65" i="14" s="1"/>
  <c r="H48" i="14" a="1"/>
  <c r="H48" i="14" s="1"/>
  <c r="G48" i="14" s="1"/>
  <c r="H175" i="14" a="1"/>
  <c r="H175" i="14" s="1"/>
  <c r="G175" i="14" s="1"/>
  <c r="H128" i="14" a="1"/>
  <c r="H128" i="14" s="1"/>
  <c r="H133" i="14" a="1"/>
  <c r="H133" i="14" s="1"/>
  <c r="G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H194" i="16" a="1"/>
  <c r="H194" i="16" s="1"/>
  <c r="H157" i="16" a="1"/>
  <c r="H157" i="16" s="1"/>
  <c r="H122" i="16" a="1"/>
  <c r="H122" i="16" s="1"/>
  <c r="H73" i="16" a="1"/>
  <c r="H73" i="16" s="1"/>
  <c r="I8" i="17" a="1"/>
  <c r="I8" i="17" s="1"/>
  <c r="H180" i="14" a="1"/>
  <c r="H180" i="14" s="1"/>
  <c r="G180" i="14" s="1"/>
  <c r="H100" i="14" a="1"/>
  <c r="H100" i="14" s="1"/>
  <c r="G100" i="14" s="1"/>
  <c r="H25" i="14" a="1"/>
  <c r="H25" i="14" s="1"/>
  <c r="G25" i="14" s="1"/>
  <c r="H57" i="14" a="1"/>
  <c r="H57" i="14" s="1"/>
  <c r="G57" i="14" s="1"/>
  <c r="H78" i="14" a="1"/>
  <c r="H78" i="14" s="1"/>
  <c r="H10" i="14" a="1"/>
  <c r="H10" i="14" s="1"/>
  <c r="G10" i="14" s="1"/>
  <c r="H15" i="14" a="1"/>
  <c r="H15" i="14" s="1"/>
  <c r="G15" i="14" s="1"/>
  <c r="H167" i="14" a="1"/>
  <c r="H167" i="14" s="1"/>
  <c r="G167" i="14" s="1"/>
  <c r="I13" i="16" a="1"/>
  <c r="I13" i="16" s="1"/>
  <c r="I36" i="16" a="1"/>
  <c r="I36" i="16" s="1"/>
  <c r="H174" i="16" a="1"/>
  <c r="H174" i="16" s="1"/>
  <c r="I184" i="16" a="1"/>
  <c r="I184" i="16" s="1"/>
  <c r="H159" i="16" a="1"/>
  <c r="H159" i="16"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G31" i="16" s="1"/>
  <c r="H91" i="16" a="1"/>
  <c r="H91" i="16" s="1"/>
  <c r="H24" i="16" a="1"/>
  <c r="H24" i="16" s="1"/>
  <c r="H96" i="16" a="1"/>
  <c r="H96" i="16" s="1"/>
  <c r="H77" i="16" a="1"/>
  <c r="H77" i="16" s="1"/>
  <c r="G77" i="16" s="1"/>
  <c r="H187" i="16" a="1"/>
  <c r="H187" i="16" s="1"/>
  <c r="H166" i="16" a="1"/>
  <c r="H166" i="16" s="1"/>
  <c r="I149" i="16" a="1"/>
  <c r="I149" i="16" s="1"/>
  <c r="I132" i="16" a="1"/>
  <c r="I132" i="16" s="1"/>
  <c r="H116" i="16" a="1"/>
  <c r="H116" i="16" s="1"/>
  <c r="I99" i="16" a="1"/>
  <c r="I99" i="16" s="1"/>
  <c r="H67" i="16" a="1"/>
  <c r="H67" i="16" s="1"/>
  <c r="G67" i="16" s="1"/>
  <c r="H20" i="16" a="1"/>
  <c r="H20" i="16" s="1"/>
  <c r="I8" i="14" a="1"/>
  <c r="I8" i="14" s="1"/>
  <c r="I147" i="16" a="1"/>
  <c r="I147" i="16" s="1"/>
  <c r="H130" i="16" a="1"/>
  <c r="H130" i="16" s="1"/>
  <c r="G130" i="16" s="1"/>
  <c r="H114" i="16" a="1"/>
  <c r="H114" i="16" s="1"/>
  <c r="H92" i="16" a="1"/>
  <c r="H92" i="16" s="1"/>
  <c r="H61" i="16" a="1"/>
  <c r="H61" i="16" s="1"/>
  <c r="H8" i="17" a="1"/>
  <c r="H8" i="17" s="1"/>
  <c r="H168" i="14" a="1"/>
  <c r="H168" i="14" s="1"/>
  <c r="G168" i="14" s="1"/>
  <c r="H34" i="14" a="1"/>
  <c r="H34" i="14" s="1"/>
  <c r="G34" i="14" s="1"/>
  <c r="H83" i="14" a="1"/>
  <c r="H83" i="14" s="1"/>
  <c r="G83" i="14" s="1"/>
  <c r="H115" i="14" a="1"/>
  <c r="H115" i="14" s="1"/>
  <c r="H33" i="14" a="1"/>
  <c r="H33" i="14" s="1"/>
  <c r="G33" i="14" s="1"/>
  <c r="H86" i="14" a="1"/>
  <c r="H86" i="14" s="1"/>
  <c r="G86" i="14" s="1"/>
  <c r="H140" i="14" a="1"/>
  <c r="H140" i="14" s="1"/>
  <c r="H191" i="14" a="1"/>
  <c r="H191" i="14" s="1"/>
  <c r="G191" i="14" s="1"/>
  <c r="H159" i="14" a="1"/>
  <c r="H159" i="14" s="1"/>
  <c r="H46" i="14" a="1"/>
  <c r="H46" i="14" s="1"/>
  <c r="G46" i="14" s="1"/>
  <c r="H60" i="14" a="1"/>
  <c r="H60" i="14" s="1"/>
  <c r="G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I29" i="16" a="1"/>
  <c r="I29" i="16" s="1"/>
  <c r="I88" i="16" a="1"/>
  <c r="I88" i="16" s="1"/>
  <c r="I65" i="16" a="1"/>
  <c r="I65" i="16" s="1"/>
  <c r="H47" i="16" a="1"/>
  <c r="H47" i="16" s="1"/>
  <c r="H103" i="16" a="1"/>
  <c r="H103" i="16" s="1"/>
  <c r="G103" i="16" s="1"/>
  <c r="H40" i="16" a="1"/>
  <c r="H40" i="16" s="1"/>
  <c r="H30" i="16" a="1"/>
  <c r="H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G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G74" i="2" s="1"/>
  <c r="H90" i="2" a="1"/>
  <c r="H90" i="2" s="1"/>
  <c r="H10" i="2" a="1"/>
  <c r="H10" i="2" s="1"/>
  <c r="H18" i="2" a="1"/>
  <c r="H18" i="2" s="1"/>
  <c r="H32" i="2" a="1"/>
  <c r="H32" i="2" s="1"/>
  <c r="H48" i="2" a="1"/>
  <c r="H48" i="2" s="1"/>
  <c r="H64" i="2" a="1"/>
  <c r="H64" i="2" s="1"/>
  <c r="H30" i="2" a="1"/>
  <c r="H30" i="2" s="1"/>
  <c r="H46" i="2" a="1"/>
  <c r="H46" i="2" s="1"/>
  <c r="H62" i="2" a="1"/>
  <c r="H62" i="2" s="1"/>
  <c r="G62" i="2" s="1"/>
  <c r="H78" i="2" a="1"/>
  <c r="H78" i="2" s="1"/>
  <c r="H94" i="2" a="1"/>
  <c r="H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H122" i="2" a="1"/>
  <c r="H122" i="2" s="1"/>
  <c r="H13" i="2" a="1"/>
  <c r="H13" i="2" s="1"/>
  <c r="H72" i="2" a="1"/>
  <c r="H72" i="2" s="1"/>
  <c r="H101" i="2" a="1"/>
  <c r="H101" i="2" s="1"/>
  <c r="H113" i="2" a="1"/>
  <c r="H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H49" i="2" a="1"/>
  <c r="H49" i="2" s="1"/>
  <c r="H65" i="2" a="1"/>
  <c r="H65" i="2" s="1"/>
  <c r="H31" i="2" a="1"/>
  <c r="H31" i="2" s="1"/>
  <c r="H47" i="2" a="1"/>
  <c r="H47" i="2" s="1"/>
  <c r="H63" i="2" a="1"/>
  <c r="H63" i="2" s="1"/>
  <c r="H79" i="2" a="1"/>
  <c r="H79" i="2" s="1"/>
  <c r="H95" i="2" a="1"/>
  <c r="H95" i="2" s="1"/>
  <c r="H21" i="2" a="1"/>
  <c r="H21" i="2" s="1"/>
  <c r="H80" i="2" a="1"/>
  <c r="H80" i="2" s="1"/>
  <c r="H109" i="2" a="1"/>
  <c r="H109" i="2" s="1"/>
  <c r="H128" i="2" a="1"/>
  <c r="H128" i="2" s="1"/>
  <c r="H144" i="2" a="1"/>
  <c r="H144" i="2" s="1"/>
  <c r="H159" i="2" a="1"/>
  <c r="H159" i="2"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G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H98" i="2" a="1"/>
  <c r="H98" i="2" s="1"/>
  <c r="H14" i="2" a="1"/>
  <c r="H14" i="2" s="1"/>
  <c r="H24" i="2" a="1"/>
  <c r="H24" i="2" s="1"/>
  <c r="H40" i="2" a="1"/>
  <c r="H40" i="2" s="1"/>
  <c r="H56" i="2" a="1"/>
  <c r="H56" i="2" s="1"/>
  <c r="H22" i="2" a="1"/>
  <c r="H22" i="2" s="1"/>
  <c r="G22" i="2" s="1"/>
  <c r="H38" i="2" a="1"/>
  <c r="H38" i="2" s="1"/>
  <c r="H54" i="2" a="1"/>
  <c r="H54" i="2" s="1"/>
  <c r="H70" i="2" a="1"/>
  <c r="H70" i="2" s="1"/>
  <c r="H86" i="2" a="1"/>
  <c r="H86" i="2" s="1"/>
  <c r="H102" i="2" a="1"/>
  <c r="H102" i="2" s="1"/>
  <c r="G102" i="2" s="1"/>
  <c r="H44" i="2" a="1"/>
  <c r="H44" i="2" s="1"/>
  <c r="H89" i="2" a="1"/>
  <c r="H89" i="2" s="1"/>
  <c r="H115" i="2" a="1"/>
  <c r="H115" i="2" s="1"/>
  <c r="H133" i="2" a="1"/>
  <c r="H133" i="2" s="1"/>
  <c r="H149" i="2" a="1"/>
  <c r="H149" i="2" s="1"/>
  <c r="H161" i="2" a="1"/>
  <c r="H161" i="2" s="1"/>
  <c r="H169" i="2" a="1"/>
  <c r="H169" i="2" s="1"/>
  <c r="H181" i="2" a="1"/>
  <c r="H181" i="2" s="1"/>
  <c r="H17" i="2" a="1"/>
  <c r="H17" i="2" s="1"/>
  <c r="H76" i="2" a="1"/>
  <c r="H76" i="2" s="1"/>
  <c r="H114" i="2" a="1"/>
  <c r="H114" i="2" s="1"/>
  <c r="H130" i="2" a="1"/>
  <c r="H130" i="2" s="1"/>
  <c r="G130" i="2" s="1"/>
  <c r="H37" i="2" a="1"/>
  <c r="H37" i="2" s="1"/>
  <c r="H88" i="2" a="1"/>
  <c r="H88" i="2" s="1"/>
  <c r="H107" i="2" a="1"/>
  <c r="H107" i="2" s="1"/>
  <c r="H120" i="2" a="1"/>
  <c r="H120" i="2" s="1"/>
  <c r="H68" i="2" a="1"/>
  <c r="H68" i="2" s="1"/>
  <c r="H146" i="2" a="1"/>
  <c r="H146" i="2" s="1"/>
  <c r="G146" i="2" s="1"/>
  <c r="H170" i="2" a="1"/>
  <c r="H170" i="2" s="1"/>
  <c r="H188" i="2" a="1"/>
  <c r="H188" i="2" s="1"/>
  <c r="H151" i="2" a="1"/>
  <c r="H151" i="2" s="1"/>
  <c r="H194" i="2" a="1"/>
  <c r="H194" i="2" s="1"/>
  <c r="H84" i="2" a="1"/>
  <c r="H84" i="2" s="1"/>
  <c r="H193" i="2" a="1"/>
  <c r="H193" i="2" s="1"/>
  <c r="G193" i="2" s="1"/>
  <c r="H132" i="2" a="1"/>
  <c r="H132" i="2" s="1"/>
  <c r="G132" i="2" s="1"/>
  <c r="H153" i="2" a="1"/>
  <c r="H153" i="2" s="1"/>
  <c r="G153" i="2" s="1"/>
  <c r="H9" i="2" a="1"/>
  <c r="H9" i="2" s="1"/>
  <c r="H185" i="2" a="1"/>
  <c r="H185" i="2" s="1"/>
  <c r="H111" i="2" a="1"/>
  <c r="H111" i="2" s="1"/>
  <c r="H145" i="2" a="1"/>
  <c r="H145" i="2" s="1"/>
  <c r="H174" i="2" a="1"/>
  <c r="H174" i="2" s="1"/>
  <c r="H139" i="2" a="1"/>
  <c r="H139" i="2" s="1"/>
  <c r="I8" i="16" a="1"/>
  <c r="I8" i="16" s="1"/>
  <c r="H8" i="16" a="1"/>
  <c r="H8" i="16" s="1"/>
  <c r="H8" i="19" a="1"/>
  <c r="H8" i="19" s="1"/>
  <c r="I8" i="18" a="1"/>
  <c r="I8" i="18" s="1"/>
  <c r="I8" i="2" a="1"/>
  <c r="I8" i="2" s="1"/>
  <c r="H8" i="2" a="1"/>
  <c r="H8" i="2" s="1"/>
  <c r="H8" i="18" a="1"/>
  <c r="H8" i="18" s="1"/>
  <c r="D32" i="8"/>
  <c r="D31" i="8"/>
  <c r="G59" i="19" l="1"/>
  <c r="G8" i="19"/>
  <c r="G103" i="18"/>
  <c r="G36" i="18"/>
  <c r="G69" i="18"/>
  <c r="G17" i="18"/>
  <c r="G182" i="18"/>
  <c r="G133" i="19"/>
  <c r="G168" i="18"/>
  <c r="G138" i="17"/>
  <c r="G58" i="17"/>
  <c r="G102" i="17"/>
  <c r="G105" i="18"/>
  <c r="G168" i="19"/>
  <c r="G172" i="19"/>
  <c r="G58" i="16"/>
  <c r="G34" i="17"/>
  <c r="G163" i="16"/>
  <c r="G30" i="16"/>
  <c r="AK28" i="1"/>
  <c r="G91" i="14"/>
  <c r="G98" i="14"/>
  <c r="G150" i="14"/>
  <c r="G78" i="14"/>
  <c r="G153" i="14"/>
  <c r="G68" i="14"/>
  <c r="G94" i="14"/>
  <c r="G119" i="14"/>
  <c r="S117" i="1" s="1"/>
  <c r="G33" i="2"/>
  <c r="G113" i="2"/>
  <c r="G94" i="2"/>
  <c r="G47" i="2"/>
  <c r="G98" i="2"/>
  <c r="G92" i="2"/>
  <c r="G204" i="2"/>
  <c r="G49" i="19"/>
  <c r="G75" i="18"/>
  <c r="G127" i="18"/>
  <c r="G176" i="18"/>
  <c r="G112" i="18"/>
  <c r="G82" i="18"/>
  <c r="G139" i="18"/>
  <c r="G99" i="18"/>
  <c r="G15" i="17"/>
  <c r="G24" i="17"/>
  <c r="G84" i="17"/>
  <c r="G151" i="17"/>
  <c r="G27" i="17"/>
  <c r="G37" i="2"/>
  <c r="G109" i="2"/>
  <c r="G56" i="16"/>
  <c r="G36" i="17"/>
  <c r="G83" i="19"/>
  <c r="G183" i="19"/>
  <c r="AK78" i="1"/>
  <c r="G104" i="17"/>
  <c r="G57" i="19"/>
  <c r="G139" i="19"/>
  <c r="G80" i="19"/>
  <c r="G48" i="19"/>
  <c r="G210" i="17"/>
  <c r="G191" i="18"/>
  <c r="G115" i="2"/>
  <c r="G147" i="17"/>
  <c r="G149" i="19"/>
  <c r="G40" i="2"/>
  <c r="G80" i="17"/>
  <c r="G30" i="17"/>
  <c r="G143" i="14"/>
  <c r="G164" i="17"/>
  <c r="G23" i="18"/>
  <c r="G93" i="18"/>
  <c r="G59" i="18"/>
  <c r="G52" i="19"/>
  <c r="G81" i="2"/>
  <c r="G187" i="16"/>
  <c r="G74" i="16"/>
  <c r="G21" i="16"/>
  <c r="G121" i="19"/>
  <c r="G25" i="19"/>
  <c r="G148" i="2"/>
  <c r="G122" i="19"/>
  <c r="G171" i="2"/>
  <c r="G180" i="2"/>
  <c r="G48" i="2"/>
  <c r="G122" i="14"/>
  <c r="G18" i="14"/>
  <c r="G114" i="14"/>
  <c r="G111" i="19"/>
  <c r="G95" i="19"/>
  <c r="G137" i="19"/>
  <c r="G162" i="19"/>
  <c r="G180" i="19"/>
  <c r="G21" i="19"/>
  <c r="G99" i="19"/>
  <c r="G90" i="18"/>
  <c r="G43" i="18"/>
  <c r="G51" i="18"/>
  <c r="G60" i="18"/>
  <c r="G31" i="18"/>
  <c r="G107" i="18"/>
  <c r="G187" i="18"/>
  <c r="G65" i="18"/>
  <c r="G22" i="18"/>
  <c r="G135" i="18"/>
  <c r="G89" i="18"/>
  <c r="G58" i="18"/>
  <c r="G97" i="18"/>
  <c r="G137" i="17"/>
  <c r="G204" i="17"/>
  <c r="G63" i="17"/>
  <c r="G100" i="17"/>
  <c r="G168" i="17"/>
  <c r="G21" i="17"/>
  <c r="G19" i="17"/>
  <c r="G16" i="17"/>
  <c r="G179" i="16"/>
  <c r="G54" i="17"/>
  <c r="G55" i="17"/>
  <c r="G49" i="18"/>
  <c r="G177" i="19"/>
  <c r="G144" i="19"/>
  <c r="AH150" i="1"/>
  <c r="G78" i="18"/>
  <c r="G50" i="18"/>
  <c r="G28" i="18"/>
  <c r="G62" i="19"/>
  <c r="G185" i="19"/>
  <c r="G132" i="19"/>
  <c r="G68" i="2"/>
  <c r="G196" i="2"/>
  <c r="G136" i="2"/>
  <c r="G11" i="2"/>
  <c r="G24" i="2"/>
  <c r="G192" i="2"/>
  <c r="G47" i="16"/>
  <c r="G194" i="16"/>
  <c r="G177" i="16"/>
  <c r="G176" i="17"/>
  <c r="G94" i="17"/>
  <c r="G109" i="18"/>
  <c r="G47" i="18"/>
  <c r="G140" i="19"/>
  <c r="G107" i="19"/>
  <c r="G138" i="19"/>
  <c r="G11" i="19"/>
  <c r="G194" i="2"/>
  <c r="G88" i="2"/>
  <c r="G112" i="2"/>
  <c r="G209" i="2"/>
  <c r="G71" i="2"/>
  <c r="G18" i="2"/>
  <c r="G50" i="2"/>
  <c r="G166" i="2"/>
  <c r="G157" i="2"/>
  <c r="G139" i="2"/>
  <c r="G63" i="2"/>
  <c r="G13" i="2"/>
  <c r="G141" i="2"/>
  <c r="G46" i="2"/>
  <c r="G133" i="2"/>
  <c r="G181" i="2"/>
  <c r="G8" i="2"/>
  <c r="G169" i="2"/>
  <c r="G144" i="2"/>
  <c r="G75" i="2"/>
  <c r="G122" i="2"/>
  <c r="G125" i="2"/>
  <c r="G35" i="2"/>
  <c r="G104" i="14"/>
  <c r="G166" i="14"/>
  <c r="G186" i="14"/>
  <c r="G171" i="14"/>
  <c r="G146" i="14"/>
  <c r="G90" i="14"/>
  <c r="G181" i="14"/>
  <c r="G19" i="14"/>
  <c r="G40" i="14"/>
  <c r="G117" i="14"/>
  <c r="G116" i="14"/>
  <c r="S114" i="1" s="1"/>
  <c r="G109" i="14"/>
  <c r="G151" i="16"/>
  <c r="G67" i="18"/>
  <c r="G131" i="18"/>
  <c r="G96" i="18"/>
  <c r="G175" i="16"/>
  <c r="G189" i="19"/>
  <c r="U187" i="1" s="1"/>
  <c r="G9" i="19"/>
  <c r="G79" i="19"/>
  <c r="G135" i="19"/>
  <c r="G76" i="19"/>
  <c r="G43" i="19"/>
  <c r="G193" i="19"/>
  <c r="U191" i="1" s="1"/>
  <c r="G174" i="19"/>
  <c r="U172" i="1" s="1"/>
  <c r="G166" i="19"/>
  <c r="G126" i="19"/>
  <c r="G35" i="19"/>
  <c r="G82" i="19"/>
  <c r="G101" i="19"/>
  <c r="G113" i="19"/>
  <c r="G20" i="19"/>
  <c r="U18" i="1" s="1"/>
  <c r="G69" i="19"/>
  <c r="U67" i="1" s="1"/>
  <c r="G190" i="19"/>
  <c r="G184" i="19"/>
  <c r="G27" i="19"/>
  <c r="G120" i="19"/>
  <c r="G110" i="19"/>
  <c r="G155" i="19"/>
  <c r="G167" i="19"/>
  <c r="U165" i="1" s="1"/>
  <c r="G18" i="19"/>
  <c r="U16" i="1" s="1"/>
  <c r="G47" i="19"/>
  <c r="G68" i="19"/>
  <c r="G40" i="19"/>
  <c r="G93" i="19"/>
  <c r="G70" i="19"/>
  <c r="G104" i="19"/>
  <c r="G198" i="19"/>
  <c r="U196" i="1" s="1"/>
  <c r="G73" i="19"/>
  <c r="G147" i="19"/>
  <c r="G196" i="19"/>
  <c r="G188" i="19"/>
  <c r="G67" i="19"/>
  <c r="G142" i="19"/>
  <c r="G86" i="18"/>
  <c r="G173" i="18"/>
  <c r="G195" i="18"/>
  <c r="G101" i="18"/>
  <c r="G179" i="18"/>
  <c r="G21" i="18"/>
  <c r="G33" i="18"/>
  <c r="G45" i="18"/>
  <c r="G186" i="18"/>
  <c r="G13" i="18"/>
  <c r="G88" i="18"/>
  <c r="G94" i="18"/>
  <c r="G157" i="18"/>
  <c r="G81" i="18"/>
  <c r="G39" i="18"/>
  <c r="G146" i="18"/>
  <c r="G10" i="18"/>
  <c r="G41" i="18"/>
  <c r="G130" i="18"/>
  <c r="G189" i="18"/>
  <c r="G56" i="18"/>
  <c r="G117" i="18"/>
  <c r="G111" i="18"/>
  <c r="G166" i="18"/>
  <c r="G46" i="18"/>
  <c r="G122" i="18"/>
  <c r="G37" i="18"/>
  <c r="G27" i="18"/>
  <c r="G175" i="18"/>
  <c r="G170" i="18"/>
  <c r="G119" i="18"/>
  <c r="G91" i="18"/>
  <c r="G76" i="18"/>
  <c r="G100" i="18"/>
  <c r="G79" i="18"/>
  <c r="G144" i="18"/>
  <c r="G142" i="18"/>
  <c r="G84" i="18"/>
  <c r="G185" i="18"/>
  <c r="G16" i="18"/>
  <c r="G83" i="17"/>
  <c r="G165" i="17"/>
  <c r="G205" i="17"/>
  <c r="G11" i="17"/>
  <c r="G178" i="17"/>
  <c r="G106" i="17"/>
  <c r="G40" i="17"/>
  <c r="T38" i="1" s="1"/>
  <c r="G171" i="17"/>
  <c r="T169" i="1" s="1"/>
  <c r="G172" i="17"/>
  <c r="G166" i="17"/>
  <c r="G48" i="17"/>
  <c r="G132" i="17"/>
  <c r="G155" i="17"/>
  <c r="T153" i="1" s="1"/>
  <c r="G37" i="17"/>
  <c r="G123" i="17"/>
  <c r="G47" i="17"/>
  <c r="G197" i="17"/>
  <c r="G187" i="17"/>
  <c r="G92" i="17"/>
  <c r="G185" i="17"/>
  <c r="G81" i="17"/>
  <c r="T79" i="1" s="1"/>
  <c r="G152" i="17"/>
  <c r="G159" i="17"/>
  <c r="G170" i="17"/>
  <c r="T168" i="1" s="1"/>
  <c r="G20" i="17"/>
  <c r="G88" i="17"/>
  <c r="G188" i="17"/>
  <c r="G35" i="17"/>
  <c r="G41" i="17"/>
  <c r="T39" i="1" s="1"/>
  <c r="G38" i="17"/>
  <c r="G108" i="17"/>
  <c r="T106" i="1" s="1"/>
  <c r="G173" i="17"/>
  <c r="T171" i="1" s="1"/>
  <c r="G157" i="17"/>
  <c r="G51" i="17"/>
  <c r="G186" i="17"/>
  <c r="G101" i="17"/>
  <c r="G66" i="17"/>
  <c r="T64" i="1" s="1"/>
  <c r="G98" i="17"/>
  <c r="G193" i="17"/>
  <c r="T191" i="1" s="1"/>
  <c r="G213" i="17"/>
  <c r="T211" i="1" s="1"/>
  <c r="G208" i="17"/>
  <c r="G52" i="17"/>
  <c r="G67" i="17"/>
  <c r="G87" i="17"/>
  <c r="G122" i="17"/>
  <c r="T120" i="1" s="1"/>
  <c r="G181" i="17"/>
  <c r="G153" i="17"/>
  <c r="T151" i="1" s="1"/>
  <c r="G194" i="17"/>
  <c r="T192" i="1" s="1"/>
  <c r="G117" i="17"/>
  <c r="G169" i="17"/>
  <c r="G12" i="17"/>
  <c r="G14" i="17"/>
  <c r="G163" i="17"/>
  <c r="T161" i="1" s="1"/>
  <c r="G211" i="17"/>
  <c r="G129" i="17"/>
  <c r="T127" i="1" s="1"/>
  <c r="G130" i="17"/>
  <c r="T128" i="1" s="1"/>
  <c r="G141" i="17"/>
  <c r="G183" i="17"/>
  <c r="G17" i="17"/>
  <c r="G209" i="17"/>
  <c r="G15" i="16"/>
  <c r="G56" i="17"/>
  <c r="AC57" i="1"/>
  <c r="G66" i="18"/>
  <c r="G190" i="17"/>
  <c r="G60" i="17"/>
  <c r="G28" i="17"/>
  <c r="G22" i="17"/>
  <c r="G140" i="17"/>
  <c r="T138" i="1" s="1"/>
  <c r="G110" i="17"/>
  <c r="G143" i="18"/>
  <c r="G38" i="18"/>
  <c r="G92" i="18"/>
  <c r="AC158" i="1"/>
  <c r="G181" i="18"/>
  <c r="G188" i="18"/>
  <c r="AC133" i="1"/>
  <c r="G153" i="18"/>
  <c r="AC91" i="1"/>
  <c r="G106" i="18"/>
  <c r="G193" i="18"/>
  <c r="G70" i="18"/>
  <c r="G62" i="18"/>
  <c r="G160" i="18"/>
  <c r="G177" i="18"/>
  <c r="AC126" i="1"/>
  <c r="G145" i="18"/>
  <c r="G128" i="18"/>
  <c r="AB35" i="1"/>
  <c r="G41" i="19"/>
  <c r="U39" i="1" s="1"/>
  <c r="G117" i="19"/>
  <c r="U115" i="1" s="1"/>
  <c r="G131" i="19"/>
  <c r="G50" i="19"/>
  <c r="G19" i="19"/>
  <c r="G90" i="19"/>
  <c r="G71" i="19"/>
  <c r="G9" i="17"/>
  <c r="G109" i="19"/>
  <c r="U107" i="1" s="1"/>
  <c r="G150" i="19"/>
  <c r="U148" i="1" s="1"/>
  <c r="G123" i="19"/>
  <c r="G37" i="19"/>
  <c r="G53" i="17"/>
  <c r="AB213" i="1"/>
  <c r="G215" i="19"/>
  <c r="AC209" i="1"/>
  <c r="G211" i="18"/>
  <c r="G205" i="2"/>
  <c r="AI205" i="1"/>
  <c r="G207" i="19"/>
  <c r="AB206" i="1"/>
  <c r="G208" i="19"/>
  <c r="AC222" i="1"/>
  <c r="G224" i="18"/>
  <c r="AB200" i="1"/>
  <c r="G202" i="19"/>
  <c r="G180" i="16"/>
  <c r="G158" i="16"/>
  <c r="AC87" i="1"/>
  <c r="G102" i="18"/>
  <c r="G167" i="17"/>
  <c r="G53" i="18"/>
  <c r="AC169" i="1"/>
  <c r="G194" i="18"/>
  <c r="G18" i="18"/>
  <c r="G114" i="18"/>
  <c r="G159" i="19"/>
  <c r="G171" i="18"/>
  <c r="G182" i="19"/>
  <c r="U180" i="1" s="1"/>
  <c r="G169" i="18"/>
  <c r="G155" i="18"/>
  <c r="G149" i="18"/>
  <c r="G161" i="19"/>
  <c r="G125" i="19"/>
  <c r="G160" i="19"/>
  <c r="G128" i="19"/>
  <c r="G157" i="19"/>
  <c r="AB197" i="1"/>
  <c r="G199" i="19"/>
  <c r="AC201" i="1"/>
  <c r="G203" i="18"/>
  <c r="AB216" i="1"/>
  <c r="G218" i="19"/>
  <c r="AC198" i="1"/>
  <c r="G200" i="18"/>
  <c r="AJ219" i="1"/>
  <c r="G221" i="18"/>
  <c r="V219" i="1" s="1"/>
  <c r="AB204" i="1"/>
  <c r="G206" i="19"/>
  <c r="AC220" i="1"/>
  <c r="G222" i="18"/>
  <c r="G199" i="17"/>
  <c r="T197" i="1" s="1"/>
  <c r="AC212" i="1"/>
  <c r="G214" i="18"/>
  <c r="AB212" i="1"/>
  <c r="G214" i="19"/>
  <c r="U212" i="1" s="1"/>
  <c r="G221" i="17"/>
  <c r="AC196" i="1"/>
  <c r="G198" i="18"/>
  <c r="AB202" i="1"/>
  <c r="G204" i="19"/>
  <c r="G196" i="17"/>
  <c r="AC218" i="1"/>
  <c r="G220" i="18"/>
  <c r="AC210" i="1"/>
  <c r="G212" i="18"/>
  <c r="G184" i="17"/>
  <c r="AB91" i="1"/>
  <c r="G106" i="19"/>
  <c r="G42" i="2"/>
  <c r="G8" i="17"/>
  <c r="G111" i="14"/>
  <c r="G105" i="17"/>
  <c r="G113" i="17"/>
  <c r="T111" i="1" s="1"/>
  <c r="G65" i="17"/>
  <c r="G96" i="17"/>
  <c r="G79" i="17"/>
  <c r="T77" i="1" s="1"/>
  <c r="G18" i="17"/>
  <c r="G126" i="17"/>
  <c r="T124" i="1" s="1"/>
  <c r="G68" i="17"/>
  <c r="G184" i="18"/>
  <c r="G103" i="17"/>
  <c r="T101" i="1" s="1"/>
  <c r="G177" i="17"/>
  <c r="AC24" i="1"/>
  <c r="G29" i="18"/>
  <c r="G148" i="18"/>
  <c r="G77" i="18"/>
  <c r="G44" i="18"/>
  <c r="G137" i="18"/>
  <c r="G52" i="18"/>
  <c r="G26" i="18"/>
  <c r="G133" i="18"/>
  <c r="G151" i="18"/>
  <c r="G152" i="18"/>
  <c r="G167" i="18"/>
  <c r="AB100" i="1"/>
  <c r="G115" i="19"/>
  <c r="G91" i="19"/>
  <c r="G102" i="19"/>
  <c r="G175" i="19"/>
  <c r="G143" i="19"/>
  <c r="G32" i="19"/>
  <c r="G10" i="19"/>
  <c r="U8" i="1" s="1"/>
  <c r="G56" i="19"/>
  <c r="U54" i="1" s="1"/>
  <c r="G23" i="19"/>
  <c r="G15" i="19"/>
  <c r="G85" i="19"/>
  <c r="G58" i="19"/>
  <c r="G96" i="19"/>
  <c r="G124" i="19"/>
  <c r="G173" i="19"/>
  <c r="G39" i="17"/>
  <c r="G99" i="17"/>
  <c r="G189" i="17"/>
  <c r="T187" i="1" s="1"/>
  <c r="AC206" i="1"/>
  <c r="G208" i="18"/>
  <c r="AB210" i="1"/>
  <c r="G212" i="19"/>
  <c r="G196" i="18"/>
  <c r="AB217" i="1"/>
  <c r="G219" i="19"/>
  <c r="AC216" i="1"/>
  <c r="G218" i="18"/>
  <c r="AB223" i="1"/>
  <c r="G225" i="19"/>
  <c r="G201" i="17"/>
  <c r="AC208" i="1"/>
  <c r="G210" i="18"/>
  <c r="G73" i="18"/>
  <c r="G192" i="19"/>
  <c r="U190" i="1" s="1"/>
  <c r="AB153" i="1"/>
  <c r="G176" i="19"/>
  <c r="G195" i="19"/>
  <c r="U193" i="1" s="1"/>
  <c r="G8" i="16"/>
  <c r="G151" i="2"/>
  <c r="G54" i="2"/>
  <c r="R52" i="1" s="1"/>
  <c r="G162" i="2"/>
  <c r="G105" i="2"/>
  <c r="G45" i="2"/>
  <c r="G73" i="2"/>
  <c r="G121" i="2"/>
  <c r="G196" i="16"/>
  <c r="G100" i="16"/>
  <c r="G127" i="16"/>
  <c r="W125" i="1" s="1"/>
  <c r="G25" i="16"/>
  <c r="G90" i="17"/>
  <c r="G129" i="16"/>
  <c r="G83" i="16"/>
  <c r="G72" i="17"/>
  <c r="G68" i="16"/>
  <c r="G69" i="17"/>
  <c r="G43" i="17"/>
  <c r="T41" i="1" s="1"/>
  <c r="G131" i="17"/>
  <c r="G135" i="17"/>
  <c r="T133" i="1" s="1"/>
  <c r="G62" i="17"/>
  <c r="T60" i="1" s="1"/>
  <c r="G93" i="17"/>
  <c r="G145" i="17"/>
  <c r="G114" i="17"/>
  <c r="T112" i="1" s="1"/>
  <c r="G70" i="17"/>
  <c r="G89" i="17"/>
  <c r="T87" i="1" s="1"/>
  <c r="G149" i="17"/>
  <c r="G143" i="17"/>
  <c r="T141" i="1" s="1"/>
  <c r="AC130" i="1"/>
  <c r="G150" i="18"/>
  <c r="G87" i="18"/>
  <c r="G64" i="18"/>
  <c r="G54" i="18"/>
  <c r="AC114" i="1"/>
  <c r="G132" i="18"/>
  <c r="G120" i="17"/>
  <c r="T118" i="1" s="1"/>
  <c r="G154" i="18"/>
  <c r="V152" i="1" s="1"/>
  <c r="G72" i="18"/>
  <c r="AC41" i="1"/>
  <c r="G48" i="18"/>
  <c r="G159" i="18"/>
  <c r="G121" i="18"/>
  <c r="G165" i="18"/>
  <c r="G116" i="18"/>
  <c r="G110" i="18"/>
  <c r="V108" i="1" s="1"/>
  <c r="G11" i="18"/>
  <c r="AB75" i="1"/>
  <c r="G87" i="19"/>
  <c r="U85" i="1" s="1"/>
  <c r="G161" i="18"/>
  <c r="G15" i="18"/>
  <c r="G55" i="19"/>
  <c r="U53" i="1" s="1"/>
  <c r="G94" i="19"/>
  <c r="G170" i="19"/>
  <c r="U168" i="1" s="1"/>
  <c r="G97" i="19"/>
  <c r="U95" i="1" s="1"/>
  <c r="G112" i="19"/>
  <c r="G108" i="19"/>
  <c r="G152" i="19"/>
  <c r="G42" i="19"/>
  <c r="U40" i="1" s="1"/>
  <c r="G77" i="19"/>
  <c r="G39" i="19"/>
  <c r="G88" i="19"/>
  <c r="G60" i="19"/>
  <c r="U58" i="1" s="1"/>
  <c r="G181" i="19"/>
  <c r="G64" i="17"/>
  <c r="T62" i="1" s="1"/>
  <c r="AB222" i="1"/>
  <c r="G224" i="19"/>
  <c r="AC204" i="1"/>
  <c r="G206" i="18"/>
  <c r="AB211" i="1"/>
  <c r="G213" i="19"/>
  <c r="U211" i="1" s="1"/>
  <c r="G200" i="17"/>
  <c r="AC223" i="1"/>
  <c r="G225" i="18"/>
  <c r="AB209" i="1"/>
  <c r="G211" i="19"/>
  <c r="AC221" i="1"/>
  <c r="G223" i="18"/>
  <c r="V221" i="1" s="1"/>
  <c r="AB207" i="1"/>
  <c r="G209" i="19"/>
  <c r="AC211" i="1"/>
  <c r="G213" i="18"/>
  <c r="G38" i="2"/>
  <c r="R36" i="1" s="1"/>
  <c r="G134" i="2"/>
  <c r="G194" i="14"/>
  <c r="G95" i="14"/>
  <c r="G127" i="17"/>
  <c r="T125" i="1" s="1"/>
  <c r="G125" i="17"/>
  <c r="G35" i="14"/>
  <c r="G160" i="14"/>
  <c r="G126" i="18"/>
  <c r="G150" i="17"/>
  <c r="G115" i="17"/>
  <c r="T113" i="1" s="1"/>
  <c r="G119" i="17"/>
  <c r="G50" i="17"/>
  <c r="G59" i="17"/>
  <c r="T57" i="1" s="1"/>
  <c r="G61" i="17"/>
  <c r="T59" i="1" s="1"/>
  <c r="G118" i="18"/>
  <c r="G162" i="18"/>
  <c r="G24" i="18"/>
  <c r="G164" i="18"/>
  <c r="G190" i="18"/>
  <c r="V188" i="1" s="1"/>
  <c r="G25" i="18"/>
  <c r="G113" i="18"/>
  <c r="G138" i="18"/>
  <c r="G129" i="18"/>
  <c r="G136" i="18"/>
  <c r="G183" i="18"/>
  <c r="G108" i="18"/>
  <c r="G42" i="18"/>
  <c r="V40" i="1" s="1"/>
  <c r="G125" i="18"/>
  <c r="AB28" i="1"/>
  <c r="G34" i="19"/>
  <c r="G86" i="19"/>
  <c r="U84" i="1" s="1"/>
  <c r="AB167" i="1"/>
  <c r="G191" i="19"/>
  <c r="G178" i="19"/>
  <c r="G89" i="19"/>
  <c r="G64" i="19"/>
  <c r="U62" i="1" s="1"/>
  <c r="G100" i="19"/>
  <c r="G169" i="19"/>
  <c r="G30" i="19"/>
  <c r="U28" i="1" s="1"/>
  <c r="G14" i="19"/>
  <c r="G24" i="19"/>
  <c r="G107" i="14"/>
  <c r="S105" i="1" s="1"/>
  <c r="AB220" i="1"/>
  <c r="G222" i="19"/>
  <c r="U220" i="1" s="1"/>
  <c r="AC202" i="1"/>
  <c r="G204" i="18"/>
  <c r="AJ205" i="1"/>
  <c r="G207" i="18"/>
  <c r="V205" i="1" s="1"/>
  <c r="AB203" i="1"/>
  <c r="G205" i="19"/>
  <c r="AC207" i="1"/>
  <c r="G209" i="18"/>
  <c r="AB201" i="1"/>
  <c r="G203" i="19"/>
  <c r="AC213" i="1"/>
  <c r="G215" i="18"/>
  <c r="AB199" i="1"/>
  <c r="G201" i="19"/>
  <c r="AC203" i="1"/>
  <c r="G205" i="18"/>
  <c r="G9" i="14"/>
  <c r="G179" i="17"/>
  <c r="T177" i="1" s="1"/>
  <c r="G26" i="17"/>
  <c r="T24" i="1" s="1"/>
  <c r="G107" i="17"/>
  <c r="T105" i="1" s="1"/>
  <c r="G86" i="17"/>
  <c r="T84" i="1" s="1"/>
  <c r="G192" i="18"/>
  <c r="G74" i="18"/>
  <c r="V72" i="1" s="1"/>
  <c r="G32" i="18"/>
  <c r="G63" i="18"/>
  <c r="G172" i="18"/>
  <c r="AC138" i="1"/>
  <c r="G158" i="18"/>
  <c r="AC122" i="1"/>
  <c r="G140" i="18"/>
  <c r="G151" i="19"/>
  <c r="U149" i="1" s="1"/>
  <c r="G61" i="19"/>
  <c r="U59" i="1" s="1"/>
  <c r="G124" i="18"/>
  <c r="G68" i="18"/>
  <c r="G12" i="18"/>
  <c r="G63" i="19"/>
  <c r="G22" i="19"/>
  <c r="G78" i="19"/>
  <c r="G45" i="19"/>
  <c r="U43" i="1" s="1"/>
  <c r="AB162" i="1"/>
  <c r="G186" i="19"/>
  <c r="G81" i="19"/>
  <c r="G44" i="19"/>
  <c r="G92" i="19"/>
  <c r="G74" i="19"/>
  <c r="U72" i="1" s="1"/>
  <c r="G148" i="19"/>
  <c r="U146" i="1" s="1"/>
  <c r="G164" i="19"/>
  <c r="U162" i="1" s="1"/>
  <c r="G130" i="19"/>
  <c r="G46" i="19"/>
  <c r="G65" i="19"/>
  <c r="G38" i="19"/>
  <c r="U36" i="1" s="1"/>
  <c r="G182" i="14"/>
  <c r="G158" i="17"/>
  <c r="G76" i="17"/>
  <c r="T74" i="1" s="1"/>
  <c r="G118" i="17"/>
  <c r="AJ215" i="1"/>
  <c r="G217" i="18"/>
  <c r="V215" i="1" s="1"/>
  <c r="AB218" i="1"/>
  <c r="G220" i="19"/>
  <c r="U218" i="1" s="1"/>
  <c r="AC200" i="1"/>
  <c r="G202" i="18"/>
  <c r="G197" i="19"/>
  <c r="U195" i="1" s="1"/>
  <c r="AC199" i="1"/>
  <c r="G201" i="18"/>
  <c r="AC197" i="1"/>
  <c r="G199" i="18"/>
  <c r="AJ214" i="1"/>
  <c r="G216" i="18"/>
  <c r="V214" i="1" s="1"/>
  <c r="G224" i="17"/>
  <c r="G197" i="18"/>
  <c r="G9" i="2"/>
  <c r="G172" i="2"/>
  <c r="G8" i="18"/>
  <c r="G123" i="2"/>
  <c r="G117" i="2"/>
  <c r="G101" i="2"/>
  <c r="R99" i="1" s="1"/>
  <c r="G40" i="16"/>
  <c r="G115" i="14"/>
  <c r="S113" i="1" s="1"/>
  <c r="G122" i="16"/>
  <c r="G135" i="16"/>
  <c r="G95" i="16"/>
  <c r="G133" i="16"/>
  <c r="G162" i="16"/>
  <c r="G162" i="17"/>
  <c r="T160" i="1" s="1"/>
  <c r="G79" i="14"/>
  <c r="G120" i="14"/>
  <c r="G174" i="17"/>
  <c r="G85" i="17"/>
  <c r="T83" i="1" s="1"/>
  <c r="G148" i="17"/>
  <c r="T146" i="1" s="1"/>
  <c r="G13" i="17"/>
  <c r="AC69" i="1"/>
  <c r="G80" i="18"/>
  <c r="G23" i="17"/>
  <c r="G46" i="17"/>
  <c r="T44" i="1" s="1"/>
  <c r="G136" i="17"/>
  <c r="G142" i="17"/>
  <c r="G33" i="17"/>
  <c r="T31" i="1" s="1"/>
  <c r="G42" i="17"/>
  <c r="T40" i="1" s="1"/>
  <c r="G121" i="17"/>
  <c r="T119" i="1" s="1"/>
  <c r="G124" i="17"/>
  <c r="G71" i="18"/>
  <c r="G178" i="18"/>
  <c r="G19" i="18"/>
  <c r="G35" i="18"/>
  <c r="G180" i="18"/>
  <c r="G104" i="18"/>
  <c r="V102" i="1" s="1"/>
  <c r="G85" i="18"/>
  <c r="G83" i="18"/>
  <c r="G120" i="18"/>
  <c r="AC28" i="1"/>
  <c r="G34" i="18"/>
  <c r="V32" i="1" s="1"/>
  <c r="G14" i="18"/>
  <c r="V12" i="1" s="1"/>
  <c r="G30" i="18"/>
  <c r="G136" i="19"/>
  <c r="G98" i="18"/>
  <c r="G156" i="18"/>
  <c r="G154" i="19"/>
  <c r="G17" i="19"/>
  <c r="U15" i="1" s="1"/>
  <c r="G127" i="19"/>
  <c r="U125" i="1" s="1"/>
  <c r="G36" i="19"/>
  <c r="G141" i="19"/>
  <c r="G28" i="19"/>
  <c r="G194" i="19"/>
  <c r="G12" i="19"/>
  <c r="G72" i="19"/>
  <c r="AB24" i="1"/>
  <c r="G29" i="19"/>
  <c r="U27" i="1" s="1"/>
  <c r="G84" i="19"/>
  <c r="U82" i="1" s="1"/>
  <c r="G54" i="19"/>
  <c r="U52" i="1" s="1"/>
  <c r="G98" i="19"/>
  <c r="G171" i="19"/>
  <c r="U169" i="1" s="1"/>
  <c r="G153" i="19"/>
  <c r="G119" i="19"/>
  <c r="G26" i="19"/>
  <c r="U24" i="1" s="1"/>
  <c r="G134" i="19"/>
  <c r="U132" i="1" s="1"/>
  <c r="G53" i="19"/>
  <c r="U51" i="1" s="1"/>
  <c r="G163" i="19"/>
  <c r="G73" i="17"/>
  <c r="T71" i="1" s="1"/>
  <c r="G116" i="17"/>
  <c r="T114" i="1" s="1"/>
  <c r="G144" i="17"/>
  <c r="T142" i="1" s="1"/>
  <c r="AB221" i="1"/>
  <c r="G223" i="19"/>
  <c r="U221" i="1" s="1"/>
  <c r="AC217" i="1"/>
  <c r="G219" i="18"/>
  <c r="AB208" i="1"/>
  <c r="G210" i="19"/>
  <c r="G203" i="17"/>
  <c r="T201" i="1" s="1"/>
  <c r="G222" i="17"/>
  <c r="T220" i="1" s="1"/>
  <c r="G174" i="2"/>
  <c r="G106" i="2"/>
  <c r="G195" i="2"/>
  <c r="G30" i="2"/>
  <c r="R28" i="1" s="1"/>
  <c r="G145" i="2"/>
  <c r="G70" i="2"/>
  <c r="G65" i="2"/>
  <c r="R63" i="1" s="1"/>
  <c r="G43" i="2"/>
  <c r="R41" i="1" s="1"/>
  <c r="G140" i="2"/>
  <c r="G131" i="2"/>
  <c r="G164" i="2"/>
  <c r="G20" i="2"/>
  <c r="R18" i="1" s="1"/>
  <c r="G25" i="2"/>
  <c r="G142" i="2"/>
  <c r="G69" i="2"/>
  <c r="G111" i="2"/>
  <c r="R109" i="1" s="1"/>
  <c r="G66" i="2"/>
  <c r="G170" i="2"/>
  <c r="G52" i="2"/>
  <c r="G12" i="2"/>
  <c r="R10" i="1" s="1"/>
  <c r="G29" i="2"/>
  <c r="G173" i="2"/>
  <c r="G147" i="2"/>
  <c r="G197" i="2"/>
  <c r="G163" i="2"/>
  <c r="G99" i="2"/>
  <c r="G200" i="2"/>
  <c r="G114" i="2"/>
  <c r="R112" i="1" s="1"/>
  <c r="G76" i="2"/>
  <c r="G56" i="2"/>
  <c r="G34" i="2"/>
  <c r="R32" i="1" s="1"/>
  <c r="G165" i="2"/>
  <c r="G78" i="2"/>
  <c r="G55" i="2"/>
  <c r="Y209" i="1"/>
  <c r="G211" i="2"/>
  <c r="R209" i="1" s="1"/>
  <c r="G26" i="2"/>
  <c r="G186" i="2"/>
  <c r="G103" i="2"/>
  <c r="R101" i="1" s="1"/>
  <c r="Y217" i="1"/>
  <c r="G219" i="2"/>
  <c r="Y212" i="1"/>
  <c r="G214" i="2"/>
  <c r="G185" i="2"/>
  <c r="R183" i="1" s="1"/>
  <c r="G188" i="2"/>
  <c r="G80" i="2"/>
  <c r="G49" i="2"/>
  <c r="R47" i="1" s="1"/>
  <c r="G27" i="2"/>
  <c r="R25" i="1" s="1"/>
  <c r="G187" i="2"/>
  <c r="G110" i="2"/>
  <c r="G124" i="2"/>
  <c r="R122" i="1" s="1"/>
  <c r="G189" i="2"/>
  <c r="R187" i="1" s="1"/>
  <c r="G16" i="2"/>
  <c r="G32" i="2"/>
  <c r="G176" i="2"/>
  <c r="R174" i="1" s="1"/>
  <c r="G154" i="2"/>
  <c r="R152" i="1" s="1"/>
  <c r="G87" i="2"/>
  <c r="G15" i="2"/>
  <c r="AF205" i="1"/>
  <c r="G207" i="2"/>
  <c r="R205" i="1" s="1"/>
  <c r="Y196" i="1"/>
  <c r="G198" i="2"/>
  <c r="G212" i="2"/>
  <c r="R210" i="1" s="1"/>
  <c r="Y201" i="1"/>
  <c r="G203" i="2"/>
  <c r="AF215" i="1"/>
  <c r="G217" i="2"/>
  <c r="R215" i="1" s="1"/>
  <c r="G225" i="2"/>
  <c r="R223" i="1" s="1"/>
  <c r="Y129" i="1"/>
  <c r="G149" i="2"/>
  <c r="G178" i="2"/>
  <c r="Y81" i="1"/>
  <c r="G95" i="2"/>
  <c r="G19" i="2"/>
  <c r="G158" i="2"/>
  <c r="R156" i="1" s="1"/>
  <c r="G191" i="2"/>
  <c r="R189" i="1" s="1"/>
  <c r="G10" i="2"/>
  <c r="G116" i="2"/>
  <c r="G160" i="2"/>
  <c r="R158" i="1" s="1"/>
  <c r="G60" i="2"/>
  <c r="R58" i="1" s="1"/>
  <c r="G152" i="2"/>
  <c r="G83" i="2"/>
  <c r="Y200" i="1"/>
  <c r="G202" i="2"/>
  <c r="R200" i="1" s="1"/>
  <c r="Y222" i="1"/>
  <c r="G224" i="2"/>
  <c r="Y213" i="1"/>
  <c r="G215" i="2"/>
  <c r="R213" i="1" s="1"/>
  <c r="Y208" i="1"/>
  <c r="G210" i="2"/>
  <c r="Y71" i="1"/>
  <c r="G82" i="2"/>
  <c r="R80" i="1" s="1"/>
  <c r="G17" i="2"/>
  <c r="G104" i="2"/>
  <c r="G126" i="2"/>
  <c r="R124" i="1" s="1"/>
  <c r="G182" i="2"/>
  <c r="R180" i="1" s="1"/>
  <c r="G72" i="2"/>
  <c r="G90" i="2"/>
  <c r="G61" i="2"/>
  <c r="R59" i="1" s="1"/>
  <c r="G190" i="2"/>
  <c r="R188" i="1" s="1"/>
  <c r="G135" i="2"/>
  <c r="G39" i="2"/>
  <c r="G67" i="2"/>
  <c r="R65" i="1" s="1"/>
  <c r="Y197" i="1"/>
  <c r="G199" i="2"/>
  <c r="G222" i="2"/>
  <c r="Y76" i="1"/>
  <c r="G89" i="2"/>
  <c r="R87" i="1" s="1"/>
  <c r="G143" i="2"/>
  <c r="G93" i="2"/>
  <c r="G175" i="2"/>
  <c r="G118" i="2"/>
  <c r="G119" i="2"/>
  <c r="G23" i="2"/>
  <c r="G51" i="2"/>
  <c r="G208" i="2"/>
  <c r="R206" i="1" s="1"/>
  <c r="G218" i="2"/>
  <c r="Y204" i="1"/>
  <c r="G206" i="2"/>
  <c r="R204" i="1" s="1"/>
  <c r="G167" i="2"/>
  <c r="R165" i="1" s="1"/>
  <c r="G79" i="2"/>
  <c r="G120" i="2"/>
  <c r="G184" i="2"/>
  <c r="Y139" i="1"/>
  <c r="G159" i="2"/>
  <c r="G91" i="2"/>
  <c r="G107" i="2"/>
  <c r="R105" i="1" s="1"/>
  <c r="G86" i="2"/>
  <c r="R84" i="1" s="1"/>
  <c r="G14" i="2"/>
  <c r="G28" i="2"/>
  <c r="G137" i="2"/>
  <c r="G177" i="2"/>
  <c r="R175" i="1" s="1"/>
  <c r="G58" i="2"/>
  <c r="G155" i="2"/>
  <c r="G85" i="2"/>
  <c r="G96" i="2"/>
  <c r="R94" i="1" s="1"/>
  <c r="G57" i="2"/>
  <c r="AF214" i="1"/>
  <c r="G216" i="2"/>
  <c r="R214" i="1" s="1"/>
  <c r="Y221" i="1"/>
  <c r="G223" i="2"/>
  <c r="Y218" i="1"/>
  <c r="G220" i="2"/>
  <c r="R218" i="1" s="1"/>
  <c r="G129" i="2"/>
  <c r="R127" i="1" s="1"/>
  <c r="Y16" i="1"/>
  <c r="G21" i="2"/>
  <c r="G97" i="2"/>
  <c r="G183" i="2"/>
  <c r="R181" i="1" s="1"/>
  <c r="Y37" i="1"/>
  <c r="G44" i="2"/>
  <c r="G100" i="2"/>
  <c r="G84" i="2"/>
  <c r="R82" i="1" s="1"/>
  <c r="G161" i="2"/>
  <c r="G179" i="2"/>
  <c r="G127" i="2"/>
  <c r="G128" i="2"/>
  <c r="R126" i="1" s="1"/>
  <c r="G31" i="2"/>
  <c r="G59" i="2"/>
  <c r="G168" i="2"/>
  <c r="R166" i="1" s="1"/>
  <c r="G150" i="2"/>
  <c r="G108" i="2"/>
  <c r="G64" i="2"/>
  <c r="G138" i="2"/>
  <c r="G77" i="2"/>
  <c r="R75" i="1" s="1"/>
  <c r="G36" i="2"/>
  <c r="G41" i="2"/>
  <c r="G213" i="2"/>
  <c r="AF219" i="1"/>
  <c r="G221" i="2"/>
  <c r="R219" i="1" s="1"/>
  <c r="G196" i="14"/>
  <c r="S194" i="1" s="1"/>
  <c r="G43" i="14"/>
  <c r="G145" i="14"/>
  <c r="S143" i="1" s="1"/>
  <c r="G142" i="14"/>
  <c r="G144" i="14"/>
  <c r="G159" i="14"/>
  <c r="G69" i="16"/>
  <c r="W67" i="1" s="1"/>
  <c r="G115" i="16"/>
  <c r="G48" i="16"/>
  <c r="G60" i="16"/>
  <c r="G165" i="16"/>
  <c r="G146" i="16"/>
  <c r="G28" i="16"/>
  <c r="G155" i="16"/>
  <c r="G116" i="16"/>
  <c r="W114" i="1" s="1"/>
  <c r="G131" i="16"/>
  <c r="G16" i="16"/>
  <c r="G53" i="16"/>
  <c r="G189" i="16"/>
  <c r="G82" i="16"/>
  <c r="G85" i="16"/>
  <c r="G172" i="16"/>
  <c r="G119" i="16"/>
  <c r="W117" i="1" s="1"/>
  <c r="G186" i="16"/>
  <c r="G121" i="16"/>
  <c r="G166" i="16"/>
  <c r="G142" i="16"/>
  <c r="G99" i="16"/>
  <c r="G54" i="16"/>
  <c r="G128" i="16"/>
  <c r="G59" i="16"/>
  <c r="W57" i="1" s="1"/>
  <c r="G66" i="16"/>
  <c r="G150" i="16"/>
  <c r="G107" i="16"/>
  <c r="G20" i="16"/>
  <c r="G174" i="16"/>
  <c r="G72" i="16"/>
  <c r="G64" i="16"/>
  <c r="G132" i="16"/>
  <c r="W130" i="1" s="1"/>
  <c r="G38" i="16"/>
  <c r="G90" i="16"/>
  <c r="G50" i="16"/>
  <c r="G96" i="16"/>
  <c r="G51" i="16"/>
  <c r="G78" i="16"/>
  <c r="G32" i="16"/>
  <c r="G120" i="16"/>
  <c r="W118" i="1" s="1"/>
  <c r="G57" i="16"/>
  <c r="G169" i="16"/>
  <c r="G71" i="16"/>
  <c r="G22" i="16"/>
  <c r="G10" i="16"/>
  <c r="G27" i="16"/>
  <c r="G34" i="16"/>
  <c r="G44" i="14"/>
  <c r="G132" i="14"/>
  <c r="G97" i="14"/>
  <c r="S95" i="1" s="1"/>
  <c r="G125" i="14"/>
  <c r="G77" i="14"/>
  <c r="S75" i="1" s="1"/>
  <c r="G112" i="14"/>
  <c r="G89" i="14"/>
  <c r="S87" i="1" s="1"/>
  <c r="G183" i="14"/>
  <c r="S181" i="1" s="1"/>
  <c r="AG87" i="1"/>
  <c r="G82" i="14"/>
  <c r="G163" i="14"/>
  <c r="S161" i="1" s="1"/>
  <c r="G130" i="14"/>
  <c r="G32" i="14"/>
  <c r="S30" i="1" s="1"/>
  <c r="G108" i="14"/>
  <c r="S106" i="1" s="1"/>
  <c r="G70" i="14"/>
  <c r="S68" i="1" s="1"/>
  <c r="G101" i="14"/>
  <c r="S99" i="1" s="1"/>
  <c r="Z122" i="1"/>
  <c r="G140" i="14"/>
  <c r="G131" i="14"/>
  <c r="S129" i="1" s="1"/>
  <c r="G103" i="14"/>
  <c r="G20" i="14"/>
  <c r="S18" i="1" s="1"/>
  <c r="G126" i="14"/>
  <c r="Z116" i="1"/>
  <c r="G134" i="14"/>
  <c r="S132" i="1" s="1"/>
  <c r="Z222" i="1"/>
  <c r="G224" i="14"/>
  <c r="Z223" i="1"/>
  <c r="G225" i="14"/>
  <c r="Z213" i="1"/>
  <c r="G215" i="14"/>
  <c r="S213" i="1" s="1"/>
  <c r="G137" i="14"/>
  <c r="S135" i="1" s="1"/>
  <c r="Z217" i="1"/>
  <c r="G219" i="14"/>
  <c r="Z207" i="1"/>
  <c r="G209" i="14"/>
  <c r="S207" i="1" s="1"/>
  <c r="Z197" i="1"/>
  <c r="G199" i="14"/>
  <c r="S197" i="1" s="1"/>
  <c r="Z209" i="1"/>
  <c r="G211" i="14"/>
  <c r="S209" i="1" s="1"/>
  <c r="Z199" i="1"/>
  <c r="G201" i="14"/>
  <c r="Z135" i="1"/>
  <c r="G155" i="14"/>
  <c r="S153" i="1" s="1"/>
  <c r="G39" i="14"/>
  <c r="G179" i="14"/>
  <c r="S177" i="1" s="1"/>
  <c r="G69" i="14"/>
  <c r="Z211" i="1"/>
  <c r="G213" i="14"/>
  <c r="Z201" i="1"/>
  <c r="G203" i="14"/>
  <c r="Z164" i="1"/>
  <c r="G188" i="14"/>
  <c r="Z141" i="1"/>
  <c r="G161" i="14"/>
  <c r="S159" i="1" s="1"/>
  <c r="Z70" i="1"/>
  <c r="G81" i="14"/>
  <c r="G21" i="14"/>
  <c r="G72" i="14"/>
  <c r="Z203" i="1"/>
  <c r="G205" i="14"/>
  <c r="Z216" i="1"/>
  <c r="G218" i="14"/>
  <c r="S216" i="1" s="1"/>
  <c r="G62" i="14"/>
  <c r="S60" i="1" s="1"/>
  <c r="Z160" i="1"/>
  <c r="G184" i="14"/>
  <c r="S182" i="1" s="1"/>
  <c r="G102" i="14"/>
  <c r="G17" i="14"/>
  <c r="S15" i="1" s="1"/>
  <c r="G162" i="14"/>
  <c r="G66" i="14"/>
  <c r="S64" i="1" s="1"/>
  <c r="Z218" i="1"/>
  <c r="G220" i="14"/>
  <c r="S218" i="1" s="1"/>
  <c r="G128" i="14"/>
  <c r="G172" i="14"/>
  <c r="S170" i="1" s="1"/>
  <c r="G76" i="14"/>
  <c r="Z220" i="1"/>
  <c r="G222" i="14"/>
  <c r="Z210" i="1"/>
  <c r="G212" i="14"/>
  <c r="S210" i="1" s="1"/>
  <c r="Z75" i="1"/>
  <c r="G87" i="14"/>
  <c r="G8" i="14"/>
  <c r="AG67" i="1"/>
  <c r="G42" i="14"/>
  <c r="S40" i="1" s="1"/>
  <c r="Z202" i="1"/>
  <c r="G204" i="14"/>
  <c r="S202" i="1" s="1"/>
  <c r="Z221" i="1"/>
  <c r="G223" i="14"/>
  <c r="S221" i="1" s="1"/>
  <c r="G94" i="16"/>
  <c r="G13" i="16"/>
  <c r="W11" i="1" s="1"/>
  <c r="AD220" i="1"/>
  <c r="G222" i="16"/>
  <c r="AD202" i="1"/>
  <c r="G204" i="16"/>
  <c r="W202" i="1" s="1"/>
  <c r="AK205" i="1"/>
  <c r="G207" i="16"/>
  <c r="W205" i="1" s="1"/>
  <c r="AD200" i="1"/>
  <c r="G202" i="16"/>
  <c r="W200" i="1" s="1"/>
  <c r="AD206" i="1"/>
  <c r="G208" i="16"/>
  <c r="W206" i="1" s="1"/>
  <c r="AD139" i="1"/>
  <c r="G159" i="16"/>
  <c r="W157" i="1" s="1"/>
  <c r="G157" i="16"/>
  <c r="G141" i="16"/>
  <c r="G160" i="16"/>
  <c r="G84" i="16"/>
  <c r="W82" i="1" s="1"/>
  <c r="G37" i="16"/>
  <c r="G44" i="16"/>
  <c r="G143" i="16"/>
  <c r="G149" i="16"/>
  <c r="W147" i="1" s="1"/>
  <c r="G65" i="16"/>
  <c r="G70" i="16"/>
  <c r="G190" i="16"/>
  <c r="G75" i="16"/>
  <c r="W73" i="1" s="1"/>
  <c r="G80" i="16"/>
  <c r="G176" i="16"/>
  <c r="W174" i="1" s="1"/>
  <c r="G11" i="16"/>
  <c r="AD212" i="1"/>
  <c r="G214" i="16"/>
  <c r="AK215" i="1"/>
  <c r="G217" i="16"/>
  <c r="W215" i="1" s="1"/>
  <c r="G197" i="16"/>
  <c r="W195" i="1" s="1"/>
  <c r="AD198" i="1"/>
  <c r="G200" i="16"/>
  <c r="G136" i="16"/>
  <c r="G167" i="16"/>
  <c r="AD204" i="1"/>
  <c r="G206" i="16"/>
  <c r="AD211" i="1"/>
  <c r="G213" i="16"/>
  <c r="W211" i="1" s="1"/>
  <c r="G12" i="16"/>
  <c r="G14" i="16"/>
  <c r="G173" i="16"/>
  <c r="G109" i="16"/>
  <c r="W107" i="1" s="1"/>
  <c r="G33" i="16"/>
  <c r="G29" i="16"/>
  <c r="G191" i="16"/>
  <c r="G43" i="16"/>
  <c r="W41" i="1" s="1"/>
  <c r="G35" i="16"/>
  <c r="G156" i="16"/>
  <c r="G161" i="16"/>
  <c r="AD196" i="1"/>
  <c r="G198" i="16"/>
  <c r="AD201" i="1"/>
  <c r="G203" i="16"/>
  <c r="G49" i="16"/>
  <c r="W47" i="1" s="1"/>
  <c r="G46" i="16"/>
  <c r="G152" i="16"/>
  <c r="G168" i="16"/>
  <c r="G104" i="16"/>
  <c r="W102" i="1" s="1"/>
  <c r="G18" i="16"/>
  <c r="G137" i="16"/>
  <c r="W135" i="1" s="1"/>
  <c r="G79" i="16"/>
  <c r="G125" i="16"/>
  <c r="W123" i="1" s="1"/>
  <c r="G134" i="16"/>
  <c r="G178" i="16"/>
  <c r="W176" i="1" s="1"/>
  <c r="AD209" i="1"/>
  <c r="G211" i="16"/>
  <c r="W209" i="1" s="1"/>
  <c r="AD199" i="1"/>
  <c r="G201" i="16"/>
  <c r="AK214" i="1"/>
  <c r="G216" i="16"/>
  <c r="W214" i="1" s="1"/>
  <c r="AD203" i="1"/>
  <c r="G205" i="16"/>
  <c r="AD219" i="1"/>
  <c r="G221" i="16"/>
  <c r="W219" i="1" s="1"/>
  <c r="G61" i="16"/>
  <c r="G112" i="16"/>
  <c r="G55" i="16"/>
  <c r="G171" i="16"/>
  <c r="W169" i="1" s="1"/>
  <c r="G138" i="16"/>
  <c r="G19" i="16"/>
  <c r="G139" i="16"/>
  <c r="G89" i="16"/>
  <c r="W87" i="1" s="1"/>
  <c r="G45" i="16"/>
  <c r="AD207" i="1"/>
  <c r="G209" i="16"/>
  <c r="AD197" i="1"/>
  <c r="G199" i="16"/>
  <c r="AD223" i="1"/>
  <c r="G225" i="16"/>
  <c r="G98" i="16"/>
  <c r="W96" i="1" s="1"/>
  <c r="G87" i="16"/>
  <c r="G144" i="16"/>
  <c r="G92" i="16"/>
  <c r="AD77" i="1"/>
  <c r="G91" i="16"/>
  <c r="G108" i="16"/>
  <c r="G123" i="16"/>
  <c r="G148" i="16"/>
  <c r="W146" i="1" s="1"/>
  <c r="G188" i="16"/>
  <c r="G88" i="16"/>
  <c r="W86" i="1" s="1"/>
  <c r="G147" i="16"/>
  <c r="G117" i="16"/>
  <c r="G154" i="16"/>
  <c r="G101" i="16"/>
  <c r="G164" i="16"/>
  <c r="G52" i="16"/>
  <c r="W50" i="1" s="1"/>
  <c r="G126" i="16"/>
  <c r="G105" i="16"/>
  <c r="G170" i="16"/>
  <c r="W168" i="1" s="1"/>
  <c r="G140" i="16"/>
  <c r="W138" i="1" s="1"/>
  <c r="AD217" i="1"/>
  <c r="G219" i="16"/>
  <c r="AD218" i="1"/>
  <c r="G220" i="16"/>
  <c r="W218" i="1" s="1"/>
  <c r="AD216" i="1"/>
  <c r="G218" i="16"/>
  <c r="W216" i="1" s="1"/>
  <c r="AD221" i="1"/>
  <c r="G223" i="16"/>
  <c r="W221" i="1" s="1"/>
  <c r="G24" i="16"/>
  <c r="G86" i="16"/>
  <c r="G26" i="16"/>
  <c r="G184" i="16"/>
  <c r="W182" i="1" s="1"/>
  <c r="G195" i="16"/>
  <c r="G114" i="16"/>
  <c r="G41" i="16"/>
  <c r="G73" i="16"/>
  <c r="W71" i="1" s="1"/>
  <c r="G62" i="16"/>
  <c r="G124" i="16"/>
  <c r="G63" i="16"/>
  <c r="G193" i="16"/>
  <c r="W191" i="1" s="1"/>
  <c r="G9" i="16"/>
  <c r="G76" i="16"/>
  <c r="G153" i="16"/>
  <c r="G182" i="16"/>
  <c r="W180" i="1" s="1"/>
  <c r="G185" i="16"/>
  <c r="G23" i="16"/>
  <c r="W21" i="1" s="1"/>
  <c r="G97" i="16"/>
  <c r="G111" i="16"/>
  <c r="W109" i="1" s="1"/>
  <c r="G181" i="16"/>
  <c r="G36" i="16"/>
  <c r="G106" i="16"/>
  <c r="G113" i="16"/>
  <c r="W111" i="1" s="1"/>
  <c r="G183" i="16"/>
  <c r="AD213" i="1"/>
  <c r="G215" i="16"/>
  <c r="W213" i="1" s="1"/>
  <c r="AD210" i="1"/>
  <c r="G212" i="16"/>
  <c r="AD208" i="1"/>
  <c r="G210" i="16"/>
  <c r="AD222" i="1"/>
  <c r="G224" i="16"/>
  <c r="AA201" i="1"/>
  <c r="AA210" i="1"/>
  <c r="AA142" i="1"/>
  <c r="AA166" i="1"/>
  <c r="T109" i="1"/>
  <c r="T72" i="1"/>
  <c r="T99" i="1"/>
  <c r="AA206" i="1"/>
  <c r="AA197" i="1"/>
  <c r="AJ158" i="1"/>
  <c r="T80" i="1"/>
  <c r="T85" i="1"/>
  <c r="T14" i="1"/>
  <c r="T110" i="1"/>
  <c r="T10" i="1"/>
  <c r="T213" i="1"/>
  <c r="AA219" i="1"/>
  <c r="AA209" i="1"/>
  <c r="T29" i="1"/>
  <c r="AA51" i="1"/>
  <c r="T94" i="1"/>
  <c r="T139" i="1"/>
  <c r="T27" i="1"/>
  <c r="T23" i="1"/>
  <c r="T15" i="1"/>
  <c r="AA199" i="1"/>
  <c r="T199" i="1"/>
  <c r="AA60" i="1"/>
  <c r="T52" i="1"/>
  <c r="AA68" i="1"/>
  <c r="T89" i="1"/>
  <c r="AA202" i="1"/>
  <c r="T90" i="1"/>
  <c r="T30" i="1"/>
  <c r="T86" i="1"/>
  <c r="AA104" i="1"/>
  <c r="AA43" i="1"/>
  <c r="AD66" i="1"/>
  <c r="AA156" i="1"/>
  <c r="T164" i="1"/>
  <c r="T130" i="1"/>
  <c r="T100" i="1"/>
  <c r="T45" i="1"/>
  <c r="T53" i="1"/>
  <c r="T195" i="1"/>
  <c r="AA223" i="1"/>
  <c r="T223" i="1"/>
  <c r="AA222" i="1"/>
  <c r="T189" i="1"/>
  <c r="T42" i="1"/>
  <c r="AD163" i="1"/>
  <c r="AD53" i="1"/>
  <c r="T144" i="1"/>
  <c r="AA196" i="1"/>
  <c r="T196" i="1"/>
  <c r="T131" i="1"/>
  <c r="T95" i="1"/>
  <c r="T47" i="1"/>
  <c r="T8" i="1"/>
  <c r="AA205" i="1"/>
  <c r="J205" i="1" s="1" a="1"/>
  <c r="J205" i="1" s="1"/>
  <c r="K205" i="1" s="1"/>
  <c r="T205" i="1"/>
  <c r="Y27" i="1"/>
  <c r="Z80" i="1"/>
  <c r="Z167" i="1"/>
  <c r="Z64" i="1"/>
  <c r="AD63" i="1"/>
  <c r="AF11" i="1"/>
  <c r="AK40" i="1"/>
  <c r="AD27" i="1"/>
  <c r="AF28" i="1"/>
  <c r="AG141" i="1"/>
  <c r="AD138" i="1"/>
  <c r="AH156" i="1"/>
  <c r="AH114" i="1"/>
  <c r="Y59" i="1"/>
  <c r="AH61" i="1"/>
  <c r="AF90" i="1"/>
  <c r="T198" i="1"/>
  <c r="AI102" i="1"/>
  <c r="AI93" i="1"/>
  <c r="AD44" i="1"/>
  <c r="AK37" i="1"/>
  <c r="AH74" i="1"/>
  <c r="AA116" i="1"/>
  <c r="T75" i="1"/>
  <c r="U114" i="1"/>
  <c r="AF145" i="1"/>
  <c r="AG114" i="1"/>
  <c r="Y92" i="1"/>
  <c r="Y10" i="1"/>
  <c r="AF19" i="1"/>
  <c r="AD67" i="1"/>
  <c r="T78" i="1"/>
  <c r="T28" i="1"/>
  <c r="T162" i="1"/>
  <c r="AA147" i="1"/>
  <c r="Z35" i="1"/>
  <c r="AD21" i="1"/>
  <c r="AK18" i="1"/>
  <c r="AK70" i="1"/>
  <c r="AC30" i="1"/>
  <c r="T19" i="1"/>
  <c r="AC66" i="1"/>
  <c r="T61" i="1"/>
  <c r="T68" i="1"/>
  <c r="T55" i="1"/>
  <c r="T34" i="1"/>
  <c r="AK98" i="1"/>
  <c r="U141" i="1"/>
  <c r="AF63" i="1"/>
  <c r="T36" i="1"/>
  <c r="T184" i="1"/>
  <c r="AF170" i="1"/>
  <c r="T65" i="1"/>
  <c r="T179" i="1"/>
  <c r="AG140" i="1"/>
  <c r="AA134" i="1"/>
  <c r="AH62" i="1"/>
  <c r="AH64" i="1"/>
  <c r="T208" i="1"/>
  <c r="U23" i="1"/>
  <c r="AB169" i="1"/>
  <c r="U81" i="1"/>
  <c r="U192" i="1"/>
  <c r="AB111" i="1"/>
  <c r="AI7" i="1"/>
  <c r="AB146" i="1"/>
  <c r="AI103" i="1"/>
  <c r="AB166" i="1"/>
  <c r="U205" i="1"/>
  <c r="U96" i="1"/>
  <c r="AH8" i="1"/>
  <c r="U111" i="1"/>
  <c r="AI29" i="1"/>
  <c r="T154" i="1"/>
  <c r="AA81" i="1"/>
  <c r="T98" i="1"/>
  <c r="T185" i="1"/>
  <c r="T20" i="1"/>
  <c r="Y116" i="1"/>
  <c r="Z146" i="1"/>
  <c r="Z17" i="1"/>
  <c r="AD119" i="1"/>
  <c r="Z118" i="1"/>
  <c r="AI63" i="1"/>
  <c r="AF130" i="1"/>
  <c r="T143" i="1"/>
  <c r="T102" i="1"/>
  <c r="AF13" i="1"/>
  <c r="AF110" i="1"/>
  <c r="Y126" i="1"/>
  <c r="AD127" i="1"/>
  <c r="U103" i="1"/>
  <c r="U116" i="1"/>
  <c r="AJ81" i="1"/>
  <c r="AJ125" i="1"/>
  <c r="AH116" i="1"/>
  <c r="T54" i="1"/>
  <c r="AA161" i="1"/>
  <c r="T26" i="1"/>
  <c r="T135" i="1"/>
  <c r="Y156" i="1"/>
  <c r="T6" i="1"/>
  <c r="AD58" i="1"/>
  <c r="AD103" i="1"/>
  <c r="AK33" i="1"/>
  <c r="AD152" i="1"/>
  <c r="T159" i="1"/>
  <c r="AA8" i="1"/>
  <c r="AA137" i="1"/>
  <c r="T49" i="1"/>
  <c r="AI167" i="1"/>
  <c r="AJ99" i="1"/>
  <c r="AJ54" i="1"/>
  <c r="AC40" i="1"/>
  <c r="V149" i="1"/>
  <c r="U159" i="1"/>
  <c r="U171" i="1"/>
  <c r="AG80" i="1"/>
  <c r="T88" i="1"/>
  <c r="T148" i="1"/>
  <c r="T107" i="1"/>
  <c r="AA149" i="1"/>
  <c r="T81" i="1"/>
  <c r="T136" i="1"/>
  <c r="AB68" i="1"/>
  <c r="AF120" i="1"/>
  <c r="Y85" i="1"/>
  <c r="AA128" i="1"/>
  <c r="AH107" i="1"/>
  <c r="AH75" i="1"/>
  <c r="T140" i="1"/>
  <c r="AJ59" i="1"/>
  <c r="AC14" i="1"/>
  <c r="AJ76" i="1"/>
  <c r="AC150" i="1"/>
  <c r="AB30" i="1"/>
  <c r="AB83" i="1"/>
  <c r="Z111" i="1"/>
  <c r="Z124" i="1"/>
  <c r="AD16" i="1"/>
  <c r="AD88" i="1"/>
  <c r="AD159" i="1"/>
  <c r="T51" i="1"/>
  <c r="Y73" i="1"/>
  <c r="Y136" i="1"/>
  <c r="T13" i="1"/>
  <c r="Z168" i="1"/>
  <c r="T70" i="1"/>
  <c r="AH149" i="1"/>
  <c r="AI21" i="1"/>
  <c r="AI37" i="1"/>
  <c r="AI154" i="1"/>
  <c r="AG97" i="1"/>
  <c r="AG98" i="1"/>
  <c r="Y45" i="1"/>
  <c r="Z100" i="1"/>
  <c r="AK92" i="1"/>
  <c r="AD134" i="1"/>
  <c r="Z38" i="1"/>
  <c r="T123" i="1"/>
  <c r="AC144" i="1"/>
  <c r="AI17" i="1"/>
  <c r="AI43" i="1"/>
  <c r="AB155" i="1"/>
  <c r="Y51" i="1"/>
  <c r="AF42" i="1"/>
  <c r="AF114" i="1"/>
  <c r="AF91" i="1"/>
  <c r="AD31" i="1"/>
  <c r="Z114" i="1"/>
  <c r="AA19" i="1"/>
  <c r="T56" i="1"/>
  <c r="AH124" i="1"/>
  <c r="AJ51" i="1"/>
  <c r="AI113" i="1"/>
  <c r="AB38" i="1"/>
  <c r="AF132" i="1"/>
  <c r="AJ26" i="1"/>
  <c r="AJ83" i="1"/>
  <c r="T174" i="1"/>
  <c r="T73" i="1"/>
  <c r="T137" i="1"/>
  <c r="T149" i="1"/>
  <c r="T32" i="1"/>
  <c r="T121" i="1"/>
  <c r="T25" i="1"/>
  <c r="T115" i="1"/>
  <c r="T92" i="1"/>
  <c r="T33" i="1"/>
  <c r="T82" i="1"/>
  <c r="T46" i="1"/>
  <c r="T178" i="1"/>
  <c r="T17" i="1"/>
  <c r="T50" i="1"/>
  <c r="T172" i="1"/>
  <c r="T63" i="1"/>
  <c r="AA74" i="1"/>
  <c r="AH43" i="1"/>
  <c r="T181" i="1"/>
  <c r="T66" i="1"/>
  <c r="T203" i="1"/>
  <c r="T207" i="1"/>
  <c r="T129" i="1"/>
  <c r="T104" i="1"/>
  <c r="T12" i="1"/>
  <c r="T186" i="1"/>
  <c r="T103" i="1"/>
  <c r="T11" i="1"/>
  <c r="T91" i="1"/>
  <c r="T150" i="1"/>
  <c r="T157" i="1"/>
  <c r="T18" i="1"/>
  <c r="T147" i="1"/>
  <c r="T108" i="1"/>
  <c r="T7" i="1"/>
  <c r="T165" i="1"/>
  <c r="T96" i="1"/>
  <c r="T156" i="1"/>
  <c r="T43" i="1"/>
  <c r="T97" i="1"/>
  <c r="T176" i="1"/>
  <c r="T182" i="1"/>
  <c r="T35" i="1"/>
  <c r="T167" i="1"/>
  <c r="T163" i="1"/>
  <c r="T116" i="1"/>
  <c r="T194" i="1"/>
  <c r="T21" i="1"/>
  <c r="T16" i="1"/>
  <c r="T134" i="1"/>
  <c r="T175" i="1"/>
  <c r="T122" i="1"/>
  <c r="T37" i="1"/>
  <c r="T58" i="1"/>
  <c r="T210" i="1"/>
  <c r="T170" i="1"/>
  <c r="T183" i="1"/>
  <c r="T22" i="1"/>
  <c r="T145" i="1"/>
  <c r="T9" i="1"/>
  <c r="T188" i="1"/>
  <c r="T166" i="1"/>
  <c r="T152" i="1"/>
  <c r="T132" i="1"/>
  <c r="T222" i="1"/>
  <c r="T202" i="1"/>
  <c r="T67" i="1"/>
  <c r="T206" i="1"/>
  <c r="T219" i="1"/>
  <c r="T48" i="1"/>
  <c r="T155" i="1"/>
  <c r="T209" i="1"/>
  <c r="T117" i="1"/>
  <c r="T76" i="1"/>
  <c r="U21" i="1"/>
  <c r="AG63" i="1"/>
  <c r="Z144" i="1"/>
  <c r="AG143" i="1"/>
  <c r="AG36" i="1"/>
  <c r="U142" i="1"/>
  <c r="AG149" i="1"/>
  <c r="Z78" i="1"/>
  <c r="U112" i="1"/>
  <c r="U143" i="1"/>
  <c r="U90" i="1"/>
  <c r="U66" i="1"/>
  <c r="U65" i="1"/>
  <c r="U91" i="1"/>
  <c r="U102" i="1"/>
  <c r="U176" i="1"/>
  <c r="U46" i="1"/>
  <c r="AI137" i="1"/>
  <c r="AA140" i="1"/>
  <c r="AA37" i="1"/>
  <c r="AA71" i="1"/>
  <c r="AA114" i="1"/>
  <c r="AH71" i="1"/>
  <c r="AA97" i="1"/>
  <c r="AA75" i="1"/>
  <c r="AA12" i="1"/>
  <c r="AD132" i="1"/>
  <c r="AG111" i="1"/>
  <c r="Z12" i="1"/>
  <c r="Z74" i="1"/>
  <c r="AG88" i="1"/>
  <c r="Z142" i="1"/>
  <c r="AG110" i="1"/>
  <c r="AF71" i="1"/>
  <c r="AH104" i="1"/>
  <c r="AH110" i="1"/>
  <c r="AD137" i="1"/>
  <c r="Z41" i="1"/>
  <c r="Z132" i="1"/>
  <c r="AA7" i="1"/>
  <c r="AA62" i="1"/>
  <c r="AH142" i="1"/>
  <c r="AH96" i="1"/>
  <c r="AA157" i="1"/>
  <c r="AA141" i="1"/>
  <c r="U29" i="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J214" i="1" a="1"/>
  <c r="J214" i="1" s="1"/>
  <c r="K214" i="1" s="1"/>
  <c r="J215" i="1" a="1"/>
  <c r="J215" i="1" s="1"/>
  <c r="K215"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P157" i="1" s="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S180" i="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Y178" i="1"/>
  <c r="Y202" i="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AB168" i="1"/>
  <c r="U177" i="1"/>
  <c r="AB156" i="1"/>
  <c r="AA84" i="1"/>
  <c r="S211" i="1"/>
  <c r="Z186" i="1"/>
  <c r="S201" i="1"/>
  <c r="Z177" i="1"/>
  <c r="Z178" i="1"/>
  <c r="Z193" i="1"/>
  <c r="AB193" i="1"/>
  <c r="Y176" i="1"/>
  <c r="W220" i="1"/>
  <c r="AD192" i="1"/>
  <c r="V206" i="1"/>
  <c r="AC181" i="1"/>
  <c r="V217" i="1"/>
  <c r="AC190" i="1"/>
  <c r="R203" i="1"/>
  <c r="AF179" i="1"/>
  <c r="R207" i="1"/>
  <c r="AF182" i="1"/>
  <c r="U210" i="1"/>
  <c r="AB185" i="1"/>
  <c r="R222" i="1"/>
  <c r="Y194" i="1"/>
  <c r="AD184" i="1"/>
  <c r="AD178" i="1"/>
  <c r="AH183" i="1"/>
  <c r="R211" i="1"/>
  <c r="AF186" i="1"/>
  <c r="U208" i="1"/>
  <c r="AB183" i="1"/>
  <c r="U217" i="1"/>
  <c r="AB190" i="1"/>
  <c r="AA177" i="1"/>
  <c r="Y188" i="1"/>
  <c r="W199" i="1"/>
  <c r="AD175" i="1"/>
  <c r="AD176" i="1"/>
  <c r="V216" i="1"/>
  <c r="AC189" i="1"/>
  <c r="U223" i="1"/>
  <c r="AB195" i="1"/>
  <c r="AA175" i="1"/>
  <c r="R208" i="1"/>
  <c r="Y183" i="1"/>
  <c r="W203" i="1"/>
  <c r="AD179" i="1"/>
  <c r="AD181" i="1"/>
  <c r="V208" i="1"/>
  <c r="AC183" i="1"/>
  <c r="AH189" i="1"/>
  <c r="S200" i="1"/>
  <c r="S208" i="1"/>
  <c r="R220" i="1"/>
  <c r="AK144" i="1"/>
  <c r="AK99" i="1"/>
  <c r="AK131" i="1"/>
  <c r="AK139" i="1"/>
  <c r="AK129" i="1"/>
  <c r="AK42" i="1"/>
  <c r="AK30" i="1"/>
  <c r="AK75" i="1"/>
  <c r="AK110" i="1"/>
  <c r="AK77" i="1"/>
  <c r="AK35" i="1"/>
  <c r="AK13" i="1"/>
  <c r="AK91" i="1"/>
  <c r="AK169" i="1"/>
  <c r="AK104" i="1"/>
  <c r="AK100" i="1"/>
  <c r="AK153" i="1"/>
  <c r="AK154" i="1"/>
  <c r="AA64" i="1"/>
  <c r="S222" i="1"/>
  <c r="Z194" i="1"/>
  <c r="S203" i="1"/>
  <c r="Z179" i="1"/>
  <c r="S223" i="1"/>
  <c r="Z195" i="1"/>
  <c r="Z189" i="1"/>
  <c r="Z188" i="1"/>
  <c r="U222" i="1"/>
  <c r="AB194" i="1"/>
  <c r="U213" i="1"/>
  <c r="AB188" i="1"/>
  <c r="AA178" i="1"/>
  <c r="R217" i="1"/>
  <c r="Y190" i="1"/>
  <c r="W212" i="1"/>
  <c r="AD187" i="1"/>
  <c r="V204" i="1"/>
  <c r="AC180" i="1"/>
  <c r="V209" i="1"/>
  <c r="AC184" i="1"/>
  <c r="AB186" i="1"/>
  <c r="AA185" i="1"/>
  <c r="W207" i="1"/>
  <c r="AD182" i="1"/>
  <c r="AD171" i="1"/>
  <c r="V223" i="1"/>
  <c r="AC195" i="1"/>
  <c r="U206" i="1"/>
  <c r="AB181" i="1"/>
  <c r="U209" i="1"/>
  <c r="AB184" i="1"/>
  <c r="R212" i="1"/>
  <c r="Y187" i="1"/>
  <c r="R197" i="1"/>
  <c r="Y173" i="1"/>
  <c r="W197" i="1"/>
  <c r="AD173" i="1"/>
  <c r="V222" i="1"/>
  <c r="AC194" i="1"/>
  <c r="AC193" i="1"/>
  <c r="AH192" i="1"/>
  <c r="U200" i="1"/>
  <c r="AB176" i="1"/>
  <c r="U207" i="1"/>
  <c r="AB182" i="1"/>
  <c r="AA172" i="1"/>
  <c r="Y184" i="1"/>
  <c r="W223" i="1"/>
  <c r="AD195" i="1"/>
  <c r="W198" i="1"/>
  <c r="AD174" i="1"/>
  <c r="V211" i="1"/>
  <c r="AC186" i="1"/>
  <c r="S206" i="1"/>
  <c r="AK24" i="1"/>
  <c r="AK137" i="1"/>
  <c r="AK84" i="1"/>
  <c r="AK68" i="1"/>
  <c r="AK9" i="1"/>
  <c r="AK27" i="1"/>
  <c r="AK120" i="1"/>
  <c r="AK165" i="1"/>
  <c r="AK14" i="1"/>
  <c r="AK124" i="1"/>
  <c r="AK159" i="1"/>
  <c r="AK74" i="1"/>
  <c r="AK140" i="1"/>
  <c r="AK157" i="1"/>
  <c r="AK50" i="1"/>
  <c r="AK72" i="1"/>
  <c r="AK158" i="1"/>
  <c r="AK136" i="1"/>
  <c r="AK170" i="1"/>
  <c r="S25" i="1"/>
  <c r="Z22" i="1"/>
  <c r="AA16" i="1"/>
  <c r="S195" i="1"/>
  <c r="Z171" i="1"/>
  <c r="S217" i="1"/>
  <c r="Z190" i="1"/>
  <c r="Z191" i="1"/>
  <c r="Z182" i="1"/>
  <c r="Z173" i="1"/>
  <c r="AB192" i="1"/>
  <c r="U197" i="1"/>
  <c r="AB173" i="1"/>
  <c r="W217" i="1"/>
  <c r="AD190" i="1"/>
  <c r="W204" i="1"/>
  <c r="AD180" i="1"/>
  <c r="V202" i="1"/>
  <c r="AC178" i="1"/>
  <c r="V201" i="1"/>
  <c r="AC177" i="1"/>
  <c r="U216" i="1"/>
  <c r="AB189" i="1"/>
  <c r="U203" i="1"/>
  <c r="AB179" i="1"/>
  <c r="AD191" i="1"/>
  <c r="V198" i="1"/>
  <c r="AC174" i="1"/>
  <c r="V207" i="1"/>
  <c r="AC182" i="1"/>
  <c r="U204" i="1"/>
  <c r="AB180" i="1"/>
  <c r="U201" i="1"/>
  <c r="AB177" i="1"/>
  <c r="AA181" i="1"/>
  <c r="R196" i="1"/>
  <c r="Y172" i="1"/>
  <c r="AD186" i="1"/>
  <c r="AD189" i="1"/>
  <c r="V220" i="1"/>
  <c r="AC192" i="1"/>
  <c r="V213" i="1"/>
  <c r="AC188" i="1"/>
  <c r="U199" i="1"/>
  <c r="AB175" i="1"/>
  <c r="AA173" i="1"/>
  <c r="Y180" i="1"/>
  <c r="AD193" i="1"/>
  <c r="V212" i="1"/>
  <c r="AC187" i="1"/>
  <c r="V203" i="1"/>
  <c r="AC179" i="1"/>
  <c r="U198" i="1"/>
  <c r="V195" i="1"/>
  <c r="AK145" i="1"/>
  <c r="AK160" i="1"/>
  <c r="AK164" i="1"/>
  <c r="AK148" i="1"/>
  <c r="AK52" i="1"/>
  <c r="AK150" i="1"/>
  <c r="AK116" i="1"/>
  <c r="AK39" i="1"/>
  <c r="AK102" i="1"/>
  <c r="AK161" i="1"/>
  <c r="AK168" i="1"/>
  <c r="AK36" i="1"/>
  <c r="AK58" i="1"/>
  <c r="AK45" i="1"/>
  <c r="AK162" i="1"/>
  <c r="AK163" i="1"/>
  <c r="S148" i="1"/>
  <c r="Z130" i="1"/>
  <c r="U183" i="1"/>
  <c r="AB161" i="1"/>
  <c r="AB148" i="1"/>
  <c r="S74" i="1"/>
  <c r="Z66" i="1"/>
  <c r="AA66" i="1"/>
  <c r="S220" i="1"/>
  <c r="Z192" i="1"/>
  <c r="Z184" i="1"/>
  <c r="Z185" i="1"/>
  <c r="S199" i="1"/>
  <c r="Z175" i="1"/>
  <c r="AB191" i="1"/>
  <c r="AA171" i="1"/>
  <c r="R221" i="1"/>
  <c r="Y193" i="1"/>
  <c r="AD188" i="1"/>
  <c r="W196" i="1"/>
  <c r="AD172" i="1"/>
  <c r="V200" i="1"/>
  <c r="AC176" i="1"/>
  <c r="AF195" i="1"/>
  <c r="AB187" i="1"/>
  <c r="AB171" i="1"/>
  <c r="W210" i="1"/>
  <c r="AD185" i="1"/>
  <c r="V196" i="1"/>
  <c r="AC172" i="1"/>
  <c r="V199" i="1"/>
  <c r="AC175" i="1"/>
  <c r="R199" i="1"/>
  <c r="AF175" i="1"/>
  <c r="U202" i="1"/>
  <c r="AB178" i="1"/>
  <c r="AA195" i="1"/>
  <c r="R201" i="1"/>
  <c r="Y177" i="1"/>
  <c r="W201" i="1"/>
  <c r="AD177" i="1"/>
  <c r="W208" i="1"/>
  <c r="AD183" i="1"/>
  <c r="V218" i="1"/>
  <c r="AC191" i="1"/>
  <c r="V197" i="1"/>
  <c r="AC173" i="1"/>
  <c r="AA194" i="1"/>
  <c r="AA184" i="1"/>
  <c r="Y191" i="1"/>
  <c r="W222" i="1"/>
  <c r="AD194" i="1"/>
  <c r="V210" i="1"/>
  <c r="AC185" i="1"/>
  <c r="S196" i="1"/>
  <c r="S212" i="1"/>
  <c r="S198" i="1"/>
  <c r="R216" i="1"/>
  <c r="R198" i="1"/>
  <c r="R202" i="1"/>
  <c r="U99" i="1"/>
  <c r="U105" i="1"/>
  <c r="U121" i="1"/>
  <c r="U130" i="1"/>
  <c r="U179" i="1"/>
  <c r="U109" i="1"/>
  <c r="U73" i="1"/>
  <c r="U83" i="1"/>
  <c r="U74" i="1"/>
  <c r="U37" i="1"/>
  <c r="U41" i="1"/>
  <c r="U86" i="1"/>
  <c r="U156" i="1"/>
  <c r="U13" i="1"/>
  <c r="U19" i="1"/>
  <c r="U145" i="1"/>
  <c r="U10" i="1"/>
  <c r="U78" i="1"/>
  <c r="U155" i="1"/>
  <c r="V10" i="1"/>
  <c r="S142" i="1"/>
  <c r="U117" i="1"/>
  <c r="U151" i="1"/>
  <c r="V154" i="1"/>
  <c r="V172" i="1"/>
  <c r="U110" i="1"/>
  <c r="U122" i="1"/>
  <c r="U129" i="1"/>
  <c r="U50" i="1"/>
  <c r="U150" i="1"/>
  <c r="U182" i="1"/>
  <c r="V150" i="1"/>
  <c r="V50" i="1"/>
  <c r="V81" i="1"/>
  <c r="U106" i="1"/>
  <c r="U178" i="1"/>
  <c r="U34" i="1"/>
  <c r="U93" i="1"/>
  <c r="U119" i="1"/>
  <c r="U35" i="1"/>
  <c r="U17" i="1"/>
  <c r="U33" i="1"/>
  <c r="S11" i="1"/>
  <c r="V167" i="1"/>
  <c r="V173" i="1"/>
  <c r="V128" i="1"/>
  <c r="V127" i="1"/>
  <c r="V56" i="1"/>
  <c r="V131" i="1"/>
  <c r="U113" i="1"/>
  <c r="U55" i="1"/>
  <c r="U76" i="1"/>
  <c r="U118" i="1"/>
  <c r="U164" i="1"/>
  <c r="U184" i="1"/>
  <c r="U174" i="1"/>
  <c r="V153" i="1"/>
  <c r="V106" i="1"/>
  <c r="V181" i="1"/>
  <c r="S184" i="1"/>
  <c r="V116" i="1"/>
  <c r="S190" i="1"/>
  <c r="S111" i="1"/>
  <c r="V8" i="1"/>
  <c r="S134" i="1"/>
  <c r="V189" i="1"/>
  <c r="V147" i="1"/>
  <c r="V11" i="1"/>
  <c r="V183" i="1"/>
  <c r="V177" i="1"/>
  <c r="V180" i="1"/>
  <c r="V38" i="1"/>
  <c r="V187" i="1"/>
  <c r="V13" i="1"/>
  <c r="V9" i="1"/>
  <c r="W184" i="1"/>
  <c r="W15" i="1"/>
  <c r="W33" i="1"/>
  <c r="V65" i="1"/>
  <c r="S144" i="1"/>
  <c r="V34" i="1"/>
  <c r="U68" i="1"/>
  <c r="W13" i="1"/>
  <c r="V47" i="1"/>
  <c r="V43" i="1"/>
  <c r="V78" i="1"/>
  <c r="V33" i="1"/>
  <c r="S91" i="1"/>
  <c r="V79" i="1"/>
  <c r="V117" i="1"/>
  <c r="V74" i="1"/>
  <c r="S151" i="1"/>
  <c r="W78" i="1"/>
  <c r="S22" i="1"/>
  <c r="S156" i="1"/>
  <c r="W40" i="1"/>
  <c r="W187" i="1"/>
  <c r="V19" i="1"/>
  <c r="W170" i="1"/>
  <c r="V151" i="1"/>
  <c r="R117" i="1"/>
  <c r="W56" i="1"/>
  <c r="U101" i="1"/>
  <c r="U89" i="1"/>
  <c r="U131" i="1"/>
  <c r="U186" i="1"/>
  <c r="U71" i="1"/>
  <c r="U161" i="1"/>
  <c r="U11" i="1"/>
  <c r="U126" i="1"/>
  <c r="U42" i="1"/>
  <c r="U63" i="1"/>
  <c r="V175" i="1"/>
  <c r="V138" i="1"/>
  <c r="V113" i="1"/>
  <c r="V156" i="1"/>
  <c r="V162" i="1"/>
  <c r="V193" i="1"/>
  <c r="V88" i="1"/>
  <c r="R110" i="1"/>
  <c r="R90" i="1"/>
  <c r="R123" i="1"/>
  <c r="R89" i="1"/>
  <c r="S125" i="1"/>
  <c r="S16" i="1"/>
  <c r="S53" i="1"/>
  <c r="S34" i="1"/>
  <c r="S154" i="1"/>
  <c r="W38" i="1"/>
  <c r="W167" i="1"/>
  <c r="W7" i="1"/>
  <c r="W181" i="1"/>
  <c r="W110" i="1"/>
  <c r="W99" i="1"/>
  <c r="R54" i="1"/>
  <c r="S76" i="1"/>
  <c r="V123" i="1"/>
  <c r="V35" i="1"/>
  <c r="V83" i="1"/>
  <c r="V130" i="1"/>
  <c r="V132" i="1"/>
  <c r="V18" i="1"/>
  <c r="V100" i="1"/>
  <c r="V103" i="1"/>
  <c r="V109" i="1"/>
  <c r="V185" i="1"/>
  <c r="V70" i="1"/>
  <c r="V21" i="1"/>
  <c r="V191" i="1"/>
  <c r="V155" i="1"/>
  <c r="V190" i="1"/>
  <c r="V24" i="1"/>
  <c r="V136" i="1"/>
  <c r="V122" i="1"/>
  <c r="V134" i="1"/>
  <c r="S49" i="1"/>
  <c r="S82" i="1"/>
  <c r="S69" i="1"/>
  <c r="S172" i="1"/>
  <c r="S130" i="1"/>
  <c r="S175" i="1"/>
  <c r="S17" i="1"/>
  <c r="S33" i="1"/>
  <c r="S155" i="1"/>
  <c r="S84" i="1"/>
  <c r="S54" i="1"/>
  <c r="S36" i="1"/>
  <c r="S187" i="1"/>
  <c r="S78" i="1"/>
  <c r="S164" i="1"/>
  <c r="S43" i="1"/>
  <c r="S121" i="1"/>
  <c r="W8" i="1"/>
  <c r="W83" i="1"/>
  <c r="W94" i="1"/>
  <c r="W156" i="1"/>
  <c r="W92" i="1"/>
  <c r="W9" i="1"/>
  <c r="W185" i="1"/>
  <c r="W37" i="1"/>
  <c r="W153" i="1"/>
  <c r="W115" i="1"/>
  <c r="W145" i="1"/>
  <c r="W80" i="1"/>
  <c r="W84" i="1"/>
  <c r="W179" i="1"/>
  <c r="W88" i="1"/>
  <c r="W53" i="1"/>
  <c r="W97" i="1"/>
  <c r="W25" i="1"/>
  <c r="W54" i="1"/>
  <c r="W17" i="1"/>
  <c r="W24" i="1"/>
  <c r="W98" i="1"/>
  <c r="W143" i="1"/>
  <c r="W141" i="1"/>
  <c r="W108" i="1"/>
  <c r="W188" i="1"/>
  <c r="W136" i="1"/>
  <c r="W16" i="1"/>
  <c r="W101" i="1"/>
  <c r="W127" i="1"/>
  <c r="W75" i="1"/>
  <c r="R106" i="1"/>
  <c r="R78" i="1"/>
  <c r="R93" i="1"/>
  <c r="R116" i="1"/>
  <c r="V139" i="1"/>
  <c r="V119" i="1"/>
  <c r="V95" i="1"/>
  <c r="V63" i="1"/>
  <c r="V124" i="1"/>
  <c r="V133" i="1"/>
  <c r="V194" i="1"/>
  <c r="V166" i="1"/>
  <c r="V165" i="1"/>
  <c r="V145" i="1"/>
  <c r="V76" i="1"/>
  <c r="V146" i="1"/>
  <c r="V28" i="1"/>
  <c r="V174" i="1"/>
  <c r="V58" i="1"/>
  <c r="R85" i="1"/>
  <c r="R14" i="1"/>
  <c r="R182" i="1"/>
  <c r="R163" i="1"/>
  <c r="S128" i="1"/>
  <c r="S28" i="1"/>
  <c r="S103" i="1"/>
  <c r="S39" i="1"/>
  <c r="S176" i="1"/>
  <c r="S80" i="1"/>
  <c r="S73" i="1"/>
  <c r="S107" i="1"/>
  <c r="S174" i="1"/>
  <c r="S93" i="1"/>
  <c r="S21" i="1"/>
  <c r="S139" i="1"/>
  <c r="S65" i="1"/>
  <c r="S32" i="1"/>
  <c r="S112" i="1"/>
  <c r="S86" i="1"/>
  <c r="S97" i="1"/>
  <c r="S62" i="1"/>
  <c r="S136" i="1"/>
  <c r="S108" i="1"/>
  <c r="S58" i="1"/>
  <c r="S179" i="1"/>
  <c r="S81" i="1"/>
  <c r="S51" i="1"/>
  <c r="S131" i="1"/>
  <c r="S137" i="1"/>
  <c r="S167" i="1"/>
  <c r="S26" i="1"/>
  <c r="S55" i="1"/>
  <c r="S45" i="1"/>
  <c r="S138" i="1"/>
  <c r="W175" i="1"/>
  <c r="W121" i="1"/>
  <c r="W139" i="1"/>
  <c r="W90" i="1"/>
  <c r="W31" i="1"/>
  <c r="W171" i="1"/>
  <c r="W14" i="1"/>
  <c r="W35" i="1"/>
  <c r="W158" i="1"/>
  <c r="W186" i="1"/>
  <c r="S77" i="1"/>
  <c r="S85" i="1"/>
  <c r="S124" i="1"/>
  <c r="S50" i="1"/>
  <c r="S188" i="1"/>
  <c r="S66" i="1"/>
  <c r="S115" i="1"/>
  <c r="S163" i="1"/>
  <c r="S126" i="1"/>
  <c r="S37" i="1"/>
  <c r="S123" i="1"/>
  <c r="S19" i="1"/>
  <c r="S119" i="1"/>
  <c r="S96" i="1"/>
  <c r="S89" i="1"/>
  <c r="S41" i="1"/>
  <c r="S35" i="1"/>
  <c r="S183" i="1"/>
  <c r="S101" i="1"/>
  <c r="S70" i="1"/>
  <c r="S7" i="1"/>
  <c r="S14" i="1"/>
  <c r="S79" i="1"/>
  <c r="S192" i="1"/>
  <c r="S44" i="1"/>
  <c r="S178" i="1"/>
  <c r="U70" i="1"/>
  <c r="U134" i="1"/>
  <c r="U97" i="1"/>
  <c r="U7" i="1"/>
  <c r="U57" i="1"/>
  <c r="U45" i="1"/>
  <c r="U32" i="1"/>
  <c r="U79" i="1"/>
  <c r="U135" i="1"/>
  <c r="U31" i="1"/>
  <c r="U140" i="1"/>
  <c r="U25" i="1"/>
  <c r="U20" i="1"/>
  <c r="U75" i="1"/>
  <c r="U94" i="1"/>
  <c r="U80" i="1"/>
  <c r="U194" i="1"/>
  <c r="U49" i="1"/>
  <c r="U60" i="1"/>
  <c r="U167" i="1"/>
  <c r="U9" i="1"/>
  <c r="U136" i="1"/>
  <c r="U61" i="1"/>
  <c r="U137" i="1"/>
  <c r="U69" i="1"/>
  <c r="U173" i="1"/>
  <c r="U185" i="1"/>
  <c r="U127" i="1"/>
  <c r="U123" i="1"/>
  <c r="U87" i="1"/>
  <c r="U139" i="1"/>
  <c r="U44" i="1"/>
  <c r="U12" i="1"/>
  <c r="U138" i="1"/>
  <c r="U144" i="1"/>
  <c r="U133" i="1"/>
  <c r="U26" i="1"/>
  <c r="U100" i="1"/>
  <c r="U170" i="1"/>
  <c r="U98" i="1"/>
  <c r="U158" i="1"/>
  <c r="U188" i="1"/>
  <c r="U88" i="1"/>
  <c r="U166" i="1"/>
  <c r="U189" i="1"/>
  <c r="U104" i="1"/>
  <c r="U47" i="1"/>
  <c r="U120" i="1"/>
  <c r="U77" i="1"/>
  <c r="V111" i="1"/>
  <c r="V36" i="1"/>
  <c r="V101" i="1"/>
  <c r="V26" i="1"/>
  <c r="V171" i="1"/>
  <c r="V120" i="1"/>
  <c r="V7" i="1"/>
  <c r="V23" i="1"/>
  <c r="V135" i="1"/>
  <c r="V170" i="1"/>
  <c r="V90" i="1"/>
  <c r="V42" i="1"/>
  <c r="V163" i="1"/>
  <c r="V53" i="1"/>
  <c r="V67" i="1"/>
  <c r="V157" i="1"/>
  <c r="V87" i="1"/>
  <c r="V80" i="1"/>
  <c r="V16" i="1"/>
  <c r="V84" i="1"/>
  <c r="V164" i="1"/>
  <c r="V143" i="1"/>
  <c r="V14" i="1"/>
  <c r="V71" i="1"/>
  <c r="V114" i="1"/>
  <c r="V44" i="1"/>
  <c r="V141" i="1"/>
  <c r="V182" i="1"/>
  <c r="V186" i="1"/>
  <c r="V51" i="1"/>
  <c r="V125" i="1"/>
  <c r="V178" i="1"/>
  <c r="R46" i="1"/>
  <c r="R42" i="1"/>
  <c r="R185" i="1"/>
  <c r="R114" i="1"/>
  <c r="R86" i="1"/>
  <c r="R148" i="1"/>
  <c r="R50" i="1"/>
  <c r="R103" i="1"/>
  <c r="S29" i="1"/>
  <c r="S122" i="1"/>
  <c r="S38" i="1"/>
  <c r="S158" i="1"/>
  <c r="S27" i="1"/>
  <c r="S110" i="1"/>
  <c r="S59" i="1"/>
  <c r="S61" i="1"/>
  <c r="S160" i="1"/>
  <c r="S72" i="1"/>
  <c r="S88" i="1"/>
  <c r="S118" i="1"/>
  <c r="S120" i="1"/>
  <c r="S94" i="1"/>
  <c r="S162" i="1"/>
  <c r="S191" i="1"/>
  <c r="S109" i="1"/>
  <c r="S71" i="1"/>
  <c r="S171" i="1"/>
  <c r="S83" i="1"/>
  <c r="S140" i="1"/>
  <c r="S102" i="1"/>
  <c r="S168" i="1"/>
  <c r="W172" i="1"/>
  <c r="W76" i="1"/>
  <c r="W91" i="1"/>
  <c r="W120" i="1"/>
  <c r="W132" i="1"/>
  <c r="W81" i="1"/>
  <c r="W59" i="1"/>
  <c r="W140" i="1"/>
  <c r="W183" i="1"/>
  <c r="W27" i="1"/>
  <c r="W22" i="1"/>
  <c r="W93" i="1"/>
  <c r="W154" i="1"/>
  <c r="W20" i="1"/>
  <c r="W149" i="1"/>
  <c r="W65" i="1"/>
  <c r="W49" i="1"/>
  <c r="W133" i="1"/>
  <c r="W162" i="1"/>
  <c r="W46" i="1"/>
  <c r="R7" i="1"/>
  <c r="R113" i="1"/>
  <c r="R30" i="1"/>
  <c r="R193" i="1"/>
  <c r="R98" i="1"/>
  <c r="R184" i="1"/>
  <c r="R61" i="1"/>
  <c r="W193" i="1"/>
  <c r="W63" i="1"/>
  <c r="W70" i="1"/>
  <c r="S23" i="1"/>
  <c r="R149" i="1"/>
  <c r="R35" i="1"/>
  <c r="R147" i="1"/>
  <c r="R70" i="1"/>
  <c r="R102" i="1"/>
  <c r="R74" i="1"/>
  <c r="R108" i="1"/>
  <c r="R26" i="1"/>
  <c r="R38" i="1"/>
  <c r="R138" i="1"/>
  <c r="R62" i="1"/>
  <c r="R23" i="1"/>
  <c r="R56" i="1"/>
  <c r="W28" i="1"/>
  <c r="S47" i="1"/>
  <c r="W131" i="1"/>
  <c r="W69" i="1"/>
  <c r="S166" i="1"/>
  <c r="W23" i="1"/>
  <c r="W119" i="1"/>
  <c r="W51" i="1"/>
  <c r="R137" i="1"/>
  <c r="R191" i="1"/>
  <c r="R186" i="1"/>
  <c r="R118" i="1"/>
  <c r="R128" i="1"/>
  <c r="R179" i="1"/>
  <c r="R131" i="1"/>
  <c r="R100" i="1"/>
  <c r="R64" i="1"/>
  <c r="R141" i="1"/>
  <c r="R140" i="1"/>
  <c r="R132" i="1"/>
  <c r="R79" i="1"/>
  <c r="R67" i="1"/>
  <c r="R157" i="1"/>
  <c r="R190" i="1"/>
  <c r="R11" i="1"/>
  <c r="R139" i="1"/>
  <c r="R44" i="1"/>
  <c r="R72" i="1"/>
  <c r="R91" i="1"/>
  <c r="R173" i="1"/>
  <c r="R169" i="1"/>
  <c r="R21" i="1"/>
  <c r="R13" i="1"/>
  <c r="R49" i="1"/>
  <c r="W85" i="1"/>
  <c r="W45" i="1"/>
  <c r="W89" i="1"/>
  <c r="S165" i="1"/>
  <c r="W192" i="1"/>
  <c r="W178" i="1"/>
  <c r="S63" i="1"/>
  <c r="W106" i="1"/>
  <c r="W43" i="1"/>
  <c r="W42" i="1"/>
  <c r="S149" i="1"/>
  <c r="W151" i="1"/>
  <c r="W177" i="1"/>
  <c r="W12" i="1"/>
  <c r="W52" i="1"/>
  <c r="W152" i="1"/>
  <c r="S42" i="1"/>
  <c r="S193" i="1"/>
  <c r="S147" i="1"/>
  <c r="S145" i="1"/>
  <c r="S48" i="1"/>
  <c r="W173" i="1"/>
  <c r="W10" i="1"/>
  <c r="W124" i="1"/>
  <c r="W64" i="1"/>
  <c r="W189" i="1"/>
  <c r="S133" i="1"/>
  <c r="S67" i="1"/>
  <c r="V27" i="1"/>
  <c r="V66" i="1"/>
  <c r="V118" i="1"/>
  <c r="V30" i="1"/>
  <c r="V126" i="1"/>
  <c r="V168" i="1"/>
  <c r="V61" i="1"/>
  <c r="V89" i="1"/>
  <c r="V31" i="1"/>
  <c r="V129" i="1"/>
  <c r="V86" i="1"/>
  <c r="V29" i="1"/>
  <c r="V92" i="1"/>
  <c r="V45" i="1"/>
  <c r="V159" i="1"/>
  <c r="U157" i="1"/>
  <c r="V142" i="1"/>
  <c r="V91" i="1"/>
  <c r="V41" i="1"/>
  <c r="V60" i="1"/>
  <c r="V20" i="1"/>
  <c r="V158" i="1"/>
  <c r="V57" i="1"/>
  <c r="U152" i="1"/>
  <c r="U56" i="1"/>
  <c r="U38" i="1"/>
  <c r="U30" i="1"/>
  <c r="U175" i="1"/>
  <c r="U128" i="1"/>
  <c r="R172" i="1"/>
  <c r="R168" i="1"/>
  <c r="R167" i="1"/>
  <c r="R12" i="1"/>
  <c r="R19" i="1"/>
  <c r="R31" i="1"/>
  <c r="R73" i="1"/>
  <c r="R120" i="1"/>
  <c r="R92" i="1"/>
  <c r="R153" i="1"/>
  <c r="R146" i="1"/>
  <c r="R95" i="1"/>
  <c r="R161" i="1"/>
  <c r="R69" i="1"/>
  <c r="R97" i="1"/>
  <c r="W112" i="1"/>
  <c r="W18" i="1"/>
  <c r="W29" i="1"/>
  <c r="S13" i="1"/>
  <c r="W60" i="1"/>
  <c r="W122" i="1"/>
  <c r="W61" i="1"/>
  <c r="S9" i="1"/>
  <c r="W165" i="1"/>
  <c r="W26" i="1"/>
  <c r="S20" i="1"/>
  <c r="S150" i="1"/>
  <c r="W126" i="1"/>
  <c r="W161" i="1"/>
  <c r="W79" i="1"/>
  <c r="W95" i="1"/>
  <c r="W36" i="1"/>
  <c r="W159" i="1"/>
  <c r="S169" i="1"/>
  <c r="S10" i="1"/>
  <c r="W34" i="1"/>
  <c r="W104" i="1"/>
  <c r="W48" i="1"/>
  <c r="W30" i="1"/>
  <c r="W148" i="1"/>
  <c r="S100" i="1"/>
  <c r="S141" i="1"/>
  <c r="S24" i="1"/>
  <c r="V98" i="1"/>
  <c r="V68" i="1"/>
  <c r="V69" i="1"/>
  <c r="V137" i="1"/>
  <c r="V176" i="1"/>
  <c r="V97" i="1"/>
  <c r="V48" i="1"/>
  <c r="V77" i="1"/>
  <c r="V17" i="1"/>
  <c r="V75" i="1"/>
  <c r="V140" i="1"/>
  <c r="V94" i="1"/>
  <c r="V121" i="1"/>
  <c r="V110" i="1"/>
  <c r="V169" i="1"/>
  <c r="V105" i="1"/>
  <c r="V37" i="1"/>
  <c r="V144" i="1"/>
  <c r="U48" i="1"/>
  <c r="V39" i="1"/>
  <c r="U154" i="1"/>
  <c r="U181" i="1"/>
  <c r="R20" i="1"/>
  <c r="R48" i="1"/>
  <c r="R104" i="1"/>
  <c r="R142" i="1"/>
  <c r="R45" i="1"/>
  <c r="R135" i="1"/>
  <c r="R111" i="1"/>
  <c r="R171" i="1"/>
  <c r="R145" i="1"/>
  <c r="R195" i="1"/>
  <c r="R55" i="1"/>
  <c r="R33" i="1"/>
  <c r="W105" i="1"/>
  <c r="S157" i="1"/>
  <c r="R88" i="1"/>
  <c r="R66" i="1"/>
  <c r="R27" i="1"/>
  <c r="R24" i="1"/>
  <c r="R164" i="1"/>
  <c r="R34" i="1"/>
  <c r="R22" i="1"/>
  <c r="W39" i="1"/>
  <c r="S31" i="1"/>
  <c r="S92" i="1"/>
  <c r="W100" i="1"/>
  <c r="W55" i="1"/>
  <c r="R143" i="1"/>
  <c r="R151" i="1"/>
  <c r="R192" i="1"/>
  <c r="R144" i="1"/>
  <c r="R159" i="1"/>
  <c r="R68" i="1"/>
  <c r="R96" i="1"/>
  <c r="R121" i="1"/>
  <c r="R154" i="1"/>
  <c r="R177" i="1"/>
  <c r="R115" i="1"/>
  <c r="R125" i="1"/>
  <c r="R176" i="1"/>
  <c r="R29" i="1"/>
  <c r="R17" i="1"/>
  <c r="R57" i="1"/>
  <c r="R76" i="1"/>
  <c r="R8" i="1"/>
  <c r="R40" i="1"/>
  <c r="R136" i="1"/>
  <c r="R150" i="1"/>
  <c r="R51" i="1"/>
  <c r="R53" i="1"/>
  <c r="R39" i="1"/>
  <c r="R81" i="1"/>
  <c r="S189" i="1"/>
  <c r="W128" i="1"/>
  <c r="W113" i="1"/>
  <c r="S8" i="1"/>
  <c r="S98" i="1"/>
  <c r="S173" i="1"/>
  <c r="W103" i="1"/>
  <c r="W44" i="1"/>
  <c r="W74" i="1"/>
  <c r="S52" i="1"/>
  <c r="W134" i="1"/>
  <c r="W190" i="1"/>
  <c r="S146" i="1"/>
  <c r="W77" i="1"/>
  <c r="W32" i="1"/>
  <c r="W142" i="1"/>
  <c r="W72" i="1"/>
  <c r="W163" i="1"/>
  <c r="W160" i="1"/>
  <c r="S127" i="1"/>
  <c r="S56" i="1"/>
  <c r="V64" i="1"/>
  <c r="V54" i="1"/>
  <c r="V161" i="1"/>
  <c r="V93" i="1"/>
  <c r="V148" i="1"/>
  <c r="V184" i="1"/>
  <c r="V85" i="1"/>
  <c r="V62" i="1"/>
  <c r="V115" i="1"/>
  <c r="V52" i="1"/>
  <c r="V179" i="1"/>
  <c r="V99" i="1"/>
  <c r="V82" i="1"/>
  <c r="V59" i="1"/>
  <c r="U108" i="1"/>
  <c r="V25" i="1"/>
  <c r="R170" i="1"/>
  <c r="R16" i="1"/>
  <c r="R83" i="1"/>
  <c r="R130" i="1"/>
  <c r="R15" i="1"/>
  <c r="R178" i="1"/>
  <c r="R194" i="1"/>
  <c r="R160" i="1"/>
  <c r="R107" i="1"/>
  <c r="R77" i="1"/>
  <c r="R9" i="1"/>
  <c r="R129" i="1"/>
  <c r="R43" i="1"/>
  <c r="R155" i="1"/>
  <c r="R71" i="1"/>
  <c r="R60" i="1"/>
  <c r="R162" i="1"/>
  <c r="R119" i="1"/>
  <c r="R133" i="1"/>
  <c r="R134" i="1"/>
  <c r="R37" i="1"/>
  <c r="W164" i="1"/>
  <c r="W129" i="1"/>
  <c r="W155" i="1"/>
  <c r="W166" i="1"/>
  <c r="S46" i="1"/>
  <c r="W194" i="1"/>
  <c r="W116" i="1"/>
  <c r="W150" i="1"/>
  <c r="W58" i="1"/>
  <c r="S90" i="1"/>
  <c r="S186" i="1"/>
  <c r="W144" i="1"/>
  <c r="W68" i="1"/>
  <c r="S152" i="1"/>
  <c r="S185" i="1"/>
  <c r="W66" i="1"/>
  <c r="W62" i="1"/>
  <c r="W137" i="1"/>
  <c r="W19" i="1"/>
  <c r="S57" i="1"/>
  <c r="V96" i="1"/>
  <c r="V104" i="1"/>
  <c r="V112" i="1"/>
  <c r="V160" i="1"/>
  <c r="V192" i="1"/>
  <c r="V73" i="1"/>
  <c r="V49" i="1"/>
  <c r="V107" i="1"/>
  <c r="V22" i="1"/>
  <c r="V46" i="1"/>
  <c r="V15" i="1"/>
  <c r="V55" i="1"/>
  <c r="U160" i="1"/>
  <c r="U92" i="1"/>
  <c r="U147" i="1"/>
  <c r="U124" i="1"/>
  <c r="U14" i="1"/>
  <c r="U163" i="1"/>
  <c r="U153" i="1"/>
  <c r="U22" i="1"/>
  <c r="D22" i="29"/>
  <c r="D18" i="29"/>
  <c r="D62" i="29"/>
  <c r="D58" i="29"/>
  <c r="D21" i="29"/>
  <c r="D17" i="29"/>
  <c r="D61" i="29"/>
  <c r="D20" i="29"/>
  <c r="D16" i="29"/>
  <c r="D64" i="29"/>
  <c r="D60" i="29"/>
  <c r="D19" i="29"/>
  <c r="D63" i="29"/>
  <c r="D59" i="29"/>
  <c r="D42" i="29"/>
  <c r="D40" i="29"/>
  <c r="D38" i="29"/>
  <c r="D39" i="29"/>
  <c r="D37" i="29"/>
  <c r="D43" i="29"/>
  <c r="D41" i="29"/>
  <c r="M219" i="1" l="1" a="1"/>
  <c r="M219" i="1" s="1"/>
  <c r="N219" i="1" s="1"/>
  <c r="M205" i="1" a="1"/>
  <c r="M205" i="1" s="1"/>
  <c r="N205" i="1" s="1"/>
  <c r="J217" i="1" a="1"/>
  <c r="J217" i="1" s="1"/>
  <c r="K217" i="1" s="1"/>
  <c r="M214" i="1" a="1"/>
  <c r="M214" i="1" s="1"/>
  <c r="N214" i="1" s="1"/>
  <c r="J219" i="1" a="1"/>
  <c r="J219" i="1" s="1"/>
  <c r="K219" i="1" s="1"/>
  <c r="J204" i="1" a="1"/>
  <c r="J204" i="1" s="1"/>
  <c r="K204" i="1" s="1"/>
  <c r="M215" i="1" a="1"/>
  <c r="M215" i="1" s="1"/>
  <c r="N215" i="1" s="1"/>
  <c r="J197" i="1" a="1"/>
  <c r="J197" i="1" s="1"/>
  <c r="K197" i="1" s="1"/>
  <c r="J222" i="1" a="1"/>
  <c r="J222" i="1" s="1"/>
  <c r="K222" i="1" s="1"/>
  <c r="J218" i="1" a="1"/>
  <c r="J218" i="1" s="1"/>
  <c r="K218" i="1" s="1"/>
  <c r="J209" i="1" a="1"/>
  <c r="J209" i="1" s="1"/>
  <c r="K209" i="1" s="1"/>
  <c r="J202" i="1" a="1"/>
  <c r="J202" i="1" s="1"/>
  <c r="K202" i="1" s="1"/>
  <c r="J221" i="1" a="1"/>
  <c r="J221" i="1" s="1"/>
  <c r="K221" i="1" s="1"/>
  <c r="J201" i="1" a="1"/>
  <c r="J201" i="1" s="1"/>
  <c r="K201" i="1" s="1"/>
  <c r="I32" i="29"/>
  <c r="M167" i="28"/>
  <c r="K71" i="28"/>
  <c r="K79" i="28"/>
  <c r="M110" i="28"/>
  <c r="M79" i="28"/>
  <c r="G215" i="1" a="1"/>
  <c r="G215" i="1" s="1"/>
  <c r="H215" i="1" s="1"/>
  <c r="K85" i="28"/>
  <c r="G214" i="1" a="1"/>
  <c r="G214" i="1" s="1"/>
  <c r="N169" i="28"/>
  <c r="O42" i="28"/>
  <c r="N158" i="28"/>
  <c r="N204" i="28"/>
  <c r="N199" i="28"/>
  <c r="N69" i="28"/>
  <c r="N143" i="28"/>
  <c r="N229" i="28"/>
  <c r="N168" i="28"/>
  <c r="N160" i="28"/>
  <c r="N132" i="28"/>
  <c r="O63" i="28"/>
  <c r="N95" i="28"/>
  <c r="O137" i="28"/>
  <c r="O74" i="28"/>
  <c r="N75" i="28"/>
  <c r="N231" i="28"/>
  <c r="N85" i="28"/>
  <c r="N96" i="28"/>
  <c r="N191" i="28"/>
  <c r="N142" i="28"/>
  <c r="N164" i="28"/>
  <c r="N170" i="28"/>
  <c r="N228" i="28"/>
  <c r="O212" i="28"/>
  <c r="N114" i="28"/>
  <c r="N60" i="28"/>
  <c r="N197" i="28"/>
  <c r="N116" i="28"/>
  <c r="N113" i="28"/>
  <c r="N70" i="28"/>
  <c r="O72" i="28"/>
  <c r="O160" i="28"/>
  <c r="O60" i="28"/>
  <c r="O256" i="28"/>
  <c r="N62" i="28"/>
  <c r="N208" i="28"/>
  <c r="O162" i="28"/>
  <c r="O211" i="28"/>
  <c r="O135" i="28"/>
  <c r="O206" i="28"/>
  <c r="N80" i="28"/>
  <c r="M114" i="28"/>
  <c r="O110" i="28"/>
  <c r="N254" i="28"/>
  <c r="N61" i="28"/>
  <c r="N218" i="28"/>
  <c r="N241" i="28"/>
  <c r="N121" i="28"/>
  <c r="O56" i="28"/>
  <c r="O222" i="28"/>
  <c r="O246" i="28"/>
  <c r="O229" i="28"/>
  <c r="N50" i="28"/>
  <c r="O88" i="28"/>
  <c r="O78" i="28"/>
  <c r="O224" i="28"/>
  <c r="O223" i="28"/>
  <c r="N165" i="28"/>
  <c r="N177" i="28"/>
  <c r="O129" i="28"/>
  <c r="O134" i="28"/>
  <c r="N57" i="28"/>
  <c r="N58" i="28"/>
  <c r="O218" i="28"/>
  <c r="N64" i="28"/>
  <c r="N214" i="28"/>
  <c r="O186" i="28"/>
  <c r="O126" i="28"/>
  <c r="O114" i="28"/>
  <c r="N137" i="28"/>
  <c r="N148" i="28"/>
  <c r="O68" i="28"/>
  <c r="N249" i="28"/>
  <c r="N205" i="28"/>
  <c r="N230" i="28"/>
  <c r="O112" i="28"/>
  <c r="O187" i="28"/>
  <c r="O98" i="28"/>
  <c r="N250" i="28"/>
  <c r="O58" i="28"/>
  <c r="O96" i="28"/>
  <c r="O217" i="28"/>
  <c r="O52" i="28"/>
  <c r="O255" i="28"/>
  <c r="N190" i="28"/>
  <c r="N159" i="28"/>
  <c r="N130" i="28"/>
  <c r="N47" i="28"/>
  <c r="N172" i="28"/>
  <c r="N103" i="28"/>
  <c r="O230" i="28"/>
  <c r="O190" i="28"/>
  <c r="O76" i="28"/>
  <c r="O159" i="28"/>
  <c r="O205" i="28"/>
  <c r="O169" i="28"/>
  <c r="O94" i="28"/>
  <c r="N155" i="28"/>
  <c r="O243" i="28"/>
  <c r="N54" i="28"/>
  <c r="O116" i="28"/>
  <c r="O182" i="28"/>
  <c r="O87" i="28"/>
  <c r="O79" i="28"/>
  <c r="O239" i="28"/>
  <c r="N77" i="28"/>
  <c r="O44" i="28"/>
  <c r="N93" i="28"/>
  <c r="M224" i="28"/>
  <c r="L183" i="28"/>
  <c r="F53" i="29"/>
  <c r="L137" i="28"/>
  <c r="J165" i="28"/>
  <c r="M47" i="28"/>
  <c r="K53" i="29"/>
  <c r="J51" i="28"/>
  <c r="J181" i="28"/>
  <c r="M183" i="28"/>
  <c r="J153" i="28"/>
  <c r="M74" i="28"/>
  <c r="G219" i="1" a="1"/>
  <c r="G219" i="1" s="1"/>
  <c r="M89" i="28"/>
  <c r="O248" i="28"/>
  <c r="L114" i="28"/>
  <c r="F32" i="29"/>
  <c r="J100" i="28"/>
  <c r="M78" i="1" a="1"/>
  <c r="M78" i="1" s="1"/>
  <c r="N78" i="1" s="1"/>
  <c r="M204" i="1" a="1"/>
  <c r="M204" i="1" s="1"/>
  <c r="N204" i="1" s="1"/>
  <c r="G205" i="1" a="1"/>
  <c r="G205" i="1" s="1"/>
  <c r="O61" i="28"/>
  <c r="M218" i="1" a="1"/>
  <c r="M218" i="1" s="1"/>
  <c r="N218" i="1" s="1"/>
  <c r="J171"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191"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36" i="28"/>
  <c r="M11" i="1" a="1"/>
  <c r="M11" i="1" s="1"/>
  <c r="N11" i="1" s="1"/>
  <c r="N227" i="28"/>
  <c r="J245" i="28"/>
  <c r="J254" i="28"/>
  <c r="J127" i="28"/>
  <c r="J251" i="28"/>
  <c r="N53" i="28"/>
  <c r="J235" i="28"/>
  <c r="J63" i="28"/>
  <c r="J125" i="28"/>
  <c r="J229" i="28"/>
  <c r="J116" i="28"/>
  <c r="J108" i="28"/>
  <c r="N166" i="28"/>
  <c r="M59" i="1" a="1"/>
  <c r="M59" i="1" s="1"/>
  <c r="N59" i="1" s="1"/>
  <c r="M76" i="1" a="1"/>
  <c r="M76" i="1" s="1"/>
  <c r="N76" i="1" s="1"/>
  <c r="N92" i="28"/>
  <c r="M49" i="1" a="1"/>
  <c r="M49" i="1" s="1"/>
  <c r="N49" i="1" s="1"/>
  <c r="N115" i="28"/>
  <c r="J131" i="28"/>
  <c r="K74" i="28"/>
  <c r="N209" i="28"/>
  <c r="N127" i="28"/>
  <c r="N219" i="28"/>
  <c r="J119" i="28"/>
  <c r="J223" i="28"/>
  <c r="M147" i="1" a="1"/>
  <c r="M147" i="1" s="1"/>
  <c r="N147" i="1" s="1"/>
  <c r="M9" i="1" a="1"/>
  <c r="M9" i="1" s="1"/>
  <c r="N9" i="1" s="1"/>
  <c r="J213" i="28"/>
  <c r="J236" i="28"/>
  <c r="J255" i="28"/>
  <c r="J134" i="28"/>
  <c r="M54" i="1" a="1"/>
  <c r="M54" i="1" s="1"/>
  <c r="N54" i="1" s="1"/>
  <c r="L97" i="28"/>
  <c r="J58" i="28"/>
  <c r="J114" i="28"/>
  <c r="J196" i="28"/>
  <c r="M71" i="1" a="1"/>
  <c r="M71" i="1" s="1"/>
  <c r="N71" i="1" s="1"/>
  <c r="J248" i="28"/>
  <c r="F54" i="29"/>
  <c r="J53" i="28"/>
  <c r="J155" i="28"/>
  <c r="J94" i="28"/>
  <c r="J209" i="28"/>
  <c r="J115" i="28"/>
  <c r="J44" i="28"/>
  <c r="J227" i="28"/>
  <c r="J64" i="28"/>
  <c r="J91" i="28"/>
  <c r="F51" i="29"/>
  <c r="F52" i="29"/>
  <c r="J228" i="28"/>
  <c r="J142" i="28"/>
  <c r="J242" i="28"/>
  <c r="J158" i="28"/>
  <c r="J187" i="28"/>
  <c r="J225" i="28"/>
  <c r="J205" i="28"/>
  <c r="F50" i="29"/>
  <c r="J107" i="28"/>
  <c r="J69" i="28"/>
  <c r="J88" i="28"/>
  <c r="J256" i="28"/>
  <c r="J252" i="28"/>
  <c r="M89" i="1" a="1"/>
  <c r="M89" i="1" s="1"/>
  <c r="N89" i="1" s="1"/>
  <c r="N251" i="28"/>
  <c r="M29" i="1" a="1"/>
  <c r="M29" i="1" s="1"/>
  <c r="N29" i="1" s="1"/>
  <c r="M8" i="1" a="1"/>
  <c r="M8" i="1" s="1"/>
  <c r="N8" i="1" s="1"/>
  <c r="M33" i="1" a="1"/>
  <c r="M33" i="1" s="1"/>
  <c r="N33" i="1" s="1"/>
  <c r="M35" i="1" a="1"/>
  <c r="M35" i="1" s="1"/>
  <c r="N35" i="1" s="1"/>
  <c r="N134" i="28"/>
  <c r="M46" i="1" a="1"/>
  <c r="M46" i="1" s="1"/>
  <c r="N46" i="1" s="1"/>
  <c r="N84" i="28"/>
  <c r="N123" i="28"/>
  <c r="N43" i="28"/>
  <c r="M91" i="1" a="1"/>
  <c r="M91" i="1" s="1"/>
  <c r="N91" i="1" s="1"/>
  <c r="N256" i="28"/>
  <c r="N88" i="28"/>
  <c r="M50" i="1" a="1"/>
  <c r="M50" i="1" s="1"/>
  <c r="N50" i="1" s="1"/>
  <c r="M83" i="1" a="1"/>
  <c r="M83" i="1" s="1"/>
  <c r="N83" i="1" s="1"/>
  <c r="M24" i="1" a="1"/>
  <c r="M24" i="1" s="1"/>
  <c r="N24" i="1" s="1"/>
  <c r="M26" i="1" a="1"/>
  <c r="M26" i="1" s="1"/>
  <c r="N26" i="1" s="1"/>
  <c r="N236" i="28"/>
  <c r="N133" i="28"/>
  <c r="M161" i="1" a="1"/>
  <c r="M161" i="1" s="1"/>
  <c r="N161" i="1" s="1"/>
  <c r="M16" i="1" a="1"/>
  <c r="M16" i="1" s="1"/>
  <c r="N16" i="1" s="1"/>
  <c r="M105" i="1" a="1"/>
  <c r="M105" i="1" s="1"/>
  <c r="N105" i="1" s="1"/>
  <c r="M47" i="1" a="1"/>
  <c r="M47" i="1" s="1"/>
  <c r="N47" i="1" s="1"/>
  <c r="M55" i="1" a="1"/>
  <c r="M55" i="1" s="1"/>
  <c r="N55" i="1" s="1"/>
  <c r="M154" i="1" a="1"/>
  <c r="M154" i="1" s="1"/>
  <c r="N154" i="1" s="1"/>
  <c r="N189" i="28"/>
  <c r="N221" i="28"/>
  <c r="K95" i="28"/>
  <c r="J54" i="29"/>
  <c r="N126" i="28"/>
  <c r="M10" i="1" a="1"/>
  <c r="M10" i="1" s="1"/>
  <c r="N10" i="1" s="1"/>
  <c r="M85" i="1" a="1"/>
  <c r="M85" i="1" s="1"/>
  <c r="N85" i="1" s="1"/>
  <c r="M39" i="1" a="1"/>
  <c r="M39" i="1" s="1"/>
  <c r="N39" i="1" s="1"/>
  <c r="M157" i="1" a="1"/>
  <c r="M157" i="1" s="1"/>
  <c r="N157" i="1" s="1"/>
  <c r="M155" i="1" a="1"/>
  <c r="M155" i="1" s="1"/>
  <c r="N155" i="1" s="1"/>
  <c r="M75" i="1" a="1"/>
  <c r="M75" i="1" s="1"/>
  <c r="N75" i="1" s="1"/>
  <c r="N194" i="28"/>
  <c r="N192" i="28"/>
  <c r="M67" i="1" a="1"/>
  <c r="M67" i="1" s="1"/>
  <c r="N67" i="1" s="1"/>
  <c r="M177" i="28"/>
  <c r="N131" i="28"/>
  <c r="M88" i="1" a="1"/>
  <c r="M88" i="1" s="1"/>
  <c r="N88" i="1" s="1"/>
  <c r="K202" i="28"/>
  <c r="M15" i="1" a="1"/>
  <c r="M15" i="1" s="1"/>
  <c r="N15" i="1" s="1"/>
  <c r="M97" i="1" a="1"/>
  <c r="M97" i="1" s="1"/>
  <c r="N97" i="1" s="1"/>
  <c r="M144" i="1" a="1"/>
  <c r="M144" i="1" s="1"/>
  <c r="N144" i="1" s="1"/>
  <c r="M206" i="28"/>
  <c r="M18" i="1" a="1"/>
  <c r="M18" i="1" s="1"/>
  <c r="N18" i="1" s="1"/>
  <c r="N213" i="28"/>
  <c r="N224" i="28"/>
  <c r="N232" i="28"/>
  <c r="N154" i="28"/>
  <c r="I53" i="29"/>
  <c r="M57" i="1" a="1"/>
  <c r="M57" i="1" s="1"/>
  <c r="N57" i="1" s="1"/>
  <c r="N211" i="28"/>
  <c r="N78"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85" i="28"/>
  <c r="J53" i="29"/>
  <c r="M14" i="1" a="1"/>
  <c r="M14" i="1" s="1"/>
  <c r="N14" i="1" s="1"/>
  <c r="M21" i="1" a="1"/>
  <c r="M21" i="1" s="1"/>
  <c r="N21" i="1" s="1"/>
  <c r="M181" i="28"/>
  <c r="M82" i="1" a="1"/>
  <c r="M82" i="1" s="1"/>
  <c r="N82" i="1" s="1"/>
  <c r="N233" i="28"/>
  <c r="M61" i="1" a="1"/>
  <c r="M61" i="1" s="1"/>
  <c r="N61" i="1" s="1"/>
  <c r="M25" i="1" a="1"/>
  <c r="M25" i="1" s="1"/>
  <c r="N25" i="1" s="1"/>
  <c r="M106" i="1" a="1"/>
  <c r="M106" i="1" s="1"/>
  <c r="N106" i="1" s="1"/>
  <c r="G53" i="29"/>
  <c r="N196" i="28"/>
  <c r="M23" i="1" a="1"/>
  <c r="M23" i="1" s="1"/>
  <c r="N23" i="1" s="1"/>
  <c r="M13" i="1" a="1"/>
  <c r="M13" i="1" s="1"/>
  <c r="N13" i="1" s="1"/>
  <c r="M31" i="1" a="1"/>
  <c r="M31" i="1" s="1"/>
  <c r="N31" i="1" s="1"/>
  <c r="M109" i="28"/>
  <c r="N63" i="28"/>
  <c r="N181" i="28"/>
  <c r="M69" i="1" a="1"/>
  <c r="M69" i="1" s="1"/>
  <c r="N69" i="1" s="1"/>
  <c r="N215" i="28"/>
  <c r="M60" i="28"/>
  <c r="J68" i="28"/>
  <c r="J179" i="28"/>
  <c r="J215" i="28"/>
  <c r="N179" i="28"/>
  <c r="J56" i="28"/>
  <c r="N94" i="28"/>
  <c r="J141" i="28"/>
  <c r="M127" i="28"/>
  <c r="J139" i="28"/>
  <c r="J101" i="28"/>
  <c r="J161" i="28"/>
  <c r="O55" i="28"/>
  <c r="J164" i="28"/>
  <c r="J43" i="28"/>
  <c r="J240" i="28"/>
  <c r="K223" i="28"/>
  <c r="N255" i="28"/>
  <c r="K60" i="28"/>
  <c r="N237" i="28"/>
  <c r="N119" i="28"/>
  <c r="J57" i="28"/>
  <c r="N112" i="28"/>
  <c r="K224" i="28"/>
  <c r="N151" i="28"/>
  <c r="J103" i="28"/>
  <c r="J191" i="28"/>
  <c r="M191" i="1" a="1"/>
  <c r="M191" i="1" s="1"/>
  <c r="N191" i="1" s="1"/>
  <c r="K131" i="28"/>
  <c r="M185" i="1" a="1"/>
  <c r="M185" i="1" s="1"/>
  <c r="N185" i="1" s="1"/>
  <c r="K163" i="28"/>
  <c r="M179" i="1" a="1"/>
  <c r="M179" i="1" s="1"/>
  <c r="N179" i="1" s="1"/>
  <c r="M117" i="1" a="1"/>
  <c r="M117" i="1" s="1"/>
  <c r="N117" i="1" s="1"/>
  <c r="K246" i="28"/>
  <c r="M115" i="1" a="1"/>
  <c r="M115" i="1" s="1"/>
  <c r="N115" i="1" s="1"/>
  <c r="M58" i="1" a="1"/>
  <c r="M58" i="1" s="1"/>
  <c r="N58" i="1" s="1"/>
  <c r="M90" i="1" a="1"/>
  <c r="M90" i="1" s="1"/>
  <c r="N90" i="1" s="1"/>
  <c r="M247" i="28"/>
  <c r="K175" i="28"/>
  <c r="M146" i="1" a="1"/>
  <c r="M146" i="1" s="1"/>
  <c r="N146" i="1" s="1"/>
  <c r="K188" i="28"/>
  <c r="M121" i="1" a="1"/>
  <c r="M121" i="1" s="1"/>
  <c r="N121" i="1" s="1"/>
  <c r="M172" i="1" a="1"/>
  <c r="M172" i="1" s="1"/>
  <c r="N172" i="1" s="1"/>
  <c r="M107" i="1" a="1"/>
  <c r="M107" i="1" s="1"/>
  <c r="N107" i="1" s="1"/>
  <c r="M98" i="1" a="1"/>
  <c r="M98" i="1" s="1"/>
  <c r="N98" i="1" s="1"/>
  <c r="K138" i="28"/>
  <c r="K147" i="28"/>
  <c r="K145" i="28"/>
  <c r="M136" i="1" a="1"/>
  <c r="M136" i="1" s="1"/>
  <c r="N136" i="1" s="1"/>
  <c r="M122" i="1" a="1"/>
  <c r="M122" i="1" s="1"/>
  <c r="N122" i="1" s="1"/>
  <c r="M80" i="1" a="1"/>
  <c r="M80" i="1" s="1"/>
  <c r="N80" i="1" s="1"/>
  <c r="M190" i="1" a="1"/>
  <c r="M190" i="1" s="1"/>
  <c r="N190" i="1" s="1"/>
  <c r="K55" i="28"/>
  <c r="M137" i="1" a="1"/>
  <c r="M137" i="1" s="1"/>
  <c r="N137" i="1" s="1"/>
  <c r="M73" i="1" a="1"/>
  <c r="M73" i="1" s="1"/>
  <c r="N73" i="1" s="1"/>
  <c r="M81" i="1" a="1"/>
  <c r="M81" i="1" s="1"/>
  <c r="N81" i="1" s="1"/>
  <c r="M65" i="1" a="1"/>
  <c r="M65" i="1" s="1"/>
  <c r="N65" i="1" s="1"/>
  <c r="M215" i="28"/>
  <c r="M63" i="28"/>
  <c r="M64" i="28"/>
  <c r="J7" i="1" a="1"/>
  <c r="J7" i="1" s="1"/>
  <c r="K7" i="1" s="1"/>
  <c r="M95" i="1" a="1"/>
  <c r="M95" i="1" s="1"/>
  <c r="N95" i="1" s="1"/>
  <c r="M149" i="1" a="1"/>
  <c r="M149" i="1" s="1"/>
  <c r="N149" i="1" s="1"/>
  <c r="L254" i="28"/>
  <c r="M7" i="1" a="1"/>
  <c r="M7" i="1" s="1"/>
  <c r="N7" i="1" s="1"/>
  <c r="M153" i="1" a="1"/>
  <c r="M153" i="1" s="1"/>
  <c r="N153" i="1" s="1"/>
  <c r="M208" i="28"/>
  <c r="M109" i="1" a="1"/>
  <c r="M109" i="1" s="1"/>
  <c r="N109" i="1" s="1"/>
  <c r="M170" i="1" a="1"/>
  <c r="M170" i="1" s="1"/>
  <c r="N170" i="1" s="1"/>
  <c r="M93" i="1" a="1"/>
  <c r="M93" i="1" s="1"/>
  <c r="N93" i="1" s="1"/>
  <c r="M101" i="1" a="1"/>
  <c r="M101" i="1" s="1"/>
  <c r="N101" i="1" s="1"/>
  <c r="M193" i="28"/>
  <c r="M119" i="1" a="1"/>
  <c r="M119" i="1" s="1"/>
  <c r="N119" i="1" s="1"/>
  <c r="M45" i="1" a="1"/>
  <c r="M45" i="1" s="1"/>
  <c r="N45" i="1" s="1"/>
  <c r="M123" i="1" a="1"/>
  <c r="M123" i="1" s="1"/>
  <c r="N123" i="1" s="1"/>
  <c r="K229" i="28"/>
  <c r="L47" i="28"/>
  <c r="M152" i="1" a="1"/>
  <c r="M152" i="1" s="1"/>
  <c r="N152" i="1" s="1"/>
  <c r="M243" i="28"/>
  <c r="M110" i="1" a="1"/>
  <c r="M110" i="1" s="1"/>
  <c r="N110" i="1" s="1"/>
  <c r="M162" i="1" a="1"/>
  <c r="M162" i="1" s="1"/>
  <c r="N162" i="1" s="1"/>
  <c r="M214" i="28"/>
  <c r="K102" i="28"/>
  <c r="J83" i="1" a="1"/>
  <c r="J83" i="1" s="1"/>
  <c r="K83" i="1" s="1"/>
  <c r="L181" i="28"/>
  <c r="L244" i="28"/>
  <c r="M156" i="1" a="1"/>
  <c r="M156" i="1" s="1"/>
  <c r="N156" i="1" s="1"/>
  <c r="K120" i="28"/>
  <c r="M51" i="1" a="1"/>
  <c r="M51" i="1" s="1"/>
  <c r="N51" i="1" s="1"/>
  <c r="M183" i="1" a="1"/>
  <c r="M183" i="1" s="1"/>
  <c r="N183" i="1" s="1"/>
  <c r="L167" i="28"/>
  <c r="M163" i="1" a="1"/>
  <c r="M163" i="1" s="1"/>
  <c r="N163" i="1" s="1"/>
  <c r="M116" i="1" a="1"/>
  <c r="M116" i="1" s="1"/>
  <c r="N116" i="1" s="1"/>
  <c r="M135" i="1" a="1"/>
  <c r="M135" i="1" s="1"/>
  <c r="N135" i="1" s="1"/>
  <c r="M114" i="1" a="1"/>
  <c r="M114" i="1" s="1"/>
  <c r="N114" i="1" s="1"/>
  <c r="M143" i="1" a="1"/>
  <c r="M143" i="1" s="1"/>
  <c r="N143" i="1" s="1"/>
  <c r="M170" i="28"/>
  <c r="M139" i="1" a="1"/>
  <c r="M139" i="1" s="1"/>
  <c r="N139" i="1" s="1"/>
  <c r="L91" i="28"/>
  <c r="M63" i="1" a="1"/>
  <c r="M63" i="1" s="1"/>
  <c r="N63" i="1" s="1"/>
  <c r="L136" i="28"/>
  <c r="M184" i="1" a="1"/>
  <c r="M184" i="1" s="1"/>
  <c r="N184" i="1" s="1"/>
  <c r="M167" i="1" a="1"/>
  <c r="M167" i="1" s="1"/>
  <c r="N167" i="1" s="1"/>
  <c r="M213" i="28"/>
  <c r="M99" i="1" a="1"/>
  <c r="M99" i="1" s="1"/>
  <c r="N99" i="1" s="1"/>
  <c r="M256" i="28"/>
  <c r="L208" i="28"/>
  <c r="M131" i="1" a="1"/>
  <c r="M131" i="1" s="1"/>
  <c r="N131" i="1" s="1"/>
  <c r="M163" i="28"/>
  <c r="L85" i="28"/>
  <c r="G51" i="29"/>
  <c r="J180" i="1" a="1"/>
  <c r="J180" i="1" s="1"/>
  <c r="K180" i="1" s="1"/>
  <c r="M127" i="1" a="1"/>
  <c r="M127" i="1" s="1"/>
  <c r="N127" i="1" s="1"/>
  <c r="L83" i="28"/>
  <c r="M140" i="1" a="1"/>
  <c r="M140" i="1" s="1"/>
  <c r="N140" i="1" s="1"/>
  <c r="M84" i="1" a="1"/>
  <c r="M84" i="1" s="1"/>
  <c r="N84" i="1" s="1"/>
  <c r="M133" i="1" a="1"/>
  <c r="M133" i="1" s="1"/>
  <c r="N133" i="1" s="1"/>
  <c r="L79" i="28"/>
  <c r="K256" i="28"/>
  <c r="M113" i="1" a="1"/>
  <c r="M113" i="1" s="1"/>
  <c r="N113" i="1" s="1"/>
  <c r="M164" i="1" a="1"/>
  <c r="M164" i="1" s="1"/>
  <c r="N164" i="1" s="1"/>
  <c r="M81" i="28"/>
  <c r="K80" i="28"/>
  <c r="I51" i="29"/>
  <c r="K254" i="28"/>
  <c r="J138" i="1" a="1"/>
  <c r="J138" i="1" s="1"/>
  <c r="K138" i="1" s="1"/>
  <c r="M36" i="1" a="1"/>
  <c r="M36" i="1" s="1"/>
  <c r="N36" i="1" s="1"/>
  <c r="M125" i="1" a="1"/>
  <c r="M125" i="1" s="1"/>
  <c r="N125" i="1" s="1"/>
  <c r="M175" i="1" a="1"/>
  <c r="M175" i="1" s="1"/>
  <c r="N175" i="1" s="1"/>
  <c r="M168" i="1" a="1"/>
  <c r="M168" i="1" s="1"/>
  <c r="N168" i="1" s="1"/>
  <c r="M148" i="28"/>
  <c r="M145" i="1" a="1"/>
  <c r="M145" i="1" s="1"/>
  <c r="N145" i="1" s="1"/>
  <c r="M178" i="1" a="1"/>
  <c r="M178" i="1" s="1"/>
  <c r="N178" i="1" s="1"/>
  <c r="H52" i="29"/>
  <c r="L102" i="28"/>
  <c r="M182" i="1" a="1"/>
  <c r="M182" i="1" s="1"/>
  <c r="N182" i="1" s="1"/>
  <c r="M192" i="1" a="1"/>
  <c r="M192" i="1" s="1"/>
  <c r="N192" i="1" s="1"/>
  <c r="M32" i="1" a="1"/>
  <c r="M32" i="1" s="1"/>
  <c r="N32" i="1" s="1"/>
  <c r="M20" i="1" a="1"/>
  <c r="M20" i="1" s="1"/>
  <c r="N20" i="1" s="1"/>
  <c r="M186" i="1" a="1"/>
  <c r="M186" i="1" s="1"/>
  <c r="N186" i="1" s="1"/>
  <c r="I54" i="29"/>
  <c r="M87" i="28"/>
  <c r="G52" i="29"/>
  <c r="L197" i="28"/>
  <c r="J102" i="1" a="1"/>
  <c r="J102" i="1" s="1"/>
  <c r="K102" i="1" s="1"/>
  <c r="J182" i="1" a="1"/>
  <c r="J182" i="1" s="1"/>
  <c r="K182" i="1" s="1"/>
  <c r="M193" i="1" a="1"/>
  <c r="M193" i="1" s="1"/>
  <c r="N193" i="1" s="1"/>
  <c r="H53" i="29"/>
  <c r="M42" i="28"/>
  <c r="H51" i="29"/>
  <c r="M64" i="1" a="1"/>
  <c r="M64" i="1" s="1"/>
  <c r="N64" i="1" s="1"/>
  <c r="M17" i="1" a="1"/>
  <c r="M17" i="1" s="1"/>
  <c r="N17" i="1" s="1"/>
  <c r="M180" i="1" a="1"/>
  <c r="M180" i="1" s="1"/>
  <c r="N180" i="1" s="1"/>
  <c r="M94" i="1" a="1"/>
  <c r="M94" i="1" s="1"/>
  <c r="N94" i="1" s="1"/>
  <c r="L42" i="28"/>
  <c r="M42" i="1" a="1"/>
  <c r="M42" i="1" s="1"/>
  <c r="N42" i="1" s="1"/>
  <c r="M171" i="1" a="1"/>
  <c r="M171" i="1" s="1"/>
  <c r="N171" i="1" s="1"/>
  <c r="M40" i="1" a="1"/>
  <c r="M40" i="1" s="1"/>
  <c r="N40" i="1" s="1"/>
  <c r="M148" i="1" a="1"/>
  <c r="M148" i="1" s="1"/>
  <c r="N148" i="1" s="1"/>
  <c r="M34" i="1" a="1"/>
  <c r="M34" i="1" s="1"/>
  <c r="N34" i="1" s="1"/>
  <c r="M27" i="1" a="1"/>
  <c r="M27" i="1" s="1"/>
  <c r="N27" i="1" s="1"/>
  <c r="L101" i="28"/>
  <c r="M174" i="1" a="1"/>
  <c r="M174" i="1" s="1"/>
  <c r="N174" i="1" s="1"/>
  <c r="H54" i="29"/>
  <c r="M105" i="28"/>
  <c r="M100" i="1" a="1"/>
  <c r="M100" i="1" s="1"/>
  <c r="N100" i="1" s="1"/>
  <c r="L117" i="28"/>
  <c r="M187" i="1" a="1"/>
  <c r="M187" i="1" s="1"/>
  <c r="N187" i="1" s="1"/>
  <c r="M205" i="28"/>
  <c r="K180" i="28"/>
  <c r="M188" i="1" a="1"/>
  <c r="M188" i="1" s="1"/>
  <c r="N188" i="1" s="1"/>
  <c r="L160" i="28"/>
  <c r="L57" i="28"/>
  <c r="L143" i="28"/>
  <c r="M120" i="1" a="1"/>
  <c r="M120" i="1" s="1"/>
  <c r="N120" i="1" s="1"/>
  <c r="M159" i="28"/>
  <c r="L121" i="28"/>
  <c r="M162" i="28"/>
  <c r="M51" i="28"/>
  <c r="M60" i="1" a="1"/>
  <c r="M60" i="1" s="1"/>
  <c r="N60" i="1" s="1"/>
  <c r="M132" i="1" a="1"/>
  <c r="M132" i="1" s="1"/>
  <c r="N132" i="1" s="1"/>
  <c r="I33" i="29"/>
  <c r="L217" i="28"/>
  <c r="K128" i="28"/>
  <c r="G49" i="29"/>
  <c r="K86" i="28"/>
  <c r="K53" i="28"/>
  <c r="M141" i="1" a="1"/>
  <c r="M141" i="1" s="1"/>
  <c r="N141" i="1" s="1"/>
  <c r="M129" i="1" a="1"/>
  <c r="M129" i="1" s="1"/>
  <c r="N129" i="1" s="1"/>
  <c r="M195" i="28"/>
  <c r="M211" i="28"/>
  <c r="M198" i="28"/>
  <c r="M44" i="1" a="1"/>
  <c r="M44" i="1" s="1"/>
  <c r="N44" i="1" s="1"/>
  <c r="M130" i="1" a="1"/>
  <c r="M130" i="1" s="1"/>
  <c r="N130" i="1" s="1"/>
  <c r="L256" i="28"/>
  <c r="K243" i="28"/>
  <c r="L202" i="28"/>
  <c r="M79" i="1" a="1"/>
  <c r="M79" i="1" s="1"/>
  <c r="N79" i="1" s="1"/>
  <c r="L230" i="28"/>
  <c r="L156" i="28"/>
  <c r="M41" i="1" a="1"/>
  <c r="M41" i="1" s="1"/>
  <c r="N41" i="1" s="1"/>
  <c r="J108" i="1" a="1"/>
  <c r="J108" i="1" s="1"/>
  <c r="K108" i="1" s="1"/>
  <c r="J156" i="1" a="1"/>
  <c r="J156" i="1" s="1"/>
  <c r="K156" i="1" s="1"/>
  <c r="L69" i="28"/>
  <c r="L150" i="28"/>
  <c r="L46" i="28"/>
  <c r="G54" i="29"/>
  <c r="K236" i="28"/>
  <c r="K64" i="28"/>
  <c r="K249" i="28"/>
  <c r="K142" i="28"/>
  <c r="K111" i="28"/>
  <c r="K196" i="28"/>
  <c r="G50" i="29"/>
  <c r="O173" i="28"/>
  <c r="O91" i="28"/>
  <c r="O86" i="28"/>
  <c r="O192" i="28"/>
  <c r="O170" i="28"/>
  <c r="O62" i="28"/>
  <c r="O250" i="28"/>
  <c r="O83" i="28"/>
  <c r="J34" i="1" a="1"/>
  <c r="J34" i="1" s="1"/>
  <c r="K34" i="1" s="1"/>
  <c r="O181" i="28"/>
  <c r="O196" i="28"/>
  <c r="O236" i="28"/>
  <c r="O122" i="28"/>
  <c r="O64" i="28"/>
  <c r="O92" i="28"/>
  <c r="M86" i="1" a="1"/>
  <c r="M86" i="1" s="1"/>
  <c r="N86" i="1" s="1"/>
  <c r="O166" i="28"/>
  <c r="O113" i="28"/>
  <c r="M166" i="1" a="1"/>
  <c r="M166" i="1" s="1"/>
  <c r="N166" i="1" s="1"/>
  <c r="O130" i="28"/>
  <c r="O244"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183"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177" i="28"/>
  <c r="F34" i="29"/>
  <c r="H28" i="29"/>
  <c r="L177"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177"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78" i="28" l="1"/>
  <c r="N107" i="28"/>
  <c r="O247" i="28"/>
  <c r="M76" i="28"/>
  <c r="J121" i="28"/>
  <c r="N71" i="28"/>
  <c r="O231" i="28"/>
  <c r="O232" i="28"/>
  <c r="O208" i="28"/>
  <c r="O131" i="28"/>
  <c r="O152" i="28"/>
  <c r="L245" i="28"/>
  <c r="M212" i="28"/>
  <c r="L92" i="28"/>
  <c r="K57" i="28"/>
  <c r="K216" i="28"/>
  <c r="L164" i="28"/>
  <c r="J243" i="28"/>
  <c r="J241" i="28"/>
  <c r="J82" i="28"/>
  <c r="M137" i="28"/>
  <c r="M202" i="28"/>
  <c r="O214" i="28"/>
  <c r="O49" i="28"/>
  <c r="O90" i="28"/>
  <c r="N252" i="28"/>
  <c r="O194" i="28"/>
  <c r="O233" i="28"/>
  <c r="O71" i="28"/>
  <c r="O124" i="28"/>
  <c r="N188" i="28"/>
  <c r="N118" i="28"/>
  <c r="O99" i="28"/>
  <c r="O225" i="28"/>
  <c r="K58" i="28"/>
  <c r="M53" i="28"/>
  <c r="M83" i="28"/>
  <c r="J132" i="28"/>
  <c r="J128" i="28"/>
  <c r="J118" i="28"/>
  <c r="J146" i="28"/>
  <c r="J244" i="28"/>
  <c r="J60" i="28"/>
  <c r="M144" i="28"/>
  <c r="O103" i="28"/>
  <c r="N120" i="28"/>
  <c r="O109" i="28"/>
  <c r="N245" i="28"/>
  <c r="N42" i="28"/>
  <c r="N243" i="28"/>
  <c r="N141" i="28"/>
  <c r="N225" i="28"/>
  <c r="M71" i="28"/>
  <c r="L162" i="28"/>
  <c r="L196" i="28"/>
  <c r="L206" i="28"/>
  <c r="K66" i="28"/>
  <c r="J78" i="28"/>
  <c r="M116" i="28"/>
  <c r="J83" i="28"/>
  <c r="J104" i="28"/>
  <c r="J126" i="28"/>
  <c r="O234" i="28"/>
  <c r="N201" i="28"/>
  <c r="O108" i="28"/>
  <c r="N186" i="28"/>
  <c r="O69" i="28"/>
  <c r="O172" i="28"/>
  <c r="N124" i="28"/>
  <c r="N182" i="28"/>
  <c r="O216" i="28"/>
  <c r="O155" i="28"/>
  <c r="N253" i="28"/>
  <c r="K144" i="28"/>
  <c r="K137" i="28"/>
  <c r="L100" i="28"/>
  <c r="K154" i="28"/>
  <c r="M204" i="28"/>
  <c r="L231" i="28"/>
  <c r="L110" i="28"/>
  <c r="M254" i="28"/>
  <c r="K89" i="28"/>
  <c r="K109" i="28"/>
  <c r="M93" i="28"/>
  <c r="M152" i="28"/>
  <c r="J66" i="28"/>
  <c r="J237" i="28"/>
  <c r="J208" i="28"/>
  <c r="M129" i="28"/>
  <c r="J210" i="28"/>
  <c r="J140" i="28"/>
  <c r="J180" i="28"/>
  <c r="J111" i="28"/>
  <c r="M241" i="28"/>
  <c r="J145" i="28"/>
  <c r="O127" i="28"/>
  <c r="N76" i="28"/>
  <c r="N202" i="28"/>
  <c r="O177" i="28"/>
  <c r="O80" i="28"/>
  <c r="O259" i="28"/>
  <c r="N99" i="28"/>
  <c r="N82" i="28"/>
  <c r="O45" i="28"/>
  <c r="L109" i="28"/>
  <c r="L93" i="28"/>
  <c r="M249" i="28"/>
  <c r="L127" i="28"/>
  <c r="L53" i="28"/>
  <c r="K198" i="28"/>
  <c r="K252" i="28"/>
  <c r="M138" i="28"/>
  <c r="K56" i="28"/>
  <c r="K219" i="28"/>
  <c r="K222" i="28"/>
  <c r="M75" i="28"/>
  <c r="J135" i="28"/>
  <c r="M141" i="28"/>
  <c r="M98" i="28"/>
  <c r="J230" i="28"/>
  <c r="O221" i="28"/>
  <c r="O164" i="28"/>
  <c r="N183" i="28"/>
  <c r="N98" i="28"/>
  <c r="N106" i="28"/>
  <c r="N135" i="28"/>
  <c r="O228" i="28"/>
  <c r="O240" i="28"/>
  <c r="O97" i="28"/>
  <c r="N200" i="28"/>
  <c r="O183" i="28"/>
  <c r="N110" i="28"/>
  <c r="O242" i="28"/>
  <c r="N246" i="28"/>
  <c r="O147" i="28"/>
  <c r="O258" i="28"/>
  <c r="N212" i="28"/>
  <c r="N180" i="28"/>
  <c r="N68" i="28"/>
  <c r="M66" i="28"/>
  <c r="M185" i="28"/>
  <c r="M186" i="28"/>
  <c r="M147" i="28"/>
  <c r="M50" i="28"/>
  <c r="K189" i="28"/>
  <c r="M219" i="28"/>
  <c r="K115" i="28"/>
  <c r="K170" i="28"/>
  <c r="L139" i="28"/>
  <c r="K148" i="28"/>
  <c r="J198" i="28"/>
  <c r="J249" i="28"/>
  <c r="J204" i="28"/>
  <c r="M80" i="28"/>
  <c r="J186" i="28"/>
  <c r="J77" i="28"/>
  <c r="J258" i="28"/>
  <c r="J190" i="28"/>
  <c r="J67" i="28"/>
  <c r="J96" i="28"/>
  <c r="J54" i="28"/>
  <c r="J194" i="28"/>
  <c r="O146" i="28"/>
  <c r="O184" i="28"/>
  <c r="O133" i="28"/>
  <c r="O142" i="28"/>
  <c r="O140" i="28"/>
  <c r="O253" i="28"/>
  <c r="O119" i="28"/>
  <c r="N128" i="28"/>
  <c r="O95" i="28"/>
  <c r="O238" i="28"/>
  <c r="O163" i="28"/>
  <c r="N91" i="28"/>
  <c r="N67" i="28"/>
  <c r="N258" i="28"/>
  <c r="N244" i="28"/>
  <c r="L75" i="28"/>
  <c r="L212" i="28"/>
  <c r="M201" i="28"/>
  <c r="K201" i="28"/>
  <c r="M118" i="28"/>
  <c r="K75" i="28"/>
  <c r="J219" i="28"/>
  <c r="J185" i="28"/>
  <c r="M125" i="28"/>
  <c r="J152" i="28"/>
  <c r="J163" i="28"/>
  <c r="J105" i="28"/>
  <c r="L193" i="28"/>
  <c r="J48" i="28"/>
  <c r="J234" i="28"/>
  <c r="J189" i="28"/>
  <c r="L224" i="28"/>
  <c r="J239" i="28"/>
  <c r="J97" i="28"/>
  <c r="O176" i="28"/>
  <c r="O89" i="28"/>
  <c r="O237" i="28"/>
  <c r="N125" i="28"/>
  <c r="N178" i="28"/>
  <c r="M165" i="28"/>
  <c r="O167" i="28"/>
  <c r="O139" i="28"/>
  <c r="O121" i="28"/>
  <c r="N185" i="28"/>
  <c r="O151" i="28"/>
  <c r="O198" i="28"/>
  <c r="O136" i="28"/>
  <c r="N167" i="28"/>
  <c r="O200" i="28"/>
  <c r="N129" i="28"/>
  <c r="O195" i="28"/>
  <c r="N147" i="28"/>
  <c r="O102" i="28"/>
  <c r="O143" i="28"/>
  <c r="K215" i="28"/>
  <c r="M97" i="28"/>
  <c r="L112" i="28"/>
  <c r="K234" i="28"/>
  <c r="K61" i="28"/>
  <c r="M124" i="28"/>
  <c r="J222" i="28"/>
  <c r="J182" i="28"/>
  <c r="O43" i="28"/>
  <c r="N210" i="28"/>
  <c r="N144" i="28"/>
  <c r="O50" i="28"/>
  <c r="N97" i="28"/>
  <c r="N48" i="28"/>
  <c r="N162" i="28"/>
  <c r="O106" i="28"/>
  <c r="O201" i="28"/>
  <c r="N102" i="28"/>
  <c r="K133" i="28"/>
  <c r="K93" i="28"/>
  <c r="L171" i="28"/>
  <c r="M57" i="28"/>
  <c r="M190" i="28"/>
  <c r="L199" i="28"/>
  <c r="K98" i="28"/>
  <c r="L124" i="28"/>
  <c r="L223" i="28"/>
  <c r="L144" i="28"/>
  <c r="L56" i="28"/>
  <c r="L172" i="28"/>
  <c r="L216" i="28"/>
  <c r="L204" i="28"/>
  <c r="L213" i="28"/>
  <c r="K90" i="28"/>
  <c r="J175" i="28"/>
  <c r="M194" i="28"/>
  <c r="M171" i="28"/>
  <c r="M179" i="28"/>
  <c r="L104" i="28"/>
  <c r="L200" i="28"/>
  <c r="M130" i="28"/>
  <c r="M234" i="28"/>
  <c r="K127" i="28"/>
  <c r="K114" i="28"/>
  <c r="K161" i="28"/>
  <c r="K77" i="28"/>
  <c r="L141" i="28"/>
  <c r="L210" i="28"/>
  <c r="L168" i="28"/>
  <c r="K153" i="28"/>
  <c r="K167" i="28"/>
  <c r="L126" i="28"/>
  <c r="L99" i="28"/>
  <c r="L72" i="28"/>
  <c r="L62" i="28"/>
  <c r="L74" i="28"/>
  <c r="M199" i="28"/>
  <c r="K68" i="28"/>
  <c r="K67" i="28"/>
  <c r="K94" i="28"/>
  <c r="M55" i="28"/>
  <c r="M135" i="28"/>
  <c r="K134" i="28"/>
  <c r="L90" i="28"/>
  <c r="L107" i="28"/>
  <c r="L86" i="28"/>
  <c r="M250" i="28"/>
  <c r="L239" i="28"/>
  <c r="M217" i="28"/>
  <c r="K156" i="28"/>
  <c r="K97" i="28"/>
  <c r="L94" i="28"/>
  <c r="M192" i="28"/>
  <c r="M112" i="28"/>
  <c r="M154" i="28"/>
  <c r="K162" i="28"/>
  <c r="M226" i="28"/>
  <c r="J212" i="28"/>
  <c r="J211" i="28"/>
  <c r="L116" i="28"/>
  <c r="J50" i="28"/>
  <c r="L178" i="28"/>
  <c r="M104" i="28"/>
  <c r="M200" i="28"/>
  <c r="J217" i="28"/>
  <c r="J75" i="28"/>
  <c r="J89" i="28"/>
  <c r="L77" i="28"/>
  <c r="M140" i="28"/>
  <c r="J45" i="28"/>
  <c r="M115" i="28"/>
  <c r="M161" i="28"/>
  <c r="M77" i="28"/>
  <c r="J259" i="28"/>
  <c r="J257" i="28"/>
  <c r="M145" i="28"/>
  <c r="J173" i="28"/>
  <c r="M44" i="28"/>
  <c r="J151" i="28"/>
  <c r="M188" i="28"/>
  <c r="K112" i="28"/>
  <c r="J172" i="28"/>
  <c r="M221" i="28"/>
  <c r="M102" i="28"/>
  <c r="J122" i="28"/>
  <c r="J159" i="28"/>
  <c r="M58" i="28"/>
  <c r="J61" i="28"/>
  <c r="J160" i="28"/>
  <c r="N235" i="28"/>
  <c r="N136" i="28"/>
  <c r="O245" i="28"/>
  <c r="O189" i="28"/>
  <c r="N89" i="28"/>
  <c r="O141" i="28"/>
  <c r="O252" i="28"/>
  <c r="O82" i="28"/>
  <c r="N86" i="28"/>
  <c r="O199" i="28"/>
  <c r="O219" i="28"/>
  <c r="O188" i="28"/>
  <c r="N247" i="28"/>
  <c r="O111" i="28"/>
  <c r="N52" i="28"/>
  <c r="O104" i="28"/>
  <c r="N56" i="28"/>
  <c r="O48" i="28"/>
  <c r="N105" i="28"/>
  <c r="O100" i="28"/>
  <c r="N100" i="28"/>
  <c r="O105" i="28"/>
  <c r="N117" i="28"/>
  <c r="N187" i="28"/>
  <c r="N104" i="28"/>
  <c r="N145" i="28"/>
  <c r="N146" i="28"/>
  <c r="L148" i="28"/>
  <c r="J233" i="28"/>
  <c r="M95" i="28"/>
  <c r="M128" i="28"/>
  <c r="K164" i="28"/>
  <c r="K122" i="28"/>
  <c r="K179" i="28"/>
  <c r="M107" i="28"/>
  <c r="M164" i="28"/>
  <c r="K168" i="28"/>
  <c r="K52" i="28"/>
  <c r="M126" i="28"/>
  <c r="K146" i="28"/>
  <c r="L159" i="28"/>
  <c r="J253" i="28"/>
  <c r="M68" i="28"/>
  <c r="J199" i="28"/>
  <c r="J117" i="28"/>
  <c r="J46" i="28"/>
  <c r="J120" i="28"/>
  <c r="J87" i="28"/>
  <c r="J231" i="28"/>
  <c r="J169" i="28"/>
  <c r="M239" i="28"/>
  <c r="J99" i="28"/>
  <c r="J154" i="28"/>
  <c r="J123" i="28"/>
  <c r="J72" i="28"/>
  <c r="J168" i="28"/>
  <c r="J113" i="28"/>
  <c r="M172" i="28"/>
  <c r="J147" i="28"/>
  <c r="J226" i="28"/>
  <c r="O209" i="28"/>
  <c r="O254" i="28"/>
  <c r="O154" i="28"/>
  <c r="O153" i="28"/>
  <c r="N152" i="28"/>
  <c r="O156" i="28"/>
  <c r="M255" i="28"/>
  <c r="O235" i="28"/>
  <c r="O215" i="28"/>
  <c r="N139" i="28"/>
  <c r="O148" i="28"/>
  <c r="O120" i="28"/>
  <c r="O132" i="28"/>
  <c r="O125" i="28"/>
  <c r="O202" i="28"/>
  <c r="N216" i="28"/>
  <c r="O210" i="28"/>
  <c r="O185" i="28"/>
  <c r="N240" i="28"/>
  <c r="N223" i="28"/>
  <c r="N153" i="28"/>
  <c r="N171" i="28"/>
  <c r="O197" i="28"/>
  <c r="O178" i="28"/>
  <c r="N140" i="28"/>
  <c r="N198" i="28"/>
  <c r="N46" i="28"/>
  <c r="N66" i="28"/>
  <c r="N259" i="28"/>
  <c r="N138" i="28"/>
  <c r="O118" i="28"/>
  <c r="N257" i="28"/>
  <c r="N81" i="28"/>
  <c r="N44" i="28"/>
  <c r="N156" i="28"/>
  <c r="J70" i="28"/>
  <c r="K141" i="28"/>
  <c r="K210" i="28"/>
  <c r="J192" i="28"/>
  <c r="M187" i="28"/>
  <c r="O249" i="28"/>
  <c r="N239" i="28"/>
  <c r="J95" i="28"/>
  <c r="K110" i="28"/>
  <c r="J112" i="28"/>
  <c r="M210" i="28"/>
  <c r="K186" i="28"/>
  <c r="K239" i="28"/>
  <c r="K178" i="28"/>
  <c r="M142" i="28"/>
  <c r="M237" i="28"/>
  <c r="M229" i="28"/>
  <c r="K107" i="28"/>
  <c r="K226" i="28"/>
  <c r="K190" i="28"/>
  <c r="K124" i="28"/>
  <c r="K121" i="28"/>
  <c r="K104" i="28"/>
  <c r="K200" i="28"/>
  <c r="K51" i="28"/>
  <c r="J221" i="28"/>
  <c r="J102" i="28"/>
  <c r="M143" i="28"/>
  <c r="M160" i="28"/>
  <c r="M259" i="28"/>
  <c r="L89" i="28"/>
  <c r="J93" i="28"/>
  <c r="J193" i="28"/>
  <c r="J124" i="28"/>
  <c r="M218" i="28"/>
  <c r="M196" i="28"/>
  <c r="J138" i="28"/>
  <c r="J150" i="28"/>
  <c r="J216" i="28"/>
  <c r="J98" i="28"/>
  <c r="J90" i="28"/>
  <c r="J195" i="28"/>
  <c r="J86" i="28"/>
  <c r="J129" i="28"/>
  <c r="K43" i="28"/>
  <c r="M94" i="28"/>
  <c r="L252" i="28"/>
  <c r="J201" i="28"/>
  <c r="J81" i="28"/>
  <c r="J246" i="28"/>
  <c r="O47" i="28"/>
  <c r="O67" i="28"/>
  <c r="O204" i="28"/>
  <c r="M197" i="28"/>
  <c r="N83" i="28"/>
  <c r="O70" i="28"/>
  <c r="N109" i="28"/>
  <c r="O144" i="28"/>
  <c r="O75" i="28"/>
  <c r="O85" i="28"/>
  <c r="N79" i="28"/>
  <c r="O175" i="28"/>
  <c r="N195" i="28"/>
  <c r="O84" i="28"/>
  <c r="O117" i="28"/>
  <c r="O193" i="28"/>
  <c r="N150" i="28"/>
  <c r="O171" i="28"/>
  <c r="O180" i="28"/>
  <c r="N173" i="28"/>
  <c r="N108" i="28"/>
  <c r="N161" i="28"/>
  <c r="O145" i="28"/>
  <c r="O213" i="28"/>
  <c r="O251" i="28"/>
  <c r="O57" i="28"/>
  <c r="O51" i="28"/>
  <c r="J247" i="28"/>
  <c r="O81" i="28"/>
  <c r="N72" i="28"/>
  <c r="J167" i="28"/>
  <c r="N222" i="28"/>
  <c r="O179" i="28"/>
  <c r="K206" i="28"/>
  <c r="O107" i="28"/>
  <c r="J80" i="28"/>
  <c r="L88" i="28"/>
  <c r="M101" i="28"/>
  <c r="K185" i="28"/>
  <c r="J214" i="28"/>
  <c r="J170" i="28"/>
  <c r="L249" i="28"/>
  <c r="L198" i="28"/>
  <c r="K143" i="28"/>
  <c r="J250" i="28"/>
  <c r="J55" i="28"/>
  <c r="M43" i="28"/>
  <c r="J84" i="28"/>
  <c r="L95" i="28"/>
  <c r="J42" i="28"/>
  <c r="M168" i="28"/>
  <c r="M86" i="28"/>
  <c r="J218" i="28"/>
  <c r="J178" i="28"/>
  <c r="L209" i="28"/>
  <c r="M231" i="28"/>
  <c r="J92" i="28"/>
  <c r="J162" i="28"/>
  <c r="J197" i="28"/>
  <c r="L237" i="28"/>
  <c r="M133" i="28"/>
  <c r="J232" i="28"/>
  <c r="J188" i="28"/>
  <c r="J62" i="28"/>
  <c r="J224" i="28"/>
  <c r="N217" i="28"/>
  <c r="N206" i="28"/>
  <c r="N242" i="28"/>
  <c r="N248" i="28"/>
  <c r="O241" i="28"/>
  <c r="O128" i="28"/>
  <c r="O150" i="28"/>
  <c r="O161" i="28"/>
  <c r="N55" i="28"/>
  <c r="O93" i="28"/>
  <c r="O77" i="28"/>
  <c r="N74" i="28"/>
  <c r="O138" i="28"/>
  <c r="N163" i="28"/>
  <c r="N234" i="28"/>
  <c r="O66" i="28"/>
  <c r="N90" i="28"/>
  <c r="O46" i="28"/>
  <c r="O123" i="28"/>
  <c r="N51" i="28"/>
  <c r="N45" i="28"/>
  <c r="J106" i="28"/>
  <c r="N122" i="28"/>
  <c r="N111" i="28"/>
  <c r="O257" i="28"/>
  <c r="N226" i="28"/>
  <c r="N193" i="28"/>
  <c r="O158" i="28"/>
  <c r="N87" i="28"/>
  <c r="O115" i="28"/>
  <c r="N101" i="28"/>
  <c r="J76" i="28"/>
  <c r="J156" i="28"/>
  <c r="O226" i="28"/>
  <c r="L128" i="28"/>
  <c r="M120" i="28"/>
  <c r="J71" i="28"/>
  <c r="O227" i="28"/>
  <c r="N175" i="28"/>
  <c r="K194" i="28"/>
  <c r="J143" i="28"/>
  <c r="J133" i="28"/>
  <c r="H214" i="1"/>
  <c r="L54" i="28"/>
  <c r="K13" i="29"/>
  <c r="L78" i="28"/>
  <c r="J136" i="28"/>
  <c r="G212" i="1" a="1"/>
  <c r="G212" i="1" s="1"/>
  <c r="H212" i="1" s="1"/>
  <c r="G199" i="1" a="1"/>
  <c r="G199" i="1" s="1"/>
  <c r="H199" i="1" s="1"/>
  <c r="K10" i="29"/>
  <c r="K7" i="29"/>
  <c r="G11" i="1" a="1"/>
  <c r="G11" i="1" s="1"/>
  <c r="H11" i="1" s="1"/>
  <c r="J130" i="28"/>
  <c r="L236" i="28"/>
  <c r="G54" i="1" a="1"/>
  <c r="G54" i="1" s="1"/>
  <c r="H54" i="1" s="1"/>
  <c r="M180" i="28"/>
  <c r="L82"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183" i="28"/>
  <c r="G217" i="1" a="1"/>
  <c r="G217" i="1" s="1"/>
  <c r="J202" i="28"/>
  <c r="G216" i="1" a="1"/>
  <c r="G216" i="1" s="1"/>
  <c r="J109" i="28"/>
  <c r="G206" i="1" a="1"/>
  <c r="G206" i="1" s="1"/>
  <c r="J110" i="28"/>
  <c r="G209" i="1" a="1"/>
  <c r="G209" i="1" s="1"/>
  <c r="J144" i="28"/>
  <c r="G207" i="1" a="1"/>
  <c r="G207" i="1" s="1"/>
  <c r="L80" i="28"/>
  <c r="G221" i="1" a="1"/>
  <c r="G221" i="1" s="1"/>
  <c r="G208" i="1" a="1"/>
  <c r="G208" i="1" s="1"/>
  <c r="J79" i="28"/>
  <c r="H205" i="1"/>
  <c r="G198" i="1" a="1"/>
  <c r="G198" i="1" s="1"/>
  <c r="L120" i="28"/>
  <c r="G196" i="1" a="1"/>
  <c r="G196" i="1" s="1"/>
  <c r="J137" i="28"/>
  <c r="G204" i="1" a="1"/>
  <c r="G204" i="1" s="1"/>
  <c r="J200" i="28"/>
  <c r="G197" i="1" a="1"/>
  <c r="G197" i="1" s="1"/>
  <c r="J74" i="28"/>
  <c r="G201" i="1" a="1"/>
  <c r="G201" i="1" s="1"/>
  <c r="J148" i="28"/>
  <c r="G200" i="1" a="1"/>
  <c r="G200" i="1" s="1"/>
  <c r="J206" i="28"/>
  <c r="G203" i="1" a="1"/>
  <c r="G203" i="1" s="1"/>
  <c r="L71" i="28"/>
  <c r="G202" i="1" a="1"/>
  <c r="G202" i="1" s="1"/>
  <c r="J85" i="28"/>
  <c r="G213" i="1" a="1"/>
  <c r="G213" i="1" s="1"/>
  <c r="G49" i="1" a="1"/>
  <c r="G49" i="1" s="1"/>
  <c r="H49" i="1" s="1"/>
  <c r="G51" i="1" a="1"/>
  <c r="G51" i="1" s="1"/>
  <c r="H51" i="1" s="1"/>
  <c r="G35" i="1" a="1"/>
  <c r="G35" i="1" s="1"/>
  <c r="H35" i="1" s="1"/>
  <c r="G56" i="1" a="1"/>
  <c r="G56" i="1" s="1"/>
  <c r="H56" i="1" s="1"/>
  <c r="L44" i="28"/>
  <c r="K197" i="28"/>
  <c r="K116" i="28"/>
  <c r="M106" i="28"/>
  <c r="G46" i="1" a="1"/>
  <c r="G46" i="1" s="1"/>
  <c r="H46" i="1" s="1"/>
  <c r="G78" i="1" a="1"/>
  <c r="G78" i="1" s="1"/>
  <c r="H78" i="1" s="1"/>
  <c r="G67" i="1" a="1"/>
  <c r="G67" i="1" s="1"/>
  <c r="H67" i="1" s="1"/>
  <c r="G122" i="1" a="1"/>
  <c r="G122" i="1" s="1"/>
  <c r="H122" i="1" s="1"/>
  <c r="G91" i="1" a="1"/>
  <c r="G91" i="1" s="1"/>
  <c r="H91" i="1" s="1"/>
  <c r="G45" i="1" a="1"/>
  <c r="G45" i="1" s="1"/>
  <c r="H45" i="1" s="1"/>
  <c r="J52" i="28"/>
  <c r="G14" i="1" a="1"/>
  <c r="G14" i="1" s="1"/>
  <c r="H14" i="1" s="1"/>
  <c r="G74" i="1" a="1"/>
  <c r="G74" i="1" s="1"/>
  <c r="H74" i="1" s="1"/>
  <c r="L154" i="28"/>
  <c r="G26" i="1" a="1"/>
  <c r="G26" i="1" s="1"/>
  <c r="G12" i="1" a="1"/>
  <c r="G12" i="1" s="1"/>
  <c r="H12" i="1" s="1"/>
  <c r="G60" i="1" a="1"/>
  <c r="G60" i="1" s="1"/>
  <c r="H60" i="1" s="1"/>
  <c r="K130" i="28"/>
  <c r="J13" i="29"/>
  <c r="G31" i="1" a="1"/>
  <c r="G31" i="1" s="1"/>
  <c r="H31" i="1" s="1"/>
  <c r="J10" i="29"/>
  <c r="J8" i="29"/>
  <c r="G57" i="1" a="1"/>
  <c r="G57" i="1" s="1"/>
  <c r="H57" i="1" s="1"/>
  <c r="K136" i="28"/>
  <c r="G83" i="1" a="1"/>
  <c r="G83" i="1" s="1"/>
  <c r="H83" i="1" s="1"/>
  <c r="J7" i="29"/>
  <c r="G69" i="1" a="1"/>
  <c r="G69" i="1" s="1"/>
  <c r="H69" i="1" s="1"/>
  <c r="M246" i="28"/>
  <c r="G96" i="1" a="1"/>
  <c r="G96" i="1" s="1"/>
  <c r="H96" i="1" s="1"/>
  <c r="K195" i="28"/>
  <c r="K250" i="28"/>
  <c r="K158" i="28"/>
  <c r="M245" i="28"/>
  <c r="L189" i="28"/>
  <c r="K82" i="28"/>
  <c r="L221" i="28"/>
  <c r="K257" i="28"/>
  <c r="M248" i="28"/>
  <c r="M69" i="28"/>
  <c r="L81" i="28"/>
  <c r="K139" i="28"/>
  <c r="K84" i="28"/>
  <c r="L131" i="28"/>
  <c r="K100" i="28"/>
  <c r="G11" i="29"/>
  <c r="K171" i="28"/>
  <c r="M48" i="28"/>
  <c r="L146" i="28"/>
  <c r="L166" i="28"/>
  <c r="L214" i="28"/>
  <c r="L226" i="28"/>
  <c r="K69" i="28"/>
  <c r="K212" i="28"/>
  <c r="M100" i="28"/>
  <c r="L258" i="28"/>
  <c r="K248" i="28"/>
  <c r="K187" i="28"/>
  <c r="L111" i="28"/>
  <c r="K221" i="28"/>
  <c r="K83" i="28"/>
  <c r="L186" i="28"/>
  <c r="K258" i="28"/>
  <c r="L142" i="28"/>
  <c r="L64" i="28"/>
  <c r="L240" i="28"/>
  <c r="K101" i="28"/>
  <c r="M175" i="28"/>
  <c r="K209" i="28"/>
  <c r="K182" i="28"/>
  <c r="K140" i="28"/>
  <c r="K135" i="28"/>
  <c r="L155" i="28"/>
  <c r="L125" i="28"/>
  <c r="L153" i="28"/>
  <c r="L243" i="28"/>
  <c r="L118" i="28"/>
  <c r="K227" i="28"/>
  <c r="M258" i="28"/>
  <c r="L138" i="28"/>
  <c r="K91" i="28"/>
  <c r="L158" i="28"/>
  <c r="L179" i="28"/>
  <c r="L257" i="28"/>
  <c r="K193" i="28"/>
  <c r="L132" i="28"/>
  <c r="K150" i="28"/>
  <c r="M54" i="28"/>
  <c r="M156" i="28"/>
  <c r="L227" i="28"/>
  <c r="L187" i="28"/>
  <c r="L135" i="28"/>
  <c r="L247" i="28"/>
  <c r="M166" i="28"/>
  <c r="M236" i="28"/>
  <c r="M45" i="28"/>
  <c r="L229" i="28"/>
  <c r="L180" i="28"/>
  <c r="L51" i="28"/>
  <c r="K235" i="28"/>
  <c r="M182" i="28"/>
  <c r="M232" i="28"/>
  <c r="M92" i="28"/>
  <c r="K159" i="28"/>
  <c r="K92" i="28"/>
  <c r="L129" i="28"/>
  <c r="K251" i="28"/>
  <c r="M91" i="28"/>
  <c r="L61" i="28"/>
  <c r="L182" i="28"/>
  <c r="K45" i="28"/>
  <c r="M228" i="28"/>
  <c r="M82" i="28"/>
  <c r="M227" i="28"/>
  <c r="K204" i="28"/>
  <c r="M146" i="28"/>
  <c r="M56" i="28"/>
  <c r="L163" i="28"/>
  <c r="K108" i="28"/>
  <c r="M253" i="28"/>
  <c r="L173" i="28"/>
  <c r="K160" i="28"/>
  <c r="K48" i="28"/>
  <c r="M173" i="28"/>
  <c r="K181" i="28"/>
  <c r="K62" i="28"/>
  <c r="L195" i="28"/>
  <c r="M240" i="28"/>
  <c r="L106" i="28"/>
  <c r="K103" i="28"/>
  <c r="L175" i="28"/>
  <c r="K47" i="28"/>
  <c r="M46" i="28"/>
  <c r="L253" i="28"/>
  <c r="L123" i="28"/>
  <c r="L250" i="28"/>
  <c r="M84" i="28"/>
  <c r="K225" i="28"/>
  <c r="M99" i="28"/>
  <c r="M155" i="28"/>
  <c r="M158" i="28"/>
  <c r="M119" i="28"/>
  <c r="L248" i="28"/>
  <c r="L235" i="28"/>
  <c r="L115" i="28"/>
  <c r="L48" i="28"/>
  <c r="L76" i="28"/>
  <c r="L140" i="28"/>
  <c r="M132" i="28"/>
  <c r="L130" i="28"/>
  <c r="M178" i="28"/>
  <c r="M230" i="28"/>
  <c r="K169" i="28"/>
  <c r="L134" i="28"/>
  <c r="K244" i="28"/>
  <c r="K76" i="28"/>
  <c r="K259" i="28"/>
  <c r="K78" i="28"/>
  <c r="K245" i="28"/>
  <c r="K117" i="28"/>
  <c r="K233" i="28"/>
  <c r="K155" i="28"/>
  <c r="K152" i="28"/>
  <c r="L119" i="28"/>
  <c r="K228" i="28"/>
  <c r="M222" i="28"/>
  <c r="L228" i="28"/>
  <c r="K126" i="28"/>
  <c r="M96" i="28"/>
  <c r="L234" i="28"/>
  <c r="L233" i="28"/>
  <c r="M88" i="28"/>
  <c r="M153" i="28"/>
  <c r="M150" i="28"/>
  <c r="K119" i="28"/>
  <c r="K105" i="28"/>
  <c r="K241" i="28"/>
  <c r="M233" i="28"/>
  <c r="K44" i="28"/>
  <c r="M108" i="28"/>
  <c r="K63" i="28"/>
  <c r="M252" i="28"/>
  <c r="L192" i="28"/>
  <c r="K70" i="28"/>
  <c r="L259" i="28"/>
  <c r="L165" i="28"/>
  <c r="L188" i="28"/>
  <c r="K217" i="28"/>
  <c r="L170" i="28"/>
  <c r="L219" i="28"/>
  <c r="L43" i="28"/>
  <c r="K253" i="28"/>
  <c r="L58" i="28"/>
  <c r="L152" i="28"/>
  <c r="L246" i="28"/>
  <c r="L222" i="28"/>
  <c r="L98" i="28"/>
  <c r="L67" i="28"/>
  <c r="K172" i="28"/>
  <c r="K99" i="28"/>
  <c r="K192" i="28"/>
  <c r="K199" i="28"/>
  <c r="K173" i="28"/>
  <c r="K213" i="28"/>
  <c r="L241" i="28"/>
  <c r="K165" i="28"/>
  <c r="M103" i="28"/>
  <c r="K96" i="28"/>
  <c r="L68" i="28"/>
  <c r="K240" i="28"/>
  <c r="L225" i="28"/>
  <c r="L52" i="28"/>
  <c r="M257" i="28"/>
  <c r="M90" i="28"/>
  <c r="M209" i="28"/>
  <c r="K54" i="28"/>
  <c r="M189" i="28"/>
  <c r="M61" i="28"/>
  <c r="L66" i="28"/>
  <c r="L63" i="28"/>
  <c r="L232" i="28"/>
  <c r="K88" i="28"/>
  <c r="K247" i="28"/>
  <c r="M225" i="28"/>
  <c r="L70" i="28"/>
  <c r="K231" i="28"/>
  <c r="M117" i="28"/>
  <c r="K230" i="28"/>
  <c r="M139" i="28"/>
  <c r="M131" i="28"/>
  <c r="K232" i="28"/>
  <c r="K46" i="28"/>
  <c r="L45" i="28"/>
  <c r="L60" i="28"/>
  <c r="M67" i="28"/>
  <c r="M70" i="28"/>
  <c r="L108" i="28"/>
  <c r="L133" i="28"/>
  <c r="L145" i="28"/>
  <c r="L185" i="28"/>
  <c r="L215" i="28"/>
  <c r="L255" i="28"/>
  <c r="M244" i="28"/>
  <c r="M121" i="28"/>
  <c r="K123" i="28"/>
  <c r="K87" i="28"/>
  <c r="M134" i="28"/>
  <c r="K81" i="28"/>
  <c r="K42" i="28"/>
  <c r="M123" i="28"/>
  <c r="L96" i="28"/>
  <c r="K208" i="28"/>
  <c r="M223" i="28"/>
  <c r="M62" i="28"/>
  <c r="K129" i="28"/>
  <c r="L161" i="28"/>
  <c r="L201" i="28"/>
  <c r="K237" i="28"/>
  <c r="M216" i="28"/>
  <c r="K125" i="28"/>
  <c r="K214" i="28"/>
  <c r="M235" i="28"/>
  <c r="K132" i="28"/>
  <c r="L147" i="28"/>
  <c r="L87" i="28"/>
  <c r="L190" i="28"/>
  <c r="K106" i="28"/>
  <c r="L84" i="28"/>
  <c r="M52" i="28"/>
  <c r="K255" i="28"/>
  <c r="J47" i="28"/>
  <c r="K118" i="28"/>
  <c r="L105" i="28"/>
  <c r="L194" i="28"/>
  <c r="J166" i="28"/>
  <c r="K151" i="28"/>
  <c r="L242" i="28"/>
  <c r="K205" i="28"/>
  <c r="M169" i="28"/>
  <c r="L169" i="28"/>
  <c r="K242" i="28"/>
  <c r="M151" i="28"/>
  <c r="L211" i="28"/>
  <c r="K211" i="28"/>
  <c r="M113" i="28"/>
  <c r="L191" i="28"/>
  <c r="K50" i="28"/>
  <c r="K72" i="28"/>
  <c r="M251" i="28"/>
  <c r="L251" i="28"/>
  <c r="M122" i="28"/>
  <c r="L113" i="28"/>
  <c r="L122" i="28"/>
  <c r="L55" i="28"/>
  <c r="K191" i="28"/>
  <c r="K113" i="28"/>
  <c r="K218" i="28"/>
  <c r="K166" i="28"/>
  <c r="L151" i="28"/>
  <c r="L218" i="28"/>
  <c r="L50" i="28"/>
  <c r="M111" i="28"/>
  <c r="M242" i="28"/>
  <c r="L205" i="28"/>
  <c r="M191" i="28"/>
  <c r="L103"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186" i="28" s="1"/>
  <c r="I186" i="28" s="1"/>
  <c r="G104" i="1" a="1"/>
  <c r="G104" i="1" s="1"/>
  <c r="G161" i="1" a="1"/>
  <c r="G161" i="1" s="1"/>
  <c r="H161" i="1" s="1"/>
  <c r="G23" i="1" a="1"/>
  <c r="G23" i="1" s="1"/>
  <c r="G60" i="28" s="1"/>
  <c r="I60"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208" i="28" s="1"/>
  <c r="I208" i="28" s="1"/>
  <c r="G194" i="1" a="1"/>
  <c r="G194" i="1" s="1"/>
  <c r="H194" i="1" s="1"/>
  <c r="G72" i="1" a="1"/>
  <c r="G72" i="1" s="1"/>
  <c r="H72" i="1" s="1"/>
  <c r="G117" i="1" a="1"/>
  <c r="G117" i="1" s="1"/>
  <c r="H117" i="1" s="1"/>
  <c r="G29" i="1" a="1"/>
  <c r="G29" i="1" s="1"/>
  <c r="G104" i="28" s="1"/>
  <c r="I104"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102" i="28" s="1"/>
  <c r="I102" i="28" s="1"/>
  <c r="G112" i="1" a="1"/>
  <c r="G112" i="1" s="1"/>
  <c r="H112" i="1" s="1"/>
  <c r="G66" i="1" a="1"/>
  <c r="G66" i="1" s="1"/>
  <c r="H66" i="1" s="1"/>
  <c r="G42" i="1" a="1"/>
  <c r="G42" i="1" s="1"/>
  <c r="H42" i="1" s="1"/>
  <c r="G141" i="1" a="1"/>
  <c r="G141" i="1" s="1"/>
  <c r="G191" i="1" a="1"/>
  <c r="G191" i="1" s="1"/>
  <c r="G168" i="1" a="1"/>
  <c r="G168" i="1" s="1"/>
  <c r="G162" i="28" s="1"/>
  <c r="I162"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198" i="28" s="1"/>
  <c r="I198" i="28" s="1"/>
  <c r="H13" i="29"/>
  <c r="G10" i="29"/>
  <c r="G79" i="1" a="1"/>
  <c r="G79" i="1" s="1"/>
  <c r="G108" i="1" a="1"/>
  <c r="G108" i="1" s="1"/>
  <c r="G199" i="28" s="1"/>
  <c r="I199" i="28" s="1"/>
  <c r="G178" i="1" a="1"/>
  <c r="G178" i="1" s="1"/>
  <c r="H178" i="1" s="1"/>
  <c r="G169" i="1" a="1"/>
  <c r="G169" i="1" s="1"/>
  <c r="G256" i="28" s="1"/>
  <c r="I256"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53" i="28"/>
  <c r="O54" i="28"/>
  <c r="O101" i="28"/>
  <c r="E59" i="29"/>
  <c r="E61" i="29"/>
  <c r="E52" i="29"/>
  <c r="E41" i="29"/>
  <c r="E58" i="29"/>
  <c r="G86" i="1" a="1"/>
  <c r="G86" i="1" s="1"/>
  <c r="E49" i="29"/>
  <c r="E43" i="29"/>
  <c r="O165" i="28"/>
  <c r="G166" i="1" a="1"/>
  <c r="G166" i="1" s="1"/>
  <c r="F7" i="29"/>
  <c r="G13" i="1" a="1"/>
  <c r="G13" i="1" s="1"/>
  <c r="G177" i="28" s="1"/>
  <c r="I177" i="28" s="1"/>
  <c r="K9" i="1"/>
  <c r="E40" i="29"/>
  <c r="E31" i="29"/>
  <c r="F10" i="29"/>
  <c r="G9" i="1" a="1"/>
  <c r="G9" i="1" s="1"/>
  <c r="F8" i="29"/>
  <c r="G8" i="1" a="1"/>
  <c r="G8" i="1" s="1"/>
  <c r="E37" i="29"/>
  <c r="O168" i="28"/>
  <c r="K11" i="29"/>
  <c r="E38" i="29"/>
  <c r="E29" i="29"/>
  <c r="K8" i="1"/>
  <c r="K8" i="29"/>
  <c r="E32" i="29"/>
  <c r="E55" i="29"/>
  <c r="M72" i="28"/>
  <c r="I10" i="29"/>
  <c r="E28" i="29"/>
  <c r="F13" i="29"/>
  <c r="G7" i="1" a="1"/>
  <c r="G7" i="1" s="1"/>
  <c r="E50" i="29"/>
  <c r="E34" i="29"/>
  <c r="G10" i="1" a="1"/>
  <c r="G10" i="1" s="1"/>
  <c r="G114" i="28" s="1"/>
  <c r="I114" i="28" s="1"/>
  <c r="E64" i="29"/>
  <c r="G34" i="1" a="1"/>
  <c r="G34" i="1" s="1"/>
  <c r="F62" i="29"/>
  <c r="J220" i="28"/>
  <c r="J149" i="28"/>
  <c r="J174" i="28"/>
  <c r="R6" i="1"/>
  <c r="J73" i="28"/>
  <c r="G53" i="28" l="1"/>
  <c r="I53" i="28" s="1"/>
  <c r="G150" i="28"/>
  <c r="I150" i="28" s="1"/>
  <c r="H97" i="28"/>
  <c r="G240" i="28"/>
  <c r="I240" i="28" s="1"/>
  <c r="G124" i="28"/>
  <c r="I124" i="28" s="1"/>
  <c r="G224" i="28"/>
  <c r="I224" i="28" s="1"/>
  <c r="G193" i="28"/>
  <c r="I193" i="28" s="1"/>
  <c r="G178" i="28"/>
  <c r="I178" i="28" s="1"/>
  <c r="G93" i="28"/>
  <c r="I93" i="28" s="1"/>
  <c r="G95" i="28"/>
  <c r="I95" i="28" s="1"/>
  <c r="G172" i="28"/>
  <c r="I172" i="28" s="1"/>
  <c r="G107" i="28"/>
  <c r="I107" i="28" s="1"/>
  <c r="G112" i="28"/>
  <c r="I112" i="28" s="1"/>
  <c r="G94" i="28"/>
  <c r="I94" i="28" s="1"/>
  <c r="G89" i="28"/>
  <c r="I89" i="28" s="1"/>
  <c r="G75" i="28"/>
  <c r="I75" i="28" s="1"/>
  <c r="G128" i="28"/>
  <c r="I128" i="28" s="1"/>
  <c r="G210" i="28"/>
  <c r="I210" i="28" s="1"/>
  <c r="G167" i="28"/>
  <c r="I167" i="28" s="1"/>
  <c r="G218" i="28"/>
  <c r="I218" i="28" s="1"/>
  <c r="G197" i="28"/>
  <c r="I197" i="28" s="1"/>
  <c r="H211" i="1"/>
  <c r="H210" i="1"/>
  <c r="H223" i="1"/>
  <c r="H222" i="1"/>
  <c r="H221" i="1"/>
  <c r="H220" i="1"/>
  <c r="H216" i="1"/>
  <c r="G109" i="28"/>
  <c r="I109" i="28" s="1"/>
  <c r="H217" i="1"/>
  <c r="G202" i="28"/>
  <c r="I202" i="28" s="1"/>
  <c r="H213" i="1"/>
  <c r="G77" i="28"/>
  <c r="I77" i="28" s="1"/>
  <c r="H218" i="1"/>
  <c r="G183" i="28"/>
  <c r="I183" i="28" s="1"/>
  <c r="H208" i="1"/>
  <c r="G79" i="28"/>
  <c r="I79" i="28" s="1"/>
  <c r="H209" i="1"/>
  <c r="G144" i="28"/>
  <c r="I144" i="28" s="1"/>
  <c r="H207" i="1"/>
  <c r="G80" i="28"/>
  <c r="I80" i="28" s="1"/>
  <c r="H206" i="1"/>
  <c r="G110" i="28"/>
  <c r="I110" i="28" s="1"/>
  <c r="H202" i="1"/>
  <c r="H85" i="28" s="1"/>
  <c r="G85" i="28"/>
  <c r="I85" i="28" s="1"/>
  <c r="H200" i="1"/>
  <c r="G206" i="28"/>
  <c r="I206" i="28" s="1"/>
  <c r="H197" i="1"/>
  <c r="H74" i="28" s="1"/>
  <c r="G74" i="28"/>
  <c r="I74" i="28" s="1"/>
  <c r="H196" i="1"/>
  <c r="G137" i="28"/>
  <c r="I137" i="28" s="1"/>
  <c r="H203" i="1"/>
  <c r="G71" i="28"/>
  <c r="I71" i="28" s="1"/>
  <c r="H201" i="1"/>
  <c r="H148" i="28" s="1"/>
  <c r="G148" i="28"/>
  <c r="I148" i="28" s="1"/>
  <c r="H204" i="1"/>
  <c r="G200" i="28"/>
  <c r="I200" i="28" s="1"/>
  <c r="H198" i="1"/>
  <c r="H120" i="28" s="1"/>
  <c r="G120" i="28"/>
  <c r="I120" i="28" s="1"/>
  <c r="G151" i="28"/>
  <c r="I151" i="28" s="1"/>
  <c r="H26" i="1"/>
  <c r="G44" i="28"/>
  <c r="I44" i="28" s="1"/>
  <c r="G70" i="28"/>
  <c r="I70" i="28" s="1"/>
  <c r="G43" i="28"/>
  <c r="I43" i="28" s="1"/>
  <c r="G237" i="28"/>
  <c r="I237" i="28" s="1"/>
  <c r="G231" i="28"/>
  <c r="I231" i="28" s="1"/>
  <c r="G226" i="28"/>
  <c r="I226" i="28" s="1"/>
  <c r="G161" i="28"/>
  <c r="I161" i="28" s="1"/>
  <c r="H241" i="28"/>
  <c r="G219" i="28"/>
  <c r="I219" i="28" s="1"/>
  <c r="G66" i="28"/>
  <c r="I66" i="28" s="1"/>
  <c r="G154" i="28"/>
  <c r="I154" i="28" s="1"/>
  <c r="G52" i="28"/>
  <c r="I52" i="28" s="1"/>
  <c r="G241" i="28"/>
  <c r="I241" i="28" s="1"/>
  <c r="G142" i="28"/>
  <c r="I142" i="28" s="1"/>
  <c r="G221" i="28"/>
  <c r="I221" i="28" s="1"/>
  <c r="G232" i="28"/>
  <c r="I232" i="28" s="1"/>
  <c r="G230" i="28"/>
  <c r="I230" i="28" s="1"/>
  <c r="G180" i="28"/>
  <c r="I180" i="28" s="1"/>
  <c r="G51" i="28"/>
  <c r="I51" i="28" s="1"/>
  <c r="G228" i="28"/>
  <c r="I228" i="28" s="1"/>
  <c r="G96" i="28"/>
  <c r="I96" i="28" s="1"/>
  <c r="G64" i="28"/>
  <c r="I64" i="28" s="1"/>
  <c r="G86" i="28"/>
  <c r="I86" i="28" s="1"/>
  <c r="H131" i="28"/>
  <c r="G214" i="28"/>
  <c r="I214" i="28" s="1"/>
  <c r="G67" i="28"/>
  <c r="I67" i="28" s="1"/>
  <c r="G100" i="28"/>
  <c r="I100" i="28" s="1"/>
  <c r="G181" i="28"/>
  <c r="I181" i="28" s="1"/>
  <c r="G101" i="28"/>
  <c r="I101" i="28" s="1"/>
  <c r="G236" i="28"/>
  <c r="I236" i="28" s="1"/>
  <c r="G248" i="28"/>
  <c r="I248" i="28" s="1"/>
  <c r="G146" i="28"/>
  <c r="I146" i="28" s="1"/>
  <c r="G105" i="28"/>
  <c r="I105" i="28" s="1"/>
  <c r="G188" i="28"/>
  <c r="I188" i="28" s="1"/>
  <c r="G223" i="28"/>
  <c r="I223" i="28" s="1"/>
  <c r="G239" i="28"/>
  <c r="I239" i="28" s="1"/>
  <c r="G106" i="28"/>
  <c r="I106" i="28" s="1"/>
  <c r="G192" i="28"/>
  <c r="I192" i="28" s="1"/>
  <c r="G158" i="28"/>
  <c r="I158" i="28" s="1"/>
  <c r="G57" i="28"/>
  <c r="I57" i="28" s="1"/>
  <c r="G42" i="28"/>
  <c r="H213" i="28"/>
  <c r="G190" i="28"/>
  <c r="I190" i="28" s="1"/>
  <c r="G194" i="28"/>
  <c r="I194" i="28" s="1"/>
  <c r="G83" i="28"/>
  <c r="I83" i="28" s="1"/>
  <c r="G69" i="28"/>
  <c r="I69" i="28" s="1"/>
  <c r="G195" i="28"/>
  <c r="I195" i="28" s="1"/>
  <c r="G81" i="28"/>
  <c r="I81" i="28" s="1"/>
  <c r="G245" i="28"/>
  <c r="I245" i="28" s="1"/>
  <c r="G132" i="28"/>
  <c r="I132" i="28" s="1"/>
  <c r="G152" i="28"/>
  <c r="I152" i="28" s="1"/>
  <c r="G134" i="28"/>
  <c r="I134" i="28" s="1"/>
  <c r="G68" i="28"/>
  <c r="I68" i="28" s="1"/>
  <c r="G233" i="28"/>
  <c r="I233" i="28" s="1"/>
  <c r="G116" i="28"/>
  <c r="I116" i="28" s="1"/>
  <c r="G123" i="28"/>
  <c r="I123" i="28" s="1"/>
  <c r="G127" i="28"/>
  <c r="I127" i="28" s="1"/>
  <c r="G216" i="28"/>
  <c r="I216" i="28" s="1"/>
  <c r="G247" i="28"/>
  <c r="I247" i="28" s="1"/>
  <c r="G155" i="28"/>
  <c r="I155" i="28" s="1"/>
  <c r="G76" i="28"/>
  <c r="I76" i="28" s="1"/>
  <c r="G138" i="28"/>
  <c r="I138" i="28" s="1"/>
  <c r="G140" i="28"/>
  <c r="I140" i="28" s="1"/>
  <c r="G63" i="28"/>
  <c r="I63" i="28" s="1"/>
  <c r="G88" i="28"/>
  <c r="I88" i="28" s="1"/>
  <c r="G159" i="28"/>
  <c r="I159" i="28" s="1"/>
  <c r="G251" i="28"/>
  <c r="I251" i="28" s="1"/>
  <c r="G153" i="28"/>
  <c r="I153" i="28" s="1"/>
  <c r="G225" i="28"/>
  <c r="I225" i="28" s="1"/>
  <c r="G201" i="28"/>
  <c r="I201" i="28" s="1"/>
  <c r="G129" i="28"/>
  <c r="I129" i="28" s="1"/>
  <c r="G121" i="28"/>
  <c r="I121" i="28" s="1"/>
  <c r="H192" i="28"/>
  <c r="G163" i="28"/>
  <c r="I163" i="28" s="1"/>
  <c r="G250" i="28"/>
  <c r="I250" i="28" s="1"/>
  <c r="G160" i="28"/>
  <c r="I160" i="28" s="1"/>
  <c r="G135" i="28"/>
  <c r="I135" i="28" s="1"/>
  <c r="G46" i="28"/>
  <c r="I46" i="28" s="1"/>
  <c r="G56" i="28"/>
  <c r="I56" i="28" s="1"/>
  <c r="G58" i="28"/>
  <c r="I58" i="28" s="1"/>
  <c r="G222" i="28"/>
  <c r="I222" i="28" s="1"/>
  <c r="G244" i="28"/>
  <c r="I244" i="28" s="1"/>
  <c r="G252" i="28"/>
  <c r="I252" i="28" s="1"/>
  <c r="H234" i="28"/>
  <c r="G119" i="28"/>
  <c r="I119" i="28" s="1"/>
  <c r="G61" i="28"/>
  <c r="I61" i="28" s="1"/>
  <c r="G169" i="28"/>
  <c r="I169" i="28" s="1"/>
  <c r="G242" i="28"/>
  <c r="I242" i="28" s="1"/>
  <c r="G103" i="28"/>
  <c r="I103" i="28" s="1"/>
  <c r="G211" i="28"/>
  <c r="I211" i="28" s="1"/>
  <c r="G166" i="28"/>
  <c r="I166" i="28" s="1"/>
  <c r="G133" i="28"/>
  <c r="I133" i="28" s="1"/>
  <c r="G113" i="28"/>
  <c r="I113" i="28" s="1"/>
  <c r="G191" i="28"/>
  <c r="I191" i="28" s="1"/>
  <c r="G72" i="28"/>
  <c r="I72" i="28" s="1"/>
  <c r="G164" i="28"/>
  <c r="I164" i="28" s="1"/>
  <c r="H76" i="1"/>
  <c r="H112" i="28" s="1"/>
  <c r="G145" i="28"/>
  <c r="I145" i="28" s="1"/>
  <c r="G173" i="28"/>
  <c r="I173" i="28" s="1"/>
  <c r="H118" i="1"/>
  <c r="H167" i="1"/>
  <c r="H81" i="1"/>
  <c r="G234" i="28"/>
  <c r="I234" i="28" s="1"/>
  <c r="H24" i="1"/>
  <c r="H98" i="28" s="1"/>
  <c r="G78" i="28"/>
  <c r="I78" i="28" s="1"/>
  <c r="H50" i="1"/>
  <c r="H185" i="28" s="1"/>
  <c r="H48" i="1"/>
  <c r="H147" i="1"/>
  <c r="H171" i="1"/>
  <c r="H197" i="28" s="1"/>
  <c r="G255" i="28"/>
  <c r="I255" i="28" s="1"/>
  <c r="H189" i="1"/>
  <c r="H144" i="1"/>
  <c r="G235" i="28"/>
  <c r="I235" i="28" s="1"/>
  <c r="H63" i="1"/>
  <c r="H139" i="1"/>
  <c r="H173" i="1"/>
  <c r="H232" i="28" s="1"/>
  <c r="G209" i="28"/>
  <c r="I209" i="28" s="1"/>
  <c r="G115" i="28"/>
  <c r="I115" i="28" s="1"/>
  <c r="H84" i="1"/>
  <c r="H254" i="28" s="1"/>
  <c r="G213" i="28"/>
  <c r="I213" i="28" s="1"/>
  <c r="G97" i="28"/>
  <c r="I97" i="28" s="1"/>
  <c r="H18" i="1"/>
  <c r="H181" i="28" s="1"/>
  <c r="G182" i="28"/>
  <c r="I182" i="28" s="1"/>
  <c r="H164" i="1"/>
  <c r="H76" i="28" s="1"/>
  <c r="H38" i="1"/>
  <c r="H128" i="1"/>
  <c r="G126" i="28"/>
  <c r="I126" i="28" s="1"/>
  <c r="G246" i="28"/>
  <c r="I246" i="28" s="1"/>
  <c r="G136" i="28"/>
  <c r="I136" i="28" s="1"/>
  <c r="G229" i="28"/>
  <c r="I229" i="28" s="1"/>
  <c r="H155" i="1"/>
  <c r="H22" i="1"/>
  <c r="G50" i="28"/>
  <c r="I50" i="28" s="1"/>
  <c r="H176" i="1"/>
  <c r="H193" i="28" s="1"/>
  <c r="G130" i="28"/>
  <c r="I130" i="28" s="1"/>
  <c r="G62" i="28"/>
  <c r="I62" i="28" s="1"/>
  <c r="H55" i="1"/>
  <c r="H61" i="1"/>
  <c r="G179" i="28"/>
  <c r="I179" i="28" s="1"/>
  <c r="G215" i="28"/>
  <c r="I215" i="28" s="1"/>
  <c r="H87" i="1"/>
  <c r="H37" i="1"/>
  <c r="H149" i="1"/>
  <c r="G87" i="28"/>
  <c r="I87" i="28" s="1"/>
  <c r="H90" i="1"/>
  <c r="H47" i="1"/>
  <c r="H70" i="1"/>
  <c r="H190" i="28" s="1"/>
  <c r="G227" i="28"/>
  <c r="I227" i="28" s="1"/>
  <c r="H88" i="1"/>
  <c r="G117" i="28"/>
  <c r="I117" i="28" s="1"/>
  <c r="H124" i="1"/>
  <c r="H54" i="28" s="1"/>
  <c r="H185" i="1"/>
  <c r="G253" i="28"/>
  <c r="I253" i="28" s="1"/>
  <c r="H193" i="1"/>
  <c r="H132" i="28" s="1"/>
  <c r="G108" i="28"/>
  <c r="I108" i="28" s="1"/>
  <c r="H15" i="1"/>
  <c r="H121" i="1"/>
  <c r="H162" i="1"/>
  <c r="H214" i="28" s="1"/>
  <c r="G125" i="28"/>
  <c r="I125" i="28" s="1"/>
  <c r="G90" i="28"/>
  <c r="I90" i="28" s="1"/>
  <c r="H136" i="1"/>
  <c r="H25" i="1"/>
  <c r="H82" i="1"/>
  <c r="G118" i="28"/>
  <c r="I118" i="28" s="1"/>
  <c r="H41" i="1"/>
  <c r="H154" i="28" s="1"/>
  <c r="G156" i="28"/>
  <c r="I156" i="28" s="1"/>
  <c r="H151" i="1"/>
  <c r="H186" i="28" s="1"/>
  <c r="G185" i="28"/>
  <c r="I185" i="28" s="1"/>
  <c r="G98" i="28"/>
  <c r="I98" i="28" s="1"/>
  <c r="G55" i="28"/>
  <c r="I55" i="28" s="1"/>
  <c r="G254" i="28"/>
  <c r="I254" i="28" s="1"/>
  <c r="G45" i="28"/>
  <c r="I45" i="28" s="1"/>
  <c r="H160" i="1"/>
  <c r="H61" i="28" s="1"/>
  <c r="H33" i="1"/>
  <c r="H225" i="28" s="1"/>
  <c r="H85" i="1"/>
  <c r="H99" i="1"/>
  <c r="H17" i="1"/>
  <c r="H153" i="28" s="1"/>
  <c r="G54" i="28"/>
  <c r="I54" i="28" s="1"/>
  <c r="G147" i="28"/>
  <c r="I147" i="28" s="1"/>
  <c r="G111" i="28"/>
  <c r="I111" i="28" s="1"/>
  <c r="H44" i="1"/>
  <c r="H143" i="1"/>
  <c r="G47" i="28"/>
  <c r="I47" i="28" s="1"/>
  <c r="G259" i="28"/>
  <c r="I259" i="28" s="1"/>
  <c r="H192" i="1"/>
  <c r="G143" i="28"/>
  <c r="I143" i="28" s="1"/>
  <c r="H43" i="1"/>
  <c r="G99" i="28"/>
  <c r="I99" i="28" s="1"/>
  <c r="G205" i="28"/>
  <c r="I205" i="28" s="1"/>
  <c r="G170" i="28"/>
  <c r="I170" i="28" s="1"/>
  <c r="H65" i="1"/>
  <c r="G84" i="28"/>
  <c r="I84" i="28" s="1"/>
  <c r="G82" i="28"/>
  <c r="I82" i="28" s="1"/>
  <c r="G217" i="28"/>
  <c r="I217" i="28" s="1"/>
  <c r="H186" i="1"/>
  <c r="H117" i="28" s="1"/>
  <c r="G139" i="28"/>
  <c r="I139" i="28" s="1"/>
  <c r="G48" i="28"/>
  <c r="I48" i="28" s="1"/>
  <c r="H154" i="1"/>
  <c r="H137" i="1"/>
  <c r="G204" i="28"/>
  <c r="I204" i="28" s="1"/>
  <c r="G189" i="28"/>
  <c r="I189" i="28" s="1"/>
  <c r="G92" i="28"/>
  <c r="I92" i="28" s="1"/>
  <c r="H104" i="1"/>
  <c r="G122" i="28"/>
  <c r="I122" i="28" s="1"/>
  <c r="H130" i="1"/>
  <c r="H101" i="1"/>
  <c r="H64" i="1"/>
  <c r="H23" i="1"/>
  <c r="H184" i="1"/>
  <c r="H124" i="28" s="1"/>
  <c r="H21" i="1"/>
  <c r="H97" i="1"/>
  <c r="H94" i="1"/>
  <c r="H240" i="28" s="1"/>
  <c r="H103" i="1"/>
  <c r="H108" i="28" s="1"/>
  <c r="H135" i="1"/>
  <c r="H175" i="1"/>
  <c r="H127" i="1"/>
  <c r="H90" i="28" s="1"/>
  <c r="G175" i="28"/>
  <c r="I175" i="28" s="1"/>
  <c r="H141" i="1"/>
  <c r="H96" i="28" s="1"/>
  <c r="H169" i="1"/>
  <c r="H256" i="28" s="1"/>
  <c r="G91" i="28"/>
  <c r="I91" i="28" s="1"/>
  <c r="H174" i="1"/>
  <c r="H157" i="1"/>
  <c r="H156" i="28" s="1"/>
  <c r="G131" i="28"/>
  <c r="I131" i="28" s="1"/>
  <c r="H182" i="1"/>
  <c r="H29" i="1"/>
  <c r="H104" i="28" s="1"/>
  <c r="H142" i="1"/>
  <c r="H198" i="28" s="1"/>
  <c r="H77" i="1"/>
  <c r="G196" i="28"/>
  <c r="I196" i="28" s="1"/>
  <c r="H79" i="1"/>
  <c r="H134" i="1"/>
  <c r="H64" i="28" s="1"/>
  <c r="H172" i="1"/>
  <c r="H105" i="28" s="1"/>
  <c r="G187" i="28"/>
  <c r="I187" i="28" s="1"/>
  <c r="G243" i="28"/>
  <c r="I243" i="28" s="1"/>
  <c r="H20" i="1"/>
  <c r="H168" i="1"/>
  <c r="H162" i="28" s="1"/>
  <c r="H108" i="1"/>
  <c r="H259" i="28" s="1"/>
  <c r="G171" i="28"/>
  <c r="I171" i="28" s="1"/>
  <c r="H109" i="1"/>
  <c r="H140" i="1"/>
  <c r="H114" i="1"/>
  <c r="H53" i="28" s="1"/>
  <c r="G212" i="28"/>
  <c r="I212" i="28" s="1"/>
  <c r="H191" i="1"/>
  <c r="H187" i="1"/>
  <c r="H228" i="28" s="1"/>
  <c r="G258" i="28"/>
  <c r="I258" i="28" s="1"/>
  <c r="G141" i="28"/>
  <c r="I141" i="28" s="1"/>
  <c r="G257" i="28"/>
  <c r="I257" i="28" s="1"/>
  <c r="G249" i="28"/>
  <c r="I249" i="28" s="1"/>
  <c r="H16" i="1"/>
  <c r="H161" i="28" s="1"/>
  <c r="H86" i="1"/>
  <c r="E8" i="29"/>
  <c r="H8" i="1"/>
  <c r="H136" i="28" s="1"/>
  <c r="E17" i="29"/>
  <c r="H7" i="1"/>
  <c r="H175" i="28" s="1"/>
  <c r="E22" i="29"/>
  <c r="E13" i="29"/>
  <c r="E16" i="29"/>
  <c r="E7" i="29"/>
  <c r="H13" i="1"/>
  <c r="E11" i="29"/>
  <c r="G168" i="28"/>
  <c r="I168" i="28" s="1"/>
  <c r="E20" i="29"/>
  <c r="H34" i="1"/>
  <c r="H10" i="1"/>
  <c r="H114" i="28" s="1"/>
  <c r="E19" i="29"/>
  <c r="H9" i="1"/>
  <c r="H47" i="28" s="1"/>
  <c r="E10" i="29"/>
  <c r="H166" i="1"/>
  <c r="G165" i="28"/>
  <c r="I165" i="28" s="1"/>
  <c r="J65" i="28"/>
  <c r="J59" i="28"/>
  <c r="J207" i="28"/>
  <c r="K62" i="29"/>
  <c r="F61" i="29"/>
  <c r="F64" i="29"/>
  <c r="F60" i="29"/>
  <c r="F58" i="29"/>
  <c r="F59" i="29"/>
  <c r="H62" i="29"/>
  <c r="H59" i="29"/>
  <c r="H63" i="29"/>
  <c r="H61" i="29"/>
  <c r="H58" i="29"/>
  <c r="H64" i="29"/>
  <c r="H60" i="29"/>
  <c r="M203" i="28"/>
  <c r="W6" i="1"/>
  <c r="K9" i="29" s="1"/>
  <c r="V6" i="1"/>
  <c r="L73" i="28"/>
  <c r="L203" i="28"/>
  <c r="M65" i="28"/>
  <c r="N203" i="28"/>
  <c r="U6" i="1"/>
  <c r="M174" i="28"/>
  <c r="N73" i="28"/>
  <c r="I42" i="28" l="1"/>
  <c r="J184" i="28"/>
  <c r="J49" i="28"/>
  <c r="H187" i="28"/>
  <c r="H52" i="28"/>
  <c r="H109" i="28"/>
  <c r="N184" i="28"/>
  <c r="N49" i="28"/>
  <c r="H255" i="28"/>
  <c r="H172" i="28"/>
  <c r="H135" i="28"/>
  <c r="H88" i="28"/>
  <c r="H87" i="28"/>
  <c r="H253" i="28"/>
  <c r="H66" i="28"/>
  <c r="H107" i="28"/>
  <c r="H137" i="28"/>
  <c r="H206" i="28"/>
  <c r="H212" i="28"/>
  <c r="H83" i="28"/>
  <c r="H258" i="28"/>
  <c r="H106" i="28"/>
  <c r="H101" i="28"/>
  <c r="H143" i="28"/>
  <c r="H249" i="28"/>
  <c r="H116" i="28"/>
  <c r="H75" i="28"/>
  <c r="H128" i="28"/>
  <c r="H81" i="28"/>
  <c r="H171" i="28"/>
  <c r="H102" i="28"/>
  <c r="H217" i="28"/>
  <c r="H103" i="28"/>
  <c r="H246" i="28"/>
  <c r="H147" i="28"/>
  <c r="H164" i="28"/>
  <c r="H110" i="28"/>
  <c r="H42" i="28"/>
  <c r="H178" i="28"/>
  <c r="H94" i="28"/>
  <c r="H189" i="28"/>
  <c r="H224" i="28"/>
  <c r="H210" i="28"/>
  <c r="F9" i="29"/>
  <c r="F18" i="29" s="1"/>
  <c r="J176" i="28"/>
  <c r="H155" i="28"/>
  <c r="H200" i="28"/>
  <c r="H71" i="28"/>
  <c r="H80" i="28"/>
  <c r="H79" i="28"/>
  <c r="H77" i="28"/>
  <c r="J9" i="29"/>
  <c r="N176" i="28"/>
  <c r="H245" i="28"/>
  <c r="H115" i="28"/>
  <c r="H231" i="28"/>
  <c r="H118" i="28"/>
  <c r="H167" i="28"/>
  <c r="H142" i="28"/>
  <c r="H134" i="28"/>
  <c r="H48" i="28"/>
  <c r="H82" i="28"/>
  <c r="H144" i="28"/>
  <c r="H183" i="28"/>
  <c r="H202" i="28"/>
  <c r="H89" i="28"/>
  <c r="H95" i="28"/>
  <c r="H130" i="28"/>
  <c r="H177" i="28"/>
  <c r="H242" i="28"/>
  <c r="H188" i="28"/>
  <c r="H201" i="28"/>
  <c r="H140" i="28"/>
  <c r="H139" i="28"/>
  <c r="H125" i="28"/>
  <c r="H93" i="28"/>
  <c r="H141" i="28"/>
  <c r="H86" i="28"/>
  <c r="H239" i="28"/>
  <c r="H248" i="28"/>
  <c r="H180" i="28"/>
  <c r="H165" i="28"/>
  <c r="H150" i="28"/>
  <c r="H250" i="28"/>
  <c r="H223" i="28"/>
  <c r="H60" i="28"/>
  <c r="H195" i="28"/>
  <c r="H100" i="28"/>
  <c r="H146" i="28"/>
  <c r="H221" i="28"/>
  <c r="H158" i="28"/>
  <c r="H194" i="28"/>
  <c r="H199" i="28"/>
  <c r="H226" i="28"/>
  <c r="H69" i="28"/>
  <c r="J12" i="29"/>
  <c r="N238" i="28"/>
  <c r="H168" i="28"/>
  <c r="H43" i="28"/>
  <c r="H159" i="28"/>
  <c r="H127" i="28"/>
  <c r="H247" i="28"/>
  <c r="H152" i="28"/>
  <c r="H67" i="28"/>
  <c r="H169" i="28"/>
  <c r="H44" i="28"/>
  <c r="H252" i="28"/>
  <c r="H129" i="28"/>
  <c r="H182" i="28"/>
  <c r="H204" i="28"/>
  <c r="H126" i="28"/>
  <c r="H173" i="28"/>
  <c r="H235" i="28"/>
  <c r="H243" i="28"/>
  <c r="H219" i="28"/>
  <c r="H51" i="28"/>
  <c r="H58" i="28"/>
  <c r="H68" i="28"/>
  <c r="H99" i="28"/>
  <c r="H233" i="28"/>
  <c r="H229" i="28"/>
  <c r="H227" i="28"/>
  <c r="H57" i="28"/>
  <c r="H46" i="28"/>
  <c r="H208" i="28"/>
  <c r="H56" i="28"/>
  <c r="H191" i="28"/>
  <c r="H63" i="28"/>
  <c r="H84" i="28"/>
  <c r="H70" i="28"/>
  <c r="H45" i="28"/>
  <c r="H230" i="28"/>
  <c r="H78" i="28"/>
  <c r="H91" i="28"/>
  <c r="H119" i="28"/>
  <c r="H62" i="28"/>
  <c r="F12" i="29"/>
  <c r="J238" i="28"/>
  <c r="H236" i="28"/>
  <c r="H237" i="28"/>
  <c r="H163" i="28"/>
  <c r="H123" i="28"/>
  <c r="H160" i="28"/>
  <c r="H251" i="28"/>
  <c r="H216" i="28"/>
  <c r="H138" i="28"/>
  <c r="H121" i="28"/>
  <c r="H222" i="28"/>
  <c r="H244" i="28"/>
  <c r="H170" i="28"/>
  <c r="H196" i="28"/>
  <c r="H145" i="28"/>
  <c r="H215" i="28"/>
  <c r="H111" i="28"/>
  <c r="H209" i="28"/>
  <c r="H179" i="28"/>
  <c r="H92" i="28"/>
  <c r="H257" i="28"/>
  <c r="H205" i="28"/>
  <c r="H166" i="28"/>
  <c r="H211" i="28"/>
  <c r="H72" i="28"/>
  <c r="H113" i="28"/>
  <c r="H133" i="28"/>
  <c r="H218" i="28"/>
  <c r="H122" i="28"/>
  <c r="H50" i="28"/>
  <c r="H55" i="28"/>
  <c r="H151" i="28"/>
  <c r="J157" i="28"/>
  <c r="M59" i="28"/>
  <c r="N59" i="28"/>
  <c r="J203" i="28"/>
  <c r="L59" i="28"/>
  <c r="M207" i="28"/>
  <c r="N157" i="28"/>
  <c r="M220" i="28"/>
  <c r="N207" i="28"/>
  <c r="O149" i="28"/>
  <c r="F20" i="29"/>
  <c r="F22" i="29"/>
  <c r="I62" i="29"/>
  <c r="M149" i="28"/>
  <c r="F16" i="29"/>
  <c r="F37" i="29"/>
  <c r="I63" i="29"/>
  <c r="I64" i="29"/>
  <c r="J60" i="29"/>
  <c r="J63" i="29"/>
  <c r="N65" i="28"/>
  <c r="F38" i="29"/>
  <c r="F43" i="29"/>
  <c r="J62" i="29"/>
  <c r="J61" i="29"/>
  <c r="K12" i="29"/>
  <c r="I60" i="29"/>
  <c r="I61" i="29"/>
  <c r="K63" i="29"/>
  <c r="J58" i="29"/>
  <c r="J64" i="29"/>
  <c r="K60" i="29"/>
  <c r="K64" i="29"/>
  <c r="O59" i="28"/>
  <c r="K61" i="29"/>
  <c r="K59" i="29"/>
  <c r="K58" i="29"/>
  <c r="J59" i="29"/>
  <c r="I59" i="29"/>
  <c r="I58" i="29"/>
  <c r="F17" i="29"/>
  <c r="F41" i="29"/>
  <c r="F19" i="29"/>
  <c r="H20" i="29"/>
  <c r="F39" i="29"/>
  <c r="F40" i="29"/>
  <c r="F42" i="29"/>
  <c r="L174" i="28"/>
  <c r="O174" i="28"/>
  <c r="L65" i="28"/>
  <c r="L207" i="28"/>
  <c r="L220" i="28"/>
  <c r="L149" i="28"/>
  <c r="L184" i="28" l="1"/>
  <c r="L49" i="28"/>
  <c r="M184" i="28"/>
  <c r="M49" i="28"/>
  <c r="H9" i="29"/>
  <c r="H18" i="29" s="1"/>
  <c r="L176" i="28"/>
  <c r="I9" i="29"/>
  <c r="I18" i="29" s="1"/>
  <c r="M176" i="28"/>
  <c r="I12" i="29"/>
  <c r="I21" i="29" s="1"/>
  <c r="M238" i="28"/>
  <c r="H12" i="29"/>
  <c r="H21" i="29" s="1"/>
  <c r="L238" i="28"/>
  <c r="L157" i="28"/>
  <c r="M157" i="28"/>
  <c r="N174" i="28"/>
  <c r="O73" i="28"/>
  <c r="O207" i="28"/>
  <c r="O220" i="28"/>
  <c r="N149" i="28"/>
  <c r="O65" i="28"/>
  <c r="N220" i="28"/>
  <c r="O203" i="28"/>
  <c r="M73" i="28"/>
  <c r="O157"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203" i="28"/>
  <c r="K174" i="28"/>
  <c r="S6" i="1"/>
  <c r="K220" i="28"/>
  <c r="K59" i="28" l="1"/>
  <c r="K73" i="28"/>
  <c r="M6" i="1" a="1"/>
  <c r="M6" i="1" s="1"/>
  <c r="G58" i="29"/>
  <c r="G60" i="29"/>
  <c r="G63" i="29"/>
  <c r="G61" i="29"/>
  <c r="G59" i="29"/>
  <c r="K149" i="28"/>
  <c r="G64" i="29"/>
  <c r="G20" i="29"/>
  <c r="J6" i="1" a="1"/>
  <c r="J6" i="1" s="1"/>
  <c r="K184" i="28" l="1"/>
  <c r="K49" i="28"/>
  <c r="G9" i="29"/>
  <c r="G18" i="29" s="1"/>
  <c r="K176" i="28"/>
  <c r="E51" i="29"/>
  <c r="E60" i="29"/>
  <c r="E30" i="29"/>
  <c r="E39" i="29"/>
  <c r="G12" i="29"/>
  <c r="G21" i="29" s="1"/>
  <c r="K238" i="28"/>
  <c r="E54" i="29"/>
  <c r="E63" i="29"/>
  <c r="E42" i="29"/>
  <c r="E33" i="29"/>
  <c r="N6" i="1"/>
  <c r="K65" i="28"/>
  <c r="K207" i="28"/>
  <c r="K157" i="28"/>
  <c r="G17" i="29"/>
  <c r="G22" i="29"/>
  <c r="G19" i="29"/>
  <c r="G16" i="29"/>
  <c r="G73" i="28"/>
  <c r="I73" i="28" s="1"/>
  <c r="G174" i="28"/>
  <c r="I174" i="28" s="1"/>
  <c r="G149" i="28"/>
  <c r="I149" i="28" s="1"/>
  <c r="G6" i="1" a="1"/>
  <c r="G6" i="1" s="1"/>
  <c r="G49" i="28" s="1"/>
  <c r="I49" i="28" s="1"/>
  <c r="G220" i="28"/>
  <c r="I220" i="28" s="1"/>
  <c r="G203" i="28"/>
  <c r="I203" i="28" s="1"/>
  <c r="K6" i="1"/>
  <c r="G176" i="28" l="1"/>
  <c r="I176" i="28" s="1"/>
  <c r="G184" i="28"/>
  <c r="I184" i="28" s="1"/>
  <c r="G238" i="28"/>
  <c r="I238" i="28" s="1"/>
  <c r="E9" i="29"/>
  <c r="E18" i="29"/>
  <c r="E12" i="29"/>
  <c r="E21" i="29"/>
  <c r="G157" i="28"/>
  <c r="I157" i="28" s="1"/>
  <c r="G207" i="28"/>
  <c r="I207" i="28" s="1"/>
  <c r="G65" i="28"/>
  <c r="I65" i="28" s="1"/>
  <c r="G59" i="28"/>
  <c r="G41" i="29"/>
  <c r="G42" i="29"/>
  <c r="G38" i="29"/>
  <c r="G43" i="29"/>
  <c r="G37" i="29"/>
  <c r="G40" i="29"/>
  <c r="G39" i="29"/>
  <c r="H73" i="28"/>
  <c r="H220" i="28"/>
  <c r="H6" i="1"/>
  <c r="H49" i="28" s="1"/>
  <c r="H174" i="28"/>
  <c r="H203" i="28"/>
  <c r="H149" i="28"/>
  <c r="G276" i="28" l="1"/>
  <c r="G275" i="28"/>
  <c r="G273" i="28"/>
  <c r="G274" i="28"/>
  <c r="G271" i="28"/>
  <c r="G272" i="28"/>
  <c r="I59" i="28"/>
  <c r="G270" i="28"/>
  <c r="H176" i="28"/>
  <c r="H184" i="28"/>
  <c r="H157" i="28"/>
  <c r="H238" i="28"/>
  <c r="H207" i="28"/>
  <c r="H59" i="28"/>
  <c r="H65" i="28"/>
  <c r="J42" i="29" l="1"/>
  <c r="J21" i="29" l="1"/>
  <c r="K42" i="29"/>
  <c r="K21" i="29"/>
  <c r="F63" i="29" l="1"/>
  <c r="F21" i="2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<sst xmlns="http://schemas.openxmlformats.org/spreadsheetml/2006/main" count="11494" uniqueCount="965">
  <si>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</si>
  <si>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</si>
  <si>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</si>
  <si>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</si>
  <si>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</si>
  <si>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</si>
  <si>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</si>
  <si>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</si>
  <si>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</si>
  <si>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</si>
  <si>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</si>
  <si>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</si>
  <si>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</si>
  <si>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</si>
  <si>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</si>
  <si>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</si>
  <si>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</si>
  <si>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</si>
  <si>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</si>
  <si>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</si>
  <si>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</si>
  <si>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</si>
  <si>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</si>
  <si>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</si>
  <si>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</si>
  <si>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</si>
  <si>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</si>
  <si>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</si>
  <si>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</si>
  <si>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</si>
  <si>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</si>
  <si>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</si>
  <si>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</si>
  <si>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</si>
  <si>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</si>
  <si>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</si>
  <si>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</si>
  <si>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</si>
  <si>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</si>
  <si>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</si>
  <si>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</si>
  <si>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</si>
  <si>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</si>
  <si>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</si>
  <si>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</si>
  <si>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</si>
  <si>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</si>
  <si>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</si>
  <si>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</si>
  <si>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</si>
  <si>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</si>
  <si>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</si>
  <si>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</si>
  <si>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</si>
  <si>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</si>
  <si>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</si>
  <si>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</si>
  <si>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</si>
  <si>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</si>
  <si>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</si>
  <si>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</si>
  <si>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</si>
  <si>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</si>
  <si>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</si>
  <si>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</si>
  <si>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</si>
  <si>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</si>
  <si>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</si>
  <si>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</si>
  <si>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</si>
  <si>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</si>
  <si>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</si>
  <si>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</si>
  <si>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</si>
  <si>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</si>
  <si>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</si>
  <si>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</si>
  <si>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</si>
  <si>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</si>
  <si>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</si>
  <si>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</si>
  <si>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</si>
  <si>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</si>
  <si>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</si>
  <si>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</si>
  <si>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</si>
  <si>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</si>
  <si>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</si>
  <si>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</si>
  <si>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</si>
  <si>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</si>
  <si>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</si>
  <si>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</si>
  <si>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</si>
  <si>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</si>
  <si>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</si>
  <si>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</si>
  <si>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</si>
  <si>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</si>
  <si>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</si>
  <si>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</si>
  <si>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</si>
  <si>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</si>
  <si>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</si>
  <si>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</si>
  <si>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</si>
  <si>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</si>
  <si>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</si>
  <si>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</si>
  <si>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</si>
  <si>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</si>
  <si>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</si>
  <si>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</si>
  <si>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</si>
  <si>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</si>
  <si>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</si>
  <si>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</si>
  <si>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</si>
  <si>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</si>
  <si>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</si>
  <si>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</si>
  <si>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</si>
  <si>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</si>
  <si>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</si>
  <si>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</si>
  <si>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</si>
  <si>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</si>
  <si>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</si>
  <si>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</si>
  <si>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</si>
  <si>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</si>
  <si>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</si>
  <si>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</si>
  <si>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</si>
  <si>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</si>
  <si>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</si>
  <si>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</si>
  <si>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</si>
  <si>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</si>
  <si>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</si>
  <si>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</si>
  <si>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</si>
  <si>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</si>
  <si>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</si>
  <si>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</si>
  <si>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</si>
  <si>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</si>
  <si>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</si>
  <si>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</si>
  <si>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</si>
  <si>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</si>
  <si>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</si>
  <si>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</si>
  <si>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</si>
  <si>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</si>
  <si>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</si>
  <si>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</si>
  <si>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</si>
  <si>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</si>
  <si>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</si>
  <si>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</si>
  <si>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</si>
  <si>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</si>
  <si>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</si>
  <si>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</si>
  <si>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</si>
  <si>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</si>
  <si>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</si>
  <si>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</si>
  <si>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</si>
  <si>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</si>
  <si>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</si>
  <si>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</si>
  <si>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</si>
  <si>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</si>
  <si>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</si>
  <si>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</si>
  <si>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</si>
  <si>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</si>
  <si>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</si>
  <si>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</si>
  <si>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</si>
  <si>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</si>
  <si>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</si>
  <si>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</si>
  <si>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</si>
  <si>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</si>
  <si>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</si>
  <si>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</si>
  <si>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</si>
  <si>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</si>
  <si>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</si>
  <si>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</si>
  <si>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</si>
  <si>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</si>
  <si>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</si>
  <si>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</si>
  <si>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</si>
  <si>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</si>
  <si>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</si>
  <si>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</si>
  <si>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</si>
  <si>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</si>
  <si>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</si>
  <si>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</si>
  <si>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</si>
  <si>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</si>
  <si>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</si>
  <si>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</si>
  <si>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</si>
  <si>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</si>
  <si>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</si>
  <si>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</si>
  <si>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</si>
  <si>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</si>
  <si>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</si>
  <si>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</si>
  <si>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</si>
  <si>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</si>
  <si>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</si>
  <si>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</si>
  <si>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</si>
  <si>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</si>
  <si>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</si>
  <si>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</si>
  <si>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</si>
  <si>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</si>
  <si>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</si>
  <si>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</si>
  <si>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</si>
  <si>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</si>
  <si>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</si>
  <si>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</si>
  <si>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</si>
  <si>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</si>
  <si>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</si>
  <si>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</si>
  <si>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</si>
  <si>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</si>
  <si>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</si>
  <si>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</si>
  <si>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</si>
  <si>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</si>
  <si>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</si>
  <si>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</si>
  <si>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</si>
  <si>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</si>
  <si>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</si>
  <si>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</si>
  <si>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</si>
  <si>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</si>
  <si>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</si>
  <si>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</si>
  <si>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</si>
  <si>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</si>
  <si>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</si>
  <si>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</si>
  <si>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</si>
  <si>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</si>
  <si>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</si>
  <si>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</si>
  <si>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</si>
  <si>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</si>
  <si>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</si>
  <si>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</si>
  <si>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</si>
  <si>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</si>
  <si>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</si>
  <si>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</si>
  <si>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</si>
  <si>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</si>
  <si>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</si>
  <si>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</si>
  <si>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</si>
  <si>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</si>
  <si>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</si>
  <si>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</si>
  <si>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</si>
  <si>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</si>
  <si>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</si>
  <si>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</si>
  <si>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</si>
  <si>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</si>
  <si>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</si>
  <si>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</si>
  <si>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</si>
  <si>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</si>
  <si>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</si>
  <si>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</si>
  <si>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</si>
  <si>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</si>
  <si>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</si>
  <si>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</si>
  <si>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</si>
  <si>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</si>
  <si>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</si>
  <si>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</si>
  <si>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</si>
  <si>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</si>
  <si>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</si>
  <si>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</si>
  <si>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</si>
  <si>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</si>
  <si>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</si>
  <si>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</si>
  <si>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</si>
  <si>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</si>
  <si>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</si>
  <si>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</si>
  <si>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</si>
  <si>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</si>
  <si>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</si>
  <si>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</si>
  <si>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</si>
  <si>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</si>
  <si>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</si>
  <si>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</si>
  <si>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</si>
  <si>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</si>
  <si>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</si>
  <si>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</si>
  <si>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</si>
  <si>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</si>
  <si>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</si>
  <si>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</si>
  <si>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</si>
  <si>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</si>
  <si>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</si>
  <si>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</si>
  <si>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</si>
  <si>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</si>
  <si>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</si>
  <si>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</si>
  <si>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</si>
  <si>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</si>
  <si>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</si>
  <si>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</si>
  <si>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</si>
  <si>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</si>
  <si>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</si>
  <si>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</si>
  <si>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</si>
  <si>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</si>
  <si>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</si>
  <si>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</si>
  <si>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</si>
  <si>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</si>
  <si>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</si>
  <si>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</si>
  <si>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</si>
  <si>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</si>
  <si>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</si>
  <si>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</si>
  <si>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</si>
  <si>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</si>
  <si>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</si>
  <si>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</si>
  <si>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</si>
  <si>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</si>
  <si>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</si>
  <si>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</si>
  <si>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</si>
  <si>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</si>
  <si>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</si>
  <si>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</si>
  <si>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</si>
  <si>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</si>
  <si>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</si>
  <si>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</si>
  <si>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</si>
  <si>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</si>
  <si>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</si>
  <si>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</si>
  <si>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</si>
  <si>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</si>
  <si>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</si>
  <si>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</si>
  <si>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</si>
  <si>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</si>
  <si>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</si>
  <si>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</si>
  <si>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</si>
  <si>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</si>
  <si>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</si>
  <si>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</si>
  <si>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</si>
  <si>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</si>
  <si>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</si>
  <si>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</si>
  <si>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</si>
  <si>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</si>
  <si>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</si>
  <si>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</si>
  <si>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</si>
  <si>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</si>
  <si>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</si>
  <si>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</si>
  <si>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</si>
  <si>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</si>
  <si>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</si>
  <si>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</si>
  <si>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</si>
  <si>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</si>
  <si>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</si>
  <si>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</si>
  <si>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</si>
  <si>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</si>
  <si>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</si>
  <si>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</si>
  <si>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</si>
  <si>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</si>
  <si>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</si>
  <si>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</si>
  <si>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</si>
  <si>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</si>
  <si>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</si>
  <si>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</si>
  <si>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</si>
  <si>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</si>
  <si>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</si>
  <si>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</si>
  <si>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</si>
  <si>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</si>
  <si>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</si>
  <si>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</si>
  <si>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</si>
  <si>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</si>
  <si>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</si>
  <si>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</si>
  <si>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</si>
  <si>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</si>
  <si>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</si>
  <si>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</si>
  <si>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</si>
  <si>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</si>
  <si>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</si>
  <si>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</si>
  <si>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</si>
  <si>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</si>
  <si>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S_Household.risks</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</si>
  <si>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</si>
  <si>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</si>
  <si>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</si>
  <si>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</si>
  <si>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</si>
  <si>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</si>
  <si>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</si>
  <si>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</si>
  <si>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</si>
  <si>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</si>
  <si>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</si>
  <si>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</si>
  <si>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</si>
  <si>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</si>
  <si>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</si>
  <si>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</si>
  <si>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</si>
  <si>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</si>
  <si>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</si>
  <si>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</si>
  <si>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</si>
  <si>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</si>
  <si>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</si>
  <si>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</si>
  <si>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</si>
  <si>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</si>
  <si>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</si>
  <si>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</si>
  <si>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</si>
  <si>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</si>
  <si>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</si>
  <si>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</si>
  <si>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</si>
  <si>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</si>
  <si>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</si>
  <si>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</si>
  <si>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</si>
  <si>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</si>
  <si>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</si>
  <si>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</si>
  <si>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</si>
  <si>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S_change_unemp_21_raw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</si>
  <si>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</si>
  <si>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</si>
  <si>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</si>
  <si>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</si>
  <si>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</si>
  <si>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</si>
  <si>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</si>
  <si>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</si>
  <si>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</si>
  <si>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</si>
  <si>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</si>
  <si>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</si>
  <si>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</si>
  <si>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</si>
  <si>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</si>
  <si>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</si>
  <si>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</si>
  <si>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</si>
  <si>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</si>
  <si>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</si>
  <si>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</si>
  <si>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</si>
  <si>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</si>
  <si>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S_Household.risks_raw_raw</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</si>
  <si>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</si>
  <si>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</si>
  <si>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</si>
  <si>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</si>
  <si>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</si>
  <si>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</si>
  <si>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</si>
  <si>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</si>
  <si>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</si>
  <si>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</si>
  <si>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</si>
  <si>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</si>
  <si>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</si>
  <si>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</si>
  <si>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</si>
  <si>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</si>
  <si>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</si>
  <si>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</si>
  <si>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</si>
  <si>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</si>
  <si>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</si>
  <si>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</si>
  <si>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</si>
  <si>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</si>
  <si>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</si>
  <si>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</si>
  <si>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</si>
  <si>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</si>
  <si>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</si>
  <si>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</si>
  <si>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</si>
  <si>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S_change_unemp_22_raw</t>
  </si>
  <si>
    <t>F_fews_crm_raw</t>
  </si>
  <si>
    <t>Low</t>
  </si>
  <si>
    <t>Medium</t>
  </si>
  <si>
    <t>High</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</si>
  <si>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</si>
  <si>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</si>
  <si>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</si>
  <si>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</si>
  <si>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</si>
  <si>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</si>
  <si>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</si>
  <si>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</si>
  <si>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</si>
  <si>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</si>
  <si>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</si>
  <si>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</si>
  <si>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</si>
  <si>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</si>
  <si>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</si>
  <si>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</si>
  <si>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</si>
  <si>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</si>
  <si>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</si>
  <si>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</si>
  <si>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</si>
  <si>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</si>
  <si>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</si>
  <si>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</si>
  <si>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</si>
  <si>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</si>
  <si>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</si>
  <si>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</si>
  <si>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</si>
  <si>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</si>
  <si>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</si>
  <si>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</si>
  <si>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</si>
  <si>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</si>
  <si>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</si>
  <si>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</si>
  <si>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</si>
  <si>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</si>
  <si>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</si>
  <si>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</si>
  <si>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</si>
  <si>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</si>
  <si>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</si>
  <si>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</si>
  <si>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</si>
  <si>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</si>
  <si>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</si>
  <si>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</si>
  <si>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F_Inflation</t>
  </si>
  <si>
    <t>fpi</t>
  </si>
  <si>
    <t>Daily</t>
  </si>
  <si>
    <t>WHO Disease Outbreak News</t>
  </si>
  <si>
    <t>WHO</t>
  </si>
  <si>
    <t>H_who_dons_text</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</si>
  <si>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</si>
  <si>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</si>
  <si>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</si>
  <si>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</si>
  <si>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</si>
  <si>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</si>
  <si>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</si>
  <si>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</si>
  <si>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</si>
  <si>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</si>
  <si>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</si>
  <si>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</si>
  <si>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</si>
  <si>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S_change_unemp_22, S_change_unemp_21</t>
  </si>
  <si>
    <t>S_Household.risks_raw</t>
  </si>
  <si>
    <t>S_pov_prop_22_21, S_pov_prop_23_22</t>
  </si>
  <si>
    <t>Operational Risk Score, 12M</t>
  </si>
  <si>
    <t>Operational Risk Score, Change</t>
  </si>
  <si>
    <t>underlying_dimension_date</t>
  </si>
  <si>
    <t>emerging_dimension_date</t>
  </si>
  <si>
    <t>Date of Highest Underlying Ind</t>
  </si>
  <si>
    <t>Date of Highest Emerging Ind</t>
  </si>
  <si>
    <t>M_MFR</t>
  </si>
  <si>
    <t>M_MFR_raw</t>
  </si>
  <si>
    <t>Macro-Financial Review Household Level Risk</t>
  </si>
  <si>
    <t>M_MFR_raw_raw</t>
  </si>
  <si>
    <t>conflict</t>
  </si>
  <si>
    <t>institutional and social fragility</t>
  </si>
  <si>
    <t>Food Price Inflation</t>
  </si>
  <si>
    <t>Fr_FSI_norm</t>
  </si>
  <si>
    <t>Fr_acaps_risk_level</t>
  </si>
  <si>
    <t>Fr_acled_events_increase_norm</t>
  </si>
  <si>
    <t>Fr_FSI_raw</t>
  </si>
  <si>
    <t>Fr_acled_events_increase_pct_raw</t>
  </si>
  <si>
    <t>H_ifrc_epidemics</t>
  </si>
  <si>
    <t>H_ifrc_epidemics_text_raw</t>
  </si>
  <si>
    <t>COD: Ã‰pidÃ©mie - 2022-10 - Lâ€™Ã©pidÃ©mie de cholÃ©ra dans la ville de Kalemie province de Tanganyika</t>
  </si>
  <si>
    <t>Ethiopia : Cholera Outbreak</t>
  </si>
  <si>
    <t>Cholera Outbreak</t>
  </si>
  <si>
    <t>LBN: Epidemic - 2022-10 - Cholera Outbreak Response</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</si>
  <si>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</si>
  <si>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</si>
  <si>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</si>
  <si>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</si>
  <si>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</si>
  <si>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</si>
  <si>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</si>
  <si>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</si>
  <si>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</si>
  <si>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</si>
  <si>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</si>
  <si>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</si>
  <si>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</si>
  <si>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</si>
  <si>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</si>
  <si>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</si>
  <si>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</si>
  <si>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</si>
  <si>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</si>
  <si>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</si>
  <si>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</si>
  <si>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</si>
  <si>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https://drmkc.jrc.ec.europa.eu/inform-index</t>
  </si>
  <si>
    <t>inform_risk, inform_socio</t>
  </si>
  <si>
    <t>https://acleddata.com</t>
  </si>
  <si>
    <t>https://www.arresteddictatorship.com/global-instances-of-coups.html, https://www.electionguide.org</t>
  </si>
  <si>
    <t>ACAPS Risk List (Conflict)</t>
  </si>
  <si>
    <t>ACAPS</t>
  </si>
  <si>
    <t>acaps_risk_list</t>
  </si>
  <si>
    <t>https://crisisinsight.acaps.org/risklist</t>
  </si>
  <si>
    <t>EIU Security</t>
  </si>
  <si>
    <t>eiu, eiu_security</t>
  </si>
  <si>
    <t>ACLED Events</t>
  </si>
  <si>
    <t>Fr_acled_events_increase_pct</t>
  </si>
  <si>
    <t>acled_events</t>
  </si>
  <si>
    <t>https://www.wfp.org/publications/hunger-hotspots-fao-wfp-early-warnings-acute-food-insecurity-october-2022-january-2023</t>
  </si>
  <si>
    <t>fews</t>
  </si>
  <si>
    <t>https://fews.net/</t>
  </si>
  <si>
    <t>https://microdatalib.worldbank.org/index.php/catalog/12421/get-microdata</t>
  </si>
  <si>
    <t>dons</t>
  </si>
  <si>
    <t>https://www.who.int/emergencies/disease-outbreak-news</t>
  </si>
  <si>
    <t>IFRC Epidemics</t>
  </si>
  <si>
    <t>IFRC</t>
  </si>
  <si>
    <t>H_ifrc_epidemics_text</t>
  </si>
  <si>
    <t>ifrc</t>
  </si>
  <si>
    <t>https://go.ifrc.org/emergencies</t>
  </si>
  <si>
    <t>mfr</t>
  </si>
  <si>
    <t>https://worldbankgroup.sharepoint.com/sites/wbfinance/sitepages/publishingpages/macrofinancial-reviews-10252018-103458.aspx</t>
  </si>
  <si>
    <t>gdacs</t>
  </si>
  <si>
    <t>https://www.gdacs.org</t>
  </si>
  <si>
    <t>locust</t>
  </si>
  <si>
    <t>https://www.fao.org/ag/locusts/en/info/info/index.html</t>
  </si>
  <si>
    <t>iri</t>
  </si>
  <si>
    <t>https://iri.columbia.edu/our-expertise/climate/forecasts/seasonal-climate-forecasts/</t>
  </si>
  <si>
    <t>ACAPS Risk List (Natural Hazard)</t>
  </si>
  <si>
    <t>NH_acaps_risk_text</t>
  </si>
  <si>
    <t>imf</t>
  </si>
  <si>
    <t>https://www.imf.org/en/Publications/SPROLLs/world-economic-outlook-databases#sort=%40imfdate%20descending</t>
  </si>
  <si>
    <t>mpo</t>
  </si>
  <si>
    <t>ACAPS Risk List (Socioeconomic)</t>
  </si>
  <si>
    <t>S_acaps_risk_text</t>
  </si>
  <si>
    <t>KEN: Anticipatory Actions - EVD Outbreak</t>
  </si>
  <si>
    <t>SSD: Anticipatory Actions for EVD Outbreak</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</si>
  <si>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</si>
  <si>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</si>
  <si>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</si>
  <si>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</si>
  <si>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</si>
  <si>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</si>
  <si>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</si>
  <si>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</si>
  <si>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</si>
  <si>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</si>
  <si>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</si>
  <si>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</si>
  <si>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</si>
  <si>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</si>
  <si>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</si>
  <si>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</si>
  <si>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</si>
  <si>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</si>
  <si>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</si>
  <si>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</si>
  <si>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</si>
  <si>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</si>
  <si>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</si>
  <si>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</si>
  <si>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</si>
  <si>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</si>
  <si>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</si>
  <si>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</si>
  <si>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TZA: Epidemic 2022-11 Tanzania-Anticipatory Actions EVD Outbreak</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</si>
  <si>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</si>
  <si>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</si>
  <si>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</si>
  <si>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</si>
  <si>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</si>
  <si>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</si>
  <si>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</si>
  <si>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</si>
  <si>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</si>
  <si>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</si>
  <si>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</si>
  <si>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</si>
  <si>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</si>
  <si>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</si>
  <si>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</si>
  <si>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</si>
  <si>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</si>
  <si>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</si>
  <si>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</si>
  <si>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</si>
  <si>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</si>
  <si>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</si>
  <si>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</si>
  <si>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</si>
  <si>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</si>
  <si>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</si>
  <si>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</si>
  <si>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</si>
  <si>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</si>
  <si>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</si>
  <si>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</si>
  <si>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</si>
  <si>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</si>
  <si>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</si>
  <si>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</si>
  <si>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</si>
  <si>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</si>
  <si>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</si>
  <si>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</si>
  <si>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</si>
  <si>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</si>
  <si>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</si>
  <si>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</si>
  <si>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</si>
  <si>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</si>
  <si>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</si>
  <si>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</si>
  <si>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</si>
  <si>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</si>
  <si>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Global Food Security Index</t>
  </si>
  <si>
    <t>F_GFSI</t>
  </si>
  <si>
    <t>gfsi</t>
  </si>
  <si>
    <t>https://impact.economist.com/sustainability/project/food-security-index/resource-library</t>
  </si>
  <si>
    <t>MFR Macro-fiscal Risk</t>
  </si>
  <si>
    <t xml:space="preserve">coup: 2022-11-25 failed; </t>
  </si>
  <si>
    <t>CMR: Epidemic- 2022-10 - Epidemies (Monkeypox and cholÃ©ra) and floods</t>
  </si>
  <si>
    <t>MFR Financial Risk: Medium</t>
  </si>
  <si>
    <t>Watchlist: High</t>
  </si>
  <si>
    <t>DSA: High</t>
  </si>
  <si>
    <t>Watchlist: Moderate</t>
  </si>
  <si>
    <t>DSA: In distress</t>
  </si>
  <si>
    <t>DSA: Moderate</t>
  </si>
  <si>
    <t>F_FAO_WFP_Hunger_Hotspot</t>
  </si>
  <si>
    <t>F_FAO_WFP_Concern_raw</t>
  </si>
  <si>
    <t>highest</t>
  </si>
  <si>
    <t>very high</t>
  </si>
  <si>
    <t>high</t>
  </si>
  <si>
    <t>F_FAO_WFP_Concern</t>
  </si>
  <si>
    <t>Fr_acaps_risk_text</t>
  </si>
  <si>
    <t>Fr_acaps_risk_text_raw</t>
  </si>
  <si>
    <t xml:space="preserve">coup: 2022-09-30 successful; </t>
  </si>
  <si>
    <t>BDI: Ã‰pidÃ©mie - 2022-12 - BDI-EpidÃ©mie de cholÃ©ra</t>
  </si>
  <si>
    <t>BOL: Epidemic - 2023-01 - Bolivia Epidemia por DENGUE 2023</t>
  </si>
  <si>
    <t>DOM: Epidemia - 2022-10 - CÃ³lera en RepÃºblica Dominicana</t>
  </si>
  <si>
    <t>GIN: Epidemic - 2023-01 - Yellow Fever</t>
  </si>
  <si>
    <t>MOZ: Epidemic - 2022-12 - Cholera outbreak</t>
  </si>
  <si>
    <t>NGA: Epidemic - 2023-01 - NIGERIA: Diptheria Outbreak</t>
  </si>
  <si>
    <t>GNQ: Ã‰pidÃ©mie - 2023-02 - FiÃ¨vre hemorragique virale</t>
  </si>
  <si>
    <t>GTM: Epidemia - 2023-02 - Alerta por Gripe Aviar H5N1 en Guatemala</t>
  </si>
  <si>
    <t>NH_inform_severity</t>
  </si>
  <si>
    <t>NH_inform_severity_text_raw</t>
  </si>
  <si>
    <t>NH_inform_severity_text</t>
  </si>
  <si>
    <t>FJI: Epidemic - 2023-03 - Dengue Outbreak</t>
  </si>
  <si>
    <t>CuraÃ§ao</t>
  </si>
  <si>
    <t>SÃ£o TomÃ© and PrÃ­ncipe</t>
  </si>
  <si>
    <t>TÃ¼rkiye</t>
  </si>
  <si>
    <t>GAB: Epidemic - 2023-02 - Marburg risk</t>
  </si>
  <si>
    <t>People Below $2.05 Poverty Line, % Change</t>
  </si>
  <si>
    <t>fcs.csv</t>
  </si>
  <si>
    <t>fsi.csv</t>
  </si>
  <si>
    <t>proteus.csv</t>
  </si>
  <si>
    <t>gfsi.csv</t>
  </si>
  <si>
    <t>ghsi.csv</t>
  </si>
  <si>
    <t>eiu.csv</t>
  </si>
  <si>
    <t>mfr_watchlist.csv, macrofin.csv</t>
  </si>
  <si>
    <t>inform_risk.csv</t>
  </si>
  <si>
    <t>acled.csv</t>
  </si>
  <si>
    <t>ifes, gic, psuedo_reign</t>
  </si>
  <si>
    <t>ifes.csv, gic.csv</t>
  </si>
  <si>
    <t>acaps-risk-list-reviewed/Conflict and Fragility</t>
  </si>
  <si>
    <t>fao-wfp-web</t>
  </si>
  <si>
    <t>fewsnet.csv</t>
  </si>
  <si>
    <t>wb_fpi.csv</t>
  </si>
  <si>
    <t>who_dons.csv</t>
  </si>
  <si>
    <t>ifrc_epidemics.csv</t>
  </si>
  <si>
    <t>macrofin.csv</t>
  </si>
  <si>
    <t>gdacs.csv</t>
  </si>
  <si>
    <t>fao_locust.csv</t>
  </si>
  <si>
    <t>acaps-risk-list-reviewed/Natural Hazard</t>
  </si>
  <si>
    <t>imf_unemployment.csv</t>
  </si>
  <si>
    <t>mpo.csv</t>
  </si>
  <si>
    <t>acaps-risk-list-reviewed/Socioeconomic</t>
  </si>
  <si>
    <t>2023-06-16 â€“ Influenza A(H1N1) variant virus - Brazil</t>
  </si>
  <si>
    <t>ZWE:Cholera Outbreak</t>
  </si>
  <si>
    <t>inform_severity</t>
  </si>
  <si>
    <t>inform-severity</t>
  </si>
  <si>
    <t>https://drmkc.jrc.ec.europa.eu/inform-index/INFORM-Severity</t>
  </si>
  <si>
    <t>Drought in South-West Angola (3.1)</t>
  </si>
  <si>
    <t>Complex crisis in Colombia (4)</t>
  </si>
  <si>
    <t>Complex crisis in Haiti (4.2)</t>
  </si>
  <si>
    <t>Complex crisis in DPRK (3.7)</t>
  </si>
  <si>
    <t>Complex crisis in Somalia (4.7)</t>
  </si>
  <si>
    <t>Complex crisis in South Sudan (4.4)</t>
  </si>
  <si>
    <t>TÃ¼rkiye / Syria earthquake in Syria (3.4)</t>
  </si>
  <si>
    <t>Drought in Zambia (3)</t>
  </si>
  <si>
    <t>Complex crisis in Zimbabwe (3.5)</t>
  </si>
  <si>
    <t>Fr_EIU_Security_Change_norm</t>
  </si>
  <si>
    <t>Fr_EIU_Security_Change_raw</t>
  </si>
  <si>
    <t>2023-07-24 â€“ Middle East Respiratory Syndrome - United Arab Emirates</t>
  </si>
  <si>
    <t>2023-06-09 â€“ Marburg virus disease - Equatorial Guinea</t>
  </si>
  <si>
    <t>MNG: Epidemic - 2023-06 - Bubonic plague suspected case</t>
  </si>
  <si>
    <t>NPL: Epidemic - 2023-08 - Dengue Prevention and Response</t>
  </si>
  <si>
    <t>2023-07-25 â€“ Guillain-BarrÃ© Syndrome - Peru</t>
  </si>
  <si>
    <t>2023-07-16 â€“ Influenza A(H5N1) in cats â€“ Poland</t>
  </si>
  <si>
    <t>2023-06-02 â€“ Marburg virus disease - the United Republic of Tanzania; 2023-07-28 â€“ Circulating vaccine-derived poliovirus type 2 (cVDPV2) - United Republic of Tanzania</t>
  </si>
  <si>
    <t>Fr_EIU_Security_Change</t>
  </si>
  <si>
    <t>Complex crisis in Afghanistan (4.5)</t>
  </si>
  <si>
    <t>Complex in Burundi (3.3)</t>
  </si>
  <si>
    <t>Complex crisis in Ethiopia (4); Drought in Ethiopia (3.6)</t>
  </si>
  <si>
    <t>Complex crisis in Honduras (3.6)</t>
  </si>
  <si>
    <t>Drought in Kenya (3.9)</t>
  </si>
  <si>
    <t>Complex crisis in Malawi (3.5)</t>
  </si>
  <si>
    <t>Complex crisis in Sudan (4.6)</t>
  </si>
  <si>
    <t>Complex crisis in El Salvador (3.2)</t>
  </si>
  <si>
    <t>TÃ¼rkiye / Syria earthquake in TÃ¼rkiye (3.5)</t>
  </si>
  <si>
    <t>Complex crisis in Venezuela (4.1)</t>
  </si>
  <si>
    <t>2023-08-11 â€“ Dengue - Bangladesh</t>
  </si>
  <si>
    <t>BLZ: Epidemic - 2023-07 - Dengue in Belize</t>
  </si>
  <si>
    <t>KGZ: Epidemic - 2023-08 - Measles outbreak in Kyrgyzstan</t>
  </si>
  <si>
    <t>Sri Lanka - Dengue Outbreak &amp; Floods</t>
  </si>
  <si>
    <t>SDN: Epidemic - 2023-02 - Dengue fever outbreak</t>
  </si>
  <si>
    <t>2023-08-11 â€“ Influenza A(H1N2)v - United States of America</t>
  </si>
  <si>
    <t xml:space="preserve">The increased displacement of Afghans in // Rationale:  // Vulnerability: ies following twenty years of conflict and climatic shocks have led//r recruited by parties to the conflict; displaced and host communiti//Sporadic violence, drought, displacement, and//- conflict and militancy of the Kashmir//- sporadic violence incidents | The presence of multiple armed groups wi // Rationale: There is a risk of conflict and violence because of the p//resence of different armed groups in Afghanistan//e 334 confirmed/claimed IS-KP attacks within the year, compared to//Many of the attacks targeted Shiites//ide a fertile environment for conflict and violence by the IS-KP//The group may utilize Uyghur fighters to conduct attacks on Chin//The IS-KP has also increased attacks in and around Afghanistan si//IS-KP carried out ten rocket attacks on Uzbekistan for the first//he group has also carried out attacks in Pakistan; in March 2022,//a Shiite mosque attack in the northwestern city of P//ni authorities attributed the attack to an Afghan refugee//April, the IS-KP conducted an attack on a Shia school in Kabul//On 20 April, four explosion attacks took place across the countr//y; the IS-KP claimed one attack on a Shiite mosque in the cit//want to return to Xinjiang to fight//r Pakistan, which accuses the armed group of collaborating with a//i Taliban, and JAB to conduct attacks in Pakistan//placement and trigger further violence from the Tehrik-e Taliban P//though Afghanistan is against armed group attacks from its territ//Other armed groups present in the country // Vulnerability: r recruited by parties to the conflict; displaced and host communiti//Sporadic violence, drought, displacement, and | A significant risk of a Taliban attack o // Rationale: the city are displaced by the fighting//ained displaced from previous fighting // Vulnerability: bilise, with a lower level of conflict and sporadic violent attacks//ur or recruited by parties to conflict; people without documentation//to be compounded by sporadic violence, drought, displacement, and | There is increased violence against civi // Rationale: New increases in violence on the basis of gender, sex // Vulnerability: NA | Ineffective emergency response to sudden // Rationale: decrease further, but recent attacks on foreign businesses in Kab//An attack on a humanitarian organisatio // Vulnerability: </t>
  </si>
  <si>
    <t xml:space="preserve">Violence in eastern Burkina Faso leads t // Rationale: to leave villages imposed by armed groups in Cascades, Center-No//The presence of armed groups is isolating some vill//The armed groups regularly destroy or d//threats and intimidation from armed groups//At the same time, repeated attacks prevent people from going to // Vulnerability: </t>
  </si>
  <si>
    <t xml:space="preserve">Colombian armed groups in Venezuelan ter // Rationale: the way for the formation of armed groups made up of FARC-EP dis//The armed conflict has begun to deepen since 202//0, because armed groups used restrictions on p//Segunda Marquetalia and other armed groups, mainly in Apure, aimi//nts during 2020 for non-state armed groups in Colombia, due to CO//Since 2021, clashes between FARC-EP, ELN, Colom//esence of Colombian non-state armed groups in Venezuela and their//relationship with Venezuelan armed groups, giving rise to a Non-//â€¯ This type of conflict is characterised by the outbr//stained presence of non-state armed groups in a cross-border terr//itÃ© 2009; ICRC 2011)â€¯This new conflict dynamic is aggravated by the // Vulnerability: </t>
  </si>
  <si>
    <t>A deepening economic crisis leads to hei // Rationale: Some episodes of increased violence and clashes between protest//country, possible widespread violence, resulting in increased pro // Vulnerability: ion Syrians who have fled the conflict in Syria and about 180,000 Pa//hnic tensions and presence of armed groups</t>
  </si>
  <si>
    <t xml:space="preserve">An increase in the number of Haitian and // Rationale: ce, killings and robberies by armed gangs // Vulnerability: </t>
  </si>
  <si>
    <t>The withdrawal of the Barkhane force, as // Rationale: thdrawal in August, non-state armed groups have continued to expa//The presence of non-state armed groups had already been affec//e incursions, the activity of armed groups in the south of the co//arture of the Barkhane force, attacks targeting civilians and troo//The attacks are getting closer to the ca//One of these attacks targeted the Kati military c//This attack indicates a desire by the non//-state armed groups to increase their acti//o as a result of the surge in attacks // Vulnerability: der the cumulative effects of clashes and Economic Community of W//ven more difficult in case of attacks against civilians while agri</t>
  </si>
  <si>
    <t xml:space="preserve">Social unrest in Malawi further deterior // Rationale: ns, and security forces using violence against protesters will lik // Vulnerability: </t>
  </si>
  <si>
    <t xml:space="preserve">coup: 2023-06-26 successful; </t>
  </si>
  <si>
    <t xml:space="preserve">Electoral violence throughout Nigeria re // Rationale: Electoral violence has featured in most Nigeri//nsions and the possibility of violence and human rights violation,//ing extrajudicial killings by armed forces and groups//, ACLED recorded at least 200 violent incidents involving party me//Unarmed civilians were the most targe//The risk of violence was higher in Rivers and Ka // Vulnerability: </t>
  </si>
  <si>
    <t xml:space="preserve">Tehreek-e-Taliban Pakistanâ€™s strengthene // Rationale: province received most of the attacks (PICSS 01/01/2022)//TP commanders and a number of fighters, granting them de facto po//iolence against civilians and armed clashes in Balochistan and Kh // Vulnerability: </t>
  </si>
  <si>
    <t>Increased attacks on civilians by armed  // Rationale: Several small Islamist armed groups have launched attacks//er displacement a large-scale offensive would cause // Vulnerability: NA</t>
  </si>
  <si>
    <t xml:space="preserve">Increased tensions following settlement  // Rationale: 4 Palestinians were killed in clashes between the village's youth//The risk of further violence remains high, due to a grow//of accountability for settler violence and attacks on Palestinians//Incidences of settler violence are also strongly correlate//here is a high probability of violent clashes, particularly in Jer // Vulnerability: llowing more than 70 years of conflict and stagnated political, and//3) Presence of armed groups | New proposed legislation and evictions p // Rationale: r on 29 December 2022 under a fragile coalition, with Likud//d refugee camps, resulting in violence//and clashes between Israeli security fo//civilians and armed individuals and groups // Vulnerability: </t>
  </si>
  <si>
    <t xml:space="preserve">coup: 2023-04-15 failed; </t>
  </si>
  <si>
    <t>Increased intercommunal clashes in Blue  // Rationale: nd Fung tribes escalated into armed clashes, displacing over 37,0//y drive further intercommunal clashes in Blue Nile//On 1 September, clashes erupted between Hausa and H//vious events of intercommunal violence, increased clashes in Blue//As observed during July clashes, shelter needs for the disp//on of the tribal tensions and clashes in Blue Nile//eat injured people in case of armed clashes//ialised in terms of increased clashes, displacement, and needs as//intercommunal clashes continued to target the Hau//udan because of intercommunal conflict//king place since July between armed Hausa tribe members and armed//Reasons for many of the clashes include disputes following//, and escalations of sporadic attacks targeting Hausa tribe member // Vulnerability:  | Increased food needs following the confl // Rationale: As at 11 May, conflict between the Sudanese Armed Fo//) and to supply chains due to fighting and insecurity//g humanitarians to operate in conflict-affected areas and looting of // Vulnerability: udan, including intercommunal clashes and socio-economic challeng</t>
  </si>
  <si>
    <t>Al-Shabaab infiltration and increased at // Rationale: In early February, conflict broke out in Las Anod city be//n Somaliland forces and local armed groups affiliated with the SS//nce or targeted by Al Shabaab attacks//t in 2022, none of Al Shabaab attacks were in Sool region//take advantage of the ongoing conflict and infiltrate Sool region//in carrying out sophisticated attacks, the probability of this ris//Al Shabaab attacks in Sool region would increas//d people, particularly if the attacks constrain humanitarian acces // Vulnerability: Also, the recent conflict has  caused widespread displa | ATMIS withdrawal from Somalia leads to t // Rationale: ly since increased Al-Shabaab attacks have coincided with the ATMI//Increased Al-Shabaab attacks will deteriorate the humanit//awal, the current political infighting in the south that has stal//ertain because of political infighting in some states // Vulnerability: Drought is also continuing in conflict-affected areas</t>
  </si>
  <si>
    <t>The escalation of tensions between Serbi // Rationale: military forces and sporadic attacks against Serbs//ted areas, and there has been clashes between protestors and  NAT//ikely result in more sporadic attacks and trigger a wide-spread co//from the outcome of previous clashes between the two countries i//ely be displaced or killed in clashes//o treat people injured during clashes//The escalation of conflict between Serbia and Kosovo wil//ve more tensions and possibly clashes in Bosnia and Herzegovina // Vulnerability: s there are no previous major clashes that took place in the past</t>
  </si>
  <si>
    <t>The economic crisis escalates, with thou // Rationale: aid and more than 20 years of conflict and destroyed infrastructure//th wider protests, a possible violent crackdown and thousand more//ommodities prices might cause violent suppression from the GoS, wi // Vulnerability: 3) Presence of multiple armed groups and militias, backed b | The involuntary mass return of Syrian re // Rationale:  // Vulnerability: from the conflict and earthquakes further compl</t>
  </si>
  <si>
    <t xml:space="preserve">Increasing insecurity and tensions in ea // Rationale: ur state, where intercommunal clashes escalated following the cla//come the epicenter of foreign fighters, with increase in arming a//e of increased insecurity and clashes in eastern Sudan, many peop // Vulnerability: </t>
  </si>
  <si>
    <t xml:space="preserve">The escalation of conflict in Ukraine, m // Rationale: The low-level conflict in east Ukraine continues, wh//ct depend on the scale of the conflict (NPR 07/12/2021, OCHA 30/11/2 // Vulnerability:  | Displaced people within and from Ukraine // Rationale: seek safety from the ongoing conflict//and 1 in 500 suffered sexual violence//ce of sexual and gender-based violence creates a vulnerability to//h the risk of exploitation in armed conflict (UNODC) // Vulnerability: well as survivors of domestic violence | Criticism of the Russian leadership for  // Rationale: luding the head of the Wagner armed group, Yevgeny Prigozhin, hav//dvocated for an escalation of attacks against Ukraine//lead to increased retaliatory attacks against civilians in Ukraine//d launch a renewed barrage of attacks that result in the widesprea//e increasing instability or infighting inside the Kremlin, this w//ses â€“ especially if irregular armed groups like Wagner continue t//embolden Russian soldiers and armed groups to use more violence//se that the Ukrainian counter offensive did not start till June 2023, // Vulnerability: lready highly vulnerable, but attacks and violence against civilia | The targeting of structures supporting U // Rationale: of power shortages or direct attacks, would lead to a severe disr//There was also an attack on the power lines of the Sou//ollowing the Ukrainian counteroffensive in Kharkiv oblast//a successive wave of Russian attacks on Ukraineâ€™s power grid, cau//y vulnerable to a retaliatory attack should Ukrainian forces conti//Russian forces could attack the Kakhovka dam to cause a m//Any attacks on the dam would lead to an//Because of Russian attacks, Ukraine has already halted//Russian attacks against Ukraineâ€™s power grid//ilities than the mass missile attacks on the energy infrastructure // Vulnerability:  | Russian territorial advancements in Done // Rationale: Russian forces are conducting offensive military operations on the fr//Group is leading the Russian offensive in Donetsk oblast, relying on//ave been widely implicated in violence against civilians in Ukrain//ther abuses, including sexual violence//hifts as Russia continues its offensive in Donetsk, new areas will co//, Russia continues to conduct attacks in Donetsk oblast//ussian forces and the Russian armed groups offensive and attritio // Vulnerability:  | Fighting intensifies in eastern Kherson  // Rationale: e announced a southern counteroffensive in late August 2022//kraine has focused its counteroffensive on southern Kherson oblast an//ill influence the pace of the conflict for Ukrainian and Russian for//ld instigate mass flooding by attacking the Kakhovka dam on the Dn//A major attack would flood over 80 settlemen//This attack is part of a pattern of Russi//an attacks on dams, including a missile//date: the risk of intensified fighting in the eastern Kherson obl//has not continued its counter offensive in the Kherson oblast, howeve//information on why a counter offensive has not taken place in the la//The Ukrainian counteroffensive officially started in June an//iv and western Kherson counteroffensives // Vulnerability: </t>
  </si>
  <si>
    <t xml:space="preserve">Drought leads to displacement and increa // Rationale: ola is experiencing the worst drought in 40 years due to a particul//arly dry rainy season that severely affecte//ompounding the effects of the drought, hampering peopleâ€™s ability t // Vulnerability: </t>
  </si>
  <si>
    <t>2023-03-14 - volcano - green - NA</t>
  </si>
  <si>
    <t xml:space="preserve">The fast filling of the reservoir of the // Rationale: intained that it was simply a natural result of the construction // Vulnerability: </t>
  </si>
  <si>
    <t>Countrywide water scarcity as a result o // Rationale: n suffering from severe water scarcity//Climate change, rising temperatures during summer and below a//verage rainfall Iraq might be facing a lo//Water scarcity will continue to put a strain//of the households affected by drought are in need of food assistanc // Vulnerability: 5) Temperatures and extreme weather events puts pressure on basic</t>
  </si>
  <si>
    <t>2023-08-13 - volcano - green - NA; 2023-05-21 - volcano - green - NA</t>
  </si>
  <si>
    <t>2023-08-12 - flood - green - NA</t>
  </si>
  <si>
    <t>2023-08-11 - flood - green - NA</t>
  </si>
  <si>
    <t>2023-07-03 - volcano - green - NA</t>
  </si>
  <si>
    <t xml:space="preserve">Increased food needs following the confl // Rationale: If the rainy season (June - October) caus//ed severe floods similar to the rainy season // Vulnerability: </t>
  </si>
  <si>
    <t>Flooding in Chad results in deteriorated // Rationale: ed in 14 provinces at risk of floods for the rainy season//Excess rains are expected in Bahr El Gaze//is forecast may include local flooding, a proliferation of diseas//The consequences of the rainy season are already being par//In Chad, the rainy season begins in mid-May and // Vulnerability: limate resulting in torrential rains, floods, and droughts, causi//n the community resilience of flood-affected populations, particu</t>
  </si>
  <si>
    <t>2023-08-16 - earthquake - green - (M 6.5)</t>
  </si>
  <si>
    <t xml:space="preserve">El NiÃ±o in Zimbabwe increases the needs  // Rationale: as a result of the effects of drought, Cyclone Freddy, floods, dise//act of currently below-average rainfall, cyclones, disease outbre//The reduction in yield and scarcity of water resulting from El Ni//Water scarcity is likely to lead to the spre // Vulnerability: </t>
  </si>
  <si>
    <t xml:space="preserve">A financial crisis leads to reduced inco // Rationale: nk further, triggered by high inflation, devaluation of the Afghani,//a rise in unemployment, and disruption of indust//High inflation compounded by funding shortfa // Vulnerability: on cash availability, market, inflation, and currency depreciation//High unemployment, poverty and food insecurity rates | The increased displacement of Afghans in // Rationale: ed Afghans are likely to face unemployment, discrimination, and limi // Vulnerability: on cash availability, market, inflation, and currency depreciation//- high unemployment, poverty, and food insecurity rates//- high poverty and food insecurity rates | A severe economic crisis, a harsh winter // Rationale: further increase in domestic prices // Vulnerability: </t>
  </si>
  <si>
    <t xml:space="preserve">Drought leads to displacement and increa // Rationale: High food prices and a locust infestation tha // Vulnerability: </t>
  </si>
  <si>
    <t>Poor socioeconomic conditions, access re // Rationale: sh in some cases, fleeing bad socioeconomic conditions, insecurity, and//ia and Indonesia in search of livelihood opportunities and better livi // Vulnerability: The poorest, the ones without livelihood, and the ones who are unemplo</t>
  </si>
  <si>
    <t>Food insecurity escalates as a result of // Rationale: rial control by gangs, rising prices and declining imports will i//could be a trigger for higher prices and reduced imports // Vulnerability: ddress this crisis, increases prices, decreases access and availa</t>
  </si>
  <si>
    <t>Countrywide water scarcity as a result o // Rationale: already led to an increase in prices and caused a loss of income // Vulnerability: asic resources and undermines livelihood security,</t>
  </si>
  <si>
    <t>Government failure to address economic c // Rationale: their jobs and fall below the poverty line (USD 4 per day)//een a substantial increase in poverty rates affecting all groups o//f the population is below the poverty line // Vulnerability: cities after two years of the socioeconomic crisis, stagnated governmen</t>
  </si>
  <si>
    <t>The depletion of foreign currency reserv // Rationale:  // Vulnerability: poverty-affected (vulnerable) groups</t>
  </si>
  <si>
    <t>The closure of IDP camps across Myanmar  // Rationale: k of shelter, food and water, livelihood opportunities, basic services//due to insecurity and lack of livelihood opportunities, although being // Vulnerability:  | Poor socioeconomic conditions, access re // Rationale: sh in some cases, fleeing bad socioeconomic conditions, insecurity, and//ia and Indonesia in search of livelihood opportunities and better livi // Vulnerability: The poorest, the ones without livelihood, and the ones who are unemplo</t>
  </si>
  <si>
    <t xml:space="preserve">Social unrest in Malawi further deterior // Rationale: Further increase in prices of basic items, more anti-go//following a 20% spike in fuel prices in September//protests to denounce the high cost of living and high employment//y in Malawi include declining livelihood opportunities following the C//ikely result in disruption of livelihood activities and worsen food in//demonstrations against rising cost of living // Vulnerability: </t>
  </si>
  <si>
    <t>New proposed legislation and evictions p // Rationale: livelihood-related structures // Vulnerability: ing will significantly affect livelihoods and humanitar-</t>
  </si>
  <si>
    <t xml:space="preserve">A reduction in subsidies and the suspens // Rationale: equires reducing subsidies on prices of electricity and fuel (IMF//vernment announced increasing prices of electricity by more than//In February, fuel prices increased by nearly 13% abov//22, especially as global fuel prices are increasing because of th//The increase in electricity prices have already affected northe//g the increase in electricity prices (Dabanga 10/01/2022)//rease of fuel and electricity prices will likely reignite the Bej//Expected increases in fuel prices have affected agriculture, c//ontributing to a price spike for some food items and//ther increases in electricity prices, unlike for fuel//ing of August, transportation costs increased by 40â€“50% followin//increase in petrol and diesel prices in the country//High fuel prices have affected agricultural a//late 2021 also increased the prices of some food items like sorg//Sorghum prices in July were more than 600% // Vulnerability:  | Increased food needs following the confl // Rationale: The price of basic food items will like // Vulnerability: </t>
  </si>
  <si>
    <t xml:space="preserve">The economic crisis escalates, with thou // Rationale: duced imports and higher food prices push thousands of people und//er the poverty line//Food prices are higher than a year ago://the cost of a WFP food basket is 247%//re Syrians slipping below the poverty line and the food security t//a and Sweida over commodities prices might cause violent suppress // Vulnerability: </t>
  </si>
  <si>
    <t xml:space="preserve">Displaced people within and from Ukraine // Rationale: raine, because of the lack of livelihoods which may result in negative // Vulnerability:  | The prolonged strain on local responders // Rationale: nse as they grapple with high unemployment, rising inflation, and de // Vulnerability:  | Changes to mechanisms for social service // Rationale: fund will cut administrative costs and streamline payments, add//tress will drastically affect poverty levels and increase the risk//benefits, combined with high unemployment and rising inflation, wil//l further worsen poverty in Ukraine//the country will be living in poverty (less than the global line o//an income below the national poverty line//cient social payments, rising poverty, in combination with large-s // Vulnerability: the country will be living in poverty (less than the global line o//an income below the national poverty line | Fighting intensifies in eastern Kherson  // Rationale: ads to the loss of income and livelihoods and to depleted savings and//ing people more vulnerable to poverty because of eroded resilience//t social support systems, and livelihoods, putting families at risk of // Vulnerability: </t>
  </si>
  <si>
    <t>Poor socioeconomic conditions, access re // Rationale: ially sexual and gender based violence//Also, insecurity and violence has been rising in the Cox'//t in food rations and rise in violence and insecurity are likely t//The insecurity and violence situation has significantly//23 when a Rohingya leader was attacked and killed in the refugee c//The refugees felt that an attack during the high-profile visit//Although the insecurity and violence situation could lead to mor // Vulnerability: le to sexual and gender based violence during journeys and also at</t>
  </si>
  <si>
    <t>Increased attacks targeting civilians in // Rationale: The intensification of violence by armed groups and the inc//rease in community clashes have forced thousands of pe//ming weeks, as no decrease in attacks targeting civilians has been // Vulnerability:  | The resurgence of the March 23 Movement  // Rationale: had been displaced since the clashes intensified in March 2022//equires the withdrawal of M23 fighters from areas under their con//loyed a regional force to end armed group violence in eastern DRC//do not perceive this force as offensive enough//rture of this force or a more offensive attitude towards the M23//ed by some as support for the armed group, have reinforced doubts // Vulnerability: Kivu province where dozens of armed groups are active, the increa//se of M23 attacks will considerably worsen the | The expansion of the areas under the con // Rationale: ach other of supporting rival armed groups in North Kivu province//Congolese army, demand a more offensive attitude from the East Africa//emonstrations often turn into attacks against people and their pro//Since January 2022, riots or attacks by armed groups targeting pe//These attacks have intensified since June//curb the advances of the M23, violence against Rwandophone communi//beaten by Congolese troops or armed groups and militias fighting//upposed to have taken effect, clashes between the Congolese army//ccuse each other of launching attacks on their positions//se an increase in retaliatory attacks against Rwandophone communit//Incidents involving armed groups and militias fighting//, particularly in areas where armed groups fighting the M23 are a//itement to discrimination and violence, targeting in particular Tu // Vulnerability: The violence would mainly affect Rwandan</t>
  </si>
  <si>
    <t>Increased air strikes in Myanmar by the  // Rationale: hich are under the control of armed groups who are against the ju//he hardest hit by the renewed violence//l of certain strategic roads, armed groups are likely to carry ou//t more retaliatory attacks (including the increase use//An intensification of clashes and airstrikes is likely to//rate in areas affected by the conflict // Vulnerability: - People living close to armed groups' bases | Poor socioeconomic conditions, access re // Rationale: ially sexual and gender based violence//Also, insecurity and violence has been rising in the Cox'//t in food rations and rise in violence and insecurity are likely t//The insecurity and violence situation has significantly//23 when a Rohingya leader was attacked and killed in the refugee c//The refugees felt that an attack during the high-profile visit//Although the insecurity and violence situation could lead to mor // Vulnerability: le to sexual and gender based violence during journeys and also at</t>
  </si>
  <si>
    <t>2023-08-23 â€“ Measles - Chile</t>
  </si>
  <si>
    <t>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t>
  </si>
  <si>
    <t>2023-08-29 â€“ Middle East respiratory syndrome coronavirus (MERS-CoV) - Saudi Arabia</t>
  </si>
  <si>
    <t>2022-09-01, 2022-11-17</t>
  </si>
  <si>
    <t>2023-08-31, 2023-07-31</t>
  </si>
  <si>
    <t>2021-09-24 - drought - orange - NA</t>
  </si>
  <si>
    <t>2021-07-23 - drought - orange - NA; 2023-08-23 - earthquake - green - (M 6.2)</t>
  </si>
  <si>
    <t>2023-05-19 - drought - orange - NA; 2023-08-13 - flood - green - NA</t>
  </si>
  <si>
    <t>2023-05-19 - drought - orange - NA</t>
  </si>
  <si>
    <t>2023-08-23 - flood - green - NA</t>
  </si>
  <si>
    <t>2023-03-24 - drought - green - NA</t>
  </si>
  <si>
    <t>2023-09-01 - cyclone - orange - (241 km/h)</t>
  </si>
  <si>
    <t>2023-01-20 - drought - green - NA</t>
  </si>
  <si>
    <t>2023-08-21 - flood - green - NA; 2022-05-20 - drought - green - NA</t>
  </si>
  <si>
    <t>2023-09-01 - cyclone - red - (250 km/h); 2023-09-01 - cyclone - orange - (185 km/h); 2023-08-15 - flood - green - NA; 2023-01-20 - drought - green - NA</t>
  </si>
  <si>
    <t>2023-08-27 - earthquake - green - (M 5.7); 2023-08-17 - earthquake - orange - (M 5.7); 2023-08-17 - earthquake - green - (M 6.3); 2023-04-05 - volcano - green - NA</t>
  </si>
  <si>
    <t>2023-09-01 - cyclone - orange - (241 km/h); 2023-08-22 - flood - green - NA</t>
  </si>
  <si>
    <t>2023-08-18 - flood - green - NA; 2022-09-23 - drought - green - NA</t>
  </si>
  <si>
    <t>2023-08-21 - earthquake - green - (M 5.5); 2023-04-24 - volcano - green - NA</t>
  </si>
  <si>
    <t>2022-05-20 - drought - green - NA</t>
  </si>
  <si>
    <t>2023-05-05 - volcano - green - NA</t>
  </si>
  <si>
    <t>2023-08-29 - earthquake - green - (M 5.9); 2023-08-28 - earthquake - green - (M 5.6); 2023-08-28 - earthquake - green - (M 7.1); 2023-07-05 - volcano - green - NA; 2023-04-19 - volcano - green - NA; 2023-03-31 - volcano - green - NA; 2023-03-12 - volcano - green - NA</t>
  </si>
  <si>
    <t>2023-08-18 - flood - green - NA</t>
  </si>
  <si>
    <t>2023-08-28 - cyclone - green - (120 km/h); 2023-08-17 - cyclone - green - (213 km/h)</t>
  </si>
  <si>
    <t>2023-04-21 - drought - orange - NA; 2021-09-24 - drought - orange - NA</t>
  </si>
  <si>
    <t>2022-09-23 - drought - green - NA</t>
  </si>
  <si>
    <t>2020-10-23 - drought - green - NA</t>
  </si>
  <si>
    <t>2022-11-11 - drought - orange - NA; 2023-08-23 - flood - green - NA; 2023-05-23 - volcano - green - NA; 2023-08-23 - cyclone - green - (83 km/h); 2023-08-21 - cyclone - orange - (231 km/h)</t>
  </si>
  <si>
    <t>2023-03-24 - drought - green - NA; 2023-01-20 - drought - green - NA</t>
  </si>
  <si>
    <t>2022-12-09 - drought - green - NA</t>
  </si>
  <si>
    <t>2023-08-18 - flood - orange - NA</t>
  </si>
  <si>
    <t>2023-08-29 - earthquake - green - (M 5.5)</t>
  </si>
  <si>
    <t>2023-09-01 - cyclone - red - (250 km/h); 2023-08-21 - flood - green - NA; 2023-08-01 - volcano - orange - NA</t>
  </si>
  <si>
    <t>2023-07-20 - volcano - green - NA</t>
  </si>
  <si>
    <t>2023-04-21 - drought - orange - NA; 2023-05-19 - drought - orange - NA; 2023-08-21 - flood - green - NA; 2023-04-12 - volcano - green - NA</t>
  </si>
  <si>
    <t>2023-05-19 - drought - green - NA</t>
  </si>
  <si>
    <t>2021-07-23 - drought - orange - NA</t>
  </si>
  <si>
    <t>2023-09-01 - cyclone - orange - (213 km/h); 2023-08-24 - flood - green - NA; 2021-07-23 - drought - green - NA; 2023-01-20 - drought - green - NA; 2023-08-23 - cyclone - green - (83 km/h)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</si>
</sst>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8">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24">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color theme="1" tint="0.499984740745262"/>
      </font>
    </dxf>
    <dxf>
      <border>
        <left/>
        <vertical/>
        <horizontal/>
      </border>
    </dxf>
    <dxf>
      <font>
        <color theme="0"/>
      </font>
      <border>
        <vertical/>
        <horizontal/>
      </border>
    </dxf>
    <dxf>
      <border>
        <left style="thin">
          <color theme="0"/>
        </left>
        <vertical/>
        <horizontal/>
      </border>
    </dxf>
    <dxf>
      <font>
        <color theme="0"/>
      </font>
      <border>
        <vertical/>
        <horizontal/>
      </border>
    </dxf>
    <dxf>
      <border>
        <left/>
        <vertical/>
        <horizontal/>
      </border>
    </dxf>
    <dxf>
      <border>
        <left style="thin">
          <color theme="0"/>
        </left>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font>
        <color theme="0"/>
      </font>
      <border>
        <vertical/>
        <horizontal/>
      </border>
    </dxf>
    <dxf>
      <border>
        <left style="thin">
          <color theme="0"/>
        </left>
        <vertical/>
        <horizontal/>
      </border>
    </dxf>
    <dxf>
      <font>
        <color theme="1" tint="0.499984740745262"/>
      </font>
    </dxf>
    <dxf>
      <border>
        <left/>
        <vertical/>
        <horizontal/>
      </border>
    </dxf>
    <dxf>
      <font>
        <color theme="0"/>
      </font>
      <border>
        <vertical/>
        <horizontal/>
      </border>
    </dxf>
    <dxf>
      <border>
        <left style="thin">
          <color theme="0"/>
        </left>
        <vertical/>
        <horizontal/>
      </border>
    </dxf>
    <dxf>
      <border>
        <left style="thin">
          <color theme="0"/>
        </left>
        <vertical/>
        <horizontal/>
      </border>
    </dxf>
    <dxf>
      <border>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rgb="FFFFFFFF"/>
        <name val="Arial"/>
      </font>
      <fill>
        <patternFill patternType="solid">
          <bgColor rgb="FFFFFFFF"/>
        </patternFill>
      </fill>
    </dxf>
    <dxf>
      <font>
        <sz val="12"/>
        <color auto="1"/>
        <name val="Arial (Body)"/>
      </font>
      <fill>
        <patternFill patternType="solid">
          <bgColor theme="0"/>
        </patternFill>
      </fill>
    </dxf>
    <dxf>
      <font>
        <sz val="12"/>
        <color auto="1"/>
        <name val="Arial (Body)"/>
      </font>
      <fill>
        <patternFill patternType="solid">
          <bgColor rgb="FF7FC8D8"/>
        </patternFill>
      </fill>
    </dxf>
    <dxf>
      <font>
        <sz val="12"/>
        <color auto="1"/>
        <name val="Arial (Body)"/>
      </font>
      <fill>
        <patternFill patternType="solid">
          <bgColor rgb="FF0091B2"/>
        </patternFill>
      </fill>
    </dxf>
    <dxf>
      <font>
        <sz val="12"/>
        <color theme="1"/>
        <name val="Arial (Body)"/>
      </font>
      <fill>
        <patternFill patternType="solid">
          <bgColor theme="9" tint="0.59996337778862885"/>
        </patternFill>
      </fill>
    </dxf>
    <dxf>
      <font>
        <sz val="12"/>
        <color theme="1"/>
        <name val="Arial (Body)"/>
      </font>
      <fill>
        <patternFill patternType="solid">
          <bgColor theme="9" tint="0.39994506668294322"/>
        </patternFill>
      </fill>
    </dxf>
    <dxf>
      <font>
        <sz val="12"/>
        <color rgb="FF9C0006"/>
        <name val="Arial"/>
      </font>
      <fill>
        <patternFill patternType="solid">
          <bgColor theme="9" tint="-0.24994659260841701"/>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127</c:v>
                </c:pt>
                <c:pt idx="1">
                  <c:v>50</c:v>
                </c:pt>
                <c:pt idx="2">
                  <c:v>21</c:v>
                </c:pt>
                <c:pt idx="3">
                  <c:v>8</c:v>
                </c:pt>
                <c:pt idx="4">
                  <c:v>7</c:v>
                </c:pt>
                <c:pt idx="5">
                  <c:v>4</c:v>
                </c:pt>
                <c:pt idx="6">
                  <c:v>1</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7J3LciNHlqZfBabNrAAh7oGyqjYDkEwmRTKFIsBUpXaRJESikwSyQUIS83V61Yve9XJ2erH5PG4I
P3AQQabXRMyUoDKpzJ1OOv7jfvzcz1+vfv/L1d08WXd+v79bPvzl6ve/fXf7+PjlL99//3B1O79P
Hnr3i6v16mH1y2PvanX//eqXXxZX8++v18lvi+XN927f8b+/uk3Wj/Pfv/u3v/Lbbuars9VV8rhY
Lf++ma+fLuYPm7vHh2fmjFOdq9Vm+aiW3/Cb/vbd9Gm9SL7rzJePi8en2dOX+d++037iu8738vfs
/M3OHdt63Fyz1gt6fTcOnb7rDvyB68Txd5271fKmmI57geO5fTcMI9cLPZfp7E+/T+5ZfnA36V6S
6+v1/OGhk/+3XKZtvBxdPKzG2Xcer9QWpx/T7/S9jum//VUM8C3FSAV2CcmhKYn67HbeOU7uP9mE
3vF6vh87zsAJPUB2Yl+DvusEPd/lnzgcBF7kBV6gY19vT2YCVNcKKlSnJCmOz5snxXS1ebztTDfX
ybLA49uvQdRzB04c+XEcBMGgH7saKbx+z3PdyAsjv+84rtcXlKi5JTMptMWCFtqcJMZ02jwxRpv1
Znm9sEeIrtcD5igOBl4/9LzA9wcaKdxBLx70+4EbDQLf6TtBWPztjCHV2JCZDOVCQYJyXMI/Omke
/stp58NifbNYdk4e7pLl9UMBxrffCCfmzEcujN8bZB+NDt3Q78G4Bk4Qx+V89WV40dbMJDH8CkEc
w09IMn1oAZlmi/vVuns2f3ic2yNQN+5Fg9h1A58HnCfac3Sm5bhBb+DHvOnMhTzi4umuuSkzabTF
gijanCTH7Kz5W/N+cTO3KkQNekHshoG6KMAM1p52V+Jef+BzjWBrjhe5/ag4BBnLqrEdMxHKhYIA
5bgE//1x8+Afb56SpUUB1ucW9KPI6fcjpKTYd3QBthvEPYCP+h408GPkKW5JlU8d3o8Z/GKdwL4Y
ltAff2we+mmyuV50huvEqhjr+j3HDWFBoR+E7iCO9cPv+73Ajz0uhj8IHCdyeM+r+NfdlJkK+mpB
C31SUmQ6bJ4iZ/NPyXJlUY71vN7AjSLP9yJk1KoiF/QieE8chA4yLCKWuAY1dmKmQLlQgF+OS9zP
Rs3j/n61Roc4T67m16ulTZ3Od3oh0mmAbDpQ2rSgguv0or7T96N4EHleHIfyKai/LzM1dr6YoMrO
vKTO+Wnz1Jkkd8mm4BLfLslGPV/RIuxHg0hp276j3QzHg0OljzfibG4BqTKog7sxUyJfJvDPRyXq
k5+aR326XnTOkuVni29z1Au5A74fhXHg+gpeDfm4z21wXR7mCOkpdKVWXWdDZvAr30UQoDIjiXDW
iqP/ZZN03s9/6xxvFsu5RVp0QziTGwUh0lA/dtRDrRHD4aF2g4ET9QNsHYoexQ3MpNRJUn9nZqLs
/gZBm90fkCSatECAPXq8Xay+2Hw04p4yrIZxhJE19sNQJ4w3UNN+wKvuOYHvDsSbUWc/ZoJsVwpC
bCckAY5mzTOqd8nicVEczm9/HjB0IJwOAjeO+8rsJJ7sbuT2wsgJIY4XRH5mIa++Dwe3YwY/XyaQ
z0cl7O9aAPt4dbeyawBHVu1j6wsH/aAfDGLH10XWbuT1+jFSUuAM3BgNb4CBvIp8nR2Zwd+uFPhv
JyQJxj82f/KHv9zcJsvFw6NN0zcqQ+x5GChcN+aB8HzdDRGGOIgCL0RsTU+/uh5VItTck5kO2mJB
Cm1OUmP4tnlqnCOm/maREXVxCLn4gbBso0Q7EUdee6GRU72+E/c9ptEcUlddlRKH92MmQrFO4F8M
S+jPWyCrns6XTxZlo34vCCK0sr6y08X9CBOejnzUQ4plFgufj/4cCuX54HbMwOfLBO75qIT99Kj5
E/8+wd1TXP9vf3m74I5FAocbVuoQV48T6wqCA/MZeD7uOGXdFozn4GbMoOfLBOj5qAT9/UXzoI+S
5c1dcj1/uLWHvMvTiz7W97EGuQFmaQ50xVg06PeQR7Fpcx2wnaZPQpXT1NuSGf/qWkGE6pSkxOhN
Cyixulv8alPw7zphL0Ls6bue5wdKDUa2r9BBOdnCAMnTwZ6HwubG8CWNEId3tIcKxUJJgmJ8B/82
iD/3uG2ukmVnmtyvLLL/roPqi23I9QY63++iDUMg1K5+X7D8Ye29mAkg1ws6yGlJjmELfP/D5c3q
zioZ3J6nnP9pKAaBFspGXbkNTtRDCfZDlAVM2R7vtX4ZDu9nDyny7yFJkA/vQN+Cm/Bmdb9Yplfh
Yv5l8+lucVVA8e2vMvpwPIj9CN7P+4tFVKdClyvho6xhTU3DL+Sz/LKtmSli+h2COqYfkZR60wJK
zTbrz/dz6zrboOcMfFepCMit0AFjXeWmBExj7I4xJeH9J15G2PLqbspMHX21oIs+KSkya0H82OV6
c7NJnuxdmK7n9nD0BIHn6K7PbqB0Z2KU4FVZjAyWverzXWMrZhKUCwX65bgE/vJj8+KTOhrEgC6v
O+NkcbV6sB+zpNxrrsMTIWwY3chBw+O6QIt++hGWpNdszUyZ/b9JkGr/D0razcbN0+7ter68uu1M
VndPy/mDXRkYL5GPyzT0dMMTUtmgh9nbwXkk7s1LdmMm0+5vEOTZ/QFJlkkLTFDQg/tUMJVvf/sD
l1gOojWCAWYQJ0Iz1N4VZ9BTMU79Ad5r/EUwvOJP5z6ig9sxU6P4GoIGxfAO8i2IIZv98b/XnxdP
8wKAb8feww/BU40DIsoeC10XJFDf9zyXSHHMVOrDW1N9S+psyIz+dqXAfzshKTC7aJ4lHT38RhbD
0qYB1g1VJADBZKRD4JTAGK4df89B8o2iAEWRC6IiCXQS1NmRmQTblYIE2wlJgunPzZNg+tgjiGYN
FQogvv0aoH7gnvaJ5sufaqF+hDiFsEo5xNBk94D56j2otyczGaprBSGqU5IU5y14CQhT/7xYJp23
ycOqAMQCMVwMgUEYhmjdUaAiy7QL0UXe8gmpCQkwVuFMO4bxursyk0NfLQiiT0qSjFpAkh+Se+Rc
iwYSrgY5WOrUk6/FQ6BCNCpaXzeKyJ3ggSYI1ktd2UJsqrEhMyHKhYIG5biE/4cW6HnD9Y3iCzZj
jbs8wviiPdykfS9W0QCSOTGP2YRI4wDulNnVq8yp1p7MNKgsFVSozEg6DFvwTn+cY/+wyJLCnudj
q/WRQtOPLqL6uOpISnF5vI3Pw8HdmNHPlwnk81GJ+scWuOqmaZbc8BdlMLcHftdFSB2gqXH0SYeL
nVDX2Ug56WOTggm5Sk7Fjlj87UxBqLsrMxH01YIW+qQkyc/D5qWlD/Pl/OtmbtNkjqxERICSV/PL
IN5n/KdqDsPU9rJU+VGtLZmJUVkqKFGZkWT40IKbcfl5nRBaWRzMbxeSMFMQHNMnQGBAKkpfOpHQ
GrxByKVBUAr6IXkSxZ/O7kSN/ZgpUC4U+JfjEv3LFlyC8W1i0V5BirQX4RByiBPzSM51dYUNgQkT
eOwSPpnH4lcP/6GtmFHPVgnIs0GJ9+xN80zncrl4nF93po/J4/yhOHjffuYJSg0QQQMHY1ERlFoV
RQfqTsQISgQU+zEKG4EdVexrb8tMBLFcUEPMSrJcTpsny/lqvbq6sqipwWVi31MeOQpRhD7hSrpu
EPZUxjQxHY7jBGlar06QGhsyk6JcKIhQjkv4z1vAhc4JZFoQRWnTkO0SNKNCWQnW7juDvq+zoq6j
aggQwxH6JMqFiK/CblFvS3toUPk6kgyVqR1KtEA7GCdf5p0P8/W1xQeZV4H3gNIaEXB76ALiLhD9
BAGINnMDXKTKxa3fhXp7MpOiulaQojolSTH+0DxPOlmSDGfZudNHXx6EShVzOPnKgM1DUHkoHMdH
hMWf4IT8QOAqH1D1nai1JzMlKksFISozkg4nLXiyp4v5ep10zuZQo0Dj219sCvmEA4LMUI7BOisH
UCFE18GWFyOhYu/L8+SKv52rbjV3ZSaG/p0EPfRJSZJpC7w9098Wj1/na7vONj/s4WRzg77K7Qmz
lNwKRZSxDz9EhHEVTyhhx44gSL097aFHdbEkR3VOUmP8rnlGNV6v8PwkBRzffjd8ZbYjEzF28Ssg
RokUIKI0fUIvPZ8SQWk8jaBEjf2YqVAuFBQoxyX671rwYp/Pfyd6wx74KhbZc0JYP3kN/EcVV6pc
AwQnF10jorQASSq4nGXA2eH9mMEv1gnsi2EJ/fk/mj/4J+vkP+wBT+IPiVeEiJGEhQ0pTa+qAO97
PbgSsRfoDQQCpjFm2tN8YDNm1LOvIDDPBiXiJ39vHvFZsvjNZrKVq4uijitYyeG/Z4a1WCeALYYl
tLOfmod2NL9bfLUo4BAe7BBAgX9mELqoWL7uGOjG1EvCOI0djppJAZmeQtQ8vB8z9MU6AX0xLKEf
tcBvf8GZvk7scRL8wNiXwz65aQPyeQaBboamZhv+ALQtLKDoAURKFn86Ey0Pb8eMfLFOIF8MS+Qv
WnDobWf1Y1XwVWGpgLRxpBMeSPl4kujje9wGzD/KFKcjf3g7ZuSLdQL5Ylgif/y+eXaTVT45Xa1t
FlXw0W99JBJMzLmDRYPfceFJIbmaCJbZvA5/zT2ZaaAtFoTQ5iQ1TifNU+M0+Zp8vrWbyOzHPWVk
QFahjgVeAZWlWZFnQhUdMYgI68IYQUVVlfNWlWfqbclMi+paQYrq1A4lWvAWTLGELqnlW4BhQZvq
OV5Mjg7q64Cya0juGh26AXUJMUJTu1BF/RL7KxxidXZkJsN2pSDCdkKSYNoCjerDYv4ICexRQFUW
xuGFGIRSqwKz9PcYbxmlXggzjSjK4+7WVaixHzP+5UIBfzku0f/QgodhhCdg8XD7zyykyuOLB754
A3QLaJrjqYw/ISmepkfi5fszE2ff7xG02vdjO6Q7bv4VmSXLr3adOFRJouItRbfJn1JVJbEGacyL
GgykvuFr7uM4wAOqEkarj0idHZnJs10pCLKdkCSYteD5QNL4zWYyVUgGAuGLWaUdYYejEBJWCI8n
BUnXYBE9vBcz9MU6AXwxLGF/34K0wvHX+dWtVRPogPqQhDbG/LuoD1kRnlSgBRXqiXJBy8Phj3Oz
euxrbMcMfblQYF+OS/DHLTjz7zbLm2T9VEBgQWJSagKeF2pDoiqomtsa0yHtRr3TKhBbaXg7kmuN
/ZjRLxcK9Mtxif67y+aZ/pv5/epqjQPgqlMkP3dWv3Qe6dAwpnGFRct01yUjh9IL/JO/zLpJCct1
Si2Poraml/tbdmom2OHfKCh5eIEk8bgFHtDR7ebRqtWVEqDo4dFAlfmkr4CIWqXcCSSOCKr3CWql
FJ941A9vx0ytYp2gSTEskR/Nmr9cJ1fEp9rMKFRtAqj+rCwgJtdalxA9sgxVTqEXIiDvVDessSEz
+OVCgX45LuE/aUFY2FTV2Fv9E7o5dJGdUAUpHAYtqIWL7qc/MSGWLAy3qunGIA8fqz7wL9iYmRw7
v0CQZWdekmc6av52HKEqWrUfKrGKqpMYq0ijIpJ1oJtvSQnlgeEFop407IvJKk1q7MZMi3KhoEE5
LrE/aoGRZJb8++Kz7dKHMB9qG1J8iRiM3TIaVA0gstgjYpvylBSIk+nO9bZkpkF1rSBDdUpSYvZD
87dgQv+Ge4veI9ViTJmi4j0BAJSJ7lMElLpAGG8NSVWH92MmQbFOwF8MS+gnw+ahP31a3zx9tWw2
pzYGmTrcgVyK1YXciAYbKtkKg24m4wouVG9LZgpU1woqVKckJU5bYHpKe6wU/PjbNUCc10R4YVpC
x05N4rrNHAUw7W8yiIhB8smMFn68g7sx458vE9DnoxL190fNn//38y/JnT3UyWbDRE7IAMydOlcU
qdeEolhFJqnie4inhCelYWHVB/jgbvagnn0JiXo2uoN6C5x1hOdYTOCkWlLoRwEVt3OlWbeHB6ob
AxIPRqgsgVMoY4c2Y8Y8WyUgzwYl4ictEHamf/znqjNb3f/xXx1VL2my/uO/l1eLL3N7R59kBYzX
A5ovlB/t7FMJg1gaYuPzKguy3Mhrdmgmzf7fJMi1/wclCact0KSnd6tfk89WTbQqgCnyCfZAT0jT
yzWKKSthTK7VAEWBPpY7Vow6G9pDofKrSIqUEzsUaEMvjdvF3eLLF3I9H+zdGzQ26rTiHiLGAD2a
rmI6EShBhut12y2A6eqTMam3JzMdtMWCFNqcpMbkXfNP9/GGDMR7SqYXgFgQmoIeNwE/XVqZhAda
l1y72PVwJBVBBjJuuNaGzISoLBVkqMxIIhy3gCnNbpOFXfse90GVrCffEL8RnYpVTaSq36ivdOgY
CzkxUoYi3nU2ZKbBdqUgwXZCUmDWgmugWvv8POca2DSydonVJvASnk8YmqrbrV7rKhVUzVZeBvI+
0wR1GXFTc1NmQmiLBS20OUmO9y1w5b1d/PvCHkOiXjS9NCirTiYuNUh2OJJDhR6sq0hdpIemnrzi
b2eBsId2YyZAtkognw1KyN+2wHx0PF/RsdjiM+ATMoDWHNHFJyt2q2tx3A2yHOBB5Hy6YVbTsPok
19iPGfdyoYC+HJfoH7dAg55tqEVsE30iYmiJjt+mT255Hzu1LhBRJyDtdIieQRooNlaIU0W/xn7M
6JcLBfrluER/1oJYsyxAujtaPDzY7HDouNTEo2Qez++A6Hrp31T17TFvcDkorl5U7akSofa2zKQQ
ywVBxKwky/FPzcum4+T+0+ra5q2AIlTlUV6dKIgpExZjNa0+yH3VPR1FjmfAVWWSkJqqBKmzITMt
tisFGbYTkgKnLRCLThfrxSdiOgoYLCgH1MNQPEcVvaBpHmVgNAp0qYKBduAjNZGzsmvbq7MhMwW2
KwUFthM7FDhp/g7MCANfXCfXqcFptvqU2IykUWkqLonnPA/U7SQUQL8O3dChAYeaS13Tu67OF27O
TBjjLxE0Mv6MJNesBZrc+NZqZUMPe5/qfUjpQtUjPe0tpvErkkFxlPpEz6SdjcUrfnA3ZorkywQN
8lGJ+rgF73deWUi1UO8c3S+IQrNpW1KZ0LjZKKkU0t5EZtFhGKdNH0o2dvM4oPynSJt46d7MJDH/
FkEh8w9Jgg1bIO6+xXVxNbf3qlCzgRR1OmvQsIxqP2kF9Mo9cSlYzwdthGCatEh68adzBe/gdsxU
Kb6GoEMxLJF/2wIXxrmKxbyzKVOpehlwIKJjyeFyCUTWNQ0iNXpogThHQ9XGmJJ7OvZ1NmRGf7tS
4L+dkBQ4bwOz+vppbjtiRvW3p1YDscoUktltDkRxbsLEMX+o3jOGzKLLWlsyU6G6VtChOiUpcdkC
KxMv2p1FJpSVIVaZ7KpTg6xWopqduE7WuonaoEhammZxaCtm8PNvIHDPRyXk4xZU7Bne3czXNrkP
sQKqcB4yatGvXtMncGqT2K4qKykLq3Ju67jX2I8Z+XKhwL4cl+i/acGBn1Lq9sZmpAYWDGIG+qpj
pQa7Mm34xBLwGMCN0o+Oe42dmHEvFwrcy3GJ+7QFLH+SrJMbu82tEErJhqMtfZ/4PEOLyiCmvC1p
Q3TFcPsqRlKoBnW2ZKbAdqUgwXZC0mDysXlFmupyVvkOTRED8t2ozeYZuH1ES54Qv09R1lP1BKjy
+4O7MWOfLxPA56MS9ZMWnPzRerOcL4rv/u3mI9gKLV5cVC2qyajCwsKvCd+hIpU69mCP2Ztw+irs
h7djxr1YJ4AvhiXyozYgP7+7WWwsZq8HfQLEyEonuzbN1VHeyoqOBfBk6uDMJCYY1zPKsoD+8H72
YF8slOAX4zvot0DBnWzm68dV58JqSTbVaMSJPAoI5D14iMGrUKBLWXmYjupVb47Rq7kpMxm0xYIU
2pwkx6QFWm/RlrQ4kt/OiAiwIDkNZqTqsKk6kXrijjKdqmBJLNkRDrZdV0KdHZkJsV0pqLCdkCR4
04K+LzMMDxa9y10iuvDU0A+X5Cl0XtlrFZ+/agpDoU4UAyWHqiik6lNwcD9m9PNlAvp8VOI+a0FK
+nS+/mRT8PFpyg3/p4JJHiisO3Aot43HnzIA6FvpBx5Vhf3wdsy4F+sE8MWwRP6iBVmDQ0rTfkoW
/24zSpvKVsTO4UJLC8RIGwNddkL8BaQqkJWjLHHCf1lvR2YCVNcKIlSnJCGGLVB7h/SbQv1KXWij
ZP1pY7PIHrFFVCThMpCiGaWqlniUKeCsGkiqwuamKgEv3Nwe4pi+oaSS6Wd2yNWCHJ4pfWAeO6eL
x8esLfH7+a8Lm6HCVHWgtDMFmHTdoUuNE+pPQqg4beZGMJhgXS/dl5lWe76eoNaen5L0Om2BpjHl
Pi0LqCxIVml37ph2DaGD7CSb3aqqlXhykKjcjA3KB+bQbvZQJVsmqZCNStSnb5q3Z4xWj3RatdpG
z1URexGCEya9SDXnwWZU0S9UXQ3VRo8wgRD00+nq015nR2bwtysF/tsJSYJRG+KTKAqwXllkTara
Pw4a3PmE7ZFTiPFOowAxk8TGON6+zOfx4Q2ZCVAuFPiX4xL+0xZoFKfJhvCkz/Y4Dylw1BpBtCVi
Mv14GvoRbavob4sfIc/IFcalGvsxo18uFOiX49//21+/v/r9Lzfz1dnqinCs1XJn4GFn5O+YIJ4u
5g+bu8f0z1ZWH5rqiI2cbX6fE4q3Wd/YA5v2bKjNsBFUhfSj6xE8ApS9GpB5m5GiL9h8vS2Z8a6u
feabyjN/dtk8158u0KK/UC3XHiGUoUK1eMGul3+0U6/89zy3uUOzyu9r7cVMgcpSQYDKjMR/2gLZ
dPz0Zb2xyPHpXEvxBLpcqHoju05jegFQdowQbpWVazBiHN6OGf9inQC/GJbIj1vgv5ltfk3uNvaO
fZfUftQ2FbqFTZUQLlFSkuSpHvFeDgFFRgfa4f2YoS/WCeiLYQn97EPzTGe2shl0Sl0Rat9GCPiq
KDQmUt2P0O9RJJqg+D4GDCrkgn1B8yxW69Bm9qCefgWJeTq4g3gL2MyP9zY1Kkyl6hElzyB/THlL
K3I9EdfINIAtC6wd2oUZ6myVgDoblFD/2AIpMlO0zzZXNo2kVHpGQaVgreIvUYwVWkO8S1kvYuDh
+mQimPqr1dyUmQDaYkEHbU6S42zcPK8Z3n2yWzqY0DjVZpkgiZg6ayGh1BopsFcTmEiODuYErsgA
kb8q49TYjpkI5UJBgHJcgj9sQXTW0cPjymrzTaJQVGdlVNq0PA6d7HTwA0JHVcFzGpZncYs6+jX2
Y0a/XCjQL8cl+kct8BmfzR9Wj7dWC6WS5qc6MPdJZkrbMOsWT1VnhwYlNAPgucWYFkod6/CGzPCX
30TAX45L+M+mzXOe8+TuevGrzcSBLhETjioNQitT/kclL2HPiQiNVioubCk1dMogrTpbMlNgu1KQ
YDshaXDeAklzSK9TmmwWXODbjckkIQcqEFGV0Ew/OgOixho+ZArYiWCVGvsw414uFLCX4xL1YQtM
yTNqNI+SW6oHWtRsXQKCEG1oYafSvGlKrpsyu6hXaL70ZcYXQ6HBNGWj+vLW3JSZDNpiQQptTpJj
1AJGNN6sk6vE4jtA1isJZC7JL4H2/HbDGGWLVqbKn59+mK/SoMZOzPiXCwX25bjEffxT8w/A+GeE
gOzrW2A8lcL9BvOmqjBLfRZU3eJPZtptWWB//z72IF50HpCIF+M7iLfAMT++hOz7v2kHu7du9sbK
rQ907jCHP26u53/7Tp1yjwQkhHiTHVMddvLDIppd5wZnIeqXZ3P/hvZAX9xXCX0xvgN9Gw77hOd+
/zd9IfRYMT1qleI51BkMLkNluAy8SiO27I/mx71Wm/k9sFfWSuQrUzvgt0DMeT9B2bMFfl4tk3rU
ugclL5OJJzcP1BKs5l+lTOZ4SIyELbBVjEhEIjaSvEme7A5IRO3T0pFwxGxeMhk89s9HH+077Nm6
nYOeDe8c8mHzz+nomMBfW7gjx1Oxg+xd+tKlH12adAOCErHiUNcj4/0i2HO0uaM1zPMWPjPw25UC
+u2EBH903Dz4M9UvxBb4CCshbdZpH2i0H1PhUlnx8aLgG1cfYUYY3ybXz23GDHy2SoCeDUrAZy3Q
oUZHFll6mmpBpQEVXJ5+9Gc1TbWgdk28pwgsPY4PpX6YMS8XCtjLcYn8qAVms8l8vXnueL1MlKHT
HFIiWYtxzmhUFGDFWdIlrJyuBNSkJp09/TCfXbRMpDm0HTPy2SoBezYoMZ+0APMfhnhurLEXzJBE
NPHJEdUt9F2q89H+h5Qvyt2bEP8Bw8Xi6lmjkRn0cqHAvRyX0P/QAn/V8D3czhb0f5rHdHUyDYyS
0U/nbyyqShWbsDrx6qOLMlubcM7dg4LcGX/ZGnD3HwLzcd+uFOd9OyEPfBtswieqF/D+7/oy9u71
iWEldDUgmCb96DqT6iOqsqmLh1WWVz95WCfzu+e2Y4a+WCeAL4Yl7Cct8AUO1/dzq75AUlcoJuZR
igFfYNrqW3tYySsiR4uClZQhixBuZB2lGvsxY18uFOCX4xJ99bY1HXGp0lSSa5uxxYQkELmt+lXR
U0/1rdQ9Id0AXyFxgAS48tSmjTWKY57xnTo7MhNgu1JQYDshSTAaNU+C6QeK5dviO37ZJCDXkXSm
XzQJCKUj6l+uO8DFj5cWUVfxBdjYI6I/0o+uR+GiQqjk0EfCSnOxIv7qNdaCcqE46eW4POgXLcgQ
HZ5x26wd9G24jcbeK3E2GSkQ8rO/mbGXMi5m/0bM3KVcKCAvxyXkbQi0Of3RpkwTkopOQ8IyvI/T
XNFYHVdVP1ddjJWBuIr5dLV5vO2cEk3+CuVJWyyw1+Yk/qd89aaf17PxsIDi2119KtiPigyqUV4m
0IuXVQX74QRXLatKLqSRIc0rPBiBaD7+WkCfJEP1F0sytCHY7/zoH/bIoMp0qlI8lB7JYNZF+y41
zqk4j2WHf4q/mqtU898P1OkwY3+erxOwF8MS8XO+bNMH/8PlrPju337wKdas+qRG9D/XH1aq3PUI
JyZRioIw6af4oxngH5IlbWeetdqZES8XCsjLcYn5B6SJpjEvtLz9L5vaom6IeM7RjQ5LWPyALDVa
HVENJtJlSaXDUvMuwEJZ5jVU2c3h7ZixL9YJ6IthiXwbdNg3P1tk8/hZU2tNWFS0082UNKXnE5Ot
k394Baqwl4UB9x8DM+7lQgF8OS6Rb0OlweGFRQMxlgN6KFDYt/KAVgQcLAecdNWeM685IqT5UtF/
MfKFCUQiX4xL5FthOVg9oLqktS7ezddf5zerX62WJAdth5qaWNDybne6tEM5DIrM9ukM7FEwWwXc
69dg9OLtmW/Fvt8jSLXvxyTlRjCKpt+Jo6sNJp91gZeN97lHMQvCFah82g8c+oBJXxZFIovyVDtt
VGtsx0yacqGgRTkuwT8aNw/++eXUIvBouxR/xMpGqbz0o18SMq6CyCGcwadec/op/nYukCYbWtov
nk80NYN/vl0q4K/MSAKct0BKOhpbNPx0SWpWhh8sP5ou3E3rcqoXnKTOgjDVV7o8oy99K8qFAvVy
XGLehkM//uN/Hued6/918utqYTOlnHZqMWX2yTvJj7euHnQDeglHKiWrEJbEi11/X+ZLINcLmshp
SZrxSfP86Pj93wue8O0PgaoOT7Qxj4B2G2j/EjjUBoYNmS/Df6ClrQibuutk3aKe25GZEke7v0IQ
w/ATkh7HQNH446yaF+9nCi/T4LZpcbl6rN8PotmKtDgzXQ6n6e2hRrFQ0qAYl8i3Ii1u9NEe8i6G
CYoG+yE5P+lH152psOoQi0LxvFyV4N2uPg9ni09PSTFkupdm3PNlAvV8VGJ+xtdt+rRPP1iMmaVB
COX3fdUYIXsO9NNOyWaM1wT/qCTpKtjK93XIBW3Ge7tSQL6dkKhPW8DzR3xbi4XUBhSDRGemdgh+
97T4oMb9KWAO5+eJpmSkcoL54hE+uBsz9vkyAXw+KlEf/dD8WZ/Z9AVQaoFmaRE906TgSaohJzwm
UjZjPMxXD/tss/6clTscE8y2euicPKhmxA/FT9VnNvt/k6DJ/h+UZJqNmyfT+58tBth2qQqg6ICr
INcDxDsQuTzBlOykqU5BgUw101on75cHzHdDWyyooc1JArShJ/Olctzt/8Yvk4Co/qUqe1HxCF9M
xZbnobjhoPFwWBZ/LMP98vMab9a8GKx/HcqFAu9yXGJ9OWz+sE+PJ89905dh/WeBr2eq4Mlgzymh
H1bbo5EBp6rc4QwjBdqjOrN+4P2ASjAow7jQUM6qL0KNnZi5TLlQnPhyXJ74aQuCUN6tltfkSz77
3r3w2KdyJbXtVE4ohgbV+qnCaboxvTUHkWoLRelmV4BfZztm9LcrBfzbCYn/O4TtpiX+s0uLrvg/
azuqGp0vrbL57sJinDl8haqCBAUVii6abOX0O8QM4UD2KP2ic53xekVG9St03HKhOPbl+M6pR5xo
+tQfjyzKNIEKQIkIhwiMtoUu4ScO8n9RhG0nTy5v33pKic/r1X1BlhdIOsvF4/yawun5ekEI+esl
PY5HzdNj9qNFu4NqEUKVd0qF7wnMSluEIGoSSCEigv5VmoO8txmHSAT5AI6Cx2trTq6yHLz4FAkg
s6442rlGtVr/ljwVY/WP+/t8nTjmxbA83u9bIOScvke3sKVC4Wn/s4/BwUf2BaL/z8m91U45qgmm
ahGIRRlltnITCMilGTWNi1S5jKrIf3gHZpmzWCeuQjEsr8LPLUhwGc6Oi+9uuvIvFPWpYEqAEMkt
edKuLuyoZlxp7QBiHEqrfxX3P3uw7KjBF0gDtjjVny2j9tXgl7CP3lmUR/F1UfGLbMciU10PiKbI
QKA8Yc4gf66l/T+5VSa3546BmRtRSi5bKNhROS750ehd85LnaJ18XTyb2fkylkS4ORVL8Gt5+F48
ShA6uu+9i7bQj6n+S6MPkgdUrEqBdCYWHd7QHvTzLyLBz4d3sOfANa2Fna++qqf3PzbPmndfin/U
o8A40r1HKR6eBU83/1B4H7cXMUIUSO33KUzLE119EurtyUyC6lpBhuqUJMV5Cyqynb+xKKHSjo4y
7rjD8iiHgU4CAqphTYoy5rox56u769WvrzBFlAt3wM9/4Q7yb5q/BMfr+XypXH7FOfx2sSjyYUEU
X8MkUfocK2KocoLRy9fHTLRtwVK9A7W2ZL4ClaWCCJUZSYbjFqS9X158tEeALh2FsOsHFDflca1C
H6RNzhxoY4b+cr051DDeDHy5UMBejkvQL/m+TT8Ak7Of7IFOXw9ciHEU5aG3or4Gj7EqCUyKElWx
1QddoXroJ8ldsimGTHfQjHu+TKCej0rMJ3zdpjGX5kBbwn5mBQ3o4UEbWJ+Tz8NaPfnKCkrLFZf8
JZLD8IqJh7f+vsyEkOsFReS0JE0brKAf1CZs0YOQNgpc0wLBzWuJ6Y9wNyR7RkW80b00D9Yt/nYh
hxKJ/nDb+bBY3yyWrw9LGamIdsPvEfTZ92OSTh8wHzR9hY5vrfZfJGo69OmGEAdkcysbqq6vEdNO
AC91nOkaQoyRR1EDnVIHt2O+MPkyQYd8VMJ+3AJV7Xz4tvjiJv78Mj2B64Ea5vd5pTMZSbCrEDXN
p2tIWRNIsKvpY69znqwfX6MoV9cK+KtTkgbnfP2mj/4PyZfkWdPAy6jgUTaVOvw0Q/BUoh82U+3R
4LCrrlDkbXiOQxSFCq6rvtkHd2M++fkyAX0+KlH/gYicplE/mloMC1KtxHmIKc6f833BbghcQUEO
cWhmF0MKStMvr7IO5csE6PmoBP1o2jzok4uT4rRZYTfowyRtY/NJP/pB75I47xGwQrbGNnGsetIn
NPV8XHUuXlWvQFssCKDNSTJMLponw/jdkT0yEJKOJ56i5EV7UV09UwUpqRRBTdv86Eum/9vi8et8
fUhbN3OdaXWxoII2J6kwbsHbe3xhMQr3T/vEy4OEykoXtvQDVcSD9lx0qiOpO/Z919PfgbSWB+pB
3ye2hfraqn9alSPV2JD5HpQLxR0ox+X5b0Utj6nF84/qRf0xJ0Y/08SdrkpDQtSnMWnxNuuYn1zN
X8d7yoUC83JcYn7Sggf4w3hWfH0LD7DqqOs7WIdym6h8gJWW5RA1lwtFymZdPe5ZvaUPi+UVo2mV
hUe6J2HUpBA/8ekPxU+bdmq+B4d/oyDW4QWSih/Gzb/f5+cIEbaYFpFdkBAjUyGc6lSkCwMGPho+
0tou/Qjf2vlTsrxP1s/tx0yrcqEgSTkukT9vQajFyYXFoDos2hgpyCgranXr5qQA4ypeN+q7muXX
k/XzaqMZ9myVwDwblICftEBU/WlqsfhNl/JyaMRkDqhixFVLKgndPXLoKeXK86HzqPtVUgy9hBGl
ywTM0yQdlTj/1IKH4c358Llv+TITBGIQ6V4epiCdl6jgIQ8nGu6C/MWADFW036zuF8tX1Z/frhSY
byck7G9awE9G8/X95vkmNi+DHp5ChiqqGP1dso9+0JGTaCNIKl5Rl1tQoMaGzHylXCjwL8cl/KMW
wD+x6qGkaiIBEuTh4aVPP+L0U6qAl5QAlli8oZNknbzORbldKWDfTkjcJx+bF2DGyRNVges4QF52
+qn97CFw+r5qEpt+9NMfI5Gq0mZK2kk/wvhZf1/mSyDXC6LIaUma0xaQZnpkUcIhahcBh4wxnxOv
vbdMIPjQOaCoAKg/BNP5cn6TPBtDZqZAuVBAX45LzKd83aZt0adWMadQGUkYadZvBXIP3yWWUOUW
y26GEHRO58vXlOPIlwm081GJ9Slmx6axHn+0KFAqfoORJyhLVWLcrGDehd84rkuLgMLuLxi/ZAj7
dTrzaZfrBRnk9A49WsBvfl7cf0o+/TYv7r9Jxn7ZI9BVTdTIUaWnFyETPjGjcPkKVdwBgURuGPdV
mcudbNU6+zETY7tSkGE7IQnw80/NX4jJx7c2sY/QacE+9HTQSeAYwPKRPLktxd/LoiLeYvC5uu1M
VndPGH1eky+5+xsEBXZ/QFJiAghNs6bhiOOwnwW87BbQwldZDlB3M0lnRxUjwyzEXkrZmuyDsFpV
xYbrzaekGDJdSvMlyJcJ/PNRCfqwBcf/GA0sWT49901fBnzg9PoDegTQutSl/hX/T+M+xLJT51uF
bA1cSgVxVYo/nd2GGvsxI18uFNiX4xL9Ny14jd/aNO/giKQhT0Adglz4H+jIo39BEagie5S8nV/P
14lK+J0+8p+HzuqXzvniar16LT868PsEhQ79eUm4ty3QnEc/WnTedMm/7FPagzLIBek0yqnAugHG
OVdWEBqt7ha/vubFKBcKUpTjEvNRC1Jex+9sYk55oIhSlh5NwvLromMeYatzCP3lDdE51Ph2cfes
uGbmT/kyAXg+KuEe802bfo7fHF0WX9z0/r3iVSA9DMNDqX5VZNLsVYgp9b01XFRf45KJ7xcPzKiX
CwXu5bhEvg2vwvTj2B7yXYJy6TM+iMoWv7qSFmCsRgii+wPjVcyn86er2/nd3asckZW1Avnqr5Xg
T/neTR/74QVywf5j9rJjT1swpEsXm4PRHK0C3AcDn9y9nAUJ1SCPMB+uk0+do/uFeqMfntuc+Q6Y
f4sgi/mHJIGGLZCZaDGaPB3Qk15GJbxi0AjBqfxoTwFNJnt0vKKOq0ysrLMVM022KwUdthMS+/MW
WCtOlU/U1uUgkz7oEzyBPlCqYJU3gWgi8m/oNOAEqsFklTWdLtaLT9QWKkZN75MZ9+1Kgft2QuJ+
etI8Uzp+P3ruu77suDtpCQOyiGXfThW+5dHcAb2s+Gu5UrYhHiXpjhYPD69JaMoqfpfLBfJiVsJ/
3AIl+chq3C5l+lSqKrqYxmZUYDofQkVza6l4j4/IenlVe71yoQC+HJeQH3HJm36GKy0mbPGbbqWV
huf5yvuiEWDbSmPQj1C25C2otSUz26ksFUSozEgytKGVxvjSIuPBQYycSdZkzu+lTS6mo7bqLhk7
uZIg2ND4VSa5bJWAPRuUiKu+IU0f/NnZtGC+pmftZay+S6/gQUwbQzKzs0+kHXlidXvIn8TqDrL4
dPHQzhb3q3X3bP7wOH9uU+ZDry0W+GtzkgyzFmi/o5N3z33jl5Eha3RFgrYo5Z12uCKHlaT54o/l
mZJ/trYqql7KujbTn6htYe9JILwzVCV1B+IxVvUMSCEjNLT4axlljh5+Q/BcvkL03K4Ud2E7IS/C
tAVlPMbJ/Xy9WlnM0At6KjEPQ4/nhwPcx9JD4PbwGMf0jw8wCBG8HugUqLMhM0ParhQU2E5ICoxb
YGt+ezEsEPj2F4F0pfS8B7D89KM/CCoMlIYx2IOyWRmz/pag26tXvAXFOgF8MSxhf9sCCfT4CJu3
LUbjuz3qM1Gcm/Z56UdnNz4ZkmRPxvgrs2kh+x/PV6TMv8IfWS4UwJfjEvnjo+ZFoMn7Y3vI0yEs
jKnbFEZFEAoyTsXM4KiScjTPQzIVrH6SfNkkHdVM4bUtq3Z/gyDD7g9IekyAommRdGizoaE34Kh7
1DVW6lWFDt2B6uOA/A/Xz3gPV6Rq9MktlJmLspgyMUQz8xfLBSHErKSCAsBEBb3TcucO0eBxcz3/
23ddBOuIqti0atcDQVTNGCyJDu1Ms5suJO7h5uFxfahtgPkbVpaKb1eZkd9seGn+Zt/rX40m0mLk
UEnyF1RLHX+0mIsOvrROJl2nYKU6p/U8VeqWlBJYQvoR+I+fvqw3Dy8/XsU6gXwxLGEff2we9tlP
FkNdXXHMXYHrLFn89pp8nWKdwLUYlrjOfmoe1+Hl7Lnz80LVkQK/sSqc4PM6VdglPgnySyj8S4KU
6RynV/41EkO5UCBejkvIh3xbE28U/OKfykGOhxbNVF3MULxARGOUQrDAniaY/ATyRC6tibN+nHx6
Xl8y8+98mcA9H5WoHw+bR32qHg9bEjKuUocAF8xV23S/ynlHSqO3KL3/4rzPsXCVTpPN9aKjPKWv
OfT6akEBfVISYtoCQhw8cC/jOVyAADKk7IU8KoeWQrqlHA9SRF0pNR7S8m8noOzgfv4/uQD/OP2H
vQtA6hquNzzRSI3pRxdcopjOuz48p9L6sioenyYbvKKfn9uPGfVyoTj25biJuevSYUXwRdENULco
FGoMZcMFwwV2CUjZ3nLtW6weVr+uXvEl8nXyO+TDpq/wf/N9+mFiUdTKKlxRjzvaBktVOGVe4Qqz
ZlDgmJku/1VKW02U/9LWs9QlqpYcLSoAFB4UXdDtRgFV3QIKnhSl0ZmvnujJfL0pRuprq9kqcZqz
QfkATY6alwTGP2KmsAY55c5VvW2Vo5J/OMnVE45JhxwvSt6a5a+L+ZfNp7vFlYpjViU1xqvlzSt4
yp5fI4iy56cklcYA1DQXmn60eDHQs8l0wU5Peav0o8vImHmoR0wafLQnw/GJZvDPnRnzYzXNlgka
5KMS82kLlOzTdzbz7XCNULVQNWPTL0QfowctqLg0CGpV7oNn49Pq+jVIb1cKsLcTEu9TXKZNn/Hz
j5jqbHGiPwMD63YbufgJNcgW7JSnVR14aPKu832vT28en5IwhO6kH6f4m5mAc4GF6fliEmamUqwT
B70Ylsf84qfmj/nEZv5JgOZBaxcqhOHzTj86dyFzsd/3eY5FPA4piweaDJjxLtYJvIthifekBeEg
Y5sRgKQeRlgxYhTr7CM8ITGmEIxPtHzJBSC4vcbUVw+PiSrc+YoHdFxZK/CvTkkajJEcmmbtIxUQ
Z4vH/Fko5ukFHprZO4vsnTBjFViDGSA3dMDGq9J9nwxSHIHkj5pj0m6Txev4zqxcKU7+dkKe+1kL
RJrZ5Qd75x59ltRbyjEXCSmqh2YV/YiywSpRq1C9xBs72/ya3G2e24+Z5xfrJPL5r9vBna/cNL85
U83MbfGbLmUXQvoTuSQdaoDTuoh27sqTYFaUCL5cPd6+Qn0tFwrIy3GJuQo8bRrzo5unL4/2UKdv
HdAi2yjRpXLK0xoYKKfVnLjqC3twG+ZDni8TgOejEu6jFlgEDqVe2zr9f6am//6Xm/nqbHVFhMhq
+U/1hU5spknzVg98wgHL6CmdeVEwkpYw1HUmoqW4tZkuNiFLevHly+vq2GqLxW3S5uSdmrTguT6/
wCFu6+KolBXsPV4kGFh3QKrWYECrncIsLXSELK8kWb7G9FNdK9CvTknwVVXept+P0cyio4XmyhRP
8nyB/aCvSolh9KflWvrhbak+HqPbzeNrQl2KdQLyYljCPeKYNQ33JPm8QBe1GBzOy8y5xhahRFQa
uehO0DCm+7KPdEqVw5CS5jHCaxX6OvsxP93blQL+7YQkwOS0eQKMbdqBSFbHHqFqdGrCUpfiwANK
MxC6mNsjxIEfr+5Wh/qdm1HfrhSobyck6mOE8qaPfdkV1BabL9ubOigCJEXH+jO7bW9Kd7UYy5Ag
QI39mPEvFwr4y3GJ/vmb5tE/ec8mbCHvuj0vcNOkZ+3QR/AhmtnFZeMWTNFVTnOyfJVXJV8m4M5H
JdgnvGVNH/XRO4v+FGK8VLeEAMegBnaX4Bb1ktJEPDcJ4Uysoj3Di0vP7+Q+eSgm6vvStcUCeW1O
4j/iqzeN//kb1ERbh111A1HJhjQj0gO6yAqiampI9xCzZ+U8uU5ukoerVzU6qKwV6Fd/rQT/vAXq
8XRmMTAdSd4bkOtZxEXx1GqXAFMFzeowAhVRD7zC1Tsw/eM/V53Z6v6P/0p7hUzWf/z38mrxZV78
VP0Lsf83Cfrs/0FJrWkLhNHzs5PnsFBXWQ9bQw3XBypxbA5mUBVsFxS1a/UXuavqzBP/W9YuUa2B
q9SijsuiGKlPmWyVoEI2KBE/b4FXbHRs8yX2qF9IWOAgMHoh0bpcYtpwG5gDgEfJ8uYuuZ4/3L4c
9upaAX51SpJgxLdv+n0Y2aydTWoWrZax9+RxVX1hNYUClAqgOEbutxTa12i+fE3v0nyZBD77ZTuY
/9A85tOzD8+dsZcxmrRe6v/LlfH2s1CvFxHEh3EQaa5ifO/GaPEoMojWuRNKSHtHd51pcvdrcr1a
P4ezWaXRFoszpc3JkzWFqE3f5olN2yEheGHsOgOaW+n4q+7QZN2TjJzfY4H/ZLV+3Lyq/cB2pUB+
OyFhn7RAchjbbANNLVeK4pcxSkTOaOhTnV2Ffrh4wIvDnVnMx4gPZH52hr+siexYdorA0uKn6ksR
+3+ToMr+H5RUGr9t/nKMf7QYStmlQLiLDZcOuluVp8KkVFY4ycgDwqKySyKptaIyzuoV2ui4WChp
UYxL6E9bUIJidmzRFU5NIlQcIrwL1wWKTgV5Ff1Bcl2Y5zX2pWdptnpNMHe2SmCeDUrAZ8fNn/Wh
zcLgNB9AW4lUk2KhxaDcEFFMnCX0KPhMxo2GVH1J2dA0a9q23wRhfobleoG8nJY0GLbA9HJsM+gJ
AxfeIlhK8ebqrwIhr311KcqsKVl45fg2WSYFieo/BfkygX4+KkE/boH3dHp29Ny3fJlsTcocPIYy
Q0WgpQSdSpj8wG5k63QxX6+TztmcEvjPbcd89vXVAnt9UpJA9QRuWgg9HVqssOWr/sMOPT6p9ZR+
eEcrzJ4m9RGvQVzaUYSZ/TT5mny+PeRiNJPh/7D3JcttI1ubr+KoTW8aNzAPi7swQIqSSNka7bI3
CNpWYZ5nPFcve/e/WH8pEhSYBgiLl91ixN9cVIUBJYD8zsmTJ8/YH0sRoX+LJsHyDIpufTzlfsuQ
gq8vLW6HU6tRhU6S0V4AgRzb80DH8tutANlT/hGy5+N2HIV9d5nG/eMZOPY+Yct76UXYITAkad8m
g6BnwmYCHxNKinIQRFQqNaMifxABl6g1gBB7nMsUagX80ScNL4DeUIoGvTs0GT7BiPreEki/109I
AFR8IfV2t8EaL/pkTwIxErF6oSQRj+jMza9794b99XX6A6aII1T915EU/K83aPR1TPy90V8Qv+O4
vvdG9ifJnKjrAHPDnuBn0PJBgdxHcZMuErl76Qb2Y2tudeMoyLvLNOCLM/CxXs1OCDiKN0CMy0rH
zISl95An5exZOKEQX0+JGrihj2350xtKAd+7Q2N/NXt/ZtdXJ1R2sJPCkgsnNnEdkR913ILhEwo+
MYkOGz71Z99pj1A4u3EU9N1lGnf9DDSczrr1xznabxM7WAX/P4d8F298wlpti8cTGuEQXYwqS6Sv
BnUwg7OPlAjEYtmqpJSnaVGgFUqARiDdnjGkpw0rRb2h1HLp3aFXzOLx/SWVcXnCXQI1RCR06kbK
57YMLLVHsPDdSKRIPmxzfbc2+lUdY4bYDqMA316lwTbOYEterQ8rfG+TRgi7QcgTKaoLq7/Mg+f3
d2SCNqIuUfteRWUcHMP2QZ/6mGFG34yiIN9cpBFffXx/9v5y0tYySKoiBy7kkO90+r7OTxrqIdQG
Faa3wQQU4k8PH744qLj7Rz3ah+EfeARFi4G/oAnz5er9CaMXvrWeKNbxtuWAGlHKS5Eo9EDnRFUU
IN171EHpVPjPWElTBJWUH6Nk/598zzBJXkdSlHi9QRNAPwNfwEq/7+TB0Db3NuxRlhYSH5HzXYIn
vfMi7JVUM4IDc7dy+hvAyvkBx8AR++5uIIX97joN/Qqzfu+j8MPTCaEnFTtReBYxNFtk96NrGEn+
F4t+k6gKMGyHeyhSbL7BEeeD15EU+K83aPQfzgD95eKEZzORQyqoiuimrrT9vtBREJrMo+Ih27WB
o87Gyya1mvZIQ3RvLEWA/mNpEizPQPY8fddPJ3tAAkRGKOiDMng8ltENUULJCzgDunduTEFP7Y/n
6TyjYZnfH0th379FY/90BkdkAx6/w+Vs3ib6ZZRmVIA/CgOilzAOV/t+d0YjvVDQoR47riZKAnoD
7ZNh+nuGSdCNo+DvLtPQG2egjM5OGWqCiB9WQw4tql7u6TkMnO/YDlQ4hreRENw+4LMoQKeZn/9R
LNDQMyhCDP0JTZTZiHNmPPgPbWU5RBZA3O5PWoYQkCUE3fDbuBvqhNl9TQfFkMozzGevI0cm+NeH
36Z1BrE1xtUJo0kR2qdCb1bYLkSXYjmJLHGs7q6CFpEBffXO+K//lT9/+PU/rsrISY/QNOjxFCXo
2zQ9jDM473y/OeGWR0JvJMhTxN7we+sAucUSFEFy4N+nwHdU7DtGv+7GUYh3l2mkv58B5+szkPtU
jiZGQCUCxJRBg3s9ufRPlYi7FNDl97dtTS/SAsl8h75kWN7sBlKQ767TmOtnwN36SQv1oaMjh+46
CtIkhxweyPeTNHj+oE108G59qlGOPmrHWBL13Uga9d2N32D/+v4HyZtTtjRCth6cTMSPNFh6FU1n
UCdRkdBRarsU9sG/IeVw/WNkzOtICvzXGzT4N2dgzL3+jMPsqeSMwIHl0aIXLer2BDos6ih3iwSl
Lm6VYvnrKP11uFDCsJTpxlGId5dpvK9HFLX/l9XO56Rq2qnwRpwAz5EKM9r+BioguA/mQxQg3uZL
UsrzPLedKD6Gy19HUpi/3qBRn5+Bf+jy8YS7Kc4sHDGdo8j8HpeTWhDEM6chYG+zzVKHxMu1c0xf
9u0wCvDtVRrtyzNAW78/oTeOtASTYRrcJeTsWwZJxIbMo+oJNMluYW33Uaguz8eoLttxFN769jIN
uH4GQvzxGuVWTiVUiPBAnw04GF7bUPR0RRzM4XlABkJHEAr2x7XrHGuQ6o+l4O/foknweH0GSsxy
djoSwBgInVFCmZ9Xa3ePBCgsprAoskQK5W5+3as3nP8JOWr2h5v1z2fELB0j5X97AEWM3+7TFLk5
g/I/91EwVeLrbTZCUYJqieQbqOwyi5htUmCpTxXSXI/UZVJIVSz4q6lN9w++Z1jL2Q2kqLC7TqN/
fwZ6zuKUlgIO51eYxREpOXiUYhArg7MtGgRRGy6pYLI40mbQH0sB379FY784A9vB49MJ9180hYQX
WkNmO5T2Hru/FD5HMB9w3/woW81jETrZMcJnN5BGvXsgDTkpa/feztB+tZZTbcQMFE0UN0QkBioc
ovoDatDsUYC0qyY5mKSjlEoCliju/7NvGpY5/bEUHfq3aFKcQ2EanTjHT0UDCc2nsQnDorCv66Pq
GGnhAjFPsT3iStdHNUndDaTg3l2nsda/vT/b7wIUToU3qbWE7r/IuhRIWDxa7e2xPEp7wvfGkkob
SNFH6gLd0+UPPmiY4XcDKfh312n4zyEE49P90+lYnXQ25BHcAhtxJ9IhUHoSH4aGFzMxAh83PjlK
wfm0hrX40PcMI78dRuG+vUqj/glr+71l/bf5KcN8UUtJRPoxwis2v32GR/FDsgGALtuwABh6Nmtt
o+p/ew6ew+7Sn7sDt8MozLdXacy/zd8f85uPJxTqxEyJWpFooTAcAamg6ryMvvfdXSL7+6DfoLrB
z59Rd/HPYd8NpIDfXaehv/n4/tDffjyhcWFTwhYef7RIfflBhvREzEsNW8RWo57q7nYf+deCs+Mb
zrCUeR1JYf96gwb/HGrYroh5aXyubzvAElUeJnhUOOw4ew98AedbVHSGYWFrV6DYfvX8Yx0e07x5
N5CCfnedRn6lvz/bP6ydMEekc/gT8L9UFczJaTJ9RuDRVOX2t5EFp1tEHYmo5zyYb8AgKoR4yYnv
drMoqD3gP/nS4cUy/USKktMDaBJ/Mc6AxKfMLSTBDFBLkcmwrzVB4onoP4hCX521rlvQmx38oTjK
9bUdRtNh8zAa7AfYJt9ba/pyymJ8pCQuwrQ51Grd/PZPZww0VXJPePHTkL+gjNRfnsPntsBRraPF
n+/hvaEU+L07NAG+nIEKdXnK0tDgdpVHIDxMcnt7CKMiUBLps8gp3worahO5jMJfRXpMqeLXkRTu
rzdo2ElW2Hvz/e39CdUnEQnMIqJ0VNLg4uW3hz6HyCnEnMhoQL+t6tLxd98xsIzS5yMYf2P03w6m
SLB3j6bCEoWC35sKj4+wiZ9KjyLp+WjBqbFdPMO+Eks2bJbUzkGWbffSDf6PSFJwfq1/vagTj9GP
9VHVuoYeQtFj8EU0XR7PwFX8SCq4nYouKOqICG7ifd8eLvYt1ihmgR5jiO/s8nuoKJTHIvVwmp5s
2jGsM+2Ppumx9+jfCHEGPoOHGPru6UgBQYUNAC2QSC89hGJRaWwISIRzk8iwl86qMPhBadqwwVYr
mvqcYSJsZ0Ghv71Kwz5/eH+5dPP1hIEpDDlJoEoOz8IjMHC6xvlPE5Dig7TC3e7RBx3FtNfVERET
3TgK9u4yjfvN1/fH/fYBGtlhuUNFhZ2wTkAXn3b4/fvpA4fqscOehcYFxEGEcmIskqT3dTJE38GB
xCFABl6iF890N/XNWpv+nOHF1o2jyN5dpsl+DtF3H+8X3dyHNP63ndsZAR5/NONGxdrBWFOGZFKj
ljOa0gync3xMLcICx4T69oZS8Pfu0BQgNtT3VsQ+k6DXUzE+AmGImOPB3UPyTkK5YRZ9atCeqXvn
huM/IzKkuzLEB8P8vhlFwb25SCNNUqTeG+mPRZZPZCO/jd/hi0BFKuTGIc6CVYljev/wQXJ4WWRt
EDMW9n2JAv0PvmcY991ACvrddRr9j2eg2H5Mix/rQzz2NuxRKU9iOXglugYo+9gzMjI4ZA7hR9ts
Obow8OTnjEC/mQUN/Obqb7Cfwb7+eMqkdERCImMMyqvyWue656yAvVxEXZLXNij0eeK//nfqOc3z
IS4Yhv1xN5JC/vUGDf7jGch2dKFKT3qKQItiFrF2SLnFUQLpSaQsfI8AEjzWqAgDhwV0HzhJBcTH
bLaWjZj/g+8Zxn83kIJ/d51GX798f3m/CxQ51e76GvvyktLBcvuR170QGPRtEpX/3pEwcAw9/zy4
1N8m8GHLQK8ZTuAlhICJqHuxz/pozQcjIBJqcMpGzvo+309/yzDbd+Moru8u00y/OAORc3F90vMz
oi2Qu6S89J/oCRpOQe4w6i+g7SqOVn0Rc+G4RxyYN6MomDcXaZAvziC2ffH0rZv1kLb8NsaG4wDs
zBKj0Oa3z9iMRAqTw4gNS8XmR+2qi6I5KjmyG0eh3l2mcV9gyu+twT8QP/ippDlC56Agqkga6Iw/
2t5mijMqomIEHry+CTWi1PcH0sg2+g+Kfv32AIoSv92nSfIANN6bJF8+ndBeTcLaeTQ92LUU21fq
OVYlbd3gYhMoWnxxnvNwHRxijmEJvxtIYb+7TmP+5Qw8aE+Lj4dm+jbxg0pHgiCgPfnWJEOV4BDQ
+QZxjhKS+walz5O1Dg/XnRkGvhtH4d5dpmF/Wrw/q38/ZeMnBtoibGUoJK5gB+1trShoB1sCh/Lu
lPL+EBVIYto0fDpE/mG890dTqO/fpLH/Dm57bzFjRKim9eEe9W0OTf1tnA8LAfzyL21WkVUGO84e
HRgV5htU2idl2F7qbNLt4//sk4ap0R9L0aJ/i6aEcf/+lLj9eEJ7pYp6Jxqa+3UtV+jodpXFYlCJ
Z2xr5qEU+1toPsFBlhjGvxtHYd9dpnG/PYMVsFmjk6EKb1sC8IQAWiQWdPZi6JY9WUTCJ9DXDDZO
kYoX+sOvGUZ/bzBFgr17NB2WZ8D/ky2u3kYB4qKUebRzgozZw55BRDZyP5A7SdpAkx/Xib6NMWfy
Q0bA37ToomHfXKUB/3oGHuHVEqvvVEo/KaREOsoLW/8IVdYO8gYdzhTwPBWo8pA6H1br0DtC1vSG
0qC/PpQGfnUG+cI3n09YUfMld4+F5s6juF3Hzj1RQ1yHHAoyIcu+o/aGzW+iliSsJsVBW9Iwr/fH
Utj3b9Hg35xBPcdHonWdiusZxCDyJKkGJUs3v31ZA8O9Av8VSePemCAoGjyuw3YqdXyYAq8jKfxf
b9DoP54B+h8vcN44FfqIMlFI3RkcsYYMPAjNRWd46aXx2ct9Ssf5+I+Fdn5HBmHtDaZIsHePpgI5
67y30j9P0LkhgsvW/9B15DkVTXDqlWFSQ50UuEk0uKzA8T1phIBGxDMKAiKHUOAAbQ9wRtu8eiOU
3vRlwytj4BEUfQb+gqbS4u79qfTw3Py0n33/Oesw+s9togxq2KC6NcwOZGFsuxz06CPB04hAOWzU
0JB4GVHX3bu3utEffdMwYfrzoSjSv0WT4sF4f1IYl1cdDiegAaKoFBQawiLojmd7a4RRUJwVvgEo
TJSyhFYd/hG79XYYhfn2Kg23cQa9Lxf3oPmpJBJ862hvgM5ziBl5+Ql7aKN4Iql3LYo0q3fOqPHv
GGbzbhwFd3eZxvscfFtX9xB34/N828ELuzILoyZC1bDf9kQLenlz6HqAsOmtwZPr3rkRLVfpOumu
DC2yYbQ3oyisNxdppK/OQKbPibfnVEgjaEGC5o/6QJS/XEP2Jeo+q10IDyXE51YT54c+Yxjq7TAK
6+1VGuz5GdiVP81h1jgV2Ogqp5AsJIqrEekPJVPsXIi/GRM+OdZzeugrhrHeDqOw3l6lsf40f/8d
Ur//eGiWbxMhpC0lfCf4kYboPRnCIFJkY7NRtl4VirX1dN06/qEvGca7G0cB3l2mESe9YN5biTfA
2Sk0+I3jIvzQ9fI7NPm3kQHiBfldpMgksiaweZISKD1i8NDlSZA3ytNsypTh9ma1bQT6MR84TJ3x
J1H0Gv9DmoLGGRzDjM+zDrGhDe9txGJ4hBByyOze5Xbvn7yg58Aezcuk29zm1717Q63ZcxD9TNe5
83PHSX/cFXKYatNPpKg3PeA3KgLA916HN4gSCdYHZfzbKIlYc4RGSJBwiH6WUbNl339GGoSgPQhq
ZqJw0cAR7Q++Z5heu4EUWXbXafRvziD2/BYVKAtrfVDkvw1+xMPJWCkoy4LsJkR9UvFwDAK0ZICP
3D4EDuGuSpmV/uSLhgnwOpKiwOsNmgS3j++/AD6dMmoC4OOQBkVrW4WIUrdIdBzdOK2/57xoSMfU
AtwNpKDfXaeRJ6Xkh0TPfjLVBx8SNS9+Pf/7L+TqkorlWLH7Oo1GGtOgdL9I+qOTH3Uuui+yo6ob
duOoCXWX6fmQAl9D86GS05AdRl05YbpaF6RyMp39Xzzy0VRseCiUSnwggLanwCAEB0GtokgqacNV
C6m6vyVOf87wOu7GUch3l2nkzyEEZ/XxlFnru0arXf+bPdhJZ4Rto1VKY/xv0WLVOGm6DpQFmeWQ
aYtKVjAYoiLDHtaMgmgoDiVtUWcM//89gnvqa4Y5fDOK4u/NRZq7jTOQK9+/4oR8KqHCkD7CxNct
qZQlUSPFGhBzLOJ6f1P67gQ/1j+q5+7qkLI/jPPrSArr1xs03t+/vr8cN25wPj4V3vBYoA4Jmkxs
nXxUKBPCPFDCU1LRa6V75/b4iSadaXRMFTFjN5JC/fUGjbpxBqrwp6sTWs2RBogdU0A1yH1thVER
RimQ+L2uyBS1aX5CKGG6top1R40/5/beUAr43h0a+U9X78/vTw8nNH7h/IFqs9BJpH2rLkMURQ4R
NOD1zQGeEjNPoZM///rwkK/zwy7DYVlDDacoQN2lqfD08P5UuCcfcVjq/N9TXVGCwpl6+/7R4FCd
BRibBeIhRD1oDfXc0GNqf1dHURMorGADHFTxHzRo6N69kX1TXzPMAZtRFOE3F2l635yBl/Dj9xPu
6i9lZARUM0FUwstv33qGjHQE8vDoh/5aTbS/xX9sn9Mfa8c9Jtu/P5YCv3+LJsHHMwjn0S9OKPiw
5aDOlcC+WFR6xzQGKi5cWfDfivtcjhZ/HmpafLhYZ0eUyN0fTQG/f5OGXr94f2l3ecrWC2BvxITw
KgTOEPejPQBqwZGGxK8BC33uvyxCa502HXX+fMffDaTg312nkb88g9PEgx+VKN51UMF5m8kR/RXI
EQ6ucezv2/4KvQWwKYGIriO4/dK5W+qQ3kj7P/mgYYn/OpIiwOsNmgIPZ6BvPZyyMbSKrRatdlA+
Z8v7QLcHvgitC9FQHCKmtvcp8NH856g2jg/dQBr67vpvyMNE894WOjQpaE7I+EiDAFervIriRshP
FOizHaqv8uijjG70mwx0bh/7ya8Z5vrtMAr37VUa9dW390f9gZTVPazZ/rluicwTnKQhS7oCLvsH
PFQRlmGnRjwzBfbDS5rcsUWE+4Mp4PceTMP/cJKDxbjev9PCZ+t8PUeNrLzpGbQP333hLus5ooYe
otSGiFe//v0XAmBfGGtDOPKI7biNTO/M9NSA53WW//svBrYQ9N1EN0JJwaZBKhv+9aF6JrewVcsi
ErvgQ4ETRYPZ768PIenS9u+/VO5fpEMwipigMzkqnJBBGaHLv/9CGzi08ES3E1jDUWlGQopkN7nb
yG+sKNwhsf33h7AIbiMULs/wTnBQvPkzMjMGtRhhCONwLsH1n+t7J7TIX/3PQk0z18tEdyVWamGZ
c3Q35zNxXnis5X81rZpnZq5sK2suKBPH0yNFS5nSyFoxE/M7PwwF/4dVS5W8ymLRr3/28Bv4KiiL
Qx+lYNb9j6oFP5cjJQ5Xvpx63yQ25Z/8OtpUkt0QZ+Dh2CMGH45TQ//hcsrbNR9VwcrPijSbWVat
GYLNpdzMzURzo0aOvmRsBjjs9V8SMarJZw0frOyACyw9sXMmmWVVYkJSY8MYfT5YY3AS5HqPbIFS
hGETesEqU4tgbvtWu3C09i4R/eaOT5IJqMbeQiDsvaVMFddtqyBYWRbv3fsRf8daUnHN1aFoxGX0
eHguYwQhGPbeEkZVJLRQdVeu6xTsjOFjwbk0K6G0dFvKlHR2+DVjk8Fa7r8mdTS2TSrbX/l8E3IP
CheywcKEMY0LDKeW2VBXYplxI/3w68ZWFjHK9d+XSUwaWnZkrsrMksXUkLO2DRa5KRfMZ9dOXEac
aRmnRsGiEbLAvsJfy754oTBmU98wUivmzYyVy0acRUWRSsrGnDnKOSOcSdrU9j+rVszMFQK1Xlqc
U38Rg1aJLjnVlNSrw/MegxlbUv/5XIr+HmUdeasoyD6FbKoZXBWzs8KqG0MNWXuCmiPTUCi55bds
5liqry6Zxv5acQ6vWzLedXgOIw+XKfljKk1kiWLprXhblGZO5Xk3mn+sbJApAeTXGZ9wpq0upaxt
jFxSQ1f3GU7cGA9GCTyynIiNvU8AVjHtMlJcYZWhQlDyU7DzJnLngst5ztzVwqTMj0SJkkF5rDls
0CTuyvZKr9Rz0w7iWSjEbDKxhMbIQIkfvlZrn4srd6Uovh/PVCXOmRkr1PzEBEZYlXTQ6yMVhqZo
clysLLUMcieIHGkm5MzfFq+ZN7ZSfTvMTGP0oOROwDteEVaVsgzlOJqJTZLMTCeOZ44fOhNAEdIO
bOIkLL4/kdjM3dQROH+l+amkC0n5qOVl/LdnFdUsiqMLPqqdeOJdY0Sh1jdrx54QSrW/ipkwW2iR
Z/0dWqV1fRisMZJQyzrmhbi0CtZfhYLFzpk6cwxW5BXDimRLL60muDj8nhGiSNQKLzmrjcyoVJa8
aIu6KGXewlSEYq74hbOxo46uwxGgSFZVnyg5esH6DMuFKy2s3IdKZOzPRek9HP5+bmwC1OLjpTxj
2VqzV3kcM6pi8KYcyReM3WrVY6oobi7MIz5huEe7Eqz8H6/MVPZb1kZKbch+XvAPaUICMHSHYWX1
m+MzCLe4LOq05W41WQqLcHH4Q8e+k1zvbe6S6fC+yiTsklGzf2o2th6YXPxbyd32yBdQi1jzvNJk
eJlb1h7DrUrerxaux3H3ns9YR1KSWsFaE9qm4qb8sgmE7CplpOS76vHpxATG+IRavG3FeyFXhflK
YHNBt5OG+VtqEyeYWK+E3QZkAym82idAIpuJmouKv2KYkpNMwzQD1cz1xjaFWLfZ0CzXWuN79S8U
m2PFVq9cP2nU+WHqjyxniVrOWiozGcP7xarK2ViPCtV6jmPtTsgU6z6RbffyqNeI1GoWsgiHKjMo
VrGbmoZccoGuym1+lXjJNybNzYn9YoRSpA5EH0ocSiybZYNyWbWuW1wlChtLiQ4/OB9KR76CSPje
cmHaNKllPzWXOCk2RqTK6X1gKqk9wQxjM6CkhhhVaa0yjLZ0a6eU5xVTyOVFUJn+JgV/VOaN0Fuk
VnvD51aRey54OVet/EvCib69sPkSdennUhWq4Tqqcr7iJug+IlyIs6GPViUXZlRXZbkM3Cx+bBmp
WSWmw905fqBNCNqxGVFrX2XyWk7YpF2KWsEatcSXBrbWYhY68V0jufaEEBibCSUEbAk6cpiKzk2c
BE9MIT6qZpTOSos98vQjUmKgdYImYCPLvSkd56vqyzNBiltdcnCSq9JMvTi8EMf4i1rvZpQzdhFY
9sqt5WzFpXx0raRsOKV7kFUwIMtIckOf3pYNUS+kDHvvtfWTGgbhrLLNX4WQMIYZhtDe2mp2eCIc
+eKhV1FrveIT27TCyL3xHfaL6CnwPn1yFCvSRbXMdCFQvnCeoMu1FulJoboT63OE2wRq+QduG3q8
5duryDclvXBz3jC1rDKauL6sHb49jkzE4NTHMYmZNnFln79ng9q/zYLY/qpoLjuxKkeYgHTv6D/d
rywrFSrBXnlhw/gznveceKHUfD6F0tgLyPWekLQEKxFyyRGWEaOF3/kyBEKpxfATCvsYEaglb9uK
3Satba8KO2AWnFcKutbkziIvBGteRdFxkkWglryppWzLCKF9E5SpOGvq+LPkWMFMUb3cKBPFn+Dk
MbCohe9qdq4IcuTdqHbmL3JXcL420Hwn5NYYVtSCt6VaSS3VtG6wIWqGE/rLiNOYi0q2vgWFohiH
V+PIW3hq3ae2yoSaI0QrvywU7Rp0EdpF3fh48YUoBJpr6y3Ot2I6cQoZwYynFj9ft5mYiJx1U1Ya
bwiVyi19WGgvDs9m7OnUIkfBO9cSbJ69L6y0XiNixOEM21NgXT38/DG0yPXe8lBFPjBlLgZNoBUZ
rOl95T1XXoZx8HfuytwETUZ2LFJmuP8WW40VDXqQdQOlzl4UaC0zt+xMNFyuieaHJ8KTFTcghHmC
YG8mte94QuvX4jI0I02AAbXw+Kyd+5WkNcplltdR1OgSJ3jF99rKwuxSNF1YQK/DLFNiy0hbl5EW
quz5iaMjJietKr21A9VJZq7qN8K8aKtEWbNVVjWflUSShWst8D3/q+9WbHGtwIKnKbop5fC0643K
o32XGYeFuimL+VZliaNmx/k4bjUs5GRVVuos5+Ib1qr9WSpE5pxxVO04duMIuD0QsyJMC0vy4vus
cEI9MpX6Qak468thGo0w84v1s/f0hMtMzfHZ6J4Xy2iluqE6DzixmOAAsuAGGICjhJcZ1llZMqK6
tDU3tMJZw2iZdCUIYeX9E1SKZH+rJd9SokXrSqHSzGwpKqtq4uVEugy8/IUre1Pz4AUtebn0b5Iy
+sKn/r3HmkbDFOW16Od/+wK7UIq81kMzm1LPydoZeiO1JVSCq8hM41g3Ecs8OVljzXjBVgwtieOJ
OY29gQLUk7NQ9iuNWRVm0xpVwbgzk8nchZu2xcSWMAYbtSWIRSbWQdz4N1nO/SOHlaWzMaMXVVLp
oiUJBgEul6tGDxlJnhBGY1xIbRAV6qCXTmwyKzHN/XuxFrhSL5UiOu5Yw9H7gSeJjmZb1k0jW9HC
ZJRbj4lhxgsi1fDJDA+vpRHicNTGUNlt2pqc7ayqOEqDvzVb8MpPmmtFiW3UiWWW7MSLxpYVvUOA
7nC4WMEN0aMLi/tsWmU497jiLqu1L3UJ44NGrhyeFvn8Aa5+MWH11lESV0HltxKzimLbm8lJLhmB
BPqzrsoaLMwORhqTCIZDfrExRqCYz3NbQRHcNr5Xpcy+KyCdYOQw2fry8ONHKMRSfOahDkwkxEl8
b+LgfMXDbxMaceYGep2ax7IBS3GbVwlSZMPWvVQawReNoBS9aMEGtm/rmWe6wuzwXEagIiVf+/tC
ZWatpPkyoPIiWIej0oquslByHo57PMVjPJ95nufH6b2IamtXyMHIPSMu+KaZ4OERriJJh/3PtyQx
4hqfq5dly6uzVi1UAzkHjVEUhaMHhfgtxMa/ODyXMbITCHscLLowolmNlNwHWshckLVv60JtuVe1
WCo/j3sHtU0HiRSlsig4q7aEDeOR00zVIz4CXoXSEuZgt8PvGSM7tceYgqI5YNz03mH4Zs4yrJAY
sRtk1oQoHsOK2mEaGBcLn/da6GyNBMe3lhteWGYGTu7eBOeOvYJa5LxkV9CctOK+aUx+GSim+d3L
G+E6tSGkJ9hrGCbEke2T3ClqW0oVLrsP1LaZRUrJLGMvYCZ0smHmVUkMVZ+hWDFi8sbK5Otaq1TP
m4GFq8RgUiSEhXqWW5J5pTiB3GazJJXZ6Pkw6cm3/y6IVZIl3X+rw/h2XTutdNcytV3UF1zV+Hml
+66i2OSMy5haMuMZyM/iMqsdVXKMuG1r5bOE/VwOJqzpL9r7wGeQ/mt7n+EpZuS0nLRkxSoJq5lQ
VRYTwbuThNZ1I7K5uYJf3OKrZetXuZvonibXqTePBZ/J4ec1rVyt5jxnhi2jl02IVqMLM6s4NjDM
wvFbI5PdsPBnal4l2lNaaHJhwVAUu3agM5VmaoXO84wrLbK60KT8spRNJQwM388ClzE8T2Sdb4cB
H2MiSgYGlaeareVDg6xFG4bcQrlUFcmaWAbkKQM4amR59KRSJNdt3siqd+OAnS4aXrlQS7u5dqGl
lmX1dHgKY5xKptZ7iSOnJmPWEaYQlLxhBam9iODGMiy2+afGK0OFESc21zH2pCSgqIR5HMXQtyNW
lQ0ziK+LCJtq5EFNIK/iG/9bW9uhXprtP4dnN0YgShhGQoKgprZilqYKh+9VxJUq/1VIFDG8OvyC
YVH10hWvD1+I1IRcbBppVTJVaUQeogouPLNhXT0uhJKbEFZjRKIEYlY2YPVStFeS6TlgbzZVkyy4
VnNNKi600pXY56ptVLu+EK1KYKZk5MsxbIADVULJHnNAi5MsL22ylaWFkZLPvCiRJPuCcQRVnTuB
VwjXNmKIuGLOsVZVeJ/aNHILF7bUxPH/lhQ+k2ZcnYWWNsFCI3BLFLcqAWtFESPmq8LNEvi6vET6
2zL9xNe50nYn1t0I00gUnzYx1/KOFadL1U7KeQzR9JPlher2MMcMPx0pq/uYqnzMSJUlqutcZlJd
UjXfUEqTndidhzkFxZ/3n84KkY2udYyCEtiCubB8OUj1oOHtex+H6Xsli5qvcBrLE9r4MDlEjUKK
zb1W04KKvfNsjr2AESK6qFzHunCZip3YSUkb2wEp+FKddI8Ha8tEbKKm3qmMazdfTNkuXU4XCs+2
M72SmsS7jpWwkL7JgNG7cMRada5YJkuKT6bvJKaoZ2bAeLURuW1tGknrhEGsO3am1gtUCQ45f1al
vsTqfIEYiy+J4CEkSOXixv7Bo6A5A1ejUidyfcE0nJUcZYAUSTPN/qQyV04iMQibezPh4T1h0Wiq
nsVRo8kTC2WMyyiJwUhalQWsJP6ymyQU7rDpxgihiqQmz6cC4EZYjRYO8MvXVZQp9X0iFQ+ZL2tG
orrp3OGx5jV4bEKT9SdmM8JnpDtFHy6RaS2T5zJlnXpFu3A1zrBinGa0PJ7QWUaC+XBk2X+Dh+Ds
SoUmeJ8J3D8Vi/hElLG/ahqWv8g039UhfW9ML9TjWn5sxaReSZrizlNfnGCI4b0eNbz235/YqG+D
CIp6yZe1kHlzy2TTLJyrQeFaT2ZhMvW65QthYrpjb6NkUMEkQcYoqbj2Sr8x2LgwfOiGc8dNb5MK
JtGjJJ1KySLPcaM8F7T8yfIlaRk5THtZFmX76/DTx3iCkj1Vlca5GnLimhWlat745dzkY35ehs4m
Z2PUfDuyhFRKd2BdjW9FhEKtqxK2GUNtkzx+UKJcZI+kAiUE0rBFbGrbQlY7TG5kCnYx2zcT3SYH
N18txCPpQMmCSDVj1W9z7c50NfWxaaw60kPRdCbM3COEoIO5ocPhsYUkrhMzk4y6ZX41liLMrULw
Jza1EUoo1PJ3fFcobSdw7syMdX80pcDcZPBDTxj/xp5OLX1HdTirzLLmHl4AudLNChaGGddy8DMc
5tSxF1BrG+4aLwgyX117cZqu8kYtLpMsmjLQj6xlhV7LhV14Su5nywpegFjnFSubOQ0sfKylOJoO
B+SUd35Yf0c+ASWjWMRDoDIhc2sGUFoaFqYeMZTmfISXNZycGzJjZXod8wb06/I45lWoZa4Vjaq5
Zq6sazst68c0Vpt8xrI29oHD1BnZxugwbtfyvLqSa2+tiX6iF3H1STE9Vw9LnFGySL7lIu/+8JvG
8KPWe+aqke/XnHmbBF6mw3o2D/zyk8m3laEKaa23VqPXQXqDEL9sYuWMrU1q6SeWX7JZ6uGVlsQ+
sVpo3zVqE90yrTa1/Ee4m46lZmu1dZrKcu+iNI0fEe5uP7Z1401MYOzp1NJn1aKqIou37lgILGGe
lI7sLfNckqZsTSPLh46m9iM7ddVaFNeyk0twG6blzE8y1chi5kYuJkORx+ZByQC4KBWsT0ddqx5C
ayEO5FXDBObEIhkhs0zJALFQ8yS063zJJ3GWX6tREV6LqYmVb3KFMmXUGpsDud47DUaodWR5mlcs
eYW1LRirqyZh5onmiu1E7sIYMajFXsSyUim57d0nVpjOk0b+7sgZbwQmz+phUt0dXodj8+D355EF
pZfUpmnfW2bWXPFa6v7Q0smw4DFaUKs8EmvZRC1J885pLbFkjQhH41DRLXikVe7KFl1tanGTNfD7
6VyUqcWNnB1WZhHbdwfqZxeWpsFVf5uxdqq/iGQkL8dGmXuPR6FGR1RnmhowdVH4d7wbuZ7u8DU2
SITpuOEE8UeAo+OpZbupTU4uqiVmIkD0apeWHCeXbcW2E8tkhPB0agyihpVaRvjVnay58iIQS/42
hXnouI2ElIrpLw/e14o4EHjvzosKWyfkiKzqrpLhPc547UtpTyW4jU2DWu0VQldQmyEv7kSuzQzV
9sKZwnr+BEgjXEWbWGC/qaPaYsI7MgN4XbEn1twicbMfaoNNKmrChRSmEzQfmwq14E2YimNOjYun
qmQjF+F22KeWOZKKlAnda2w21FpXxSgVct/M7yKHk3U4rhHnYSV6IxThHEk02QWTSvduxscTExqJ
K0Tb+n0uSEQnsVwnzZZOmsrzRmz9WVGY2aXD80aj4XzcJI45t8LGnyPGPzLs0p+KCxp9NyUQnNR2
ZDlInDv0Ar5tkPZmMpFriD6CAOTATY1CbD/XQRUZaYBLTBKXE7v0CMp0fHZQpGJgwv54J/Lyyktt
DjkI6mPEwqzlcFGl142ZGxKUncOiaGyidKB2FuasUvJi9tlzG/Zv0fT90FxUWhh766RoFcQLt7Uj
zmOJl0OdD1g5qxZ84aX/h7Sva45TV7r+RVQJIQTcMjM4juN44iSOnRsqyd4BAQIEiK9f/yxybnwU
azjvvFd7lyuFRlJ/qXv16vSY5QFRekdVrL/DeDosIx8KiiYWiKxYbmbdFMeSur9TR5+WIDgz5mSn
pS+WY8pIcwyqaEfKLDErM00Nsp9odlzyT8B7R++n9YsMgzMIW4b/uMrUkcfLJ21xyCbeWwXRELJy
GL8O/Zqfc96pm6VCuA/3Wf8zZ7k6XV7HYvtNoHe66IYotxt/KL/nJ0nUkmQTkup1tJdCt1iajQ/w
tXVGB1U4rJlqH3p/INVxmML028Cl8/PyBmyfN+wMbwG35aRQdyXQHH554piJ28TS74EFTC4vYVMy
w7IAB0lm7ej03LQtizMkbfpsJkm41OroNPqwls0ZnRF7rR22KzGNCc/7jTe3uyN+7ot74jm1dxtG
iz9863Q4ejuvb8ujyIR8q6wjLkMP8ifudbdp2XSHZvyFEONOF6gN/bEeLtGnbgtrLp+jRaa3GXyv
JUH0AJaHa1c/UOm7DrktASMsl7ipWwe1J1VKEdx1mT+Vy5VbNKwEio96XPAS+5py7xsIf4KXsPWQ
stKNiKFH7301fp59H3nger421jEh4CTKWMZn0nxSwAeyG9Ki+pm43cqeL5+ixQSZIHDGsnBwlSq/
9l3YHnoXmXUHMJzUR2w4kPc+0Bk7cm9RLW/7+6tnx7LMopS1qD4tXFdfUlrwT3Ud/XN5G7aPG2ZB
dDUfa06Lh5JygkBNZShErnQe9opJFjUyUeC9LF0Pz8jqE8qsuX+XKVkVD0CChB6636OMoO3x8k5s
CxnmoezDoCcujkkXgJgfBCSOxEtQdXe+4+6BS2x5cs+wCqBoH0BmMTR309SOcROt6VHodT0IMn3M
eugPgp8qniSZTikbiptm+IKpd/fOKH9d3qblwkyouLM4dKiLLvjuRVUdr6LMb9qAhdcdogkM7/0u
XPRQy68Zmx1Iw+odter8e5dlzY/LG7AYPGpYA177PdINpXPmERCaIh1+9sV8lAipadbdTsCkxM0q
kYDK9qIF25FthvCVAskizBeQivLvPM1Zf8uBJsiO5SKn6enyliyiZ0LF6QT6kqac0rN0hcuQgmzX
T32kEW4Vvdgz27Zz23b3ahd6bbyRrTI9Z3MYHYhoz0vei1j3CEcmf/3NaPaA9rR/qpX9e922DNsQ
ubwTc5uVP5U7TKcV7JCx6ilC+WByDpeXsG3KCBsykgt/psw5y0E0MZ/CpM/LIRbl5vsoP+uW3LhD
+Thur8jLS9pUmBqGAsQuZcPcbvlHAvT2IBY/O0iSNzeZU9UH2Q7iOKVZcBTtlN44k6SHvs+6OO2j
l6BF7vXyr7DJpGFHULgnnijk8oMMfvM1nSQuDwCRm8tftwjkxqrzWlayPmoLzWX+c+G9TpBwr0+s
FENcUyj0dUsYUYRfqaAuoin/mSNOFe6Y3gyYHxL3c9ruyIZtE4ahWACtJnMx1+dQNOqGaLm8lzPa
/4dhF7lrCSk3sv3X59RnXjDmbRacmxHZlnRrH1inJA22F3LjAKnms9PVdsjECU9+7xEnp/nP3hXD
iVSq/VjQUu3cuUWizG6LyRd4QLC+O7N0WCuAjyu3x0M3T69MjJh9FlqlbYTsdnDuPf5hWtP7kBbV
f84pXP3b2ScP/4Oa2m7fsAw8WJuKqak9E3dgJ7m5cN7j9h1g33ZE2HZihiHQo1OOy+wM50ZVza1G
YozEPlCdv6/TEEPFl7x2HL/M+nPZIxGNHPt4Txv/ywyZ24lBLeJrorUB+86ztSbhmc4z7KUOvnDS
/5QbJHUBWOPPi2je0j2XN2Q5LxO3HVTuIOsSI7wHh4TlHanGGRWjrFmCfCc2sFy6CdmmEinEIW3l
f2IDRO5HmU/LaVD8y3VbMBU+aKoy85vonOWOC+SdF96u7kROl79u+/nb31+56El6k2RqlWfJKylu
pNNCQTQscf3oe5XcQ4bb7mH7+6tl4AprMLDVy3kJvG9pTqeDV11bcNoY4V5/PCRqLjLeL2dVFP/o
rY0FcIw9E7Id8xsZ+22S3n99fHV42TnLck6XSr0nQV0DcVnx85Lp5uDp3Seu7YRMze6nQftlNJ97
Fy20MXhEvN9lX9Od/Jvt84ZmA9Dsl4A7lj9nNv8owJRxbGeEDZeFaHNvf5+RZwKze6ZzLhDrnfsI
/kiRUsYi6JoPWQOYaA0/1YXpuJNHe1tg/1Bdvr6PNCrVNLdsOGtvRdfXSoG18ebyvZORPXytbQnD
i5cDZMnvuwlL1P0alyJtZFxOrp4/t6PTtF8un5ptGUOx09VvMxmJ7it1cBOhQMk0HtCYnSA/Wf+8
vMbb1+6ZyMW0TYXjrN5yphFaAZtp7n8MKpyu8t+eiVykreoaF3msc7OOTqxCfkZD/LQTS72teJ4J
VFRNUaRaVeNZgYXhpGjX38jNm+Y5enuKNduDSNiuwVDw7ZHCaBnqs0r9f6cF2Rw2Ds9I7uxhqmwb
MTQ7B3i0Hecl+zlXUAdAIvpD0HqPpKDirvGCHWSS7aYNBZeknQUgquos1/EdcbMIRBL+96ukyIQN
srZzp9AZ8e1qosiOo/xRznj0Xv762yEBYMj/bWHLNUenqKby1/bLmfDfF5LeOCX78GehNRyfVU2a
HamyHJMJGkwnt3InWSqEnD0aK7ZHWxpVL5d3Yvu4odFcMuIFK/KsynWmG7JO/ueoi/ZeSLavbwL8
yofSwXF0F0mFMXfumqHaOrvZsWuq60BVmMb7398v5zbvtA7b7yFs6V3WOevjRhlzvHw2bz+bvW3o
z+tfT2AYirye2u/NUE6dG0dq4G53itx5aXmiaR0MdyEBaj5JR175E7Ll6ZqGsRcGQ3rd/ZjFZJbn
3dAOiv4QYZvGWZ3y4wDaxx05ttyPWUwWTuPNPBT+w8JFKw8b2WR6bPuOXcex4fmGAOQh69F9qNwf
RbsQcibF5H1YV/iqr9ddkWEJvSktuYdhAb/azAXIaa5l0vMvctafiymfH8pWNUdBxJdlVtcZLbPt
SBeyKd0iLH8Bb+fFyilEgvfmXh7XciEmj26pwQWEzufggeZoWD8g6enPMQuUenf5vCxhj4mibBbZ
kNxpg4dQApSis+rxT2SL9FZ6kuvw+WoYBKi8/1t7eO6NwzDx9Y600TsVAH4W1eAluLwPyzltg1Jf
qybnvoNXUssf+tZLy3vtutpHzZt4/DrNCEy7SFUlRKGrc9NnwykFOPQnHEq7p3gWB/sXnFKQIqPD
qn+5IR53SgTlodzig4KFNB49tEddd07b+b0ywCQvK08uo3jQPSnz+0bzqDrN6SiK0+UFbBsxbOS0
8klX3VqeAQmb4j9OXHt8K0wDBAA26tvLy9ju29DzBrSHs9NXFd58fA3uM+S/dEJlVYnrnOw2L/L1
QaFxFeQ2ILVCD7sLxdPaj8hxdckidw7KtgMz2Ok1I2lIqrMACeVtD1qYJz8vgj0U+fY733jP/IWP
RCXM9QYkp8kUCPelGSup/xXd3Pbvcr/ymuO06iB9t3pscu5FWzjf5wZKk8jAo9+yacyzpK6ZGluU
IzDG8TiJzF3fL2B4wv+XnInTMoJy7bQil+wcKOh+9T3aPKr2Bnytoj1QunjRYXR4Vd/7AgPG0JpW
hn3+QJFgDhO0qo7uvfSDgj8z709ZKozqCP8KiRMVPQBX2CFJUIZt+47VXl0mqi/S/hPUAaQmdHVZ
+W+DI0Ts00dK+kiOjFn60ymkG+4BWzafZB4heND/tAa90hUaZsJVYnaTbAHBwIJHx4G4XNxWM+hf
/t/FeFvCkLIUNjGYpmK9U7JhwYcmDLn+NKBQskdI+paUbQsYUkbWoZWk027CCvHAHI8lIzjWd1BO
b8VD+LiZ7xb+4lLQcE43CxsF0N9kOWKI8v0Ssu8CtaRDNkUFEvpgN3NJcL7qxEzODFll0TCExEW6
eGFVHLZiObjR0v17+fOWOze5MmgD6mFeRrjzlD8SJslxhBgcnD785/IClgsxc9/ckTlZXdw485wJ
5bBgelhZNj9d/rrt529/fyWyauhZ1ALsjX64pk/QCaWSMVt/ROiZvyIJs935tq9XK4CKa+UO/p78
AeKrYAnvRrULZnzrHbV93fAe6IHsuzGb0jvWu78Xjsdstf5AKu9jmrUT8Ize+wH9nzsu3XZYhg+R
PhiBWb4ud+i8VO4RtFN5jd6CQKvgkA8AMO/hpN/yiduuDC2HJ5GRrN1NqLLv6dbuz6uGn6oMAAza
8Z1A1HZ2hqr3DHNVKJnTu4aNz6T8ldUgTaJI2/OUJ24vuwNAeHtl/7fiRmzJzIGrIUs7uQDfVqqi
i5HseVL98HlyvbsI/fKRGHfiU8sdmcnvJZWebiuegu3HqekdK3x6ilZvuo3oeA1T7rYXI3ZcapZT
mtY0EQ6/TcH4eoviGt1B4Vj0nWwy8Upf5Ag28LXNvDuy0PBeIhmEbr4qzHfMocUE/0VXUq06BaAT
56M4GttLAu6NLh9jWSMTV/LxSKR/cLJovHOugzJtB2bYAA4r2YsxpYlU/X0fokIofDx7prW+qV29
l4mwXb1hCwA3KwI9Mpp4RbXUxyFY/wWS1IlJQNs9BkDb7RgmAEFNRyb0jdylvtt/bYJyuXVzf9hL
vNs+byj+Mq7gu0jr5a7J/KiI+0C6JTjYnHWPhdm2gKHzIt2ce8WWO+1rNzzoUIDvI5RB8euyP3n7
+39lxTkDPUMw1t7dgqzZYWl8mhBeN58uf/1tu/hXHlylpV83eePdZbzOEuC9Qa6RzTwWjLvHIHN/
X17mbUHyTH4SZF11RdyKJtmMykeT1b+AJldHj9TXtDpiaFtkKHmmQCA4ida7S7X+SQvUzkZS98nl
n2+7g21bryyIruWkOtTN7mQq148TE+VvjBpRVzyktp++rfrq64vGnIhsLfDTq+YJ5tY/rlGaXWW9
/8p/L/XKwoXkYFQt0nvJewD6uaKHwlN7LcW2uzUUWHVR48o+cJNthWz75e3of59DtO9cd/qGCmcB
iEgCClJYokbvwyIR+qsKsch1Xzf0t8zmNffqApZUtsVhG+kQexnc9lVfN3PeikVhiUl29A70fN2p
FIF4dmmrd+INi1yaOW8K2NAs3JkmuoxGH/ArGZCDo8o52jmct30bkqT/LZoZXLIOqzaC4I8fped9
W+oFvC1O/k4P3T0bkFmVVe/Hbrr3uLBIk9kOL1W4zHVeRHcLAzjzKHtvvAU0hafxWAR7rybbItvf
X2mcLgSfwI0Il41Q1ovFMAXvhHSboz9KtWMzbGuYWo2RYJHXhfxGNZkG3ztESmXIwngrhsJcFq63
I8C/kuF6ZfUyS5cmHGEsE66H5yWHY2s2Wnl0XwTvRm9c9nqxbasZej7RGiMFVgQDHF/nI/3GlZcd
spI9+vm8Hrw03Cvl2KTOUHhwmAOkPeroLktBH0CiXBxUD/leQjB1Vv6jHob+J4Yt1XExsp0gcfMT
f2caPDPLq8Ao4XZVHd0xqTmqX0NTHtN0XRIxY7ZXkpNhr/nfIhhmvrdQfNGQCTcRBfXWOHPdmse8
XtWHec2ap8uiYdmOmekFyKAaJZE0UWM9/wjgBj62YeB1d1OmI3E/MenvRBAWG/RX2rfpQjHPHkkK
locfsi4dP7DAeb68DdvHt+29UlSFkXV5MyPVUE599J6CAeiQosC941gsEm1mfEsdOktPIGdCLF11
SGklzmGa9yQmNCePaEZp8oN2aHQNdBCe3uyjpxOFVircip6al4WiRQsFUbBBekvz9boDMyJ2ymjX
FTmSJ6XvgW0cXEDu53mIwOB03fcNI5COGA43Niq6C/28fQr7oPhdaOrdXP66TTUMxadzSZcUdjMD
FZzOgUuVv3gwqNu5m5crN2C4e41+qTHEcPFEkLw/Tj06ZQe8PnYsskVezZRv2jhjSYCKT1Qb6PsR
9BioJHjplbpmzhfTE0p3LmYcJlBlQo6NWKjzbV2dpr8uoDB74hvKC9Sxw/Au7UvnGy+35G4X7taG
/6TY3rCy3NBnHkatD4q/fOPxdB8oIPCgGI/iNGDfmZTTMQ3pZxAVfV7YcAokyJ8BDI5CN4qrjSLB
Wcckz6vH7b+XBc52X5sgvrIvS8DJnLUrfg+oBngsOzTrRUiq7xgY2+e3v7/6PCrgo67g+e96LauY
brxVOVR/5+sWN8kNXQ+j0Q3A7RTccYYaK9fju2Za4FAK9BBIfzjpofkwrl/+BxZri1cxp5GxNIvK
EYE9sOqs+MFZ/k8aIvqbeDV/2Ip/Oxv7k2t8S0wMO8BTwKsB8QzvOMJOMD/2R9oHJFZ+d88XgeEc
Efu+VP4XkGpmBy7G4mZEkjIX7YdaoDHusmzYNmtYChkqjFXwRy/pFyiAKtAPreTa/Fpn1Z5AfVdc
U9eEV/irv74l/dw3ar1ZqPdN+2NzqLPd5gmLCJq99Ujckp6CW0jEf0L3NMTsSafcxWO8SRS4/fjN
t74S8aZfxx5AAmhQqtFPUDjgfyGg9GSDj4yO/oxGod9q8TBlZZZPpPM/FGzciTwsF2QiJcC8ubqo
B2PpMOtuiBu+LCMChCICsChXe/xcFp9kwiUw7jXXalw7Ea8VETGrQOAy178QjavjVYJm9t3zEGRi
M/wpPg7C5qPsPBxhnd5P/ph+CtxyB35l24hpLoKW1W23HZdeSiSImXg3d+RDEexSENpkzQgOZIv2
fd5tsrBZdpFOeBWMV+FzN0kzjAIECUUbDFDGdQ/pdJRe6IKs6Rpw2vZ1Q9tpCP7cGgM2RSwEB336
PJCEatTNLt+x5WjMPnndBnOp0UANR+PM6h2i8PTI2is1weyKp1VPUjq2LOElnkl/WBsCNN+XbX0e
2r2JDZZomRmarhbQ+tWVZMlS8u+LRAdWVvuPxNOfMJDvZcz90+Wjsqi12eLegMRyDoZtnba/V+V4
Ynz6qmZ1P0z5tddh+H1e5Q1oSyeW0DQtTimoAw7d4Dxdt4FNBl6ZRMA6MretFpY0bP0x5fWv7Y28
sdN57d4QK9sZGbosZTguYlhxRmOYpBPQsqgIfFjboD3MZf/z8j5sMmuoMy8U1WPDWALpyo5gzSwP
TZ/uHJLt44Y2T5gcsBYgc08ygOlOTRT+E/YVOV73yw1llpgkhmEeHUvEClyeyOULxm9dmXUx+9Yn
PkjtOA5LVNh+6EBvUWKAOWqIX9TY/Yww3/E6k2F2q08r2NZlCDHSpC7jrFp+tOibu/LjhjKzEKaU
5D4EiOAHE80e3X06Esvdmh3oFJMf6s4nW5P7BuJnKxJGfn2lpf6r/3waPbTilA6SUGgPjzVmOh2Q
Ph92TsZi5symc50zR4qeQ3v96RNf8DQksvySZfk7CjhmMOz6M4s/9gwdXmrtAJkOo60bTmIGvn5A
nDpxLBZ9XfbE7EDPeOTodVy8hETVl7KRY+xUzTX0fHCYnqHAuvOyauKwDoIszSFlbfEOoMsryxZm
tzkKduB9XRVsD5h4j0sIACloNk7dsNcabTl9s5t8KtVMyLh6iapbF5Lkf19W2XzA/AHn5rIRsgiS
2VG+TNoTouYeVCw8TzD/vZqOrJp/lOhSq1yyBzODV3njrfRXV3mqnRHDf+H76+apXxDMVSD5SS7v
waLJdPM/r1xZU/hLMysKK43O+1jjKY6QaxfqbLsDwwtPPh/83ocXBk+z7OHCwNQCMP1aLbfd6OTD
6bpNbJt7tQkhfMZIz7yEtv50UEUwHNZ8j0bCtgdDi7lTa3T1zyxBq330gTpi/TSB2iSei+6aybHQ
NBMEJ0rVu62evYRPgwMqKUx06Em40whlu2FDjct8rgqkrLwk9dv0pJXUyYiQ5bqTN/2w76EpQxN8
3AHv5dKh76Z2rxkIhGMxoW99sCyi70ecPG9upMi8eGb1Hl7Iciwmxo1LgWESM+zPEqFXpQSBI+aD
iW5HIi2mwYS4LbzqFQ7DS8oehAwaxLy3zYQ3OfGr5lOKMGIcQRNz1R38hXbrSqZHb2AJxojLjyRc
+0fVqj3ZtIi/2dkdoZW79GfXS2oNDS7B4niUFNH05Ofu8boNGOpLUBuvhhB2VGKwCgpPKDp1JPQO
133d0F8x1p2q5t5LQrca8GLCRZPaebnu40YE3RNWUdqRcku+TJ+nPKvjob82QDQxbQvvvBqkOH7i
BeiicjF+Oc4FZjBc/u22mzV0NyvQwxtMIXQ3QO4jQ7Pze7LFoKxYr8IxeiaAjaIxzw/XFHZtbF7C
FNS3fr+berWomIlao6zikzu1ULGGPwp3a6po33PCz9lQfInavflxllMygWsiiPoxFRAfIO6RWJnR
7geSqV/Fxrx3+R4slshEr/UFoTVCLQ+0aORHvxb1IShAFHLdx7dtvXKNmc5mWjeZlzRiep7EyuP/
IcC1/XJDcbOI5VkK2s0EIwhAW1bWv0Il9/A+toM39BbzcDyvqxcKp45HAMiUWlC0oCLsoDn1OtNg
9myTuZ+7jEQlKD0B8DuEpM5v6nH597qjNxxvk07+5LV1BfS8NwNS14BhBbZtr3nCkiEghvpqgLKr
uhq3UuP4GZMmPqRt+Zgii1KHe9btTT4ZP6JmwzZpNFnlMK55PM0Nzb5kjgj4L40hQu1vlqVecQj8
tPi1gC5lPS+1l49zzJsqDEC61biFyA9DpMpFHaKWYOjXDiT+bbGjf03gCopC9E6HnQ9dgXmEaorR
k7aHTbB9fbM3rzUGQ8+90Af4WpHuvqwm7zgjpX5VuE1NEJsISEHQDQQsUh98ATCgOuUeXrfXCBz9
q4mbzoSzhQI2jtcUdX3g+/TuaNC31ZGaGLZOoAFAMoSRQzNNsZoGP/7TZl2SfD1e9/sNjWc8xIMz
6twkRFrNy3z/gOle1xVuaWR4arC71A1oRFA3r1F64QzzJNo0y3bAJTahMXRdjzyftN8AfV6Mebz0
ZXdy80rsSE0I0fv7BUgjQ9WbbERPokaDiY6WhJ1Q4AYTXHcfoJA09HEQOfmOBFku2QSzYZTeNPYj
0BgbiL4Z5vQ4eeBW6hQmwFx1xyagbXv2t40KkXrPEOstE22OxQpyquu+buhu79XKTTfkzaSBhXSj
7jhHVXq67uPGU1muEoO/awkJ6ptz5o3kVDipuL388bejGRpuN/LK6mAYMeZdpwInX4IsGZOPHsGE
O4OgJLrH6LwC/cfX8DLDppvt2ymvHNS6FFainH3FfExxF3bzdfARMF7+9z4W7Y5j3+CQiByn5M8V
tHL4efmQLFpmjm2RAx4KGCyO681BAEW6hp3WhV8ziHg7GEOHM0XXosfg44Q36kPJdX9wZdpdZ9tM
9Fk/584yShiIP8wwmBjZfsSIGG/HI1qkx0ScNWjVSzs2R8mfUdeMY2YrQbGZ/hsS9lgtwY4dspy/
iTmTCMdayjbzgCYOcFFWh/+BHGZTozeMnAkzy9BRRfNojJANdx82hmta6o9NH77bb3Sx/X5Dg0PU
ncq6a3FM67Qijh8Glh+rqJ0eL8unbQuGEnMhs24GBCxB/7I4bBNAaLDebFnlqgr2qnS2TWx/f2Up
SndJwTe6wBk4pP/Yh0u79W2gTLFzyRYfYE5lEV4wkFpvarDNr1N4gcYipf/O4LneeZPYVjBcseBZ
htYWD+2FTt0B+InUL8aZnuaF7RTCbfdgaHIzLzNyXTUWYNoHXT//gOmQCRXIC4bevLML2z0YTpm0
HaAoJTKnZJtpgOkl/6iA73F4WDy+CTObqtKX4YBQCFN43oOl+V0249XTNABLYTL6UPjf6yXfyS9b
rsPEnNFsGLTyFE9EELYuOpqoKr0oLn0q6gQlqlbtpANsCxnemYayoQ6BDSzn5avwNX8foR+iFs6e
E7VciQk+C3XbrOBuxAKtiJ5DjOL+htajvUyA7evbtl4pHh2rIhopvg7W4gaDbUGxv49OsJ2NqdXl
hFn0TgvMcAbUokDS9ihdvzpU0ZVdFtREk2mdryQFZ3ECcBXGEjngX6dAbxwv2743XVBIzcCuD9Js
VmjwekJU/dCPWRlXPbhvnSJhGk93j/s7kdKbyo2FDCkCOWfTgv2nfcJksoQG4+fIF48DRBaYlD2+
Edsa299fXTXLFrREhqP7BOjObbWkdVxz8TDk9YGm0+fLB/amOGEfhjgtTce6ru7dp3Baioc+ysSp
BnPLTkRg24EhT5qFmJ3MUvIkUggr09ORSnWv1/puCK4qTGEHRqzneusqdZ27T1U6YjzZFK7VO8xE
cX5cPqA30Y/4vOkmsnJgvKPkqdf+HZo3HpoZtc1mGpOB1ke39b97xfCxYLt1/zd1EAsabkOEmFZM
tU+e9Oh7j9FSpes7TEaC68BTrtkjO7YpiuE3gmLmHmZ505esmJKxDJIG04/cNrjFdLX3OpSPl0/v
TQ8SUjMkDKfSnTON0wM32uMCyvBYegESyf194cwPaU5uAp6/u7yW5eDMuFBMKEPLtKcvlLTv6cS/
FCu/ZUR+ufx5iyybkWG7lA7mYyr6Mi0cU5bEo3b5uUKP2zQOO67Jcikm80zUDkEeYgjoUy/lB9lM
H8umultZdI9ez/um5dekCXAphs4rDIEFWYSzPvUNbdCtLMObYhBRcvmcbJswdL5tN67luiJPWVcn
aPLEA1XNn7ZrBlMuxjr5w6fLC9nu21D8tAM3Hbg01qeIAYk8TBJD3EfUhJyp5ufLS1isozm6r5Hl
xH01rE9MjOs5HXrntnU8/c/lr9s2YGh65DtlGwT1+tT5WXRcSY/CaDGqRC90zx/aNmCouYqmKl2W
BVc9AltFOZJB0vf3GBUtKmHGh0Pm0H6qyPrkAnmmOmg3mG5u1DT9461yJ4q2HJIZF7ZdUbh1q9en
NMrcE0jQpoN2EULDBVY3l+/BckhmN0I463qgjdM8zZg9cg8A9jNpp3LHKtk+vp3dKycO/Nm4IKKa
n0DSOcUN05/Qib4ThFhUzZzKV3aRy8gkwpdhqB9LvtyApOX7FOmENOtvDP3YMUu2K9i29moLJFqC
0NFl+CK4+4AE7EMAyNLaD3uE8TYxMhRZqSUNM88JXoKRn0LfiVH8ewiH+gZ9ajtXbDspw4uzIcdw
e0Gyp9UbPlPxqe3r99UoTqt24mx30qdtI4ZC67RmgBuO2RMjGIy67aT3x08hQtGNVvaysNp2Ymh0
JhuluxlreAv7vS0Bu3GbFf7tNsRm35laHLfZLKB7xfss8r0XcEo9TOsX2tTHTbIaXAuaPdqw2QkR
LfphNg6oHoQSPpj8XtKJH1lUn/fl1nIdZs8Ayichx9x274VF07FGm6rT9zGd/aOHZS7fhm2J7e+v
VMMFRU5AZERfMBvpPeRq8bvYldHB9Z4vL2DRPbMtYAaftvDSKv3K5+i2RQjghst7NHxdZ0HMnoDS
GcIUp0T/HBF+//Za8kd+XyBUr/hesGm7Y0PBdTUVJR6W3oso6cMf3n/H36WitgTovqHalHitBEXq
/FJgnEWEZJHH5A3DQ28L//LorAYMneiCa3BMITW7A6a2mEc0fcgX2o45e4+a+VB/LqLC3ZtHa5Mo
Q79rpxnzKMq7F6dG05U4FLSY1xupWNcW8dq4U5PHpSZp8e9lAbMcn9kxkKVp1ldq6V6mKD1UMMCd
gycgqNRnMR5z2JRR4++7omCxK2YLAS9aIHY73r5EMCTbTZWQtGaZ46kekxpBInoZdyylbanNgr7S
zczVXKDhpX1psJttd5DvehqP0VwmMzK7bsaPl8/QYpPNVoIUgPsxDYP2ZeLTpwXznTgSDhgfdJTs
Zy72uvxsq2wm4tV+eqBeWatI+zL0w20HqV5bkbA2vEeq9AAu2vjyZmzHZnj7aMi9QrGlfVkwLn5b
asuCl2OKIjqyEEIjX3rtuRl2oenmbipJ07xEa3PMs6+06m4zkR6K+lex7D0LbQJu2AdwcJEBzabN
C/AzMSp9N+nC4rFqjujuibf9bAnmAvu77viMGGBCu5jrd7J56QfwynsYsLA9EaFDG0T9/yuoYYap
QGqIBi5Cm6ea0HeYxZ4E83gLSqjjnLun3ml3pNtivc1GhKrvXeDLvOhZVf6wdT+WPFYNq9XOiVks
ntmA0Ltd3ndNWbyUcNPAsr3HbNjzAE7fSO4FyhYv6hmmQE+BI8To5i8pBXwqxCyibWCuiNydLfzh
xPurbBRSsxWB4LPCdXrnmbIVdBnxSDMGgtIBdU3dHDtQdM3qgEwVQGIwFW19JynQKqguUVdjfgJq
fb6q3jU60xUyI306PbN8kcPt3PCR7/h62z0a9qOOtNc7QU2fedSy9h3I8H3YjxWoyp0FLAbKbGlo
ok4V4NQiz1qArqqOmTMvUxezeS68G+13GJWK8cWDig5zkEm180C0bcswIngaZm23RPNzWWWe/wGl
ZFd+GQmopq9z+WZ7g/KzNavzsX2medv8QGMj/Z6NM/t62V7Yfr5hL/jYoZhc+f1zs4G0jkC9u/2N
Rm0lvLm8gO1WDCsxIWsRRFE/PDupjFfXPbicnVKoli/pHYYTJpeXsaiY2eiwMmCwg27snr20FvoH
nWZMKA9BgFJ+H+aAZ58vL2PZjdntAKbWFDRHZfssvOZucxvofQAnDLvb/MZW47y8jMVpmN0OMg9H
uWLA6rMCLG+z4hn8q+hBThSCgv//OLuy3UpxLfpFSBiwMa9whsypTJVUvaAabTCzGYy//q7T9yVN
hyCdfmi1ohYcPGxv770Gl6DlrA5demaqsuQ/qIqEM+ND+fVEaD1VSE9ZkW6D/UzIqxAvgTdvtNlW
ltvSSS8CzjNNAad5iwodPeuplM81s/Xj58O2Esq901vfpSiNEJYhzsg3iEPJHTT67aGJyIWnArvT
ttmyRV5ba4st3448yuZSybdqYLA8wUB1ztVYOlol3dxLuqFSsfaaReZgIIMMmEHHX1UI5/u8OMgw
/DbJs/TYOCL9vwdL1C5KQrLlr3AHN/pbGpWFjHs0jJ3zLqdLReABnEo1oN/8emK4itBBii8ujA3i
HEzXzyd8JVlckiPgIZZPVVOxV8JkfWjhUBynbZfClAS7cfD4rh9QFWxhW7/7/IUr63dJmIBCr4Ui
U0pfx7Gf7mRaDq8FM1Da/PzxK1O+ZEzUPA+CsZPeayj01B0D7YbkOiKjtnvJjJo2guXaV5z2z7t9
IjwHesNwh99Pyjx4IGzFUHDZUppb2YRLroTotKV1zvO96KfDaSLqbngbg/CqS6ONiuDaKxb7HFxI
CAO7qn9Ny8x5JV4NFO7B1PlMbTwi+XWnLypyna3hWnvdYr/X2qMsGN18r7qRf0lTr0pSoNSu2l6V
oIwF/t/PZ3/tPYsNX7MIzdtylHuli2fdos+XefXVCc1sT8CHz1+yNveLbe/BT0B4cpL71CAXBeGc
J+N0FhOKe//4yL9bWGwGDSSfWb4Hcfslg6JJXHibXIeV4VkSKQyZ27YzWLXFqHcah58biPtTBdWN
/G9nDc6STuFnhPk1zYpXHCDsRz5l8hXoKH0Wqpp7SxoFgq1j4b+rXsNBQJq+Krgdkir1xdbJtDZE
p7+/G//BIU2U6Vy91r14bY38zXL36Nvgyt+8z66EqKUOcJvXdQ4d/fxVCTXdQnE4iHaqosEcjxCx
35LLXfuQxQ4f0YzqZ8OKQ1bLB6iUfQkDf49m7hWHaPdGsF17x2Jba+bPIuqG8gCboPqi9Iv+79gM
2VHnHSwV+czbp/NW1WJfl9ZUpOa0ODTKn2IKS7HY+u5ZDCYsqsWGNlkwBHmVFgcjOvqTIhMe9uAE
Bc9wQijyw3mfsMjitTA5K1FSOti6rxNSZ+ZoJ7Ml7PFxTCJLhgXJw4oBwYeZ8LusuNC5lm8BFAj6
jSvUx1k7WXIlGtHPNXcwRKmHC2E1RdlRVkFxyYzIdmGlZ9Svpi2u4NrHnH7Euz0YtqJSqPcUh7nL
nyhOh31NdHA8Zx7IkjrhBrA0orTBPOTBvYQZVGIq8KzPe/hpy7/75QDAiaw2Citpar3LYR5qyG1B
Tfrzp398pyFL7kTqBWHhZ554rRQITM3g/VMJi0SxH5rOxhbZgl/9ksPWHerj7U2WlnjQtmRM6Ko4
1CS6mAoCxRgKERTc0UaolJ/5UYutPSNrJn03iVfIQFy0ASTwg6sWWFSpoR/rR8+5+zxTcubkL3Z6
qSIpWJ87z0y4KCBWUz2Vu6IZ3fMKomRJseCQVWyjInK+nq6dpyvnqe02237vTX2CdHojmHx8hJAl
waK1M/eU5hLqWQNIVcg+agPtjO00ZGWpLWF4pKgGd6iY8zUvqms5kaRALqiyIRnUsCdleUyr27bc
ii4rG/4/WLy6EHkTecWJb4EtI6D7Xe1HOplo4/xYG6/TCn+3Lys6tIbOuADCy8okZAzKg6uVf4Sz
+ZaA88pmWeLwqGas8eewOAjZhZeYMv+oi969oMAZxrzclMFfe8/iXI8gyRbkDleoetvBvyKhdfhF
ABRsIoJUftONFMHPz+PN2qsWxztpQC4HhaQ46IFP30dj+7sqonC254X1HqxwYLP0+ZtWjpclRi/M
4I1gPZ0fum7KbzuvfMxYAbmlQB7BLvbjMNyCff6TSP+30EuW6Dy0lLo6Gsvwq4eiUI4CMsERL1x5
Qa0DS4T6OMBZqR2ni5EH+/O+bnH0dyXEsALS5YfQ5heuEAfk4RClSfU9LpFHm4dbVeyVYVyC9RrI
O0NtvslP8JGnAmSgBP7HMvFhQQdn8OyQ9myLbbz2qlM94d2OooPDescXWIZq+IOsXwE2m1+nsKly
oorEoeyfzxq8JWqPGRiVmF6pA03FE5/SPzlx3vToHf2ZVLHf5X8/f8/HhRCyhO7BrzusI9T0D0Fo
VVz59us0FpcNHS94Pb5oPT/0GT18/q6VeLfE76XdVIRdF6pD70eptwtJnut9UXjVuLHi1l5w+vu7
2ak9Sj1MDvtajl7Sd+rboLIz52MRFIowIpVw6vyAHuNtWDggs0flXV/6ewdmwnCBVRvFr7VvWCQG
2djnruEOmmKTCpykaHl+CzLwNGzkamsreJELhG7bN5N20eet06OlWiG3Hfe1sZeWqzbpsy2zn7UP
WWz/EangAHFwvKjzs2/MH+03zWm0Ze+z8vglhk+mk9OPjpcf4CM9kJhDLdrEczYYed5qXQL4HL/C
3Qgb7eBM+QyHork9ILE99+efpufdUnUEG9NZ9NgLQrrf/L72rxzXVs5Gerly8i+5HFDw79NMjuiT
9c4dLXpoR8jpwL10C+6xNvynF7///fPAQom+2aHn3U+qev976Mp+a3RWohI7vfX9033lOpCAyQ8U
RwdoQneoCX8BffRPCQWtXtP9ONdbvO+VDbEkdnjUmdjsy/zA3fTGSNSyR2m/+llzCHzixpDAPp4V
/pbqwF7WEwxZlkOjORx2MFawB9xUyVngaMIW+zqijFuXIJDboazgmiiFcwfxAWBPP//1K1kRW2zn
GZq7gS0Rl2Ylw4Mo2AV1K1jOq2Zne7VRn12ZiyV6ryeToCHN8wMrLaqkUX9AYD2OAWrxojFvbhhu
CRitfM5/4HvZBC11qjDrsK0xNvxOg/GirAz0ILa8wtdesdjiE9DqKlBYWLLtbpDVx+nsiMQEEbh6
4XkZ/n80foknWtROswNc77o9LwlBylN3NxCO2DJRWfuMxU7vTdDVbo9lG3XVPmL4jEi9waPhitqz
mGecLNF8fcVVCS3Z/KAB0thXkDnbB6l9/XzhrkQquji5tfEIH91UHiwEDO7rKLcXbWa98zCCZAnj
k11ZVmLG8EBnBf5Z0yggkLSF418J40vUXupnUehPWEKqkolo9EsOYJupmo2m6trULvb06BS5zCYu
oSLo/8x89tVzB6+IG0LquA2mdktGZ+U9S6we660/hAE+IwjHW1nZ+9Lt8RnkrdfzRnj6v6/fBzec
JUKPmlL0pUuyF9ylA34ZZpHNjn1deX8iSuhTXTq+98K6zHY7GLvWDuyGdJ6NjyTKuum6m91MHJw8
V99ZhX+SAVws/lQwmrlXA6656fdwmGW660sH/ymoKkUc1HXGdrB0gkZTCECbGMK52XV2asfdOLOB
J6UKTBh7PUWVUHaOK46dx5ExAlHF2vZYQhT+rWKV0xx4OoZZEnY9VbtxULBipETU064ZQ+Hv+qqy
vwHn4N+8OSdlPKadfrMB+pMJHKTNBSxO2YMSHtxseG2bu8IZYVVmomHiUeJCmbvb0QrwITpy28fT
zGfnUjjCyidP0QC1FAEhybhoIUYXa7AmH6xqg/qnl47KOZDcqyFxOPv9r0r1OGLaBheuPfOixtl5
IcpVCWvC2YuF35XkrpXwCHkDX587j3L0LL3uCFFjEuQ8ZXFd5MN8jUhY3VvqtDCQmQIWmDsWdnMw
JLRwmjnhzPrpwTZmVEe45rb8Iu27LsBty80K8SVsQNf/482dIg/aQuukTTDnfpK7xXATCBYMu6hz
h0NBgDScstpGO0xBFD7QppXVrsEdOLgFZ9cPLvJZ5MCXMMn7/FtpHUXuAIhMi9jOwJ0krKv5dA30
hjTAR6uZxF09CndXoAp10pewFKMmeQ48exFmWXiE1GR15UJGYwxi2oui/gvblMmJsyhD6CxJXtM7
ljk0vICp2VgeOQBXPYx6/BazDE8SKDPQKZSR2qe6aSB8lLsNa2zsicZ3y4MD+XB274yMf42gQIEM
Isx1n8wQhZ7Rwc7mXxNp56dpdvRlboT+YgWF355b5X4de13f57ETOuqxQgKKJrcMOpCjozTyDxPw
bFBABTLfz37I3B/Z69xPafu3GmFo+8cWrVsnpnABeQ3hMaCPgd9jOkPc6sZ4nierj6IJ9HiZwTrq
q4PSU/VYUWpJUrNmCordGDl6uGkB22IxrwPCdj20HH8xn400cWGkiOGBGrSIqyirfzpRm93Amm02
N200wnRZiQLVsRoGzekOCx3pclvN3xs/n39BRJQW1y0z7ZSgdpMPly6gjPmxgD2G++gaT/YxOjXY
fAqDJuJoFLB/7hrJhxd/UBWPYRhrH4vSGLmrYd64DybLn6pZaXOBc4n9KD2f3oVjP7oXxDgwEWN8
4i9Cu/SrnRuaPk9TVNhYhU1/388QhLtCH54M+wqE5/HCb/uUXE9KcnIDA/VSvZkQ9WX4DJhW3ZZQ
VR/2gezq+RmNsL67cySI5Ds09N23rnEDvW9K2UA0Howc9wF6mvMQO97I/SN1TTXELXEwgrA0DrpY
ByyCRHtfhPI6kGlzm7ut/qLTOvqdhnlnEsThbj5IUnbo4+bNIyycWidRaDO9iN7taTJoJ6D7sKrT
7guZKXdMEo7QX3gcMjspFc/URF0TYzdW/pFFfccx+3mZxdJCVirpG42fYbwRgcTRhN7q0dQPmYbn
ztEhPRMwI1D2t8Zg9nEOOqK7k3UfweGp9aLw2Abp/IUQD+YBGiAJvWOzdvLEn3Czj52yjp5NN/Q/
xmieWg0dopQaBDwBqSwo0ouDF/T+X4xDr/ejqPzoQIXJ6K4uW2uTgECeGwV2JqIh7qKiUL8RvGBs
xCAXCnnVMUCpnwaNsjlUD6TfXoyRW4/3U0CZfyJkT67dj4SyQu2pV2t274qhHZ94IcNvOAiw7oBr
zcyNgdYjRBijekq/TKoExmewEu4ffVvO0T4qwI7eQ8sK5kkq1F6AHhJV6XXvGU8cwbhyqytAHNmr
A0YXkL84VPTBYQNN57gLBriL1GGZmZ0spua5sxFKrGXm+c4xR+WSI0LW0BIN/DI9agk2fB8XTVa4
XqwbPg57uLhRXPlTiVgb5Gi0Q9l99KgucVjI/i82rNY7t0jZNwfmL/Pec/riGRK65BX5cl3cRYG2
7sOEHg+9nIypGxDt09zbNRXYxpfQuGpxwkNdbDgKIga6R+ltcA6R1zfzYzg6bX8dtTYHXpD71Q2F
S2SKinfh8wuh2rB5gGVeS16D1EyJB0hREBe8nl3wxyPjoeAPF2ovFSpEqJA1TIq6Imynx8gUfZ84
mW+8I+gGdXvpdJ0FsgpCEFriPPNx8sQgCXM4o4PJBteCdhRmwAOzvIpnqcNq53LgGB+tS6cGR2oF
nwCUYbC65qgNf1VjXgDNVqZNCxRSg1xmP1qL/zNF8K8vGg8Y7X2lqaeSMTeyvcrytPkrIwuAj2q6
Vr3QvGweSS/KPx3pEeRrH5by3wYT9a8GkaG9nIEpHy+LoqZ6TEDHYfWtmXBx50lUyfYpgG1H+orG
rK32J7DEPAHjrpR4BEMsZVejHsJyn4oBp3NXZDPfgyXdTVeY/1Lfchk5V770udjTiehfEs5IbRPr
rsuipJ5IDnpRdCoSwPiPyqMPt9CwwbkWONkvIty63EfE1s9T0EYNGqB5Lq4CV4ktK8CV9HCJvzVD
mzYNT7MXys0d4f1lSPTlCb0yd2Ij0125BCzFxINcEeE3OkMb2kmPuR8UFzKnW0TAtacvanbcjWgK
1QOJlK1WP6QEwDLGLNAz+6tLLXHkeX3re748uFMAj4eylSyMO1oU56HTyFJOXBnNiONM8gB3MXkH
G8b8zslktkGV++gWwwhfdtVgbGszkg7NjSS5O8GUUPbHsmOGxrlptuDCH3pnnd6yuG6PWkxQeJmi
a6QxxuqLkLN2eMLWaoK3OhoY4AdM2qCw+wLtQ9bEfZEHOEpbd2AjQjdQI+nT3IyGXpSzddvuOGNZ
4qxWlWr6mLkd4RDMqjmcTz6/mX5U7Tj94tN+eFflyqBGHo0trkNGDqoOrnrAxHzY/xZ9KtWVCByc
LLt2ZFQESacDuMlt1IA/anOeXry40qM0RLmUpbjpofJuqoPMOQU/BpGO7BxkyO7fIMw5qgqNR3Dr
2dVej+MEpWg+txeff/vqdC1KfFVnVU+Bub3OfJDH3yis2kdgXBoP03jwU89kl0He9FbfTIUAbi/W
MsvzKw3fiuYlYjnN/Hjux0xDn2Piw99MD5P57TO/bLK9mkPkH1lpyHgOBOs0ZosywjQji5uwOx6V
Bi8dYt3S1DDaqs8pl5+ev4ghAvT8tuki9aQ9G90oaPMWe1hPI2P5fMA/ilGn5y/u+q2EdlPhWXYT
+LDF2ymGkLU/gVG/fP78lU2+bMKh0+xHCBnFk8gE5Excv6JfxSiGKYbA87BR5FzZMUupjKmoLOzi
VHYzuDQD/Q7Jp6JglPkQrTp4vL1TTJuNTfIPFnhZUMCILVtw1JOVruvIv7ElwDj0QIes77+kHgOg
4VLrDvz4PfcK3+2Pc0gbgAOyuQp+90jzvNvemCb8iQQjKhiuho5yq92Yw6uVJy6w+OSryaeJnvRe
cQ4NV7PAtUndVYXv/6n7bJB0I/auTPuyv1dnZTTY3s+fhnTK0h3yVdpdh8aZoo1Ow0eH92mUFrFk
htObZjrLbqiAoGAd6tfKYG7sEDzVttvy8lv7jNPf34VKFLZ1QUpYkTo8UEdQShsfOs+ayN3nq3ft
Kxa7W0S87ucskjd9apwkZKCA2IBcCq4ufdJtMcY+pFudBmu5yf3OFrj+kGswPoLJoPXWVi6KVE4Y
fa+CEXYYOyTVgyaHrmxs9RLpOQvzpM2kHd2YhLhlvpQpgGLNXmQGBMEYMojATpY9lHE31v3KUCyZ
2w51cz73ZXedZl0B6lMFIZbg4M8ej1Tc9jMRXeK7Pi03Asfa1C4aF/kgtFZhNd/kBIr/LgfnMeZk
nr5+PrNrIWMR99CsQDJALAwY5zm675vmCabPSMI7eyhtWieh724caSsDt+xIZk3pRRrJ+g083qyJ
a1MOxZEWUMxFwx45iX9hoQiCstHnH7YScJf9SSPrgWQO5qlzUJ1IfAMrvATYWt4lIYTcts69lfFb
ioy4wigoeMnwWsBZFRwMv0QO9BvWEriEVVGU1/MlJ8JODyOxutiS0l1ZFMv+JWvTQKewTXzMotTt
XrNOd/IRjQizQZFZe/4iapUD1CvLNI2uK2TrTzT1zUtXiOfzZub00nfBqmzTFgYWLjLR0JmPLNOX
vA/qp6GW3cYe/ag/ijiy7FnOM8O9bm7KaweuNumtX+O+9kNqp0URDeCehlwh7kdyjOUoePBagZlP
ttDPa+tuEcMkBy9y1j4KWkVAEMkYg0MthDSz9imHINcWL29tNy3CQh8R7hcgzV3j0jkmk2xeeN4/
2xxj6Lnq6fOZWnvJIjhQAsVXYW1/PfMxQPtj8ktYEIqptNW3XFaRj0qgAq18Y9r+odV+kFIs+5sG
9S4dZW5+hZp/b/7g0gsNF17DyunJnGi4qEu4LESlKxQdoKZtKvMRbFyDAuqPMui9sIjztHWChxGa
n+NXK8ecH5TjQiYeQgSzmU560C1h6lKNYobVEYzUC55YLvn8MFtfBveAmmUeCK2o8+FkkQBPwzcK
5YtC3JGxIt7Piapx3FvWGaf6Njjz0NBf9ZxK1NhTzcOkahjHPYEIEgxvXs6G+s0ODeTYEpAguvFK
dSBnbmzTfy6gHw3YYrENqTXRJHh3Yyuq6AR7YJ5ld4yXMzwogTicswTibcq/cfkY+t7OmXy3MLHj
8GZ4BH4P7RVtRuJOb+AEDEGQOJWbVg/ZXLvZgDtdVAV7HGxDkwwtDXZIX3z/Mh+UKTVQv6Y0t3XZ
OxjcInPNUzmGrpWHKZV1cYs6ZweomYeCYRDDJwiCF3HlaAzv3mZ9FTox6jQ+t/vPl+qHbgLY88uO
tRJVjaKbaq8dFy61sI3zoNd5H3TCt6jqNI2cYyhHT/DP6hlvZCwZCLN33Vzo7MLzcP1+mXnmzN9T
1D1gH/35r1qJo0upGjcscC9VGcOIuuI2m8OMHCtorReH855/2rjvQilTXt3qkrAHz6ECMP8gnI7+
5Htb3rIrwWzZYA10Bf+iZuhvqkJmLyHuvgmYZyi206FrzvyGRZCJGJp5M/W6axwCxvlde7gn/WAo
6fz+fIw+DmIoG/57jAK4/4BQHKkvXinJc9uh/Ksa9RzANPllCseXz9/yIYKUoUlzShDeTUXHgwK5
fub86puC7OGanO4gfP5EW6eLpV+BCsEh+m2cOUqiqELDLdpyI/14kvxlMjDNoxpyWGt/qStFL1wi
orisEWmaEHSbz79ubQxPr373ceBN98opQ/lTUIYyLWJmY+p07+Z1dMgazs98zSIzAIu5CqoJYxg6
XQ6SnpfMBFw3BoGyXS1KZ+OcWfsa/99fw8zQjdKrzXU3DnkSyfomVODOB0bsAcndeMnHiaG/hDMV
0KiaaiLTXzZKLyLHaSFl6MNcr7+LolJB4bfauMKuTf8iE5i6EdrWsDu/99o24vupdhp1z1sgeB6a
tsrQhPx8DXwcy/wlwgm6cDj4u3G6VpabBEK8Zje47utZD//PyU9QL6BOpn4ie/ahnzHm5R2tB74R
A1Z++/JwCBoToI/oZS+zBLnniiOqEdBjnPwMsQps/iVCh+JIQanD+j+IrtP7hvVDedP7QJqddXfy
lyAdMRf5BGX28oeqoyhxBOIwDEeaOFLtVYvotrFmV5bSEqyTugCLdk5P75WRWZJhSmIQHttjAcH/
z+d5ZestDxQRmsAVUVX9CHF53sOCXSTgC0ZJ3pDvqnGK89bq0o5bQBKQdVAMuAc6ANdyt9Gndioc
azfmY2WglogdbsH01WFW/RApe+z7NDiMOTs0qExsjNPaCxaH1gAUe1+TIrgPZkjLuCFwLH2Q70nY
bOHWTk/6b+roL/24ceWZRcd19aOS+fSYu+q3T4p5TMCgrY4CYJO9BuRkJ+rSbDSZViLiUk6rNNwt
psmWP3nHHrVw/86+nRKl+C3Ya0UMywdx3joOTqP6/rgCUGU2ee/dT7hZ7uH7DXxE6LPEb8zL5+t4
7VsWJ1UHJHUOcZ/yJ6gvNobDch+bNgNDgGu05oEci30Dw+vPX7YSvQL/35+DWn+VTX5Ir7SDPAlA
t3B2EgtFonO8ohG+Au/fLwCjSnSDGeRPElWPhoV8ByHpc4jxp4cvziePOGQC2kX8lKZ3YmNz/96B
T+LG6bc2NovsMSiqskMRxr3HRUOP+xK2YIABojc+nrfVlzJZosTNHYBk5we68R7ODJilE44DvJ/G
DVTvyl5fCmXh7lFXzPMAvnQjYnYupgOAuVoAsmQqCeXGs1bRf8SyinKs5DCYe1GMVXk1GNIR7HbH
qsvzXnCK+e92HTMguplxmO8ZJDy8XGWHPOy2tCLWBmmxpXFLdUe02bz/H03lMF5kPfR9T4aw7laf
eu0di02te8A9m2YO7nGDFLu6SL+1Lnml6ZRvRPWVxbpsswuaO0PXKfeelcXQXbRjU5dJUEp0gT6f
grUvWGxkdPEdJ8q74F5N8ExkI8RHWuFOCZgTWxSvlc7kf5y7M4DHmgDlhPu6KkO4MZjCTF+HkFbT
F4MmWgO4WyfH8kupNW9uAf8tq9epkYzyhIkaNOFZcxK+RZqU408XybhB6wcuJNlryT1rUcfnekYJ
5vMRWRvyRXzIDIMmaXY6SGE/mtSw/bkes26Lw7fy9KU6VtT1rU5Ht/yBYs9NKcEYB4BuCxa89vBF
DlB6rinSrJjvXQ8m5lM56iypqDtuXerWnn86297tVzcDsMkoEtwPzXTH58q7pWoSG9IAaw9fBANn
1n09z10JYcGsTJq5QcM5SnvgGz6f15WVvhS8mk5w5QxmdvdiNpF3E2RAZh9ar4vQTWiApCw33vMx
FsBfSl9lIhxybUrvSksItTIXaKGQ3ig5OrhkV9e1oTegod50euuqsvZhi8Oe28gXaKFP9ymAZ2Bq
ujCn7pxLMgzn2ETiQF4agsMqGoC6xp3uA991DwwYXZhQsufz5mVx2rcgyHFA45F5T0CbuLHIfaKH
WFf6hFtw67bZ6HX/k8t/kMAuZbCq3EVsgQj+L2W4KqqY+OgLZzGst/M8upYAeqrHyTcpAeTcUdEA
heLa6CBB84eRL3WK83DaRYOXexe2szp9HqR2x+g2FPUwm30AH5jmGGUo5j6Mue8ETx3OIO/eDWja
RnFmm5kXMDZm9f3s+K11doPCnWCKGyqrYo4hrJ7/rCqH/hB9Z+5LmI1kh1piyKHWx+YMcL80LL8b
BqSdTXB31GiKVUNUR0cK45zwaWxdoW/R5oSkSUIjAOQeHBQ2yR1MV9ri4MM3q/3LIzLkP7jvldU+
TSnVv6cWPfU9lGptFn0T1DE9h+EiQ4v+GKkS+NdLV8Huot8oQa/sj6VSWO0hD22EtL+KaVSJDKPn
EpjPrnfJMYSuSQzK1W9o+AEg1LdbwKCVq8tSLExLzhhcVC0qHp4bXCqPd91l0Izse2t6S8cdDRlU
K/ecEXCwIoe15wDBsHWWOmKTbkrBWsGuAGWwt9M0+pfeRLfM11a2/j8n7ruAnHnw+XRLfFddUH4J
wSp7F/TavzTUEVt8nJU6ub+UEYNm3Bx6NPOu3ByF7xrmBWziB5xiDydxbT2WvwB9v1D++DIzkjgd
fSwEQHWfR4f/C2p/sGv/af2/+8Ya0nKFqFvne+Zanl5JkBT0c2hS6RR7HjgTPbZaFxBIKSfWXqe8
EAC5UoDQs3g0AD/TCqqAN5HqKEucMdVp7DFEgR0TJQCak/FL6A3r0M5XooMK0Rc2VGF2XbqACoQv
E4DYc36cu5qpXQ3wqH2B4GBuQDRB8zEOTp5rv6KTqfUVxGsrDA0M93DLSrsodA7uEAKxE6P4guUG
scWcJ9Dhw++ADhHMmPe5AmPhLwQyuhxodEj5RBeeCaPqIYX1T/849cpOt4qNuEZAb2uafyqC8/DO
9o5tX0CY7+wbXCLJfMsL3VR/9Am1HCSi50B3x0UHuA1PcnSknHsAezznSYLPHTyCpyGmfdrnyn+A
jHgJLBxsL9CLAS83sXOvRMLc0iPPcjJZ9lU6SpMb+IfI6KWZnK5AEa+DC1g6dFl6pGy23RATEC/5
JcO/26MPq2y2a3gE0GzVRUN3pMDHiQQeFUOXVEMBMGTowrgRDaHWgSmXJuDOaGdWf1jj2QYQnlQP
9x6cEf2b2nNHfvCK2m+PVRZQcTNyLYGHUjh5yYXx6giUDuVT/bMyBVpHMaCXPtDqiG38Mm9zNd+K
MRyrm8qehJeZP/XpcdC1qv/aJhx5tg/yaeyOBUE9vEMDXt3AyZDXMdTQh85NeiDKUYYNGEigP6t2
dumD20+2aeO0yNAs9ItBhXFfQj4fvILUBLVF5zAc1XMYUJ8+0AkuODwB4Hkev4yShqiTBXnGMY7M
Zmn1qx1L3ErSOgwymKFHUfgHjABPPEywQ/CBY4ryn1hHQ3rsBwGvLLi/w7TngNU5+vpbLYcqeM1l
mdtjRkQ4JXOqT1ouTR01Bodp7QXPfR2RdOfPRVsAid6mClLumeceOSgq9WXmotSMCkTUNhp1iR6t
QRhTEtBwigJ6CUlFpNNedbOX3sMfBVjqVIqxvcpZ5wBvM5A6TQBIm598Oo/8zRcu63eQc+LOQVK4
tFygqIk9V9aOrV9FyNBpAlemFDvQFrS3h2x+719MYG/oAxTfurqOa9wW9kKnmh5aH7SaRIELll9O
Bdw3r6L+f5x92W7cONftEwmgqIm6rdGuclwe4yQ3RGeiqHmiKOrpz6p8OIDDWKUfhQYaaDcgFqdN
cu81eD0kRNO4VMda+nW7D+G/RreBC5WwY97KGpo8sczxzBPZjw6HtX5E4jCRkLwNm/OC6gc4/Y3A
vKtDxApNxlVACJawAkyw3EcF2EGfqrgphF6xqKGJ3AAsGTRH7DTQYbDqavrEjVfpx8gNPRIjCMQK
eQoJkpZaJ4lPXlnbafxFOWrg44pGYOpgSABq37mlE/4Hf7Ih/xQFlNevWVAH8SZtVAx30SLv82eH
+jjRC1+mxQmSQhW9x71+ip8bAEtT+DMlov3WVabOhtVgkkL/zj2aJy9Fpc10IDpygxWcE/NgHzRC
OFuBAabgNkDMfZ9XBlL3cMWqUJfx/CDYYkuF8gATAXBWusATbC98LfhN5qKgfhtMOVaU3zRu+zsG
Ztc5jAQUoFVVSydKgMiudXKYOPGcB9Bg0v6mrFKYFeyQC4ZvQeh0ffbisAGWzXlL2SvY/8OXCRYM
XK50pYDEHAzYNxvXJcn4BV9TCiG1l0jw7YZE4BUGKuCUL6VgZx4YrnVP1hEfPQpVnVMxadTawqTL
qjVMFrLfl4+que/Tv19HTRg4JXBjzkumTNsfixy+Ams6NhG/LnPlWjdl4YZpp0fmnoIuNKgOFWVK
D06X8nh7uQd/huKjs9Z6+2YNBEVwkyiO4Le1K/C5xRro0zcJXSsaV3edSm583ylWCKsK1nfRT2CN
gfuvjsA/X5c9s7UlfZ6RBgf9ePJdJCSQxUHZP3XFulfjlUkVW1uygRRu5wC6flJSxK+I6wzUMZNd
5dyBO58tLolDP85bYLBP4YjEqMrgoNmBT7opiGpux2x4vjxbMxdpYj2YSeC4qS9kcWRu3q/8eHxl
efXQdMnP831MQJKT+uq+pIsGKzO3TVtwshIKMHFkNk9Z3bBtGCFm0B5OuWlhlvy6z7/9gwVIznvr
3WVP0qmkI0jEp2liZB0VwQbUO7VLPRBQYXuxvjxyM7l4YkWConFjKDVV44tfsiFbKQ5IMRsJ2+us
FY8ij36OUfRwua2ZqECsqOCzIgF/KVMnNvRVA1peAA1vbF5GvCWt0bmFYMWFAr3wPN2SAyHyJGoF
Ap9/9DNU9VVSHUgJxw4Fw70WN/XLfZpbCFaYqPopBj+KDCcoPKfbCiDtFedpBvZJvJAMmgFHUFuI
svMzcMP6KD+GBR4cKq351ojmEOZFA2W04I4GoFE0ppJntvBDjgvswtr4eDCprVCZeYVj8jgc7nF9
i4ud52C22ArW0LV/A/S6j1InHvsT3pDCj29HTn3w+30HXJaFH/DxggFH8+8toIMcjKqszY8QGNXZ
nnuAit16CYBBCw3Mjq0VOApcP0tQ/tyDD+EXI/W9itiDcuFOwoK7P+85NYarszNORNOlAuvcuJ7X
0rudjazhMDkVyY8Ci7To2nRdBZysaYx1ExbBiz+xT7BPylcA/P68vEw/3ubU1rmUdZyq3pxHEspY
ezMAaL0qcKIEK7Bd3G9eNUmYRIINXy+M7NzUeX/3EeLXjtsI5qJUkhG5hhBRX23cUgJAdLlHcw1Y
wURGzpAjQ6FeFLLIzgqZqhBpJ5cuqRzNfd+KJACHCeSmzYSNjd/MW+Zu8IJbQj7PLQErbDSh7/cZ
D83pzNCO2KqhyK7fDCoK42RF8sEfbzmHGwqYolq3wRdZ1rDmW6UKOlpX3S4ARPx7hliam0ADU3vS
YN1ujV8HG9aWcM6OabW5PEcfB8d/nKc18SaSsEkjz5y3OZ7jKWAjSB4EUzv8jOIIPNbLDc0sb5uf
VzDX9RU4HCc+MvZKwCu+YwWIkj2IVGvkKPKjGw3Dwt1zrjErZtBpGEZRuMVR1XBJUpO+l7j2NU2R
rrUpHwaw7S73am74rDghmtwrSY2zhaU18GlhvOYaTMMEQJOFNTAX/9h59b8PRZkXuXUPGRLQFqGu
yoYvZ2erMCQn5BduxJDcNLoF4yaLP7m8XMg+z2wtm+7m8wKZK5j/nDgAGmadQRnDWydmiqeFBj7O
cf7jT110ykkq5mZHAKLLFfHxIsUMGbynUGdCwSwJ72rg2neXp2muO1akAJlmIP7QyCOqZaFYZ1UG
Bn0wtNHXy98/r6t/L4LUZtfpJkyHqJH9qcrcCW/0WPGI0RX8sJFY0IDfSrjEMQi4LFUpP17gzAbo
DMiZQ/rWMUfeQ+Plk6OgRv0Q+iwBHK6Ou4BsK6TIm1VaDK5TLMSKj0eR2RI7PZJhyP4ExV1SZUZ0
EH6gQ3eXwB77GsVzgJxt0E44hE6rp6y7A+3efe4pmGVrBtTnj8vTNNcBKyykrPY9ht1yF7TuW1+X
3f0UpEuVgrmPW6GghAyhHyQTO+Dcm954kld0NQE25S+cph+HGsh5/B0H3CQypPa4OI6FEfAbRQqM
FRsisjRaa9ok+X/XDZJ1LSCmGvnIsRk1BD/CNZKUbfgwxSxpF27Lcx2xrgXaC9oatUVxF9ZQvVkV
US/lunBcOCENMRBg2+v6Ye15nyGv5XDFn1SaQWgUPPC8vPEYXD8WJuTjTc9sHzsSBUwitZTelSr9
gnwZ2U55WK01j6EYhTv35W7MjJaNzwnBB4zRA/7UFDjKCj7IDZkKBimcaVroyMexmNkAHSAWHSra
rj8mUH7I3E3jCJf9KAIU/KGIUsfxcKNCUxpQrUNWflY+Avd1+AVmZx98UN9R7fPTY+ZA3GIPj/fk
pQMVvdxcN3znAPru9GxQJRBJnLOnzEzZuoN6843fBN7aqbJmf10TVlThYehnocPip4ZPw4EgZ374
MzmJO1wHXGXeeXG86wWg4SUmyI/Ah+uCNbDVKNVDKmSNxPKSzP5M+LJVOMJi9LMpDLI7MKHUQzqq
HJoqShf1wiKbW8dWWJEOXIzTkUVPPMdrSiAPuyY+Hm49WRyluXVsBZYiGYzwMOjHqOriZ2TOY/mD
VKwlO6fvHfHbRxlu+jG1QSU+VWUcBld2zYo02hvaRqF2fohbJzoYnPePdWyS277UzsJ1aea8txU6
ilC0ZBz6EsrnHkRpymGTNzTfRFDiWXsCIvXBcI3aCM5gG/OTkYk7AmvtEWpKzq8qb/UrHUCJuWqz
2EZ4MKMahjToi7sWJf/0Oc2K0nuTBSfdDQwDknxpOf8pWf97JWO2FR5OxQIK4FN27NtQlr+gqafZ
UeB+xCEIDvHVBwi/JtTdlRNepAnq+KEzfC4hjFSdAlgBwlkiQ4U2fWC9FOEt0LaZ/t2YFCJnAHPn
lfqUtnE78Q0I/qQJr3pOsH+SpG0R1JBI04deyxEa5mWYpbEHq3coXbzinKTBwhk8s9tt574OeKW6
7yP/Cddiym+zDtoGKL8RKCFdN89WxEJZzesL1BeelK/N+GJIU8Z7wcuRoY5cBZ8vtzLXjfPf38XF
JlEiyxHPH6E0Xd0ZN24fy7zudtd93QpZUNSlDQP6446Bdlq8KZMCrUQo9CKvbMAKWMRVUdq0mj4V
UH6A8VmIVN4Osn1LoiJzGha2Vx9znDTwgzQ69lM6+I99okg4QfgyZN4GqnlQ59P+qMdkDdIoO/pO
ZoZuXxECSUJRec6Z483hetKvWTuF/8nSeKVYQ/AOwQheH34b65e6ijjk0JHUJ8CHJ6QgEQrHkGNc
UjaeKfPA9PPvSabChOC3aMDDJa+Ckw6IDts1bIVGss+405Z81cVKgmpJwILp4DtR1obehIxqIJiC
oBlr5A1Ry/wSJL3j70GGivzh6fIamTnWbJSWQdkdtgoQ6YfLivPJh8PjvWBd+yWHEe7Cq2Um9tsQ
pHr0QBcTIjkOUdGtMxS094CV6oMHp7dtDLIXchp0WF/VHxt75E8G/8CR6+D7BGGvn1xvNVbZeCh8
wpdSazODZsOMoMxEQLVysuembJC5o9CYjFYo6CZ6FQXT4gV9JjrYeKPRQPkx9Uvn4OJu6a5IWii1
7WLClxKc5xveB2eMjTWqSJozxVPnkLfehH3h/mIN1N/amIN/C7XChTNzTjfEBhWFZID9vOnJUYBV
GYC2bSrHv8kyFbl3lMopvkECNyYCdeosS9wVB0cbW1JVNQ03TuUAp76GEzCH2h3ApCPYjRUgetkm
AInZy58vr5yPByOyE3ygQBjWpk14ryMU+CjoKVuhUUz34NoZ10G0MBhza8cOykGbxAJltmekqKTc
FEBq38DVCDW9NGuThSv9H22yj2bWisx157pwu5T1IUrqLGaQ8PED96k7w+4KaDIGofwO5pg0u6hK
iiZF5EnrcOX6tINFABVqSr9QKIbpHbyz5SA2grqd3gCcBG7FynUkn7ZjY5Tp7wpc6cd+hWKYrh+m
mkmVo2qdoE5+SLkKy99BIznbDDnkg//D8wu5zS3EPssk3AnJ6mKHN7QWr7mvCvc17xuW870T6aZ8
HP3ISfJ1PPRBA8OSoQvovh8KrX9Wo085g9aeLoDemgY6tNuwy1z5S06EuJBzhN5u8cV3PCQyt2Pd
Jcn3FAJ05FF6TpP+9CIUQm7BdveheQ2nn4Y+6KGPHGjrGryvIeUimnLPeogY1MD/g+pxX0NOoXnD
65V5AHsCqpKtOdzYk5sSduZBC0f7KqCHaVIw+0SyofYN3Oc9NXp7r1FyCI5VJ5v6W0YDzvbgirn+
WzTCs7nf6M607m2KAcCjMfdL3CcTR/Ae9cU05WQTO9B5O/bA3bB7SLNAWBhIzb576wBgrZpti6pL
pdbIeehh03mZQzHBEIPumnUEQs9Z6SB3pk9ZQdMk3BTFUPePeEXKElIbUCbzYoChnBCVIIAQgHi5
vJdmIpdduybQymWdX5sjAze420YEvdrwqF1yAfl4rzK7cC2GliuvdOtnJQGaAM2e3hSM9eBwp8MN
rCCX0OUzm9UuXffQznOmlg+HmLI63KWJiOMvpQaGbetPaV4tvI7mhsvarQD4hFVe6PqpKT2gZHQJ
EbiVFNL5fnk6/ni/fRAObK9E3nVdANnV4ikeGFB4t0WWdxn9BpilEPmmZKTUeENo0jRVu4IMJwB5
UhAwqsBg7ZpsPxVJi3u8ydiY/gbMirFDX2esetCQoHBhSppCfrsWbup9wutbJbuCxz7/UiMd+ujz
XE3HCPLb5NhARohumAyG8VlGRtBX4hoxfoL7MsR3wCjPgM5e+Wfg+0Y2pSpG1C0HQb8ZoCAVMjeD
aja6jcL+IJwiBR5NTdDw/eyfO/TsF8hbfeE08QsoCfVg/K4hSw5V71vc7sL06MWQS4G5d2U0FCS6
pIAetgETv5w2GmdRL7Zd6JxDTmf6voZRAECrewgcqhSQKkr6ZtPgLNK7zksncpBMtAPQ6rRpIaVc
VeCVwHh79J6KSkGruc7SqdywuKQQ5hCMBNUWz2uJOyYoa8Qc/AiAy/KWs6LIxhWBeuDZyLmG0uRt
y3rXuadAcSEn5xdhX3TbBOmN2jkS34XcN4SlO4AyuzCNgKGHf1z+C/fkMn7IhiJkPzRwk1GP0Yzd
WAFd6jeQZhGZh+ReV3NdVnvZxEX9GuFi5JpNwrIoC7Y810XR3fi4gQLPXpuw2ir4satuNekAwtV3
0I/OqvrB7dsUAuM4u6Nr3ATxZLehVufpngC1I4d+KHF1S2Ntwi9YX0lxq6bBTdkqNQTQubXuDR7f
YHHihZtvvbLPy6uAI+xP9erdS8yFcEpNIXN3DGverDuGSwCmsyLXkXkgqfr3I8BJwozEXE/HANsn
WnPqpNnGuFcZ2mAIbZSVBGnUl1XmPPoq1HqHbGdfYAi7RYr7+Yd+FEKscjJNnQTuVFn1JFOEXBJB
mD+j8adsSqINwDXdmvuVswZn8RRL3m4WAteHjUY2PGREPlp0Xp7cJYDA3FPaFK1ZZQ6gudgEMvDZ
jQMAJ5ebVoNd2q8hKU/HEMn4uBDJQk7j4+CMkvHfMxc7qgJYvEzvCq9L+jtA1Ee+TYEhXfJ++Ph9
FNnepnEKJDqQsfExbZkJf+W9G8ivNSC55ee2C0K4NzGJ6hzOOeivlVdVSaL4fOK9W++9M2gBfwZ2
nNqRJSulwIRZKcL5Au9kbtTOf3/3/S4fOz2FbveMZwRQeS4cPNeOG2q+8M77k877dz1Gts0pgngA
sB2ke8ATyEnwSSURDIo2YUCNqLYwEEAx64ZA79vx1gJETgbADYxrnkjR6CIAoB1+xHQdSggkSbgH
wqLYbMqId0CowSGvNntkT4boez4EZ8okx0ECR9i0bMmXEQdQAp+XIBGQ1cRZwAu6ot2Z38BiJ9Zq
NfljDPIBjzr31i9pKreJP6bkAEBO7t7nppuiJfunufK6LVwKP1EHwotldqz6drjh0v+l4uhBBNU+
m5Bcr87KJsDZtStHjK+Y65+Xd+bH80ttKdOQOHUSRwo0OF9MVMIXMWuCajO1QCD/uq4Ja+MVWVDg
5qdQ9G56uDNgzHcYRH7VFZXayqJ+dJZqb0sgBHKI64sBkH5INC0p3M0Nj7W9ZA2qUDOK8KSJSV6y
IVdfowTPyutGxtpcEEsCfbsf8HXWkBXxonY7JW171dalkfVCFSV0wgBmz49FXEOomyLE1kcwAXCp
ue7nW9ddrTq4p7dTepQK7JgVIw0WbhYYubn8/Y9v7YCb/R17MoL7DELPcFKGsReRyKY5GkActggK
SFBebuTjqE0j6zxUk8hlPvrJawZYH9xmjsTFI8pE0wkJ9dMkr9RnoLYup2KIYCCCAGnCiXPMAq/+
pE1+jYdr6FJbfYtUsGGJ6yl5xcXxQUT+sTmnOkgsTklWfu0rLRbW7Myk2PpbOuNB2MYxmJaFk25p
oKf1H/djqBTq7eUpmWvi/Fp8d+aEqm3ctAnGE+3qOxk23ztcD7EUwoUzZ2ZTh+d2331faihEZZAX
PPlUR80KXjJE3HoUzKGFDnz8rKW2byBxpC+Eov1JytrZZTH/zMfe7LRBGqpc7sfcOFkbXE5DA3tL
qU6SymZlpu47BRnoAZ4h3tN1M2Ht8DO9DGRJVMX9ViLxnZpcfA+q0Zu+1pPjpQvQgrmzzzYNrDyj
64G2WLwgAK1p0iCT7uTQ3xXOZ9j4JKsCwK9PmkY/SxF/itPu++XuzS0Ea+83SQpQb1fLY6PrpllJ
FYBQHIEht5SY/bgSTG25LehqRoooLl4LHzJumTN80YD86WD63bj0V6OTYnXmgVzVG1t8iwtH9lGW
lS+w0joyzNU2igeysKRn1pqtsIgbpZCp0WBniPozVHBLOLykTyXH5Fz3661NX3EQFN3CF69KFc0h
y7W3Qa1+Cd4x9/PPf3+35VUr6tjtmuHUxTi9Gw7cqsn7dA/KXnDl8FuHuQ/s4Fhgal/hgYIr5jnv
cm+Gkb1eNz7WZg+HLnLLcuxPrGL1GxEA36zAgFVLsK6ZvWBrkkFRBBLYwyBe4f09Ho2s+Ao+b/HN
5V8/ExFtPTK/84ahhOUaJF+ajn6mKPaVdy5l/A12Ugnb4X+lS8m+ubasXS1iyAKnnpleGZDzG5qm
sBxze7mBdAW8xrzkulQAtbGPykHdmvi+xu2N/K7OtoseaP8LZ9TMgrUxjtBsD4qwYPo0Vsl44wwD
fCSASn2L/SsrGNQGOWr4xZnRkdNrE04GjCGfHnFMPbvmSnU1aiuRwcEvIXkYjC9MaWjvZBl1zU3h
19HXHtk9uvCwn6HaU1uGTICgSrpamVfje0DVKih7wBZw7BRfZYbWdFeAWZrta2eUI5yZCiT9qjHP
4G3m1JW+AZ8cvGQYnIfJ9vJqn9lLNkSSuX7iIresTriEibXMwZCF5+JSGW7mULFlyngM3VzUBfgL
9SoUVERwgKuDv9J8+q1rHoJw/5I00luIy3ML0boCdAG0dMvCQV/MFN00PYFbhOI9e61HhZfy5QGb
65J10+dqHCDGiC4hoZmvs7x+kPLxzw22y9JybVBixLsXGarLzc31yYoQvK1LDrp6e+LOWG6lAbAg
U7Aq9PSkFt5GM0HIhkvywgPwWfTimEWB3mZu8o20aIHEkQvnrrxcGLiZlWZDJkPPUaM/gidHi4Cs
ug4U7vp8uF0ep7mvn99M707NLlMTKM3JeEDQDtZVmuUPAYfv6OWvzw3R+e/vvm6ishka1BlPHSoN
+86R8YomvF9X7kgfEw7u3eV25npxXgXv22lGoC8LOOhlA+i5VVOQzeAtzsBcL86tvvs6QYpAIY/r
HEhYirMCzBNrymQvjFOt/g8s0pkdYkuaNQ6H5RPKLgc9gOBbTXrnx+yGIZiuz0EbijTfgZpZSCrO
7A/P2vNhSRUgtwandQcLWjyXzuWLc+qpnpZUbmee3baXWOUkdPDcRJ10nCLx7POfcRXl2zGX3ho5
qGwVEygSX14Ac1NkbXdjetP7OfIImS9168Lf00WRihaD30KFAZJqNZgfFHWVh8vtzSw4G7lolHLC
CpmLE3Revb2qVf7WSyiGX/f18wp5t+CkSJ0B5XXQbs48nC6F6GZVT78vf3xmqGy0Yje1LgS/OFIu
cdmuedEH8AJAPDlf9iPofW0vNzOzwGzYH5/6GP4dqDEU0+DcNkW4YVWJiqALIO7lFuY6Ym16AMcd
mhvughAPcKQBmnT95yXJYAt0jMdmiXc6d/mwhcsMzG7LqC/NwYTBN4nBgpZ2p3Z6epHg/gOhtkeV
n97Q0gPfx/HvHEhcQADxyksotZ4FTVbC2cVQAjpbjoqlbHatcPOFafq4VkSpFQdA9mvTCSY4B9FU
+zBnbKMjFB07L1qZWACf4PKvyF/ull/kc6kAGyloooajSYbhFO4eVfpPoe+eZN/dZnFwF3YgzrHB
O/pqeIQKxhJId26xWAFCQSR3qKEMcDApaK7FgPQxxNucYx8VCjonMlxIdMwsextBZyLtQ0SekJOq
omjlT3pDz2MJed7NVaveRs1l4RhqF7jJE6dw5EV70xrAXbaLRPkD5Y0lQOpM8P4HNxfjyBFi+v8h
qA/vMun7LyTHXQ1Ynxtn9Jyvl3s0E0tt7Fw20JJ6rSInJJe9uzCEF08NWtlClPgDj/y3+kRt5Bw8
PXpwmdroBcpG8BbdqD4b6k0KxvpKunnZfGsUzvcbINhE9UW1vd88ceA+DeR4jMpJfusRuAazLVQ5
PeeZRSPx71loaKFXAnYB5PeAR1wJveKUhW27jjsqBrpqE1klBFIkXkGvvAnaUBqDkkqe1IQfjKrM
DwmFNtiFgPe1ANSeWbo2ggbgjkAQSJ6eqCfrJ/h8PBTQjd9liclvrpppW/JBepmP81JC0dAZxu8N
vGIpwItIeFz+/FwH7CfGBL2qKvfqk2GZOJIWL3UAueRdNEH0+3ITc2v1/Pd3JzNEcrw0B6b0FE7l
KFYZBK8keMW6XAjHc9+3Yj0cY+g4ljU9FXUA92xfw2z0Bc7ElVioGM2M0Z8z7l0HVOklqcs5BP/c
/EmctWx1OjyO/ZhvLo/QXAPWJIg6JJOXtvwAwjzZQcGLrotQiVXE+ivziDYABJkGhmQ1mU5dTyF1
x7TztYTN6FL5Y2YObPxHEztcKrcE/JsnI6RqCPsNsxu6sAdmDlwb/cFSUOtpmAWnLguOZ30JnOhg
JrYAwkFjzIFLwIuHoNIrSAxcNSM27y0b4/F/4rRFAP47ndSzIlHyEDvtIvh/5nS1ySScOQ1026Bf
AeMgVezDlE45cuHQfNowCovZe1Kn8lBDAg1YSzKV7CaFQphzD22Z8JvfC6d+qRwDu/qG60Z9hldO
qb9IlJ+aT16hJ+/KTIcNdjQTUKG69/m9R6DV/za1JoTcfOVA9e1HPdGeXUdBo8S6boQ6mlrYJjX/
uwY0qjrC0Mq/+T9Eoo/3mWtTFdg4yLqtaANfBvPKkZvcZdJ4+xps/Zdr1o1rI3okG2qQNd36FHKs
m7OsZSaJ3kJmdYnWOtcHK/mQ0d73kFmtTkgW020B+tSdj4f2OgXYdSFz+PHKdG3EDoxBCz+HYeFJ
DHG9rgw+XMB6fOW74XNSkez18lh9HDNcG6MDL0kBNYbOPXFuxC1TI46FPJP9wlTM9eLc7LuoDUm6
EAJThp78qGVbFqVm7QtFdhEryaZE+XdzuRsf3/pcG6kjweAPYUyGJ5UHCquGIfVGoWAHAaNi+m/o
a3PbD4uRcG72radH4wMgXnsxZr+c8lswlLxbyXBSDHAcWLj8zU2LdRhlmUdUBhboSUOQDzyk0YlQ
KYi6bmHaP07ZuLG1zQ3Q9bA9yyGlX8I3ushU9BVCl9/CPgh3cVOdrXfDQ+JAFPTy/Mz0x1ZpMVwE
nnQNbjiTkXfwxsFbJkJ15e26z1t5h8Io4KXgRX6qQnnCs7eAx8RSIXZmCducDZn1HTcDXnqg0WU7
kpEUcJLBf8LDmm0jAGuX0gIzy8r2OtdjGouyE+6pYUNebSDYmkfbrpUuW4387HNweazm+nNu/t2W
9GMnxzku6ckQBd0k2Po0Udvtu574u2CYggVHi7kZP//9fTMkzkcAKt1TxQv1W4vRgxQtkUtOsnOD
Zd03uwDW0pUH7XeT4gmj4iL8r48w73UWdgvPipmYYtuN+yoilQZL7sQC3G5A7lvJ84Y4v4ij83+B
9LLEJ57rjbXdeaRhuQShPKxdvOrZOQ0cYGKmiYuF29vcdFgb3vfLtiYocv0xE2KJ4ifP4F+Xl9TM
x218oF8UqRoLeO0I6bVmS5JC/EzjJimuix42EBAeqlHetJhsTd3hkYCf9RXmbUuZpJnBt03M/Yl7
XekU3kly7e754ErvM5wq42jj1J4c9teN0Xk7vtsPBdSNjQni+CATkn7P8hbEgJw17UKFf2ax2h7j
RPdYP0BPn6CHL24b14WriKlEtAMePKUbDw+Om3SA9+buuu5Y27soy6kNcduBqFNJvnDRAhINW2y6
VKOaW1LW/oZjl180HsW9JOmLe6LbMd1BUsdfwvXMREHbZpwCoEtyWnv/KyNAwOWFsVG/nl8wE0S3
r7vE2SjBqucaotOJd4K4ITAE8H0d6YEHqfsrFqDfBlma65frJsTa4Nqwsw5/n76JksMpzKnSNY+S
pTLFzB6xAYLUMTqSVYVoLv3uvw4EsF8GbLJtkmft9nIHZlawjRL0nQbpQN6VpwaKyvWx6CtPbXkE
scRfEvqMJSQbZQJmz9hNg7eUlJxZZjZikHnDBP9K4p7AOql2RU3TbhU4jP2+3Ke5YbM2PW1DLRoN
t6s/Oc+M4Tk1CHkD7ermun1o4wVB7jNVJlz5xlkSAaCNiri3VknqLBkyz3XB2uhqKHsOAilOwR5m
gzpzxA3tnXrVN026cDbN7EXbqhvUIkhC5y5OP5QptI4h1g3LdD/iX2uYkV0Xf20vzg5qaclA9HQC
PVRBgs5zPBTyqtIs8Ujm1q91hlNFoxJWOvLtz41Ep513d75S+wWKrW6AYhXcwpa0++YmxdrsVRX2
uUOg6vjHFsjAueVPflvl/lX1b9cGB0LAPwE1jmK0PBDQzqkX42q6q1ENg3MYX7iKzuw+GxVYJBnM
ysEmPbFImVuehBNf5ZWIl6Abc98/T9W7M7fhcCitsrOZRpzE93C0Vs99E7LN5c0993Vrc1eOy3ir
svTNgHS1zyR0IHfQ4ocw/3XfP0/++19fJUkOMXvEJpqW6lXVLAKoJQ97ob5c18K5Z+9agMvyUEW4
ObwJJJQODSzda9xqSfXj8udn9rXtWArXjTyiSTydPG8Mt1Mz/qdJP0Jdf8r3ASSUr1xF9O9edGdy
TNvm7skUjQl3lR8O7afR6QC3utyPuYm2dnZXumnhOnX/Bg8udgxD2j6m/pWAH9f2KZVuOyHPHIBs
XRTjZ99HNoGO0K3K+3rhFjITLWwwoGwKN/Zx7TxJU/OV6tiDnuDoGkXhkkzuXAvW+5sOuS+oatih
qrt62zTlVxhtt1uPLa3UuQasnQxPFgYGKW/feA66Oa/oWoxpeS6GXXc82HBAnbQcjONavSF9ncs1
BAliBQMXEj9cXkNzHTj//d1WM0pGKRQp2zdFXXqDpMEdK6v8DrbNvy43cB7qf6uFro3r0yxtNKQm
0QCSRbd+RYPkXg95kLxA4gV2IEUAwu4rGzOn3CctuS6RFMXW5qNK1VEJ14LHMGOgcitetTApYSFJ
gZOBl5+Sh5AAW0BvnQ7aQ0cX6i/lEhnj4wATxdbG5FFeMlHr7jmMnH6th7S/NVEhtm4IvbSaquuK
W5GdLYM1Qx/UA2ufs24E3Cip4zsnrulCpmSmF3ZujAkwjVNHhveArzs73BlfeI8jNmvPgDlafr68
PuZasbYoVxIq/C0J7xsPSXEegHST0Y5sSR/c/h9Afx8vw+ifJFYNq5566ppnOIXkYoNiXdQcGW1I
V6w6l3jtFz8jptg2HTzjx9UU4Ey76ryMmLXFqAdjHjEm7TN1y/h32IGJuSlzyE5cdQxEtshwh04k
Q0rZ2U6A3WYV0idTC6mOy/Pz8SET2WrCOgLGS3Zl8wzhAnGruwSW28AJL6yxj8MPdHX/Dj+6hasD
aVjyRJwAr1F5FhOSThlsypilC8f9XBvWbmRlPjh9J9OnUFX9NxPDFQ7eCK75jcyiYAuH/Vwj1s2X
ovQSlU41Pmq4BEXAzbdTtmvTStSbXMZ1tLtqNuyMVlhPpI7UmDzR0g/ueZ0ZsvKgHPFy+fN/MBz/
RuvIzmihzlLECZXiBDvM3ltBTtY15LahTY80qR7ztL5r0rB7gSsQH+Ek5lbwAAbip8yBcCaph0IQ
g/1Vvoc/0lQBIe56eUTW8Ngoqk/AYPdQo7r8U2c2tJ0dQ+4TXopOJ57+4ILO3jHhOJRbP9YhVF0Q
5Nsq2Pa0CRb2wcfPKNxBrJUaxr6jsZGfTEC7+44DDCtL2J5zF5rhsEUqVkN+JdsOJp1/NxYqWCCN
/4+zL2t2E+ei/UVUiUmIV2wf22dIzuBM/UJ1kv5AgBACBIhffxe59+G0+mDq+i1xUgg0bu29hgLL
gkP4lu2zSkPiD0WQ5jY8fBQtq/3dsd+JMG8guEJejA8D2unOQFA5jw+Qoob9Y5IPcNxhd9AxVNyD
kGHqUdC/c6+8Takssmm2WhcsKIx2X1KdV9MnM2ZztMfN1w9OdRXyagM7tnK22Mk0YNRh8lyr5o0Y
7vwQPDRQqeUji+4lvORIUsvJbO3Ca/PD2mW8MoN9mwyDF5rGmBWBQ87wM/wpi9F7YePwpe836aQr
mmLRf/i3xdxQGIxGL0IKYKzI1HVyR/ygot1O68obhj0TGTEvnpZBX+3y1C/r4Ihe7ot9wGhdfhdO
OHR3fozEuLNjHuui+9Cb8i2L3ZXt0M7LUcnyppO1+1ZGUBBQxWwOY9xOUNmitzlSRnZejgcwcoZ0
m3yDeItzBtZh2a9oHJ9aRBQbpZa1z7DCe3QrFCnTonnjXtbtSYONtpmg8FG4Tr6xr6ycr9TaV1g7
9P7gxd6bxub+osOi/l449RbqcO0D7I1EpUi9jqF5A5qEH/gk6SGliEShsMoO1zfitTPDZu5KQBpm
QBvKV9HB9jAdAecVPoRh00VwE1ma5S8QarhLI4XTAef6XuT+P3/+oFMc9dA12M3YSzdO4pVFb2ft
JFAzbprH5i3V8PNho/4uwg6Q7DyIkji8efpZkYvkVcGUot4bEX1zyKDu90iUQ/eD6qqboGWRTfFN
Q5yyYxiJN1Yrsi8hgB+cgLPJclT0Dd/Cl631lxW5yCqO5jFz0zfFjN/tqVlAhB2cL/ukRKJeH4Za
5eHL9cmyMh/t/F1gZiVDWqdvtB8/AfDfHlIH52dfb3purOzD/8ndxaiZKK3TN0id8ztRRfqQ1T05
QE7jdVZwV58jc1tlPLIJvpBSn+hcZukbc8zfCgW7Ywwpq10dk60a4MruEFq7gwAD12Qo9L+lxglc
yGcNeb6LyxgOiLcNiLVBZMBT0CjFgEA+uN4J+GgmBqJ4uxkOtRsLcm3MrViDxTMRsVfHUH1Uzl2X
T+me1a186Lk7bXzFyhz+T0aPDdA8Yl34Ain0+jvqyQw22GOleQw7PxI35AdU/4J6i+O19kXW2qct
bBAGCIhdZDpMuEtge4EacLtzMrB+ro/LCqg/stm/nnCqwRQ+v2SqbS6pVFN75Jo4xQ68YOkkvsA+
o6uKPLJ8ihDXDIuG79C4W9jitY+09oV0gBX4AAXMiwgCeGk18pl1jTpB5vhy/RNX5rad/hPcgSeN
6/ELa0twzDTL7wu/HjamxNrTl3vDuwg3cDocRHEwvQYFbX4rDR4w9lMYfd728lZkoCFcZdKQm1fZ
mekvxmVzaIMuv7FrrGUPbc9Zg4QrLmlUwrWsn+FTnEjZlxuza2VsbfavhlWriUlcXsa4KqtdBtA1
TIIFmExJ3rpQJb6tk5axeTcGbIYLbFWp+JWgCrFXEAQ8xYAu3xac2Zxe6qaIxYT2XzWIqT910XXH
EWVfCXPATG7cILw/5PEPbsSBtdaZX3Fn5Iy+GtftikcZjHV95BwypdVhyDAN/iqIq0qANIKpOpcU
aJ+dTlMn1iDJRr53SKE+WByJEwTxHkpYoUkYpE7omU85obDsNmHzlEG6xfmMC20cZwcQ4ouRJ2w2
oj+7CsKTNIF2YXcA/4vndzg0IdAIo3QnfVyMC38Mbjv1Jwa3mi/Gh9PxI/ycg/QO2SAojinVqeai
UM5iD91YENNCsgMi+on0q0GdTTCS5hcSYHV9oJUDRVTgUyF8xKDL5t+ZrJweEMr3v0waifScwab3
B/O57x7I4lR0R4nkESwNZuk+MpqnL2Cos+kom4awBwTJ0T9OD5vfn3rmTflNA88SH0lVBwgGwSeD
hpOO2vyniPsARpUjFTjcuqLX6iDc2gdQZFruah2c3Ha0n0oEJzySv0QrpuZeOR4uVCyC9BMVKnzq
0OPTW1eLsVUH+B3jqzNeVcVnqDzPMEUeIEv7g1aerI6y9IQ3HETYp73ZdSgosrtSB21zSnOzpNdh
kOTtPDFl5i8Z1UP4TH01v1Ap5/guE6otjpnPvelg4jCc78oSF0sQ9asiO5E8Eu4+iL3Og88nFMHu
SxTjYJOTkBz4v7s5biBvSsscc6UvJvM04m4U3IkBrhcN4GJqVgIelB6J5r0XVRU96MIPxZFlfjbc
lWISk96JfgoVFEk7OQSPE6zOp4Oapfw7mqaBntQiXpzUAL3QBAIMRX/M6xIOz4YZ9qV0CzAUJvBR
/gff9xlzAuP9zWln33lIxTDPf0sdcX0G62MsLx1kPvUDzwY4ADLem29DruffIDj3sOF0Jg1b5RzY
8wT0AedHBgoBgI66hMkhbRxeHIyHjexR92427OFYUJGET6Fs9lSFXgwFJIgOHPOITw8BiYEOaL0u
OOQmmuJHlN652fsp76CbDFtMEDemrinvcSgpspsA/x5/NRAC7ndZ12K6ZmYsyqM/O7z7JQlXv2Nf
eztHhFycvCaLzOfRBYR0F8xthMtPgdvieTSjk+5bXeMTRbP0WRtT0Samz0S8C1o57ApBqRr2xoeH
ADCIsKHYhd2AlIgBEuRH58MGI5l1Xz1Dba6uv2eN25NTWLdTgG8ESzMhejmqgSeeqySjzhgnTodb
wkE2MLjYG9I2/4OrefeVVQT+1nHOZ75HCjz4XWYjfki7OX8tI163SQPdfO+hSd2S7AI4xfNdXRo0
nyno2O7qHP9/z1nQ+CLxWdjdtyMHS0AJJt7IxOMBL8Ro+dBWfV0cBgBryzMkaA25m5DWfWLKmfkJ
JT5fYI2Jan5sUI8JvKTUMva/t3HoDkkpIMP6OFdGvTmzC0d1TPk63/uxY4qkAmzpG6zMweEZhGTz
Mc51H52bUSOnkML8AtLZWeMZGBgMeHlfz25wp5y4+1rxBaOVKqAf9uAzkA5aiWOgvyMx7PZfXe1V
30YYzn+F6kYXw6GFj2qXSxh3XIy7OC+MMYikU9F53yLXrWYEEvDCeXCcMb2NghgFVmonDbVoctBf
X4Ow7MYD9ZzY35fF2Og7SBOI2+r20EH592kpSjBHg6DwXzvuCrH3Su7HO1rrt5sOY1tdIUCyNw/y
PoaJTzjuSuR8PsHXedg4KFciCltUoQNXr4vbOn+ji8sVLEODE9OQd5n6qNgIWlYiOt8KuTpfu/4w
Fvlb2gIPSZYbd2P8G2N63wq5SKT9dg6k/zrBZ/fNBx/92Mf+UAO01N/GFYtsKyj4wHsAu9b+6xB6
TXPEmnKjUjw7Yp7VbXGpb4Vc8BmCgmo1s1ff68d76O3wx7FPb/N/jmxFhZJC6b5sJvZq5mbYe/yl
67DLgTMxJ+OAsuBIikMNHusQM3fj9vgxvQsB079XBetcD4L4msHtZnwBU/doNFjhugtIgi3O7LC1
7PsQddV8HM1GJ65NZmvB81otBgFu9CrCkmvI649AuUuW4SwYmvpG+ajINoYiPqEDSK4RFnzudQmJ
eOSfIDgpyN1NS/4/ogoMoJ+eyeg1Ew1kq7vOd+R+IN38+7bn23esMC1oaSr4gkWw09sxMg/jXR4t
cjfXG1hJ5tjSCilhKF1AFvAyDmF14BDy/wuORPKlQwH/KFDXU/sBYjsbWOWVYbcVFmjopzJNNVoL
YZeic8DitAPKfpRt+s0tPfPBbcJbmn53I9KmVHE0+PrCsvR3N4RBk0BeozsGvRiSfJ7Mfhob8tml
2XTjR1kbAoQa26LmXF9MLkFvN1gkuod1Y740e32UVrIvtp7CWGUmqMBsvkBapTrovn0STEWn1FNP
FRykbluUtrCCNy40s4H1F2grgYsQ+t29Ow2fZiyXjRZWthpbRwEWThAKq7T76uGEASqANTuiTMIX
1MZIwKFigX5hpj4uiorXu26tSevMl1Vd60bx/9ckDJ3/XgyCsx676p8Wg0W9WLhtAi/xLReWZeQ/
mIO2okIWVnXaxhOKuGDbQDSi5Lw7CJDut/i+K+vIVlQwXgfIelUMF9D5ZwNb6nDK7ueJe+TooGp1
m7EiJPf/vZaEW0LXhdX9BSbY2VcFSZofZmbOfT3X8UaRea2rrKDAxT2JOlDbfolHf84+eTOC9x38
HpDxvz7+K/vBf7QU6maioCPNF9Ij/nZUfqStGPblGH/1a/pYN9G475vK2TgQ/rgKfDT2y4e+23/I
2LVzp0N16czYjq8M/lQIBiFcTcxZZHNH9zBBItEbIME9+5sxKLx+LiEawtski2owvqKgC5wNes7K
7v7HNOzdy2gB2A1PNUoo+eyfxdA9BbjawuHB5Q8Vi54RsW4ss7VutoIIhWyAW/TCQxq9YzsvU48Z
AKZ7L/T+AS1hh4zXU0uG22octqODnIp2qlAGuzBSpi+6V+AwxrF5ckYv3Ijl11aYtW2wafLcCArk
l07z4hPRHeABxC3NGYGS3NKEXEtB27x9PiBUjZghlzlSX2cGEDR82Zwnr1Yjrv/BJYjTpJ8wXeMC
9Ly+2DIZXjlPbEa/VjjXpUA2v2y9eUoAeSznPQ2oi+I1aARq55QA0z7ftAJtMr+Ct1w6RxV5k5MA
Odf1FvUXF73pABjmoVjpjOHrROItOP7Kjm8z+5lAYiFAIu6NwD0pKQtnRx08/E+NEu4j9S5l/SH3
RpPMyxS9/pFrPnw2T7+DPFXX1vF0Qd2/rMkOmTaYZCS8DuESkMS9xv08zXrix3tUGtz5EVwjmf1A
VsxzHirwHvJhX6SqMNHBUJ/xF1YzxHrX3+4PCO+DXcnWYQGvcBYl/IVeNVgo3YX51Kmexi7Oo6e5
C5FpQPZDuH8hF6sisR8bPszp3+XQ4kXuhwJcnFMJwCeFlU1RZ3USuTBh2tFQyL9BlOPjN97E8JTY
1aMq+a+OtjWkEUMdZ0AwwQcCSY97OBIupepKhaVz5jBe12RP24Yj25aWBImTrM8dCZY7yYag2gdt
ZYYv0wwLQ3RbOqsLPMOrbi+JllUCgXoHC1K5ypl+l04VOIAkhbg5wIkGSg7xWxaGDFVc4MKcbK9r
1nKJWquQ/hm3Wk8Bjs7SBquuNw0Mo2cvaBP41kfkzTMYqYMG4thEJziu595dCV8gtzuUBaGwmErT
HNI5e1FQb3zxomiCPQEJg6D7IlyWoYKYSmCxLjSQPb/AVcB3vsFJJyvKnaizidaJVpXX66QgQ9i8
AP85hvGOOT30o6aorOh3Dj4uZ4lQZU5PTtTnJT1R46AiuecDPEPxpqkDJz2kp2LkQ1uwcVqzh+a2
yD4jqZt5wX5kmfD2ZRf0obhzKfHVEWe512U7H3bM9VkW/TR0CSzrp+izl8aNGwC5wMaWHvJhIuk/
12fd2i7j//sopKQJxggChG8Qt7kzBNvYH7kQN9BvjQ+ZnuutrEQQtkIPEdQUnsujNxISpO0Dr+rF
EbXCMt5Y2mufYd1V1dCGfCIGKQtg4OZTZZzmWQojHqGBW0ynAtLHG7HK2qdYh05pTF2ONeAIwYSM
9iErI+XcD40/0I0GPooHFh+55bR7Fw+QcSBQoYFvSNoXv3nYFcegm5HRa4El2kEtqqqRLym2eH3L
U+1NZ2lt+cx3rcEO0IEqYOedxwlSmvBLd/ca7lF3RcD5xgd91GNLE9YUE4LBamzs3TPLnSB7pUi+
xkcO25Lihtm1NGDFNQKuQD2uWmiAOvwhrXGlC2fIgf7/z93l6fbUomFA84rnZyqN3AUSupmxE22c
ux/N2+Xh1myiInUr4A7oAw/n7Kmr02anM4gmwS6dPvZtviWJsjIGNhKN9AAEFdCuPHfUbcmTpLAZ
Qua8M19u6iQbhsYK2POCINPcj238lCqI7cW5Cve3Pdy64jgQ8p3INAfntktneGapKaiSuO2jv68/
/0MlRoyCjT4TrHGJnjDEQeNSuKnk7k6kgLqVAT1DMPULj2qY+UBbaCcdfglCQPgY8R8GsikA9lFo
vryBteg7PXvF3MYGRzCDdV7zWAIOhgrmgQIklsfPfhPccJlbWrIXfOFNVSyVf2bIF75kMKaESHjp
oUZ3vTNXZjS1VruheTnUftg/eG3Nw6RrgwVbaVJHBWHi4Kqlh0MxxrPYUsxYm9rW6jedmguII5t7
jogmQY3S20Ve+vX616w93Fr8FHiTMYB14oOG8keJ4CcJpTfetrNQa/EbmXs1gPLhA6CP/wxMl0kp
t7xsV17chphpWtZxa9rwjCIdKo4x7Xd+fJPsJSaRDS8jKZT21JxlZz2F7XhvUhYfIlc2T5DKy9U5
hP/NTf1vY8tM1/gloPjhGQKe8mQmoK9PwLGR+Hjb85dZ/O74c51SuX5amSwJa3f4lENYLuHw9Tzd
9nhrWQvSZunkAOYAqmjTfvH7WciXwfFdZyv9szbOy+/vPoA2qixJloYPCoRXiBCFMWG7Qi4X/Ns+
wVrPgJa4hRa+cxJwvEsgEcmToYh/3/Zwa+12Gq6O1I1RLv2z36ZBpe/8kvzvtqdbixd2EUgagfn4
oJvxUyl58T33UZ+97eHW4hUE4hG4IuPVs5GXex1lXeLO9Y+bnm6jwkYfqifCj8Nzhtz7HtZY1a4i
N3mTYfnaFhHjxDolhOeciAH3HWbbYf2317e3yEktj7fO61nVoUv7Fl0zl218V0ZwT50hinbbjLTJ
oKRxAC52OR7fShIcphn87rC6NVSyUWEy1lUJY2fnZKCi8inrAMmGiW10245gE0HLCSryAOdkRfIn
0zdnTQLuh0muT5tlX/kgmrfBYMRAfLgFcPUEU14Z7FnrG4Kre6HucrFFZV1rw1qznE1hN4JtkCW6
KcbvM4+QOmW187Qok13/jJVNzYYaeHE5Ogqiihnk6sFYnrp6TCos3f31x699gbV0IXkFbYDcx+NR
cnR36SwfmIY+YIw/XG9hmekfjIONMlD+GEWIiOmDEO5x5Ih/JJSHJTK5cwbp9aLfYl6vNbTEk++2
/9LvnZAhX3MiKnxYYka2hKtD/eD29X47DFoJT23QgYaKSRpEsbrPYvoIIvOdpuF+lOwE8+1kmsgx
r7YILStjbyMQjE87Y5opPkso4coEt5Y8SxzgWO+uD83a860jGYgbgAH7cnxgZlFM0VjeRT5v3CTW
hmNp9N1wyGIaxgCg/gdVsruOXrqCPtKSXoKGPbUTylm3fYN1JpswNxR2jN1RwtchobpKk5tDLhtq
AOlv2YcjQzVWjEWcGN455aGfS/Prtpe3TmUTyDgLsy48ASoInJkECC+Uuf5229OttZ25bTZJFql7
iUx80o1wZUS5f6PfV4bXRhKAUZHNGa/7DBms+OSZ8jVLqyIhMjxHXXDfx0A1Xv+MlS3Ks9a1bgfQ
sOE0DlBg80xxgqMYBmRJXhp1vt7CyjqwQQWeGSAg39X9UfXNo4HCD8gO6hb8DSIAG0MgSkjxAR0X
nVUXP3so/pxnp9Qbm+ta31grGFJKwOQ3OTmzFLERQJMLTrjuei4ffUAJmttOatueIS0gU17kDToo
DP8pyzDb5/jhthjGBgsAKR8M6aDSU1BSpLc9SB3PJw+ixOmX24bXOqVLYdIhqvrwxLkzsF3gRC8h
gxPw/rbHW4tYNlB0r7wgPGVgL5RJk3viqXI37b/WJqe1io0IwwwCdu29N4NMl3lIuIQL0Pn6y69M
ILv0n+qKCwN8N0/U4vwrUAKRCYWw8kPTk2lLdWW5Qn4QA9j1f94rJEC8oT+SEKK3AZwVU7pIKBWM
ZXtYi5jbbjk2AECRWI6zKsp76kAxdOSQWC3rG+epbaKQalGTMIWtX1lCk28HqC6Nv/iDcLxbPJaw
Vdi1fwbQbQkpRAY8eAwRPtTTXkwzbJljr0ykP9zhdwfy2KUQCe0zVGemME+Pi+vkcUoJ3UrWr00l
6yTmFaam43N6ykLEdSDbFTtAF75G800k+KV/rIXMRT00s6sxjfzhO2y1/P0g1BYDfeVAs4v0iuZw
buQF/RM+mmjR/dW0V2anqvZnHORztHMMhPc3Ft4fsY+P1oS1rscY2UYWu/Q0QtlNJEpHyOQueH0/
8eIxr8GJbeeXomkYS0ymwqBPxiIYD06DCX70a2bGlwjA8v/VAM+rPd4yb5MQgLEfqGCT8lMKPtKP
DAGRv/PiWSFAMkAbcNELeSgbCBieigJpAI9TVr+Sxqc/wWag9V3ghc4PJFD4pxQWXCBoo8Cuk2Ap
Aj4Dr+79oGMfDTsQkADy1jkFQwQ0HtI9DXMuswOsWeeUJZTWNKRJBlv6bK9oD2uTBAdVCxpFBSS2
xOJ0IjWe8C1B/tn0sS59WGWC/lEnkAXCvx1Ygfr7JZi1ii+UMORyRqHApRHBzLqdVwC0gQnWQoNN
dxz5HvwASCN35+GZtjl+Bn7af53LoS+eKzDCYVIP4UZ9Ue7gs08BZE4hd0d1OkHqGWzlH1DriPg+
K5t8OHjwCPV30P6efkoein/GmqtvOVBF+f0o6FjukSZoqx0qm8Ykg78IyApn0Ho/sxzQOqgL0fJL
FfUy3WnGcu9QkdxluygQQb/BBV7ZU+06IgQmoCc8j9FppPEp7ZeZ6sUhCrp5Gt2FXaWc2w5/Yp1v
6QBNN3DDolNZOm7CnGh+qCkM4m86gGwZf1lJuLtCXOeEzCrddS3MArjkKYQ6eu9wvYmPb2yRreNP
BkiAtBxNBMEEO1NvPHSj6Qm8BLGDyCY8g1RE71D6LsjP6y2ubIU2TiaFWqCTRpSeUpLz53TKf6dg
K93DcGQDvrTWgBUTS1XqlrCO4tIJh7EO8SXMv/Al0AgZ89viGhsHE6Q1bN7aEfwhHj/DNa/fNxRW
SNd7aOUwskEv0o1MFMhKH8sQKIuRIi02Uv+2qNjGtqSBD7HDKaQnkFouY0SzIIlCgEJ9cMO27j9r
H7D8/u40Nb0zxIpF9AQAyDfOF/yIAwT69d5ZG17rKC0Dmc8IBPSRO7T6xkUAjJUpoh9hrMjG9vHx
+0e29QRTaRVRxF//d1UHvfk7yMcv119/7dnLEfuub5APBjrSz0KewEXL33vBYIAu3nSL+7h3ov8Y
TgwB+Explt2TcSxVEtCu/W5SaPzGAOtuzM+1Npbf332C8hpXZpA8QChGBbiRMn36c79VRG8IXa11
kjWBwOvrC2A12Ml0yK1SVHe8z042uPnGFrH2fGsOZUTnGriZ+NS18hcxkCeJRsDYbhth79/dA0V7
Gk4dwcU/duUI4BJgUuG+bKepf7mtBevU0QIK7RxYf9BeEQaPefDq0E1FkLW+sWIvkoLS1osZOTuH
QENRUTePdkXZ1RuF35XZYwvleWEbtKFD8PIydb56S1IbTNGv7q3Z7YhZBwBAYV0cwPnz+CdzpDOk
VAGV6ZObk/+RbSehNYwRAAocH7ymhipHlKlEemjipvG15fcYVMbB3fHGB2giPekYWR1EGf3++sPX
+t9avalS4FDW7vggKvqXnJphZzJsn35bAmR3vYmPw6//aOwxxiD+M8n4zJfeISXmaCzTzyaD1ifs
SA7XW1mZqLbWHtVtDLGnIj4LXBcSqqJ+57Q3uXyF8X+09pBAg8K0K/UR7q3ZjmZ4elTJ5+uvvjYG
1gLucOV3hpSyM3J3fpJqxRNRU3df+dUW+WytCWsZS5Dky7wBODzheaDGnaYotRXHgmkvKO5aJxi2
TDxWxsGGEIg0j5xW9s25iwn9BjZ3/78Brj3Fxnxdebwt4geMqMpygdUFPjRHZXnq5GONWsZNMTZA
8v/erblfgXiujITAKZA8XgdN9yxAPFdEzRZtYe0LrCN/nN1GQUeRnQ0DKhOXqOYQe7fogmCe2kp7
LJa90bmTP6Uwpngq5zR+aYp5y9Nw7dWtzcIDpi3I4wqbte4h2euBib9f/DevL4O1py+/vwskPImM
Dq7EwTnLfH2UPs1OEHi/LYiz4YTGmwVkE2KfJxCk/yco4VlbNfWwv+3VrUMe6N2YdW0XnDUilKdO
MqqSvhtv7Xdrg2CTR5jkf17e87+lpFU7aDXc4gOxzBlrb4DEj4G5YNwg7d6ieyq41Rjo8R0apc3d
Tf1jAwkh5420gV822JzRBGwwofgonK/XH76yt9koQoTnXhuCcHb2wuZeD4X7tWRGHwe64F9va8Ja
s5nkXslI1pwz5LD3yG3ECR0hWjRViHivN7FyStpowjEjYaj6APumW5mdJlDKg+RT+lcftuGuz4Xz
er2dlVVmYwaFFxnszKI5Q2vieVzczQp/M9hdGwprCZfSkUPmFc1ZokCXSIUrTSnBzmzjTVe4tfe3
gvWxr1QZTUUGWfICkPuleAYThttuGrahhHR9Aym5PLsvK6cGC0KekD/dioPW3txaxTSGYEvkeVhn
A/yFWakhl+LO/LYKaWTjAkm5qJ2VWGOwehywy8HeoW3Gjdm58u7/ge7xYs556RIsXqQ4/hhT9N7m
JX7t6dbyIp1fwQdP4+myRuIMevDhsRmgSHvTlLeF4KgUISDqPsRZSeD+LwM65HVwxRYJamXhhtah
GEQuZdxxqvOC2ighXp9idLOWPfku+33bByz99u5kzESGzF+t2rOYwDhkM26osNjYYlUtsc1/0+uR
LQCnKgkXDTHyJ17X/E4NHT2AHIpsQQwvAWAF+j3we+HTwDaBoGvj7f37e7qogCzUHEDyqZK/oIxb
H+IB1rzXO2ttPKxllvqzHnuI0iCIhsT7jmks4Kzm5h5SSdCmwA3nejtrH2Edm2B2UmeeEejqoAYn
HDQxsIwhXb2ly7dM/g+GxQbzsRDqBpVH+FMHxf9z0EXLfvqcBvmblpnzOnAUBG/6EhvYl82wJiSj
wtFTzMWThMHql9l1vNtwJ5EN7Euh99Pz1K8ghQ2rDQ0Rp8cWvMDr775y4tiwvjHtGxHLtjrLCTzY
UbT0mcdhd/E8uUXRXxloG9oHdaMxaDi815nDP4Ncqe4aGBvdXX//tYcvv79b2tKZtU9rtzrD7lI+
aric3g/ZbailyAb2mYrOyOaP+jQSJAyUDi9A0G/FvCvbhi3uJiDgxAlRw5Ea/xsvunM5BA+lq18E
UWcH5tFVuaVHuDbI9pIufBQcK61PBtJ+3xRAitVy8uc/+qp2/rk+EGttWMs5VR122KHVwCaMd2mT
9xd4gT5H1eY5sTLSNrqPZR2o2mFWnjMyqROtoMSiUlBerr/+2tOtiyvKeMPcj85wpn3egcPIwuNQ
b8Z1a0+3DmjZwntkgKHTmUukP4JBNZCJgybwbe++7OTv10BMJ9WGhp+XFKDwK3h4bWIqP3pz6kLC
+t/PZjjJsijk8g24JffvjAPf9RrhZjNs3Cs/mjbL861+hxUSnBCaUL0EFUHoooZmKD7FVSXSZI68
YMvC+6NDbWnGGgCB4HGCRlR+Getu2DHqwayiSBEGMBw6fdbz/fWh+GhRL+1YQ6GyqUROaM4uqYL7
CoisD4skCfxx6723sEHKCGRWgRrg9eY+JnRT26laQ5NqVERMbyyFSgKRgO1COmhRfpe/sgCVLgV/
4R8pTHbOMM69sdFlqrybbgKH0ZBzd3wzESqCC4OVQjBB+/Kxg4jjjkDUoGHyPi+3SpBrX2ldWZDN
iEjWduMbcKP1nwZRy33+w9iD/kub0MjdRZBFCSWm/vWOXZuWVoQFuPjQ1kXELymHX6jIUnIP2Sd4
O0JW8QYo4DJV7E2ZC7QhvPFNsL44jSYEEUYRc7j+AWt9Zm3HY2oqZFTY+Ea4/MX0+GeMsE84O9JX
vxSSluGicgEVpY2Zv7LC7EJEx3GcqZGJC5uL4hzkPjunTZudqxCKDUW02c7KCrPLEaSFq4EPdNEb
LDecn1ltSuj38S4Rnp6hWDd492NOTrWPFXe9Jz+KIzFOdnHCQz2rTuegvsjR8/cGhjRg4uPpRAXx
rl0qRbHedPpYmXd2rUIWkGjqZj19Ttlc7Uk+kTsSpD8qtpnJXvucpeV3qzf1RKUZLJw/CySC658Z
GfzgGKsw5XUyos5WQ4iiE73Zdx1jwS0h8tKJ9p5RDFNXcNZcRhfYizFr5ctsMEWuD9HyFDvUX55u
bRBEuSiiihziWXnffPLSgt9VHUWa9frj17rM2gygTo5QhuUKfo/zcD/OGHI1h/Wx64BxnpAoiAEQ
2mhr7VOsXaFUpeMXUGN8S8M+/ipmN253QwxhhY3ZvLZMrX3BDHld+EMpLymdInISGeu6LDGeaKs8
gSxp0NSQYZ603KASrkxou94w8hr1GGjoXZCchlEIFEicn9wPyt81GaPX6+Oz0md20SHlIY/rCv5a
oz8UZKejLgt/5rD8mC7XG1iZANHy+7s1o2lOjdZNdckWPpVA+RByuFALWlS7El8iN+fmmyHEWo8t
I/euMdbpwWl1Fb8a0js7HGnqCNz+uM9zcsulCevFFjsoAyJmv/arC581fRECEMRjhMJ6frzeX2sD
svz+7hPAjKSO26TqUoIzDv3gPq4OEEcZt+5la11krXczZ2MlICZ76UDjd/eyZV2aKAJc191U03jL
fmxt2K11n8EasotomL0wNVePgoGCnBKwY3TY0vumkl/rOgg2gqqVdWnrHRCHw5KoHfMXr8tHAIpz
3qX3oZFR9mDKMHb2+eC57HTb+FibACRxIfIlafQsgjF8ChYpXs+wbmO1rIyOXawYe97ROc+Ki444
PRKGjL+cgBzkldyix670ll2yYEhG0iag/GKciO1HVLnUoo4WhKG/8zOoTN/UT9Re9/z/cHYlzW3r
zPYXsYojCG4lWbZky/GURLkbVoZ7SRAEwQkEwV//jvJtHMQUX3HjhVwFEEM3gO7T55DEDVSav4Wh
65s7Q0AqdwooClAXVn3GUOykRcgTGYpWszdVDd1tN0KsMepX1SXCzO1UhSKoxRW4wL65PkWs2R9U
BEEcHeU3bQ0C23VzZNk6J2mjw350XnFPGZqNmoq03oDePbu53v7cUlu2Tl2/USUCxK/uQEocuSEI
RyDJK325bTT/cb2TGUu38xa0gYpQh+KHty7qi7i66aakUXvSDRVptiH4yM2ngDt0+FehYkRX6856
W2MHla69Mm1KX7JGqmqb+YBbcDItFhzPGaJl5qC/9kShTf7WdAO0+ngug3ALHc2EHKdqLBZO+Jk9
bAMWyKRD6CmBoVoMTZBvQaiV9xvj4AF/fW3m2rciBFpXrcnjKX6RggafAPwCxhLqW81SWmmGl5DY
bAd8AMU86uGDJ9WVhXdbJ2mMVAdiD43TbUzVJMmDr0I9nD3TGPU1dNkQADqMqCy4Ixg3WfpWJODY
WWdQdrYFCVhS87IMXv0RdAIU3P1HD2/u3brZvOyVd0czz6DbXPVh8BoWAgUHE3cfgBVe+aaNLGeA
El+OMuUseMVDPYHgFocaml/z6nz942c2tJ1pYSHo6Y3X+K90cKbuRBw8X7eCAZy+o534eb2TGYcT
Wae+LKdIQjY1ANV3CLLnsXYfoEF5auO2OnpBvfIIi6yLPskQK6mTgT6xsoFkUxdy6X31CxSY3sV8
AjYTAdusWUAJztmQ7QkCp6sh1xe88iJLzlQiR76HZs/kbq/P2Uz7dq6lJ6B6nozK/ksz5aefgKWM
zuDFpksQhbn2LR9gRIbaxqJk0KTEeQ8xxX80Rd3K9Y+f2VV2fiXrW5H7dZC/mhGBGBOkkARgpAi6
m95LliJ1cyO47LZ3dkczUJZpMag3Am7nap/mbf9P2Hp1sQKIjrPeTrKQIW19V3nJq5om9sDS1PuH
AO57E8mJf74+T3NDuPz+bgjywozBaOI8dKRrdgw3oxvPW5Ji/l3g+cEb/q9ciyfBhOkU3hP3gq44
IpODI6uLSsa/IX8bF6csHwCpz3FjinYp6enWzWiV3MhhGtzDxKeW3MYl3pSgTUESP+3xjv5EZFs7
u0y1eBZS1SkDgRPW1DW4PIeY37K0CRCrytoRhPgB7Zvd2JPI/wfCMO2SkvXcrFnuhNfNyPMizV66
SI0PSuUNijOWCEtm7i02ZUNDW9VxJ8twh8erxy/JDgTVX8yA215XVk9eDyjk9cWfMxLLg3RQDUny
LlFvWT1OGrSvATRMm9CDPkwvzRJHxIzvtXM8SkWB5w9pdtKmyvYXOmrgIZEb9qpmN/nOt1VjsfUi
QolCs7oco6eUqvY+TCCnm/WB/jSSeunWOjNdNnUD6dmUQf8vetKA85zcKYYuTQM6s0Yytr8+irm5
sjxKSNOprrMa/HUXc8wGdQ4zPH8aGsSbPFjkjJ3Zv7ZuBB2gAlVEvvNsKBHmAIkdsdf5QNjCdWdm
CweWV2lIBP7VuGvewqAzBwbWNfAqkS3vMnXf1cN+fXDVVpAwRe1rN4j6N5KzGMnQvgo57nmBhpuM
mqJYMJW5GbMsvotDx28gnfzSlcy9J3Sgb3k0LFHZ/FZo+MBRBtbFAWiPMUBGJHk2fiwg9O2Aq7S/
Q3TVSTZuFpb00fdRiA6hp4CIew7PiHrxwcnrbKu9OvrCUGEaw67CS8VgFcgOHKomysKtrEvkU3cA
slN6A0wGxIj21cjYMSupIW8cIBqks6ijWhCSjPI+z/NuAgXGUCa4J/dREZxAseq6NThKei33LL7U
/RqRiOgxoz0Eg65v/BnbsgvJadlmDQo2+EvqVxXIaiA81m+JDsAhXzmTWcMThxPVriQHoeWAlGTN
XvBCr/ldF+aevnUcZ+Wdya4gN06J5Ce0+14gpxqCjRnFp2Rftm60FOWbcxC2y0YiJorGvHtpmjEC
LKV8I4a6X2RYvE1VvvSInVmNv9g5yiwfpWPSZ1fEZXXMOp79kxFeJ49t3Y0LTmLGpGxijo7XU1f2
efuSypgfRexE3ytHLfEGzQ3BCvOA8dV1Rx6AVwQ847sMry/wFo/lXZtlbN0F2abmgNAsErWhGl4y
wpJHorvuMcrbJarOGR9qK3sAnRUw1WTZi84VGBY2EOEZgq8ym8AaraYW5V7G9Dn9NoYE9SoLZji3
Jpbj1rhg6IS0HJ1WkBhLq5JXm1I3TrNyzoI/75vaH11i8ih5JkWZRUcOUS+EXXvl/Xvdj8zYx1+i
HlAZ07HOkmeP5J+ROHQeIOKVPXphALLfWObekolcXikfeGxb24OCZiR2Jqd8ITQaDk3dQfoQWre6
zLO9H5Tfwn7YFy3yCevGZdm92w9pbYCzgiY2844NA7/DbzKYbkSuPA9wN7zez8wGsFkqwJQfT6X2
UdKPyctPpkeA/Lnmhph1G8AmqZBh57QBCsKfQwqZl40kAAduKqZWTpRNU2EiPeWiGSV0VFl+pwEb
6xrEqUGigxL/uFsKMM3Nk7WPIZFLfN6H4kUlrn8Hpgf24LRL+L25xv0/jQRqmiMZHJwimbhICIAL
Y9cgVXC3bomtu8Yl2Jk5XZW/hGnK7sFnbA4yKd7WNW7tUxNHgAHmcfsfj6T4pVw65reeRLnbzar2
7dJ4jVLGgCET9Qb+KGgb8oQAYJewCvee6x3MnBu2VgRjmamSos0+d2Cz34Fmetq4wBkfYlV1++td
zCyvXRlPTN8XYO/wngkVnbfBHNWQTBDB13XNW28I13FZHTlO/rnxNHmQF60ppYKVDsIujue415iy
ypw36rf5LZWt120mki7Gt2ccuC3dIOu2gvucmpe0M9TbmrCo860M/IJ9iS5QxA0Y1cL25fpUzS22
ZcUmh8Cgo2L63LTQtcS59A+PAvY6ueb7ug4sS4ZwZFNh+/vPKvaaQ1OhbIUObrhHTGSpDGfmILL5
NQjL8yQGXceLVhQyoxO/wX4aHySt6W0T592mpVmyr/Ui98IMCsmm3OAiqvHGLoI3zsfPTQlY2CaF
ZPmJ6+A41c5mCkcOhmRwNqLEBa++6zP58TAjG7No/JZ7NKohgkMAaklZfQ9Ri18KeckNAokQmFBg
jfNwAl/v7sPbF8jHL4N/FxfjLmSLkGsrHymLkuFgeO3swxgDI6WBNrFO1XOwrk6XoLfLoN/1Vk0M
wst9J86V8IYzBVMX1HhlUi7EET+0KTRv3YWZStoSoGD+aCZoFmce9DW22DdQpa0h0fToxRC+XfDP
H2v8oC/L+wiEiSFzGSOCgYK/rU5Yf2MiF2LBTbQBqeN3oJVLKHtcaDX5i9fmv66v14c+Fd1eLPzd
DOouL1TbROV5QICmuckmlZR3jVM18cLB9uH+QweXjt91wGligGV1M8R9In2jp7fLqHzS/EDxVQgG
2ubgVd2PdYOx3FKZAaKOk1+c/SLs9qLxydOQ+uXtutYtn2QSCjEuU5XntgWOFCQkbnjrum7R7a63
/6FTxUzZ94uhEgbJNHFODHnqq7h8QizIPbggJVvoYXaTWbcM11FQ+kry6ixQl7HNgcGFrsF/hYsw
FqsSdippe+hKvUvAYvU9FksUsR9nFd3Yfhd7yoQkUr44I7n8X1vIYxi9pR6YyrI2Q6AGGKxt6oid
F8ujKPivWi8i/C7b7K/nBnq2PASrU+zoKCvPOcoUb9Ixzp+Yx+XClphxEDaDJfWITqFeIs6KxjGu
yRlEIWjTgCbM+VLnkCW+vjPmBmH5BqhzJKHysupMRQJ1TwBwbguFQO261i0XkOaAZxsdiTNRUC/w
aBLfSu0t5Xpm7N/msGSFy8HiSsS5y9MTil1raITTXyLPfo1JCKq3UmzKCGHt62OZ2+E2q6UDTcWp
hZrjGUrcv2QvfyI31uLYC/8dBgDCE1SsONn4eRqdbzpwF24rH57s2GSWZ4CqJ4T5RmzvPoseGi7v
i0A6X+OxLneTm9+1soUaa5/02zDx3IUDY25PWKYMsUiocycBKCq8kTxz7gf/jYO3VC8207odVvRc
R8oAknLnnrkCrG/AndTfFPeieAlUPteDZZh1alLoPg0wzMBPUCmuoCsEPhuQwF3fCXPtW2c3SRGP
7QYYfl3lkb/pLiHM584LhvJwvYMZd22/+FPoNrQdY+LsQtPwdYpH89kIF+thqnohUz3jXuw3f5fG
bZ3nfnnuW8bYtgSC6YXWpfqcszp0dlHo07d1g7nM4rtTmqDE0YesZHYyuQH2FVRS7lGTKSi2Tomg
5oJ1zvgCW2dSZB6KfSolzoNi/sbJ5EMZIk7mRdNXkjQ/Qq9AEjX85/qQ5jaAZZSkBFNMU5finBJU
ZjSRGo4g5Eh361q3DmsOKSw1DnF0ItUlrtQJvWOlWLoKzH27ZdyuLtOYOUF2Yk4X7boBrMiNVy+l
L2eWwY4FIO5Gkd6NshNn6S86IoQEzsi9Qn55G9bD85Dqz5dsxcKiz2xiOzAAzr+811FTnkEVFm1w
ye23ICAQn5KyKTd8ZKvgNtDgswxelTWZiqTi/+vHBYn4rvT4y/XlnjF2mzfP+E7rNargZ1Ppx4DG
ZEcAWvikiq7+er2HmSW34wNuGQc5TbribOJ4eGpin38pwkU27Lnvv/T6zr4bDzeIpJqKc1ejXrDk
HtJDsh3uhAj+Xff91t276KmOmRn52Yt8+lh0pB/vUM0u1tDc4qln8242oZ6iXsn8VBRhEOzrUZLi
eehrp95Xqpvi53XDsOy6C+TY8x7HBm05qOGpqZtN7XWgYl3XvmXZXZUN2VgV1TkMgW9Gw6W7EZNe
w9tA8DKwnt/SAzFNGcj04IdgrWYDQC/F5fW95uP/qk/kleAiTJLiLHLqkB2gvx59ApTdLMnofewr
/qpMTJnJRsoIPwsJPaTS7f2954vpsSr1M24ia4RzLrNk3afdptV128PWtIjCz6JO4vrf2ngpP1+f
p7lhXKzwnbUxxD7ypuLsTAD23zJsqt04VJea71IfuF9Hqyo5MRDbrN0a145cs3M6NsUWZY/RtmkB
qplKDyy5lQg/Xx/Qx84JRQN/DsiUajKVKdIDQAj0NgMV1Pc4rfIFm5ubLuukDp0yCMYwYGcQ6f8n
BidxwE4QvhQ4jLYebmxL3ERzo7Bsuw0rHVSGYPsiit9sZdRXfJ+kuhgWjPvjdwDw8H9O06S5LASH
80BpVKm3LBjUU1Xr5lPhls4/NXiQvsZehRKA2BB948LF/Fy1Pna9oeGTKCGlmJ/lWAbfOsfNvsRt
xnfrWreu6kT4JJcVx+EB4b6HwHNTb0N6KRZOjotV/P1E/6umsE4hUY+1KM9RNcrHznBxRCaEbmU6
LAloznVhGXynSF0LNSUH39Qp+PCifxgE1zdRtBR5mtnCv9nG31m8N7DB+H3KznFjzj5UIXxUb3tf
B+MwMFXI7Mu6lbDsnQgnGQLAV86QWdpzhJBvhwhpqOuNz02SZeSyrPvJiYviLDWPdxWc4r5V5GUc
UBW+rgfL0F2IrmgSDfmZ5mF5Q3rj79KB8N0EyYyb613MLYRl41R3GXjTO/Y73AD6bPoZAnh+hrAG
ilT7ql0FHXcJtUw9E0VlTNcmB3dKf3V1brbTuAgjmXFUdp1gmAmXOVOanxtETp67UYO/EVRVoEy9
Pklz7VsGnfWQxKQBgr4eGPh2ErVW2UanPHld17x9E58CSE1lUX4m9dh/KnNOzxqhg2zh62eiicTm
JRS44ajRtMOJdYY9qID9urDughS/2rokg6JS0OYbV1blQyhEsXFcvau7dQFzYpcLetXkZX1ZsnOU
ZOQpdQEl3za57/xYN3eWhfsh9Hj7DEHmiPd1cltNqu0fauKDZnNdB8GfZxSB/HXCoLVzNh1kV7Ok
lc22nzzw6V9v/7LIH3hzWwnZZEahfdythI745wrvjYfeVC9Q3xaPWojyc5KEv653NbeNLVtXIg+L
YMo5MPxVUm0ZhNX1TaJQVHu9/ZlgIrHJDAUJUgcYG+QTlPxSp9mnMSdPI8o6djFzzUZIqI6x+sEz
oCBcvcPsksEgiLwAemo4S4qoPDheU7+1Q6TKhQWa8ZB2uaAAWzcxgMKdXbdNjkjlFlufDHIraaX3
LqNLXNUzx8lf9YIy0UEYRpC6KJojyy5PKEKnT4mJSn9hKDN7za4YHIdG5s6g0QVqtUH3Ju5zIwKy
8XsHXoB4HWR4WbAuYvlXBWGQsike0j4/q6YKxb50pDceaCuipUjJx3EZYusi+9A6CRo5tg8QfIbk
0FAC5hPH9zp8zbKJbMKCqfuqb8KFo3Ju9ixPwKjOsyzBUdk7o7N1RH8Cd159oi3kxaVfPRXIRy0E
Mudctl1TOPUOT5pKi3OspIYmp/89SdRz7ou3SKY+JEqqL03nVBu4mCcTg7aidtY5CbuuMKvCntMs
yM9+HXaPEmDtFAFHoxaan5tE6x4QmgDUFyUGFvY4gnBoiw0BXdjOGafvhki+UV4qdtf90Yy/s4sL
ETtoI9drxLmY5MMIpr0dYhRLu2GucetOgAx3qGkxIAvUyG9dB6HAugK7+fUvn9nZdlVhI1BG5kQm
OckiPaV8uGESxRhyCO4v5ExxRh7KfomRZ26v2TWDSGRGGWj0mqM25BAOevzNX6lEowHMxh67MORM
cf7JU5DzKqj5fkk7Xh/n3CRefOG7Z4ArwiwNElOeuZ+AL1YCQz5uILWjF0x25oFplxQCPj6WRZ0i
OoU8KnPro8+efciq6kqdVayyTSPDzajABrZuPJaLiNOUxuAx+l9/3jjRnYtI6MKmmDte7eJCH1HI
wghVnsu+fahwmLoVZGhCiC/XDqfbPvI+1SFn+wuBUhuAwOn6oGYOQLvYULGpc0Ese6Hkwa2HQbYn
5Ai0AuioN31QtgtzN3P+RZZn6KKuEiMr2keKCMZT17bc/1QwgPI3DmnDNSpBCGXZxYbglhsK3sjk
pAWsC/XTm/8H28/MTNlcjk2V9oHjSHpgTTnQHdFDdpeFtLthA25zfu8mT9eXZMZu7KpDiAaA/Klh
6alBScWJaKlfioSxBauZa/0yvHdWKZw4HPIesJC2BNdlC1nLcd8H0Wh2179+ZqXtckMdS8/VbKQH
3eT/hAMYF3wDJWvc4Jdem3M9XEb2bgTphKKpeCjTkwv1r2HbFBS3HDaMw1MlvTVK8ZetZBk7SLlI
UPlOiTBP6k1b6NSIU3O586wzCJvjUda8VoPfUPA5Q7rHpd6uS4bPwBsscc/OzZL1Hgi58lRp0vjA
U4gboQrwFFZxcvf/eJjPGYRl01k6DgEiu/GJ9zH8x0jezNhkBxql3yB4//36dprpxIbQybiq0hz1
EcgzjcUGGSbIXOv6jIqY4MZLFv3TjFXY2DmUOVE6dZ56FKb/IVJa3cbLPGFzY7hcl95tWDevvVBH
UXxwh6o4M+GVX6dEN69QHh+qzWR4s1SwPHeK2MA5F5weRT0iD+845rnlTffcpTr9xGsgkOMezOEc
ueXXdjDFKRX8FyPt+fo6zU3gZRu+G2MI1IcaZT08yg7KCG6PzMsmdmpoqa5r3zJ6hMog9eO35BSC
rxFByw48DOBu369r3bJ2OVHWTUPa/cBjpucb1+/Lb6xcibsitoQzKCn8LtNmePzNEdc1wPqNpGxW
frxl6aoLGu2WZHjsQNW/VV6JekWoEQwLKztzqf9dbfhuZWlnxDSRTD/+hgbjKtdupQKOsGPRAe+k
fLPetdvQOBbkoamGqnv0q+IXNTzbsxay8JNcB5t3web55z41CcQWgSvUj0Bg3aEijR1Bau2sgsgS
GwGX4U0iKja6JzMNbOdSiNmDyNfcpINCVddifH3G1uySMZGn0nB/ah/9Jkm/QiYyZ7vYgwTH7XVr
mDk67KIxjarhMFehd0ob2v1wwWWFMiEtXgfIXS8cf3PvEhsJR0pS8EFm3qmjYE0ZPvES9Ar3Hqtx
boG7H/QXIFJRyCPc6RA+OdgDXQR27g11nYGyY5jwriQbJ4mCpcWbmVUbmiG7qksyGrin0NGf1YD7
bzkuVn3PNW4fAW3RA6RI+xP0EgHAoqj3cTax7yR365bMcmDpNNLeMa138il9oijA26q8TV5b1BMu
HMQzI7BhfdIzbUFQl3NyK6/fiSSQT3mklmq951q3fFiZBYnoWkQvmfabQ6bTFNjyaulxNde6dVNR
0NZs5SDMo65H5770tdxGMeIS1+d+pnUbHhjy0YC2kvFzCC6Vm442wcG5hAzWtW45rKZ1pSPqkvwY
uRi3xRTEdyhNCxe+fe7CYNcae8gfpOkggAxERNf1oxeVdcmXqCd042fgoa7K5CRMUuxdAw2YSY8/
1g3rcld6d6p0xKRMEIYNW7XOC4dK7iejva/XG59xYDZUEOU/zOUGDpIVY3W+VJhkKRRjFeFLFO1z
PVz2wrvP16EL5zUSclBkeHUTVEexGrxWEBhfcsIz0Q0bHliGTVCVYI/6ngMnuC9Q68BG777lE9J3
OI+3iIj+cuLyHlX1K5fE/3NMUI9HWiKu/RNg8YbepJEk2X3uNyiXur4sM/fg32fBu0ljk8cSD2Q0
p99PEqbJW9hN7dkPsl/TYJaEP+eWxjJ2jTwbkh8FTpayNq+ZSvWbiwRcv2khkSQXzq+ZTmzUoE8c
vBi83j2BHBdMEZf3G+Pg0i5Tb1gIA8xsABtlNzANupNA83PWUn8zBiXoJQv2K5XdD5NDFiNzHLGZ
3OjeIYVYOazLcN+tUJM4vI8YVkii2mL3e1hhW4U3IN7xFi4XM97yr9K8NAJ/hKfcEwnD/KUhvnMC
TeoS6GRuXaxzEHVVDSQN0v4EUw9/MRolT01OwGox5iBpvb6N50Zg2QlkAED41WMETVxBZZt0J0lk
s1vXuHUQCm1GqQB/PLFE+P+QTsfDfWWoNAvTP2ODdt0dyDGSxMkDcvDji8hfguio6zTOfZVM6tbx
FrmxP56kvyrtZIeSDNLXLtIoQ/kgu04+x+BZWkp2zTVvnYpUhKIOtEsOaQPdHj8DZLfqx27BDOZa
t29rWVkNUVKhdRAAnkwTOCeE5aPXNUscWYC76218vM8jm94f1ONREINE9YDnfrjhIUT3VOpl21Ij
+3q9i5mrQWTj6VCdWJgxHdkP7VQ/2ZjLDfTr6zf/EqOqGtTlBU7SbsBiZXZD6kX3QY4/1/v+eJdG
NsSODqqYROBEB9EHXzM9fv4dSMRT6r8xEs7+eidzq2zZcQZ5ehXHOTl0YZaBE22SP5Pcz1/WtW4Z
clO5osqnyf+fn0MazzmFOLgXFufjwyGywXX+aEpHaRMe6EgO3Jn+cz3x06Xa3TcoKOupfChA8XUX
4D+rhvMXqK5OPCSP3eiQkkLeIbvsPwLLIhbU4Wa2s03dT0cp3GJy2Q9eDkD2oxDf6TdFFfC3aRCL
UP+ZBbf5+tnkM1RX5OwHYaT7jESU/7MEDnHVEyyyCfpTcIMGzImjg6Sp3iGi6G7CMiTbpEuXkHsf
DyCwnXfnQkE+8KvwvhGAq+gSqH4U4H5bs8K+jZZGdoulPCzCe6g7vrDWHw4tuKcP6xq3/LXqWtKL
Lql/NtpBxjGkoahucwHZ3AVzuzT0N9LGt2VcwomGSMkhrrlhTsaeLlrpHXOhhTzwF4nKMJT/Twwh
yXrlwwwaLX/elRRgSFNruPdv5KX+vvWL6K4EknbBwD9eat928IE3VShOJf6/plOIvSUZB4nVpOqW
L2zXuQ4uv7+76skCKCEjfP+ngmwxUCJUxt0GNAPhwgA+NmmQDP7Zvqq72rh17f2M4AU3gPw6u9bx
gl2k9bqiMz/x/+xCV27lyp56P3vhynaX1LEfbWun7Y6+w5Zk1H/HHj/aWZYjj2U0BHjlucVm5EML
/R4l6/QGq99IhNMT4gEhMIii9L6awB91dMOoL93i1q+GoT3SBkST7p0R2JHbsGr1v2IMJd9lSJpM
n31vcIJ7MO/23mGSAxSU/NCgCvjQgIQNzQtDKkAFuwKlWxr1wQhaTptpatvsXkHFh0CRAdWpkbyN
/LQ1w76jYUn2uqu1s/ecggQLm+Xj8xic4H/ONKD0LXijUv8euTByNKyPNiBSyI9gDLtxGtSUXvcS
c91Ye6ZHwTypaqf/N6obEHhCUUcnGzNxiDds+0LS5Cn0Rf3lemczBkCt3cNzylgdu8E95AU9c8sR
UWTbWoA073S9A+/S0gc7h1o7BxxVCv5m6gogl7TkzY2riwZOyIgmoMEuCKaEnFXLtMPueFKq0d8j
rJBn4YFEfUvUPSWuJmwXjGVeQF1C5ozur3/b3OCtR7I/qjxNSxkduom8ILGdbSNRr1FMIyiVvFxa
3rmWmEWBRm4LAbHO/FAR/ErprkRh+LakRwfCbTy3XHFsSoD18LgIN5BeWliymWmx5TxcgL2dsAaQ
WU/IlaVeSHfjCHGHVZNuQ3VN6bYlJYTcI0eW7XSPnJzW4cv1xmf8rQ3F5aGCvgVY3I60qJ/SEYog
oHq7a0FbtfLrLR/gCC9MS+35/3bZMPgPpmKRf0hIPExLvHEz5m9fanWKjU65JvcuLBMIP2fLavUK
cdyvlbckhT4zTfY9lkBRSzZdQ+6NDC+Cr2D20lkDdqlFPtyZPWTfZVkzGTZG8JWiTFT4vetDKH6j
xD+uFlZ6rgPrdUqiC4kf6fufAuzH8oaJqjJ3w6jHVbXCvn2R5WIYME3Ev4fcVL5hWhvUji6WPcx9
/WVh3jmHIlZKp9TI88SGz0Pvgd+HLqKZZlbX1qIPJ5kMUafowW/6H5kAaIam4UskgJtaZ2XWoeEH
wnPCsCWHJoQ+uWT6zAVu4cu5vbkRWGeGFFUyVqVfHkneZTeux9+UkNG2y8OFp/XM/Nsw7sxjed+7
WXk02vF2bouyMpE06/ynjdaGvpYvDOAHRzAbkm1D3PGu17G6WTX5Nlib9dDZk7zw/5Wod8ClKHpC
fM/50mqvWPj+mdm3YdoEYqhyAt/VsRv7/K2LATDatO4AOfE21Gs7ubi/dxbgK54IQMhQPwjtsw3F
jWqT1SPsoJFLYdCZRbb1XUidJqqOQ37UCRigO5O6W7Cgr3vL2chsoDhHz9OjhE488l2hIGTb6fH7
ujW2roDG1ZPTCZMdlY/iNJqBcTUc2nEzVoviN3OTY9mwpH3VkJDDxC6MqEhs/lfXEd2t+37Lfv0g
qhrmSFyNKcAYSJsDryTifgv5sf/W9WBd3ZCccSZSFbgADfKL75E3nyiz8YLFwN+MEdjIatM0ToH4
dnM0BXIbLoOOIuGggCskdur1McwsgS16L7owLhjAu0eoafpb5P75VqVAI69r3TogGWmAOzIxO7p+
/fR79scLq+q6xi3rFQ0Nx8GNyuOl6pCEk956ebMk/TE39Zff37kGlU+1ck0ljipkSPcgGbNJCw4e
Igc1Keu+/7Ik77qguuk8jZqaY9cCuyNQhFIPoL9b17hlvWISAmqvA6DYCSig0gAsbRNZkl+Zmxz/
zy/vUu7wMsPkaFW0OHtxumciegguDuj658/1YBlvlxQ6zppewP0P50xDwu1yNI7u4uVnrgPLdi9Q
qgi8K/mR5nh2+eTNDXW669O4uLk+ghnDshHQmfTB/K9lfQRDVrdjcR3t2nL8fL3xma+3EdAUb6IY
xYaYHgO3TGmGOs8OIPWhWWQonvt+y3QJa1ohHRQ9cypvVVZFuzJbe3+wFe2zlA7aoVhev1A/CCA+
W2TXPreX0/H6BM19/WXi3tlWllRq6vOmOZJKIjMoUHDbCkLP11ufm37LciFlC+Hk3smPaqR7/+J0
uFvdFsvbf+7zLeulVCVTnF7Wt+KwqQYWBv/TLbKWzLVvGbAuwDiORyra1/InsML+tjaLcYG52bFs
lyG5XzlOD555M5wvZRM8GPsdUgjZwtV/7ust2/VLr4ucosS5y5uj6gGDbN083l1f25nGbZiz8rUH
hFJYHMPAn5DbR8XO8BUIZMdfV7Dn2wjndOBVpxRcMySSnW1M4ux57PG8vv79M7Nvk4NmPAOnchGL
o4igTkw03f+2LzwIXtZ1YB27biIzH9nq+kggH7qR2EjHsKYnz5dLnDqXlj6I1v1F/pl449h4AISa
ZITure79LfWLbp/ATZeq7W7XDeSyA975CFABgVsZzItHLanead6jWG7YB86wxIV3cZUfjcOyYiaF
RJUuAmSmax6U9vnRvZxkxkXatuATxDY8CeK/66OZ27eWScsC6h0kpliWbHhtPNADTy2Uqa83Prep
LJOWTPVB4fgYyeWpqvr2RCbAMkFhtu4tbEObOxX0qCUn1VE74Fz4fRgk/lJ52szU2FjmZmzKiCYJ
P4YIAkPEA9G+Cc/561Mz1/glDfZuF6k4KvAKa8ojdUlwhA518jDQapWOiuvbOOYUKYioUml1bALg
mC8Tn4UB8v1gR173+ZY1KxBw6dxweVQg+NpIhVR1X6ZLpS9zk3PZT+8mR1SEI3VG+TF147fMxME2
l+O0cMbPbEobuNxMadTlY1YdVWqmrWwkaA+g/JvlS3Mz14Flv9BMTROeJ3hB8gEX9Bo0Rr/lxMH9
tK5iwLexvK7Jp4TjjoLpdyCQc7kJxRjIurW1rNYMDMqXqsiQJjJQYr34BJxjX9Y1bh3CWV1PQ5VC
TcaUw83vpYWI9dLleWbmbSCvG8SVLgB4PPpeyzaCAdhigv6152yJkXXmjLGVg8SA0iLjj9iZYAR5
8bNS7P+Psy9rjhRHu/5FRAghhLiFXJ3el6qybwi7q0qA2IQQQvz672S/NzP5tdsTddfT0ePMBOlZ
z0IVaHhiia8n/SVD7pMLcAnqLeK4V24+lyl1N26LEUZ/SfflLj+M03OY+Ycccyn3CbL8jFILbQZc
Dfo3YBD08AQ7juWbXVkYbOks1E9pZN3t6MLMwUyVrQso/K8CBiqtG2FrOQM+ufAthS5smQENMGwr
i2eTgRWKaS11qaIbmG9U4RbDStrehWu/DFe903BcEtIq0WJ5Qj2ToE83XrTfWz92EHcziV9spjp8
xZ0bi4lu+mgpy5wSVpVQX5f1bV+RCbTEeFqHXa9beqMpa28oxD+ujA5Gd3Kos49OgcaYt2VQb9Mk
Hl7Rfs4/SF+W61YWa/hOtC0fEgrgsl6KcONTGj36sl8fCMQRnuTckYON2hafRm2au9nye9vVAcng
HFVD8a6JD1QErdpC48TuXKvguYn9LnsOvUsOopvdbu7j9hdvFT8SFDvz3qSkprk2qfitxgZ+Vhzc
G7zgdDG3VtHzEysLQmHh1bGfpmfiJl0xUsjSdNTdsY/X5Y1Lab+jEeIPsITkOx8zu8UiG++A83Z6
1oCyR5noxoluJRCauxZb5geflvLEzuv83ITtWmd8BaalAUIODnw1ALayhCkfpdEKf981bE5lgZ1H
IUywbDRoZyhzKjpnMsJ7h4dOtV01r050xLYaetddwjaWjHZHtDZJBvpF/yAHwnxG1nTYtXT1b6Nh
Bc+cVRUKQD7jiqYToqMZDJwjhNTLNUlX8LVsAZGdfvDiyClasBYq8nSjEqUtPLQFe2EcatobuFDZ
E2FNAp0MZWtovMM78kffedDU4WUWsh0EuO33FE8hPKA5D+ErTLx5J1MzwLs2KENxamGu96JsGryi
r5QbMRZDf+r4Mm5c5MrX1kzhLxmGi4TPjlq7TQMVt3gT9Ux218CJYGdOjFgf6zhIyQ6Aw/iw8ED9
BPnavtq1lXcFKDc+s8PSbZu+CXaWGHks7Speekv6OiNhiLrCubg5BNOMowrMnBDZKpQPr4yMxI3x
hEUPZMVK6r5SMx+PspGhP2hZFL/6IDzvpdKpiDbgoZp+zxMEi2pJgZARunY3SYo5UT72hbjVZMJ3
CVKU21ntBxJt/Jhon1OFlUvu17S8Ny0L58xMdJqymMzJX91K8Ti9Lg3bRKXTJCsmOCAcSQUUiEsh
EHbDmxU+e+0qV5rRUk3TVg9YmW8YFLiXgwlVk2zrGGzMm4C5od7BdQt3W5gy9Fe25OSlqVxltlQh
HOST8vjnqlmwMgyFpfgaGpf3kRhdtg+1l23xGtbwtYMqIClYjiEhHO5abnj3yBacoNj19qkN6lpl
KWRfJVZfHNQnomrRAQOJa5sLdK2jyqfKs/UQJkNR3rSDCy1K32k0G1PEkXwkMScml2qEVLAdw1ht
WvS5MKyEOwNeW2GWFI7rsUu2SbrAUjwFOmDcczrhWYh4hD4XsGRE7sVahs3eKQQmiISwZh/VsG2H
bgxMfFZddMMu0HEyAlEDFb09vuyk4aIiZcvmvGC8oLdV21ZJTqYRHklJFKnuxTdDO7W5tXW8ZryZ
Yra10Rp2cFXUYWo3hFRTdwv98wptLi04iFbWDk9VhMFY5loHP8GGuCG8XvwyQOslmOPaVaCW+nh8
FVbSZWNbGtC/pJb1gv2qt3aE4aDs0h887Tv0IFDTFvyHQtCbr6Vfjd0GVc3FEQBTyIht42SO+Zyt
NFyCNwxbkYtxzblz130YQgJTVuvCTlWqerJs3cwaNWcUj3/eQW9kJO8K+4P5J3QHz3aqqA16Cthq
7RoYEc5QhkDWsJI/kWiCp0TryVgeqtU3KUbc4FYcAdH07Za2tbF5maRDuJvDEGbbrfGGb+Ixdvy1
mrm5VW5N1wcFMeLxhIZLmUwNyWpzKDbqZRsjwLrcUDg4bwCvkvM9MOhtl5vKF/wYzglbb8hc8LyX
jModC4d1XyY4Bu9+WO18dKmHyzwK74IcHSnraEumVE+nFg6PBupnU5QMGby1RnIfrkXqv9Vj09o9
ZG1VtUDXvRjMfSLBREJEHKMZuTUYCnICFGlMf5dx0Eb3RSFT/htibkH4Xs0lqLRQ70daTNa0mvc1
FGXdMShbSHzhHsFD95eXaSJfMG1SDqzMWPotgZ+Oy4SXtX02jJbPWG158jJBV74Os9TW1HTooYEn
rMDmgvNAVsWKqxN6CZ3ksZfN5PJWha2D/4Fru0MFg61l2biGQn8vc4su1XZqeVq+S6Dh5yxxRUVg
l5rS5EUtrmi2fl5x6Qsvg2FP5hjOsxXC4rDx/dQ8A7EkoEmtVckP9Wi7cmPTeon2EoHF3zggZUcY
u0GCL8eJbY6w2dbDgLkmfGkOBW5xhxyByJcDtAOGNhXeyBynRNPjUDGmt96Gs7vhlrT1ru+SwD8C
0VgPRyOW8J1yE/M1iyCPNr6sde3MiZoJfuTBPOObxCqCPUfWLzq9bqDJ47Z8FKiYcrAhC3hX4sDC
MDNbZH0OYdFgmMikcTD1QgTRwbJr7Jyup1j4+qOcSBHvIZOHRxEu8C7J2FLOesurZTWvfAqT9GaF
Z2X6wWAsHrpNWyczP9naJtFujEzRHGbWtWQneBz7d83Bv9zaaYVfae5FN/hxq3jfuqvGRan73ZMp
up7BfQBBFIdaHjnEx17xCJcqgnFyNEXLDgrFroky9DHxIvaqH6FJXCWk0d+hrN6oB0WY9N+KOkAf
smFCBvZOuKaDLGE60AF91RTo9E4pV/fXApWdetRAs6Vb2onYghuounrZkzYsepvzbhrWB4k6acT3
Hdax+cWg0X8WjCoHX70yl4b63pcNGzMb8Mm9wbQU1QWP0xbSz6pkybz3FY/Uk0Q7rW857yQ7mYVy
Gma4V4P+IEU3/RVLoEzvWwlT8B0JeRC5bR9ObbfVZQOP06yPAuIPBR9sujHrOZDqyjJ6XOYx8JmO
5JIeGoYtw04vU5/eQvddQIBJLR3xR66I1MeW9Qk6ymZx/kcRJqM7osAZSJuJFQLrH1Ozgp4uyqGX
oMdCvWwyOalbK3Z9WcQnJjpoqbC6WcTGN/By34K67cINJCxAgSG8ggRTUXYJySs66l2DDBNl5Twr
uRWEdeyJAGNmbjV0n126kWPffwDXmJbHqGXNoynmsr9usQ/nR9FGDpavbmn8lQcqAvZN3oGrnWMO
WIw/G0D3dN5S2PTdhUEUFW+DITidBkLhbhsKJaacpmDkLPEc38ig7Oc+6wfUPqep9Ei6S1DT9DYw
Mj65aGDtwQKCQncUkua83BSurdMWNglqQqBRqlHKZotXDKThdImWaFcRuKzMWe9E50sYd9Yte2Xa
deHLOpcBUC21Cup7JvuhO4HzH8TfDJ/hxZJFK/QmcjVQ1Emuo8m6RySG33gCkhKuXm3SMxs6CSQ/
yKoJg3cXaCOuIK1WXS1eY3mXNaNG1mW2UkhNli66gLtzV/DqmFYFYeBsjUv8gk4zKnZTvVKyTWzc
v7ViHOS7KC1qOwHJFLmB4HYHDqyouuUZeo6Vvm/bsZx/tVU0it9u4G31EDZz3GaBX0R9Dc1b3pyV
fOWyrUhQljvUtqZ95RWLy22Le05+UQYAzgY5cJU3tIkMZs2miMpb8EgMycTSjePRGwrMHhST1+SJ
wv18/BBlVI/bqLANOzI2+Gknmt4vOev9pG9oXHL3S2k87E0yaqu3TbfM8173rq1ejEgiudMRoWZD
9GLMdzEg+RyCsEQhBAXUEc1HMa1s3GlRoRLdMzYtb+OIHPwBlmMkeTaXMOzaocyf5LOzKRseo6Sd
1hPECIzcLc2EigQ/qWBP4JLggdppCVCWEF/YYu/CpHoqVpSNdxXluFKsiar+h5WT0CIreR9V285X
4pd0MBFBMVEVY+4hOAfiI2Xon3YxA9X5udJINrmsp0Fcp3juYGLWHRoKzPZcuY98OZjrSK2625Zz
RPIwiJEfM536cd0yhOw1o8Xsor1LU9nmaurQm5J4dDYfF1NWyLkgO2y4gXNOZlGsQBImplqe4r5e
MSQrlSPHGLC1n20IIaosZdCR2wZu9GF2NkX3GVz06Lpd43T43q4zrfcQgBEnMjgUiYDdr7hzCELk
qFISh9cFseIFzteIisZ2zZSLph1auFJ7FFkdm9scTZH5kPXI2EGFJh1VhgzIvs2hmObbZeLN95Qk
Q/m9LOPoMZnBsUYP0tvrulwouPzhyNfdBLkhtW+lRIRwbQJvufIMqmmLRI47Ng/n0dmc9tg24a/m
2pNlyD12REDHjATdhtdjSjbEuuRRCC7Vtmh0wu5RNOBGEwb9mQ1bTAKoVFPjn6GzCIBWLhjUFR/g
sVYpBHC46aYgAE+bdCnT7nnu+/hbH01oVPqOIREwOMsHO5nQ+VasEfcbfMfqSSXavPuQ9fd2JgO/
w9RPNbc94M7fkT+t+eGEnXWWqPN/22nW71Efy/GhDXiCrn8dEo0yv9J6V3aFQoEI+CcicldE6JOw
nl1vVmVqdyChTMLN7PkabLTBBT5L6GHmV1RhXuAY9hu1rF23VWAz2h/TwPvuri84RhoWrZW47RJH
tiRQfsza0KEmj0oPJDNLBP9OR6A5PnDpUpM7NkTXaojqmyCli9hahWpri1uG27l2wAn9nc3FdgwW
96toz1migDEG/DCQn3Vug7PMRO9SfE3LzhYfgCDan2cdSIPcBiF/9OFjKGCkR4YR36Vv+nYr53gt
tgKCwx+2j+y6x0ICuvyZDCXnjwbdm8jXaG2i3ZKmGK/AEkUdIgZF8IwGpjmS7vwYiJfGn6aU6KMl
MxTKi06htC0iiIntiEsnvQVgvHxVXdD+QppVejOAGbBkaE7QeDUdwu/bXCWT2ibJ7HDR41RlEYor
yC8hsuSYvrBxS1IyiZ0JJhwnSLUiU7GmMPFOAfV+jpNh+bzGPrAYX6igQalB1rDMegGPpbwCQU7s
PK4jbuNicCeBYC9+6XRZnMm7weDIlZBjyOIEnthoSVp0dSPOKv45GVBGd8MYXRcogmBECnxqppxv
DqmVGqcohENIPEIRM1d+qu94EyfFFWS1J71hLVjb0CuGj1cuo5F/QG24thjVt3BeHiFbVe3Sdg3n
g4PoSbjXSCxbA9le9ChzqwPUuQ0OJVuswReJzuZAPsXETraza/MpJGbMGuCk2n0xwFTQlRHOCR2H
pX3uF4l2QQomy73kpMAESYsluXEeY5pnzUd+LUM31ldV2RRDZqsZxa93NdJVNWG81FKPcV8HlZec
QgL+SpkCFvOux/xpFm2/g62pPwZFYxm6TIPBELANMF4+n+VvHqXkhrYEjUXAmbmyc833KVBKr+db
cnJ6prdphAlPBrRLlOaNcGOz6QO6BjkDAvuDAM+3bEVbVt2pJ+sqc7BhzC0j4wzuFupfdacKiTOB
spCaIyuHSOeS46bZ3kK0qXV4Gotp1xsU9bTYdMqV3yWd5TdV6+Ye1eE5k6RGvShh9MFCLe5+5Wf9
84DNMaqCMiAnhb532HI0S1d8qZLx1CHNIm0V8GWimIN1KJr7EZn5GjSF6Abqc/YZ6pHdkJVwhv/Z
JH78hauS1NelhwZdZnypz28BRZ1cFlKiJfXymx2m+kNDguZJSe36HZ8C9647xMwMzt/tnQn0OoM2
w2QuQtBPsI6hdMwT0a73NHUJUNgltp/QF26fOEyX7tpyTL8RzD6u5vRshd2h9jxITOkwN1Gh33YE
QokbxqLlrTFBjeKnb5I1r2ThOCp3DME33Nbkjs9JGUAygZhHjp3NtePFMiA7RtUti0VSbVZ1PpV8
ijGBLTTpriK0YBijCPdeLsN48qLARHgOp36DA8N/TfC3mzd/a/LVbAE0upujIS/Ks9ousGwYr/C0
qQ8DQagQJsLfhoTx8EqBPzZ5Wni95gQ6jFG++tQpZIGghPckwRRLAaP8l6vEfEuw5971M+502Fma
I3rCnHRpZb8XYRyfcD/dSzNIVYEgw9c2izEK/UaAAX+MSm6uqnRGAd/BzGPjp1a9CdiK/fK+Wn+P
i6vfCUZ2KNQQqHJVUFypAuCs67//89Uvy5tI1fLRugqTfc/cfoAJ8xEPPjnMibYu42MdfFhdwLea
wifROUSlDTSnMDNgHqXapq9a0W0tpERujYhKCWKK6a4EmzBFNV3qfg1DGbyxCnW4REvdAf0H8hlb
CHtxZYjvg7sNBwqYyY8/eLlokoO7UoOZ1OrkMdbzfIXGhH/HqEBd2SAh3/Aj4n0F15W/6DC2twQs
NqiRk2Z59phT0oMyafEOyS0Eq6oZm2fFuv6BFWT8UbgeUQM1zjkNRlT1m8oLyBdruSTptWyael1y
TMvOCmrlAJnBPkTLmGlE6CkrRgq5hIUkGLKv84p5pfF2/Yn4VOzHKKEsx4bCnqoElJsBGo7lHWnF
JG7aWfUoYkgjZmzeMOPu0r55bOjAxxOcXMdfFprqeT/E0DXjxVloi2LT8gOjFhz+MCnQxqvAmHvC
A61ebAczOoTp+T5KWHtOzxQlpUUa7PMg1dF1lTJxShNif2LsPn0bBghgYToZJ/tmdQRDsD7Ew5wx
9cuLGYXVAPuodg8xSCn2Ah4URwlQULFpeYshvxhKcgrgjcahPAXmI6bJHOktKfE4kjOPolArulAH
8dC9n1IR7JoWQIGMYhrjdxGmTE9JUEVBNi9IMptphCmmXlPkM/xr8hh0JBU5yDB44I6p9LYGlMps
ZJMuTzjTaodsMB09Ldts7gSUf13ncWAW06N7EnHgIUJI5IBGpqjfEmwJIpwdIV+4Wppjp4KizcdO
6SHHSyn2Z1HpG2TgYQI6LoSIg8AHndp5ivMSoRcVQLCAYkede5xJPx+qESEKeZrtoDECipXmopsy
uiLqNbycnkmP5wURjSF4JMDPHjBcxIAXETX6jdn69Epmi3JwEfBm3cMob90PoasG4MMcQuE4aI8Y
sPCzoS4ElB1mA627wQRW70I4ocZZu5znxQm1+rBA8rLKZMOqp66PKwd5BVLfGcw+8wl2dc9wrR3z
c4Vw5DWfYwzGgvgdl+u30Aa3gA5CtNsmRkLfCx+U2xEVcbDvbIpHCvFO8VIUNd627AwGxWkJ+R78
fwZo98gE0A4QBshhqE39UTUp5n51STDeS1LxDPqcRHnM7L4MQ/VCGGFwOyC6ecRvXn8rWHfCBiuE
T0obWlwkbM2iO7jhogBgSDQ4C5z6333szCNQH90xhgTDU1FS8dty2fzkcCV6PFckB7wF4K4SSFvx
pgwegwRSl9eStShYZZAO42NCeQ8XSrP47QrRxUfMmVFHd0BJ5PHSwyFZF4g8nMCxLhsoB1R1DCQe
GolF/OQpViOjxtbN+h66467j710T0wecZYwfmqDCegtf/THVLYanVZSCiFPD5RK9y0ygabs0sdsQ
aKtshgZuHlkUa7ziXqbyGy85dkoCK5g7UUXVqbQt+3n2nnuj7STvBDWYnyRE9OHLQupoPsRmglsj
LTADLizt77GLLn/hCoEUGaG2HGceFkfZYyr0ANFHLMewnCtIFpt2ovcs6O2pxWB22gTh+aAYvdbj
vo07VFu9K9Ofuofo/b6iVNVYHMUIMV4bcpeOJabdfTiaHazAzVXSdMpgNGKm5IheFxMNEoTD974K
5nIL9FKCOnDWT9O8JIeGKjQUIbQUr9ORh+IwtJD99QEOJhlIzTNiW5ueqW9KvY0zE8dUVGiolIaG
zjGqOXu2Foa/Sz1ycGAhCgD7ZTS3uWoH/dQJoEFT3egFQs81uDibgnNy1QXgJnnbBh8KSJUPGbNp
3SyGlo8rxsjDXjkltizFhu9pRcN+h+1HsUf2RUgQwaLNaQ5kMl0hM7u70rhuW2Ce34MXIIJiI50v
0owBD8OzBmJSsJia4J2Y946LYUt46H/OLh0fQEimW6iv9W+9gfD5tkVltSXocB+BDRe3HOXODeur
/oje3cabDj1Oj36MorWv5rS9g6JfGW1qHaynZFXIYsNYYFOm4wmpQWLWmUJwYclHGtEHOlTjlpbW
PpllMDIz7bkxx83vQQeL0ajRoFRv83JOe01lMC7E0Iu/q55Vtyu249EGWUzJDQ9J/5esUa8GS4Vi
NC1j9Q3bF3QXcq5R+y6JZFmFXtBtgdhRO1gTBR9Nb+HEnZKIrdkgz8q+vZuj61VgeJrFMlr4LpQl
3/dRs/4cCc77IejOTbmGYdp2wDsOsyCBzM1OILnfwhtxVFvqJxRJyCkYRcBUuj4IBXMcGvD+ryBC
M5ML6AnvijHSZOOLPrEnu6zDq7L436iZqtu/t6QotMrnHsRHJFFgZQNU/vMtZEyG71RiXlGmwhw6
6SqPbpU3Bxw1NHvnOT1ISqqjH2M6Y327JHNids1SqWpbJuAgZxXaGtCjmfgRiCJih3mOenVo4xgd
QMBilGg6KaYGKu4lrR6DglHsZbBvAjN3iPA+tA9LhLWWPMIkBZccUNXmcYba720UYPKYTTHH+mEO
1fqzxxFzd3QtyCOpw/Y7Qa/6FCeJ+TYEg7AZzJrKALjTGtrW1Tn/YPXdbA3iSbMhZrF7LG3MiyOd
3o/xgO2ClCX+MUC13QyLf2UzDcubXmLllZlq8scWYI43ipf8GDUeG18mo/40L8j2m2pRwQ4VJZb7
mKDjNep4vh1QAGuA/P5eBKilX6M3WSNibwS2n79RPGn53i+V3E3g7gZ7Bf380xJU/i+36oltexXO
RZ0ZLthhmnWyol5Lg+7DJOVbEdou3csZXxhOL8EjWv0VLSmcXrdEuwZCWAOo8ejFhu9ybSsk2NRi
Ma2TuX3yVWwOoanLV4yn9RPCiXwbeIiNKPZs5a8yPPcFJqmbKK+wLrzrp45sLBpt9oqVvb/Cqr2H
ZGIYwXMNc8vYb4IGMJ0mg/CwehGS6ENbGAzruAucO5g6hOpAia4lMzMI94feU6Q+yBDojVyMHg5m
IGLeLJaSAUPttKqz1HCAV1JJlru5Lgd108KBpn4Oyjh0eyxCm0dWSi2eSh9gYdhCafW7qqESi3Eq
dnk7NwUTOVFIWMYbrInoTVPBk+WYQFjW/sCfCKdD5BO5Yi9DANUgcdGIb8nULT+7RHV5MPBabove
YcuUlqRIbzGJoV2eTpZ+79aVNK89Rkf9IR3qtdoEfsXuGFe6d3v0TZjHYEJeyduUNYgn6Dqx+k9L
z4YpG2BdG9wDaGFfY8sbwAQxpGVf+Zl/Bja6QNtR0nE/WCv/j/HUYxhzWIM12vwR4Cs8f+p/YPmE
GnseRkV/pTAo3+n1HIXKBKH2i7//GebrAm1Hi2YozvIK/4f6rSIN00A6PYWefWX38NnzuYDI2jZ2
s8Yw56qPALI7eYAeCMYYgBN1XxADPvuEC8Rdj0wq0ID1Vz4AI+z8E5Kk/kqp9bM/foG4q5hegpbh
AcFx5Q6JzWT/A1LzExzZpYweqr8qRb8DHFlMyI7qspuQw5ZwT8sIVlJzvZSo5hL0IF1UMf5nCMVL
pVdSLSj5F9ECNwuOnuv5kCfw1Pz3A/vJgbp03i1CA3BY3csrJAaeA4H2iphzP0VC/xkA9VIXkKPF
oxSMuSvQRflDCyzMtici+h0UqfgjOSZ6ab+L/cAcYZUIGm80YFbPsEKiY/y/ELU/OVWXKoBqSc/r
tgSXgqHRfeHBXLOHMFj7LziqnwAtyeW11m05iDEJTyTCoONAsHVtQ4C9oGSadV4m/i+MWlaAEf/s
pV/ccczJ0cDCpfgKtdOdP/PF7Fo//g/Eus9O1cUVJy6wMeNBcGQenHzH4K5HA/2RqvYrcc7PPuHi
nusEHTb0fYHkx6KjzwwUdPJZ2vR6qfs/U04MLyWmGGpyqXrZXNF04VeQKUYZvXB4tXxxNf75rYd/
w1X/I1lIhX0fnxgmWnGQMbzenDhY4HUaA3FkkT9icISXUlM9CmINb+f+SocD0CwRjIfHe+8wi0s2
q0Fn8hWO/Z9fSXgp6SHZBK3GSftrRipMk2sItHgLMYCkRmn07wf3kyeWnO/nfzwxYqBcoDtqrjR8
gnKRtJhytgBUwXAhaf+Q7hteyjLwOmiCok7wKT1k3bE+3oTsDw1HAFr9758g4WVE+qXtrwiSCSrQ
7hXKMAhWX9Ie/zlWhZdSXP3ZHaUMJUoQWI8A5QrG0ddO4Z+840uRRWzjy1AHHaI5uAro/YuMLMt7
PX7JqPxExjG8FOLSTEWaFd2MHCvfZFzdsfgZnpq/AbZ4Ahr2VeryANfq95V2f3hBLqIhn2U4yADk
lCrt582ZJ90CvXmYEZO/iLefvZKLcAiNeMBop3YGU7FAoUYTheF+KQk9/Pu1+OzvXwRDUjQca9qQ
nSixWxuYj7MF3L//6U9e+KUADfZQRajHOjp5I+i9gJjXfCJYhWGUPsWYu/37p3xyry9FaAQtu3Kp
I3pSZUh2gIbJGPtB6sblYdJD74AHJf3wFXvxs990pqL9RxTRC4YPVAb05CMQJ5Tsy4cCRfQ4FfMX
whyfvJBLTRpdVAhU04hDTIso97iNWdlMH//+sM66VP8/myEU55/1H1+fo/kPhriarmw6QpRj2Rgq
fsogenSpPLAqyDAIu2ooPvPfP++zH3P+9//xeUD1eONZP125tGmwLYbFYNB8JQ/x2R+/qHyANS3W
1PjpygiQtDVGkJtGfSlQ8Fk0uVRNs6WtHU8qe4XVHLYJiOdYiD+dH5Ytoa7ehu034EcPCRx0uvHP
WszwUkiNjTYCno9iBCiaCZoFkJUBGOMr85d/JkyGl+7FmLylXVAs+Emruy0shKBkh/pKJ/oGvXuQ
hV+yZP+53QHs8r9ffLsMtpExfsdZo8uCKQ6JB7ttZ30kfMoXdIeJD17/6JBd6qRx7PxJMITTFav8
iwYDZzN5UFr/7I9fXHis0KskguPPFZRbUS3Y8aOJvnTL+SSaXMqkScKLAFB3e6WS4Bt2kUCzG0gb
L8UfsVbhhHNJ9bXgEctpctWRxoHbV42I99EcP/77s/mn0Hv+45e3exgGNy9TdYSLZFucADVpmuKg
mgWjndyOgepJLtdmcF9Ek386vufPu7jwVdKZiS+YArVtuO/hHkkCcTBJez/O6hkQnad//1n/FFfO
H0P/++xWFStCnib2QM/qMLs+WnW9Tx2x8ospxmfP7SKns3IKB6FIdex5wl7MiFUCj1q59UtMjvCZ
/io1fvZDLnK75aImGJfh/UgsatTc6U163t790WO6ZP0qIGYYXNDtwS4We5NC0aTfjUHpv3gN/3Q5
8Bou/Ytc1RmocC/zUcPnC0yRYPbAqCzLIQSi+ovb/dlnXNxuXwHbQXntj1XXVTuloRMDdBUIZeYr
c99P3sGlgxGXSWlNtMx7Vk8BmDFLA4ZUnMDP9Q9fw0VKNzOn8FZr5oNXHCwS1Dtf9wOfPZ6LCw71
VzkTAVob/BjonViBEtFU39T/j7Nra45TZ7a/iCoQCMQrzNgztsf2OHaSnRcqyU64iDsIBL/+LPK9
ONoW1OHNNa6SkNTdklqr18LT3sYC6KbH/tvXBNBFcZvNw7nqkX8Ze3A4ljLeI3i/mJDiyYChsYY6
FN8/xsk3qO6UOODsKUxfGle8OEXmkdmUyvMEIFow1SVDafFgb6R1dBOj+C7oijOWMEucXMsiX6C6
gCcuAw/hn3c5738KgKO5HJ05KU7Mmb/jqaMPE7GL0Rkzo9b+jjOwl7nfyTOqGr7iCRxQQN/ZoGzU
xE614Deey6IDSmU4AW/VBpOVRch/mFN+tGskQSjecbaYuzTGr1b+NmUpKE9RWhx7UQqQkJ8+sqST
gQ2Q6T7rtxTfdQGOwIMiUoGprP4BapXd9j2gQvuWWHFeMPJKlEXV8twsj/8uVLKOmbEpP6JbB9Vx
fR7jgbcdziLPX5rl6T22mwTvM82FVkAJ7BuD4sARrRu/TI0ZNa4eO/ypqvUBElxvXHOcUEV6IpQO
OTQvhhOuDmbAiQAU3nxq2HzLoBAFWOHtej8aV/5zwXh3CRJJ6teyy+XZqVN+MGMHMW4XBwF8TX1X
iPMaiMM0RvoXMrrI9oJcMd5Frrg0vpzu3305CkBjy04McSoMXIE6CNiFdOh+7JoW9fkAiP+qEaYz
nONy5u2tsMrIuqcxxOF3UG8sX7+Y7ruvT/MkSbyRjmdWozgojIEWpocB9dcbxzjNuqpvBwICmhZq
J0Z4LwRm4kK+idrx9m3r6rMBqSWneE3F7hIDQxfXwL2gmHE4rM+9xnvVRwNgzZM4AeLjbCZVc1t1
E7tEPbJ9owVkcoKnkH0xyFT8lwweEN7mMJ7djhfAAkOq3HO37sqaAG0qG3AlSs8ue8w/VE3wGj1A
ok/0RRa2M/Bf6/OkW2JlF8YznbCIYXZnnvkLRi4zD0sCcU/jyJ3/bZ+8tyIbWRvcwoXVWTME9ZCe
hiIVNUerJr/XO/l4klw1i4G9UqJMiEJZhFW+i7IYjhJHg2UoywT0aL2Pj63JVR8jmlkAUzf043mM
AdlPIMs4j2+kKD8b5hYj4scLgdvX33M1NpPNfegPnqfBIqcIVOsBJELsjX14iWdqWgwqRWpi3RwT
MHTysT87HUXGm93ENTYD6S2woNeZRCEACBtzpRuIsuWPHZCeUzOKMwMa9IFXPoooxmnrwUbX+vL7
u5AHe62KbkzkWaDkP2RmzG+SfJPTRWNLan7dtNOuNcA1B90X5qOsK32aUGQa0tR7XTckXQdKuEDa
02Su33dnZNLz5zjnKKhvc8DvZL+lpKGzVSVojAbAvtNoxpfKwBsB75Jb3HL8E8gYxtseaPCb9ZHo
ulECR9cbRFhwg7MJBOS5yiwXZZeCHVIQGwBRxMExsd7REiw+MF01yV44dkQTik2O08L0AN3O5kez
HlBviFxJhhrJDjITSCQC71Z5KFS/Iv+HCpP1zjXrpebeHTAJpBVKLc5FifAecwCRorr4XDYgANjX
g+L3McoXgc+rEL5iJ38FqN2/jmVRHwe+IGfX+9CslZpxJ3YNdDVUGc8jOMkPUSQ+VVMJtvyGXRLc
HzdGonFNNfWOYyUKqwHgPpNWioeUd4B2z3WLMpb1UejaV1zfgUYSCiWwVUVu0dwVNvTpDXPrrqub
IuW0DyVpz6mSsTsXrZxuKlQW3/45a6IQPb7MciuhqLMnxTmrZEoEnefujOKR6oEk/vNk9fQxGfmG
W+o6UNySo8apZD7B0w20hr5FSIff0oHl4eAWe96ZsZeomW8nQaYV1fjdeSxB/xMxMB6hvgJkIBLb
1UjA1Lm+3pqhqFnvJjMrX6ZddxayN0LgblHnOKCOsK3xcLDehWZbVDVCuEHxMlCL/lyAiCVsevBd
Rg52XleKOfQ695w0QBb7y0/rHWpsWM2HV61nlI6fowrNnpdaOfKFpMMWnZ3GhlWMgWC4sIJGdjzH
gCijXr7IUe+JhYlTa0SJYBMf9w1CcUTh9GMEYgektAwDqmUmarponG3xTutGoXgigWqcUQLgiTqQ
DCV5NWDEAMSJo1VBANTGdfB1fRS6tSd/nySYlFXKfTHdjygeE2V1X1nDTTwMbwvExKr4C5jZn9e7
0q264vUTN0gy0B7bZB9/QTZwCm2KKqd9jSsej5eJeXmz7c6AdpdBbALyMSzEBrtaV1UgwDJh55Co
R466jL2bZvLoLUpk92gbIJSoKhBmZtooZ0gRrcwSz6fNH6YmZ9g6OmjmXZWAGNMoi1Ikj8/gCOke
IQ3F7waZ0l1XP1Sa/m1ARV1bKPRbbjegzfkSg/4+KBeNg/WJ10Q/Vfah8CIUZicZJj6GKmqR4UUg
qvvyKKfk3/UedLOz/P7uKJ2iDNPI4nm+B4XcJzDWzYFc8rzrjes+X/HiCRLt3pBMmBzMP8iCprw9
FjmoPcDltMXyqxuA4sEuBRcKlFLln9eyqIZogmHteXJdLFN1WfA0ZGaTDGde48iEkmP3wEfv5/rk
6D5ccVk22igV4lBlBGjVD1tPzseJm1sBVNO6qvkAQkNwhIErIEWJLCqJUXcH6lG//7Tr21W5BwR+
x8zSZjqjcNQ5Qj3OQyWT/Wu9cU3sp8phGGlKZOCq5dmegNIphMYn6hvLzggbPKp/ARBhZ1ijiu+6
KbFiBv2ENJjARBGKuPNOtgRx8Po4dEuweMU716raCnT3FkwSca0ZUMZNvqBSeQMNoHEtunT6rnEI
D3geSg3w7WkPX2ID6HwLhlpNA9TBuzKLLlXct6gKgE9QO5gGFWiRDgQq2UeZIQe+Pj+6ISieS+qi
Q604nc5NA6RctUgQmpD1LDvoQKz3oLk1UsV/q1oCM8GQ2O38+BsBOdD3qC2t7iBQqBEHoJeJT1EO
SqBQdBJkKoZvF7/We9aNTXFu06Gg0Yzb6VbgJR+gVQaMk5ENhwHFzIf1LjTmpSpDOGUfGShKSfHq
NyTfUhIXgZSYxH2tLwemd/bFTLPMQE41AYBgRQcHb6L90WY9qt7W29c4uaM4eQUuEMZLyDSi6uaJ
1empsUnoDhV8Mcpu9vWh+DdE1mltG1A9CCIf4l4pkKQLtcfV4cN1iPDHejfLJ3+Qm3AWG3g3VQ2h
M4p3/ekWahpgaqvN79MAgfEKHLh3dYZrVw0P3ehLc151FLcHIVrs+3M0oWYrfeIOpKLxngMlutvK
c45TbP/q+y3pRF1XiveLzrImA+Q5t12DakHDemrMAtlC81ak9DWJvBug9zbKE3SmrEQCB0QMCZno
dBsBfhROGbBNbbanfgObuKMEAdJ0HFRxM0rXY1D1gIbHBukkhPbag7TierxdNwLdEBSHj21/6GTe
Gw8OQ9lkY5BfOI1vSQxoGlfFJFg2z7NjofGG4vUae/lX7OltuP7lGvP9j45ECUIf0OnaS1mg+wAs
cYoy10k05yEeb2aZPK13ozEnVVCCUD50tbDN22qgRxnZv1hB76veAdlm9sJmcTWsaOeIFL8nLaiT
jM6ApaIYXgDjkor2Mlbjgddg5d50EN2qKH4/OR1SQrQCB4/tfnNTXFg8G9CL9enSbCAq6KxyUKYg
qhacAUUJ7UzUCyxUmHiJpiEIhkGzst6NbgyKk7sUB6C4Erhne8MnUrivc73ldzq7Up06a9xSNnaP
yk15cDh/XZ6dHf9H7hf/eGTYCIi6ASjeLby2LivwMZ4KMHOBDKPKQlD5nddnR3N+sBWnHn2wmHae
m514MYLBnN8s4rouqDHSDNeBdLiCfOXemIeN/UrTnQo1i6PCiOOuJkBnTYCCLfC/qCIhWCj/meT8
tMRdMEeG3t6nORV7xiUoFlhUZSdilSjtT5N/PZJt3V01K6NqTrjeNEq7thC0at9+AUGg92QwYD/X
l0bXuuLjQjQSTG9FcQEO80osb/jq54Pzdb1xazH/D7Z0org2INcdr9ukuDQcpYsUhdCArrjHNM6a
gGE5nCR7ZR3qbpGUAhUfiO7At/UDFMoEdCGbz8qaGKAqU3ACdisPx6QL5yDqJSnoiSIQeoROXdob
4BBdF4r/ExDVmlEcGQ+86IewAU/+kTPXDntzU4RhWZGP5lKJA1Pn1SCKdvOLkOBsToDu+gLqoAgc
FRZEk6FPBcaD9WXT9aTEAvClgALDS+JLWokfpJunf5BBnA5lEX8D/er0z3ovmrhGlKDQdDQyXCMr
MJ7y0PDhKCiemJlE0WlPkToZ3Hir6FGzOip8DTwHqUigOAPetTl5TSMQXqAqzT4kdfrv+mA0u7KK
YeNAB2Wg5CguIyXZhZkU7PfVwt4H9hf3Wzw01bVFudQ9qJ+GrYyNblTLxL47L4+xQMbMYfyhSAZw
/ICf/VwYBT2wcq9Zq6A2UFbVHtg44wtylSYQPSjcZaIAIQDZRAPoRrH8/m4UoLjNQDybglOAI7UF
Ie0KYg+AtiHtsqUrq7FntVR+4Y8fzYLiETfv2W3MvTOyT8i1txlYPUr3dd0EdANRQoCgIBKvzQir
33EftK4zKEKhfUMzAE3We9B4jKVEACHN3PetOr+YBHmQ1AfhIgDJ6RILrBCwKNs+llkNzuP17jRb
gwp4m7JWWqY7YmVsKCoFbgVpjXAAeSm7Xe9Aty5KBHC7mOGrXX6J08nAfRWPp+A0J0nY5pV/Z0PH
YSuLp5k5FfbmyNafQQnKL9kM5s4QoPNYvoLtBuyLjp3ZFwuEH2QXCNFVUXCsykAk0keoRk4JSDw7
cMCGucVf1udMY2UqDK4puAQ1CHjpA05xnm0q6ASySn6vWzLuOxKoQDiZ5a5VgI7wxL3sPHSVxHHQ
23p31n2/4u6FZN4UAyuLWm2reia8BsP24LzUzuZurzFbFQqHgr7cw/PWiHuqY/0G3mAI7cLcgvlq
bFaFwnEPZKc5yMVOvAXty+iBX3y44aCdgtzCaX2JdQNQ3Lxr45gbBfiDwcAeWd/BeGy4h7r3QHa1
rwNlf29kC/1uZucnd3C/gce3DniWvK23rfM0xadTKX3H4lZ+WgpEiQu0bAfGbNMELR87VYRtzNGH
5XbUp/9Bw2FPrwj22gfuQCwwxSN2mtYPEYVGCc7+MoAeaAAyxkvWT9+Bpt0Si/zYfP+n+/RutyLg
GLXjni7OPVdgz+Pjtapr78Unzq/1Cfx49QFE/Xs/RAEcwCqgSj1N+bjcWSDxXefV532NL1b97vP5
1FR4G/Tx+Th0Z2cctvzTjDHsa13xbcA1PXD8/ZmcaE4fJgfvm6W5pXCmm/plwt59O+RNEiEHhm8H
lQENBeh8APcCvRXoNseNk69u8pU9vIEOLutBrYX5aSwXbMq4JViwon3zozg2z60k69jSutsveDsO
kiYfJFPrrevmR/FqsAInkkHYG3EPgK4A0BuoRaRDF9ZjQzcix8fRj/qKd5uW0RalBcBK0JD8ZRTQ
m8noawYYZJZvoXo0a6BC1Mw46kduJBgHlL+mAKdC7J/DFoxcM0sqBq3jLUkIYh5GUHfQaMlxBnCW
55IewlkbG6iuD8WFi9xKZ5RvoQ9owlQnVL39yzIZQWSFujfri62bJMWRG7CQpHncoAvwztH7qMjc
cw04zO1685p1VtFnKGgYwK/uG7dOCWJOAsFXL/pccXquAXdb70I3ScvI3rlzB/KUFqTeGEFXAK2Q
lvFwjLqSHjI2RRvmqutDcWdw29i0r50SCwGa+5/gPLObW1l0ILrsCyjm7Vxvxa9J57alB4ZBsBK7
iHudL76yxhoeIbO1VRmvG4ni3LlVV62Rp+aNldCTPUAZAZz+Fhhs1xdDZ06KX+f2CHpJPwOPmNud
SIfkmMHsLRIETeMqxI1BugV1IRzTwxwTZAspClgzCBhuzL6u+eVK/s6QGpMklkMwNaSqkNTvDVTt
oaZsw4R0rSu+7PRQSSrB5HcjwHws2/4WchMbWdEPm2a+o5iNQ007pr5R/GYJqgUge2iHnrVV7aBr
XDEYyMDIeHJa82fZVf13nOjrR4igbPFg/bkD/icZhW9XDEYOCYBSScR/+6y/OMS/uFkzHDpw/Aa5
UaTBUEcXKtuLaOIGZOL0WzP4e9ab+eojjgsVHHME0OBHDBbIY5EBr56KfSgntK5Yk9PmZYzg5/ww
qswJzaZEkX0eb7zdaBblP2836TyzqaqdH6zHBX6epRGYbbpR6qhrXNkSCAUjnQBW4jcqe0GlXkw5
+WLnfbKxJeiaXyLTOzeDxsQ0AQzj/zIg7AQqbAoFqCT9uSP+YNaXTt81DgZ46BeBFu5HYraQrwBx
fVg00IVZb/3D9wC0bv/d+gz5R3/2ZvKjm3F6LJn3y7VwOIL04D8E2azT3LrnCFIHQTIi8bzep266
FOeuKyAXUGstf9YOykKh/TE357Ztqh/rzS/m+IH/2Yp7194IwUzTcH8NjnFJwUjWQJ6oHMdL5ooj
VH/uiqR4Xu9qiXQfdaW4esNqQTMIrP2sePKt7UuohvRHs3ZefORsp2Y4rnfz4Q4HUPWyeO9MwGvt
eB7Hov/pN9wHsTWXt/EMxiRoXEASdF8finMb1EzbwoO+BbQiglYQVOF9I9NGdk6z4v95p0HhJuqA
anm06rsUKmSkMvZFPJUUALI5I4WGMFrmT1YLaazP69Oh+2LFpaFyZQG4hXZbGo0BkqPfRzDdbXz0
h0dIrKfi0tNIfDEMkzwa7mkaj3JIg7b9XI37IgZRfFoUaSuJBUVJEddnECr/iBtv45r259nuA4tX
eQAKZk1D6kBF0wvKh/HoB/2hO7aHKQS30oEd6uOje0gOrz+dwAqRfDjIYxy2wRh8rjaCh27uFO9u
JwjHkhFzx6t7UIYFwvucuMATbKVDdb6muHSbsJlAOAQLX1VPuSjvQMT+hZTJl3W70ny++tyS42Iy
ZHMLvU1RpkEeQSYv7x9LuzygHH+L0lBjvOqLS9IV2PRNLJJERiOAmmkdtOmuJAzzVdqABuKTKXNn
LGwMjmsP3KtkC+CimXv1ScUwAHFyS7HEoFocIJqSX6tRkBNUau0NvKFu/hW/TtqI95C+lJAI/lkm
j1V9gfJZ4JQb1qmbecWz8Y4We2ndwT3kBJWMWP4iU7zryoaZV/y6FIJ1HXIX0Ot0A4BBAht9gP7t
uG6aum9XtmUiZAVVBjRvNK/V8MUhb+vt/nmD+SBmqI8lTibMdPLgUuPn8tU8WvckC/IvThGSQ34p
w3hj39d9v+K5xlACLkOxg3lZHQ6iBMn51tRoDFN9IxlaXrlziRHI4g069EFS/WjZ5/Xp0Xy2+ibi
gEk49eggj07dDL9ZByrSkGbl5g38Y4tnKhPl5DeQrvMKeTQd70hqLwR1ahsMXfkJGpG7koMoWVXt
3gJB59hig88m/22hcQxT0eyqXGSQB/z7+GMLwk05VvIIiiQAzH9TDkVSoCT2zf8yb+8OV+D5p31O
Yfald45FBYDwy3rDuougymrQtlCbBKEwJgX3gR/08izD/vYTv6kOwts4SeiMR5n3DmoCuScxNSXL
gtivINayM9qorzlzDGFSMZUIB1DmBTPDWAN/n+z8biXWQEUX4jbe0ngG/btv7s6jj0pk0I4U+Tm8
cUDi4ZRML76xEdc/flOBDSrBBTK2fl0liAC218O2ixduydeho2dGyE+Li5tZ2J+sbg47YxfUBD6l
nPpLx45TaMciMGRfBgtKcvyYpS70fHbFS6ZyDcy4CdvxmCNeJse+uG+zDaTtx5cipr7SVFB6wMsG
bNKd0l9jQV8gNHrMjenR4dFZsF1vyZgexW+nGrrTjsSKkP4hlXd5unFC0Cw17sR/B4SS9BHyKHBb
t4uCPqqhC1wEUFMMbKc+Gw6767382EovbBJrIwbppkxxB8MuU2iFIHx6cQ5lLiuAOHiaMORMn0bv
uh6OPt7DcHz4e1jWkNRQ84E5yXEMcqs7Uxfq4GmxcTP4OBLBQ/5u3mdWnRVQ0ThOwCsUFeRBTHvD
+TRfrr56QAcB8gQ5vpz1D854dVuk2jc2X83mqD55uBBXjfIOTdspOc59G0IOPuzBLZSQcqMLzcQw
ZfdKIDhElwK+Iyuxc/0etwrJde0q9m+WRUmHESE09jggNdEnL+cbE65relmId1uiZO1oUZBzHb08
CqUBkAB0PdetUNf08vu7plFX7zLhwUzq/JvVvki6EXR07SpOi+II1IMv5mfS5ggB2oPB9/CWUsaY
4pyiiMq2iLCAlkhv/YFDM2U8rs+GzvwUn5TO1AFsh4mGHOaNA3bPqvvumEk4dbve2/Dxils2TloQ
28/Qg/2rpt94/q32diV1mPp20Q5ZaVXNMuVGFHZdcwDb4EY81BydmFqSX468cCIDARFqToe6/Dxb
5Q3gaGFJEVcuuZGDqbg+zM396NeH9bXQWJBaoi9ji4GbC8tMDeg/2RCU7bdkEnRNK64aWTYYbxlc
FaQCaXttvQ3z0bWr+OlCOyjYjHZ9w4am9MKctSthzlSK/7yiUOIiiIt1d8rlAzjB902y4qYUAtfF
AKF3ZG8eiTik7su+dhUf5WIyUODljcfGPKUDjP1mvV3N3ZV5ioeOsC+SxWh4uisexW16+WVdaXhn
PMeHrbuTJgh4iosSwcwZFT04b8hvsgQ42oZAuHcvgRBZH4TGTNTSehuyVMSx3fFo2dBOnvzQS7YK
3//k/f57t2dqYX0OjfQunx3MTwhxuDA5ZDfVJbkByezr9PRg39phmASfTlAIdV7u4y/7BqRsqbQV
AypTMWPgt/DGB8n2RTRX8VMhSdH4HBEN8o5nhIK7CNps+z5ZcdUllZz3TjQe7dyDFt148Nytu4nG
ftxl2d9tqS1ctXO4OR4hBnphhfelBHYXekWoap63AvLymR8ts+K3dlNRRzTLMkMUHrqqF7/2Q1Jv
JXV1Fqq479jypHQ5ttWJ2jE07zt+HOOqOuybe8WH3TzCC4qNCar8xxiCpTP9tK9hxXOLsWm7kcxY
VL8MmHcqEILXW14s+YP5VkvrxZwyUVdoWfbtXQcRUNzz3yTuUcjS/aTzZonLn9TqRx2xv43Hz2ub
5znmxr3WN/wu/uY9DsGt8WbfVTfZHXup7k/0dX1MmkVWa+4H7tl1W6KrpjjWkAXbCm8a21RL7MvE
L5nRxkgvQmo3o1GYJV97k2zsALrWFcdNqe1lqGBB8om+pPxnk76Yxdf1CdE1vUzUO8edFw4CK0fT
gw9Kkua7AyFnke78bsVjjbL169JHLDOc8jiM7W02iRDF+/uue1Tx2B6glaJpsS8CU//o2cXRHryN
L9fZieKuxQjJgyxCrCGygNSmE0D4ZMOt/ryAfGTuisdC8DWlMciEju3XMYy+8VN/MkLv6Ifz43Px
UDzQ8Oqd/y1+rC/wn1edD7pT6+flQKC6tNx2zMv4K3omUFt/NutgvIEc9o/f0WN5qS/GObt4h+j7
FgxXsx04ikeL2ChwKEcs9RE7ggx8B0FO6ycXunjHUhRy4464NPfR0JQ9uAb9PWSRyXjM2VvcPBQM
wtDNNbLe0vGWNls5MF18cpZRvvMRw69Mr5tsSNVC7JjS+QxN61syi4AJcfAZearh8I0/XO1EPkBC
/J5ELJzLKixLcnT5/CQn47i+mrqJVSJBZZkC2sH4FCLesvjQJc+x+dyku/AvTK26j2SR4WjQjMfC
LI6+O97gqryxVLoPV0JBn+Uot45HHBCg731oDPtQ8OI61neoJ6vD9cnRxDIVsCU6rzfaCME9NtwH
aAs3QRUV92YW77s4OEpQgJywZ+QjYiVjEEe/pfFGtk83N2pA6ECdbBTwliE5kPRUxd8zsL81t7tm
RcVj2dBsRVViPx4jJ4LUcP00VuRGlvlG8xofVAFZEJ7uWNQsG8gQWhZy/w90ggh6d29MgTtuHIo1
RxEVmDXMpLDmbJn5rH8mdf86N85tW9kXUVSnqrEO+6ZKcfQ671KvxoPpMZnuC+8hnVEAveFaGttU
lVv4FHdCcomgz2geFHg+uvGmJg+Yy/Ob9a/X7FkqSAuHwMkcBnw9RMs9+yLlzllRXLfOSsgWL2cb
6bxM/uexuTTGhkfpZkXZwe3c6fNy2Qq77sGwz3n0nO/MDKkILMgNdjyy8NWTPPjGQ7fvdZ2ptfKp
zNLcWWaZ2E7gRj89d1/2UAVY5WBxgUY7GqapcaBtjyvIztOMWv9eREkJZR807UzH3H4y830HMBVS
BYnKzJooTkl1XNxA/epuhnrWujFrPF7FVCHKRg74H5CkIddsPhv+yWD/eOObJbaywBrbU2vf+8qD
mu6Iw0NpVl+ddH7squi34HLnci5e+u7Q4NBo8UYMgERRmLgRFHW3YHK6uVEcsuA8KkroMB0lpIYj
cGwGfUOCdBCPY9YcJsfdevTWbEwq0EokZVaUPkdHGblJ8+nWdd9QOxGKrTcnTchSRVcqx4tB4grD
dJPuM2CEZSlf1+1Ht7rKnhqZVuEZLfZUq/L+7Qseh2bKi0dpifxtvQfN5KgoKncwHIDy0cMMPfqj
UeTiZED54ODGZXxMZLGrlAQZ7mXjfWdIRsaiMpoZbsddeihFdAQucCOyfwy89dRX0laIPOH1n9xB
Jm56C7pP0nLzJKBjVN7kMTEPNjLez7zm9qGsfeu8PnWaZVexYWTKurLhuAtYJPT5nS+O6+1qziIq
LGy05jIBAwtOx8VtjrxTGoOqYLytSBPYMn4eso07lcYBVYxYz2s/TRMsvVdMj9RYlDrqEBDQZxQf
nCBDu9GNbpoW23638o7tF21jCaR2Gv8bwPQF+PvYrrIMxtSi+6ohzOso4tNgJWFCRdDPG6Fb43oq
RCySqYw96Q7H2g7szDr4wz9tvoUV182JcmKoE49FROKzq0QGlccDWO+68ehaVk73g6DjSJwlYJf3
nTi1cuNW8rGTsT9P/O9WsSogb5TX6dJuF+TzQ4LsYgbcNKhdDjn5lFvXXG4RkWpikooRs8BhMbII
Y6DeGOIRDyV6rz69d7bwOH+kjD64catAsbwtfD/pl+n//KML2fPL9HzrXR7MwxR8MgBwD9bXQmNC
KtpKOqUpbazw0evuSPd5BFWQW35db1uzzmr5fJ3TKrJTtM3Ncyzvkq1khK5dxVstads0n9Fu1/70
zSwYwP2y74uXHt9ZkN+5BjKABa7loPbAsSXoabXvzqACrGzkpP/30dP0NJfneQviqltAxU0nxxxS
04NvRtPVq3rwIJy9ju2cD8VT+yTKDB/ELUAdJMNzVU6f7H7z3Kb7cuXg4MnRziuEsGNRP3PjxJOX
vHzZs45g6fl7HWEQpg2mWjxoOg8VfYm21Ck+sjzX+k/Ru0NR6pXm3fCKf1aHmIKUPvf3ECcvjS97
4DvjI4VhWnwobLBJGjK7cafKxebKKP/8/5+Upf0llL1rvwXjV8e5yN6GGtqsF2GUUfM1rg1v2Dro
f3QqWHpQHLOzbJGOqJh9NRt6H9PkxDk4vV2OQkQmjCowStDmyAFy3PtGpLjrFLeRW7cFvRagaXsY
44Y8Wm67VbehW2zl8E8iCHyTmpYvnIF2LA4q3zOEfywbKrKtc7+uD8V7084yDSMxkssEtaEbl1aA
FubVxvHgQ2zbsh6K+8Zz7cjBp+lFiPpucuoHZx4PVVw9xwa7FBW4ICYyP1HQ5/k92FPWF+Ujt146
Vdy6kC6dUGjmXEVeFjdOz8uDOzTTDYjgpo0uPjoVogsVIjZ2FbMLfzReTDzJ3VQOai1ZBaJELll3
HI3oH9DCbOlJaoajYsYql3Fn8Pr2xQS72FNXZwB1QV3vk2EaZIszUbdQKmos5nMRdaYjXsloPYEd
lZ4mE+IUMZ2+T0i8PbA4LsHBUBuh4zt3RrRHQWCZSCUkuLPTmWCXsq6xXXdV2FiQhH6heEDYIpzS
2LdaPj+mmexi03GvZE7T9satktk/IrNO/lk3Nl37y+/vYhpUicBwWApyNWUnAESY3dm/nY1Y/F5v
X7f6SgxoHMeLWpL514omswyhfZSXd4xbKP5rqc23qoh1w1DCQAUtZV52iXNlYiCPjWOx18SV+WF9
EMtqqkfJZZWVMNBUtZc7nkxeCgfE7SLr3GOUeN9gYskLtFa2kiW6QSiO70wmSvPrJrqavSfmm5ib
bvrQtlFd78hhYhwqBM0cocVZUrN6aVg03nax/y9UVcrbeTQ3VlszAhWHBmF3K0kmYV6n2Jz8Eyir
befUj06zJaWiMScVdTblTRYTgi0lbhPju0MQpXjfkirwmsLccepeZknx6bTkI0CcSfWWej60byM/
SWkwUOy869akCb6qHAwUBXpexTb9mXZiaIsb0MOnwNBxMP6yO59OXvTV6hiORecm9VHgtc+IVYxa
56RO39eld2Wl2UsnKIHHzn96lmPaUIAlAG9TAUKTjYci3UIpfm+W3CVmLau3yYd4D1IQ8X0McEA4
M8k2Urq6LhSfd5Exz8xSyiuicAHmgMm86aIp+i4jKKqtL5XOnhXHT622cu0R4V3IkVRfCocO/hV1
I3u4PhdTUzyeuKY30CIzr7g2Tv0pdfwu+Wyy2W6P9RyxacPvNfFLRbRVkrl07Bh/SyPUEzil8bky
cPJOadrc4MqzRcim62Y51b7bS5y0HwTPbXJtLDJ70DKMIwvP6axlfQXs4tANNlSw99HtY/ZUGRky
OM7IPSB9xihvUaglcF++z7FGfGP5P8qHLB0okUDI2ipJVNRvbACNWjDiaf1T2rgiu0Rzkdwlo8he
si4FrTiOT05rnMa+2zrSaKxb1ZkBuxYGzNPoWmXFq+AQVUta62n2zfy0btu61Vps/t1qkZGAUzBK
rStjBWiUQTp7GAVsIY6d9NNAtthDNFcaVwkEaVcUjVWP5ctkD9lpknLouoAbDs7NSZa52Ox46iSP
U1KINMgMWePNcX2AGud1lfiAAaWzF8ftmzsIhx4gZyv+9QYeD+f19nUrpASHKM0IdUrbvRaJBEt7
15c0NH3PPyVg1dmTQFhMUIkQpuvXlpX29tUt4DrAgomsObaimjbitGZ5VOQc5InBzsQT3J/AlA+1
X9B9MWoEHQSYwcjPh0NduEDwb944NZP2H5mads46H0I4L5MpZkgzgL8ZgqSAFQQ1cdnGVqdZeRU6
ByU/8I/7fL4SExjeo2tS25lDAzopxZbW2odIZyyMCqNze5fgoNhFuDpHQ/PCerMALC1OcSbJg0n0
VnEXR5T4v9puTpKQ9BSQiShtWXqG9LojDrSI6uRLavh+f7NukLphL3P+zqOZKwFuhcTJm3CM9uqg
PhmVS4TxLco2XfvL7+/ah8y6CZRc61+brm2MA3CtQOBxGZtb1Re6DpRYIeLGz4y0ad9IJNw7MYGA
ZG4q+WN9enSmp8SDzilqUWYEV6nY6Qjuhn1bBWbfcAjJQmxIboQdXTdKWBjbUVRWEtNrBw0S7yGq
agNlfZYV3VPpdFt3BV0vSlyIm6jnE+oOrh1J5FOcGmY4+YDA9421AQPRLIYKxiPl3DrQt3auTW+T
6RjXUSEDN7GtjeXQ7D//Ad5FNiqxrKx9M81uOHUJKGhHavwfZ9/SHKfvRPuJqBJCgNjCzNjjRxI7
cRx7Q8VJ/jzES4AQ8Onvmdy78E+xhluzSVW8QKOWWmp1nz4nT4j2s12fT9UGIMc2j1MY/m7XQl4o
b3Lwej1I6M6gNlwsU3As52bdumcs8byJuZO9F6wCfa5PVA/9bQQNCsimw98prrk1Wh9yBIz6qguY
WHfnd7JtRMPRCV3CMvWH7FE5LvvBUphOpIvYZcRtdgXkre4ckkUb+9lmv9Pf39kPdyhwai5hD7py
w2WXcuG1uzTcVHSw7GRmOD0eOlHkkSx7DOq2T2Cy5bqdqyyZcH9v3NS2KRieH6gaIjQ4Z59qT7g3
Qb04997obRUQLFeoibUTbenpnM3NHXJq5LruqDzWFej6atbRPQ+D04EP6tURtETJ+fX/i+D5ICFh
cqYFTlFDbIx3CG165yTnUS75k1J/ubVlh57u+CTFSyFM/2kcJnG/jsWR5iSSaCBfnTH2qZPteedW
CRAYkBIap/YbjYB3BA6OtLta9zKIZT5G8j5wpmA9qHUdyzJ2yiLcFS4F76ijw9C71mHg5Z/mlovx
nkwla186FSwS/FdlTqA3rWmRbsSrlkU0wYEilDLvocr6pB0HWswA7eZHp3dmuvGctJxH/6ADmyms
yob6D4JW5HHRI01EPvD7ZQV/wv8Hc5RtHOM8KrwqS6OhmZ4IdKWLBSyJqoWqrbciL+lV65fzW8Ti
Vd5p9HdeK4IiqkdE3g8Ur/3pANVnuUBOD0Fr7K7OVi+BbS7GQaQaZ0WZBJI+hePUn0H55F0JVjXJ
QAXuVleAgf+y6RiHECnS0KuWgj60Q+87n0nIhhDUE4C+X7GZ6/HCPWacRcOIfFi6TqBq6qolgSKV
2o/DFquubQMbp5Aq5DwHlfIeWsXQGtctYw/GoXb09udtZPu+EXhQyrN1cKfpKV1FcFxSJ+tjRyBy
vXANjJCDgp8jgyxY96Tb1VsONIh6fVSo7bTfVy+Tw8NF0zDBhWqSXVtmPHroQgKaBU8XzxXrt3S7
LFeniS8MWEVFXXfikRV46qBl6JANeOpkahp3pEkTDyDkjc1kcUETcqgyj6poGaendh6hyAlNce3g
9Z5n3vNlljJ8HPUTRmfk1R9ZFgavlAc6SKIZTa4bG8o2gdPf350hS5o1DDJw4lH4oNVF01x7SOd8
iMd8XS4cwvBr2iG8B/0WfVjCtv60rP5YxiQFMrsfabvRnGs5pEx+twXqvGHfKsRngfu5KNz6HpTH
4B705iV2oeR02f1hIhBJNFF/HrDcLNctarWcOt3zQPoWgo2yLpZkKiLibwEtLKkpE3ZSz55b+ZCG
eKQ9VJoVkK2J9P0/bdV+CdDaCxQDVJAWX12HVfPr/Haz2NFEo0C3ZYm6opkftczpgLz4WOtdAEL8
YTcUwTJD5St3tsBTtr1nHmbc5VXXletDxiENumchyLXJQjOyy4KIXHaimbpBC5qxHEJWPGjTCWkC
T3+CHHJ17Fboq15kMxN5mZV00cWcll/boKX3WqRREQOJXN0WACrcr266qRloMZgJVMRIYx/lSEgO
Iw+SdkVzBrJER2fl2e78XGwjGIHL4BdliyuRPwxlD+xQEI7R96L3XedqBRvtFhmfbRTjUMPDtoIw
hu89EN/3bzUJ/Fsxh/PXbMjF4fxELBflX8TYu3MtKLpZMIRhODcbIa7wdvayOYnqiiyXKDgiO2RC
FgPohvA2o+5PyNH07knpKCgOpXJbP5lk0E/JAIWqPC5VnV0iPnsa0ohdhMcl4BXEu62R4H/VWq7j
99wtM7ERUdqsZoQvYgZJc9Rx7xYCVW6lYwLeR++OkmjeYsu0Lb3h81pDxy/v9PoApbOW7bJe00+6
zQpIfAt2YaXYxDjylsx53bDhaViJP6LtSqbBsS9SiOletLtMYCNkAKKcdCq742VYubHkEtD3efXb
jXWwHcOnZ+i73asmd52KsE9vJWXVrQAgZZm5uxPIOR0cv9447C2rbZKx0Q78uXxA9qdFd+kPgsas
A5/CrQe5ZaVNYZ2yHVPC1m5+mJxqSGoKGgc1FORz4aiN328bwfAGcBg7TVMU6iErV6A/IWSWQHOq
v5v4FheSzUKGP5A8R98mRLKeBriD2olqDZ5blo/dxtVhu+ENbxBR0aZkaskDCCH7u8ALdZnoVs3O
Hz5RFiC2R7lQ4BEEjh0oH4RNVjyPUSuHS8TScaCYHG6UKdU7EEh5UCvOs5inY/gsholvFCU/VHQM
XORf/ruRZT830+ylzgOhXqmOCwORwf9Y7gPRnIF133+tFyTp9mr1F4Q4HjQpwi8oUjgcLUdl7iJ4
YxI9MSnS8MyJw6nLtwikLXAiZjYyMAeipYRO+lEHkZfU0DDck8jft1l0LyPvTyt4fsNLFiQdUV8r
dFYk58+Oj32bmQjGQISML8MyPtSFMyYBj6qEeBPZS05JPHtbQEnbMKe/vztC6kY4Ui4Dytptp+QD
7VhVXGVZ0JO9FryJ7lcHIdDGOn/oicQ3EUw80l1a4kY/wqrNTduO4wjZndDd+Q2ffpy328cLhkFO
TvpuRhLUxkOX5cVbADTvzqV0gWwTXL5Ify9Nr2PFAW8U4w+3iPSdmKrv58e1zc04ZTLlBGWrkQoN
qu77ECJ7Db2z7/0UbCkU2AYwD5mB43ABIPDYpojqaNB8T0ldJh6QRxvHzIfHGCxnHDO19ttKkyF/
WwQt37gTLFXcgQB1o4pgm4CZNEjZhMLX6h8V6Bv+ToBIgD9LCDNeNgET1MQq2Qaq8WCiepgjJD5F
M8YzeiQ2vv9hxoD4JqZpDCXhtavEWzBQdBk5DN2J8USz6Aea/gaojIowTJx2ebpoS5kIJ8GFRkqV
tp+A/lTxSRWMeKTau+NFmkIofZr4pmUsgygVa/uJcfVDar0i9MVTuITg8IbJLHvKRDgRIMByudT5
D0J5l+AWzo4jp1v8NJYtZQKZIq9shdvM+Y8pbTWSEWkXl5WLsp4s6ksyKzCR4dd4rc96TTPxVlOk
V8au+4WAy7+kIIWP0/+eVZyUFYWoYPsJCltokuAQrnbSdatRzmZ7w5+pr3RWzDL/gQwsuQ6LOZc4
lCqylYm1fd9waB4SUACE4IxBuVlec1WE6BGq0/bx/Pb/8GoCxMUICtqRTgT68Olz28xPRKT6GzTL
bx0HMq4ddIr350exTMKk4XIKQKlbL+DP4cKKO4GoAimUPNpwYdvXjYfyUjVknaYoes4oWMQcLegX
TevseNlvNy5vHuQZOLVZ9DznwZeFNG4SAOByOP9xi2+ZqCPU9qJqbrP0GQxxYwIixy9Vj0YNJxy3
yuO2BT4Z7d1NXciFUDZN4XMhwm+68NY4c7D5WY0R5iYPrs5PxLYGhgcHuqceTRt5X0OlzbspRigf
ouLlL+VlZ5yJLlJVGkCKgETPtVT+zm9H903WctmipbH9fsONpy4qC1V10XMLEdLraGDjL507WyXL
D98W8DLDietprBcPyKyboummHcvmB+3dC4QZXOmn1inJ7iR46az5JalwJG4Mr1YRqcOsLsIfbODD
TTuAMRZBu/7eQ4R4Yz0sO9cEFi2hP5KctOEPt+Hsuluj6uCCqiQRHYQjzu+pjzE/mIbh2MGAqqYe
eXVDZbArlP8HEptfFP9Cw/ZGT/qJlP5xqBr0efFr6oOZba1fzg9tm53h9JNWEkw+Tf7mTwgEdjlA
iXu0lpXAcOJFtDs/iGXP+afB37kmacmgXEhK/MjqgP5qQTjw2Qt5v3Vz2OZwGvbd52Uqiz4AUOK5
Ef2vnGb5TjbhW7hW+YW/3/B5JurAK9eSP6dlpp5VR8C7IrpvlxmH/vfXq7FpwV3OxWvJuXd0Z9XV
8dTm6dbmshnfcPhiVSQIF1W9LnVfJn/rUVUDXqDLfr3h8K7ye7E2S/XaTBXbUxdVHKH7ZcPwH/LP
IqQ0sULg3uahciLxSgZUikArkPSTvvZKmcfeOj85U32V9uFhyoO7EqfMKLfYom0PPxNFNCpeA/cg
q9fMz16HYUDPAfuc980NXjNjPGX6oD2960n9K8MfzxvTdg6wf84BfNx1KvFas+l68RCn+6d+V4em
8Rr4BELd8898ElArznJwoeN0qNBBCeGXrTeJ5fw2IUeAzc5MdlS8qrG/h1RUoqogjP2s+g4C49g/
SZKd7Lw0W6obllubGUeDcudOVZ5k9xkDePxUZMpHuk/p+LVnyMGct6vFBUxOL5J1WQHy+OZGyoCA
sEbqEyJsS/fS9nXjdEDzmXdKXIvXImr7OOsd/iVHd9XP87/9w3bzkwsY54OQoDSCBrl4XTqa/N0O
TTcfQGZz+OsTTekl6O1Byn8IdFKt03U41nczC1+CvNnpFpeUD3GH8z/GctKaiCQ3jGjnkBq6htiA
IukajWNqcEf3p27b8LI73cQgDXxpKNfSu/9bcKJFppJi9cgxrLfaLy0rZiJ+Ut7XjLURvedd/irl
6H+q6mDYKNdabPQP3MdNKfgZdPSG9dD5zcKz8IA+Ukb3OQRUtsqYtikYJwWp/EmGa8qO1K0eSU/W
eMz8i7p3gWE2ggISMTdbJT6OW46Bnmv5KVK8ZC7aQyYLmJwXOjsZx8c53vBD6XwHFf2wb2izFUHb
VuBks3fxgC4hi9WVGIF6XRqnyO6SEwqjr8WWFu2pJPIPTA4GMlxeolm7cuuAHaXTHwN2Q3XwrQ3Z
vk2zz1VAPk8d20hyntbzo5EM71dtwFQHfqkjwfk41HjXQykhaXuAcQL6R3E3Ob8qlnP4H6owr5x8
Fdb0Z+CdcvJOVncxanwsQeGBPaXVskURYRvICBjyXnqjKmbxOveqBvwPrc4TbxXEuhE6rAv/fX4+
lj1ggn3GAfLTa7dgGD9broOiOuhg7u7RxrUV+VgmYgJ+yFRDdA29aG8VMNlR3FcAxQ8NJwkE38fP
UFfYCoJsUzFcXQNOIjN0U7yKqZ+upafCa1oAOhiiz3LDJy2nick0FoU8kr7Atd+1U/adiN659fV0
4VllsowVrdCQVxjJG1LC4zHA5r05OcllC204e+G3LUkhAf4a1UX1OPdLcQTRQJVcPoLh7Fkx5uHQ
O+VrPYchdHz7+2WZ5bGLBvfq/BwsTm4ifKZI5rpUDA/9WRzmBS0lvnKTSIaQfHW6WPp6I5iwrbPx
FqD+KNBAoqK3opjcKykd0iSNlOuWCqjlXDRxL6PgRSo8L3obM4ceSjeToDNz+A33gFMGADvdLWJa
E2yGS2ihER2ZOBjU7yUHioP9hDBR8Azxs+XIU1wnvKqaDeew+J8JgEnnJXJzuMSbMwfN1ew50b73
mmaPWWQbQ1jWxSTtqvNlkGp1+fPkZNBPzcaBQHp53aSNt33fuNCXSo8OMJbpGxbbvRqCJnwMwCJ4
Ac3faQ1Ohnt33y5ETq3rCHbHUVL6xiVpawh36EsIMk+fNzzcETrznGItX8nqfyas6/a5npwj9Xv2
7bz/2cxjeDgdtC7EvLhvah3f1onrZMTFfjj/cYtz/33rvbMOI2QCtqlkdzQqfqctTciA9AoVGZRN
huw1InLL+2zTMLxb8yXFYH36UkEhpzmc4DrrbvU425iJzRGMq7sF01s69pnzNkR9dINOjRB6R26d
xVOeb91EljFMkEsEqH9XSu28dVXffC6hwxW7njPcU+5vJfQsZjL5u4KFNbzQQ/rGp6l65LPPfzv5
vLVbLWGBiZ/URRO6zro6b3Ia1CHvIKk94mGmHUSg44xH9PldZRvm9Pd3u6qcgqoYysF5y1E3SdKh
8XdDBEKXYvi/56vYSEnYjGX4dgsR7bEa3PkF5BQ9SVRapsODM3tldNlrz0Ts6KlXIYS+nDdfTKhI
zuX9nDtAmIKKZCO0tU3B8G50mfnQcNDsqJd1+Nlxwm9dHvW78wth27DUWAh3habnytO3Yuicg+/q
4buae5oMHSUXroHh1xwsKhHaB1gZBxDBviKq1n9yGO2ysqEJx1HLkEbLnGe/wO9f/HDRzXo19g37
fYl9/gHj6FmsLqqSfhkzCSndRDoC2aVllEdQuuX784N8vMT/wGqCiQ1tkIHlP14QrSEn6GgQ5Tih
atetR+XHoc0/CBroCdO27UWIIbqVPk8S1Ebt4N9lZZlea91kv9umjG78otnIzH+cimMmKdgCnZcl
6MLlBbmk4K7r3JImslzVnQJ8qrirG2QGQasTNQCGjUvao5talOOWQsPH25qZhGFoKRk6vqrlRY7Y
1s2QfgHBDr/Np2JrBNuanf7+7gQbCp7lEqQO0EttinFPuCYH5LA2NrVtuQynV2M6B7oY4TMKFDsr
UIwoAwpvrq51BekAPy2mZE6nxj8ARDRtSRPY1sw4DJY2ahQZi/UlK/XB4euV379UUKuMENenZXvj
+d8k3SLd+fgKYCaHmCyIP+huyn5lvIwOJxgZ0dF0XzftXdVtUhTZNoJx6UdzWoD1ak3fJhfQqgj1
zmU3j6FAI1tThxu3mWUQkzYsUmII6mBeXhrgvmOHIZ3ZnFJPlI6XlUGYyRa2kFU0K3MdpC6dScbU
0+I7WFK2aPMtu9nkCQumgLtCROmbTMGAfFhzTGH0cn8LOWizkHHf12uWlS7NvDKmjaZ77QO6o8CC
HU/LFjLXNsTp7+8cMgPLYd+XrfNWBiN/mk+vG3BTdfdZzi66yNg/YDqRDkHARpTKiw5SlmOSqnEc
ksnzHU/uzl8FFhfkhuOLWZBSdD69qwP+paXiWzqijF5kOLfYqXLT9s2UFKE8rvWcP58f02Y5w+0H
5GLHpeXRGy8d52Vxw29DlbbfpKy3unIsvv4PmK7MAr10PT+qudmJAXwdk85iL9eHNcwvyqQwU6IS
bC2l640kfQ6Rf99l0I5NeoIGs0aiN/e8oSxeYkLqWjQPja2X0qMgaC3HddrswjDbonO2GMkE1AET
5kLvwK9+LUU4fZlU6O1KzV7rDFIFcQRIyGWnlYmk89qxVY50+Fvf6PbQMcgioVEu2+V58O0yOxne
Tspx9pfFo3cEXXK7hXpoF6WbbwfbKhiOzoV0kE9UATBigohEg7Ur5nyrYGVxBhNFJ8dwCKKVpm8n
PxANnutZ7d+NBcp6541jG8DwcIUXD8l1RI9ZRoHvcfQTlUi2Rqt4PD+AzT6GO9N6HqoS8slvoEyd
2S5t/bI7lmodyo0Z2AYwAnq1AJb+Nw0nGt9zfvIZosq3GWLiLb0b2wDGpd2SSXgC1Y+Xfvb01Soq
eu2UW30iHyc0mImkCwC6boJmondFM9yLCUUVDYrPXZCOe8/xj/0QeslFC2Gi6SjC7ShvneIHLUpw
SLbZGg5xlCrNNqJEi51Moi9RFsswuEP3gk6w9hVCDOu440Wjt2oElq1q8nzVRepCecwJjwSMW/vU
a9KYo4Mr3k5O2xbjNPK7S1ssbUEiFLuO4DzPdsje07jVrT4Ijfo22kWDuKDkQmudrPh+LE5V1tAo
+4V8mRMd2OD4+d3qyHLaWG8L6IL9w+kFGRwXr0V+PMXPoPm7gbgEOmu7uxol7EWB/4KNX0FtGPcp
38g/WB4KJtxOgqGQjtGQ/VpyABNHn3txo4tPQ7MOj1CbbvZrWVxPjYP+yss2teH8DNfUNBQ1P7LV
DWLaFUPcifoyeB8zAXjSYapwV0lfTnXhPGVjUrBqa30s7mKi7aQkhRdOAXIdFa+/IppuIGXrZQ/n
DWNxln+Adk1RQywxj8pYuOtPQF3SHVP8fs02oXy2339yoncbOFgGby4Kx32RVJaQeJyCGwdkRBun
uu33G5d2uwJMWTLmgVGfRwn46kMwuiLLu+bR78ssZDj7Mp9YVuEgLxQQVzaIKvbRQQXuNnc5XDaC
4eJIUxcBErtI8RYheJWX6uq0/Z20vPBm8o3Lm8legftyUGWc9qT/k80Vms2SqCJAxu/Oz8ESBvrG
9S1ZRFwVaPrSjuiHRRibxuDi509ev/4spdddhPNgvuHHmcsCkRZL8YvVJIiRVeYQSAeLb7OA9uH8
TGw7yrjGI8Lasehr+lJ5a35VL6Lfg3CAg5Zfb+GyLS5hAuzqFv3vVAz5L4DJ5VfWVy1UG1L0d180
AxNFp5XQNYHWxPG0YwdC/sf8KE9AfD5snKaWxTYRcxrMZzVsRF965b2OimQJ8wHph8Zzu6v6zdYW
2zCnv787OYq5KTzpseKHTJuXutHlterpM2dLde2raksr1rYYhn8LL2j5ICMOqgruD/y1Fn4tntN8
sz3BctmZQLiFN6GWTQ/cCgm/SZ+TI4eYSSJKHILOND8hoI4Spyjat/PLb5uQ4e2ASS99lPXFr0h0
cgeyxH5XleWWWrVtUQxH16xaQLxYsyPDC2lXdCn/X1pA0cCNFnqdq8Hf8HRLjGWi3la/0DmKd6Cg
EjNoL+RbVkwIf8R8mFKQN0t0yG7sZpu9DIeXJJi8uaXti+pnoLzdAZCStd/qnrLMw4S95RENyqCY
il+y60SBFjAfqnWenyehLKNPbhE6+2HM0v35tbccXiYOTtQOOB3bCuejAGs+Bd3GPlvFcOg8UJhd
NoRxn4tJDSvFu/4FYD7ocgy1X12F5VwGtwul4VbUY5uI4fsaXAep0GV4BPVeixC7UrcpOVVvi2rr
oLes+z+YON/xfVfW3ssieIi+FVC7+WIsdufNZPv66e/vDi+O2JV6RcpefKA+1E8PDcj+je+o0NlK
T9lMZPg58TioEMMUxZFMQX4sJh30zU5JvuE6X6st7gsLGpx5hsMLrnzVC9FAS8t9ZhMfD+WaRl/H
1BVJmAHZpV3v1qvwInW9VoEapVkOaS5+X2ZG48LHIx19EnqsX5amzXcllzd+BP7Kyz5ueH4t9ALN
qjA41ln3XfZUJ1M0DxvvKsvymGA46cyyhHJEcATIq47pVKf7E3qwQkfoZZldEwynchSLOq8IXkCj
rxLUi72bCKyoh4uMYxJeDX07o5G8aV5SMva3wlHy68UtDMwEv1X1JJsGtbYXAFMXQBCnVUM1r862
tLMt7mfC3zg4IhZ/JeWv1G2QEAar3dSAVgHETeetY1tdw721LCC5sorwhVXpNTL2IvG9/uiSttwY
wDYBw7vnrmiBls/rF65cFBsdzwnyWEvOrs5PwPZ9w61rZ5kXDaX5F8o9rz5QIKjLq9ABkcfzZQMY
nut7DZ59kSjR6Sbn69wNx68IeceL9r5rtt1S6ZF2mOlwU7MA8lNlnzQk3WKS+tg2KLH99+wWtKmD
innDjc4hB0J49N3rN1smP945rqkS0GqUPj0HzP2iUvwqE1l6rYK2iCtwL288ACy/30wWAlw/qRMl
xE1WiXDXpnpIMrnV/Wf7+CnMfXexFYPTZE5UjTdZruaYNemLQ/KtWoXFOGZuEIjYAtyuznAD9tMr
6VXpPhvLb6EUlz2FXTM5qHP+/6yvePG7ZYgkc69WG6GRzTSnWb0zTeZPoA9vsMd5NFd3enVeBhGx
jZyZzTSnQd99XJQ5mnbWiN6mXvl7AStdIrP+rdK62tg1tgGMEwcRddOlCzZmtlZ4NnbLMe3q764b
bjVp2MxjHDmITxBb82q4IaucErCG9LvutMSXnDduYDgt5IhBc5KK8WZQ2WsQnNDI8+aL1/bTjUih
D6KwdID++tP0kuzrnHyGaLO87JebGT4aNsEajYretmg8iHZ6RBtozDpvC2lpWVgzx0d4N60sWMAl
loOTuYZySYxCSxPPS/77vO1tIxhvAsaoDPtGerdkRTouqUuhZSJ8F5jUMV/AVXt+GMsqmCz9S7Vk
7Yok060SLEt0kL6MYrPAaPv4aW7v/IsrFLGbteyzmKakOk5hXpBEkLDbUjuyRNKufxr53Qh9wOU0
Tie6ZUg0PM6dFHEp3Oci7Y/rkFcxUB/XVV3xBFhhuWu8huxQcd44PmzTM7zbhxhcKOgygMw5GEZ9
u/KyLA6O1Ev15/zqnBb7364Z10wB8gn8zUMewoC+G1bHynd+91733S/WIHHH/kftbckRfZyDADve
fw05VVOp2mIEViJS6P3Ix6ZCJ5bkR4KiJ8mjLVEV27Y2vD4jvQiU66oshhj5ZyGb6qbi7hMb8cQ5
bzPLqpiZQDalkzvTCiPgpugSKMG1O39B8vSyzxt3dQOc2jK3LgzVZ8GKt2GX7UnvXtay5pp5wKAa
VbaODL8+6+cnmaMgPJZqyzYW65ttsVNZa7ecfXw9qtV9ngv89naBkjomcZl5TiO/c8gyzQOdRTmy
Ph4toNIkuZOPj6hNsfqyPgbXTP7VTht0RVkhdhcsOPro7tqvIL/ez5RuUdXa9pDh2SM6NkNXjhgi
5Wy+Llciv0roq28YybYMxq3dMBeaIIR7eQz4JSviEbLjA3X8P4CYXpaCc81kX8VBbKrrMgR8yx1/
zGJw7nM8BjcwNjYDGW6s2qkfHdbj6zItfqsShOle1vDL7GMm+NrcK0OqOL4OcYUwRpc/2Q+1aEWc
4RFxGX7eNRN7qS4iqPHNfh77czXfgcnP/+Kt7XDZOeQZF/iQ1ap2wo5jEihhuhxKx3Gd+0ByXuRp
ZnMrV5AN060HOW3ohgX7fOESEgrpZWBt10zlLY2XSzRnszzmeVUAkim+QVaj2lhhy/7xTn9/d0xE
gyx8BAL48V5Dfzo8rXfdlG8liC3+Zba1Cr8MeN13+O0gQAR/DsmKmyLrj6cL7bK4yUzhzbxh3cgG
bJ6uX/1YgVQlSdd0qy3CZh/jOk5nRQo0mOIACleElZClc3ckUJelgt2/shnvzK9Auo0+Kjf9nYu6
jRF/L3GlHHFStLgsV+eaubpWDbQMPD/9jZbbcRe6aXkIl7a8Yq3a6pmzGMlM1nlydAqlAC2L6VB9
6SB/fiWXubwsujOTdRKQmnqhPTaRR/hdXalmx1Zni7fQEtmZyTov9JQDEVN8/RSv1v5wnw3sVjnI
Wui1uaqDrZ5Mm5FOPvJuqbNxVdGY/T2pl6Y4RNOcXwWD0hunkMXVqOHIsqgqIsiCq4xKHdyBug08
uGHeHvyh3yhb2YYwLmNOR8cVjdI3CxRVYpWyV5LVU7wO42UUjyC//K+NQlZOnA8pJhG02KhxBmqS
HYGs7ONFRzU1vDnT4eJ6jKS/wfD0TUPB6+hycVnXomv2qjZoRPULAWLdeHIQY5FsmFVMq6rfCkk/
RiK7ZmsqBL6hftN07KbtwJmeL7HU5Iqzcq+L6TCt3zr8NwRpwHlbWR4iZpcqWCb0Enk5psPR/L5T
WfQlEvn4ExTIgItLx98gJLD4hdmqysDTuxC2YBziAZuKRArZsxyvnvPTsH3+NL13bkdS6ULV93R6
DD3IDhYHUm0dep12l33e8GqIQtQt1A2mG+r5yAWktM6RNtc6vex6M3tV6SJSwAkr/PyqhK81na72
QmVblKQWlzap2Os+GgLaLwxpqz74UitXPNWig9BLyIFEubrMRoZXFynCXTFX+kYvbPh5IrQfkn5o
lufzn7fNwXBqka8SfB/TBOo89DXpQf1ACdcBw7j4dn4A2xYyYmw0QcnIX2t6005hlGRZviSORArx
/NctP99sUCWDCPIKWYsb9Jt9/attn/rqkzej7HLZAMZDmUfdPDV4jN8gQ3Iq/2t0gXfZiUc1yJev
58ewmMhsUsViphF0tKabWg/ZHticKmnny2hIXVPOoxWjF/TNMkGmMniklUeQ5rmMrs412eO5ylEG
Kef0MHSeuoKn8auClI9+OW4xYFkCDLMfdaGdmyuXYoQCENTiAY1i1xLJ5xPtXp/7GzfbaTE/SFAR
425ug2l1vCGDHMjpcuip+Bxk3V1TT3sarlcSlGb9JkeibbENf/YFXuEOLTCW25b7fuTfQqB3L9tI
hjOH4PMb0a29QN13TvUuqkC4L8W8QSxg8zXDk3lQILFayDWP26Bo4lN9M0AME5/qm+d//8erTUyq
eKLGYR1bF7+/d5eHE+salJQO4Pd5DCZ5LNFoc36cj2dCTN73AdV3OrYaM3FmN0v8ctGJkOB5b+o1
uOjqhCDwf6/Opm5AOwTI9++F93rPQMB+Mzqy+XHZDIyLWUJ+EErUKyzV1ivZp40ervJpcB71FFwU
WqBh8b8TYIHj1VD8g5H6zid7P5pQLMxrurGbPvY5kFj99/N1NTQ5oZCxiqWr9jV1XMjHP2Qkvw7R
Ph87HVRh+EWKs4REhoMr2VciGykGA1cvewLGYDkEax1s7CfbvjV8GjdmsWTV5Pxm8+zEESkVSEl7
eaUzkIVCzfCLi5fd+YW3DWW4uC+gcQ0pIyw8kE/kaVgAOx6zfN7xIafJNMn2kEm9pQ1hG81weS8I
02WpUoy2LuU1W7LXPBD70xk/U29PyBZ69+NDEXXz/26GPJtGrVspshjspH9a+E4ylRcmEYnZbEoW
9BbiH3x9BN9xEq1pl7hs62H3cahP/uk1rVIWjlC0/VPPoDMsxpqJGDRd+TeUBeQOGw+9JufX3mYl
w+kV2DiYi97TPxn0f465wGkVc6g8bvGo2b5veHwxD1yKgf0fzq6tuU6c2f4iqgQIIV7ZFzvek5sT
70n8QmUmDlch7kL8+rPIefGnWJspHuOqSBu1uiV1r17LfSiz4mPrrazr6DbciIfrIH+escTsNh0n
4vddkWYvyMkld80IIs0y4+wctSrcuKvZfr/h5TmZqOwp7mpKgX444dnyoVGoB95efdsHGE6eONTx
w3bOXrgGkD1vW2jNN2j57TbFeCwh0WwrpS0ZfV8jUqHgF/y9Ukkmcvqw+NMPkE99HYL66gr6cvtr
bGtlePYSemvahqUvK9nRO0Tc/Iv06+xx1+hmZ6nOqiYpKwkPbpucQCdWoFusieIlcSK2K3lPzP5S
WjDmpmwiD0ndXNSQdTFk+bbunZblMZtKcT2bIDSi9UNbLcuBVgMyQwwpzH3LYzhyO7Uc0vVIcqNG
MN6pMMq/gGlqlyAlIaYsA1ranBmHgZvGKF1Xf7Gcah3L0EfPlMv6duuCY/GHcF26V7mBsRCaZFBG
eukFVJdyBU6FICIPNchXT/uWyfBnUkQqlfVQv4w0l/FYo2d1mtGkvG90w59J3yBNpsfipe0m76D7
CaX9flNFz7aBjHOa47FUMp/ULxqkisc59PVnVjj1+fZvt6294b19lnLpFdJ9ECT1jmKEXgwwuLMa
tzIzlkPNBIp5pa+6IeXly7AkPO6Qp7l0jF5Y4k6fokpWWzlLy4eYPaUsbPKGtlDrTntsIglg4Akn
GpL5yvm+a6lM4Bh1keej2iEPo6frE8+d5T6FJngQ9d6+g8FEjjlyGoohrKoXWSTvhyhhh067v6I5
Ffv8wFRrgHY0KBmiUr7g0SJ/iEH77V2oSVhvjG8zguHJ7QQ6rzQN6xeRQFUphzjHKWxlcsfrVmxk
vy3u8Ecrabk0MkUj9wuV8m6Zu+T0H2ocvytib9wtzK7R0q06b2F0foBkCS7AvkS5vogrnyqk/lKo
DcJRaki9PLZdUVVFrKa50g9+Gw5dc8pdCNd4p5XmrwzuVMQbgf+U5ymQ8tNYJO2PaSyb5UOAajpq
56RwAf9kgnxLC4nuSFmJwG+ObuQJ53u+oBPBGyvnsSBtXX4Dce/gygeC62B255UAMwNl0wYgOTs5
uRuBIlh4ym2+VsUyj1EsuiEqzhD4DN2NF7XFtCaCbMyLHioQsn7JqzE45JHrfWoLpeMBZEkbprVN
sd5mXp8DYdP2rVO7Dzof2Umjg8WJa5c277G+OyuJUNP530mCAQwDqSbTy8KD5Kj85FrrfIupwrI5
/0CP1fXEwCrgPoyj+jDmAAjWM9TNd8UfU22hDMuW1JNwf9cd2rXnnBHkMkKQn9ye4HcF443db6LH
/FCCBJy0FQR6Il1+bvPoE8lm0DdVw/sWzVGHEfvt6LfQzZuCZo6DdknfaUD/DkCOf6zRpnMgk3MA
UQs/uRU7+lPw2FeTfgBQjR9v/0jbJjGOcsgJLxwbcXqZ6zGJm3nmd142gauQZPkG8Ns2hXGeQ6el
m6QzihcaOlAcmVhcrLQmoZ9tXdtsMxhn+uzquWsgFv9S+SL9kAu4L7RT2MMEVcYNY1rO3cA42Lmo
UigOSPkyTtV8CdL6Ejgev4To0zuIBPiC2+aw7HgTEqtHPVfR0rkPuageGbSjwJWsnvaNbXxCXrVz
JHVfvvQOtmNMJ7pq4hYZy3YRHxATGseBvAuhXUTwzJOfkvWZGjWbraWWlTFbZKEm1NROPk0vfVjU
4PqFCt9/4Hqx7CATF0e7AZpIERlf0C7VHOiQf6QFZPJSxvcFYxMaFwJn7hCejC9gdPKBV5g/VKrt
D7oed77jTYmIRNC0V62Hi20b8ienDr2/IzDmluAJqwBtur2HLHknExzHy14voIiTL+CoasFlEo5A
Bgn2gAo3hObY8CWayfjz9lw2ixuhiTocfcpo93uZaccvDZB45IArlgpP+8Y349KUBoHniPEFZNhh
c6Q0m/9disbfd781EXKkg1Bewvv6ZUa3XZYl1bmuo5+Zh0P+9u+37VnDn6kHJsUir+qXVWUT3fxL
zKZyjHenIkycXD6BRThE4/hLwYP6LoBC7bt0cqu72z/fYl4TH+e2WV+OiRYvciBh7EVTfZrTJDne
Hn1NUL5x9v4Bj0tC1eURzkpOFE7eBkh6oC0FZAiK4lE2wTsgC3y9r8OGmGA5nU0iwzO4e8k5pBSa
PH+ue//r7S+xrdNq/lfXuB6cOBGbYOagrh9Dv/zJWfjz9tCWHWTC5HLuCz33s3gJnX76DRNlAmzt
1VSKfe9hEyqHrAaqhF3evYiSySNpUcWeuvwYdvrH7U+wnMsmUC6Vbadxm+1eoDv7MRvpY6CGDx4w
T06wj46PmJoPnMuw7nKvffHDcDiA2IfgrRHsrID8gZUDj49Q8zK+eAAO/c3KSH9eUt1+ub08Fgub
MLk58AYapUH7kk8qP7KMXaOQqgNLQBh9ewaLo5koOSCn3LrBafDiZM49zrhvVdXf4+L1foSONFTX
f87+8B/QWhZvMGFzy9I0TCeBeAHF7PxxaVAei9tcNdmOV0EQ/SHOmkBuMennVCKtSAEHkx75NUKv
+Aj6vW5jxd76hHUKw6Edt8p8oFOXc522x4WSQ5iojVelbej1769iBZguRdP4w3IWPhQS5v6dbofT
bTu/5WjrrzZOY+EP0APqlgWP+PnOWf7qezBrotpcTzt/u3Ecy7z0OiW0PgesP+dueAfhnp0rbrwP
QNZTFtJvl3MBGTDwxERMbtRi3+wQWpfFOIQnb0DKr4UxQawQnWjMYv8QPgDjd3SCw1Yn0FtejEnM
pF+Q1I6Ly+lyTqIBAc55DPzg7Dvd912mNXN9EU/q3nG65UxmeTcTddeW40PWi7jsxMY62b7ASBM0
w+yBn0UuZ8Z8enQE+P2bGVD7uqTRhpHfupqui7Ru3Fd7v61EBELcCFPIso9pXuQnb0avYu9D5yIb
g2fXq/b0J6xzGS7sDV2WCVBPnqdcn1YIhIKk2T5jGC6M94dMiNMs53bBTXeZk+quCZG58TrQUOCC
JDf82RIqzMQfsnwkd/WioS30VPrTKZLl/e0veOtEWBfHcGQqXR+0+7QGBGJJiwt4WsbvuR7lIapl
+jFN9C8JYnMcRuRjVvlbDPy2HWb4uMxZyEnmYFYiQPGXd+5H9puXziW/bn+XbYMZrj4A0BlV4aTP
UZkWcZS6x7pr4pqEJyXoI4h0No4gi2XM1GCC9AsY6VL3XBZFE/dputxNRVmeb3+FbXQjKziUtEp7
UeH0mafvelB/s37jrmE5IcxUoDt2osicABaA2NC31gnP7jx9izL/q8i20Mi2Oda/v3bycUDTYkH1
GV2fhxpsh6QBroPqv+toD64T29fMC/KoUK5os+UMlbI7dFF9HrI98KZ1aMO3iYCukJcy7KD0qSLD
sSAPYb4RYW12Nc5nr9HFMhQZLi6ylu0dE0qfXNT+bu+atyrg6y83fNqrwYgy6cq748DhpUX4uOL9
vG74UiBV4o/0oWjU8fZUNhMbjhziuuqFLhbJz8skboV6pxYXWjbRqfKCX7fnsC2W4coMBfUOI+pz
Ocj836IAk0yscXXad5UxE2GpbIpAZR05S7r8SINiuVsGsOnf/u2WMGQmwqKuCgKuQ30eytI9CocW
j7ro0VcNGGzulBO4Mrtq36b6Iy0mROK0UUbOELRxUBORDs8flrQatlR/LFHbTIsxJ80qPpXuGTIH
yMR7RRXzLs1PbuCLjbBksbWZFwM3nF+wmZAzH7QTkxm0dxO4X3eu0Drrq4CUpz0YzZMFKzQ1yclb
8vmHz+rgetvWtt9uOHVZT7pH2gVVXaa4854nc4VLDV6ht4e3rb7h1flSiyiAGNJZkCE4tE1S36Uo
cYHZcHO32qYwvBlssXOjQ0rOJZ2ftM++tv3wpW7V59tfYFsg05FpMmat35Oz13LvE8NVTB/qaei3
FBcs45spsJFBpx3vEZxpDGy+7UOflF7yDhpk4RZNtG0G4zxmGrJsPZ6Z58QHHuE32gFkpVtFLksw
NdNgahk9oQDxOicAKvU4+s//72NtCv6/CVRXu8xg5r9UIRtobkKZpCzJj7bOfkbLJj7NtkDrznrl
YcoDNUs3YJOWDljY0UDF4zAHj83tX27Zn2YKrOdKCSUERq8S/5C65dc0w4Wra3YBTnB0mimwpXUy
wbrcPS+N2wMcWjmnzvO3JH1sv99w4bYU3Qh2RbzdANO88zjY76m3Pnh0s4fXav0Aw4XzXhR5J1Ny
zr2IvKPF3P8IOk9uZVxs9jVcWKKvsoPMNL94kY6uEA+C7Ijb+9Gn2wa2DG9mwBJXDRA5qqJLP0bu
Dw/UB/N/Gd6y/mb6izgr3jArwgt1FRsfBjKM9bkYPTKfBxethTtKa7CBmfYaWZmXUaDCywhOnvHs
hRIoGfDLexspANtnrPHjlZMhxeVRzy/4pdTsMZnQ6CJk3p472jYbsHLbDOvfX81AhilKNEruZ0/i
osJryFm0Q87e+eik3jnFugVeTYHuDTT1Bxm/oCM7u0dxHZLsPvg0F1APH2/vJks89YwDWQzdUqvG
b+5X1QZRNA952f0Drp7LXGxdtW0b1vBoVaIhPplLdRFl4X2hLCzaGEJF3sbr3Da84c2s9EJSi5xf
cii8HGkVPAZVyu5uL4/NyIYve4DxAC9G/HNSyasWIM71xvEDWIHDHdhS+IHZLKpmJlpRU3VJAvQl
8ApJWQ976XT751usazaHlk6uZhfluvNImwfmIJa2rjjShr8fyk2GF8samZ2hRC4gUkw5ThyGQjZJ
RHDtps77UBf1HirFdZUMb+5bVQ1RPvpnSppPv4/jFuRjt9fIkt0xVUyhFSYBgVDTRRfj+IU7KbmM
Mz+T9ZVDXDCyKoA136ti+tz1/OftOW12WffyK8dWlW4krhjemUsAR3IxeujbAZBGdXV2F4SQv9y4
DVicw2wcZQOyn07F/bMq5b/QzEWbwLCp2Wkb3HBsLlM6DEE2X0i2lN1jj6bmFDw2pd94G+5nm8Hw
7TykfgYi1/lCpzGVsU4athwq3W2pxVmenr/1KF7ZoQ+qsexKtdxBAr2Mxx6BfE3zUCY+lejcPjT4
x22LW5zkj/bRqCwnFSThpZxletbgegB7tWyPkbPJlmqbwrh4e1HfDYBo+WeSje29FxVlXOkQtzSh
N4BPFnOY7aNjVNEyKYm6UO7AxkiBRuRSARNZ/9q3SoafA3Y3FxGfEK9Qmoz7BM8GqBbJC9Tjt8RM
bKu0/v2VyVMQ+rtibn0c24VcAQbirB337wzH0mnfR6yr92oGLwt9Rno8UVLwxA9Hb6G4oTlpkLDY
zZJwj+ovYuIfraRNCJqlEjccyurxe4JOs3duX+xRc1pHN3xbJ+2MfluYuuXNXyr3vM+6g0TfUrnp
dd8yGb4tQ6R2RMfDS1Kw5x4wjFMi0eSy+OHOxJspcNrTkdGuQ1glVH2GyMh0lNl0Div1OZu9v29/
xdsu8YfMaa6KKE8LKGRChgd6oEvvXEIQSW3cDt6OT3/om7rOAPJOD0crYQ26ThqvP3iEeUeAMVCP
43UE4rlu2di3tk9Zf8SrfQtNGQ/1JjFfcohiFweihnY6Brg/zxsnrW0Cw7uTqaw7Tip1KaH22Bw4
xMkvBdoJ9nTQB9Ef2qW0XNQUlOn/3/klDvH37hI8R0uzh+JmncDwbBkW4NIV68uXej9SvrgfExIk
G++6twMTNTtHUQFFFiBE3oRr8VcyOvpURv58cniz1dFpm8Hw6TQaHNCFhOTsdw5e1fmsjkghfklS
uactfF0gw6eBLkzAs53S86iDZxFkflxMu1jO1sGNuzgD15+uFhpeVrUKfqAklVWcLsWo4m5chuC8
y6PNDtF2mXkw8WVNUSIEHljOXPRWbooVWpzAbBHV7ciQ4QvVRXMJqIdCH31+jKZhs9HFNoHhxqiA
iZyKLrjrJ6i2nkTtSPFv1ADjtYU+WP3VhKLBENzwYzq1Gde5RuSuhuBY1uwvvbBPfe7w2NnUB7d9
xrqJX0WjxI9YNHUzlgU18OrQR0iTZSiAHm9b2eILZpNoOTvIipVrIhoUITrWPYg2QH+CgCc3W/ts
cxhv65TO6AFxEnX5jbxJWl0d+xDKMU6bbmEEbKYwXFoOWk9tUuk7PUAwraseezkeJFhwedjt6Zxa
zW049ZimAyvDZLr0Jai808HpT9LLB9An9VtT2IxtuLZqpFPSsCeXFKzn32lL3Sl2AodmG9a2jG92
icoJ6HPcU8NL6815EOt6mPOPy0jarWKl5aA2W0RJOg6UdA2ejn3Vx1Ij6I3QO7lvGSQ8C9+r7hvC
p2+39+56oX/D/8yWUVlwpwDVA7mAUMd/5M2AxgsfUYoknjql48xi6QDr7a/S17dntOzk0PD4lb59
0brD66Uc+k9k7DjmAYF2n9XdlqiLzUaGw0PcXrsFBV/VmPHqkMoxOQ7lFG5kiWwGWmd9FU5KV4Ry
KCJ2IS2VTy2fvrACg6frA19HYJHLpmoLU25bLcPvaRPMbYR72oXMTlc+MWgnsvukB7kMaEAK3m+1
39pWzHB+iLt4JWlAw5H2K2WWqvu7AE0jp9s2t41uuL2eSqUG7kBTp2TP0GRkD51AqfH24LYlMhye
zH42Ky7ZRflQGuYeeqpLbyDnyUfB9PYUlt9vYswUmIarYFrIxQvXUu8YCFCJhkDeb3yCbXzjuU3n
xV1wCrJLjvdXnEfCedf56c6blNlM6jmLyBbXVRdZ53PwOKM/pPrAh0G2G3VeiwVMdBnkSYvB78bg
nEA5+YIOw+leQS/ofVB5Wwgm2wqtU7/yOYbkJgSTKnbxHA/N4C14D/Nj4XK+Kz1O2Trvq/H7bETf
vCjJhZVTcS/mGflGmo/F+wl0D3v4q3H6mbAy6GKECLM5u0idR3HZIF6EE8SN921Sw4V14QxO1vfs
0itPoetWTUD/JGhu3ze84cNJMPlMpM50yaMe6E2pALvTm9ll2xYynHiZlFZRk/rnWjYEyjZOdvC0
/5wOw3y+/fstM5jIMR64GSuaml2oAucgA+XzHbrvxpMvfL6r0ktNZYK29gQJxVhm8cj6930D9r5A
bjL62z5gPY5ebdHRC5q0Tvrgks+cH5Op6580ephOCimDfXHuj57SYJzYkpTBJSndO9kvPt7sXbDv
yW5ix8DIOAhodKpLz4ayjeXIi/FQtFO1qwxI/wCQcXAL5WLB6vcyeGgdtUDECCJYt7ePJQCZoqMk
mn0OIs7g0vpOHwvkN04+umT3HQAmhAzoQDdpJh5cPCT13utoyP/iAX3c99MNz81BR+rPPMXCrOA0
ovvqrylU0+fbo9u2peG56dKqGd1W66YfNVRcSJpeIhTcD+6MtuHbc1gW38SM8bTPWolM6AU6CT8h
NdrfLUwXO7oPEZVNzFjbRUmDVJIHNUbHjVMNFt2kA+Pg3HT78qv0D6iYF9RTNITwqzYsnzwuVXFY
JjCRbKzPGgLeuMWbSLE+B4VQBWbBi2wacqR99F5mY/Vd+8OXblUzQhloq2nJZop1G7yKQjLpwnTK
Cb14XkCrOFeL578LwYexhy9qNYdxEotOTGMivOUiQIRQxJ6nQucBClNOvc/XqHGlhuaYP8xJRy+J
E0ILvg/dgB2qvlg2HMK2Qt7/rlBJe10V0BhA7jOPvkKoZvyJS8S4xV5t8TezddKt8jwAxIRcFsjO
xyBafZTtkMRePW/4g+33Gw7dlk7HdTO4l1FE0zeV4Q0YzGG+9aKxDG+ixqA6QrkXuAtuWvXYHtMG
qNljk03BHv52bCCzd7LVfjkUAkx8FHANHYKOb+g3O60tq29ixnIfSkyyT7B54FJxX0DqGFwV02c3
An3GrmBn4sVklkbdgNY0JBj6pYkBJnL13cQy3z3tm8BwYZUMfhk6k3vhPXLzEgnouPb3PsdM0BhF
+0eQ6QqE6tMUxMnsVH+5fguZ8e3npM0IpgenaLkNKxdTZAma6ZcluSMOeM/rcBdL8rqJDCeW3GNl
I0rvrHOHOWCiApW+dyxLmeffstyr873GMA5nltWMtsE0X3hFh/SDYIC0gm1F1tFGhseS1jN7KHnu
cq+B+NMlTdLnPGjYiXI1Pw9Nh1x3XZa/bm8qSyLJhJJxtMy0PkWBjPvJgQp1VrrQh5JOn38Xyjx0
YC/1FvWtZQOYwDJWuSIqg5BeendlJJAoJJZT4B+WiqRPt7/HEqZMUBnLBgqmHBeQrGHWZ5HlyQkN
5Ru1ONvvN3JgKQEnrd84+pI66XCCrjWK94XWR3dv5ZiaiqFiBqZYzxG9AN9VHtII3NIQui4OswJ+
bd8SrUv36iow0jRIoQC8XFJfyc+g55D/BsNOCAIAdv87ukedqgJYc7moOuTvOA/yi5yS7x3fZMl+
08TcN8luUS3snbwvyr89VfoxC0GdBM6bLXTxmzbG6IaNUfGOcDAUzrOvi/asIc0UQ/WG3nN3cTau
fbYPWKd+ZQBSJJGLJLH6B3xq/pEGRX2cIARx27ruGur+uFTiAwzzglhzCMoWeIaxQ1e0l9bngBI3
7kp+mEX7VHfLJZnq4JjW5ORTNC6O+idj/Lwx/RoA35resD80dipwxU7BP7imnXnRfHIZPWWR/igU
+cjH4hSO+X2hoYvIyMe52YKH2cxmBv6CEqVbV0JAuRiGQ5Y5wA8L4bXfWhllW1R4NsuZUT9KVO2L
gD1NWRYUh9Ctu/kQOIPcMN6bQDTYzrjDjQvyEB4yx08ORUo3R29HkDuoTIXnhC0fO8oe+zK7L/v5
eNtalu8xC52ySN0UkLAI2fCQxDqTwdFJN+ucb54t3DfrnD5N/cpDK/ET5Fn68KUvuJ6+q2QMi3ND
k8TNY9GrcqnOlRwW/Y1Hk4rub3/Y6q1v7EKTJ5ci38J04+T/jm57YpH4LoLhBD76u8nvN94jtimM
QJGVfUSaNi3+zabwyLCZIXb/FaRnh3J0diWwsYJGpMj7MKlTNdMnAu7lA3PFdfA3NdVtxl///ioM
JRy4Peir0qemwqJ4LXTzpiXZ8xrBLzfCAEDWBA3Si3oam+BHhkZ4kM/5W1oYtl9uOLuY+wZ86p56
asHGCnq9IU50tesdgl9u+HgwllWfIrH5lCWoN08pkYcibft9sZ8bHt7O4ar8RtTT7I7TkRP6MZih
THl711sc7o8aZ5N6vPVH9dShIQk3xStvEGBnApyeM36oS2BzU1zyN2azWMEseIImElLpjJVXyFJC
AytznKU/RE4uf9z+Gtv4a9bk1f70G1c43cyip9TP3AMK/32s8+np9uCW88IsZ05dMAzh0ovjANWF
r0OP3HKIM/luaH/dnsD26w3XddAZoxmKzkdBl/KwRGB4jCFvHv67b/h12leLM0y959aVwO93wndN
M8mPRecNG8eQbR8Zzjv2voQCTyuOC3dRVEmbg0xEE/Mk8k9Ikhx9b/Tft2IKjvs+xvDnxR2zYnEw
X+PS4Swdr7twFux0OVNHHbJ2SadrJY5qKk8o9N7P3datw2Zkw5tr3uBRxidxzKFmmpL2X1/zjd1v
2aBm7dJ1vKoIvCV6Uk3oP8xSZfGKAD30tN8q6f/GOL9xSpokGTxtiqlrRPiP1L5Coo4SJ2zrg+rd
jH8KqCzK9FAMPalV3MikbtNDXqeFGA+4LjR+cZ7FgsTKvshoshESDlh6WXPsrjyZsgZvn0QdwrRG
YWYjYL2ZbuVQD/tfn1F46DYq0+O1991fvWR/BQwOH7gfU1V/qtJpoyZp2RRmpgyXX1Y7SZtf0zz9
Wy+iPTc528NtGXBoIvzvNyxIoLCGYMdNbXQMgep3UvQp+Bs2sG06405TMlBB5MStjtSbkvQUTbT4
JLpl/lR0I3H2ebtJNCJBwdy4ERpD6zQEo09RBn/PBVs2inm2T1it8iowQtu9lXlSV8e0pdjKQHDG
1ZI8eg3dd+8zq8ENGmdT5WfVsWHTlTrh14n16AvJID+sy51LZATEctBSklFUaIUH/0FcopUQKMR2
2Wtn444jKuYn1ZRj/DAPPjQFQG/AqUOZk4xb/D7W4GJ4W+GCl3cG2vTaUfDoFqcUvASNH0NbMZKH
DvnwVlxCx2mQRi6zrlrg8RJEjIdRAwHUHEqAtfnOLWfmlhGm5mkOBvJURcDEeRR9EZryr7dPL8uO
M3PLsgiY6oI6eu5S/6LT/GUdupnGL7eHXzfuG0HaLIATCK6Mc1rQJxQoGk/ETbuE4yEifUWu+2ZY
rwGvXIa6rpsVSvCnBXJ7SBKI6EudJlsQDdvvNyKW4P7kIaOSXmWPDmcGURmQCe5RlkA4NCvfCjoP
bT8V3TVJWgHSGletstCuP55vL80a+N5a/NXmr5ZGV72cey8s/yVOCeUsVipJ0nudkVYdQF1c0eq+
BmfSlsyEzWnMYvig8iGl6N35UffoMWwCqCrk901anfK2vqThHIfIqGTRp2YIN/AhlrueWSD3POKT
wpPtD8EAgsVr525W4sJS/g7Kjp/WdIPf0g3AkW01jbCWaML4nBftD6L1hTXLe952l9DNv+hsC9Nk
221GZIuGOVzbe7JrmKHVcZBEAUK4D8uBG8Sat3m1HXp0vat2DpKnSVXzc6WdwvnST8OqkFRAElXv
ezybpW0R+tUIvHl6JSB60pXT4Oq3KTdvCVdmUVsy1NdKkBo9ocmqkZ/IMpT8aweMRPir0R3p7297
jsUQZm3bYxDoQ5f6cC3B1pAdchBo9XHljVt5TkuqzKRA4SHP/CwcnCfkUMMPIbrpYqGpPAod/ALJ
dHLwFmSzNEdPOZQzt7gzfhMEvBEQzDL3qosd0XqQx0SrKUuugtLkYzaD93+MHTGEURfnjeyc/KjR
PtqJIwS7R/VDzZmTB7jaKnet0A7N0j2LrNbuP2qq2RCHCaff+tLLnBRcR34fgOsfysmlj1SpmPiH
2Yu8UhxR7gYoE5ICXS2+RzwF8f/JQVVLzvd84jT/AmiLBnwy6QqWPocF9xEt5iWSw8EpuyxqYwdJ
xKi+yzRDP/aWOovtYm28F9Ouk7WjqvxZzuwdGf+FCPqxceTd73QvzzaqLzaLG9GDDj1AnEnEnnrI
M+YzJDh7l8VjVh+ySce9D+wopC3PLNl63dk+y4gluiiKIEud4srxWYmESCNXX5aw+sS74jyKeevl
Y/FIs3LMllH0PfTKn0kr76A7ueYrO5RJbzuiJeiaqvRsBv+zzMroGXCZM83RXU4V/xkI/mnJNlO9
Fm83q8eqgmBFWqjgSkQQei84GXVwH7qFqDeOKYstTMYRcC360nfH4Iq48pjSaY6nWnzCpzWxw/RX
gR13e7lsExm7jDmkp7IOcBni9V9FNuKFgvMwm/M2pl1exdkm/5htzYztxT0g38rO40848aPYA7Ao
DhzwO9z+DtumMq7fC9oz0k77/Cka9Qe3Cd/h5vCe+d6GPSy7yqwbNyzN6UBLdVVE3y1VCRh3i64Q
qL/rMw2DjVksS2QWjAUbhnSKOnL1xOgA8sDBli6D59srZBt83QGvDvMpdbMKP1Vdke6IzuAr0LHy
fbXhdpZ7lalWL6d2JuWisUA1e5yZf1mDYuWq85A7H6ZA36Xdlm9YTG3WjFupnUWG43z1Fo/VcZEM
pchjVqkh+RJpPwnubi+Y7ZPWhXy1YJFWGW88X10rB320Q/gXr+Snwpk/AiV3v3rg2Lc7DW+cKDmD
sOLY0vlKWiiO1mCU+A+1Cdt3GC6eiKh15sqZr5xPy8/QkfM/JMgUOqZQj0oOcwKfZKgMYyk1JAH2
XepMRfs80igqKBU+hwQ9zqETNnFRZ1slEZs/Gu7eQpV9yiEC+xzxEYCa+UjK6D0X4ze0zf+6bX5L
ZDR5SqAqy8DdVs/XuR3erYK8Syd+1yNdAsWEakuX13LMm4QlCWe1C3Jy/3k95tdMXQltmbh0lvEO
nUZ3xeg++3NAz02/9Yi0fZgRCHirKBtGRZ4hSfXBC9ixnRmI9MXD+mHpuGy4jyXemAwmYO6H9sBE
1DVdnPSYUOkc5rXn8LZ1LBvA5DChWiUzlV10hbo0dGicQzvKy1yrD3m2RcXxNjE0910jACR+oqN6
rKKrO8/xusnQTvDNjdKPU+4/gAT02BbyYQgKiF4JcfaSdqMeYfs2IxqUGTTuywbz9lN3Lgk59oQ+
pIF8ptPh9urZbGOEBJX1Q5WrarpOOfi6iraMWxLuEfNEkuL3cr6Kmz2wO1kI5Y8r4YTFq+J3JssI
tI1bTA22X284v9uBd8UZ5XQd0oqg4OT193nv7lFsw883eUtU6QQVYfl0dasaAtxEfAVm4HG9QN5e
e4t1yRqmXy2PavA2knU6XNu5PKNQ82Gt6vYiAAVo2m54h2WFTNoS4KwlXdtLr4S24yVD1+8jkuhq
I+NvCVmm7D0U5jweuiW/9jM9NkF9ABoaoiXrq0SjFyOvwF3ffMcF4Hx7xWxfs14EXq1YAEFGSLuP
4dV3KnAHEbQtQl7hn9uDW6IhWSd9NbhL+6KWgdtfZ9pePRq8rI7NAzT6ekPwHy7ato8wnFrTqqqz
hPXP+YzmQqb00SfzllSK5UpkcpdwVnIPbdHBVVaBUxzLaOi+NUDt/e1Fzi4uC/iFcX93XUCtJmR+
r22LCj4KJ/zgJerLbSvYVsdwaTKNLTrR0u5KSv1E3Gb6P86upMtWlVn+ItcSVMSpu6u+Tlu7zp24
6nS2iKjY/foX3lFdvmL71p46AGkygcyMiJ2XTFts3B/PDo3WffxuiWk3gmBCifZlHFBk6DapvB3G
+ledJMX+8u/bejBtOl3cMcnc9iVsofimSSbjcgQ4zIda11Uum5plgByMNF5VBe2LN+n0OIyy+wwO
m6uAixzo3P9OUTvWqKWgdfuSlX1QxdBVVctulun45/IEfewyqCl435WuN095277A0mIcp288cOJc
1nvu1Sewfz2sdw9dyY31sHW3brN3K94F4FUqIq/H+ZafmyR9Jh26GdIbAb5xIYsvjg7um3KLhPdj
H0JNIpOEuaHrgoHiX5fu8eY0V8MhCfjtIrxvpL+KqBiLZJ7aUNCtBuDrX/IAECZ/QbFyRoEcv7xE
H5sgNZlMwA4qZQAmpxcAl2Z6N4hOEUDTmkZsdGAzEsPGVQEmJUeR5gW1Do+aSHYYGtWgKHML42UZ
gVneV0MYu0slOnDUIG9R64fDokiWm8vz8+F1kBFiInKSzBnaqvZKMJAudY8SRTBHP6ssL4fu5Ea5
16q4mEYnqeIG8cjOO/Yh0f4bR5k5rr3genD5fYBgd683TvmPJnT9IWM/0GacXKcg+iw7zsYYxHrV
l3nwkn+aRW1lhD6a07UPw+tzQM76ciTuc9kuCgnTnAEOWVNC3i7Pqq19Y1OMU9WqIRyGs7/I7hOT
0RTcTiAO6TbuKh+ZJv7frE6YoQ66Uqnl/2ha5NmdhPYmcP0ByMm6DtYjOvpAkoBCjiApwHPU7K8a
lpmB1UPWUz/39blrue+CIrL1D6nH+q1YrWXpzSQsYzV+WrRYFrG8leBBODqJ+xebM73izrXOm3Eg
5MQRvgs1lrdU6OoLqOPr78myKTlr+/31+zv/nEeAMvbR1J+Zz3N+BBNrUh5QRuK+NF3o3l5eA9vS
r1vuXSc+FEoG3SbijPBHfRhSTNIaPZ+rMj/KFsWOuYSiyeW+bAPy/ttXl0Q84mUU3rkeSuvUiBTc
mIORZILcz0YXFksxsT6UTSLhYSJBetMNwaHLZFvcNV27qbVt68A09Uj3fYH3ztntog6Kw0n11ENG
Y2NDrRvHzCStG8ow9BmsXlPPsvzMRca9m5KCDvnJrwUPHhk0D35PtN+syreshhmtlXkhBrfK+3My
TdUtYxrFKi7qyLxSRhsRO1sXxo1PS9KrZtHdWSXgbeRdm52wp7LdpDeF9yz718T28DCkjlO67Vn3
+SIeqZqG/FsZ6lEeQbwjuhfdKshvx1VQopB540yxbAIzjsuHIVuQTBPnghXJbdUAzucq/nLZSix7
wIzcdjiW5MwqcUbFsXerXP11XK0yX/SyC7NNunZbN4bh50GvicgzcU57ukwxYOUq3AFRfdMX9Y8A
yfcr94Bh9GrM0gyYFnlWPqx8LnV6G7TTAjTGJtWzbZsZR7zqqp5UHqnP4FTwdhoqDLGcUNMTVMVW
vaitC8PsXUAsp7zP63OJ+wRD1oel34GOi/K48zNAza9besP8RwekaSX0hc75DHnNHFmlElzNtypt
IDGc9+R0uRvLYMygLQ5w3pdJX5/9HKSz3Yoq14NTxyADcTdGYrEQM2DrqznMZZmo80yD+UcqQboI
/7XlJm0DWJ3Bu0PLHeYRavJ1DdfV5rFfkyWWfpYeg/QqmD88sRmYdRHXCPOubM7I14BP0K2hVx6j
fFRvrIFtgtahvRsC6jXJVNSuPM8TYF6uTKIbxsSGC7HNj2HbMw2jRngUs98NdOcANhovdAIHc1du
oVBsXRhmnUzIIVUsb89JCxo+OKjxCMpkdz+BVWB/eZvapsgw63ya62DSbXOGQjL9DAG95R4BO3pF
6mVdYMOik6AReb909dkVDA8BlYBEho2inQ7X/b1hyz7g5aTG1epMnZHdMeGRn205ZOerWjfjr9Dv
yGlPfHkeAaCt46QfUx73UVtu3dUsx4MZgAXepc1ENBdniL6PgIqAZltHKryho3pconErJmdZYzMG
y0UJeaoxVc++zJ8Fidp9RFCKct0krWN7Z2MaQoxhVy4AhYKc8GYEJy7g2NKtr8mvYQu5hg27fcbg
sUv1rCJ5PzpFH0Nm5a0t5Kep22SNW33aB1dCM/RKmT9GiFSLc5kVCYAXmYq7HkRTSenrQ8iDL221
qZlnW3TDqMs6yKeQT8XZd6t516XRb1dn892qffbvy+DyslhchxmHzbWQWdb36pmjdmY/O07v3dBM
DUWc88G/JkOxLo5h38ydit6ZR2zgoOO7EdSqe4kjPG4YyIQuD8S2eQ0T5yVuAcQvi3OeeoocR4eT
IGZqW+r+4w5cMyabAoJUTWRRzxAzrHcoo3loB0R9L//9x4vtRsbl3BXeQkrByjP45sE5gsP/Ma89
wDnSSsfL4AVfL/fzUZiREdeMySriLM5AKfsq8qmF3kq3LDvhBHKfOrgUNGFS7HThdTeyyJ6zln27
3OvHZuOasVo+IZxUoiD6rOY6P+alQ+/HnkW7f985QIHOnwcPocHLndnWyXAElGleVlMu3vQC8kgk
kZrDJGW1MRRb6+v3d25MFFLJSbrFeUwnP9jlXQN62oS6fKvWzNaBYfZ8BqCm5Ko6g25F1VAuRUnd
LXAeXrdxFtoWwzjJ3YA4JGFCnDlOwFMJdwL/WB41BRNDOEW/q2rzBW0bi2H2WrpLVPhpcU4db/qH
s7lDfgGlIhsr/bHvck0wNh4Y2MmatndJIl9QtZwDODDSY98M1UZAxjIAMz6bTzqsCTSE75KuuR/T
tI0DBGM2ft+yECb6GqmQuisSSs5ypksMedc2enBz8COiuvSA4rborgDIZ0stzTJZJuB6XkY1OGVW
4Q6RjUOsksF/FZPm91PgZH+uMr3/IZ32ARgSUZGfkf0E9pAPdC5ivnTTRkGYbQzr93fGR5UUIWKi
A2yjFkemhqeuUOomnLN6Y01sC75+f9cDTtoJAyjbuxSK6T9YJv02zlCtdVVsFzqu/20+H3B74KUc
z7rM5QmwhG/SBe2Gnop2J0ok0wdZ9ht71zZZhp2nZddMQzKIc16ByecNhMChAN1HF+RfpwLVFD+v
W3PDxpnXVnwmTN2Bg/05J8gSFwoJ3cuN28ZgHOpApCMwCT63s1L0GZLn2akqqy9tjhDM5Q4s620C
srvFGSeUfKVnd+b1gsJtHxDgexcKa1swK8sQTBA2J4LqNImGc97P4Q/ai2E/K8XupgEVCJcHYeti
dTDvNi2bEWTFM3P5KvvkUftFfpxq5G+u1HbCtcEEY9Pam9oUIN31faaLGx8LI/ZgPtQ/Lo/A4grD
dWTvRiDGpqvyKi3fZBj9zsbg4V+2YUHIb0KHr4T0+caGsq33+v1dR9ALSuew7cuznzW6+yLBRDWe
UL+mxd/LI7GthWHh2tU8WsAv9nV0xs/IE4EVn9SoKUWQaqPWyjYEw64TChQFTfF47ZB0ulM6YMOu
oWE4bOwmW/uGQSd5BVHzZBrOqsgrDMErX0CAe+2hHRomPeplzsDfP38Viv2jaI3rU4Toyyly9bAR
5bSMwERmq2x2ZwYx56+Q/ygpRCjymdx5ggxsI7Fq68C4rSs9uTKK0EEuwSSfaFful5ltkUTYWjfM
eSWwIj3Y78+JJzO1c9sVs4Ln/hZC2db++gZ5ZwOQpZlSMfnpWUClC/sz0flyykCScl0q0TXxw65y
XLC4L/NXlgvxJJbU/417jvhzlYWZjNIoSwql0O38lS54vHBn6veiS73Yo1cxPsPdmQhi6c4SetZZ
epbUgaKpYiDfolOPq9nlIdhWwDBhBELctlejfkrEKmnhdPl+AW5pY/tbXBAzDHiEcrlbBZl+6rLk
kVUgm89VeMRdc6uwx/KIZIYJixAvK83C/ilXZRdzh/LbOvI6FTd8EgcZ6c9Bp+cjSiif+z7ZhLBY
3sgmzlbouZaFk5IzGxGQh/Z8tVeyae9lVHwLquQaPm4svkk2Dc1rUsAucCVYk4qdTBHS8+jMfl5e
e8vqBKZ1j7VKcjVnrymIYE6oV/rM86Hb8S55udyBZXOZiNskqZMGAVSGZ8V6o+HNEIa3C5/0cryu
g3Vk7/yHSmUAnQwnOZdhw/xHPfRN+haplssN92qbonVk7zqYRwq8nof91WWrZgLy+ahsxL1pgPj8
xhhsXZjHdDu4Tg9RmXOqGCCuo6db5+C6uQR+u1XpvFW5btuzhqWLyvNJ3YTLGWrV6qSy5kdeLvIT
Cmy+g4ZvixLPcn0KDIvXU1WQGfTrrwxsr/UuZTnZpdrpf/ht5x+U26vbEpeSDf9i22CG+XPOwgjJ
nQTnU1+C+bIasngYymuq8GF/JoRXLwXUMDMfxx+4cvluLqKw3xf1wjdyDZalN7G7Sd04Tqaa7BXA
9zOSrgjhRlJ9LXpool42EFsPhomTGVqxvA/005K0KtivuIzk55h0TrRz8chvf1/uxrIOJoCXuy7x
BRHpqwvhD/U1p6EqflRjE2QbRmLrYB3fOzuksp9GRIGzVxqm3T4lhbsHLeL3y39vsQwTp6vasC5w
pIKAhdU/VKN/yhqpTx/ylSg8Q2zwci+2IRh2ni9tD5r21nnp0q7wDhIZ3AGsgDP0vC53sF75/jcj
4JoVbRA4U4CHJslXvyN/cwdhCYQEH9bUfcfAQ+Bm4kj8dmPr2kZj2PkMIb5euIV35o4GLXzq/5kc
0F9eHomtccOsS6JImJHaO6cDWX5z1+vuSifZop20tG5WtbkJUpFgf+yfhAj593yQvberi6TZqgmw
rINZviYVIUjgltk36Ug/LvPgDtxkcTohMqTxojnUTnYzVFDuuDxZFhP/n2o2kgYR0vb03HWij7Ek
48EXAJ8CybtVr2ObsdVw3llfVzW0bGWffcsbVt4JYKtv2xm02NcNwLDtUkhU5pYkf4UgmbyhiWZ3
XrK4iNblW2EJi4WbkOMURMJ14M3OSwoSqwfpJeM+icbpZm7H5BRyZyN2YFsKw8RB5qgrlfb+OXco
uM55KtzXRPYABzpewF8vT5flhDVL2ZJckJEuGaqZZJUfXIZC3WCkwXHph/tJpScyJFu3a9u0GUZe
an8ahxErwxS8LimGYpczj5+cIC92pNm0d9u8GfbudygHrhKZv4IOHTwMcwLNeoaIQhT5vy9PmqUH
s6hNwSalSyP9JDs8ArgTjs/DFJF48avl03VdrO7gnZEI6TrQyfSCMy2QAT6BPGzRu1nVU7MrqmUr
wW9ZErOuba6AH1omkgGrKaqDh92wn4nYBRDm2IXI2JyuG4xh8SiXQ9Vq1uWvYPfLD6jP5vfOGHzB
W26LVupD+hpcrsx6NlpFjQomifOwG14pRQC9ScdHELuiGHCqi1hpJ7itU/KXpFQ89h0oWi6PzeLN
6Pr93ULxEAgLwKCGp2T06DFPBHsLI75sYLltrRs+QBXtkrpOWryqEQU8WZUN+6Lo1f7yv/9bZ/TB
IU/pf39eaAaG6dGt75LKIfsxBOLZb0vvxwIBmOexrvI7fygWsHoks7pNNCgCeKK6NzeDYHIaVN5D
0hXVNzKyb91SQ0w+Sp3r6nJcE7Q8RoToJSPsTPGwaGKcEnUZ93jTbHlx29QabiLve+DUZ94/MW8k
pzTyIPtIQpSLX7cxzPo3CNCmEgwC+atAR9ATX7wlVmED+qbLi2e5GJjFb6xKMtTwevQM5CXkvlem
Uta2w15VPd2pOvutCTi18ETKNqzYMmHEvP3nae/xoSheG1GAJYZ7ui6PXCzFVjWQ5Swyq+FKl+t2
SH2EX0YU3CWB/poWdfep1MPneg7T/RIl7sbk2cZi3BLcUFVZUJPi1a2w58M0A5QCcnrVlj+ytb9+
f+cVNMKCI59C54ULefL9YHhanCT6fHnlPzp+Ah6aVQcENL6ln1TjIfHEV8mjbs9C5u/p5F+RzVs7
MGYHFAV84plEB13rAXvW/UjyQO+Jny13PYgJ9qlQwUY276OZWvsyZirhpXAZar0OoH3r+md+zW5d
2zU8p9spDwkqZzzUXX5yiubkVfnxuvk3vGbpdTibKzRN/L8sPMxaxbrauI/ZpsO4JGkdJdIP+Xio
/Pqvmqbpt3DJ8vO6HzdcntMAWKsDbJzJfRC44kfftXsdZi38n4oCF1LAMy3HQ5vlf0MdLSgULK84
BbGWZkFBpoEL7gDoOkxAdLnZp4rcXJ6QjzzO2rDh0jRQdpS36XRIqxuuxc7PfwUCqpevdSoPl7v4
6Iq1dmHcfSrUoEDrHP8uHbX3xzsy/yjCW02vKZFd2zdsdWnDYiko2k8KfvSKca2x3wO0dcUptjZv
mKcsVe4FY7jux2gnmunEo2BjVS1uzKwZACEfEZyGw2Hiv8vsN2V/GOk3ftu2sIaJzhAqmEdQFx96
5zHAkQ4mu30+fwJdeAyY1oYfsNiqydcOFe9MRxUdDm4XHmSDJW3H5Vp7Mmy10UOYqAoj8JvS/0T7
bjyBN3zcoiWwTL5ZHzBlABlHARkOjb/sGFj4oTi2nwNvY9db5t8sDqgyFmpKxvGg5P2QfFsI0nHq
UfC7OdpKxtm6MGy3YWDgDDRGUDefy+o0RYAW+Es8987OqzdS0rZZMozXZyEFI4E74IaAt16wE9mJ
Fd7+smewNb5+f3dHIMNSlLMKxoPm2SOIrE5lxW9H3myYl8XxhIblFiOjkqXYnRHUZCY63HmhjGHJ
kF/Jrju7Q+OMzeomDQcPq5y7d2WUxiTXG/cz29wY9htEpGxHOY8HKFzy7p9g/odvkeZarNYkZUdi
O3KFWvdNDww61C1/X7ecpsGKshctw17RxW2v/xQRBBs3LnyWXzbz/rwKp4RV/ngoFnDUH5MtAWDL
FjFZ2P0WJgoljuGwhG9R8VDPP7P6zzCdrpoQkzA8omBioAIn0zJOe8hm7FweQnflGugDTiZm2KYz
gemvwNvtMCMn+Mnz+jBOKzL9uvzzlik3OeEVKTNHjT024Ojj5KBn0Axet5pmHgjH9QzaTFgNCDn3
TcT2wZR+uvzXFrMxU0C+x1GQ7I3DYQZxP/CInnrQ08/LbVtmxGRvnf2QQctjNUk+PHaBeMNzbMNV
WX7brKvws3acIE0yHIb2EeTpcRY9JPJ8+bdtba/DeedlW6/JwEMA2/FRrcR1tR803/N+i4DUMitm
RQU4XfI+UGiehDcZf2rSjZup7bcNBzhzYLd8pNsOYZV9JxU/iKF+kH6xcbDZftt4ZtAqkwlbLZ+w
9CFUwx4g7LfLE25r2vCDM5SJpjFa0DTeADRIkKvYEsGyTIpZKNFAldNrmxxrmU57TbqfbFluo8nf
oHm1Nb9GWt5tFakj8JIwMh6o/6Mnb8L/o4sovjwr/zKVmaE2uCuzPMIXEHhd+sT5PQvmAk3ovBQN
p3EVevd6xhdwXd3mnfwB7bpsF40LuwNcMIyZcJ9rBazPJIuNs9WyQGYdRbjmU6PJHQ9N0x5SSI53
jne8PErbDK7f382gky/FMKxrX4TdkTK1F6WEIGZ43YlicpRDrqiu/WoYDx0tvoczVMyjMvwhO0ig
XP5/29QYF5qEQUN78HElC93fYZ/vhn5LKN02M4Y9K+qIKFgvNANCZ0uyT9M6DooNt285x80yiWhJ
Q1ZTWHPkRXfuWJ0QMzqhnPyhGpMraiOwfc2cvBuohAuCw3xmx6H5Wg5/r5pxk0x7iagzeQPaJdFJ
lz9B9HndUppp+KCYtcM9NOy2xzZ/1nLjzmuZa5N6xp9oUfMZPij0iRO3Pp4DU8f+4dCVuPELugXH
sewXM/0+hTUSb0DtHnr6kpT3K3jeV9cdiSaRDAnqIHJ73G3awdsLERwQbH9MNi/Ytl83DoCcQVmP
dlr8Qu6gjUtf/AKF4hgHil73/2bKPdLAjnlrSCVSj6yp4yU60H7DlFZf/4GbNtPtoepKp2Rwjh6Z
jkRDf4jTZIfCRh0nYjgOOv8xFLw4XN79ls1kZtuDIewkhVbdATTJQsZTUKgpVlB6uEV2ZTpGib72
Nm6yyJSjS5Dn6MZDBnmrgEanzofOdVRtjMTiOU2u77n1Ao8EuI1DQeCIaskplqnz8/Is2dpev787
VWaF3GG1rjdKperuTMvvl9u1bFST2RsKitkUrs9Xrp27eUIVLB/S3ZDVv69r3/D50KjqOjrDzgae
g1S/fmG83YWSbUTpbdNi3OEk7aNeMkzLWMsDrs9x55Lj5T+3NW2YcMvAE9s6aLrUYQwG0Vh37XV+
2cydg059CIYOlyzC51i14x6k59ddbEzO7nLkVSo8XA8kKnIO4zDTPW7/dOPZZrFVM1ce8nb09cAw
3en4MLLyxLP5xAayH9x062oWfex9TMoXpx+IApwYSQv+6FGwZni/2uyuDV+IhyLk8d7dOgI+zJfj
PDfz5Sh/W1q/nNI/WZbV+wjsCt0qvzo2qCuqAbm5KUoQjjSS7oaEVickPLagT5a9ZSbMwQLl09rF
GFV7ZPWX6spglCn/nLC+qUKGdn1W7HzS3Ew13V82B4ujMNPks+sCL5dgY3ntzRg9tOMvwrceBrbp
MKwYaZOKpZGGEwqRQB/yRsUl6b5e/nGLJHNIDUMuwB2pRqiHH1rt/KLS20FXIO50/9azaR8keje2
oFwAiWiPp6bf9kBJ6y1JIYvBmAnwuUTSsFboO0jSGx56n0pkJ/qkvBFLuPFKtkyemQOPtCoSxbAw
SoynirpxoLdYrW1Nh/89dPrQXaYqg/MGwTRDTMLL8+vclJnm7gdOp3LGU8DpPicdSro2rui2+V53
77tjsix8SAwv2En9sHwHB90nSNFBt6ng3XX3LpOEu/OrLkkEbiv5ckODT25406Yb/26xMGI8vMIG
T46a5+JXJCN2Jyk6USgC2IuBXel3/jWRd9MzqlJXzrodQyc78aIAncxWRaPt7w0bZoFXelkOCxpS
AZm5J+4C1xRs3Ehty2qYcJZIFQYSy0qK7310N47fshlcLFt0sJZ9bnK81BEthJvg4pbI+875J/Q3
ftsyJya1i4pQwBbBzx9ylHZ2abtLMhFXW+Exy6SYjC4uSVwF2Wg8AdjPyPkeeF5cD9XOu04BODR5
tVNXd+ncwvpH8ugjs1G7W3Qutvk2rDToJmcufbQMZ9gosRyyGYSUl929bc7XPt9t8aztcKftMSsg
1omH5qbOz3O2EaO1/bdhoWBmcfW8niRNe+uLB0au/Gfjkhwg0JmHDuwdCr9O8Tyrz9mWU7H9smGW
YpwznWZJf0icpYiHPnv1PXcrw2zbgYZZRiLNPGxBvKe8tIjZVKXHhLCV7iAoY+23W8D9j9eUmews
Be1QYs5zfYi6BrpGze0AEoVmdq86QZnJz1JDcMKd8rA/yEDfgm5w53TtVeccMylZkHIv5nnADFEn
vCdZckB6+Qq8AHaIWQFVZj7LWZLqQzKiMBqMf0O+pV708aZhZu3T1JUeZgT7PAF9JBjuwYTjtM0W
/7nlQsbMcidoCDUagktwi8Tp46XKg4eMD/JTHc2PMzjmdjQbv/cNCfZyZMFODqAZLGaXAsuzXCeQ
x8zSqKicgA4P8bqbZ6+5b/qJvDaOTzZSC5YNa+blhC/HsStrfeDTd+7ei/SpHq5bdjNPFCxUg0Fe
6MPkfJu9F0q+X/abHz+7mIm8nZYuVxSg/0M0PSn9RfFPGerg/U7FxH+qxTnRW+U0tskxvCjiLWr2
OjxS3OV29s9++1rlW7QrtrYNTwowVjFH6+yI5Z+oIvHU/G70Ncje1eKMxtsELHkjk/oQLG0cRtOu
2mza8t8m2/k4tk6r+jUiMAY/qm6+KXJEpyAJenlxbQZtOGreBoEcQjQfJs9+xHbpdJ1WMjNL3sph
aACohquImmU51HBI+6gT03We2Sx6i9KSNF2Cg1GTW5k8esOV7RoPG3fyG9LmvD9kbbnL82aXXAXA
xyYxa926wK+8UMP0A56cCaJfgE9Gr5eX0bJLzDq3rlJwiICHHZY5Bff5U01uIn1ddoaZVW4dBAJU
RjOUoq305GH5GqRi7/lZsHEUrnP7v1FlZpa6RU7VktbBHkQRxx8u5uUkZurvqjAMDrxcvs1doDa6
4h93ZYLkITNfRFWCNWjrZ0Vek+BTG/7ovL+Bdneh2PDxH19+mAmUz5wGL50G3mBI3ZNDp4OHWJvS
4qja6br1NnO9WrSN56e4yw7qM0/+cAgLFRt53o88ArAi5mOz63QhorzRT75DvNMQ6td/y8sv71Nb
44aj9Iuim1M+0TMIsJ4FkL6nupNXsvqYdKIl6gEdMQNT4A5Ofi94+Ek30tnIbNn+3HCUZSrkJABi
OXc9RC7TsW0fCsh/b7T+kf1i0s13Zg46C5bKKHhMp6qWf9MoKDk5Rl1Oyvk4lS2gZ1c4/LWn1TLe
vYJ6XuaiiRLvzV2q4CbIMiDmULGNwNpVK2y+PRMAO1rZVfRcusH0jypWSAqZHLH1/x8Z1/r/6/d3
/6859GtkBLyq5Kmb34h07L0DI8vS3/ZOWBb7bOTpdOVg1uV611mO7BZoGmrnu2gYnQ9u1UzLTUSb
cit2+mGkeR3Out3e9aCLLqALm+bHDuW9v/JRojA/7rKZzqAegUDwsFN5BFQM7/n6klINjyJnX4KD
oRh3Q12EW+kB2w407l5JNCvpjwM5i7auij10DvTdVPXBuIsSRjeeybbFM8xfj77oc8zpA68hEZzm
Y4ZMBCig4l74QRbj4XZVJmWdWON527liYtEckXMeCT988AtwxxzmaViuCVSuHRgOwedelYmicl5o
X3fTPnFAO1moJnGPlw3pwwUB7+h6HX+3M9K0ybOx9stXiI079x2FLGnfhs4BnGjNxmlo68LwBT5z
W0DikdrmjPBH16sZJAOTftJxu8w62F8eyIeeEwMxrlSVBgMzDXBtSLSPuheweh0cD8q617Vu+APX
kS6umW0JPCsidZB7X0CdihKerQiD7e8NF0DzyEMpmMQ+Ij4f79lQecUpHbWjbq4bgOEBOJXUT3xP
3vlk9B5y6csv/w+477qU5t2KYfINswaTZMO6nAPK5dfyGDTQjwlFXx+Sgcq9VNX0AF5bP47oFvWJ
bU8ZJp4WQVSyYUq+u7pv83vdiCCPZw+MO58dSHXkG8tu68Ywb5lUeZJ5nQRTTyj/ccG88Jj2wntI
U5K8XV4YWxeGgRe4SmMxpuLVSf3mm9RhdUpTdxFx0W7dtT70h6D/NWycK4c1iuTVaz6BIXcWYCVx
u1rtFfxwBYH46+zcfCzNrspb31fVa7cAHdtWot7nvPqhF3JtD4aNj2VYcqGa4rXqZ2eXLOUXj3K2
W8by21WLYT6euB/wHuX0xSvJua/vFlb2cgdRcJkcGArrpg2na1sQw9pLCGRUpGfyDnR7433aiOnA
9MzvExCuHBSrN85By9YyX1Q43psuZ1HxSl23vhW6cA/D0g43Kem3LsO2kRiG7xQzKVGDVb7yYBWd
bcpkh+pDuXcH72/UtlsVvraRGOZO6RJO2bBUr7zI6QD3C/e4a9ygum/cyvlyefEtPtiEEiFLm7sT
TYDzpoNzOzP9taM820iu2Ro3zJz6FKTuThs+pHPT9k2cFhpcqZ1TLWTLWVm6MOFEAlJnOnV6nFFR
13tx1bcBktlL0G0Ftyxe3gQUAcgPxSW6iCffW8Aryz/lhbyXY3Yjq+SHLxwZewQqj1etRmjYeumD
jG1qOvFEq56DCjtNnz3lb9FMWTaUyTk69Q7xIbYmXqOl6m/ySucPVJMzJ83Py79v62D9/u5eVTvL
MjrDJF6Jm50bsTjxv9cqRKq2ZC0+imfgzDWxRXTgBWIMvngFAeWp1eDQ5E1/W7jfRlxE26zfKuK0
9WOYeD+KOmpqKV7xNpjegGrku6Kshl01AZEBmURkurrsmnzFOijD0LlLUgmOcPHaQtoRMiwFcf7k
ZeFsOF7bqhjnOSrBQs+PMGe+M34X5VTtJ7f80kJ6bX952W2TZZi5O2tvivzWe+MtSJTAtvnQ5q7c
VUR1uyj9psZiKxj88ZsOtPfGqa7Cgrra95MX5UHwBQzMEiJClfDm4yjTKAYhQfirLYpgjoFtKcq4
AEU3qonyrSuYxd2YwKXZCXSdLKl+minXh7EfvGcSLNfUBWIjmMAlyYJCpKkjXhdf1HFY9Xns4B0R
64BEGx7GshnMJEmXgF06bBP9xLQ/7ubAfXbTML2pOd9SebJNkeEEUHvYdi0r6lcJqqXPkgT3oz+k
L5e3mq3x9fs7D+NXkdNXTlo+0dlN8c4VeiReG0vCoFV1XReG6Yd54WZ1xsWrBtXYn6wQ7A7Eglta
lP+WG37wamCGsSe8WcYqVO4bKI09uXdoi/xaHA18QVki2A98+dpnuexA5iXLWtK4yXLNDoUI0mGv
wSHWZkfWqmQMbxXIbMvxAVE+P/grotZHhX9FxjY755R6wWfVQMP8c+i0VB2johufx6Kr57hPnSIN
TgMud9Vywj5e3Ar5Rtcry301gNVeQdS5Bj1uLFFaS1EpV/cQZvmVMq78bH/dLBtOScwdqjyzSLzO
PaI/Aevmg9D/x9mXLcmJc90+EREChBC35FSDqz2nXb5RtMvVjELMAp7+LPq/qU9dSk5w5yhHoNSw
pa2tNfhfbn/ckqCZVeLMGSHhnAL3qjivD14OwegD1JiSuKyJuIDNs1kys4STWSwWpQz6CLZN19ln
35CMgArYjGcnabaUcix7q6mdOnMn9VTelc9JIucDS6Vz1m5RZyjoLNEhc1n3gnJ4slErtQzcf7hC
cx0lNcnVtRmDV6hK/xJj2SUHkJ+enJ7kW5mtJYpNIpAKurCaWVNcpQdEu65nhjdDeLPcnn3b140N
iCxhEIEFUF71jL2/iNT0y4HO2/fbX7dNiLEDkZL4DOpF6kqryYkl6X6LLHJ/dyAIndaIPYY19V5u
t2XribEVsdGbnT5a5M9k0kOImuEoVwnobt5ZpQqMzcjDThMJ18+vlC8MAg5IZAWMseJo3lxStggx
Aj3LezfL/Sr68K+2DnR2/uIZgL8OwHAb821rwUg/aMm9hk5E/gzCeTiHeeDdUVWNh1FB/nLXRJjM
2SHswyUas+hDkYg7b8SFtWQw87r9ccuK+g93FkcvCi1JffVWW8SiCb4QkLamWBTKOSx4Wz8AW5lu
wYcsa8pk0zYAYKQF68gTC4ggXzxIDc8n7jjjHt0RJDEmYWuWdcn6dqivmeN+hEZZqWD1WIq4avTn
cgz2PSCgHSPME7hjcEf4/INKu+WT7rjK4pCILciHZVWZNC6Qa70eBrXq6uFGf9IwGyhIjuKOpL9u
T7ttIszgdtWMx8u2uEJnreKxHpjXwOlDbNXYbN83Y7tpF6GnrLg2sEb5NDdlFh7yFg7kG8vWNkBG
YMPtxi9rGoFc0hMY7GqAoWSHS0uJLXHfCJmBXaep2xNwsnWHR0dSaefZr0Z/46yzjI9J5uqSwpGt
v2YgoS/qOISweh97AJucdv16k9ClVEaCUbT5ldMI18dmgvPpYZ5Aq933/XU7eZMKh6XXqcVx5U9/
bl4Y8SPoxpcbDB9LHmBytkSZzA48ctUVjjfNXRI493AFUCd38f9im0JZlgVkMrc4dQodEFldG83l
1yFdis+Uwtd2HPmffUO0Tv2bIaIjmyFgm1R452n4ieZl/deoi+Zy++uWypDJ4uJDjcqsW9KnLEgz
J/aSnkcP+NtSHcUMFYfu7EJMBJ7mgW71swdpb7LL3I5EpngqjTSnST2pn4lEwbn3orNKp/HYM2gx
O3xTrM42Q0aIs65rJcRi6BOJvPKZtOyeN0v9p9WbdRZbEBohLpiK5jYi6ZWiuhIdiqGbpg8+laLc
9wRksr4GGfXQkRrpFZZ5Az0VRRrxg+Lt1hOTZYhM6tecMAh59aH6mTm4T+sZp3XjV879IrItpKwl
GE3+V1YkDuymmvQKs09yakbo1XoB6Z5CsPMrmm8J+FumwqSAwdtztV3x02vCuuqh8QPyEFXIbG8H
i22c1r+/CcUZ1jdOpZn/BLMR/yMfNTQxSDSXcVVWG9myJY8y+V2duwSQNxnVTx2k08cm9Jp7ouvm
TolO/XJI8S1ogWm93R1L7JucL+4VzczzMfrgcfW4JoVNrSCn0DgHwFfSeHKGr6ELCYLbrdmmxjjK
dT4VolJudm0ASpjvGtQm9d95JKJiB6wKOZupeeolVSA7xtxrEUV/kC98wS6/PEE58hqyzXVs64UR
65QWfdsHCb1K3ud3/+aEgKBtmVRaouQ/pC9oWskwIuqnCmv4izBKX13dLJfI5d4Hjw4bJ6NlHZvE
L9YIaP0SUf3sAh/wsxqQnJMj5XQVTcWLfTcaU/C0czzoIDd5cO2kknB4TDt3OmIDG9OTXzpU7tsb
TT5YEYZQ9Q7c4IoDrIN8a+1e8mXZUhmzhKNrRLwXNRKDNaur0mP1MMD24BNr6qvGE8Fzxt3uyV2y
LXSzbfLXJfdmd0lY6DciH9MHAhGAE2+j+gnAq+WTN4n8lxQj/74rEE0AXzLMMNKQnbrilbHip4Sw
sjswmMQlx9sN2JaXEemJxBYJbT/3CgXR/qAlDM3x5F8comBTpdwShiaUDwJkTdUFi39VC0X1nHLU
tD8vgKb0O5eVEeez20B40huCK58n8hOnYT7GeJ+fvY291zJGJqAvKfhEUesMrrMWErbHyxzB06aP
mumUz3qe9wWhiebz4DQDlfK8vgoY2xxmt2zO8G/+4g/7LIphtmpk8EVAZqkKRMhMZ3ioV6B98DGc
vgoi88M0cXdjUVmiw8T1KT/Kprot6/+DQgxMPUPif7mrFCi5uiieby9dWytGvPPSaQOv5AGKrkXx
InNsKToP83+GrPUO+bATrWCi+vBJvVSl514Ri/2Kqe/jpnOTQ57DpeJ2T2wL7D83c+jc10GEQryY
gkNOyRx3RfgHSgf/3G7AEoKmRbgqpijIYG9y7bwh+sAqLb+mQQNazu3P236/kbZLaCbkY6/qn12W
Jk9eRqf7qm7lR5gebL3s25owYrwLHNGquWDX2emKX2xM2EU6ZS5jSN5v+eu+v6AAvvzfTT2L6DDP
6VT9TOAE+CPKCf2moBYWQ+ZF//axUW7c497vCzeZaKItXajHD+RKAK45eGVQfOaQQegFwCm3J+T9
+eYmTA9KtiGFmC1qSUEQlUcvL1354OSoP2zsVbYG1iF8c/7pUHUki+bqJ0NFY34EcXc12csCWfzY
14N17N40ABQQ5NWikl3ZDMUGkTjBJR/2eQoRbnLTpBuptuOw6+vA2D9mUzOfy9VG6vZvt60jI5yJ
VHxIiKx/qkx7f2WcyI+lB+EzAlO6uJqqz7ebeZdhx9AL73/HiFU+C/EUXf8kUfWSCf1JT/JeF5M4
8lJ9Is38ty4LcoTDxqUBsINH6a8wx//ebt7WSyPoZz9IBr3g9jOTaT6DXvOBBc34gCLFGbrW+x53
uWkQrscWL65pnT2sHlNgp90nAhF5uweWRWwi9iAWsmQq4/XP3Kf/QO+oPzne5iOB7ePrRe7NAqZd
5czQz1LXIenCJAYVBsHnQnrnz74fb5zl3Sj9hQdtcNUwaTzzxZkvoTv83PdxI7zn0AvLlvLySlMi
PmbtIp8mzr7t+7gR2jAenpliTv3zX5RLBA/12Kd8C+Nr2VxNOB5bQq+bmrT62fQ+jgcnrfx4tUtn
ceZFamPl2ELPpDlJPCtAu14WV+22FQtOrMazxgc9wun1TpcBq5cYz/pBB0GADvyeMBZ55YgTcG9d
/iFpu4p8Gcs0db7qeSy2cnlLRJpQC5JDKDZ1CR7XWhY8in4onLOX+WP9PJWe6D5PCs/TGyOwLrP/
ogqoKbcC5lghQEUuXnxHA6qdAfEDo4xQQWNxxHvVwQlb1D49luzLkah53Y46CIXC8qp4wQMxKO7t
tMR+6S2Qh/D3jR81r9oJQKnwk2TBM8HqfCrbJIQ1ZtTO9EhHuKUcSvgPNxtIxfeXKTVv3DwTY1i4
6A7DkohHzf7MGS0OzJNf9kQZNe/aMEUN04n5+UsDEm4Df/pWTEc/U8lWDNh6YIRxXTvQtEo99uyj
MxASHb7qKGkufGz3Tvm6tb7dQqFlC8EEv3hRifgjFRx8meP/Quq3y6aZUPN27YmiXCpWZC9JNQTq
osqApndhXXRbBKf3DwH67/bxpgc+b4qFkaR8IWImD06mkOktKt8oDb0f79S8WCdNjSpEMpcvCgvz
84ynvDiTwEHVLEkvTZdviWfbemHk3hDErIBDK+mzXKtPxy4ZXHUPyzS1L9mj5gXbc5MkXYI0f/Ga
NjlVVNUQK5/hgHE7FCwr1bxYB6pqJw7F8mfhd/xL05deFacT17+GcUZB+HYj6yXhnQ3RvFszt/HD
VXD9XqflNz2z+84VB1KoT40Gd7GHVE73VMEq+HZrlikxb9hO1YZQNpjTF2QApIoz+CKmccb1Fs/H
srSIEdzSifpgdGn54s1e9xf4yF/4hJeGVefvd+6M5LSvG0aE59rHM4x0/eeCQBKsnaPpYeiTPfxv
Rigx8nBsfJNfsrx4geAYfMa7qYO2aJKVe8SQ1u97/7s/JSTMAG6FiZg/4hxU43BGrQ6EpXLTxdxy
yprENzngelLK1L9Xy/J3MgVfEq+6CL5cBu4e/IhvFNBss20E+IBHtwFihemLcPEwGiCZhGUzu+IF
tr8HPHyj5v/+mvXN6zVdWiUBnQiek65z5EFoj7LL1He4oO5ZTej+/85HUzoDCsBu+dyGXXLvT8p7
iUSabuk5vr+N+Oalms9zMJeIPOQ5mA1Vw7CrgufVwkW2gRBYf+h/9xDfFHvhwkvLsHTyFzaOwj92
DHhWx8X5l8JykXPl3gcqCOYjz+hGGvL+AvNNDRiCtzGtgWu994rwW5Kl+f0McDWqdEw8jxS/ZAn9
eoemyQoPMILdVaxUDsVhCOt00sF1MajTuK8GvnEc2taXEe4Rb0sWNoV8cfOk+SiKETKnbFDNRrnR
9nkj2hlqpywtm/LFrUt3PJZRhvS6copmF7zCN8VBRuAfiiHHKVukOaYhZcU/tdc0G4NvW7xGiEPO
jo+SZsVLUAZwBOkL5GkHeEJT+sUbp60peH8j8c0bNQunIvQGFj77GpRu9xDNi9JFjIluAGUq0sWl
gDAuNUmijZCxzIrJz0iWYSDdwIJ7LZzugZUEtqFlOTN+vL2nWMbNNH6JmrnAZtIlL6Qj6q7kZflJ
JTz/B9y4rSTR1oSxsMa24uPsLulLTpqu+TzAQ3G4EwkfAYgWXu7Pl9tdsQyVyRysXH9pPK2ylxwm
l8BaR33TXBhqNVu0DFsD6ybzJttVXa84g7LmS4N30DomQa/P4EqJLc1Yy0CZvME2jKoQT0jyecqo
cx/g/bA50KSqrxxPlRuFzffTON8UXxkymYaknIpn2rfRw7rRU284NJAfPinfjw5dOv0NFQG4um6Z
H9tGbf37m1Gj9Th1LgPKbG4Bfyo5bswR0Pn7nnZ9s1JRtHOwzGRBgtIH39r1UiCi/Pz/cYmyxbyx
fEPXDfp8UhBBh8L9oa2CH2HU1j/Kog0OFaSazrdXr23yjXIjkp6p0jOVzz6sgnEeeo+y1+yQ6WUr
PixnITe2SDhFFGHbIj+JUMCoTn0wd3esF8G9qhTTcef1UwyVBm8r7i0T/x8mYeqObtJMyYvnV4Bz
uby/H/1mqDZWsu3zRjbk4RyvBtWxZzq5+cdktSF3VKSPt6fD9nUj1inT3aIC4d9DV4N/7zoojPai
XMJ43+fXxfYmKHjZTKqrPXYvV5hyB6g+nEu3ZAYsSylc//7m49SvkFjXQZ3jupy6D6BbAqF8qgCY
g31ThZx+b0PGmu36meRRk1UvAMH+nYkmukYe++aneperNfFDY8m2xEmHAU7TL2AN8QvkoCGXSlh/
wJNrd+mqYo+UJ1I3kwWncQcByqjnz6x28XAsIAcTj5AYExvTbdlDTJZbq6qQeKlgz144tI8zSNSx
SObkKIe2Oua63UIKWGbe5LuBCFzSEtI8z4v00ks3Ft9G4uWQ2ofL866Fa9ZgRVhSKAG0oBsPo1LI
qUU918cez7vNVoXbEnqmNiAJklBkagjumTurDxAQrvq4Ff2yRWf5t370zjXEFAnM6rHy8V7B7iFh
szzRuocKh0o1vJN07hT+Ic2024B3tNTgjrZeuVoRJuE5DXsU3HMuAVO6PZi2ZWFk9IXXc47+uU86
w0Mp1/lygaJVdVhk9MepB7Ev8zYZcp2fLq2bF+x5ktUwxS4bnN9tS/KN1Ns2X8Yu4AQakU/76kUP
noI8azRlbPjVLSh5bJVrbOva2AcGpwgXj9HqparDxwoE3GNVcQxbyMDovD0Xll6YxLOGzZiMbA7u
BanaU9cDKAQ9W7lxultm2mSdeXMn00GhA4y6H5GtNJdGdw0AMGH14AXDwDdyYMtAmXyzMS0cFB/8
6mWanfogmTveDxVRx2TO3C0qt22k1j6+OV4SvIQAwhwEz3U1jProFnkKiU0kMF/2zcTatzff7/w6
T5O85c9a1OTIXWDBD46aXX8jcbCkwKb3FJPDpOi4oCaQ0+671NXU/g13FqYPAdgE+shDqLQeGqKc
OV4WvMR8rPMqHHZBF+Cl8r+9AyDYcWaKrGvww+I7FO+z6ZKProw2VpolyzMZaAM2r0xXJLhPaDMe
Bpr035pSfulwdh7zCPp1jnCiraKwbVkboQ82jEuWxVmHstPx+kaeJUV7Agrrg1NuUjZtC86I/i4b
8rGK1jtwOP8tcZ87uMmUb0SMpQsmE62UuZ/D54w/+3lATpAep6cU2yRwXLo/do07bOz1lnkxSWkc
xE9JnVK9dNPyt5BSnIgHIYp+lOFxdoR88nvgNW5HkGUXMClpoDzLzmEUG35Xp5eSNP6l7Kk6lt7m
65hlTkxSWo3ChBx1FTzPpY+aR5m22QNqFdUWAMfWBXMTcGgBy96QPcOA8GtC3V/V6B36hexMwE02
WtOOTpIFEXuGjfFKA1e4AAV834loOotB2LgN5LTQZ8CN1ZkRDcWBfpz3nVT/MRSDihinOZ57dASQ
BIQXqZCfRCOKYqPmZCnTmq5iadAXg5oD9uzm8g8DgvJOj/lJ9BCwGkZIGAkvpnm/tztGdFdTN4D4
66oXcCPw0q5r6jufpEvG4s/taLAsVZOXVpCqmL2y/r8asFIVavM18uR93GvfpKUB7dtlEgzm52Dl
aaIWmDjq2GqH7hwg01psqIKkzbmvXgiWalwpXf6R0Kh73jc6xmkuy2QBThY30X+p/bMACzcq5JbY
j2V3NSlpY0+kV4kBu54ElmGMehpTuNp+Fmq9wHVC/tzXi3Xu3+QM8J4Heg4U+PsCpOK4mSbvbmqi
fXhf3ySmNaNIoGgdBvceqR+Kqm2OfBk+Q77hKWp6byMtsQ2V979doIN0pi7qoEJBwVomAN/Hokv/
CBidHNw62CDJWvZV3zixCWuFcic3vO/y+TsBxz4WU/MUpX2wb3fyjXAWbiMLWY/hPcoy/8xR6sdQ
bb3ummWTe6Yy0U6V7MSPYcE7XtakEKhq4R3y/fbnLWNjUs/whDWkgafFj4mn6WfNJ3L2gr4vY9za
l8+327BsRib3TKbUU8rR/D6pVQVKesqm5OR2ELy4/X1bH9bV9SYQ6JKlovYAGc5y+uPf+ZUy+ZMP
WXa63YBlmXprw28ayOpCJyHHi5pM1jq+HJMyevQlRggeYF4V/OVmJCo2bq623hhh3YAEDVdR5T2x
Jmtib2K/GFvEJY02o842H0Y6Tjvfy7KE8/sCKucHD5tV7Ibjvhc7021sABAwcFSZ/Ey9oDyW7exD
KdwL+NaWYRseI5hB7s1ronjw2A2EnFnjFQ+8YckRj6xbeZhtfIxw9lKaNQrmh08DGzEDfedCZtuZ
NxaTpQMm6K3jwUIBC/ee0AHI2YEGtnwaQO5d2RruFsfI1ohRKFZJ7iZztIT3ql73VBlVl8XVWdwD
H3u8HRSWUTLRbmrpgzzKtPND5674CDFc8qEGJfa87+tGTHcDL0SUCecHEm4QYVX4iBpFsJGr2kZn
/fubeE4KILfmhYX3fJX2yVSTxZmg31p3JyXZN83GVOsUo+yQf2Wt+1F4SRPjGWBLzsc28kb8Ms/z
UlngaO5gc8hiNVazPux/1DcRblWRS0hMD86PdszkZcjy5gzY69fbE/svde+dSqSJcMsG1OdlRiGl
K+DFNEVPCt5MF8HCTzqX6iw8+exNFT8wwc5TSC69TlUMWwD3uCSwKZrcsTrVst3I+21LwYh10hUA
oI+p/BMVjhfjzJguoYallZNtIhItTZhIuI77tJ7qqPgz57lL46Yf/2Ih1F6hbRdsXe0sJ5QJh8uC
PuRZm8g/wP1AsU774oqTiR8FXfwvbroF87Y1s1703wSOhNx4Aa8Jdg/WzhOEL06Ej06c1OJ5cfCS
dnuF2BoxQl/IsA3atKpfulBAeokxcNuKgejYcUB0SNt+2dJUtwSSiYgDFyWf+mWkjx5BLiiBa4gX
iQzodj/+hZy+s9JNlpnwcAx2NfHvqQjD/CmLSOAlhybkfYYNJ9Ipu3okaTL12CZz0z4mUSXmNFZF
CGjFseRUjr9ZE8lyjgnkEkh0EkUwso1AtHXe2EXSsAwG7kvxJ88LSJfooRyewyXfUgGzfd5I7Yew
o7UqBvoooVDTHod0at04cbx9OqS+CaNrFMA1BMIZjzx0eFXFRTss6ls3lNA6jpdijvyNaXy/I8SU
NGAtXIrVPDSvCh5mJ0j/F4fCdbYw97avG0cR65164W2iXjPu5CfqFS54umpBYfb2IrR9f/37m4jl
U0WWBESFV1VFfzya+HGgyq2bru3jxhJqSNQKN+3nh6wsurjInGuzCn/d/uXvb5vETCRrwrEYe696
XSCyfyCZQw6FLl/mstjCott+vpFK9h2k1sqFNq/gf6q7VRS7Tdk+zRBikikSl8MdvRmr12yCyOgQ
IQNzcK7um1YziRwGPREoLjavbsSq31NeobztD5uwSMvImKwJnbOc5G1bvaZV9n1Iy+Gxc/NdTi0w
fjAOkXnyuxCyB/1r6GdeHA6FukR96+wcGfP0IKB8zGnYvM5u8Kp7+tBkcqNs9H45m5hiBI3TzOEw
R82rTNTzQOuHhKR3HRk/h6r+VDjZ3e2Fb2vGCFlSQYQaG3Pz2ixBArVG+qMo+5+oYqQxLcbPY5Cf
bjdkm2UzfJchmEZdeuthlP3RgBVB5XbUYNrv+75xBPA0SUIHF81z4bfdmQc9OfuZu6XVYfv1RvR6
sh2icA7rVzVl5LHtSvmkUrpV/rJ93cgLpwwlqGAIyteILDXIPGyoIBWc91sMdMv3zaRwKEJ4Z+PF
D9ZQUIh9kkSz7jGdomJXzeU/NkJiqflYKxGeM7gwnBhY+hen3KKeW1aoyYvQbFnxbbP3yKrwm8zK
s8jGu6xof7PQPdSaXHatH5MQkbslmE21071Cda7IYg1XpPygZrnLXI/BIcY4fDnF/U9Vzfwwz/S1
6MM/brJZE7SoTP/HOUiF47h4AX59MKpfPcSWfheQHTixXomYB8HymPesvDDn7xFsz7OfJxvVTtvK
MqLaLScRJkHQvEah450FdfDs2g7fb0/Juov+N6UlJj1CBekSRpIVrxAXTk6TC14YCFHeI7x1P7pR
vgUdsJz9ZnLntZyORZjheJOKnjxJX5tgzo9dhGeY2x2xtWDEt4Mi59QXI/Zy3qn8ELbO9BAtq6tp
mNfDRinvXdRNAIug6H+zr3xegspPKLhnI8ERd6krUNS/TwNX7GeES2FxBglRpsuPuikZNpgS7ihe
iTwHShsK96owC8ovE+49ubdxuLzX7/UXGYUhb0oKqDF1xWuywP+Dl9ET4UN3cACbuj2w762QtYF1
z3iTcEaNDx1tURWvhV8O/HsI0YtSHMKZe9nPJPFx0y/mSm80ZuuNcdg3jqZw4VLzg+jaLAaa8E+S
w0xhX/V97c3a8JveQHyG+VDJa159UrqHPBtRuK6rjXzCNlRrBL/5uKzSfkCC1b120nchAeSkk3v0
gwYWn0WjXHLso8T7fXta3tsV1o4YuwJPRreKoInw0BCoFjQ5aiqJ2npEsH3cOOgrpkkX+WP/6rR9
1z0MnCXyzP2ic077fr1x1kMEKvdmt8I818BcaKG/s8jZwt69d5qtQ2NsBd5Q8qlkE31cGX6zKw/K
HXFssm9NGn6aOGp3tzthWawmkSLTzIW/UwdiP54PzhkFppPQicX1lP7Z14IR3EQ0vkhUEJ2l0n81
LiB+XZd/q6Z8C/timWhuBPdc4B0zgvnRI4ii126R497bJObBpALAvhGbIGS3z0nd84t0u+6vQGZb
10nbTzciGQJYzawmPj92+dR+QFatvvQo8m+kKpZQNhUKUIbNdQ8/wHNRV7WMwdBH5k7T9tRMcji7
w9aWYVmrJvJfqgiXm6CfH4XfC+c4eLr/qCOa/uhgM97Ax2uGNHLq5fPL7RVl65cR2UzwuRFD6D4m
wDk+giwVyLjOHfGLQKf+4zKyemPp2qbHjHAFcrCT+O6jh6uIYHo5VD1UmW73wvZxI8I75tJIDj1q
RR3E3JHKX0Ubftr1bRPxz6DPsl6cxBnVKO9OKJ1fxmT5+/bHLVuG6RtUJBnJUsnqBzpWIBEk/uI8
6qol5dEvQ/l6uxHL6Jh+QXMG5cEID/vnYoEZhs4Axg23x97WBeOInjs9uLWaxLmhQFhwOHnMSOzO
Thp82ffzjcAWLnBMoqvhXDcUSLJOJM/H/MfUBAMcnG83YYkCk5Ams4zW1TjADr7R3okHeXaC+cAY
M3gVx/5Ey41dxDYT5iEdSuGXvcfPq/jgoYFT4jkALeZ4uxe2mTBjWTtu6LcCyk65908GGcIjYfRU
TpvvprYGjBgmNO1F2OTzw4CK6YGOwReowXaH3dmYSY3IHL9GIinpo2gdfYGPk3tMWrmx1Vl+vcmH
qHsH8PMcwhdxCMu0uKmg3FVWGi52o5AbU2CZYJMT4XTC68s6QhueV36CjHQeJ5XXHW5PsGWZmkwI
MUJqeQma5CI1/5QAe7cmMoDNnWCQcb7dhK0DRjTLoIMJhuydM+jKi3OAtgMeYyJ/2Hrdt33fCGaK
u07Sze3woRknAN558CVlmwmY5fA0ORAQHMtq1E2HD0kU1k9M0QRCbetCou1TIjq3i8sQre4bKSOW
iZeJKE3nIInTEnnS1FU6ll77e9/XjVgGDbOQvVfj60UKIIefTslhGpJhYyXZYsGIZN5TgCE92UBx
FTpgWmYtfnsf/BUuTnfa1wPjTAY4Mff7lvqPzOuwdU/Qd6yWrQuJ5febxAaWiQG8FSLOnt/0xROj
zdCeuK5K9y8CBdwtwpytGSPfpmIOSOgQXKpSkNPDtIrhbR3XtN6oH6xlArPagozYZDYwIdKEpglm
WTc1jbsVn0D7+e8hb39rTb+sA1YP8EFZ0o3ywL+vK+81aQS41soXCkjnR08wvqRwW2zH/jJjYwch
QcDT9cATP+GoZKTzi+yWEe7kw1yoB4gYuPQMhnhJvg5uRPxXX4RBcBrLfpo/kshd1B/kGXUTF8Oa
Iqt69TGWC948DyOsjqZjWUJm5Wls2ejuO0+Ddd7eXrCdBrWXIhW4cWEFswwP4giafGOsbLO/7mFv
vq7KtvRhr5ldBtIo1CeHkGb9dASJwi0PwD1V3j+7QsWkT4gsY1OWOM55APmsS9h94/Vfb3/asiUG
xj4iV+UATpLkwhsI23cQTEQdN1QghZXVQba4JPkKNK3bjVk298DYVRIf1wcGWM8Zcj3somehvkVl
o7/s+7qxoWSu4LDri5zzrKoiltCtip1y+n7745a5NhkTFAYA3qADnHsj8MheqJ51hl296bbelixj
Y1IldLtAC1phjiVMY45NjvsjTegG/8YyyyY3Qqq2T/sldM4rtQP1vw+Jpg9Sl8/Ckccp39LmsQ2S
sXc04JP6k4vkgEzlfKAZ+8DWt+Ys2QLr2AZpbfhNxGXOxHvtptUj0o75WEhAdARqNPum2AjnAq42
2Fu1c+568UcDmB9LKJPVHESG2w3Yfr2REXBGKijyhPnF62DlIjSy1zzPNo4K29gbgazbOandBMZu
Akpnp2KcPifOgteGSe1Q+sFZZBIkdE0qr4DTzaOYYYVNHYhqyqHYA7lcv24EL++CMSvLRj7CgKmO
eQImYjLn324P/Lr+3jnTTDIENF2c0vfhKqT96ftaGiMOv4O+yJFM08ZF3TK3JiEiCxOv8ZOwuAx+
nwUALQVR9r0OCk33Db9JiNAccpdUa/lIOpAKYEJO45Zt7Q+2X28ELvRdCEAuo3ych1RdSNaTU6r3
WIJgak06xIBHft6QOkvibB7y30kbfKh14ux47Vq/vnbpzZbA09b1NQCFj8AF538J0kJERMw7k/j/
kCACDqnPkGPjhLjwgcqy/eDOY7IDhrr+diNmh1zmC/d9+chGbAiDi5r83KNm6K5otH1L3zhyaSf0
HEx+dSFF+Y3CYkSGoMNpb/6nrzN/oxFLmmrSH3TQAf2bYJRkpq5ai+QOAA9+T1NgA4WkYeymYXfn
r1LPbttugXgth5pJjJBpG/TdOCncdt0LwYEGiwigR/uvDjIkB6iM2yNoiQ2TIKFKGKDlalEXrfFg
Jskyn7AVbrwA2T6+9u3N6hUwga5CV6kLyDxfh9rTh5ZNW+UA28eNqOao1q+0F3XBv3pU3iA+P+5C
CGHtmpQIkmCHm71FPko1q9WRLDn5Lv9ze8wth5lpwuOpJHMcjaDOIIoQwyhzRsoFW9RggO/07SYs
a9b03umgduB4IVeXNSiyATrhTROWB+DvfmQu1lDOPgCVN8IFHhzi203aFqwR7qxKyxLK5+rC6HhH
QCAV4/B16IY7WuhjqvcQhtaZMUJ+aNoahmhqeZA9kiSxspygVPrP7T7Y1pRxTssmCgkoF8tDR9kX
VWV97IhkjyIJfrkJaoOJhVxw2a0vehBPsGVUsd/DUXTXLzchbdAGCdIeycWFpZC1h/L6NV02K5+W
YTEhbd3Q9qPXO9m9jqrqMEDW+FwWm3pllvzFlP1lsi/dlkfZPXyfP0BM6DiM1bWo+Z0b/j/Orq3J
TpvZ/iKqhBACXtm3uXrssT3ezgsVe2wQ4iYECPj1Z5HvnKqJPGy+sx9ScXYSBFJ3q9VavZYyG9Oz
Ypw2tg0I2lG6rmlOJHJeaMH3CreSZIpeZorbe7GFHFqbqOX3NwFP+pVLypRhiYv8iSx39e319mMl
2FOOnkXI2Kl72uj+KEkTngo1bJyU1xbB8t5yGAMx5UF7Z9A4nZ4SoZHnJZkGl8JtW6WQy7h1/Aac
sNeZq+XFPBrmGkp8uEyX40RvEALRQVVJ6bmH6wawPBkQQ6TFY9CgtoPOf8KrPAbe8MtVD7fRbROt
2kTMFNY0Q99YzggRjr/Fb7liQ3avA9ST0PClyvbejEUXT0Q+l4PsN/xg7eHWjsyiAOmjQ9R9HYXs
mKZu+tLSodjY71eMyEa0cUPDonHm9r42yFsmgqMgmu8iUu6i5cR/3eRbp2SWpg0f2669l0jnT+WI
vsGy7KoNu1kJFHZTg0RfliiLRtwugUIycCLzL6Job6fU+9WSrcrq2jJYrpx6Pq3Ltm3v9QQD6t0i
fWq6hFzBFYGN5g8UG+i6/aHNwErVD2IvO/FUohK2Q331fHkJVhIYG7/Ghg5Wiou1e9Y5FFm9hLQN
abP0NcvG4va6MSwHZp2HTayqxC2boXdSh9lTUrjfFM+fLz9/KWL/eWr+QzknZEXVQ/MJecSgHyWk
lzSqzIZ4d20hD0MZPV5H6uxDxWt5hTe7wsQCmuK+qr1PmIJMMtojn7oCqP8Nn35/Nf5QzqGgDg5V
BBIywiChopEM6zF6AW/QdbCY0Ob4FQEFX3BUtfcqRBoP5rFTG4HX6vI6vO8KoQ1Bq8H3F4yJh3A3
ACcqE2CE43bMIU943fOXcd9MPu7J/Xbwcn0vc6eB5iHNxLGbt4Wk1t7fcmXSTL1Bk918B13N6Ygk
+zmcxLThye8H1D/kcsogMfBaOBoBkXZigiN25dug+Ikr+q3T7Zr1WDuxEokUU+e293SGDCHubx+E
jzOtZzavwt4PqX/o4YSN66Y4YbX3PWAMMRbk83KvAvVUukPCFD2genJdmhfaGDSpxQi42zDfJagE
MzZ+BfsbEDFOG0sHV/XXHhSAo/63VXFVuNwMGmS0dZt3p0qk7PeoCNSrL1vtysLbSDSpq6oPCjPf
TdCniok3nPuWfqvn6IXU/kaEXbFcG5AGSD7BLZWX3SYtiHimjg63QwkijMtfsPb0xd7e+B10LTug
8ufs1qB1/ZQyZvagQ9ooi62YlI1HM7IZZWRodovuu2/lDBUJZMc3uuzOfQ/jnWW0UcNaG8jy7rSr
OzhIlj/i2usF4ir3kGs8mXH4ujDSAi2wMczaZNF/T1YtOxXOYaNOdOk0Kzl52jbVtU+wHDwJvBqE
uq2+k5xyEzduFjo7M+bdgbZcpB9qR/T3AZ0hkHF55Vciik1KqyFZrrG9ittaOGLeTUZ5+aGfXYgy
TKSnny6PsjJlNjAtcWQb+l6n76DNVB0AU9MfG0LK6xbERqahF6PTQWNcEOlGr//k382wqcS69urL
Sr1xDV01EhIYrXsLaVTUjRNI90y7LBfdhnesLECwBJU3z4dKEGQpeI+Xn7TaUx2QmGdgDAzrTY2z
94wKOm6hZbB8yCgh2E/PgEEn3omrym+POmk6vR97Gj1A1iB0AMCChObl5V7pN4Ea278/KkWbZ1kW
0G7T2XJDkAX8m8MDCK4ECZsOXtif/xGyVqzLTyWv+ANWcKvM/N6ELl9r5aIZLrMmkmbNGbzq86mY
AnasJAh95mgj3L9nERjANmZV+KM7lrQ+hxmA4HHte19IU7rZxuNX3t+2Zn/2W3AEp9W5Zbz5AEKF
4nudpE8Kadzx8vK8t18tH2CZNEhiusn3+vKFBwM9ULd4LhVKybKD8t0o8y2k4ntJ+zKMZdllNgG0
AWb+M599eVdLkAdTN8gPSFbOvWD9QZfJLqu2yF5WrPwP1mU1yCgF4d4LZNOCPS/GNC6lCndkCNKb
uYluqn4zS1ozgeX3N05LlemdwK/Ll15V0ECDKPTPOXWr6xqxQ1sUIOOmrwUAD2fPD7w9zybnkYUy
vNLArHAgmxn6lGNYnRPjdd4OYhkR/zQ7g0/iMhzcLT9cmyMrBiQQqGdV2NOX3uBgC4yneBjUJpHF
2tMtL2c+lYWsgZ42OU6c6MLwnPsg8spyI5lfeb6NwJSzkWkhw/JsQgjIu2jLKlz5fJX/2chLOraK
zqPnvqCWoO4mL9T9M6w38+4SbAf6BRxSW2yka59huTo2dg15rYK8QFBvvCdyUWhtkqHbOs6uPX8J
Ym8cgeMum6Kno0GwSpInaC1VL1Ai3YL+/XMDYp/7EUJslCQOa6Kq0MT5ADGq7ql0JuXcoPk78p4g
XxKy333FR38+IZ+Y+m+9Sbnn31DQev7gECp0ol3flVPxO0mCcRY7nLsl+0ojF7sfz4GHPDgO9Co+
8WKIxurQg2audzFHk6g/l2Nvmi+eC7LdIRaz17R3dMySYMMF16bN+/e0heAdZ1MPUXflAcStgZZ4
WWrRG/iLtadbDi4kuOWKTrkvYFr3Tr1GK8sZUsaze75svxHe8r1VsTwbLLByQDds9KBdUBYZBpSE
ibKnEPQOMdBnw17O4Y0HvliwD36/POTaJ1nurgUbM+7k6lxHCvBGpf3HCe3i+8tPX9lybYgm8LbS
AyUwfZlCL2cfOE9MeoOeaFAet1O1JcCzNop1DJ0do6FonAYvjQ9kGBgNyQGGOdymeWE2dva1ISx3
R4dyCBJM3jwOHJLDQ5X9KoENiyERqjZSu5Vd1rc2dRLpVjNwt79Mfu5BqKonZx0m6ZEy098mvtPc
dYG/JY6zsuo2ZtLPyMRqgsTVHU2X3fhVFfDPuVbNFgH82gDL72/CF/FJKo0HBapQuSSLgWNeRCxK
tXXNuuIpvuXnblVoUwc9wmOCDjsJdh9BguHAOOtuqKgR+5v7ZkLZfe7oNY0biJk2jLIPy6Ryx8B9
UdU9ILDfpmr8cZ2bWH7ve+U0lx6yegW++e+hE467CmyK8ayM93p5iLUFsf28yGWhK+QmlLhQQaq9
kPefVKfbrS1lZQAbPJlUTR4QktIX5U002VPAhsXOKbMtzcy151tOLniI3tOxas7Irwe6D9zALz87
XsLKDQdcG8BycZ7IxIz1MP9nR58yXO+aYt4islgJIMxyb3QOVkHZ+MgNa2Oy/RjgSBDJGUCgDNtr
fHmR146HbBn9jdtJ5XmcAuT4OKF6giKjLCGejI1QeujJBrtLtWdgGkVlvKw/Ta77rZoAZ7889opH
smVa3ww94wKbdEPbnI1y5ZekispHAVJZ7C4fwUMP+uPEj3aT0w86NhV0Ci+PurZoVhwwssRtQl/z
l7orDT9IJlx5aMd2S3ZgWZ53dmSbkrrPI1B1Q8wWnEfet9SQ3zXQaceyqh9whZhuWN6abVjun6gy
Ip1ANDY4W+0g6hftaBc1d03Ktr5j8ZL3vsNy/5QQPcpMTS+SoBiiSr4vU1HfSBG4sfDydueB18md
uN74pJV1+QONycD3l3YadYo0qPyd8ArXOWTKoJPgqoW3sZisbefIsAghM2xYtBQLcwQFkDJvlL7W
XMnGYk4j+qwgYIN4M/VkX5RAMZQRnQ6R49+PIIUF2UM9fTZu8h154B3E2NyNL1uxBs+KFBRyLcNA
k+qMXtnyidRDncdNH6Kga0o0q1+XKNuATRzA3B7X0c25RwP/Dlft6W0OsoorgKzYKm3AZln3ZcOg
FvrIUxRb4r4kaAmpWuFvmNeKOf8B2eRgzZBVrx9riZYZWTQfU1Cs7yEx872uM3k0s2/2Tb91rlyz
Zvrv2AbeL9TxSxhbVKnqqQ2z5meuqvBw2ZTXPsZyfzZwnaMirB+1MEfG0J1haH8uC/pNINOYQHqx
H5utYs6adVmBQIQZIFcM+9AU1uSp14zEYVOi6dXT16kJhjZmMx8rD/keqc/Ub9winkl/m2XJ/Pvy
bK2shQ3V7FBHS+e8qc/EEeFO94lz47nT1ruvxHubxRp1jxq8LJN+7Ls239E2e1V5fZfS7hylgA9e
/oSVNbDJBiepZ+Nng3oEAz66cFqozNC8DW4cKbfy47VZWoZ+sxtPCY8qJ0f8FQtKqgdMYb+Eqsvv
v/bw5fc3D1eDaiXraPkBsO9XBo7dWPVk44i94gw2ZBPHdwWyvmB60AG4RnmLHSk1JYTk0ypG23QW
RxUo8Iclmbj8MWsDWr5NWYiRmgklQRM+z4NUsVZpFIdgeN81I/8SgQBj789b5+214Sxn7/1szNwA
NW5OxetU63jBdHA8Hselu6VTB4rnr5e/bOVEaZMTluBxUkHklh+WPCyJqv1Cfoh4eddn9FuOv18e
ZiXxswGd7lTwMvAQHBm4vHbFJJGA1Sx2ovC7agC4MTQKj7QpdzQNyYYHrVigjfOsnUhUSde1j/+E
y97gTO6HwfHyB63Mm43z5F7WNbSo9CPaVKJYjAtiXwdHQBhN7HYQG0IB5vJIK8ZgYz5TL4OoAGoX
D1PrdLu6MJ8UhBFIXfxMxu5zBcsoGNu4Dlsby4oIEEIF0bOPiJDP9YOfQHe1LcMXxumpZvmTmbs0
DqNsY7C1KbQiBG7qkVFMiX4sm6Q/lAX/pQH5jUmv1E0XEVweXUlPGv7Dy/smGPV9Oy7kFoh0BDBy
FpTTXYMe+dN1K2RFB2hRB9rvsEKK9T5sAV1RS7Fhcdg68fiONJBhhm1fHm3NrK3gICagREagTP+z
MSwgYKP6ZH/dw62dv867CtRQc/lhkjQ56QidjVmGS5bLT1/ZOG0waMCz0WcJR14hAnVw0c+/6wAE
QTjrdBmXuXFfrhtose83612z1klNZPQj0WG04/D6/9ulBdlCxa1s0Db1YZ1GodRqmaoKYtFcVsP+
HyqqhnZiYzXWhljm8c1nJG4CcczBaR/LuuHFLm3NUuUf0hc1pfPWGWY5Bb9z6rOpD6dWuSadSfuY
FAPtj6TOqhItoQAhZOAqKFz1leo5x+0xF45Jxhhy2Sz/SVRKuhenaCC9tCcFTocH9H+gNTxPRtTx
Ly/j2vdbEYI70p8yZsoPZuqagxLsV+pVzaHBHy4PsOJLZJmTNxMceKqFRkVUnTUOosNu6Frxqxr9
LfKBNXu3AkNNKlSdC7c6O5lH4oImP/uMkC/DjILK2DT9xkFqJWrbGNOESG26XFdncLCfR1Rsd9E8
SrGTDU+a43JzVogk1Lsia+bmeN3MWYFiVktBQCLDBpervgunJJljpGRqS2Zx5Wgd2ISJEoSulSNx
QCARhC/VdM5yjpbHClocBl1AcjlrB5P/7LvueBMIlEOu+bDARqBK9KE7kCsrP4CbHcKOLhLMRero
uocvW+EbezO8SKOi8apz5pLoUwfZSCf2PYFa33XPtwKGr5q0yzxZnYei8vdCZvVNKIt2I6F6P4kL
bPxpC1U6UoGH+5xWdb8DXXmKImH4uuxzE6W/sjba/ZMi1Ixcl8MFkR0BUpdGrddWZwkw6o6auXwE
Rm5LWmTtgyz3h3qVn89lGj0AZvKqQYrbj+n0M5mU2LNqLk55KOvjpOf0MUOg2PDW92NOEFlBIctc
fyQdl+cBshd/1UHbddDf9b2byybwfsxE6v5vE9NRaJiZq+wDKDS+LNli3eviwUmpvxGU197f8vyw
aKtwSARsDDw5j55TuD+AMKk34srK69uwVEp6HEGdPvuwKHTpqWkOdZN3tx7kCc9XTZCNRw0M70II
sJVnx3M98U2xwaQ/JqLT8SHpdcI+XjeM5eoTZEirWbc4WA0LTrEY2h619trfuxDu/n15jJWlsGGp
wDw7YUZ6eZ69RN6BRiC55TOpxYa/rz1+WaM30arsyhTwpQr7iiQsuh2bShRfeQh+l/11778M/HYA
R5eFG4RYbF+Fh9IVySHCafryw1ec2yZI1JWf1LhTUHdLxSwVyaPhaXRkqNSix5Z/7Dz0/C3/qlJX
1ugDG+qnpDBRLYLynGca8vNOU8RAlKAczIutFHrNPyz3Tv0p6fD68qx1JveuA95wlJb9HYcsyJVW
ZTl4UDPsUMj8zkNr/PRrSAaixK4soEz+6fLSrHyEjeHTYSHHLsyLc7IcmGjfPiJrKR8ZBMM2Ds3L
hvdnUhvYML66zIlqOleeUbPWezHXdbLjhc5/hEGmz0TN5Dr9hcCG80lvjOpuHMtzMfjezkBHDUxu
Tci/XzdVywe+cZGx0WgpGXhxJqMK03hKwcnfBIWza2vnGtpHTgIbuxfwtG+LairP6Zg+AxQ6nzx4
/sZ2sbYSlo8L1fVd5nTFWXb8WcrZ26N3ktxW2Jka4K03ou3ytPfW29rJazX2YBrOqzM4bF4lS+Jg
rK40Vmu/bpANpoWJ8vPIp/4IcG19C8T5wrwxX9OntyyA5dSVqDkw1BniRuNScAn5mg87OZVbCjxr
/mZ5NJEg35lZUADR6OuDT1vvezNLcRwbVW3sqisLYCP2mCyzUpACdlqOX1s5+Lsex8SNAsu77OmY
IBuzJ+a8zSt04Z+XgB1yEBkAYhx3c6tOIy/pAdxhPyvG9kMPzoTOh31l5ZWn8MAmU5xZ5bkubkbP
g+d3+8xNAnEUIAMB35kLiOJlP1+bP8vPKXbypuoSeZaBUZ9lxgVBk2+WbElQhe87CLf2cnSa9r7b
VvXZ1Q7ktMDZAxjcealMLefDehYyzrzmOpBrYCMHKXfDKs9IcTbM9faz6Q3E6Sb0FgFf3WxExrUZ
s1xeu8C5+QUDWMVDYRQ0ml3xLWiaetpfXpEVp+GW39eE9YHH6+Xo0XYo+NdtcwO1SfeGs8RsHXPX
BrE8fwpMBfJsln0g/QA9VEqSU0IgeRuwSh+v+w7L+euQzMqrEIDpEKH07gcPXcemkzs36eHyCCsr
YQP4cpFz4eE291ygEnGqcCjXQm+hA9cevhj0mw0w5Q5jXY8aigB1dmgC8xTJNnq57s2tJL1u5yTy
vAqB0clvHB90d74KtjTvV9b2D7CeDMo88XDQ8EdUKCQt9nkjD3nq5BsWupLh2gC9MoQ05sDQqxCO
/JaJcW+WwhIYll+STt1Ofn+TttUdwvIWb9nKXu4va/RmLUofUBdUVLHLVuEvM7cybhqS7tFuUsTo
Hd0IhWulHxu3l7hSSqcy8DykDP0ICCW0WVgsgFp6Ad38wyyRO+AOBCDe9gEE1el1nmJj92qsl6sx
yFl3athBzJS8FOCQDncDcyH/etnkFtN6J1OxqQ/LhndCFV551kDX/eOOXjHoOxfiKXGbsY8qH6+h
pcSu6VuenzqTJzr89UFHYG7UY2D2Jmr4j1ym9Eo0WWBD+moe/a9/LlD9oMufx+WWKJmd4tGJdPm3
7wTAKEKjL85URl5MpOXGneJKZLCJEn0nK9wB9dVzwNyE4N4o5O0eh0j2fHml1p5vBQfSOT4c2MGW
nIv6duZD+p35nv/35aevOK+N9dNOCpHJFMW05X5cNeBXncLXrjUTcNviZ65/TkK+Fkrw28vjrX3N
EqXe+K7pPeAhHOQrJfGLIG4kb5IjN7Uzbhj22gDL728GqAGtYxFBuAu7dnwoJ4Nr3Ux1QbO/7gOs
/d6rB1xNMlQjGqL4yU+FuglosVGUW/FKG8LHwR7m87nBZU4yuieaaO0eAHbxHjymdRCXpRb7SG1i
MFeyMZtCMWpoI8NkrFA9L15BJ7ow4kHZe4ALkenbkEdq1xC+tRGtfZwVB5jn8krrSX5Icd3q9JBn
nKj8q6zQeFgfqTGumzyOOMiSZoc7M7dj1+UFNv8UNDWioq9NdJtko3kOgYN/cFX34/9vDn5EbBmb
Xneur3IIf9M2+iiBuI79BWx/3cPpv21Zd1IVoIiiEPEQci8gcXXK0A228fT3ttHl1e2kz5sSH/Lx
3hHE6fdpOt8pF5LHdPjqT1vwhPeccRnCWvKUs6pkUpBjjSmK5eB1hxwikafL0/NeZoOn20VayXEY
I3NNjkZgY1EhNJq7QD4Huhl2l0dYeX+7SEunEr1FfeKCRtp/rjMIUQxo1rnCLpfXtwJ7GDKWlYaS
I+uj18mDfJAL2OvG4q69+bLob8Igb2TfzJxQCNKH4V63yPYaAV6l6+bFiuKlh+wgg3wwNJVwOyWK
7kfi1FuntrVXX35/8+rowsEBXrUuihyu+iwCUO2ge3mLPWPt6Vb8JrjwLHzhYUmHFjp74NF8HvtZ
bWxvayZpeawRISGV9L0j9rh0P3W1e+oWGs254GKjkrX2AbbbotvZ8KQlR6iWfa4LXE24XmA2XGrt
4ZbDJtDiHVmLmABtDu/JG+W08/zNzHbl6X8UXAUIAHKcoo45LUYIxAPtN+CC8CqbtGutxs01rfOe
HpVk8k5x7aoYUUddg0KGu9oVVpK2ufTnuQfjfcvzv8sWNF/BWHy7/PYrhmP3SStWsBkNbvQ/HsUc
oER7D+LI0eTVV06Q5bS66TrpQ3TySIyTu7spr4osxsYC0PPlb1hb3uX3N44bmnTy0btKjlKSv9F/
nR/+i2Ps2sMtv+0B48Tl5/L2XZ7cyKQyx7l3Xi6/+drsW27LIJmT+e7sHekEaooyHMnXOTNOHMyb
HVlLVLcPXIv5WG5L+dxqh5eIajl64PlcPCdteytY/cC76p71W/SwK7u6LUkzp5JH2hfsCNaF53ks
91OtHpOMnAAU2jCkldmyi6zcDziXLfOOYS9ucIfxtEg+zM5Wvrb2eKvUwvKMVs6ydZlqih7A7SaO
BlelX3w0Ah8vr/eKMdm1VFWGKpuX7hjeh/TTZEBH6oup2TgRriw1t/ZeMTcka7jrHXmqH4UOj3Xa
7EWZP09zC1HsLTDr2kdY/iwr7tDBc5C/9aBMqikab2cQyV3nzHbtNKw8EBppzpB7Zs7fKfAP0Axl
qjlctwKWO6tGV2MQ4eXLiH8JKyEOWTIEN5cfvuIDds10lmgZ9QnUPwJ3fmJgilNJdRc2/q3xvZfL
Q6wZqeXOqvPn2kOTDbQBGWvRtFbp/I7lQR3s27yUzcaBcG2Nrf3Y+B2dQVXG0FoLFboeJ4uqrDf2
+pVZsuulIfhs/DQz/zFTQsCzToaj8vhHb95iTVyZJd9y5dp1u9q0lB6hOJt/oBDbflFhSw+5HIqt
HqS1z1i88M2uAxqOHKKM8DZcWXyS1U/Nq9PyFZm4chHsCip0I9Qc9oYdw6KcT2U9Rp+zIgmuUSXH
zmDXT0WrZNQkGYJRrh7Qevnqz1vUy2vzv5jVm7nh6C5McopQugiE1AG8LBRg3I7GTdrqtREsP2Zo
OQmiFNtNMjUPvHVPRrJ7PYQbnrxi/3YtdAbt31D7jB3bLDJg2cH5OhmifHfZiVcCtV0ETYcKbLmC
YmFFduqz5oFOOF2XUfWwRGnAMLeKRms2arlxn+U9CBPgxqnrfE2qmv9dQlovHkXDD23adofL37My
W3YRtE9o0HeJ5x2FD5K1Jnt1cvPpukdbngyh84FBcAubMiFyxxjYeQNXbHVIriyErQfTuaWQZlQM
sgbiezRKYPy/yCh87JMcdaLR3TidrSyDXezkI3HF2IzY04ryNBYBRJTTv7oke+1K/ePyPK19yeIn
bzwu5Uio6fIlyIcevMiFAED2GhL23KCPNb82R7I7mMsiNAMojfyjaXm2g1jVtA8Lnu6hAJVdaUyW
Z4/Qfq4FH9ixQdvUIenT1zKQ2fHyNK2EDbvQSZMaV6Z5y46iCj5IE77SKT9Gkf5y+fFrjmDtzoYM
XYZOT8h/GZzXekh87EZns2y6tsaWNxM/cykuFrDGBfnuC71YK6/weK7qp2gTdLoyR3ZfMmBuIgJu
kx3zrPicGHSh1EhhgLT7dnmS1p6/fN4bUy1N1rvESzycqEpgP5M6PHVe+98AW1eW4Y/24NFUYRgg
aECqZ4aUSNLur5WqIHZXcC9y1y30zI+kn76KNCtjt70GkI8t2e4JnmWF/nm38Y+eT34kLv1lAu1u
bDpr0275VSq9ROTY05C2T6dwqL9RVaSxX9VbPAMrUc5WcZGqDSrN4LiQUPu7DL0dFcOHpOg/DNk1
4OFlfiz/UrTHjVc9Iq9D9rJPmP+lcK+tS9vqLT1YIGr0tbEjmnJANTsdZxdauqWbQ8JgSwNoxYXt
vt/E6bCz1K1/5E0QcwZx+LCRO0rVbeQEH+ehP1/2sRUPsDuADRXtAKFNLPYEPrpQDd1+CK59uOXA
aIeZ0JwLBy6D+oXNqHp38ybL8LKxv1OvsBt/wfFDZG40OxbzpGIvKI4yzPeLgGvpe0Es8+HooMJz
3TQtvvImFOE2dpjK3GuzGGpquBSmnpm+F32QjPvLA6z4hC3gwioHxH+N8qGl5v7+p1kN/IOsD2+2
TWptqS2/7qMAJxsZeSDVHL9qwhv08UCv5fL7r9mrVaBqIz6n+aj9I7a1vyBzdqQz9puyH9I44NPf
JhBXroTl2ToDW1GTZv6xrEFEn+hvAVTKL3+D6/1DSPGOUdlMGEAml8zXSYqtEmI3P0u35BJ0pyY0
x4Wu7CMnpfMckjJod8DkQjCY19MMMomuG/9ye0K+doGi+OeQ+xAR9kYQtMBx5+7Yg3m+O9K0KI+s
bRCSGijPaRZm5c74Tf+bQD5vQMelw16mStcP0BQHvYfJoJ2YNIrfgfZt+iRnVUWH2kXVSUk0c7MC
qDE5UDwEnBnoui4a/yO4fUjcOgvpOTju+oc6kuRMweN0Y8qivqU8Z+okIzRvQTKbfggVa14rfLGz
lzzITFzUPPc+pTT0cO/dgkd9z/x0UD91VPXpr5BWUDRNS5FOMTO5KPZghw/0URNHNoeUD/2p1X3w
PKMB7UtJwZ6rGNhXQJA33vcidH+gAbD7UpNCHtNJll6sugriMpD1Q99+OmjwTwV118S6acCmAPYA
lu3TwU3Jnga4pgA3Oq7oIJudn/ui7z+ntIyOPTOgneSFX1Dc2c6zAOAwctCCS4dkL0c+fEjzLp0P
qoWyagwcJJufwhYC8bEzjZMBZbgcv6Sd1/3MZAgAhmySWu3SIRe7SSMbR+hyAaNMcHP/d1hF8z2w
VjT5C/2MrXykGSvuUSUd/ENqMLW7tGPeHS4zvTtBMrovIfJ6Ju5E1bHJhP4yeZEZ9kU1t90dtLGK
W+FByJdHMr2vacP6PXAvZoh1otP6lJZArx/A/REWz/jvEifmhpfJPfc1cFg5BABikoJGukb/DzlN
DIdF1DzHku1cZ6r8l9ZTKY3VmHaYV15Ue0jKl1McmQg4xjpt1eekQC0ZoL1wBnrIDdhX5jTUR5Qb
m8d66sOTcHWQxt1ohgzN/H70qcxrnNCJ7LBKFRQ3851EA+b0LKbaPE89XmxSgZhvKKZRLW3fUGqj
o8iqPW37voxJUGh6IGJKX2tOw1sZ0ORpCrusPEIfti12DTpBqrhnJLgh1Jm9GLOq9jqve7on3di5
t9Wg6XAAVDf/6WgHdT+qG7xk7Ubu34Ql7GsK12xjgOa9u4JH+XgzhpSSz1J7nnfoYXz8QAYq2W04
d8I74PbRPAleTCROvLD4ljlVkN9E/cTOqvXHG+236WsY5Lx5pigJPtMAG0+si6InP2vFHL2HBtkM
ZZXZCX+r0MMfVRqkO9Bvt6AfhHWVM3MeMwiX/Zp03f81J23xkGdgVjLcw/u3KfVOtMMExeB+rz8h
sc78+4iVsNe56aq7zivZa6iQlE0tC++nKmzRINMArZ+qznyF5nDxEYIQ/EcnQcB95wooAvdp2fdo
eu4KbzdAPiWPk6nAwU/OI2DZETqgfjuzKvo9MyIrPxWkxep4+J/ua2HoBwQDcYwoKNwJaFihmVFr
dIWM3j4JwUByMglyciA+pykW7lB+LrVBTze0TtAMmPUdv2tqtHR+FJBVkTOQ/ggDYo+bulZ8aFjJ
1X2q6v53mVMHBuSNfrYvad6nELBKhydXdpMAXk5O821Poc8JBE5k2lMKrHcdJ4rLO8E7zJZX59Gw
r8GyeQT4WXTPShE+7YRfdS+p3wXPCXrTvg6hDKofTShh+0EEzP4pAIX4zVjPoch32eSqeUcQUx49
I+dTRvMphTgxBSvVbpoK8Uuztv5Bo6j+2Csn+gikYPYcZj5mEYpAWD6TD/J3UiPEEuJlKdgNkgKv
CVv6wifq/uj1lJ9GhMmbRAE7SRblyxekkV5+Ck02+PsyoE7ymCCufZnRa/sAVYO28uLMTPl82xJI
KZ1Y3hKoiqCzMNtrzqlC6x1kQctdAbmab05fkfEX+mq8JzOZzj/SKpqCUzqEw4cw9c0X3LkoHkOD
qXvysoSLnYCe1BCHflhN+5rAOIi/cJGWVNLPHHsRCEU7qtu48nT0ENVsQMtU3f3VE1EeUdGs233k
p5rGiWHFt0oAr3wwDcTDd6icO85XEeW6f/K6hW64xjUM2RGo0zyUyu+iPddRZx6TFPyYBULA10nO
0/ce+94pEAHfMR40OmbNWHw0oqaPjDP97PhDhFJLRbIvMmXgBzdCfef5/3B2ZU1y4tzyFxEhCSTg
FWrpfXN7ab8QdtsWu9iEEL/+JvPdBw/TVEXUm6NjBgpJR2fLzNOJZ7gus4PGNcDN3Syn12TKeRYJ
vyLQ+HRc17uaPIxkfgB7W815FOiczK/QpEhEi8soWV4loeb27gkH3tO3E4MUQZlw/BAobT6iEuxU
CPiU88JEmZDr3vENpGkTp27LQ2AmpzmoxoUnVP1IU6g0tQY8Nugc7XXuBLhLM3+8L6iLyjsDfqq/
asKuVAd0jNKvveQYGnPlhZ3N3pASURmVFbAc1xpjk/2Xxm88DJqQEDAlSYmjj5lsLazG74vPtdey
hyKtyqc8nL3PAEdJZ19nKZ1+Wh6yWwOMXBmHrd9oE6WkHao3idNDP7c0wK9SUyt+o83U/YaGUX8g
ngh+BcyqMnKBzNgjdKm8SCKZv03CsMOWsTHdecwZHwTk8f1IkbyiD1C5pOGtpzRnGDhYBMMukaPz
YnPN29uusOJ7z50MkOpa832jZ/1LQF30W5jmbRj1DAir2EdV0B4mKtht4EzOW5ZD5zuuBICyt0HT
4ccLNqq7AaMwfjWysizmpMmLGKHUTOKE4DosBa8elXLaIlaOZXmE+wBs0RZujcZYd5PELUvcFzNP
cEZC8YIjJ+zFDzsq/cnvceasBA4oMkbmmIRZDNdGef0PzgGfik2CvCJPKjLEzQzVUNFUOtylfigO
TdiWJMrdZKiRxBp1pzoF7xmGKVy1RF56PWRe9ckDo2CKvEwLR+5QGnNYJCspfpsElwhCyEXbQ4Tu
i4WQ6B+LMb5HdwLg8CCGSfS3s5310WZwRJFxoSoQzX4+l1EwMPGdpGnb3HpjiX0zOrBOTOyU+IDI
YiIdEbEDAYkU0z4IPFg06QyrjiukqO9xJQV9GYH/TMjOyZywzaMQONHqvq9LOexcSHWwiPppMT2M
oZDlfsBPnHcghIngU0mz9sZM3fhcDO5MdjP60P1RhKL/Usyj10QYPwEHPAFSvS/4SIs4DDFDUI3E
O9DaSb7zAoIQs5eVdwDoZLGpRDoADOF4NpKYrJPFohVQUbYBlLUiIJyGPBrRrEnjAqtaRGU/uWwH
Bc6k3HeYX8eua98Lrqdhsm9+2diviudU7GSu252Ec/TSKMllV+7atG4PWDnnFgpk4XQrcEM6sZgs
QvAW/bJH0KdxTxaIOIu9Lt0AaysFnFs63TLt2jdI/5S/GsdlT31v6puyacndFKT0plV5k8a4RPP7
oCvLp9Axbr8PF1LBbkTk+WSSMvUgu9TjAh+5sZAlda36LkHJT+OwKxD5gJaTplArdXFpks7DYvhl
3kB2snXkG3TNlHMESkt6UVCN8vOQ0vRF5Enx7OO21XHrzmj5EOQwc5xAMW7cWaiT7g0XTRP3SZD8
YM2o30TSlj8CzGl5aBMNFypbgoulL6HXeRgsK78iGJ9/tLat/TijDgJFEKPpDUsIxy8hTjcjr1gO
UuB0VfsYTNCvj0beps+sSLOnXC6JTNH2cAVIxoM69tyl6Zgh9+FXtfWTKrJgG7pRjSDzezvl4odX
d+YzT6r2ULTO9IN5HBMyMmiGCldlhzZIERuns/pstBWR49shmoCifstSv3hGbUfGuQ7Naw/u9oBj
Esh4aLQgseeA373D0xCg23CAhRTV9CUrIWGt6nH6iYTG1cjPCqQUleckX6Wg9AcbxRReCRcRcJy0
OWYWZn0DIIpGFRIfk7P8HTMMW9z5g73OC+gjF3OTw7facbyRXJmDEN7wNQBS9otukAZCdcK59ZC7
XdE2h14Cl/knCdik3XWot8SotelPGHMnd1o02LN6lNdA9AWAUw783s+AHYxtO403faXUwVWQNcu6
LouIZ5IdRHRmFqWNlLedC9WR3USh2J6i3B4hczD3qWFQju1ctAUVmvyvzUzH6wDEWGQcPd+JYMD/
3rskzCMU0dmDha6wjYK6FU+ernDLGNLMx8QwZvYY09U/BEZP+QH1auB/SOg3sXbD7rlofRg9h2b/
PQk0Fl3JklwVdTt9SapcXLdhx3cWEpwvsxOO920xqLuWqfYGUUsRZ2M5P3dBPkR6aovvtFvYPZph
tRMfBa8s8dQOJRH9lSyxUYICzE4Cx//iNXXxLizEBON0oO01p6O4Ua2qbzrISX5l2NN7gyk4t4DK
JI9aePl+6HENoZKZ72RT17sJixARqP6/MURNU5Tppp/g65K53HvElm9AabF8kREb2C7vIa2gAHi9
aUH2vkeDA8dNW0z1i6oa94PiSGoLoaYvYcKXfodbYv2mYrmg3V5TNIsqfaiKXBwpwQijqG5qmGMm
SEQR7z/JdplsMaFCAIxecG1dWYJOXBiLr0X1OE5YEAikVcyUV8topW+QEdG/lIGsfJTJKtljZkJ7
5Vm4nV1A/OY+AfziqQ3Ed4wH1miHlSBwazD6kUZPvvsI68xD8MGQs1RN1T9LgUld8MjunbB8vB5g
Pp9Am8H1jAZw6u6yhgPF6oXAEHZR5XC338E/OJofkS4RJ7KBrhTkW1KSua8FxkG0VyTNSXZV01bU
3wewD7KjdJy+kAjujO9fI/1FtiHAs5p2wSTJtwI9tes+IbgjBGf5TwYhE7i0eaQvA7gLU+QU050l
XdijoN7ipCLOmtyDNtYJPhE7dA6S5Ra+0FPVYKoIpQwPV8SclF+ryZ3KP1BNKPodJi8hv1uSoRys
6hbqH14H4Zcbt2YwtpB0k7fL07BP0JkJsFFtLaR3kyjQyCFj2NPkd9Kwgh+1X6UiDjrhd1fuXOdq
5yjt1jeywIhkhy6IlLSpsoMsxmaJJjli7b4nOv1UIBJFWlrWssg+OXRIszECyid0/vT1OKb7zKMF
zuiAxCOyqcncL9zBFeDVBL4R6SjgccpPsEyJhd7LU8UGhF64ejW/8XB19biiXah2Ftxhz54qfPHD
nRykzTGWHzEXU8iLbuesduQToovQF3CgVH0ex0JCYFxMPoYgCebT615RBDQB9EHVrrbMOPeiLzrU
qzCLMzx2jEBqEYIKg3/jZXMXfC7DfrkrU8kAjK2WdB9DDoZIJhNWAJJHuXNIcCrKCJe3wdpR8GGf
E983/t42YVF/LbJENfdh0JkXUi/BOallw47LRdde9elgnEPg2ALTNGxhP2HoAcJ+wTyh9mIGmw7P
csvs6CFm6QBpCkJnB/Vk+FAXw6RfLOYCj2+s9Ofgqep4/YOFOcxBIW5P4yzVeXqoxOAThBm4Ph8q
r8LwyYnWBu25QbD7wm/K8SvMqUr3FUqo+RXsDGGw7WuAFLNQjMWxNko82WacMZguRRqamCxHxEKq
Jd/IVJ3sHTGA1x+1jRkw+9jKRk6YNsYNu/LQau93VVWM5jvFrowxE516Z3Na0R9u6hrv1qvcFFXb
xGUATjjX84gU77o3HhBctkOGKgKakmuBXJdF6LI4CPqH4KhYYHaIMyfyS1eDr/ayguACoAo99LLy
ZTpGBE0ntKjUPAQ1RGZFALHBsJsRHI2kf+h13nzxhh71qYDjYg50Z9SLzUjwmoSgw2ZIsI8kychV
pgpxjcJ8g46IlqgUJYnoxn05AiUNxZIy3UPTVP7qHYh8ZBCBm4Lwpp1Hu9N12e2RZcACg4IjIR21
BRtrJOEdDxtY3nJuMFluAN4XtlgMdG9m3IZwjjOKDixph1fZqfmXIUx+8T0z7Jye6zuXAB48BBl9
zolpmxsNzYYHLX3+kAjdjbEdIRO3I1lYHX1EpRgX4EKgwKvh28BxAWEqKfhQxKWPqbBpLpfSQCCq
Lr/FCPSmPAaU4BbtJ9QNkadU90VYTGGk50Zn+54jKO1xa2eHCl38J+S6/AEA/eBa+uod1wayARo4
CtlX13exVjlFNiacZNeB3J1E6I3hyxINy2fexO8hyoYSA4UGCJnI9J2MPP8BdswAXc1e3EHRRKeH
3E9I3M8cmWRVtuJOM6Le07kjd3SqMTvLRa36PWgCpE4+YteyHO0h9PyMHjrtlbACxr0yIg6S2VsQ
B9NjppmMBcUcBWHA+QlCNT95KkUBKhkT1Fr6MujAZgcbpi1TkUL+DGXwdEDREhVTn3/2etysNhgJ
wCtsvFFOjVJvQFp9O1gUAIK2HK8ctUQgpiv6w9R1+RWcePMwtHnIIzkOzm2fSiAIJ79EjiZxH7zW
DfY4RHVzj9tofE5wlYtjOrQ4dKXUy0rCKTuNn6KpO6oYw+PCLDKzdNujrdLwF0vm8Cno6vLFMx5S
WoHqY9dV+bdkFvS7BsUcYS+8MN6fYfQm6hWAg0nboeDR8hY5uZf05kDH3n+TITDoCSRc8x3ykS+N
qGfIWvYJ2qUINMwjbFw+OqppXrMgk4/Gm5I0qokrzU8qMcUydhGtfB5C3t8zz0++BgDIxMKUJEHg
SdBASLykPibDOMduxco56pf6epEpV8V6cHH9atfxIo9Az3UC4uXZ57aoY4D8OHhKRCLSdgeVdAjj
CyfZtyLEmW5DmkF0pczZ9z4f0q868DsZMwegDYjZIWvzCpMel+FR1a6eNQ2ikaH0vS9sTqpoRNMf
01Tyno+HCVXMuNJzwXZzUBq1536R27tqyjuIb6A30O1I49DygCbK9EmQwu+ug9Ga4rWAbTvXrSVI
8RJDwi+GF2P1BWpPYfGWOVBTLGjToXBWFtVDX0rx5ABFtzNlhrx/cO3wmElwOpwOakHYpqJ4nzIP
R1VDWDy1Wal2aYgcotdZcdB6rsED4TT4zAYjTAwxGIEisw5dgfy9SZ9xV6phP0+YFbKHdIyyVwni
uRluvBtx37ozMuli3zDr81feU9lew8ln+roGTbVeqtNTgktj9D4PddHZg1NYlBpy1uC3osGDSkxN
fdztdei5j5KiYAMJJcTUrR9U+y6QsAnMhWwiCRk3ua865N+LkCAOoLBpeyPnbs7/9OVMZdwEYKLh
CMHN/wj00P8godS31s3bt541cLZVY5Ev8ybXX/XEe2Q8g/5VTd70niVJ+dBjqtMOSizJHgE7KfAF
DonVjELSRI2KHYt5q48pccDqQ1kye2gVW24hZ8qPsobDogT/KhSmI3bW4CT6VHxPAgpfn5ss/JUC
z31QqG3egxmMkML1qs9Oj7gzakcd3OLcmjgJptRB0Mrsn7pEvSFGrRXtGHge9R0XPuKaluvy1ZFw
OTtkW86L6mrU7jrTo9fEVavveoGpyLHV0KwGNAQkk7ZwkOqoQpEXLfPmBcTo/JvrdeyBNZmQcdk7
9FOKy6N5TWdTD9GAwE1fpfngvw1yIKjoo7aQ93tbuvYZ/CQUmauAk2vNFf2SOJx+R/NvfjE67PcV
+NXFbkDw4V7VFYqOkOMXJcqE9QAG9oRJ08N1SErM1t1haJ3/5uoljWNtAXnTLGdjizjaDbBCyAB3
rBwyBPa08zH+WjJ9bB2LVoQHdEq6KzKWmytbuXANDW7ESGPWI36q4823Ttj53g6VKcdGHYe0nxyT
/I+LrswXK+oRmSuGLAGRi+DrrSNwqnHqsfZO+shir2xa5VeVlwwxKkb8Go0hr75uE7961PnoVofU
6bJ87/hQMTuiIYLsqMFc6+EykMlaTxlTO9tsnEKMf0iA/agWm4VxDu0uBRDkTE96A8iyFlOuuCjL
ZgRIBr0HvRcG12g2m+QYLmi00y3jjbb9f7STofmeqoq4Bzst6mVh9bYge9HUuaVafzr9jo2+/VpC
2WYyyYcGKIps9v2oJ4ipRHVOInzr4cuH/QVsGDlnBhUg74CAGarJIYQQsg458GU/fQWbqAgalZRO
/EBkdpVM8MRTfXbu0tb2Lp/010/HImNm2OCKQ4LULlIhmDC9M3xrEjGfgWNuLc4KMUFASPT7wRMH
G4ZlVJixiN06/3x6bbaOzgoxgSyymzDtQeCupIjqPUQtAHmG1osaCEGdMbOtL1ijJUCfLmuFflDW
Jz8g4KYiDqmGM/a19fAVzLB38lo06KiCqWg/63HZ3ak9x5bb2N21BnKl28ojAoynhX9RJJi2gyR0
jLin6/1FG0BWiGEbQjJMqu5/Pz8AimRBhmda3TWpSs4s0dZXrBBQpq+8xlbA3BQQ3YpEiDWyRs+x
U6JueNlnrCy4p43Pc0fxpaH0NNpp13XFLw9oVfigc/I7G+ietfZx0vu0T9rRPSR9+cJqFgc+xFPA
XRnn1wY3+ZnV2jhQZPn7XxZdeEGQZ6DXHhJvdH7zAmpVrJbl1emF2tqLlTX3KSYMO/OyUKFF+b++
W0hnNR+fTj9+68ev7JkhbuosaQGvCksk9wTwJ9SFfl728JUdJ65FWlPBGjIOcSLMqc53dAFYXfb0
tSFXUpcix9NJPz3LBhwGvwvP0V8+XPYgXAsUZ+GQgpPau4cWDf8IydcQt8BjTi3+cfrnf3g68YaV
IZsxn4ksLT90wtxC4vMfP0zCMPZBRSqdcyq4H24wXrOyZWhcSYOJLyAuVkBkoK4LsSu/P/f0rWVa
mXHWNRwwNRv+c5kugPPKp18HSJ9cssf49ct7/7KtrPRH5LZzcEB4/Q00khJVXf+cDsSHvgwPXxmu
RX0mlRnFw+vqzmbtnVgioQaZUkWeT2/y1vqsrDeD/LANgE07oOhU7gCENRHGhIcxatzncMlbG7yy
YG8kGiKS4JuBxwnoV4fp7KnXnZG03lqilQWj1JeDF58Dp+IGKNIRkNnSK5XVT+fhth8iYrELKzNG
RwkNF68CUKuRzlMSNHfEqZ9S1/vVYGAJkTlKHMkZm9tYq7W0BW421K36Dh5GUgxZQsW+P8yieD29
2VtPX1m0HGxN3dIPAPK0C7qrTPY1CjuHy56+MuR8yB3aehN+O4UC475pQ3/vp+SCcR0cOejKkFmP
LrTGSOkUajjBwc/0J3fSn5vO3eO//V66/hl/86HY4/KitUUzDOfqODSgo9FBmaOwRzNUh6alv//3
subOuGYXzPmjC0OE+Phlq7fs2V8XSZW3KMCUPIAb7cMbPaLJRm2hzjjprZ1fmzmU+GeTpyC6h+iL
oc7u7xoM5d5d9ttXFh5YJMhODwvPyPDTYEzDjgaX0QKwHysLT/KcNykX7iHHmOyIBrqMA+69yNR1
4fHMhYd3ZeS8boSavcE/QL7+s2hxDQLIMV9m1Wv9iwCzKgxm8oF1QAaOgjvyhdFcxNALgDb/98ER
MxRzh16KQzb5rxmIk/FsgEy4aGfX4hfKcJQwE+0dUOKHBB5Qypff3Wvtixx1+Go27sLUAlY366rj
0NYZurbsxkcj4oyH3vAQa3lh1Bd9IIgTD3hm92u7RNVLLaEjZpdO7Otly7QyXog9o8moKyArgLjZ
I6A0R7c4+wUbxuuvjDd3q7HFyDEMRNH18DS583THOpWf8aBbT18ZL7QaAwCkNJ6Okddfme2629FB
o/WylVlZL7FkkhgPiacHWg3X6HVkO80T8uX04zdi1LXqhZcbZ0Z/DgSSOZRVNGFWneXQI69b9TP0
egzDYs251HljodbyFwatI0CSPLxLlszd1TII98htX09/ycYxXWsMl2U2pD36CfCeZfDbB64nhiga
IKLiu3DcM050uRP+w8MIwrX+xUDkPIfCWV4yYgYag/QM2j/JA9BCEujeQcUMlVSvLC5zamtFDIAI
VIn3QV6wAS4l/kdlDrluuzu9Zls7snLVU+uyYqgHTH1JMMIV89wwKxqQ4yltPl/2guXFfznlYGyh
dQ9dxzQaGHJDtI0AM67nM3MEP1QaRaghVoadSIsEtFv2PON6j/J7XJng0FPvFmrcTyEizdHeB424
BdfjktobXrmydkZlWFsC4B26reqIUjRA9i63+9PrtXW+VtaejB0SrqDG0yUDSoc6P2EwO2dqbmna
LrAPdgR64dvpl23t/splZ74afScvul+k0lPEU3ipFh3Lyy6utUqG1wKRXY5j96sOR0iwUvUTXFb3
soO71scAXCOt+iJof/Wj+eYFACjlIcAbp9dlOf0fGDlfxeEojQE86FLnPRtydcx15dz6fpFcpQ0L
zwXJy3H56B3LLfaXYZSdbZ2WBBIgfUP/OH7LoyorDy1fyjOqMxgWioK09Ya9CYY4TN2v4dxMuI3V
Ga2djc1fi2eMeREaC8T9n8W9xAAkoXmfY+jU6SXccCt8ZfdqArqbcJa9g6G2K1FRwVF4AD3uddGH
OP8RW69Z2X+hTRi6ALz80Vl/jbnjn4gT3GdWXy238OxgGuHpz9larJXRa/gs9IQ6+3MiVqItGiL2
6cRFepJBuFbTKJU3Z3YovPd+Tg5UeHtUEoD5LjAzlIfqwk9YGXtDrMggvcJ/lgS4XtPV7xBbOKdk
vXFtrfUzVKrnPtTM+WkbxOdc09gZq5eQqzRCPxBomXSMe887V1jb2I61crCc2i6tKknekwJwb8f8
4D5qIhdt9VpRQ1V1KQrwJt7FYB5Ms8wjAKjxjFls/fCV1ZPAC1jGlX0nbkN2YvnVYi66C5++8uZZ
21KHhaP7nqYVaoALcBXaFmdurK2fvvz9rwurzidrR4ufPqOC7O+Aew5DCL7VfXaJYlMAuMG/X6CF
cHxWz+Q9sNS9BgwRYnXASV/ijUJgBP/9dJDCksodDWRFujx7Un0e3nCNHvPpQ/Nh7Imnr9x2RYAH
SPoGeg2E3waB8xZk4/NYZ4+1Tc/EOh86JbxiZb8BIG/4AglFIjCyAfkx5NCP43M5sXMyhx8XbkK2
9tgZ4Ae9NqAwM8YAsnPe9OyD5z9eLeR1FtI45/wln72bIQXltblojjUYQGtnntgBHF010APgsjRi
DVxg2mS/Tm/Nh+cWD1858wQ0SKcE2fXwz7BvTPXiOzc86xg2dmWtcDWCBFjyOSyWaNBHszpArDDW
4Kz8A0w4/QVb71ibddj0FMr97FDm5LUPO/Alm/q6Y+g6nn7B1hKtTNvkTj+EVQ1RirQEnNsA6EBZ
WZ2xvA99NDZgZdeqrwB/9aAdZKiOpUVVvB8RsAv25JCyjid7bvjx1mesTRxUV9St2+ZYQMcOEG/g
EfwJdbrTi7S1CysTJ0DKoKgJIQQGxkR/VA5LX0nfieyuRBdpvnArVlaugymsRDLzQ+KCtWUFkK7A
5FUAP5/+io01+q+jhm5K70HEN5mh14myxfcig5u47OFLdPCXi1AdsNdOSuiBddqJLYMo9hyca9dt
XLFrvwxqDoMiVNkclypUAjjwYxuCg98NFUiEIb1sl9dCV1njuRX0+6EmG6YvGj3CGCIGbw4nl8xa
wV3nrYy5F9qvuwTqIKLnv4Gp/8Z6AChPr//WEi2b/tf6Z23ed/0IbSvt6b1sgLF1IZLKntKCnyl/
bB2flS07mZ6nsnTogSccEzZcWJdXZmp/+vdvPX1lwMJRM0CFE/2flC/i1T4qM/779MM3rqG1ZH9W
dz38W0kPRSbdd2wvBch/FpHoMvIIGlF13zFgyU6/7MN4GLu8MuNEug2jSU0PiO4OSTB+shPmlgez
OWgqnnoO0YGuPDcZYuNmWstdVUC55C4wi8ByQxWvmqo8NlP4UNaVOVPz2Fi7tfoIZlJCBYGb5hjw
+r3QBRQrAJYtyvclP3Wz8Iyn2Nj/f8RP/jq/mMYFAjbzKPRH4EtBVf9S0e7cDLWth69C72Cu3bBN
ITPg9eD7SejHv0MgffpyesO3nr4ya5ZiVqRDGnrIDChwxkPpurLeuQRx6+nL3/9aGJB8mHJ5Cs1U
bqc9WOYCzML502U/fWXTUnICHKKF/HcO5i/H3CpAvvvj6Ydvnc2VSasxyDREFOgBMiz8SpWgT2Tg
/72EKbC6p1+xceutJbWWZqMoBwv4g25ZeAvUNliCkARpqhl8zExQL4sbyr3ucPp9W5+0sm1R1ywF
z4Ie4JUX6VcAUoIRbEGoqFyUq0PKIvz3fptZ+RC/KpaOy5zdBaWDWdMJGD+nP2DjNK2ltRpIFwxN
Cr33ZiBgd0E1LE7GIDxz9W0sD1vukH+dVTo0I2dYnmEWN1gqP/IooFM5yy4MxdjKlC0UNaeKWArN
kQ7EN8wu22lwd/alB07i6TXa+orl7399hT/nmCBiAwr4KeSNVPYoSvOqXO/t9OO3tmBl0DLTTmu8
JV+EEN+TUGD+lmo6ByDcevrKor16kKRBbw5UYEiOJgF6sTpozJkN3nr62qS5nqgDBtKhABUH2UIl
99Piqi9bmVWY3dK5q0fwjZCLQMdFzzicDTtbadva1pXtQg+idPq+RaZJJwc6DPW48wgIWU1xFiu4
8Yo1uLvIAMXK0p4th/N7T1DxJnaeI8cNeXzREq2x3RVhtc5L2xzB7IekBHjlO989C6nc+v0r+1XJ
7LeVgdy+mD0Te2kPIhE4UCG88emfvzzoP5XvkNGV9UK4iOsOkliHtmv0czFx10agDkNayfe86ncg
RHADQJjcnX7d1vcsf//LkkXhg5ZEcaDAw+OQTANkJ+sL4CCWa+OyVyyW8tcrDHQuwaDDFzVgX91x
3//tTRKU6+VknX7D8qSP1mxl0QXmTyhSIAAAe2cE97oNYjC5z41o3FqilUUXorbZ1Bf00Fp4NOka
jhpG9hguhYDLfv/Kqm1VTJM3IjyChIq8hpxBidIhQo7TT19Ozkers7JqPYEXlQhE21kKdQz07NQX
oWUbpWDfHxsD1tjp92zswhr6Dbk8DeaMoIfS8PDQ++Yzrfxzwxu2Hr5KnqsO+hcdXep7uf6p0nqM
pxSsp8t++cqorTZqyhusEHOhSlFAwy/mWX2ZMyMrg5YoDPMqRWkVG1HGTGP86Yji4elfvnE21whv
OXZcp9nyy5dWOwTOph/QyHKv0duxl8VDa3R35VnfgRwOnEIGGlNRYlQDVE/OzWvYuO7IynSJTX1i
c+SdhoZXSQrJwUWko+uGOwgKsnjG1MDTK7V1gNZWDJ1AjJzOmyNEBftk1wozlveNqmfnwhesjNgz
rGo6H56hLUs3klJm+waieRce0ZURM9IGDe0CdfRa9W54Xhxc4fQXWS5dY73J1NEZ6QB4AgVYfuCT
v/1Te7xk4eka5p1hgKkvGwxnqir9s4di124az5KJPt5VcOtXvmXo2AxwFOgmZQ7mu0jeyik7l1d+
fDZpuLJcjImxWcZxLReJd4toqABFc7yyCxAIgcstVPYvaTaHdA3yFtLaqXOQFEA8iR4hXTJe+cL9
cdn6L0v3l/tVDZ0slAIawEwpQbtchFeOccZL0F346Sv7LcIqAU21QKgOxU1wlZUT1057rmT6seui
4cpowV0pHQ0t8T8ZNw/eXL33bf1Eaf2lS+qny5ZnZbam7Qfu9UPyR9TZL9MM3wY98Iv8Ol0juyEq
4wYsT//fr2gFWdVuSrPLTs1/sNwBeOkUZZUD2lIYHhbKMEJh6OX0smys/HpCYRAy6yUOfrpwgiem
pjk2CqrGC/RiQNn09Es+9l40WFkvE2iTVmxqjuCv+mh5YGS37EwBigOUQ0+/YuOCWMO6ky4BmC4o
1DHIaz+JiOsj5fC71r3wE5ZP+8u6vCRVghIV/qkghhgVHUwXIiGocQWyPnP1b1xDwcqAK4jXQW2y
a1BMkdDlE9c9BfRB5S8mA49/IsfLVmplyWgfTAIHVh21k0P+uDTP0B07N1p7axtWhrzQ6KhfLYMd
OaSRDYO0NJXnpnxsPXxtwhCmxRA9H9WmkO9VAyCdi2mMZ3zj1hldOV5IYdRuBz2fIxRx3Lce0soa
82I613msM86bM+b2cUWcrhHcWQYpSbQZmyNE3Q+Emh3UOI7G5XcaHIFJjw8T2kUX7fMaz+2VnZsy
7vz/PiuMQEOLqJTORT0Q+l9Et1TIA4bwj0IcHUF9F5KHMz8Ti25sxhrRLZKh9MZg6VKEerrLBnUL
aSXA8kYg3k+vztYblr//Zc+ShJAsaGAFxgcd0FI02z3XBPclpjI/n37Fhj37K3v2QLby0ChqjuDl
BzHC0HoZMa/fNC10BLCeinKonHZnPmjDONbgboyKSwAsW7JXF2+Dgi+POy3PbPbWaq3MmoipA8KU
Qj05A/yy8DAIyrrQuhidS+1vPd+wQH28J13VHKHbbg5Q965jHQL/xTGJ7cwSbX3FysRNaspqgjbu
EZ5/FPfQLXahJj5RTu8aCx2SM68JcYT+m4fTNb5byqoAEKyFKIzF6Nw0gFC6GpseRHLev2gzPjC/
HW+0hvYgSFPtmShh4+PWuO8W8+T+13oB5zu4TUaopmEse7vDjIfL5nPSNepbuiHwQqiAHS13yDWh
k3tMzbmJGlu/fxWEt3AaRZHK5ph1wJBD1Fa91D6Gj8xZqs7cKhsGKZZX/2XzyKZ8NusEuVXNbzDZ
5xuiBLNbvCswUBDsXhA3p01/wxjFyvQTjgkkM2RHDxBV7HdMQOtDzezcBN8NJ/IfuLeGcBvvuxoj
OekfKOr+6MviVUNhsRPebZrSx24eD6c/ZGtXVoafQF/PIwRWmYyUgRmUkJuxmNpPzqWwG/of0Ngw
qdAfh/pooD6d7tCSht7nPPjswqt+DRkjY/f/Ia4EafHYjoYd6DQ+jHLuX06v0sbBWiPGAq+oJ7fF
IHHpmefAlV+X4b4iEYegT75A82V/2WtWtbEenAswbEN1LOxgb6TxbnoxOJFpUKpJibH/R9q3NMmp
M1H+IiIAIR5bKKr6YV93+9Vtb4hruw0CBAjE89fPwd8s+sqt0gSzq6iFJCRlppQ6ec65IEaFU83C
q3gxX3TV1oJk9gI2mnvu+mPa5e3XoIPBXP8YjYmokLFsqwDndycb6TLn4mbWT2IXBw+KKqgbeaam
Ktq5uYyizT/k9eB96Yqozo5Z91+o7qyYwpF29tnN4Kx+guaq3t7lg6wDwxFdN/nKET1c+xwa9Fho
YeEe5hfhA2Mg6iqQYzR8gubap+oiAgGQ102Ao/QOY/CBuF9xv/Cc+mcDt3h9gXVdKKd1H8yj88Lh
pVgPUorMhvAlalNq7+O+kY51oQR0DxUV1bYF9rltyz4eZFWDcFM0z1u+ZqdI2LVBeUazV1W4GOs3
D4VzCHx5lFOw4YFh0bKMkC7Naqswbp9IEN+D5fQCDFoFNRXE65Euy03hgwDw+kTpPmB3XK8in8iI
jFpAAi4rHgUycKReytZYr60b/74BXjXuFgIUYYw3l2ro2h9rGPiQ0wGPE2nzyuAsNHtJhYsxvMM4
bkabi9e2lwyK0eEQ3vSTd1dA//r6FOm+Yp+6V1/h950L2tES23XXzABXLd3purZnIofi8/UudKug
mDXuSQUobPEF4JvNz3Yrsg8lSMMMc6RrXQnVUFdpM9Bz4nTL229ZXoBkvjXpm+vaVmyZ5yLiuMij
bR8vDyVqm08duPQNU69rXTXjPhtlhEfPCweh/3y7isFpkooHUBU6NPEqNMye2kVOPth7fadbQHTX
CBz2y4WZ7l6a+K8CwzxIv4fFAt1g7gZp22f1/3Jc9p7j8oMMhPViM7gijSWo4LB1HYqIcuS5tuJd
zcBpCTq5mKz294YFT8dmS7VnUHZAxsOCPUuGV0o3b/rEEn5rqiLSfcJuga8sDQIk/lBOAcDPqNJw
MV/l17YYvrrDmtiW7RkinOaQTPbN9qqXqq+hfzkVzSXsiuo0D0WNnDh0BYK6T9x8BKFtFTz4fv7r
+qTpPkqxbXAgbHS2LH6hgvFk6bIEnNxzinQOYIjYboaTga4bxcgrAFuDrLL5ZfayJCvmT2Hp3QMp
fdlyZqiw0HWh2PpYjRCkcpr24q/hcgGffFKN1D7VPfRdhF9M6bEJU4x+gF8dggobOQcbbIyy20vm
ive4wn6wjDl/zaeoALIVuoArtCDssxfm31Hkm/gQgPSKHIj44RAXSuSoMLIV6RYbYi3tBVQoT9kA
SIIjwZR8fZI0nlFFkQ1BCWC3O+CAAwphUFHb7aljxnyIrvV92l6ZCIcqSA9dOgzdm57DBUmdJvL9
5NjQFSvn4CWXfEQ+1UcRTwy+aiiaMWPBicbjqnqMbe4W20b2dD+dH9e+hcgUDq77VR608M7JDMbd
h/tGMsdV7HqbtqWYgJI9b7n71ErrG6QeUKwKXRWDn9ItgmLRXifGwpPYP24mf7gDyUEN7JjqKHSj
V2w5AxQwhALBngOGdoUrh+aZ5SV0w7KjZ2OVKRQsw8FiQSbqvELsKENK04LYhujHMjwf2kh/Ick6
EgUb+FKhtkeAxLHXXWGlBz3TwcdHFUhmZ4GFjCbBmwVui2d/AdykBZr/3OLyTmuTsLdmKVSaUOhO
hF7ZRQC25OPLIFCVEw7TIx2JifJJ14FizfsjYeVTic/IJ8go7mpkOOicaucgps9x9p5f+YvWc8eq
yiW/+L2E7IPt1d8gd7PzNucg/j622ruZvOqjsbws34UwL0u+uPS2R7k3i+uonI8BjBxHMWg/kBlk
NEuwiLEVBPc5I2Cu8KtjXs9RrBlScHYOuYUc1esFGEp4g5e1xsa99NjsKPZsNYWPOngOeuk19552
+WqQgjvRwcErIbnto5UMvWMXuwpfHxfQNgCNEWiwDw1exY2tYDJ382GfeafsBU4wfLrZJm48UWhi
gkoY6jUdI+60WWdIJV1mHGD2Ws3VLiFexhO6Bsf8kb13/2qHzvPkNL0DrMIoYWfenE/JVuEIc2yS
FCuGgMroO1BLvgBDeWoyfq7IZngh0EQaFUM2tpzYILGu92AQu1VzWYxpYl3TitWiXjnjTYgomUvn
wV+FmwRDdPDyr0LHwrUOsqAGTBIs5Ze+cm+gfQfZB4ufaGmEcGi8p60YricmUc0e3c7+ivoFSB3g
DpcDH0sGSMteX1pdF4rxhlkjbTIP27kIJvF54xmEQaPiazA1hxgSI8dWDNj27QKYZW6fQSn/Y1is
Nv5Tonx9+G+vMfg5/7vvqQdAdMXxprEVLiTrXCSdoVBhOgbt+/vvc5atosfGxUUSCafccx6EXbLj
r7IVAiRtWXwIUHZ9/RN0nSim6xE4N+nhOM2G/Y0Uac/9RAcq9jVeINB7vRPdPCkWHDpW00Ou0D7b
gtfxUEGPOWiMQt661pUYHLJWUIJKO9S/QyDM3VD2PvWHKOAiW+UJzSpoVBYhEts5Wy1AQxY/blYj
pP7NoYd+qJjY6LjlMIDGPO0y0LkE46Ulpt2ja1oxrcoSG4Gmypy6XhsvXRV75ZHbMAatmNTmC+j5
QGEmZdWnZXsH+cY46M4VPeKTURuvGJVVtxKM62h+WWaSWNGwAAVSFIaI++Z+R+vKg1HN5qhrcmjD
Iet1kuyjU4A+J4fbPB3Y6mhfsadO+mAjrjDtBck+FYJ+sPynYy0rRhSUrTtCQ2ZKwzCITh2UVeLR
cuT5euv7+P5yNhi3YkQVtuFctRj3MPiXEcT0xMovsl7ANrSdiHAM06/ZlSoApJ9zXm4FunGsD4MN
wZ/SVHy0D/StD1AOsaWbuw4oocc0sjJI8AiEw2Y5193w6/oE6UaumGq11GLx/4zcgXbKPUQTj7Wr
2Ck0f5du2bYRz5XTSayyg+hIZjp761ZVMdW5HKEPX8xzWrX3iwAV1vJQdJBtouAJXgz2qulDxXZA
VxXKTiUf06l7H4ZpT6Fd1VygFx4jf33knLDX+fw30HqhgGZj2IzpuNGPM9So/GyIo2o+dIlA+/u3
vTrA4mrLwbptyTRoHSjH1zdbSB6ur6/G4agUJjnqB3IHYsLp6Gdfatl9dCDPl0Ppzu6ib9e70Gx9
9WG6QBk5ZMDQhZQ9CGg/ov5hRb3C9cZ149//fzU1zO7oQB0G2gBQB7jyV0uKT9CqO1t1+Hi9B93w
9/9f9bAhfytJhQDo29P7YR2fQ2k9NsSEFdbsz7+epmtwf4C9ZEyB/L5ZveJMh188tG6Ap0jblV+O
fYTifuaeQO3XQy+u278PaieRc3duSufj9eY13kd9nF5JlU8hWAIgOQNN63BKZ3A+Xm9at8CKA+pE
MAK7VI9p5TxCLSdtc5qG3pZIfgjHFPpU8UIluNbtBQJaaT+J87yt6dxA9Epa5+sfsB8M3vD86lP0
KAPUBPaYG0DZ7vsiTArIiE1FnRTDko5ZFcsSssSQUr7enWYp1Lfp0mGZk4cINDZtoiRcgvYM/ufZ
8PD35htN6KtkJvNocQ4hMSiDQVQ8Br3InFRD9B7Z1WfQ7d8uwcxOnW8CxGpsQyU12fBWDElhW6Y0
+gAdYyjq2je1PDceSYLoGLmrr75Uh+BjjsY8H9PeFm4MpjMGMY4qN2xf3XLs/7/yHmyeoJQcbti3
4BTEmfdhZofwOFgLxaYhpjbz1cfApZxjMY+nnJgIWXSjVk4TAcg+qhZVrqks7BQkobfhmBmeQzXu
9C86E57XrTuEMkUl2e+xbp+QtUw7YCyvb39d84oxU55FUKLEpAzAPonlFEBs+RBPU+irj9KhCDp7
2ooxLUca08CCtnBoCGOaCVffo7Odbbta7DlFFUTa2ssZgpDHdqD6/owiQWb1ZI+Q3PqHZNv7qpeG
EiONbyZK8A0QtzobOipp4b5r2AWauXFmPzSBKbhrFpMooXdZKQP7OM49MnP4KZAbNNmdeUgg3WcS
+9F1odjnFAE7AjIsbEfqyrj267iG5l4MtkPDHGl8GFGs1J5gle6A6Y/axzlKIrDjk+Fj4T1aUK28
vud1y6BYK1tFPiOTJNMcAG/XiZ5DXvxCpX2ZjGNn+AzdPClheKwkp+WApe5oH++5ZiZvisZU5qhr
XbFaKPfxHqVS2Ehbe4IkZpJt98LogzWtq4/Kc0BG0UN+Eew/3k2dRQ92CIIPd/x6ffo1tqu+J5cZ
XaEhgIwAh0BBF40nZGtPx5reN9Wr6AHayskKOxxNcA+L7C+Wba+fRbtYlSFXohu6sjk72XcSEGv2
4lXdeJ/nK0UJkzC9DGm2vqvsy3qFR4tmxD6ReXcW6NVYJ84QZ05qqMH41fP1OdIcSVxlZ7oFrdoc
j0RpM5Ppnmbsox3Vy8ldId6F4ujUtew5rhdqenzUzZmyV+exjIjd4j4AHbt/3ak4D8J+uv4pmqbV
h9PehVqz2zsw5LCHinv+Q0Kv2OAkdNOk+mqR4bBaYTGcZazjtrtMI/kdtoAgu0DbrL2bMj+S6fUP
0fCb++5uiq82rjeUIdiq9klqi1R0P6vMTUORxxY0RyOg9SDyCnqUNg2b6vZ6lxonqOILpOuUQb/i
C/z5O8/WZOvrJPMvsv1yvX3d2uzz+uqL5CJpP+5pRbr5SQXd+coykUxobgjqQzNY5gF1g5b9L1uy
G3v82UDeO1rlTdvuLz6o3YXyrju7hgOYrjdlI9RVEPiDhYmifXQm5ANypKRj8DB5PEDUE8LlUX5z
fc40e059fs4t6D2CmkCmK78vvN9z/eDnX0fxmXiPxDfcSHTrsv//al2gNlPLavT5r9YDM948rnW6
cfv3sQ9Q/COljSzKEFxxtrfe4S097sItzrYwGXIbrp4mheSGY5pm/6rv0IyLEeqVyIXxNvsXbLDW
h2UcnJNDkY/ZqH9IJDP0/1DovpouUk6Rx6ZxSp2ov6Gbc+sCm0tdfq6r7Pv1SdN9ieIgaw41kSha
m18SnGxx3lefu2j6bZPo3AMfcL2PP8H1jVu1+jRdL9CyJO0wp6E7x533q7JoXMx2PIUvIJKMlwk8
0pGfNEiYbR352I6PEA0PIQG/FyyR0DnN1ktTjie22mnTfwWsKvUEBFyoPIUugRT3UzB5kBawHxkP
DGcozcSoz92R26PiGaTcaZ/x+4HSdysEh0Z+ghKVYb/qelDOC4DbkHla4OSBB6zPJUOmdiVBdjs3
np9EwIp9vT79un72/1/topA4FRRcOxj24p5QUxrnG55Et66OiWebuCg1lq2+fne0hUBjh046WlUn
JoofGZtMlXGaM6HKnVLMfjPbxTql9mz/JsFnr9s+FjIyxD9d64rfkBBIKCBTPaUtVLwTZs/OXY6a
AQij9/7p+hLoulAOVx5qUm2Ul0xpZqEeuasvPCtvpjw7do+2lVPVNiwNod48peANip1V3uVgZLPH
xpCV141e8RFO46O4p8YEDQFoCElYWtCJiX55mzTRZ70d5qj6+L1a9QDZbWdK3R7P921CluzDKL/R
8jYL8jO1b3xqenHUdaUcDSBDISRH+XPqdNYJmqWXHlwYEZk+j9t2u2biZy2CdxHoyY+sPFWZVTrb
8ZZq9SdkRKvUymyWcDdCEfFoYld52/Coyq4S9d3mtNBUT7cxEl+mEBVsH6U/C/58/QPe9h5UJVXZ
rIhSWeRzGnkc2Q63PcslArAILz8WKQ0R4u0dRtWX8QpoU7FE2GHTcNeS+9D6vo4P18f/hw337+BD
VWoV13GqZvTQ9vauPrGUxbefl3fd5/xeXIozT/IvH8k/9gfnLt3SJvltx58+9ZfqXMSf8LM63WT/
3NTv89Mck9iUZH77qgV+5v865M3dnGIEK2a6BXdjvSSS3jcQiI3mmApDWNftCsUjLAPwirmPjxa1
k/pWfYcC7EO+jKpsLCgeqSsIm8IZI2UtpjWNWJFwzyRSqNkKKh0Lis5IBpD8lBb+967+XTcfl+Hb
9a2ga1oxfVDruM3syild7eBuGG+8BlQv3jFdTaqysPgUap2yXtnPca147DKwEJgJyjTrqfKv+GGX
WcyddgeZMRl3o1s4Nxx1HbbBTHRzs3f86pCw+U1X4LY8pyJht2FiQo7omlVia25t21BPDJUa1plN
U+w0p4kZhvz2hYWqgBfUJC7MDYfi5zz4ODOyGz+jpwGnVrAkfmvl563xDLcw3Vco1hSOPauLIptw
72LuGEuLWNVvFHkKkvJuNroqXTdKnB3Z6g8rGNXS7eSm3k9hGL1m76ggmMUprGHpyi3d5iBMask/
sBao30M2pWJgWlzfghZJgnTwXA5iLxCezv5cJ6wqj3ahnJOdcGNRGyLf2Nt+4pOnfBXJOP2+Pn5N
eFOpUKx13ZqBIuMrcd0QznPTPpXigfHHY83vS/3KrLpcZJAiRPPuiBcI6271Hlp/BbzPcBHVra1i
trM7zIUEYX7aNMNlqfxErKZ8vq5pxXQlW2qgxTHt0kWeJmpP7WTYkJp9Hijxj7qWFSwzWkYyEBog
SZgPkNF6uT7jumErtjpZ2VBWJZ5Uay+Lgak/24thq+haVsyzLAKcHCXmunU7yHG438HJZzj/aA6l
Ku5laqGQ2BdoWvB7W6x4r2pi3/s6hWfSn7FZFs/gMzXfoIJfbBpaCxeY+ilc487JoSVzqEA2BKru
v1tdhFkXhWyb8Cpmr3HLkRypqp/XF1VjpSqmpnfWyJ2dYUgjvqZQa8jjaexOXhOcXU5MAGLd3Oyd
v7JVf3SXttl3jiWDUxaIRLTHvIDKjEKtSfLO3a0Utj969yVfse9xyzQYlG569i96PXJRtssMVQ4A
RqCYhFNNuD7I/LEbTIwPmlCrUqJETscYa/EB1vpAsnMh73n2C34SCr3GranxCqp2Vj/WW99zTL/c
nga8ZufBryo7dgGnKgtKDzntGpTTQ7p4QJh6d8juICVocDm6kSuOwa8jt8y6/1kvBr/YWATHcP3S
tK1yn/DZ7ktIneOJnE534EqGO2tPDSQ+rhuWZs//hSibm0WwCtzFLp2+Zx25yWZi2JS6kSthu95o
IJiHh7x53GKv3WIcbxJ6DIwfUpXgpFl74PwLNE8nFCSOUTKYCG001zOV3qSNLBIOeb6lRUWCtFmD
4X7eBfryfribNz8/s9YUY3VdKYbL542sUY2dY1M8lK/nvLrfdw/wHDElT8eWWInjox9UZZt7K66C
YGLz+U3Q5IZoohu+EshzgaFPO35j92uMP43RS8i+dM4FfuHY4JVoDk4pMkuKVd7jVeuL05ofA/tQ
FUnmtJI4PS7iqdPT2254EEF5zKhUENmcA1TnFHhPc5YS0EDnLA9eRFS8WMZRqhcV8JECtaAFQ51R
mMWgezYc5jXeQAWMWUHJypawLWUNvReR84mGJokWTYhS0WF8ZnjHauGAx/a+zprYK6BgyHFMOOZt
VGDYzAvXwfMlVtOFyLB8CcnLxE11vrp5Ucw0m8DSsNSYdiaDZJiGBLHp+v7WTYtinA0FL28tYEGY
iIC8lPxxomBGCQ5lbqmnGCjqxtqlimA+lXjYz5QI2Zglw27ROHgVHBaxGvqiPpwXGt+vHjjRNLDQ
6xOjm3IlpmbbApEmub9J414WBf4pmkzj1sy5igwrspEXlr2H1PAJhxlcybL18I1PBYfNHkbNcgx8
c16c5rnj95iXo/5QxYd1fHK9qd89Lu57gd+djDtR48tVeJjDZj93vP/NCi6qu3P539iLY0UnVAWI
tZUUljtgMzYlTbbRPx0+DKhsJAMhY0v2ODqLF/C1nZYoOLYP/0aEVevi7RVV3vbIcaPccZbXd7jG
fIhim0vAOItmtDxhh9vWy4C3OOONQNe4EjdrsO2uoFb4Y5t2jfca5/noQZ0opum5RekzTta0BMv0
l6zfuZBqq9ke2yliphIcjf2rMLBRrItfOdaaBvn63IzTbRt0l+sTr2taSQNvZPKnqQLQwQNHl9PQ
T6ybDVFI1/RuXK8uYgUFn8gflK+LppEzPJu9lq7p3Zu9arrJZdv1wsWsD+2znIvHDU+U1ydEs1lU
/A9rmtyeSlgPLi9EviBIeIgV19vWDXv//9WwC4LyFMYi3Nr5dhuQ/EvT9IakiW7YSuysQlC/FgHp
Ur6CUgf1lO44vQuc1uJJN66W6eqoCRcqMG4NQGC7NnBbcrpHpOt3QFT7YkxA6iZIsdS8zsAgAW0Z
cBmJP17RfGzRjVwx1IWVq7XNWFcEunp5CsnThKuYMRZpmlcBcAOL7NVr0DzCRT1l0HhrY6TxImRO
Du0dlTmk4dXY+B4MdT92FdEWd7Q5HWtaMVTookFSLMOsI2A0eZ8ypzd4F02qRBWe8kHxE6wCkPmQ
3eAxs32xSxnvVPBudjYmOfdhvvGmqWK1CulGpT/uWC3cFhvnoZcPQfNAS+Dzz8cmSLHbchgzB5RF
wHOQcSGJI7z5RjQuMXG66TaPYrzAWbeODOcBCKr63q9FSrrfTTh+8k2vHrp1UMKry0TVwvX8SanO
7f3WPHs4+cJy/z9CoQrQkj2fIBmMMNtQeZtF/YepY8mYdYbbryYt/Aew+cp59vU8ThB6Aya3/r2V
bRjDhJvsoede0gnrH5eCmNZ0OtN4UxWjBQcX1MuKk2XZtPHu5HCyDEw5CM1qq2AqcIPNVkbQ+Eia
GCHG837BDXny5dBmVTlDFiGjhvPdHKbOPnn+2McZ0GDHQpiqPNVEwcqHPb23vz+tIf1/yEHo5mVf
jFcLXICjhS0S8xKNT2EJ4itcWUfw/R/OcqjQKaeSdjPtFQ2A2/7x0MebVky4WesqZH+y2lWH3Axe
tRoTJFnj31S6EHA80LwMMGrciafp9x5d4NzwKsciE1pf14USd8c1/7+pFNy8uYOrMX+06hfc1ezG
kLrVRHaVLsQJKxdaLMga2B1ZvvhDtf3oNxDJG6Lj2w7OUzFTzKrq3PYwR/iAAjZbrCFKUvcgELHg
Jip+X7ett/2CpzKHzM3Ip5EPSB863wBAiOuwg0KBqRj77TnyVHiU5JlwETLHn13TtI9VYy1PbUPq
Q3BjT8VGjUWOtyiCwpduLMIlFYE1TOfQEeux062ngqNqe4xCD8DZFKre4Hle4y0Pbq7P+9uuwfsL
EoVB5k09rilKjp9GYn8A/uDis+KmL9pDtxVPRUaVhdtLyHwiJ7cECckElDQyg8/U7Rol+i45DzfA
ete0aUkSLdWJdv0JDECGva/bNorxdg2dt7po15REy2kIoWXBiKFp3ciVQ3Nnb3WU7cVSLR5cqq47
gSnt0d0OTowKbxLNgkMtAm3ad9x7FrLsp098kn507wR4LDld3zya+VFlp0a7WrJ5WNs0F3/UYxpQ
gFqHNK1CTwU6CV56Paf1Ckgjze/dQUSJ9OgddOG7L65vwoG97Z89FfG04rgQTX2DBIB0Yg9cwiug
mjUI2VCE3Vkfj82TEn+XXno1lBJRRS7o/Wpvp7EzFYlqqmo8VW/KwlJv48LW/YFqupFo3INQaLjM
AFA6txXPk9b3hg8z/epSkh77HiUkyzFjkSyBNt3vBfubm41s+PWmNeFGRVuFrcVyb2nkT2R5oDAp
3gEW8g8ykXPsbPSFO1seO9x7ud6ZxghDxb4n4bKlr50Blyjvpod4CAd1GDgvj9m4yjpUhXa5dFCy
TKMMoB/2wG0BIumDQUHFW0nA8rwacjtpbjt3G+e/fbn1hpFrDFuFW00T+OvJjGtTYRXv2NKWqG7i
pkyHZtZVvqGth4DrOKJx8L6dcteOG7/+Uvfd5+uLqrFoFWrl+1vd2iPmhVXIo7aPOKyAsB0KOkfh
LZ7KPMS2tV0iZxrSprJSbCHYwWrY/7qZ3/9/dVS3CsA7SY3J2d86ARh7sCpiSGTpmlastuiDlUwS
lCh9v3waPPt9lBn8m+YQoSKt3ClwcD3FlCNHkBf9CQ9jGaoQBvF0fUl1I1fs1JHCHcoekxI09CkY
hrgrRhNVo27sSiDO67JCHTDaRuoKuyWfWxQjNvEOgr0+eE0HKujKt6IWAhroAKCWbrr3/QcR3XWD
iS1Q1/zuSF9tmC2Dhokc0HyGUUcsTwA7ma27BdLI18evsae/QFH5VnBoGsKe6NlC5U2D0xvuLxYe
yticGSZJs8L+/nWvvqLnVeC4xQjgjCz/qQRAjH1tyG7omt7d0OumrW1oWY+m1xbExhixTU1JOI0n
UwWiCmf06bp0Q1oBaSWCM1CdBTfsed26KtaKmD0V0QwsWhfd4Qp5QuINLswdpGFZdWN3/zsttKSD
XBuAuaAq8pG3/q03Vx+K2kQKo5t1xWT9GZke+LIhnfHQHHpRvJDn6/tRNzGKwQbBRKc53J/4Z2g2
T7GFCEI3ms6lKSGs2fEqGGrbprGxHIzdKqw96wypXzzPxT3AEMYnc81XqIioSQwuBFVx/mc26KMv
u9vBlXqhnw5NksqvNYumBVsgmofTqcFdCUFzYntQLjSdPjTbR8VFkbkfLMfm2J7OcA75py6fL7k8
FqlUaFQXsMDyqgLeAHAcagc3pDcVSmnOlyq1FrRfZ5vn+ZAO9W+611Jbd0BDze6vqp9vqQlPpJsd
xXiBh6CDtW5/euFrG3OIYhlTJRrTUom15kh6AvelPvU67zS7fmIx73R92+iaVqzWY3xtSjvo084r
oTu9nmVkwqDppkQxW5taJINTGFK6yDtu5x8AdEtEFn47NHIVDCWYz+0qi3CfxnSvfnVPw/WYLalo
qL6ppnYQGHkQuPwE8ajv6xClS2G3N91WH2Ld8FRM1ITdXlOZDX8gV7Obv+/qg/kXFRNFV48tvPTx
+mTXIIUi1fe2KA1RSrNhVDzUyrJhayjp02kaunjgfpRUXXQw/+Ltvb4K3YO/5ttEBu9b2HZlzGzc
Q+hmuvzphq7YqAUmCqfoJu9bDT2+GOSkqIvrTcXQusaV6DqEo19Pxeh9K4dCoPJufgap889jW10x
0qq38o7VwvsWZFEYDwT8vu5WT8mx1hU7rboeimUysr5btIHCCsPNpoO6xfl66xovoIKi2raTK8AL
1vewcSCQxqBUvkBBKwZ+zBSZNFOvIqP8XYQtc/31J7A/4gbEnN3ngefScNXRtb6fGV5tyagIHAbV
Z++bZftbHPbjs2vXpruIrvH9sPCqcZ5XKBLq5fpjh0nFDR3muBkgFH997nWt72vyqnVWTSwAYqn4
Po+9H8Rr5ERA7EC0zhC1NUcaFR2VAfhbeXnEfzY7lmZCYWK0Bu9kPlTJzt1//SN0G0ixWrLUU7TQ
qvtOAYC5DbcsukFmXIBg0utPx7pQbDcUoqt7bnff27z+LMgU/KTusp4AoWafrvegOWASxYKHQeQV
eJb4z6n2+3dzGXnnZYMSoTWxMgl78LPHYemn1zvTLYti0GvZe8yz0dnS+k+9bJI2oO+GnL4LxEFE
r6fCqDZLTOWYL+W/pFun29GDOA3ksb9c/wDNvlW5tJq5jngNmed/Ze7LZAWOOl6hsGNYbV3rikHP
oTv4pIe/gxDK55W5c1LMyAReH7rmtOkqBm37Yx15tOifsY0+LT1PSNilSAcji11+LNc64ZYpJ6tZ
ZhVdBQ+3WOD2Fs9eNFTxtDrvSgs5YFuUCU50BhcSwVX8DQjxVEKl1d/AzJgT8Sxm8tTzLwKKspRZ
cV6BaL6Uz8Tzb+eyvLk+exozUVWbmmJk1oZT6LM7+ScnkDcRY9+pJOkwZzfR1BkulLodoNh7JyFO
Y4Ob/BnsWqe6ssA7H5YmrLvuGxRTh8xflgOo4z4Tq04QjB7mgqZu5TwJWKKVmW7zuo2mGDkyJ44r
hd89R0X4wlA4yGR7P7b9e+G7L1VZ3Ayt6dFc44FVPJbf25CmHIbmXxmBovKyzCL8MizjXJ18lxvl
13W97B/6KlgF3BtXihD1jRLwlnNCq0dh4wI+B7aJb0Sz7irFVm+5PIKLb/7tpTODYLydY7CnBIZA
pVl4FaA1kZzgtTZv/oUGx3sKmY94DHPkFrvxR1WVN17ZHMOweipKK+LCQoAa5ffIydpT3ndTknem
oK57X3L22Xu1EEgjrDKqy/rfSvofQ3v9ku8CothZ+67K1/JzQNmZZQylM/TYe7qjxHg86NK6nF3+
bw7+TRRd8ekhzIh1qFjB+4tUa6k628667ju4r8HmxOsQdMUQKanABmFY+z/ArDf8pArYshtuA4fh
Rd+XsD773l3Xk98ZKJAL178p4MzcjieC0SeWyceehgZ/qdvQihMQAQNzzt5rDw7WuC675tSsjUl+
VRNgVORWXjmAsmTu9o3RLndfwmApnrygaMHkIJm48/zWtgxEQ7quFOMX1YC1WdrsG3KSPEjDwFla
1GW5ddW9k1MbtnbC8IBkuHprLFWFdXl9IKxpJdkPQMzrMRmG4mNRtuxU2m3xpRf1XCSDY8zM6XpT
jgT5HOWN1Y/9z8Kab/bjWG5Nj2IQ70v7s5klW7MVVJ6siluBxR0Z/cCjP008q2Cogseh/3pg1rWu
+IR5oYIPrYe6lrl6Dqllx3aJF+jrjesmSLH+GVh24URR+CP3/HezNT+OIIJm7XgziOnRkgffTVTs
1ySjoMrCLXwCjd8T1CYhdxj1j4RZ+UnU2cP1b/njJd9wBCplFg+zfOy8zPqxOK0D8t1eBFAvSkRY
leMK7vKFN855oOFUf/IyYa0khs76bMV92M8R+TIEayPODjTKKjADoVgBrEXQOKwiuKuQMufz9WHq
1lNxHKXIJEJ5Nf9wlt6/iMzJLkHH5kPWDJq//0YQIu1wrPi2/qg9cMqAs728BD0ll3DigJyiMPh8
5CuICiGLNlq5GfOXH3+0SokbkWT1ahOE7O0DiaMm6LYOFVfCD4tzkBegxc3sKMmyyn+cB0EOfYDz
V6IOR/h2dDLIPdRwdw1pqy+k7kwcIboP2P9/FcjXUtiOu0IhYdiKAS8CuEzNqawLnHerYOKHlBlD
R83ZZSWVdekHBQQsxycXoPdTWNjHbv+OSm/PXH+qSrdiZ6u165uIuL/54FopiA5M9Eq6WVIuA9zx
OWreSAHdr7G8QbKUJzPpyS3JmUnh5u3o5qgFjUVImFstVnGWgWffVignTQpvdnc9ziYplma9XLeH
tx2p84ep7NWC+1Dcg+gDY+dRbu8nEBnGFXfe922VZj6/X7bi0LEDPJ7/3ViEurQmFN/D6NycCsuf
b+2am2LNHvP/9qCOms6LEAWElE1xXvv8zsv86Bavlu8bYp/6sOihbDkucfV/OLuyJjl1ZvmLiJBY
xSs03TM94xm7bY+XF4WXcxCbEAiE4Nff7Pvkj2OaiH5xTHQ4JLRUqVTKyiTeXXSckGj837FUTrE0
i+kwljqMDjOpXwi33SEQ6rG8E11D1zWQwka1snErjuFYQqXTVPIYLqO+z4us6x+7noHjZZmLYwtC
6gevbho1JkxKo+5ju6b/yfYIM3ljrZHjCePFSSLaKQUW57ihd8UX/1HjruNZL4G3CAhmO36i6zw8
2CjWO61vmPhajpvngFq2gSqO1tFtGnuD+qGicEj8wPXuozmn68QPzysPcHi4EavEKzRLVDI77UOR
j+cyYq/dUt9ne//J+ni9CVRHBHR7ii7lBLUnlWZ7tE8bnmqd7jGFmIXCcXEcu/gVSrgXaLlAVhP8
5uW9RbV0neWZ5xiBae2K4yRCAck/f06csN3JSW/4wHVV3dSWLIoWkh85IDJgk+EnR/N3JSj0koGr
6sB9tWN2G35qTTkvyDh2UTNjxf3q0a+7Zx80lqz6XhbqcVBj2iv567Zf3+ppFa0pIhzFnAmskjp+
jOPvmkdPfSNTSHhnHquORTl+uN3ThqWsUz1uOPl5bq9jiqIgDaloEw/Z6Qw1QsWOMW4MZl18Z3gH
lYHcoovWvzSQnPWaLrWKPixLcaznd5EOdi7lf89d0nW6JxK8EwUEJY5cLgjdvNQW1evA2XHQ/ktl
3AfjxJc6EB9vz93fY2q6zv/kpSd43+IkIQPq6FJHIWmZtI4TBjumv7G112kft+iRJSlKJ3Mc8aOU
cUbNlXRo7pHwVfpc+u1d6Ri6zgDZDieI7BsHVLZBlE19hRq03Jkvt+dpa4+trnuu43ZEudjNwFG1
9SN1bD+lLIgnN6vBlHWfMBJdZ31QQ56jiIXwTOR+BEUnV0FAM7eH24PYcJTrfE+btxOVFkEK2CKH
E6rDyGteTOXnORwEYKdRdbrdz9amWpm+h4fNQVNg2BSt5cfOHfo0L4v+rkINus7wjCLyLSTteVaY
KPXtMCYeN3v3p40pWtfmFYQsplagQQWlentG6OZYk0B7uy4SFLuVzZB4RVPdxUtL1ymdalQiCkMc
vw1ffPXWsa5oXoRXsXzHbW0sxLpYbwkhFFm5uHpA7rj+ECB/cOx1Fdy5EFdb+SNyL9uBOJZjIXLu
uM/LPHOIGEzy8+1NtJHSpetivYobWWu/J2+TX9c5OOjG2tHHIR8c1WWCUk2bIxQOgUlJoOcMWppT
qJoCBhkCzOcHKW1YKHaG+nfzh2DN/w51Wfx+4XnJ8SbiyYfWN+LBNeX0UA71fbNJ1rUwfo9XYjes
eDYWDAemMNU5zBeogt+ezr9vbLIughHBNJVDVfCMDtY7+Lp+QG7scSjIPwNKm+86vMi6GCYsNROl
tTHYMcdUhePREd656quHqjVHxB4ZErGnuDD3nS1rsfYh4gzs5S3POt00z04g/JdF5CzL/Z6n0g1t
6ppmT53w7xNI15m4cPCQeFXEyeYKDnkJan7qy256N4LR9JC34X0YY7rOxYm4zxuDXFcmRdUejUtF
YoZ57zj++0b+j2o7DQBmGSxsFpk753EalMZjb+4ffErvk73Eu9H/2krU1Yx6RPPMTs0DkPxdstjx
Mg60SpA5/HF7O//ds/1Hwl2bInbJ3PBsWag8EkaXVxn41U5U9Pe1JutCTBqYcJkt1hq2GEJKo+Mf
FmjdpG6D/dvPZo/pfWsU1/7/8KDccbhxZehk3VDz1GlRD57HMt+5VWy1vvLPeABBQSDStBmYI4MP
AKiyR5+zveKbv++k/+i3U6UrRI8S+xSwhIP1w+HdEvLqxWrAqO9b5FXQFYBTCwBzLHIg/fo9jyP6
WLRc7zirrelx/3fyWQl5n+B6OBKnLTPrORRAz5wd7/v21Yt6HPdRMMXwTTXOyC9jUAyPeVXcx9oD
0bf//fammeyYS3jzzij3YKlfHphDw52Z+XvMTtbktSB5JKxp0HpO4seOjZ9Y2ZRZE86od6A0RRnd
Xh3dxhqsywLzZZF9HuaodnBzvDFNnpNQVbZ3nQ+ErfYPZr6pplzwzPeqH6pTVcJz/c143inyi58K
fJw7G3XDX6zLAad2aPESDFvAARh/yWtWPSvN9CPBRTejgub3JYXg1v533duS9zHgyXHGix5ir7ov
H6C+5aWiIeTOSVuFOrXDYqBnZidrjXjv6pnhslZ9i8UAkCJvky7vgp1Z29hm69JA6gdN4ASUZxO0
vIELkLPIzw2AYPIRHAdBOk+dg2swm9y9IGhju60LBmWYz4NurJNFeCr91URUfeDM3lc/S9YVg4p0
fu8Bip45JeQyc7R+cMuy37nfMizxfzPMZF0w6IVSLMRr0bpbfay0RVXJ1DhJbaaHwZl/yaiWp0jO
O2fHxo5e1w7CI3ojyldihFYCrIDcq4+UTPphyh1QQee7nAFb/VxX6o8TENnyoK/xEnbwgZrh+SN3
rkXNR+3tvJpvnFLRygW4ANsb3qD93H3nTM8lju/g/W0Pv9X06vyoSc1LCqjEQeQ4PSDWKJJA1ju2
sdX4ytAHgJcKAH7CQ1R+JvZku1/enlLEVtNrA7cNZOdzNB36n4h9GbsHsncsbTS9LiJ0oQWueBzE
WVSGELsO3TgtQSSeNNN0XyqZrDnbuwWbxa2jOBubKTqEMlrScemiuzIXZF1FiNuCtSEQx9kUd7h6
DQN4YmS89G+3t8zGbl/XD0ILuGaym8PDADXG0NanFqiNfpHHot8jz99aguvvfxiUamITS9diV3oy
G6lMXbD+N67Z8QsbHnRdS+hMo9863hQeQHoAEuivBumX23OzcRqsWdUl68AKX+HDOSOo1kdUA1Wd
wrRHXtPEkD0mgq35WVltLohyKoIBeALogSGN+zIJ6V5QvAGpImtqdUhWwy2E1+bNRzk/gTk74zX7
6Of/Rv4xCpqrlPVB5vzgQ97v9sRtbaqVPYNXx4sMdDgPcW9SIpdz79Wp1O5Tuex5o41VX5cauqPf
NAQKdoeoYXhC+2Cj7r6PXxcYdmPsK6IxX61+C4xIozhtnVdEtoe7JmddYdjFYz2FFF8OZhqAJ6Mz
HptTZYekXPYKlzZ21LrGEAA66DxYdNHN8zn3+AEWdyqFt4NL2bCLdZWhIIHMmxIzlHv0LOsZtUVR
GtH+XT/LY0fvNOx1xWFbod5YX5fY8uUQgnhocXeWeGt+VkewJ8Jeag6G246+6+pfs58nXntfGmBd
ZNh2XUPnAG33FOX2uD6LamfaN6wqWB3AiN7k4BLCDoBbP8LCjlBwfGiD/DUYy39v782tiVkZLmPS
zLzFx+vqYzN+N+0Lkx/uanpdZ9iGgylGjaZFgPql+C2KPxr77XbbG85gXWiofToudL5+tv2sR5ZY
oBFvt7yx1dfgpalAShJoADiD7rdZvsZ1/di2x8ifjywWO31srOsavbSw0rgVwT5f+vYs/Afm/hOF
8pDTy+0xbCzqutSwHZ2oIhHGQCebhM4H274I1Gjfbnxr6q+//3G4m5h5oAHSaDwU6Yx6jXlnK241
vLJRRqsl4AxxT+FV4izm2j15os//uf3ZW3Pi/u9nlwBKT4HEnJvmW100iQ1U6rO7gNJkjVNCxWge
SYkJZ3MbJF4cPoJB5Fy3e9t96+NXVpoDeBlVDHOuos+KnSUZDsTfo6baaHwNSnJJLxHawJY4ASap
/ra0WTW62V3TvsYkLUrYMNcEwWw9/kQW4ncRQBak0sWn+9q/mvEfuzGCqtlQxJCFXZyjpl4WAQ7Y
13tp5I0tuYYfNYoyNzaYd7d7ciBtZP+5/dVb7V6X4o+v9nPUfwCCfj2u9YdBUdA7050J32r6+vsf
TXtQWrdVjaYbEr8TYALTXnffLl8zrw8GrN9xgbn2/LceqfpAH8d4D0BzHfpfUgtr8vV4NDNqia4L
6b2NEO1u6iPr5I7D3Wp8dZBCjGYEjqkLEfU+5XJJ3OkJKe+dxrdmfGWcBRhfAj3D+GPavBWSFIkW
005ssfHha/zY6AUl7gn48Mh+jOPiwRbvuHsfgJOsqwX7yAE3d4nGvbA61fNbXZ0XHu3sw60vXxmm
Loc+yoMWUdH1Dmge+BIfpnBnJ25M+RozJoDULz0I6x4aWT9YUxzdYM/kN87mNUxsANgdT0VouvTe
Shkky1wmOrqwjh5u2/5GDm2NFJtkLUbmooPIIe/qAEk6XJmU7fsEmeIhCVT1MyLT59udba3C6kzN
C+T7W1rFWYiKsJTLqUxYEZlTXM17Txjx3w13jRszi1STUKA8a/pjxADSlOMhiL9V4sesSCIGmxb3
5dHWuDFbMh/g+Ar7deoepyBK8nKR2QQ6pNPt2dqI/dyVJWuv554OSuhgRK8Ns4/B9H7SX1v5Y6Lj
TmZ7Y0HWOLHQbyLUMKMLXT4Gy9vkXVq5dwnf2FlrgFhoh8iPHbTdzs6ZOW/KgQyE+lkX5kCGtKru
Av6SNTqsZkNZT2DJOBjxIwIF9tW4S1zJm72jYMME13gwwBsQXoowODRGHXoSv0AK/lEs4aVrux27
2HAga0QY2OCbgToizpq8tq+W18P70S73ATXWKLAQnMJhJfCgNKGiZTx0Th9UWTdTZg80Ltnv25t1
a5ZWpg34h3LcWbCM57M+FTYsH4I5dxPSOMsRX9C+v93P1q5aBc7RVOOVQXosK7rwe7XE9gRtc5Oa
qMno2BSJT/j0pD26k9zbsME1PqxcTBv5gWWZbZuHvAx+sWn5mkNbZ/Gnl7iie0mfLUNc2XoFxZSI
FW2UzYNo04KRHrxhIGqbDYLV2zO3scn+AxJTk7FK1lEWAxB/9qPYf2wUKpvua/26Xn8EemDTFxzo
+DAj0UxeAl7b8aGr4/g+lAZZA8N6r5igg+WFB6cf0tIJgWx2TyAXuO8IX8PCQtJrGke1n7lhPx5J
04Lpb3HEP/dNznXV/5ycuq8gAcmCjNXUm84QGl+Q8vQKK3a26dbaXn//o4OWWIhMzlMA6dllOOT4
6ykCG/2X25+/YXNrUJGrhbBgog+yuaanmX8t2vapiIIDWbwnrwifTVDeuUdX1p2HoJEdQx1k+Yhy
PnCSXJkjyX03+jWMiAbKau3GfubzwsZHJkdp3+FmXIc7nnbDB64J3UdkyKba9fxMl9EjCZtfbrSc
aENfPWfZGcNfu4jiNZJoZLRnpXD8jLmc8Qdixv55prVzWVzXew1RQ+4/3F70rZ5WBj2WoS37BbPV
0uI1VNWxamOajAvoL65/3NfJ1e3+sW9nZSrlN7OfdaN+5GT8yKfoPUp4X4Xn3yXPgCm7DvCPPnLX
tXidcf2ssYF5X/hd++xBrW9vCH81PTS/su2WTNApidC8W3P9s+Kk/xqgBPTtvglaGXZDHXC0VsTP
wrHyEgiwTZnbK6eEzjkbUsEq/HtfT6sDfIgXszR533xEYPtOD8GZB1OeNLJ9RoJp5/7419MUc7Uy
b804n8fINh9ZJb7zRp1BxfsRCY0LBRCSBvUeqGGrn9UFmwE/o2vIWH8cA/PgFh9Q0z8gKUtPdNDv
q37YSYhvLf3q0CYVQrYxbF1Qv3nVues9kjg5To7bC3LdQP9JQUTxGv0KVG9euyYYLou/2E8L4uas
dOrmHS5R9T15a3SxsvGmtX0X+Gy4VHgge5gdN0/rEDeZ2wPYWIU19HXqTVSUg3QzNhcx9i75AbnW
bBxNfQCILbOWnG53tDVTKwsfBjLQtqDDJR6XBVxMtUznesofvVG7x9tdbCz1Gv/le8PsKwjgXESM
lJ4xjKYmhnTHfa2vrJyTbtLlNGEAATjhkAhRSczcL7cbv87C3/bRyrBbSHbkZBFuRsb5MyHiYSrN
h3jqH8GZcOf3r+zabfqg96FRcGlV8TDHkid1DkWr29+/NfUrYx7yxXJFubkoh+RpM1Z9OudiryRy
a++sbJhPjM9Q/NAX4Y48a6WR4GHul6M37+ZwNgawBnUVUUgtmUZ98Z3nkf8T7b3HbbW7st5B+iUT
UkWXPKb/kjCUWWkjed+SrpFbtowqKyqOeaFhFsvhXemzHXPd+u6VubqhP4/tSNC0cJLRug+5uNNn
rjFaGrFcxyvbX9qlePLM9IaqYA4R5L3nuK1Pv/7+RywBd8lEMLL+ArYWWr+jceeOF09OKvx0e7Nv
GOsanNV10mvsIPtLqMKLI/XXCRWI0Kb+qpy9KpKNHb/mfM+HkRJeke6Cqu+XaYD0h1OHj4NAjeDt
MWxN0spgdQ/SocbS7mKHpoPCRG8TTav7jqxoZa8EBM/NNLf9RasYYkN6+j763t4tfGP212AtxcsY
dWATGtfdfHJI3D7Mrh7PfRy2oKQo+x3j2liCNWKLOaFxIQLeXZjqwP+5AM9g00m65JdfgDH/cHsd
Ns7fNXJLeMSNW78dL60DDDoFAUnkfmm67tHm7pPnBpf7ulmZc44UZUGV519MHxzCrv1WT/1ZtWGG
m09+CIATuN3P1qRdf//D9mpcQ7WeSnsBndEhH0zSNS0e8/eQ9VvNr0xbByhaHEAfd0HoWCeIU93U
p9Ikwqn3eE62ttfqJA5QHjZqrrqLirqn6/3wGl1HoTlij32+b5JWJ3FY157rl8JeRud9SFRSSpGE
Q3ifZa+hXBMLdNWE2l6qMlZpF4AWjUbmvmg6XFl2AOk/KiXcBqUOzxNX++az9kq94zg21ncN2OKh
GsJRyO7S5e0bav9+sUGeBDV7LzUbXm8N22qa2R0Hzd1LRXl94LUv8MCx2/r1TP9LELcGbclamaLq
mXfJx/pTbcLMoG7cC4qsUuzhyq00es2OPccbXa3sOZjn2Zln172UBPe/hp5AEZICgv5dh/LUxuMH
Xsi3FvZ9e8dudXddrz/MGgLXreqM711wL7jMtYGkX/ccDfqFFKj/uY6Mjkd9X5lIFK9BXVAYj4fF
cIUIQWF8IiraD4sO1F46YMPG16/SYQCKelCf1RdO2jePjQ/XrMZ1OD0KIu4zw/XjdOfmKgSSuL6E
1QB5JY81B3909pCNW4ay8lIDCruVpa66DFX0e2rj327jyKRg1d4pu9XBykf5uvc62VN42qWCp2XL
aRAS6Jdub342Dr41UG2gYH1RpOwuAx2+Euqfy6U54YKYJxL19VEe7zw9bfWz8lhO1CsPUlTXvTSf
vDzKGqN/RnVwDv4fVbnXzYZnWSPXwDrHI9ft1KUGNCYZRqLScl72fPrGaqyxawU3uMjKqYVnMTax
GkIToPQujgvtxX0B/xrE5hvH8+00qQsUe34aOQwHYSDpctt/bBjcGr02h4Fn2kqOlyJErgenUTxN
H5FU/FqDbeh2F1sLsHJRvJ7BMxq07cWJl+qc06Z/Ik2xV/Oz1fr19z8cIK/BZ7943nhxx+AfaLsU
1Ydxaefq/e2P39ika+Yt7hUtgzitvFx12a4h/9hVR3Dcv8RMPfvebt3a1jqsrDqsZQOmsmW4oPx1
sUldLBTvc0gjJ5Uo2Sddx+LT7RFtTdj6fkFx7fVFu1zM3AcJncED2s/izjhwTb41B9zhcy3bSwhQ
f1qEC/lMrnyjfVG0P28PYMPk1hC3sul1EMtSXqhXjmlnQe/IkT1OWLNbFbexGmugW7A0pveCXl76
aXkNkZi+vtfgODxe73r3jeK64f7Yt2JGfIlQoblMiGjLtjuTJngeo2DvJN2apevQ/mi/jJbJlyVv
Lt7SFClwHJB5wCszJCv1nkTu1iytDDs3jpoGF7Okcuf90On8iODwufArfdBN/XZ7nrY6Wdl3MYZE
u0zJCwHJ4ZONc/UJkQfPqjyYDu7oFntZ762OVnYBxsRpGfyquMBdvYI35VEEy5drplWVe1iIrTVZ
nXihWmKtQUt/oarwviCDX6RxPDu/gMJtD7ena6OLNcZMMKfUYeSKSxB5TxO1VYqoOnEY/rjdwYb7
WOPMpio3U9su4mKJd5ax+VFW9vPtpjei9DVBmclJbUBaRbIx9JNp/iDsc189F+YRNwFUwnXZTjd+
ePWqf7kPrCFnYKYPlwHst5mqrNuVBwkeV/cjUOim1AfZGD9nB0RsYEdPofIS924CphvhQ+MYnECR
myABQVDm03Wtn4skBmvE0IHQNnTEnNmOtzlYe3VZgXWr8QFpOgCT7+aXMIDaY5FC7TmkP+cZDv83
ASbQyV9lPimo0xZK2/BrqHTTfZ/bYmpFMkNqh/9yq3jQ526YbD4lwkPe7Ew8y4opYeBBy1VaQJfK
Qg8smGk2tG51nrowaPChHdHFZ9cZZdcnnuMFEGSqRt+6JLHjzHMfLHZRzBG5MMqQyyob4Zv3Q5E7
0ksCgETZM2fhPLx5I7TO04qCZWlySPG7bJZ2smkVsdoDvrNRDj2hSMBf5GMVeou8RGzqliUrl1LW
vxYxk647uG5kbf+CmG90HVTjFk5fQ1cvvMpIOl0TqPez4zVDD6F2+Cs3Bf2xm1cJ3uYD8duCemDM
SrzmVcspdJYi+joBRmKCD0bUeFxImYWebZ81PS5g/cEbhqJ/UbaWDu7apASrSyr63gxf5qEGoT+u
l01JPgrPC51voCXUQDZqn/uRTUXdt3gz5KVTDc3DqMUY/KtLaDc5SWvaMoD2q2J5dKKlgHNKSD9H
c3hyak0NpFEWjze/yjaQU5NUls6hc+gnGfriI0qec/oUuRFY/JmNy8QdOwvpdbeYoosWSxs+0KIu
y38NZWX8IyYcTR0R9eH9OOm7yjReOtVSAEMFLTgD5QYiYYOibWP95KuhQFofkvE8rJO5RnqnO1d1
uQTDcXbqXItEN0uNKD6mUYGUrpiqYH6JBVdFdXSWsaN9orkzj28Aeccz/h+KDppvACaRrk8dIvzg
VwRF9CnP8gDcdS8Ordy6fiJBFQQ/HCcfaHl0psEE36e2VpWfeAJo6Ivfa3/41NXQNHhSjQ2LRx36
rQax5cS97nevRk9VqQC2ZqHJ5DRYwpA5xrwGwcSaKpMNaviaBNoteTccWEnl8jH2fOHlCWh8fPtT
uXEt8mcVcCPeNWoCWfuBclLoMoXOnzfXCZU9R5VATnng2QyHScjos9MFFSFHyVq2PBeqr90psTEv
2uKBlLJjX6sanMzsGBAqFdafF8EDE6McyAF0tQIcBpPnsW/OaITxn7jL/So6GCSfHSyszyP1apgv
vUfANIl+CbVyzEnnbTs8GWMq3h9l5ATRc+d4YfypFjygX4ggS9wnscYWQ4WDi7cy0lbCnusa1Kkl
TtXF0DcwUJLpa9QHDp/SxtWSf4yD2et/SjGMA/j2dTzxl5bHLq5wUMP7f4rHnk5glJRKdO8riNvW
eWq7QeVzKqU393NCqWBNJuO5E7+Zi9BHJrJT2kWxD+pixx+g26rEs2sN59OhK/SynFUYq/x7K/1u
vkAeqB4OfQFqyfLo9UvPXiMrx+HzhEsqO0chyLLzgxVLrz9zV4TPFOLo/stYl34zvvKIGbyWQ1t5
sUVS92FRfYxAdSE+BqFHDJ7rxxIVlT2cYekl1p9pKdNlQjsnim3Dp19zlyuPZMXQgXALWl+Onp6C
Ec8NecJ8ruRvrAvpPhelS703NlWGHaSA7NvBo3rKD7M1jU7HiXbVcwmowHnM4bD8ZB7GImjSFirW
xQcR55U+uoukNR5HIC2Dct5ymJtfrQ/mgQ7665OQ5WMUzHH8Cl7YHrSOsqhzXDhlWwjND9B0VtMv
h4CX/M0EkLD+tyBj3n1oQ+ZD4BlUolN79qqgm/6RRRvqL1CxKMp/O1bP7LvR4MN2M8QohOJJiff5
0dS5S+c07hpJvqh6JijMjX0Bv0xbbpvL6MUOlKqdPAh5l4CDYWjf+8TvqhckC8XygTDtNSJ16Czt
vzno7NVFBpg6fVA+iAcuTdhGA8mYpz2WtgOvCz9xLZFWJ/XUKSqTsXLBJkmloOrc65jHPBGLUeFv
yYYemjLNZMBXX8SLqk4VXh5wMDbGK8qXxuCykzYzimFQY6oGyT6GIUQKn2pP985XAyqY9mvXlbN4
hC5wNdGk56Mh/pGPnWffT5TPdnnsoAQGoRcfbtO+uiQquHco3JrhwbxhqifQA8ddp4E+rFw6TARY
R8IqKTwaSJVMgIe30wnF/KPHjqKDsBV7mwmYPNQ77Wpals/a19a6TwVA3u2QhoagTi1PJ7+7ekTw
vpb21BUq8pvEGadx/ofq3GMvgDJQNh+A9R+jRzl0wXhofDfqqgRy8W13ysu+BzcMgo6e/C7mvEY2
onQd4yZ6mZYfljWGPmrCfXjpsSxzJk6ABxL+CeKZ/ZU+3atir0lCNQ7tSTey6A8GZOvmFMGaolQF
TlsE5zKWdeBCpIDi1EmakNaAJoC3Z7RfFJ+bU00jP8pywCaVny3we35aAIKa1NSqMkh6gvh3SYpS
LmALCKohOEJYTMzfYwhwe6msIpCWnVU8ObCTcFlaPCfIETqKj9YQMl56pTxHJaYB6q044n0VL35J
61V+Hyba+qPtIOHmAE50HnGbgxKd8CAa/myF7YIlUTmbJu+I5ZvH90IgMfET8mx5wHComNo/Dw5j
+SGqAt2jHjoqx+YURFyqn1iuzldZL8nSJKRwKkqOeUGWb4y75ocLygnQX4mZQmzj0HhR6LpHuIyl
DFMZ4Yi7eA2hbXOCSEEZnnhBu+aZqzoXr7kJqpbgMdTOKCIYR0zbc1mAVBc7watzdViYh8OVzWNu
8GrnOCXmg0CV8auvPCuSKR578kACEZ7pVawCNACs9A2CyFFB6ikxiAEbRCWW45hKbWlMlD+CEc56
AmilbqQvEodAeCrLOYgPiB4t9jrOkZG/p2Vr/dcqRsRZHWKLo/cXFCv64kNecyrmRPiQMV6yjkRf
JusW4UfsSbF88xbXm6I0VmVk/cOQ81KAAYaN8yJSiJ7I9h1Uj3z5A+JK3RQlre+AuSeJcjPjnm0m
RYd3Nif6bEAApn1o1ZDAOGntOvAjQDDoAbysPA9KVwI7EZH8H9PHQfepEVXpP0z14nb60S0jmMpR
DjjIQQxeRqXzMzfxldc896uZT0kcdyV/5xjVyX/0rFylk64qvNYc3IDMCBLjwgFuXdMQu43o0aMG
sQJsL0RWYGyCd3JYnOF3ZCRCW5BOmxHENoifGvFvswip5YtcKNE2oWXDFvtcRzb3MsU8pf0DEDit
nU6BnwekTBqumXGSIQwnEjzaqXDlC3BF2rm4UhT1l7m0tNKJXAoaoux5rkbJHkN4V9s9gwZSiA9O
Vy9PgmgG4mjRYz0vZlxY85wPZd4B2M9L5VWPLpsGrzlBlMcU6izyWKmfve/i+ngADwyF5nLMZDT2
5x7/VCbtJVamfahLgCeXh5aHg2synLdChae6kOOoMsQrWhmE92PQV6dgdGhtLmwOezfOYm/0K+BO
Zn+QZzwJK7GkMqexGI8AnP1wlpKkiEBlaQ86loH5wORQ+kPiDjwu6nSGP3fGA/UK3EiQYxj8uUiX
a7gDKZGFE8iWDywORHVcKjbl+bEaC1x3kkFOC68R55gQ/F4EAYz4vQS90tiE8CPxFzijrnlzUWNT
kIemqrzJZMIUBn50mGp/AbewiPjSP7L+/yi6tu04cSD4RZyDJEDwCszV99iOvXnhxE4iQAIkJIHg
67fmebPJDCPU3VXVVQLz10WiC9fk6FPLuD5ObeQQnNHHjO0JEDs1YlUR32dBDRsZ+sC+hFeQze+Q
ZU+WFr8KHJif+bja9GMnWuPnjDkKcdsLqjbMYYVOjxuwM/ijJxKv6rd1K+9+t5kXbV5msCNleJnJ
qnNTxRN83r41nRV7ydsdjVqdL22U/iRi7dVz75F6+qTbWLBPr7UcfkjrGxofC7nmmLC6HeE4slIL
yMisVCxWsIJR+QpVE/gcMN28dk0nVVov6HDRv4zNgmWdLF0mN5QIRFvso8oCUUiCUFM2vMBEAj0H
FpOWZJlqGnojxgMMST1mow1NUURrpaTPT01qOfKgVBPzvaj86Lfsc8HNsP+n0C76jyUem01gURsd
x3vfykIuBxbwriOYI17F5F63ZfPyTnC1J/9Y7JNuKne8/YjLCQMxWXtYeByPcO5ztNHJM2M4RWsp
YYS3yXLKqIUxRxamQuoq68QU/iRZh+HjvPNAUWenIoW6vcR3H+EdRdo+7QmKFPXi2yBGlrwQdzPp
LSXu5DpRE/6Xoaeiwe7XKIOZ68LzIozlkCRbKg5ygvP997p3K+7xbDZIDyMu7Zr5mxZz2xFMieO4
xdUYumDNdetkl4ylAwhgiscWZJi96gQnLYWyKkMuSUy2wcb4qjy7rT22shv+RIMRSCtu5mVTaTXL
GGsjZcOmOX/rUTp6XekWh+QGJ6w2P8G3BMeqb1HD/4vXeaLPO8FscmVoJeH5z4tFuccxGWf66Odd
rq4cxcz7h7bdtrjeUmRQoHdPVarvisD9pEuxd0Bfj3PEWP9tOALWozID6L899QbbmejiREKiXytL
pvyOb2L26uTWJtk/0CcLMZeDRuNiypvhp/2gidHel8kqckhTlMluC9hTTHqEmw5R5n81hYkm+ghF
oYweowTd3oyxNMRm7MohMCZSuK+s777zhL8OXPfrUup+1/sLTueK+73voIfTCNbLETR/p+lYoO8b
s2GIonKd1+xvE8kRAwADZrJVc6zjJa0oIB3mEdwM106E0hdtNIaTznePISpCTh/fjkOLdac7xZ1C
ivrojY9wI8yYvlMEhxXJYpCDtiAS/hiTbmu+i5ggG6uc3E4GewlDEaBu2zJlMDUaIykKM94d234g
QGvyutYbN9GpGCNhX6Eh2FOKBNlR+TJlbn1qcez2rRQM1HNc9nlDCl/iM6/RmwzNtv60uYhuKHZr
7Py0AJyaH2EEwv1/N7JSD2Vr0Nx9DDRxNq/RP07Zj9jstw1VxJpgoCt74gWmKMEms33kGO+ah8yN
Md4umPFDdJViHoUnXtAmc4gnjbQ48agZ0Ena3jfdORVgFZ/UjqSarW5jIByqYli0bdE9OjHIR5cg
CcZWzcbkdj8SR+k7HYjdTmrvxB5V2U5T+5q07d48QfGpi7aGzfEMmYOKKf6ecieZ0+ZjEi36kYps
rlsQhzMD30AFjQOclzAfL9OPFfNEM1+dw1iGl7iBC1Tp07BP1z2z65ZikocLn4XNjmzQo3KIQDK0
Xjsc8o4YiNCSl17Hm4lxDVAef04pw8SKkWBkDWYyjEhNUg2NRqQjIHc0ea+WY/nUVXGDPvaLxLow
ad2jcY6wyBkl9Gb+i6tm9mUvsKNu8aEAtU1VUsxkT2CxaQ39iVdxBuqRNQ7oRWmwvG6yakYLCwoh
dJN4mtA2dGmVQs/IYVkydhE2AQw6Tvm94Trfr9NoZP/UolXe/tsWtaQlfjifoEWES5855p6m5DlP
1bZuByz5j+1nB3/fKX+KiwaW2wcdaUzgp5kMRbddoxjUET24OXXpcKRdi4ygU+KZ34Cm8NgOU+lR
OLLxMpAc5kv44+07OmrUqMroqTX5YQ2wbSMnTpG+15/xHsAGBI/R++DqEDxZTNUKop2s0Ep694al
nD4ef2JDB/4apUoBiZpLr2kg4hxhwSPMr06I7NmFkWdPWQYL96liUYt+os5sjB3EaXZNyH4kxRTG
peqAVB26TOS+AYXR9v5iF+gqDyvbpEKo1ARdLpQvPYwkU4HfZSgxX2mQWUlvo//yjNFjntnXlcah
qXomFfsTdXL1FnFTLdrIkuslZeNlaWdMxbjs3aSec+RudL/NCNvua4ZD1NwCJkSCF03axQCdRO3p
d3mcCJHkv3VGa4N/Hnmz21LmVJDodV0E0u7ANTurkIChlp4dUQLHRp99HK1L89akfZjegkV08Deo
vch0wOmNc/+kkxQfBDuZyOBVaWzveIoCWBxAFkHaeBgmScMjRQHG21UUziW+jFHa1HZoWByYOE4Z
m/q9KhCpJH7DrDXN8TimPevmCz4wLtNqTcVGb0b5yhxSBDLS13UrICSpgk2BazEANHj5TL7wL7i0
prinRhKNyTu627UzGOKwW3vMb/4bIK3MPp20jHa2H5hqTbpVCnMQJijq0MIMGC7MkwNwANsYjYlT
HDvRg+Wq8OMk6jPN4lD8iIEhdt90WKbth4ncgJQKjsGgfUjg75v91GNTiD9GYvkBkhrl1wWOH5HZ
ipcC3t3LBw7ruAG9z1n+AABqn+6D78NvuaCeN5i5l704bN7jLKI/64v4AVGOLj4Lxrflt5IpyhBV
GWnqopcF7vGmNb2pm61NZky21CwAywCdKEjCbJeHD5Fi0GEVftsAnC1sNBxuq8Axprd8VLDiwsb5
Nv/zc5chVQzhrdnveAc29g7r5d4Dr4lxX63XhnKkFFV86V1+RQNAXofRCV5bklpUsBmtcLm3pMOD
BfgYwS7Rx7yKRsyU980wB2QPGumPbCcdHovIM4E8pS0LpXDz3N0JTB72Al4BRkaEkmmr8IWHperH
xfaHooj2z6YZ5a+2X/BDSW+S6E4a2J2g3tPIxtg2htkowPfZVpPNFnXZEBn4tGKEvGNJJx9SpzFS
JI0fr2JIOKChdHa/sjXk780+0A+M6Nl3GsPGvS7iZTnPCvsEwFoilKqJjKcM1n5DFXDVu5OHB1WM
J9oCGEN1eR2G1GxVY2b6a0635WVIvb/XcZNbEL5IGgEaFNhcgYryR8Tw+GPLBv24I9qEHdY+Xf8C
906KV6R8pdkPBrNJzNIArPoDXSe7HEahQfQAMdZIc6XzpWAbQwvcSGBSq9iLtOyXafya4yh13xD6
3/jGGUjvEbCy1rXEywIkoljNdBr3qJhP+9aS/Zo72JNjf3BiyZnCa9GUhW/a+IrXDrZGkFr0tG6c
GT9VusXiNGH9HbhDNiVlPxd8rinwse85xNsVgcJbKJEcwEw9rt48FWSa+W0/Jv05wWvka4wcdrDi
3SZ9JVBD+MHLpPtMVZxj7ZWLtS0dMfnwaGIPN2VmhXyGTYBdEMuQSvZQzDp9jeG7uZexkmo8b5tg
DwAV6VdPclx56ISKK7N4gUvs1lJrMC7tKT8PYCDG8xxmbw54ETNSF9uePnqwVtljukh4iSFbNIVT
OuiYVz1ufVcyR/uxZFC0XqPe9UVJFTpAtB1hevdhwM8ZlByKauxCn164kE1fKR2PrsTimTAV8V7A
YpUK/y/ZJz8/AVI3GnSOpR8YR7YEmVibVXWu9u2DaO72egc4l9YOM42sPJ9Ne5+RIrCTY+i/T0UK
v1PAMxyLpIjH8AGBqDPKHy76PcBHb9na9K4LWIkuSR6TV3S5qGfwYxVoNNtup+fkBnocRkzyjzYF
uF0b6PpYteuR+RJGg/1+DtE0plVDV/z2IOOh5BUpt8iT3QCtiG6hiEiN2tReFk+3f2xRRX9deqzS
nmcwHV058r4PDyK6PSqAF7OsKR+TcwKzdVlxvvAnlqT9DxnE4I906HFquYgxMJo+0+GyRAtJgNMm
CzY+xi0KNS4B/Jlikmr6i4TF9i1PMmtgZLrO7IgdcyS9Fazr0mO/pmGrTIQQsmtuwnyfWByUc4sO
x7wgQSF9VHmbZ8d158XL4OcWLEg2oMsvOv8f6aGKr1Kzdnc62VsAjSsq/3UPPrsV8dTqg0PFLqok
pn6smj0GQaGk4wRuZdu+VBR5AgwVGksrP2F43cYYIqY1BfSmjAGEARLgBSkUOP7z1NPHNl3EZQtg
MWpTyBb0SRKRX2xEGhgMhnNLDok0ocPDQ5UDw5OwN7I07E3odlru19Yl4ZKD2DQnMtvwBpX0+ISc
hzR7FmzFq60hcugPDsMg/nGT5PKklVcwn9mz/alRCt8bPZN9o2tQbTlrdPYffijI35br7Ct0Wdug
2vmW9k8u72CUD+CjQ5Ar+nxSJdh9S6rR0Hm9I3J03RWA5tr852cQD+Wum0W+WeC9/5RfuK5hTpr6
K4vnBKXJZanuARzCoObR9xR5reW6x8lbmrSZqiayxO7nGvEVRVNDjiavveYbtABJq0kFMZxra+cQ
/VpSLqWq8S3j7a8GU7DfoRWh5tmCjNtwNdkoRRggEl7O1ovhN5iFFA8LPRO5xPgzSanlvG33WWAc
kD5qNngwfLS4KoRpmtcN3d6G0EKAZ+XMWotitSTp48Bwn2MOv138qI7pcFZDEvxFxHLTdXO7vA7W
5v0vvefyvw5d3vxHaqR0nMFYxk97QPxzRSe4C5a7ydkTQVioLynkD/cJPJngNI3VyCNa0P4zTK1/
mpKwfGLZdMQoXUQTWvMlsOSU5XH7d7CSA2sHO9yXu2IgVQX0zRWIqOWKWTAqSmsxXVR5zOwVhgbd
eITRgPnjCE00XHppto8nM5M0oBFsFnJ1sKL4o6AaeiHoipIyNvDAPtp8NP6OQvpzERjKx+/JIAMC
43VK77DBZn9sFmjmMZv2IjvLoSvir8QvdP5MREfUEUq3HE2KUexBBucQfoYCBHZZOqMOsP9EGYyd
ROVG0wZZDDVZ+M76EePKhCsfc5Kbo+GPHEGr/oEbO7MHOYxbRWCw+yIReMHKqBum8cdKQDmfQGdl
/UMDw8vlFAmm23Pwc5OdTYaE1oru8cYrhd3BpxhMmDnTFvqB47TjyT1sPeXTeWB+Ty5zY/FXzhwb
/LWDyiK+Z9HSc5wWEcmD9VwNtRdU7veNRNvSlRjuu/4gU2D+J/QjWVcJmuoRn220z7lc5TfB/JZf
t9BYVnUTBC/o+rc2PAwhB5YK0UKGqxLzdfFk0Yart2XIOywl8KLth/XUbbsv5iqhKdbLPaRq5osS
XugT4GSy/5pCj8Njt0JvpZ5ze9+hDgmY+83Nry4p9FMMwGG+A7CAcrFMMzEHAou7HvOkQSQ5wIuI
YKuYwCV+C+jWzChxL+fNOP1zHZ1ccfJwT5s/87yVVn9uPqG9egqIkqTrvVNxrHt/nOwOiPhP2Mex
xU1jsFZ6VVFstxUOOdPAQ2mwiY0wQuj3oi48gXAfyWOXEixWegOF0R/lQfM/YNCWaOjzHPh2tkX7
VOUSQ4wuUxiLtE+Qg0QF9mcAolW9HDGo5+iqeY2ORtHahZtSHlOv+KlpM4d6VQVgvKxoEpR0QVrg
waBTxzsEDi0C2ImMkpoaeMifYXBcPHeU7vzULLt9pDjz7SENegOAKeIoqTwoEuCMvh99uU8tUpTh
0wiq1S6Z9WeiuJyeR8jkoWhgxfQT43544jsxf1ALks+4cGp/GXSG+Vw5pyGJHTcGxp0rcGYSdvMI
3HUsgduTnAJ5BRDY+3NcAM68bBC1RFXqmErwPgsqarHy/jrd2ui7dncMW7w81a9os5rmMNCZD5/e
5Q71M2+yV2QW02c7RYod1MQ5XcpFdwXyzgjTGYqu7cf73iwk4AprbfzkRyqHV7t302XLJzU8DZbP
3bUwDeCONR2a9QzBJGyVLXYTFlZBjeCXA8lnaksaIYehREND91r3t1cBOQ2jqtGXKvRTPGP9oc8y
oR5cl3OQMkuM+qdFh/gwMJF0Ki3Aa3lBbjmFsTt+p/6QODg+1nOiiDyIEWqKc8YWdDs7jOVfgV3m
/7ZeFfdyidVeTgF0+nMvefaRIbBO/sxBTv3tE90/LLoF/2vw6sYPEeG4d0vQiqiAqqH2bQfTkEOc
tLH9fhxuAa+8CdqeEHfSesAK3Zp/Kj0n+6+RN6loK5xtMfJqpVbs2NF34mkYV4DHB4iEhvEJfGcv
6oLriF9o7Lz6i/FxKZ62GP74VbI6XGykixL/OgEUUD8d50V0HLF/wY9u6wDFBdEVP8d4KPSDKIrw
q52jZT/aKBPhXW9klV+yGFQMYNrwCNouufKc2CoeaP7zZhkwQ2BECfmdrf34hJZvdSfAVG3+jFQg
rBzXw94gOqMSBcx7n8KSxdm9TLwHsRnWdmXnNfRqumCOceNhR358d7SSGQrbBrayU1gsHncEJqY9
Ie4GHR9dbcZKjcRBuHzRkcSHZI1nUSvA2O9eEMEv3ZAwUWcFXT4zs/BvXEMUXe2cR+5gZ3y4Ko60
u0BUgBAw+GUeLIbU5oDRQxeXKIwNObV6ZQgDXXzeQ8jWAq8wj1Zzv9eK8tnf56YBeIxYbmW6+xFa
hf6g50jMh3SNhXteAVmL3wOmxegparobVDgBe3pFunW4i+iqH7tiDL+xGBZDQLCuUDYvUAM5QNL7
wq4In9/dRSm/8weUKPxXMOY4SDvawIckbMOT1HxHgNXQzC/QfRVXCnI8r1kfE1YlY9Nvz0hmmt53
PJWuWrVoa80ssOMIzd0XQ6d8JjsEVL87nMrpHDBGq4PmfP495GvytsJu4h4C1uJfQYR7c9AYvWhY
CbwOahijck/m+BMRVOi11lXufzDSgVnAKNc+r/DqeU4wf/9rVD8K4N+D/rl1XZH/7TFqs5MZU04q
UIqYvgE1iz/ruAF79Hrv7pEqyNcbgD4+7uCe/0DPik6tgQamhmsyxoqlNdslRx9xFAa6hTMM5XaQ
FcFmU8yOK+IBzRPvc7swYL8F5+e8g7MFAUEbKpA6ZsLFsoO0itFuYczalETqBbE/XY7Md1Hgfbsp
Z0Xt1AJ6QPfOnpB42suTWMy61kUS5Eu+IaMI92h0t2RN/62wznRJXAC06lYRN1DigtHbWFguOkYr
VqvY9uzqJjsvV+E5QqTDLt3vrIPdl9fT+g6UOjk4wqYE4LL38YfvcGEi3Yt/uyWZybHBfsZcyZ2h
o0ZvmO7nOGFjXBEgh0WdxFr09wLCdXAgi0DpB8eS/MSMdUOAE+vmQ1MwkVU4cTlkLm3QBySJQ23Q
AAh5TLtuXg4CHZ+tIBac0iOsDH1/HRbX3bd2VOsR8HtcA/VbEvBK877Vu6ZiO0iokQSI+2xPzwCq
pp8aXQkg7dUPcdlAmgKTGj/O93q9NX4AGiE4UzlmJJiPYO81V1ks0Y3PWXpwDW+fbbGIpcIHa+My
jrHmlOhV/EGmGcgDtNNIUJ2yka71lgTF6ijbu1fw2P0T1fnYPoJANvY0d4Y1Ryig+uEhcO2ns0ec
6FHspAGab9DA5IVr32aOg0ebYnsc1oK2sCsP/Ex1DIG2gJ/4i4KK8NpMPXmD3IWuh9ZGIBBiDXVo
P9h5qBh0drJk1qv7YoA3ILRlQvRnQJ4iviQ8W4dKWZO/42bk4OD3Hs0nkCjkhoBj/I2fGRA2/A+z
XzHShSbcZhyHbozGudxuoGXNzBrWCtxAQaqhG9MHF1NeYnc+nPGTAvJa0bj3K3CDJRIc4wOm/6Qc
9m6ObiQpXzHZYm6ERwNDsw7i+uShCUHdMtFIarGzVb7RoNSfkc/tC7a24TMzAu2uTCjwfSfZ9yB2
orl2c7++Y0IY56rpdtChkezlP7TENr8gKx5p7nqm/SkUA//bIQtPnZFjY+EJNzaYOdrI2roZmiQ9
FIpYXVJUTDT9tOkfyADWrUYwuLjYJsHFGue4ha6yWVl+BUKYQms0yO8oK4wFGxXjhgHEGbmykd3+
MLR8seUGB72lBnaIXwfiuuI+TxE5BEJqO6Rtj964Rao9MoQLqx+l4ODWeOc/PBwQaxD20Y/Q8Pht
WzN57dqx+JkQgEvoqpPtwJsGsaPrNrMfnZToD/VIQF5MW5Y/eiQ9fnVqIfKb6iiJXWmXTecVmJcc
VSIQG10F+KzoxYuuweQnzTphbAfcekztCrljNnSdrzbU3+UE9AUzl2Vad7jlcSXWuM6IvxfRAFlN
2uXzb2IlYEGMtawykwGn1/k8U3fLWHAwtSOffkExyi4paMIWtXLAUaAT3gYLcQmrV+gt7oY+1VDW
DGl3D/Rdf/t0IqcmGvl/0CF3EaBX3Q7HjaTgsbJcNXm9eCBFJ+iO5ecsIDCqZKzl+wxQoYV0EIR0
afUwJq9AotM7nfIOEaER3pkS3Dy+xAhx5H7sYLHhLrHA1IjRj7P9Hy463f9AlFKMJJom79d7MEzD
fFrITcubjb49QTntu0uzzXZ5sFEr2LmwBNuaUBOufxm6/utmgvuVS7t9tCZg1wXnHlE2SbHIf2Pn
16yM5s6/2o1O/NguPVRvm43Ei5LcwMaxSC2t4YjgGTTMarWAapWfag00zEM+vqrnIs1uTl6AJQ9w
ULSk5B63RgO0+KvAM5K12vYV3gkDNFNE9cNjvtjh1UMk/cmW3nel6OD/VTXAueajh3Mo8jPDXiAi
hEzsX464TfTSc7Z9Q07sP7o49N8UkkUD+dSIqUCLZrkOTb+MR41413AFnHHTDnXpuD9CaMEqwlPD
zwJr2S/JGmWQHWYU6LL28YonSfzdkhfjx8ws1KIl22K3fLd4SbYjn6KMn28SiTuYeiwVQt6G1+gW
0gRKUgy25iHT1dqv8upZU7yiitKXZuL0Tk8k+o/ZKDokCdj4dezAjye3Dw3SGc6byYKZo+sCPUax
QicNeVJ7EkWPEhp17Ql0B0ebHto+OYw9lAqZMXAebYp9/HJOAr+LCp8s4F0S94tB45acdAgOA5Ea
ssMScbjc7fu/PV0JaM4xKfjlBm0pBEKq6IL5GLp8P68olODv6CNk+NmvgkSaH2cwAq9LFOgvnIHk
KY1N+9NSiKIhL7AAJdHdQjmEG9l9WBLPn9TF21grkP614wpQDLNF+ryBUj0sBYEKBw54kPxntlUR
EEFJfk1tP/tH3WBsBG7Dd2yv0H2Fnhr/NNDdjH3JXW+vO8c1i6sVv+SWkuUz2hJ1AngeQF3S7T7d
hb7r0/Q2KgzJ9HsKrv0rYRHxa3YAHEuSteBqt26afaVMRKKyBQV7bCHEeQ+L9vORxlRvZ2ej5D/4
MMoyg/SrcmgXYXqOun0E1t2N9WB6Avdm6VOC54YNgsoPwn3RkCwS5Wdr5srTYX/BsDTfWSDBd+l2
u/6xlQoZN1bjhiafaqEcwPDFGPtDbqS7g6JnzqvIGjUdsOWN1jCDcuB5oSA6x1S7soN8rK0gBo1K
o6044Cl3EADPbsYJnabkX8x0Cg9yi57GSbjqnclI2XygECrIck1C+pmGNvu7wgTkzdLg/5vnvXu8
STnWcmCjOa7AzAK4SEp+K+J2TFZb8TwprquG7Li6jEzPkMGnVVBzgx7Do/1T/cauaV/Yn7iYd1aa
iTcnAVTiAgZ/BdEL1dQG5XVH4GILwUrdRFCe1nCjhAlFjrv2r4V0DBXAGWi2bkHPxWlMbjwB1FsQ
JyTtOH0lS5z5Bw6d8CNWUxrc81E2/4XbSDd+QY5i5xJ5jqGvGvxrD1uDQM9I9dHRy5zUJs+GB98O
U3Fa2wwwQzfZ5K3oBqCaDbYFsJsAccxhJgM8+Xu0EDBAlvjbAwTrrtSbRAehmfb30ESbsUz3FkbM
ZBDdVklUPvDsvHNvQHj73xmBKB68FsB5V8Tj1WsDLAH336OEOeB7NO64+p3YgAj2II0OWin3Dv39
dNd2Y/NcQBPxFkH8hoMX6+HooWF8ikYFjiZy/XnV1EKQnGVfprjh1U0WoEYal3DfMYrrbmulO+e5
9PCKHm+xN6sc0jNe2ZXdCT+Tvwjcwamace+Mh5ZRIJIuhcoK6gwApSST28Vsa35BI2uHQ4bXzpYy
Spc/SbRDBJEZHpd5NPv/ViMIrRCroe4IRm3Un0Ud4ilPjgDbwzmdPLp25I9IUsHGgR4W9OPfKXfR
3wIFi1Ve9DKvRuB8a4UdJFB1sZHo3BZpoGnhxNv3XiVdeohWijBrn0XiL7gU8S9ByuaPFus1wyMm
FLxSuVlwK7QZhtNBkfUL9ZScFmaST9T3pL8YfLN3SAL7T9Ns8mVSTkcnq0L2pXLMtKWFZBM60CH/
DsO862NAYsqXWzd18GC6HsgUd+2xiwKA7rDDH6kWaWCXbsW9Uxa4lqp9W6fz7Gn8ZCbm54oPwZwt
JGoKe6mTiGuVo5++2FEs1ymo/C6GiOW9TbFG583QzdhrDG0LslvFn4uFxkMzpELbdfB3LN6mdwhn
1H+tTJdnZTXwRixOnSHYSN+w1dH/gHDTIyUBUnlbz94V9w1heXOaQF2bMglDDPlUHuOZthCJDhh9
ZDNWkAtbivfdgbdJRozO9dolpG5lW9QBmdhQbCPJytMV16jLff8Abi/66ubV0ipvHX3AxZ7XJmXm
YuEhTKo1OPlvoq3444ZcwagVrTlmM0DGKyoF4AZuzwVUjEcgtdEVEBXELiDIIwrvgtH8N+8CwOCA
8IrisBeFhSh5awB9T7TI8gulkJCWK6DON7TczkIVUkBdscNKOr8KiW4J/Jn3tcjc/icIKDxArENw
rpXLPhaSYTLGg1sfVNzyp7gZIYYDGwLIhaF7kGXq+dSfIgO94Z3j4EghlgddSKMAkqRPnYMPAkuz
FzMMhtWq1c1D7NianFWCIGd0Dd08hqPDBoPENme6plezTPvLzhh9YcBEjhYqgPawjQZK1A1tWqiA
WveATxmL7zFsCCSjAE/M3vbFdOTDoqFs8Ak56Jeo6Zv+CLNG94aeNdznG6Zz7OMBwWIYtdSx4ywC
ajLi+Sb7sr6ngKShvGGTdZVqIvKVYF8EUlasoZlpcQxPvcPB9DEmEJAvRIl31KniZ9chzVKAHZsi
3lap7G/KI9y7zD1AUAUcElp23x0W5ITmiKMUXf4G+XJrn/cVvHmAAVOAFKYzq0b3x5EcO1dmMPjZ
+LIuz7RthtcWEOQLH+KpHoZi+gGlG63maBfTGRjA8kDiPP2KpV7IXcoT174jozd+Bz7Os8OwG8zX
PipSekFeNwnATHg+BfQAomnJNemc+5+jM2uSE1eD6C8iglWI19qrl+q97e4Xwh7bIDYBAgT8+nu4
TxMTY3vaVSB9yjyZEpSk5xMxRdvaaXFJ13jevO7KRcevRBWq4Cla2XzqY29L2rVBq6pdl3fji8iA
bqmEKZ7mfm4fPaz9Z50CR7O55VIfkcOC/gWAIablswaJSh48wDoujOb+H694YsxlgipWy6E5SRE5
9w3SW7LTfP7VnpsvtXdIx8ofz3UZruqg2tGWZwg8LmQfsSZ8jNUCvKLTBDz2DhNdsV+ztR5OUGb6
4JLkoZTfLzqXN95zryoUzQs/PmrzsIJx7/LG5QdIfe57j00of0YrmTIiohX+/9THuWRNdtPvRDsc
N+t5vZnGMXfOkNjfRa9AfPooXagjAsZQtFfwSwCO/Vi9yDZgN3fndnwKungZEUXobzu3ScU74cUB
GWn4AvGXW+qwKCKd9/dikv+HSYYp2UfNyB8OJDElhz4gub/rXZ5kOq4XbuVkyUol3pzfkM/j4N3u
gmpRQHqwFR9LmVeo0syXGveXT+9eeE38H40n1YUhtXvynMnBPtre4oZh172EjjuzW4hgPJqWrMap
zAISrDFbYXqX5649QSxgrznSfzGWPl6Fq3hSS8mj4nnteoMn6+9ZYbNrU2KbHCrtDuj/PZAsESKn
Ok3zuJ6Rj/zTgnR+ExLFORhZcqrYiu6pywPr4ItN+M5v1cgffGdmWb3T/kI7y7oWUX7J+XreIx3L
m+kibLUaludhjhL9HtvC3KiAL6Dn0pBvI+B+8A+nwjTe4XkOhxSOi/mPfQ3bgeDpRXDN8rQPmK4f
FNbgD4009CxhY4E0GQivhuuEt1ZatF1tu/xHzOVrj14W+V9B4WWfyQBuw/zLl51XUf4188Q/IC/M
3xNPgHfwp2mY2es30cXnSc+QLpT/W8K/3vl9gv4HXwe9240anwDpzvs0qSQ0X4aaIt9R3tsqVW+q
4lNK1g5TZ/TJgh4x1HFq29Es+R4DP/qXG12TBJqK5KHNMue8lRv/AM9gNJt8+bW4nLh2uUYjIHuU
er8d+m9nVuRp+DZDm9zZPBBP8ajqi87m9AnJOXkAEoue6zGpGVlCi+G3uL1zautQvQ29rJ96p03P
JbdY/hvqjSlp0O+OcYEAX5OMbAAGCLv5hHaRg6Jo/k/6Pc9S2eSQMHbY+scLjJwax+aUoX+WX2Ho
D+bVuAMyEqmh6uIJGiuVsBZzN5fBeAiHOgI7KKtMHjU5nb8RZjs8p+4JqJA+4D0v1+ca/vZWcRre
c2Tl1daBH1F0kUTV31xhkoq+r66xdJuzFAp4yNTZd+fCxV1o+M++/KHabJxgG74sRj6HgpzyWADJ
7N7NjPnlKKnJdkG5P0W0wJ+dkpDDwZuWsvgVimK4llmKPmJZ83dsRtCA+yggLnCqkLw+p3om+y1L
4e8C5eXTqSepm9yhFqzeqyfpcmalaZkvEZY4M/p6DbpzHVbFtMuqOp+Oxh29BBusC6qvoggsVrYQ
MbyJWBJ96jZ2/gGaZOyPRVvHhuxJ0C8HQTD2Bx2LrnMjT81Y4CadjA8c5AducRqmWb5zWl3+edNs
cPrYAJN/nXX6+cLVEKjpgrTZrnB6ssVrqVR8SZxckR5MZF7dTB0x84eEgpvd2m/4ZxaPcrp6oS7c
y4AzfVeSqCBF2UUTDni/si57Uv4puNm12ymsgWhXdkWWXkZOxUjkqXABfgoXZKiRS/sIwR7+ccos
Ubc1rtPk6I1RwP6UwNru3Bjs5yC5tnh+VJEb1QRfhP3NVQoVuT5TZQQHICL607TNA3CXlo+Xfgf0
q4npLtgRXPAO8VpL4tHTZP+yKU7TA0aA9xkvEYenAgrE4fSYFly8bpL3WTYuh1HOJiQNlvBTNEmF
gWXLsj03DYVYnQktOfyl5FARTm16lGUx46OWc1ijbyQuIGognfStzinbsWtHIk1x6tyrguse9kuc
m3cmw3w+Q7wG52zhhvTDgjrxxMKjKgIFcVqelCaADg43o6hlcPI5Hk1R0D5sir6/Lwqd1/s4G8kt
yaQq7jGNMXYa6Od451opLtPabZqnt51YOmiGvXZt0O0DrrP468i+lE/5kqzVoZvj4WkBPL6JtvOX
c2fQNacOWJ9lcU7ro98SpCOd28OlZ3TZQjjxRz+iCnIsXP2c4y7FgITzQ+UzyU694FHvCGrKHrv0
yBU9leKM0yGt2hYFumWG/57AQS82CYd/Uk4tSwvk7q+OWJR48XVb/63TcflK4d7bc7gEejk0XdWO
tz5rSDDlVXxI/Ng82sESjMxTzt3OUoRxts8K7nG+MI/gPLLIzahMCJpXxlMd/iZSnfwheYLXxwad
8EmXfXsbZV3s6UTWajez1bDUIkmEe0PvdvQTRCfi3gYtVKcrpI4hb0lOLh2llE1Qzd3XoHOD290F
XnjOiCKpz5SKM9dRd5r1pPEeIcqqPnsAtUAG5EsY5+g+Rdqu97JdoRIAT9KLpqnzNU460W0IS1+j
9jaa6Pc5Tsfg3+RP5UfX+Sh1JL/1fbp2LlNRmk0x+14+OFfurY4lsbmh/KZXD/dqTMritEovGhtG
6hJbfilE+mNuaiOjg19J/5TU4fIo+qlyP6F9RfinNMgkT0E69A8Y7HV9gKPLvrOOePLOoQKJ7Q6y
1M7vTlHa6C8dcRMbEydFevx3dewEMSOp4nBPrhiNKglL0Z1GjgruHYChUie0xgyfcHY3uGdt9T9O
urF9aobE6w46T82dG/nst6n0g9dqoexgN0m381gQguZcVKitkiA+Vzi4qOS+9ZcvIrHb++5J9k+j
qu7Phkq/1jR45juFmQ1sXIcQ5N6MZellfULdatKMuthLY7V36cNljg+eA6bLHWwSGI0kbQYyNBDP
O7L5TY2/79ywiI4eJmX10myYd7l3CnDg+4Xu3F8A4pU+lEDU8kZSU1YHTT4yJ21TjvlrAvFMsoVm
g2SXyxDkjkurInEkh9OERPJJSO8SoJYHtpL2MZkWvz5pRXpxR1sGX15iyuzT0vhCWknxFLRo6A/W
MiLh0xIvutSF46lXxV2SxTsRfq+7lejBsC/8yy0O+vkhFA5iS5DlpUZSYYjew75Mt1SORvxnx4oR
YWpAQzol6wT/uxBIDgADd/z/Vw4oVK9zgJ49fReT21y4NLg0f6NZS3lquWS2O+fsvxiOACjmXhe8
iJhWnLdpUbAeB8quGEoqH0mDvg9O68tLMESAUbu1ppdj21ytN2dHJxhM+5s5FJF1V8O1cSwWOkCG
1B7J/7eCwJF5QEdCC15iKYqHDuBmIn4SmOkNrHblFqWYM9+hAuvo92xe8/ScrW3C+QG3sP0cQTNe
PU9X4jiaQs3nMWrpuQj9VGPuUgXwXBgb+YhNSF73UhZLcsSjUwgBHhTpsSMRijvcmuC5G+LlCs/d
wr52St35ugK4oCGhO7ty9T5Yqvv6y+0cgMpKoINd4xAK6kopRF0wEsVLfL9wkG95wcus/07AdC4D
W3B6acY4J+E7DI6+sXQYADvj+l3xsjhh/5IhOf6hVLxHp+xE2D8ACOXoP4IAlzroodK/G4x3rv4z
ZixeGlKcGEFarNm5irTL5aW1OyEF0tom5i/e+zEO9zQHk+QYJO0Yf3M6IO3vSg28/Du/6VTzM2/Q
359ROBf3lPt0i4MyR63DHBf28ozrFWOqhLE1QXR2vUlWrx5x99U7RILg9LVOsDleilJ55vdsQ/yQ
kB2/ufOxquJfnJXmcECh1bBM7C/lmEXnnIBZuIBNb+eSvU3rqV/2ivHHv3U8BuGl1jbIvilQ8Pp/
IUJQlOJzsfBuZ5siDi4u8ZX2t+RdMfeFrusQ1wjL5ot2Sx/t3peG1p6mLOO63lWhtdSzZM1YPbeC
TO4V3TGqb8MyR9Lj2gJQXQVa86VzCGnq26O1vNJ8gKmOh5b8qwjsiQcLeBWD8HWDDb5bXLzthDmt
YUgve9clpznrRHo3hd6w3DvYKPmDMwwm/7tCEvgLXzcD/ldGxLoGU4Ctqz8GOsSKz7gPfPmjMMYE
6U6lLJKfftYI2vvLkutyMEWNaGN7tRnLobkUgRr7AuWvlJFz7KyovPRV5YX17D7xqqZ9HKwlBpI3
K7G4c0ajbx4XO4AZmx9lkhTZZelo4pKHuSXVvJOcvYC6e92Fp9Kr13Xf9nnYsiPWkaQrCmVnST77
yc+/ljWLi/tkYMjfTRETdXuupo5HfEISMteiMbNDs28zpx8bxUWLhmry7DUsPNyHQ9qHDdqE64ZD
fOfHI6HvXQ8wMHz0wEzDBe8eTT212gl/uHYE1sgWD3y+H/ykPs4YmMMbQHbcvLRdPwT3sGURB9e0
XspT7vhSvfCZrM8k3EJ1pEyGU0WB0/caLXGk9qouCWJ2QgavpdMbpmavwsSDEkiyS4vga09pFJcs
DdGcXOrZGcBXegsEXQbtUP+ILT8482LjeskVzyPLz0bSAwMqj2x2ExWa1a0P6Hp69E25VBcXUml9
sor2oP7gRbHOjqoKZntRQqX81ac5mdpn+Lii5TH3Np97WtY13YXorfwLELMJWbKdPlrKcxOHpOwp
Oaixj1BeMCtZtSNPncUQGSPZCgXH5aNpgJj4x6AFdUNgE347XOzYJuVjlLRWgEPVfR/vJyPU+jA1
KVc9oTi7OK2p2JQrTGzY1HgJUOGafl7PWSmzv+1KupSc8ZTGj31b4yI1CmKPp6qDjVoSj8mamP8b
gZI+3vmOhuPHs5ufbRNCwGjjrI9xB67O7ZCx1ZSMzO6Tixm6HhPyKExUffDU9GWwXN06Jnk+j77C
+QomfEfPSdxfPoUscAcqaORuQYkrjqru1N9UCERoHQ3ZB7du+bRGiv7VoULtl8c0xqpTuDC28Vh2
x6af2CSXiu1235sFA67ohvwcaD/0jjQOoO1RiaDKWzrSSn7ydMghzxvy7BTGVfGGAQQ2HSVc1kPS
bap+FEszAslYRJVdPvYcnky3dXixI/r/cWYfH0waU5awzB5Sb1y1yWfWAJPuk3wGLF3XmTuExjxr
X7sogU9M5k2PE7VFMutEX3tssWl+pNjG/0GBKGwWeXvSgcWEOx9wifq6r8re+dU5NPQcbaidX3Je
R3Xn4bestKorkh2k0iiJnxz3CgBH58OyHalt0rjk5RcskjBRG46An5LuCro+PyiZIgVMdYo3XTKn
dS8VytTbti7eL6ZlC8xcwE7atHp9FVXGIZK5gQRbEkWht0vx/T9wyusbtypmJVcj27ZHX2+r6xr3
Pr+b7soDFFd0i5WLfJWPLUtfk0e7ahqzqxr0eptL2MedBf2hQn+q04zg5ewa/UvQF+a2vBnuMD+a
aIhHXD3amI5YcLk524JdsDpb4vlJS8bdQ9cqKT3pk2sUrVK1TJmNSl/cxe/UsB8XiPfTymGlmnFh
h2Xgwja3dE+yj4z9SjuRBXcGe3Y65clsE8afcVJ3Q1ITjytRqzEs6+ZvlA8BkAGZs4c0n+OvZNXO
b0YzPpOJPaQ6LB2JSZz2bW5W1md0StOZo8my0kDHA2ac/hwKSPG7KnCk+mjnLsFlk+ScefvH3F7J
CvNM5HqR19wy2gK/QUvsQrcwP1EbGa3DlVn3omKPirmWPcY7cFphV7F0WujbqnXm16/gK8TWJrdz
s2pfr64n60uZN7N/F8EGEuMu4Y3yn90yj/ljKjaP9lganWBBSQ8RmiwJEHVeUmMTEobi7KyX2F6C
gKBv8ILGNK6fa8yNQ3A2UdqIA9mYerkAcvXlKYo76aFFj5qIbWyV179OJZGNavGZ0ywmx60FKioP
k85idWL9h0DrFhdoAmaW81xkM9w+ID/GJeIEdv4BDhURbA7BzHZxS0PejpS0GO8VfOcnTHlubnqc
7XxKKlnbN8vp+KEpstXsY3qP2GuFwY4o/amj3W32ydrVqSuHcywGx/zIwo6PANo2DECRgyAyd3kw
kp+YhnpliOYtBhYqnXb+tjMIyX3aUe9zzHkem3dZMaMdFdQOeYfQCX8S8uCDi9emgq4THqxfnQyu
/hrmQjwYWqimc+NYo87DiFr/xNJj3Hm/0qRHrha4oYY9DhNx8hhdgeUZZf8sQ0rXG7/ahgdnpLHj
gQdHt5iyufbPIbV8w5cB3PjnSHRbWIClGPYpQ/jX2k9UacgwbryL6pZy/XALvaz7aXBERFomd9KE
/SnU37PN2umOlM7i3q0wmZ/h0Kt8bxJ0iktFllie5er0X0E2jj/RQjl59LUTNaRXi7Y6rb6e5jNd
eS1Bnil56xsPs29EYStOnYd/eyAk0/3Afg3/rRLcdG/EtJJT7KYt5OljjCypWL5qa+mFQQeEhMs3
YS4uw0Ye/DULG6KqSqpfqHz+i5jzeHjYZCpaA2fdQ51T+7teyW4GZyK/zl9SeN61o/jcPlIxQRbc
aDBS468IkVBEqJ1FCXxdBGOtTyGe/Z0pMjjsqMpscyOWqBvmporgVxI3MZsqF6Gue3hq5tOxN4gp
KLyCRizO21uZD4vgIyossUp0Sb6chLi5vfJu+9FXqqEpdnEagLIhQLGl0aKX/DSciwhuoD1mu3Vo
mGy7ueY/st8WE0UKur0RVNafnhMtb40jvO/Cifz/4gg57q8jVDJdC07xxAJJk5f2d2orxhE9lMV6
3upZ1IG4YQJ9W3kc4JYehudSUmGGEQm0e55zpD9kOPrdVqd+UhQ7LIfZlWVw9ukhg3bhwiOg1MgN
U/TkgX0vpIvpOtZh5lIf6YsfhLNj74DtKL49egGTU46R4G/1cyyEBTP/O/LldImKVf1d6Md6iSkn
eqT4dPnnFMxFO/oRaVOZtnzcLs9CSgr8oUxpFKMY5lGu0frqdZ3zN8ided1zV3nyksE/foiRirYd
7nl27DPh/5fjPa87furNO43q4GHF1OYEwi7I2KuKS+vnhmaELju6ZcDG2K6ZeUn8NHjqiapQS0bV
DUnpCg9YtYNfH8QokudNwQVr8UPX5ZXBRU9mKMogQ+BxGthCyqOy6lPwfg9XRQXl1Qw0BEFdFPKm
heCMW5pIXktqJR/KonFfR1JXy7HL1m2UIdSr9k2dUvHgrc4jNSn2pzVc3wBTsvQuQGYuZp6mKv8I
AgrSyMUoZLoqd8m7N1n0EbaUQdCgmbk/g06PPj2Iehl39PnC/TbwL4euGzu1GzzMxbZv0yfF7zim
cwNnzZ/r8/BFSYIwzTb7Hfam/MzBS7Hy12hmKOmlSwnO3NMaedGqiMMDU6Hu79Mx48cTdP/Ik6hH
62yjAlpiA8H9phMse8Ta8pVPk+xLmzjBB1VD0yELayANk4vS/6P1ZtmvVe2dKFIswHziLfYY0Enw
Sp0DZ5AdHk/g3FuvSk4umj0dNCufzifXTRrugcjaWkLZRtUNKIicPy1b/vDEwUqV52EpywL9nVPI
jfjIHLEc6/bVHSiO2huaXx8segAFgDFXrdB0GLguazKUACr+tu5Xfl+3p9B2ffNcDPSj3jXFkI1o
I2wpV06jTGEDbjH9d1HCUhahhAT7vJmQIHdDIgRdWpFxUm862ynE5t5lom7/D/lhqcldiDfr/XJG
JoFjVMZ2uCx4ugRWJr8WJ4jk6A04O8pPVqXCnNBiso4DoAGl/OxJBc3TuZZdzwlL+MG/kVsRXiIh
Un2AVpP53WRlNrw6RVZchY3wzXCf7W+fNy3ZdSC8L6v0i8eevuQ//OdmOfTeBql10AR8hxM5vx1x
4LJ6BhFU6TumF+Fd/kinerF0e8RnoFMbHzmaFOCGRSAa0i0VWEBaGXNOB+qIDlTbOL9tzEC/9xpp
v6OU4/+KQbU02ZOb12StJzIM303IGYHPWREFt8Mck+GXgBIsCjBxQPiMrKIE/0Y8HCAuafjQ2WGS
ATdH15zQmrvQ5FFzRZYOodkAIaLDOKRe/CGbCMcHXOVD0P97yohvZkci2AS2dUom4UxJI+h/lbJV
Mi4lzzEBiZRjao0523jWv1STacZzUtLMtA0TfEslsu3NLzuAB8prnFfGwzS+q2Edg6uQGcfgRhul
7+oxJnGZpSk7wa5UvqDkZ6zobd3zpS1fdOYlF9pZFprgeNPIog8urVSa4ABxDl3ljz2iCiqqkcJ7
UPiJ/c4dQEIwnIiuQWRGGANd3CINOeT8l1281OjlKXzY+4xKcJZD1riwuST6jqnIhveYxqC96dOu
/QTL5ytM6iT6zH1T/K5XXDirZSXPZUFgZheJsH7rRlW969DY8b+sXoLuF+gWh6eeSJ3ZsatsYZzU
zMN5JbKtnyS6pX6oi2p86DHhjsSj6vhsu3iDEga/9V/p1xEvqNcVZlBdEHAHP+Ai35FfovflNKY/
rFzltUMOw8egj+iEGxXIS5nZCPvSpwj1rQ3STJ7IZXfFOdQ1PBR3U65ctT0u5tkAwLF48+Gw3/OE
naPZEntvWnx2nGwfM2bM3f5Xt1pSHiBROPw07wR7UEpkirEvlv/mlbj6tYN5xuZaJ3FGrG2fpVG2
edgE8nkvFbnrPaHhSD4VcuTKpBjpYjilU+t9Cm8pzoUfaO8BCEii59c1U+3sKlOeIFK4/MOLkH//
g2dgkiWaIp45xlZbvIKi3DvZSovW3DgEjp9zdxnPInDRAnRQl+qIMtU49zMc+L2HWPy8mCZq/hjb
2OQg3ChrvpzcEjSRYxldSwo6m3MzDU1zjgg6qgdK2bBeaAvS3x0VmFfwI5gUTa9jsG8d7XWnxXgw
PxIIsaRlk1zZcfXH9jEzG9CYK9P1z6EtsdyJ8CUE/LTM37MI/Z1gAkjYcQH6C68szOE/2fkCsJW8
xw5rbXZPKNtSAelzZyKcxVyekXopothllA9/QnsW0zkhr7OlQ+PGXOooazuK/QLRiz8+cxK1nnXv
vRMSCN/hHhiYOH1lwS1yqNfa+yYlgpu0ZPHuJzOa6VSoFYZNx8Ytrq0KHUy5oID8z3jaJ/IyS+gQ
vMo46czG96qbsKlYT1VbFIKO6W2k6j1dXFSUV38QaxGKRurmoYi4ihjYMkj8H82agC9ODORPtow2
j3UM3Q/fHQhqpFOqgCqKNHsME5SR36PGqD1jezNhjiUAwZ2mZeCeahisqFg0/XjRwSopLozcgtzW
MjN5n7qVmxgowvSpOQjbBDe7LxhVaF/tuYYJUMDkzQmWrqv29DNQczG7+fCrJSIvn+gmE8MTMByt
syEphpOgtBwZuJuboyU/Ssiwq+L7RJSKjYT6S5JNJQeS7QoT/2Up49S7z2yJ0E0N4paF4QwnSJsN
YoOea5p1xJIr2OAhJudstP1LeXX4Ts8u0YoyC0lj5yzRP1UUsnxXbbs2h3JM2fLIycG/wh9m02Ep
SKRoJPd1Z6euGq6Fot5vXxYtkknqRwpvo3Vlf3KwV/ii67m6ZsEK5VYL6DUzlDFX1acNDZ7p0GGK
pAE7CjVSNZORr7PyOyZLWewyyPdnF6USxJP81p54P2GPzjA300nsjWc6p/1nKlbdes+uwUJMgmWj
X1MwAz4eA4reUFv20hKZAG0YKWzYCbn9XRXnInzjhcarHadwhwZbdM9XZBWXKEUXVUd2eqgYn7sd
fnhlgb1atqn8s22R7i4MJ/FMJ454INhLvituKKMBPdxYT+BPsOriTEEsxDJjTxgcjXCZ5YXbwBmw
EVX65M7DlB9dN81qsKoq70911mVPluP+S9am9l3FKzNlOI3tzfq9fFQeqwPIX0YNQuBvNReIn9zM
AMitbv5EW96J5kr/l8wmQYNi52RvdQs5wkzs8wctYEbiMVrxbBcs1SPAblpdWD/L9ib8VX5kZR18
hT14GE2ByyZ9cT67dAXuzd6t5pjYR5/xgVhLLIYa9mm4pZ5ToC/phujHCOB8TD3cHuggm5BdDoke
MLYF5MpYhR750qovZXwgGQJ6UvKaT/4jSwb5sdYvQGUizbdApTuhKlJXW5Iqb9IjOd7NgGm3uhdL
l+WMyDjnP5YpjkikGhaIvZpbsGEGXiYlfFeD09qoYl8Si7rqoGIdjLIRbqEmA/ZXUCiUHMciYIke
ozV5U3rIX+t5rn4ktcqCnerjzfBfY/VzXLeKBn/o+bWyl81vd6Ibgd+bfMoyJkLg9uJBYu58p2uY
BIdNx+n3OqYvdxd1WKgdgM8bw7loj6rx+DI4geYv6Zgn0F2t0f7b0qaOutBiA402ig3nyYQTXpSr
6AvAfq/+0OuwUgSDo/PtmgSgw9RSvWnC7N81d5l0FwlhjZaM9mMOZVQAIWiBxLQT8QhNmdUY9srz
+TspI/tsL+II8NipodcIbvGWm2WsSAOpALwiS7eHXkZsD+W6sMrVVJOzQXdRVJ/FYvJX3W9V09Qy
sCRSv4SkDPE7zgLrQDIiFeS2qFQDLdxif2mvzXwMkauDo8hwOw/b5XBfDBes7XgQ5Hw1y/KL9UFA
oRj5aboMEqhmz9F7tHWekw7+59tJFk4ByrGwZYRIFBTfov/L+r7JqLYK/Qstwuh3KXYwFzxEQ9ke
l1Yv/3UmgftTFGNCortcUE3zP0b1kHT9veolxzpZOcMXrbI84GXkUAMX5RtzDqdNUIwzCxEIOMQ/
/iq4M4Hm3vbHaJCq+DnRFA/YIfgY3dC7H2kZFr994tR6Zz1VeFz+Y8VdRiZ2PUueNhKvTht8BXMJ
ZuTWISepkubY5jwHFkwRQJjWEq4dm/I7q2cT78ZiCPNTboDajsZrknKHUTtVjyDtkI/9CrR18Sko
tndNZ2hmz0xtyQavwl2uoe+S1YGTQdngLxf2EJ8UMZlBhDysauLv4g6a5XFIJnRvElHdlWJNuEA9
iPW+gzkQp0VVNv1oh4UqKrluAp4XuT2ipJkie50t6wPnRH5Ghmh5lQUe/6HTnGDQK5yWSo5su7Qu
5lKcq5tLRr5hWVkPOnhLkEHJVQgPOh6D5TS1TEoLM2NxD53RL7yehdIXzdEgggkBrCkf/FmVzafi
W1BPIQZa/9KKEsWR+lTp77OMcY2TStSK7l5ESTyNqJBUcF7DkGLXO9aZJn/mNZh7Vndmwz1tR33y
FBYVWAL8pnEv3Pzbqn5PWZ+guie1fJtcQ2upjMCr/ssVaoKLu4i+KWTfduR/QGVJntuLHLxmdA+j
Ww/rcAnpD41Za/KtXyRN44mjYM89ETfN5SgLkmFiy4MMsOTHYw0i1HcPXN5Upq924WF9Gj1DsbHK
E9Rb0E42/+tQ4IbcMircxb1FTXaOVCVxvGEWKfvz6NGIp2kmtrbJ7sqQVzBEzABwpsZz7Ei9kjDE
Mr9jWIJu2vuCgC/5ogITtb9kFmT8Zw10l5Ef6V3/QglP10OeJN6q/7iry7HfZ5ksf3Z+g3V8rCp6
bEDjs6r3b1E9ECMVK8zVvo7qkRJ/NVOMc+L45DuAiGNHCHDkkyPVmQBRAerQjMSzGkIhMzxME18/
XUYJxw9AjQl/bWR+IFqSebX74BtfIfv3c5PHXDZQzOnvUm7/PPhBKRsiGTMZU0Cesq2jb9ehSYZL
Hrjx5zAJhXqvyonnmDYpP3js2olm36wcHW/nF4jGoI2CBsr7dC4j+RCDmlMtr4cwvKusCGPvXAxV
EX3TuJVslCUUGwnhYAFQI6HYNte+4QvY6Aztp3xJZI2uk4ra9tHU28lctiNn3KV0G+r8vDgX0yct
slP9bDGly38Z8ghayDKX61PY0St8WVofohq/zZePJOZZR9yGaqyXbKAB7pl6qhp21e2b8NFQX+5c
J5gBqoibsA7fRNh5y3Pmh6hkLv02JZR0N7S7EPKsu6S0PKEEkxWfT9lUBPm7rjPRfEu3XcL8WHYe
Qyotg6AeAE3Jg59rSgcml0qpmENBv+dhXdrrHFd4iosTT/nBelz6R5FD2P4ZeU33oCt2+sneSQVS
ksuhpp1h5qS6o7OQJJKi5Dm9jg1CGtK3DJY/MOJuPh5QbjqXbqqN1B5WLepzX3jIRoTh7esYgOnv
VeCWH2jvDBhcrUUqJBU++DGdChVa8iDkAUvH0X8IAkfTO0pGgGQCu4Q9VKbRwhW/EV+6+3sQtRh/
mSnQdB1zcehQn/3VWwfKs/xAPuGCeYyVPpdjfNZF05Y/kEccwvUFF8A4RwGIQSBhlJnQd/4cDSuR
ZxQVNOyRtPddi1hcnmxM8ianN80ewoLavZ/VLIf0MlEcyTG0lpxlqQbruw6UNKN1njRuxjkcDhxz
DtU3Z6ZYGBIJRjGwNP/j6MyW40SiIPpFRBTFVrz2LrVau23ZL4Rla6DYoSi2r5+DXyc8XtQNdStv
5smisVfFrX5JeMANgB2mshgmDqSxlsDLvpnwDYyHbrGePCfziPq0aJlOPxYSucD+Ut2lfwhy5ek9
MVDyU1sZCN7mJmMWAQlPDgUiQ3pjy7N5C7ksD4cGxEnFSUoz1LgjsuXNd5AaA+e7rDXWdc093hv2
Kk3YSLB+Y9GQWcFZheWyZxjBLQHMU6o+Bl4WucuLIfbNos9pOJwkZWzNl8gdG9zzUuueaAmh/kJv
WI6+2AZ4YLAk5Cq3Fj6LZFEU6SswgLb+0nWJFXFhASleuO1ipPQpU8pPeAVG/35h8w6cGE4s0sU6
co3gpajOoMGGIuVetqiAt3YT3lU8vySifc/91JUQ4jEdrbOLdFwNHwuIBGqsCDLkHl9JwOdfmOZM
cs9MtTSPsplw6JyWHsMIX9yGn+gr5C8ZPHFPyU4NMMbxgmjAJ77H4cu237ppo14MP20V7TyG0oGN
q4cpwZ/XdIY2OGpUki7mTruj1SOKrm0Rz/bQliJc6iPy8bAcKuKe3h2Ky9w+a1utlXmgNiG0L3qq
xrjcs5wGnbGb25Sth2DhAQV2JQqRvVmUoPZvZRIsbfAjRNI/09ewkfkwU8IxdRQbK3I9HLuQ2ZAp
Ug1UEqyPZh0vlWs2AvPKu0QCylwuNm+JZIswGJ59UITiarj898S1Vd/dGiL1n3YA/HKXclXpP83a
e+pHI2m/PCjAt+a6jJgzX1zrqBpmhr++kzf33OOkusW9rzJoAR/SbZP5KbMwR049aQJh8CVJXqZL
swz9xUIFcuFqDIQzksSa4qYWZocrnaAkWzprWv1rclqn+BGqxXH+m/TKNMy+kVeBBEEU7MI+99WA
IZO97XEN8LpvBSVbQCU3xRfAJSgJ+SqOsqOx862T67g+wrDWFZaHWsUe1iACX+UFQBS/Gzgl86uD
7c2epszRW03EdZP7hyh9c0Tcpmdkl6Fa3/x06expGoLgjakanpuQ/A33ikdDwo1GidnLFP/5YYJ1
o1/CGkntg0Gx3HBZXtudBAKPB34z4/4EGaVdzpCb8LZxwfYx2I/cn+ddnHuYnoqij7nzCNM5CCBz
Q1YaJp8X8PDny1sl8sp58p2xUQ++izDG65+qgnzHOFfbb1iyCsTpDf2K8wCHBvmhJXrReRJNV/II
8kYsC9oHaBVJBAUdifdUSr0YFrJQpNZ/xwETDefFVUBw/WUlLyNG3cVPdPwQIUJRiab3nDVXuD1C
XrgD659sun28fPpxOnLnbSJezQXk1/44jRLsiM/eKOZSgLh76gkUrwTMt5MBfHPknIDfJQF7fN2X
y1vI/0ZqijfHeu9IS77A0Aru/E4dWbDJnVjxXlY8mGgqZPLtIWkWrX6GKQu2kwvTJTjNCUuygwrj
flv/xK2+Gsgm0WfjUwHFogrVb7kn0ufjuZuglTtHMsHuwWmDoTu1hiwz+B0Q5HdVl6Ce+eCY7G7C
J/eji7vmT9T3sT6GuJZrzm5Pt7+TiQ6XBbMgznq+RqQhZx9xUk8l/pkBFNSBK1YlgRuCBj4jw8zt
GcY/bzRqzRzvge8rL+G0xo14C8eWZVhCXF3cNxE7Njs7yXDqRlfNxGBT7TxKVeEmskMdD2dySXCk
fRN15kVpnEdXawc3Y2CI3U9uBYX7pdyicX9MhFwLCSoVgGe14Nw5VlWBkCQog+oe9DSBN0s8pplb
WOVoZhzusyCc40HFg2zt4rlsljw6dKHXDffYh5s/lHnhHpO8Ihe8ZZKXTbsWGVEgKYIA7hh88t08
rtp/DMDQrXc4/5W+sXgpuoPCpoBhN1yJF5AWF/riwg0rz1w4iF9yQ55d5wdri6H8JUBOhneTQnLH
UY6e+q11XLzf6Wz6+QmoQPBm2noKjwhrc/WewP5lZ1C1HCFmHJkbQz+NcUCUjSE+Q8IDCNiayYDc
TpTWzR1CUrnchwy90x3v2bx75t7BhT0dMOclRLSiN1F2XMFxU4GZSNBGD9TxsYpRRbp4v20wVPVF
1XPOJTba4LyLYN5RXKYF+0A1cTE1MXmrA4vvUl7gNBfZjaB7Yl4sccmuPiK+cYouZcuuwq5sF/ks
HRb7Fd7T8MKStQSi78gK9WpRfM/ZATZU7NR4+GDj68nWJ052sjsEDZqYP430z9lW/JevEEBLdFms
4kFNwhhIMJtnbnKcrmSe/IqCnotUHniFrotW/89gXRz/adtD9mqWeKBzrVv5ykSUtN8wNy3iZQBU
/guLojFH0y9MIDKp8PXsFs9O7qHE9qRwuqwzVtZmzZ8ad+SGtngTeV3Lcq7iaVDuJ4bgzW/XQKdk
oK5Ct90bx0ueBBQMFqQwfvuzWiZvfmSJEIqLxeZiDzQNOOXNrztRnvGiiyf2RmlwzfKWUVdzofw7
zZtXlbe1Zz+K1eTqCdIrMjtqDnl4gTWqZrI3HDqVtbn+1ElnH6awIVzS52aNroW7GehgqjAChqqC
oFe4zVb30gzo4ZhQdAIrbcvPKW9CLtFRykWx+Xe99jP23PvJ8f13G4b8Evij5ltKBZbz1gWSU49s
eIgojLmsfZjdYW7v9dgXBaIYJCWHNW25nT96RhOH5FJ6sL9Q7IwRR4FLhbd5rmK1Z/ZNBryVk/nt
4WqJuIjlHLKlV8qPmMOf+DXFUz8Y7uH12GSEfajSlvxSJKYYEtJAiMjmVGfseJdRP+zhYR+emXhI
QTFPeeFRjj6sZ68Ouez2jEj25kHadx/SBnsTVJ9kGn9Jgg7bIzKb4Z2ynlK85SH5jh9FO0QD7Yqs
rmnsSRxWBQiJcfFE6GDDS89peVuBq5+3hrzwGsuY6X302MO81W0YeEzv1NbteGz54iDLobxCpoTi
g1VWJlfDxLveN2EefhGbgbsZ9kGurnhFs6+EDF92osjQFVTy1HxLurwX/h3BVzd4WSpwYj8K/trj
YznOsrmfE7l2PwRBNUV5EYzYvQaQGxx0HrInNANNbCzAPWqOz1vSQh+MIFAJrApxDWEL59UbyxnF
QxfQ4/coGfSDs7ESP5DEGY6/C+EOM34IYqGqylh9F93qdOOxMUlYP9GN1bt/R2+q19s4ZIEHRqm1
lDJx6Ru+3HUGbWdx8nqPqKU1t+pi8ivc1300Q2+wnWXob4JuXp6MXrY0BSR/unhm0VWPgPNRkJao
gUnPezNYfvmzj2yvIIuWpy4mZb0L6zESF2643gb2DzS+qsGHDB7p1P+PTV/ovyYCIiRoU9BkXIBc
6LMfWFkEiQoxB/MljcLpvapJD4J2lNIwGFb65DGLFGdirZvkhLz6m7VXMDwV3FypTR0YPQ7QR6U8
d8tmkeaFi7at6Nv4B8wmyqB82X+kDgYESk/JQ4urNvU43tVYB+1zNTpBeaXKCilHuGmHxqRDGcS3
bVpNb7xMiNGmPeSoi85B+1+aaixAybYJJE1IiYM9TC021QPoo7l5xOi4lpiH19h/03KcyjvyophM
0fs9QzOUEG5INHPM8uhPQZO9f89RyOIG30H4JVQ7fWkY+uVjSzOAf6QSIn8LsVxm76jgTXFKSz/J
nhQ9Gg1zMDOT/92EdKi8FexvPq3reqZgzVi5zjHhxg7poBapfnLDnveFNmKD/+cijG+CTT+fFn/Y
8DLhi5o/Q4OQxdORlNnw2iRMbHtF6Yx7UhSEtK9chAja4urRg8KF7LmQHjyEif9Gj40VyrK7ru8t
NKiZDV2cq9cFSR8gucf7tjC4i9Ke4mW9wwLIAojFOMQmGbsZWI6I29Mr0cGsuZCCId86zMHY/lxQ
OxXGKCJf68FM+SCuIjSQ1rGnIDLA8txe5e42EOsoG+2BT2Fhi4D9NXqtHHc7Va3njfckRXlVTF7h
Zxcvh1X7JpY2BMzaQGaE0QxO7a+YGCXYGKyg83zi5+VxSqvJfYuXEAHQxxIVPHmVz7trwiMcnfJy
RoMVXoewVCZWCeKQxYKeaWQS3LMtIfbg40fwiSj0Nn3qw5BXMlSuJTqjuVcuh2Rgquw4hSnze+dH
iDKDR7b5AIRIiEMVmu04V5Ayu4O70NayYw8OYW+XtSNxFw7pfH2CkOvPzt661BM8ViHWmfbM770E
DxiQl/V1kyP5XlUR5H87tvC/EZwUxYakCjh7wiKdp8vC8tM89E5QuS8yWMIcbkAasVoKGwHMnm69
4dkCeSkf5KgKdm6k8MNzvalJ5MpMHs33/FlRfK/iIunuB9Iorx58fefs6SI5ocxCDvT56cVfYnHb
+iBQ1yY8LWP4QAEJsRMjtolsrhwUSqp752s5e2N3b7OGlwn78/yGjrCh0WRn0fSBSBfhMcSCsvnl
O1zmOCjRKZp2g/TSEooDjx5EFh6N1vDKp8E1+TNDJElXXY1TzklLvss/6da31QHOQYZxKGzb4ZdV
sd+6x07b+riMCbMt1kt44ZDi06Y4FFk1pz+aXg7OSw4Kz7sQbUPJFRNJ/oPGrEvmsgAfy7LO4/iW
Ni/Hu2luLXZCDbLglyUI3/Hns7RH9FxXL/ZOBWAtDMS8+ogzLjG1S8dptTNZMScuxJudotj+ovw2
fLaKtP8bc6SfPUa4gmf3Ulfsg5+Ya6z56Dt000uhsBRigmM02s+Ep2R3KPt8oyWIaclvKxeNBcYF
d4FLNipum5M3wpc2dFRRFpmXZH59QpdIICHI87SCVf8JndQ0Zyv4xp9pTuYc4FTBj4MnrQ9uuqyI
cVHJHFy7pZkW6l7SkvWqtgTBsGbGq7omPmmw88Q/W9+xeSQvO6kJdYCFeOb95KkNkhcWUT7JdsJz
5q1rYpDD2vXZnzvF7AXcU1u1PIo18fRbur28jwAWVHFLfFiS9xv7GdeEikB8w23Og7McwKZRALAq
/5mGSvkr1knTvjcDdI2TtTKKn5OZiOqOW3428JmzUDylFTiBl94SlKZYtkCoVcXo/maJjGuUwBIu
uAnYRHmnZuPpGyZWosyF70/h+zgnk/9UStyubj866znuZo5w0Rl7rd1ZlwdUW2Tn2c8Z0QlkVgPo
bW+kwCKSoI89Om8xnFPOqLBeyAZ2CgVW/5pa5h4FaRxzSuxgX7BXLTqDltIyCoVY/2cinJ7Er31g
/KV/a4cvjbtcx0++36d8UsB2BsImAH0xIUmQSwEoOSL5ifwzuk7jP/O6gCUrAJLqYxeZoDvimDDy
CF+v7a8qDwmCMpdx8NKdR5/UzgBeoQw462gFMPNGbi6aoKR5Y8r5GFhOWkXNUtWVJ9kFif5T9ahs
UwT45D7kRf0EQYevj90aiN6DgKZSMNpsDqc7QWMC04SLmPMRIudNX7TGsCnqe1xUx15YvgkMDU5q
aak0rMD8INP6FXNGqL+j7TV8sSYLfCrHU5V9iBbSBnhFBrrI4Abe0iML+0QLQeit5tQN0HQk1GFS
l0H7QqswLyoOgoYjtCeySvc3Cgs08WOIw7TR5wlhDPPDOkd9c3Ota+PHjkaM5AbyD9iZJh2LKSYa
e3GM4OFXMMKLPHwGFbMEZzbZkPIr8Bns/oNGQG3KuwgwGZL6v3uPI8lfq0Yy0EHR9QQCtzPZqvru
Uw8deD+6wgFS3XpsJaVboaIdkwJjO8inSHEQLljlJJ0bbmffKjzz+h2MJAZxXnDe+gQ9gfXKbkvD
49tlqSwPox/OEM+wofzwLA8ww08RPdHAkLtnlhiQCCa35Q4TENghzucwWL3D18HVKvux8m9iCibq
k4K2bN0dqgNPVktI2hwt3bBADzqmsgtyb/wgmD2nHzh1eHWj7xDOh4TiPSmSQWuHOTAYEdyxFEPD
4pUF5GqovHH55H0SibdaIpalYkjISjalgHmxCof5fSQuHv0w2bYKz6g3+R765MQP65Q5rLWiiskB
jRyfQCD9frhvG2+mgVo6K9/LtMNAcsCB48mnyA1kMO6gNtM4yZWu7y+FD5/gYY1LA9YMrORx9nuE
MLx1Ed19cAVws6+LqIMjsABE2Zm1corRYHv+L+lohHNnhasfkGgQm3S/ut2DyqvhD6dX6T57LGao
2y21V/6LXAfQrGVBJxz3PJcEM2vE2BLPB7HH2jEH2xEcJaLP8gm/J8yvhqmdIUttUqiJpJv8ZTOA
uAZPHNmjp7xSZ9lAEHruwhcgqzA9LyL0+bB5dkq+Nsnol/cR1gF3zw2JSB0X17S/RFEeomWT8UjT
7uJnxuuH541+FtwStcXtoLc29VeIZURcHWfqLg3gt+y/dKmkBbJN9qLd0h7u+GugQJ32bZzJ9g45
aYBur+YghRgyumX4muYAvvVOKWdgNs3mTVUOF6R9mnxCk+wMFOzNZlz5/NirfuYvdgvXvknbE4FT
lIWuDXhn6Uypb6RRfFUf4zlEFawlY+InHhcpv3l+xO1hHW3hoKr6Pc40MLpRRTVAktHdQyFVGn4v
E3bZ457CKATuLqn86WnEblrdzbTwOt9dW2K3aexKTshEnDkvZIBYiIhwrL7Cdjvp6gW19xiOiE7n
oYFRxuat9ooXbMd801nhk2UfKRtYP2n4pIxlmfPpg3rJpHgom4nHyZ+yJHqP40B776aswXYAonDf
cWk48UfXtMN7QViVpa5TscqLK49N2bDmzSUVLZKpmv2ivqcJFl8V9yVM0ahS7NdQl2b3oOnlHnjj
lAG346ZbSScwZ9DN+I5Zra+bHQomazi2qIQ1zs049vYZSlLEn1F0vvwZ5DSR7Qb6PlEtsOw3j3QJ
laTRpSJ1AgoN3Cd9z4LcKs6QRIXtdai4BrB7llv9Lrss9q+W6QQ6rIM1JWGt3u6beE3xSrFXbu6L
oRk9XDgLaLtjFbZx/My3hznfRGMnzxGazXQKOSFAfsadxQNA662gxH6SzafBFoClKiT4/t7kFe3I
9IXjmaETF4l3cax4wsu7ji46G9ueYxhwvO9qKThvO9fBrxpyqWTvGxe4dSoWqGt2EnCiY1YfeVh/
a/Is/8gMChs5SgeUJdP4AKL7k3y8W/xaWrZ2P2I1QZY91CWFwRIIJeU/hN1plptOyN3efFXaxO0d
b0f88ffz5JpvgPGWit4v31lpQOiawCubfYo4hCEEt/cqqPVOJ1hAmS1ciHdw6lsw4rHfpCQ354y7
HRAkDsGElc/ykhItWn9WQUHATbDuXpkKUHbIPmXBP86jhUH6k3dkyeQBqWIVjzUCE256ppOSmxhc
NOxDVC7x6CDs5N4HX+Mx/UpZe7b7YiLF8wOh0l3uYLuutFwmtclwVW/RBV6U/fSbuQX4Cd02Mp+p
BayZ5b5i/gnJsUWCBbDloYDmHdWvdTx+JSQo6h01QXr6z4VnUx+HYKJJeYczZ2PgMgVvzJKevQLA
3jXd56Fffdm0xoiWo4lGlxqn9F/cnuTtabcxzwEzu3x2JDnUp209Oe5oB8UuKDCEP3q6CSp8DlLr
7zyeVQ40LZDYWTEWL1N6ofKgwZY01oZaLARoNNeEvDodZ7NzjTBc86DPvnzRnLg8ij2T6HHsYXpe
+fHO9m9Keq65930eA3B+ktsDrYaoL0uySUmcgpkHzIU9rvANn2qGDDbtx8TK4caKtWsvGQg7Ooll
h/RLBiIJ7xNeDqy9DZxtormUcpPsXdR6pseF9b62mo67nmCqebBb/Tw79MBXD2xuCEnpmj6M3RiM
ef+KbxIzXKxT+Ut4GIv4z7UNaWnbRMzVrC5oZkLQV2dIsc6lWc6f5MajZcNU+iwtAlUD1eKM2+QL
8rYRqMkimJ5Y8zBCVX1Vlnuu0IU6pCmZGgDHw9D+lQ5piTvt6Bg0cqWgxGD1Y9l1VxABAw1om0Z+
hl6PknKWVLWkN6frsS+ZSvJooqnz8sSdouV9M8wq+OyqcBAF2PAiJgDDfYud8c7MTZJf6Nsi6kSj
Hu8ApBK0ZI5jrmPTMOIWTFuSh5empbJ0PXGNwXqRGJjMz84YhYYiMOxSY3zvF84kiJGbMtLcoYkE
L/7Oq6ooJgDDVBDuoi3bh8ZBK0OG1QisprqfVLA1VmA7kkMNsGbF6IW5DRrWW9j2yLmHOOHmek/r
mrfg9OL+P4MTY6uf/VcUQaWzJ66xGCH2xqc+mWdkahL9bYY2pbij84OUbOLbdE0eU9UQA3+zjl/O
C0d2B8ngiS/E9j5z+RQZV3PUv+26Gbcq5mJeJ8B4uaTZj2wkk3srh6Ut46Mek+0lEeme/ttuBnZG
g1hr54uoTTDSMOR783Bp6ScKnUNK6qgCwZx33frMxOU5v8Ogr0tOH8BLJUoHFngMOG3kzuAnaeyp
z2vReHyXJ24F2W92KIBKd0smJ/EjGeDrQPtsLL6kYuyXtxyacPOgg474Wqii7apaGfb1AVeYZJtE
60I4nwHPCcU7xGRxXYHWfgt7aufZJVlvOHLtNGc+APUzGtyq+x2qmd+R9eaX6rfyIUFeCYxTLeVp
SnGrYzwVaBlL6QaPfCka7qHDgEeXKsWovXF4RjAuYFq/BuVm1CUkz/JKbyV7IujUGZ3IezB5l3+A
xcI61yUjvjRU/NU8USoVNfsMB8k9KNu13FNNk1CKh4lCsbkpka+5nttN/Ylq0Lv7jevYHbCG0n05
aBZK724Rgmg7WFrEW7vHHzYJ6JpzJNkhx14fE9aP1oEVkrtlt3wIJsANOpdgA9eTyeWewTD2FpGC
Xg+smaCX51HkJncTe5XsKFEDqbTrBUuIJstoKmOTnbrvCWtAFoxrs0aPaY83HBD3FI1Y+pxc/lHg
tedLIoq4uQjaoMMTbYWmvrW4EQLsqWvxUuF0S+iy3KjP2dIT5WkW4W67v9nNLVSvsWN/FKv31Gij
rxYDiHqpjLfUD125BP1DN+ZZuC8wtZaHys9ifR+qNdCs0dboD+eyg7bmJH59J8p+I0CVG6Yg8bry
PV0dw1TDL5/JQG3EDX2AOxq33APYoyZwBwKUdPoK0HBXrnp/gT6hEPk53tl0CHB6wwZCyRRFB3HV
pmijDwQfiPkncR3+TqOuO8MGmdrPfnaDK991p0cWGzxzMCvZgxMn7QjcgeTZWt0IPPBlatsZTGJP
jALyZ57T5JWI2bn5fTtnd/iiWvWA/ZnPAqvw8If4pvlsVM6rq1odlmxyjSN9pzKg8I9+jRi0h8eh
zux1+VcrvlVPTR1Kf98MCiMPmr40F5CV1nyFDC9g6WSEHfhjxOv6Heor42A1DhxK1JmDxGBijZ6C
Vmv6ykB/8FdcppF9kmRmhJXszGH71XjuUH0vfCl/wnVrLgQIivZlsW7vfaYYmQZyDpVIEK8wXxeI
mnTV5/2xK+WiD+Gkh19pwelzFl4bvU4clS82CcmIbIjhidF1LX82SWByNNoq8F4KwOW8z9s5Uj+l
BovxE4Jmx0LCQY2WdEW1Ht7rNOcaWLkJub0uspi2JxNDw059UGNcyDH3/ruBIhThs+34ilZ/2yRA
TAEjO726vshecfUyMHQKnPhxsw1292WAmRLr6Lagb4qN/E8UGxtF2UUZYfV/4M2175EcD8wxmCn6
mPjbp6CKFLdDwwpefG4csYmagZhaI+HzGon7jZiUFynDE46O7glmQjo+50iZFFvS0GrNHcyCLrvi
4plJTK6VzzgJIYaGjAIzzDDsszR3vWfND2/EPC0xaRyWHoLFH7Lq4/yWmrXVLu+GUuW/zZLMKA4s
KSufcFRQzNGvzc7AsQs8QFV3tTOndCbGYeRc4WfwcJLGJw/xKSUcrA9W8Y1zJ5GWPVbawihLT1+a
OS8JAvjFxQJ9q1lgBs8BAfj+PFQ5JM5UoZ4GykvFHUh8OtqIY2EHVHCESQsUKkT2idlA9z3S1MUM
OfcXcJkg0iUtGYelpAoATTktplPkVrI7YVSzPzmWN9DhkvHUWWN/KtnzTZ83uOoD4kpKnndl7Vid
1yjz4zs34Ul8yHmZNT/bNiAyqfBmBY8pRo37KNPilXYuXx5Dr3S/Fpow1MuQh3yyAprsNipolnBL
4iE2RgTkNtmFskCOfh4dSUJInzLQeT9UH+n6xvghb3MEI3A70djvY+J3vlYGWgy2acpb2PcrNjrY
h22n+3PU1vHfOSL7dmjckJz0uq4D948xNL+jFqUbNzg75kOOj+Sm2wT07BRv6YEIO8cJCBLjL542
1hfh4na0Fpct5xUzDjOaDEDNwiDZ1k5TVnQRR1HDpNc02zsh9bB4Y8qanvi15ptK8uwCg9C0b1FG
PA0sP/U1/FSaYupwiE8U8a4d9/JdM4LQD5KZTYJwO598ieNEz7g1sbQGI4/sQ+oH3C/iMEu5+fXR
0DEiQbp+t/gU+3v2CmOM+94JUPrZqyWohAnezY4utozStSPmaQyoCsSIz/XYrtzWsIHldNaPA4W9
+4z9VH1fDan87IEh9CfcbNY/cmRxlWRUgmLK+y6qmVGyWA5qHxej8l/zKoYGaRKiJTdq4OPo6Gcu
CRFrsWgJGBigAyBnFXcBkdoBW452hlPQqs1rzLatuQBcG+LgeTDS912qXQMYiwe2xBYqsk8ucM/L
Ie3vmLAoVjSdTD7Z1jC47rAUV+bq4TCpNgZzb5NHt94UoyWb6bXCpjtBowfsEsSktXwwVFezZlxp
IBmAj8SGNm4wv3hlxJJYdbsTl6Lim4vbKboXRujp4nfV8lbwM41ZuM29DPNdb8zg3rF7xF92ISfZ
0vVSTfzPAXMU8UUmu+VII1/S34DFlOU3p045YVsVZe5hXvVEFzSbmvKBYC22LU6VaXZfhR3JBFEq
1piUT6xFEXoipujFXzFzdBbvw2Ap40ftBzWMTZqjDdMnPjcvvSQ+i5pjYpjibmiAfv+6Cgv+lG18
yzuHaCBvqw6SgbqGsZPTm+wN27BeMd5zWRFpgaJwsOTlEjB3dNp3XxXjcDmcFfx7isYJt62HbvAU
Fw46s4l/QtCZqxtfe8bNULt4qVRlOOuhc1SmfkCOGccXKopd5XLG8Zemp4L7SrbDE0HLPKjizv0v
LXVu/jBLstdlV1t4rBCVFp9R1STUPY8YTq/pEJFw12bknpVGEvwl2jCT+K8KLIR/XBTWgOiQeiId
X6UmdX/rcH0uvzh020dlxo5drqrDt8mx6mbQ5y5INPgECiqbxANel0Bf5wCCzDN0nzC/ZO20JY69
YNDHKuI/iDBPR/QZVm/3FY5PmHw53D3cCdUcfXYDG+WGLqjNjBF6eDQQ8UlN7IoefgT1hxR9ULTe
MCyx6qJutoZcuYeKEn7NgYDRTBGG/ln7Y2D2uEHlcF2jiLRyELG15MBtGTUbl9ATpx3r06og0gJn
kchfYwftwWWgylP7EtthN05oR1Z4mKtoYC6IOpJ0pzZBrd3mqqRbe/P6MXRRjLORlNaFJojQIwey
95W3pX47ZJdKD0jk1egvP2O1mdnystiqGruUQsiR6gZxWTjLDFFqSeBTRQFLEU9s931klemjbnJa
d+oBHxQ0N48XolCjO78KfJX1swYDNv0lpoULpgBY2/8kjLi1nrCXwZW6bJ4LvNXypvO2MPT7rFCH
CV0AnDSmAk9nLUvSxSTTFcWaXQOzJz0VVbb2Lgu+hl7elMaEx4CYRXVu/2mTIohTx564nqcUkS81
4rIgHm4P4Nfj4bdPQ2dDhl1ztYVQO9ktbVC7oYO2Dwq296ZnqknFJWLhm5yyoAij85g4S3jWqyLt
svCk/t5ygelVdNtYFrvV8ItQJIsP0Fb+X69yorrYUTTUyweOX1HfyFVyP5rmNXO/cO5O3zRWlWLP
D4prvApDziHh2Dh/YJ1ivhj3+HmrkFBqU/FC36deWRna6Z3mdZEuC8O+cPuPUOcs8v1FQNQNqvad
RNNksCRlbLBCFi4A81xuKjCm4uAtDya2cGhh6gNjVKmeKu3IZ5LUncVzIwAkaniHw3hasijirA7i
+gM2TvMyIU4zsYN4eU+nCVMtast08qsGV2RlYs8/kdCpL13V5/atE3R+icEFA7CqbGJ18a8UtHCx
nlBRJrvvqCw0OxJ5Tir9MAareVV8SUmxcQyoUy3QgmCweOt4oEWbq0KjaRpcMF3YZM9tn3vPNcT4
QVsGqrtiYxUM8omm0jp/KNwtxB5h2GJPPeCp5XMHi7uQjkJqP9czyTegfBPWcr9yfMZF+ivHnRvo
iOt9hYUJ6G3+RqEOkujkZpDOph6P3FnXsHP+QBPFUU/ekXCuxoDPLhyiLo5KEZvvGh0B0g7V9AmB
UyDAPidxw6o0qb27JpwJ3npYqPZpOUTO4xblzc/8O1IIYCAVsP9Di+ZJRz+N/mP/1DsXYULhHEUk
OMn3smNJ8I3Goaz/KXqE/m+hI6AJ7nhemhK8e6maNHlBvMK3Cr2nDjg3y9m1MLAKk/638HWI1CGj
a8JLH9BG/OmRKB3CDs7+Gu4lwbvwKnINdQfrGfD/V7azeVbfsRwu28cE/8L4hrAy9NQPt9tQBxp2
9q6+YgGLb65j4XpH1p55AiOx6zxSPeHYLd3ulj6/JdS05aCyUYzPUwfe8CuQFiw3H7uL39G4C6cl
ufXQWewrb1jRd7tw6KXG/6h4+z0HFEQYhjKsYn/crk265d2ohXD+bmxlFzIpMfR/c9Is068p6W1m
awRrzB1gQYLsgfxnNd8PEOWg5OI+0BN+eb9Mln09B3JFQhxr8cBkzBYVDFnUX1b2yssre3Z6VzsP
Eth+ovYDjDKUxWLC+ygXAcxEYyYRSUDcEo/ZHJ623xSWXRhPwasrNH5VC8AjeFiolJK/PNkuP3Q5
uMWF4S+nRoCLYNBc17Dvs+vQgoygUKFq6yu5JQhurrTz9F9BrXl9gEeDLuKvCDMVXsXN7bbFMexa
omtAGWLCFrHCzpd6E54r2/XhfRfH3I2ioFq6GzGWvOcAYUDBOtgDrWOz3G4dgEncv2R4uQkfFVV6
asjmYoejkXrLPw1eGX9IGnS8mlfUylzQu1lyUUstPrTyy5ruZIiI3/21nB5mkFFyEwiC/iuARcS/
j/g2a51AECkHvSnTE6k7uBW7aOa5Jq2f/+GQjspoy0VEIxEaRHi2Kb6klB2XpafyCPcr767kpc6W
aDi6TuEXBXU0/dYt1wk3+sH71j3Vc9vaxzpuuKn8z9iZLDeOZFn0V9Ji3ajG5BjaOmtBgjM1i1JI
G5gipMA8OByAA/j6PozKHqpWbVa1yIxIDSQIPL/v3nMdx8DtCueI4Dd976wgkZ2uRCqzJLkB0Zop
hqwlko1uCetRyExPDbBiw3qv0muytqxJTwMfnVJq2Gqa0wEMhZU46+4K50k4o7JOjlGWdjAhrPCJ
lxOISTsHFPmqyg26yMnY8m2GJcA2XoG8NlYVMQ8FawipZGtUHDpADZtPEF4x/RfdZM7bhGxsuJsJ
eyRb6TE5bRF/zI+EXRFhVhx1JyvJGwJSgUUOOBhN95WHn2UznNCubDEYEwDiG0kzliykpkl29x6B
y6+lVNqBds666yYRqIm32QiiMYoFS7NVjsE3hEblWnJftmN+pQ9R27iybUd9cZmK7BFK7CK/FyOn
1j0EBWxNRKr4RCMeI/aThJHuTou8ZbJoHNGCjMXFDrgFakTmkPcP6vBeqc4qd1gb7OpOU6wpXkxq
OSRP94J9M6API2CVzJIgkS9SZR0uxt710cHYmxCuLmysdkPm2+Vx6XFGb0uL0eXRDjUmoxQ0qDyr
0YMjaBvQO44OZl95WlLTsjepy9PgC5m5NwUEzHYRnzMLhPQBsc/lfoY6DDClaLNxC5DE7wgz8orD
TWpmSnDJfaRHWlWYWmahoOyj+HGzGMyw5jmbdjnirsdvtS2WCuGAG56Mb/Hd8PxlxzSrM+4lopXw
uqaMAEDHQIZLhzL7GHiWSb0ClGeEghJ/I6CkAWJsqAYeLkua4AaSjul/DIzg7RX9BpDEZ6O+wuAs
i5MNhYizT3f1AjRw5uQxyyheO5sihz8ykN2m3b7T/Cm3EDYBMuT4HBVd6TvrpHN6e2sqh5JLONsL
ztPKRukg2Xm1IMB6MZFmflChzCcJrLt4sQ1b3M5LyWtFywUKFJQXs39h5OW0LZMAmA9Bs7HfXUkK
b7FrpV9cWYySARb6D9vJ9WPQNVwccvBxLKEMU7yu0Tt4EOPHNFYD7NliXciJEyxmMywloM9/Hymv
mJwqMzETNdj3+WVtwSVh0vvDjepKAF+loPV+QmVkxVLAXfteIgcYWDnzAuFBoGet3bbp3gMl8yN7
ttSIYK95FLyC0k4QF+JZshuE+oMeO5OniSCyIZl55oLFEeE+CV6TwFPHgQTrfEqg+f7EIE9yOoud
guebpGjs6ugjQ6Fs2s8irPToqxqc5ENsgb3Y4Elr2ygpbA5Y1QSqZkXJrv+cYbENItxVJPRiWxnv
/ILBxQ4hFGD35bGFeymT9YkIH/Y9HKjQLTA78RMWvYHAagn1UmmBGw9PDMhiyLLeD9OslEt0Cknc
PYSlw1uDjauqjh1lsEAbrBaKD0FRqjFoLLmei6FEr5QGaIoShO/9yBmZSb6JaTHdgqHG+mvGc+Lf
Fg7QiDVEUTq3QOyWJxvWgDrA5efUT1nNOMLKxQ5JuDM8MnjybI0Ng5CgGbgMslJjYlyxFVBUs3WF
yQ6Cr07xfC6R5LjFPbTmxJik7DY8gz60X42hJRDoMzG596bNWj0y7TYVD94IlAR82xVbMmeEEIhz
XjuO4D9PZ9gVJXGUHgeP58xE/pjLivtYZ6BFMDe4GK9Jj24Ax/BrqJkYZ8TRZJ7OSQ9k4LpRnVln
XY180i45KCH2uBu6+jQEddqt+kOA0Zna+GGE8ERQhyFbmgafHzcvmJDjSdIaF2MJ+5HUtnHic0IA
H6ey9+BZE+fBRma4tjNqZRHral279zx2GBo9DL4+IMqWNIeqLdGvuP5VeuhSYSSnOVQ05xSaxcU5
xVgE8wJ3WbJGwrfeZ5ISkUItRBnucgJywXSN9XCHJ3g3s21wL0NmtPpSZCEMtTzE5FtRZngg7Hmd
OqinYIzE58QdlJrSBvohJKSfBQbBar2MjXtRSR7ab35NROIUsI57Qh0otnWY89gNAgCBq8LJK/cg
QxMigY13l3c3CTErx0ujH3PXRtE3VWpt5nnqJl79GG4ZqA6yMbgip+m1l1cyYdyyo8KmtChv51Ju
w3BHkJ5cx6SVWKMpl7zLqrzmhUBaPdQJ9rmt1B14GpeCCIcPVhnTmgHNhkTwNkdFCF7RhCgiAJYA
4VgZxFEiFohij1uixbycuvKJGBQPcpsXqngaZpy3fxGJYy2XXzGRAzrUhqGgWZpVzG5oFozweYhT
+0gXpNoX5e+EnUtzAF7sFhsdmSCv5w5CU+WBvj1yhwZLDSqJPeplbxPAcpIDZN4fNSYDTgCFFdyX
7B568Bme8yYtJ7mN/SF9tpSvsLs5MCmuicZhYkPf5D+kK6nJFZNRBSuCHB238MkKm5qVcuHdBf1i
tatOsgs4xMoI7zF00BxTMsE86QSgzXoYfSOgeoWnBwNTHO7In5IfpzKn5mREggxTRz1js/W90NKP
C2ojBJR+AEzvd701gf1xA0ypey8uMVP5hezOIb6y4c6eJ14cOBDZxrfxIW0HJF33ltTgaGxtZWUT
9e/5iNXIBZhNTVZvvxOd0TGydOnn67aZrp8fMAZ0/VL+pXFwo8NvhcNc2eYzG1sQNFwq0munD0Hl
B5U4ZYZLIixJv9NOPZYGwUGXRcc/KsrBYpG6iSmxy1eAoKwX1VFpP1YVVhSCh44J0depFSCjsaXy
jh6KzyQYjOHQjN41x9ZNrEOmRjBNN2BumBibkREwJ2/DTTkLK245BpSGmafeyalrzpJYe4w+CtHi
l0PAuv6rmwbsvW3PNnw75ZnlrR1STK/+PMJGAUZvNZ9hm9eorLTK+q8+CRK+Im8SAh70vjiF+gdw
9FDlrkl/32A04daehRzwcmV4DNcxyXV1NNK+5bEE5qnHHUqwlyxGFQsXa6ajfLpe7KyD41tw4kSL
ZClntZc5BrSHWQVf371RkKL4MVlzWH5kVPGhtyLQXgsXUpXKQ4Wp3T6WgTGyLVW0YRR3qnWuEfQp
BWRxnBK/t4sIb7eH4uIsTrnLYD9TJ6qI3ys8gFw4KPqs9ApOs8WRRCUYgKrVGS8lFeIUGyW0qC57
1eVdC92IJiF9D4cBc4Ywr7m4mRuk3sFzLJ9h12EDCZSBccmdR5fPMuaJ9Jih+0+0D3XoCCaD6nRu
BubSTYMDzH50ix7zFvIl23eXm9NLRVqVoFMuPLbtnhjKpxrRvXo2qBOY3j1Cpq+NxIPGBcckPhv0
W2CqzAf5U9bm5PDMzLrEQpWiq5ib2QKr4Fclda+hCs8lxrCD17ojHaC8NV33OsSL6QWra7Fxa659
YvLmGs5bwJzdDSMrZLwO4GeBDSSXuB+VhW7jyKU4ci04d1VS6767IWLK9eUJbi/MNlIHWM9ZXScU
3DGTQDqvG1ypUQXLdGtic3zBWUeZUqdsechdtKWSAGlSOs+Fa7j1exOGdO4CxczPTeoZLFwlmSLb
kd5xCOzJqvauo2D2092DWLRJan9JDk47GQAtm9ypPqRrSn/LkTfMfuCdQnum1N1pH2vRu8ml5G6l
38rORxdhW9574EZ7zHfikpYwfOD+XYfVYDD5/rHkOPsLUSx0FTNF3yJwyIWl6K9h5BABQkFhSgSY
4bgLnMVsLKT3NHRE3XhSjzCQkY/DdIbAHdg9/Qt+X30fcpgnJ66iSWWR7TVUaq2DktH1yCL8qjYm
wqJZQ5ahRdlMmCD4ZxY9yHfDNARgd4ZB6gsOidKYMfpz/RhrfCj5NWwDsSkY9gUyy8x+QzQe1VpL
F3B7Gs2ZSJcmQ6leWC40xsWvAr96HIAFOIR17D4p2O5g7EBKTaC02ASiYszQOWno+8FzvZAWI84E
zXRgn6YzE6ubyto38HFo/XiPmsJ8NNrK6sSqCarOeFuSzvLs9eLNCUEManEw/vOBaWpnS6uYqLvI
VnZQPxg0UTTwByy6uQjalEbMh7WE585uLvZRRjcLiQw5b6m1SQLjvNgB/9UcwIN3ozKuRYXvCu/z
JFY9SQkzi9JU5G95ZS4QfTizPyV5ms04oPrmTbK0sJ0z7amBdaxaiw6fmmv1XKS4alcmpzILd6pP
YBQoCrTZlZJhIXec7MYm3KTZwsZybUmbCMCmdfDJPfQdFv5bFPaeqiMSSXr8CYTSmX/WHn2oZyaX
JfxlB9Be1z2dCd2p5cBpkrPhvnvMyBIBffUZK7hsSDeeK1yr7a2iQ6Xbaik0az7VysfQHSnNVnDE
fOI6NfzBNWDHmeBQhln9YsVd94ucd+o+THa+YNtU5lzexXg42rWbeEZOOIdqx32Kekub+aKrs1Eb
1SftSarcUXlrwsMl70vtrEaYuh8x0if7SfIUqde5DZH1VijUPolyXKV2G/WuZ3zQCW3Rc9PxEj7R
Z86wtsbRiGs+IBAMrhfLdbDN+DDmP9irifIGWcgkrocmzkRQJTml4mjagD5p2WKJ0ql4+qLyriRf
XzIyLfYqd2gwwRw52hQyuwlC4ZqdUncxs0lzDY48IlCo2ETeFkEHYcUnVeEciHnOvOWaxiYGKRV2
v8Yqnx4Kh62wz5rZCoYNC90wpG+CzqT4jrRQ578TmJMA7eKg/KAGKFZI2IkR6ifK7FkjrbFSz3rV
T93ogaLm7VqFI773s+svsbzVM0u78zhUDiRJGPP+V8bazXluJ+YU3KcxJI4wJ/ISrkPDl3gUE+Hd
hd3Y+ADLJoOOi7BvAadZwtz1Kmxo0ppS1Jsuoxz6uk1sbYbyNbkYtjlFUhiYQGwaeVY+DE4sRnnq
HltdBz9isqT52urMEZeasrAo55nhRrh4wu/1YhPbwOQUi1WA4ql32PeoYjWF4T6DKgqeiA70KOs8
rFvT1R8tsN80WuiFgPcxeIV7HHGJSRQ47tU87xvsn4Rj7WfuCvONE2iIgzk4XdqJK6g3RHry4YZ9
T/WGGG0kgBskkQUwndUv3ALzqZHBuM0497wOSdbcU9IttiOzwI2FPffW8MrwJRZ6ehs4LDkQ+yEm
ICsV2XlCE/4IuL3B1Y/NJNgbttuQ0KYbEY3MSEyf6RdexnrRXf/Dr9vgStAM0JQ48rRbPnN0t5Us
hr/gi3Xvdikdb+1nafF4NS080blrP+H7mgiDZYl5BNnEAw33AIeqpk9uy1pRE+woDOycJ0H8ZBqT
gqYE4Zfd+s4JzkpJ6q1LAIWruftFVHQ6Md5TwrIomhSYfurpy7CGxNu4FQIn5AiSPc/UdIczoSF8
InxlPiOkeOq84rJ3UpSVq7eXk3hNkwCvJb/2ZcTPAiTGEfLdSoW8VAncDuYakdz0MXHw/VRPTr1h
SCwoZBsSKKtGyAZ6LGx9Rzqa9WMgvWZdGaUwb5cuA46xqrGsLJeZwczO1qNcOmjeCkDUWqZe+Cla
IghRyh3uVJYSubHpcJStyxaAaRUITJSNJziYsqLT+ZseW/ct1UF7qhxaMNZd6LftfiKWQ2kE8JeD
1bZmvS4wlsG6ua458VC23j7MTe1tadcp/NfUHqo9Bk6e9HDO/F8JhWYcTAtY6xH7mGRkETUu+t6z
jZKQfTK6B3hByQQCU9TmqkZo58EKfM4nw2ZNpAArW/tX9Uh5NGnYabaBTFGR+YqD5txW5uysERIq
NwrLWsgD+wAyKkTBkI3rWcIKJMdZWixE42CJQjS6cj3mhXVD8/wU+eAnuf15ZaAOCxa99xG0i4ho
bOeG03R+rEhm6fRZk4cqo4EdbHPxvRFz06D4nj+XaxUXttTCD+6xR7pjRKe87+69Mg+MjVGontV5
TqL56jCi94MKGxeKNk3UDpHCKlFN7Oxk4I/ViSnCcvEoGWXACcSfC77W7wWGa1Xld7bzwBp0XcG0
NhXJAMdw1UWL0gtXQe+Znw6IoQ8jtwwQIokjPuDEDnBpFiyIbEjL6s0PLMzIpAZJOY6YUP0VVoSK
LCjQHQqwh1Y+CNEjXzX1wKI4tIPj1OEMP8YFns9NKFzmm9zGfbUBvNCz87VwrrEJk4Z7V7Ta/qG0
19dn0jYquzSyN94sw2qboyem6pbjFSt6AsL0EgHrcDFwcT6jLa6ZaY7peodea0oDjAvOmu7nbDOW
U0BrmMnZ7gLugJMhp4zxCu8qrh6j+jBlERaMspzsgFyyR5WbrOJ8vmElW10CK5V8HCkxOvtTOyUc
KlLu073OPJ+K5hIOs0c09EENQ3psCg5wkdGH+QUrQ3cRnNyOJqchvQ8pUiJbhAciBozYmulzWJOK
/knKo55u6oS1GaKuKOJospcSY1Ga2FwzSd9i+Enxm1vnPHTy9tK3VjXdEH1t1HORNw655DZtg3LF
Slc2eBThqe8Y1Wmx7QDy2KcBbEiJuFIW9QfmqcJ41uR3pzsXTFBLzptY5hoeAF2CQVj33CvBiFcI
elNthjkc99xcIm7OvP6w8Rp9zsy0KjdWWjYGmx9hYhkwJiO+oUPAcHcZ5k+4m9kMNIuWTAS8muWN
f7ieP7u3nFxK6BJHdePqUABThjZmkuJca7ARXDu8T+MNdT2Z/aaJPKppDc0nE1TO4s94NS00tait
gBU/GwtnlpeQfDpr2ELH/hsvjHQRi6jw2DvhlMwXll6h3ioWaHCzcI3bOxLKOZnchLH6hkRL7e8X
zbSx1s0ouAUznZDV8Bs/j7fK7XN3N0yhEVyIbmMUXiGz65wq2Fi80uZkUWXDo8mPco1cSXKZ0kno
TklYpKsSMxbVlj4pfibI0IYBQd94NJtTkp1DpKd6Y5OYaPb0e6ry3ve9gK+gG+k7DwjWM1Y1uwA0
8NbavpToAHMzrRlPmvpSqqEcjtztquojjRvD3eZVbnciwqqTkzeLzaa7K8n12feTb83DzdikTXVH
BMFf2PHkMytDDgMhLgpThse+ZLf0OlugYTesEGit5tOezFv6f+36GZuiPUP55Il9sTHMpvO6cl3q
6hm2Sta3XoaJjOdW7RIOJbV6KckeiS+rT2v//goqmzfz0vIyRTX4bBfD0Yz3NBJjKv0Nu5CqxOWW
sOfcTDC5rpCUTj6kfHpZPnEbYkrEcP7Lo1yn3xg6bZkDTOG/T5NfPQkWO/m29INhjIaswKTneSli
otBgYlEDZxwdUxPK70vl+YhRrq8IVBV6oDUD/RXeNDzuIgq138W3Mg3dW5lzzNhU0ph/0LbhMEzk
Q09kyZtIxUd0jBbEZNjtrTT3acyldmi/dCRMSaFXjIOELBDvUZ7Ia61NZ87uWkbDq/UlVa8mTTQI
v+xlTi0PohGh3lKfjtaWBpad9yDgs1CNe9NmwQ1eIKHp2m+p8ANkxzoBHGbDrYaPDztTcwo9XFlz
iOiqdavpCkq6giUarSJozizEmn0b0gwJOARZkfQIyKNNX2Vht5lLKm4P4IAZwVP2e/G6MxB8NqEv
JG5Ih03biWo4ifsR5Z4i8uq6imSU9tfst8dgpZwyS7bQ7UjyC1xWVHddT7or3lM32Crhd9Qgtzwi
VgBW7Vc/RpfZOLhy3iHc619JPGBKhJVCGYIKJA9hO3dL58h11ryOWTnvULS9YdMSR803iypNd8+9
y8QrxUnqzmpiGM3LnNsLiL24e/HdTs0vEsPjSN+6oeefmc4Z+IFLAqPhldXTnsKR9BY8jNU+cpyC
Jh7McnYOPDYSh21OAI+EtaxqBnuFw1vqW2ybdrP3BKAc+Hg0sWxjHTIqyq6yidh0yshuMoMcxZpN
ex3uU6ObG+JpLWWQqyAbg/QEXD7H4DAMTYpzwU1+kPx3bYiyOj3lGozl7UKL5nIT6qH37oAjLgMM
TUA+kTAM78OHUZusRJcx5ViNLIt9MbPP2vhwDq7/Jutuc8zSRz5cw3sSku7jih+L721SBOkd+f+w
ONBV1y3bSgr/EYaPnjb0IhEL4i6pm8uCWIqFiIBxQbycOwgnQm/C4kYbKm+EyI1XDxRfeyItHNcn
r8ryiVcErwA+7L5H/Avr2AOdJYfNwpehVwOKrxENBpSai2cTCQfjhEd/yzvWLRcO9aEd0U1Rt1xI
cv7APkUNpdekFrR5mPvV/Th0oj3n2tP5uQsKqhAXUpjNJlzqAXYmk+1PMFKY7utq6D4W0epxE1Pq
PPKLZRUftsWpSaSPy7z1+tT1N90cgLApaQJ1nh0BLeXTak1ssCxWc32/0FMyR8boOu1OdohYu6Dk
qbXifjnQtzI7QRA1dqV9ROmxptO84Y6ypaCjfSpmu/9F5hs0IHk/7y6W+JHwvw3Y6rUHm/+QY+nR
eyMwsjQaEVeHzwqxHcB8yjYcUonu4p2D5G1FeOqBspezHz4ng4Fz04bDUR7Hyujrg2N6nRmxSzbG
LY4sZEIh0qY9V4KQuKA9MGCmhxqD/zK+bbRNphoC+JfVchKWcMRuHZbfuzmomuFDVEOJ4WQM3oOW
vtGutuVOqNq4jI4MMKzAWX8ss7m9E5Rg8JkHf7fhIzHt6tBvvnq6cq8QNAtDXhnHBpO/bz+0SAYf
ivvgdsFqfhTm2Db3zBDWrRsbvrtz/IKzmwMx86vq0hD73aKOJLQ9iIj2FHVsZJ+4pdm7LDWsakM0
39tAyq12gBbmh3Y0HXJkNXw+R3k/EO/Gpzals/1ANkv8nLkjn0JrMg6yj5d3EKsgXpvAl2uiTciV
irrKfd4BQ9qaw+QKniCm70RtnaqnJp28o1JkrNdFO2JEzdg6PxjQWRygprm3wxeVbWqLalD4296W
hgjsNVU4HvG0DiYn9tbLbqE/D9mhtl2fq4FyxfVggPJr8yw+pGqZab3E8rciTpt97/IcnqtuHU7Q
RobXewXNHM+8UE6KA4MPz0irKntfhNdev4IsTiUNsikZdMOzbL1vpOge48RhwwDEEDQGAgEFfZIs
1M1E5YVsV2Reh08aw3wo0gpMP8gFU90YCAsqEiwoiAznxUzJp6wXBjw1C9JEwEyGLRnVGdK4Y92h
94fntCD2THpwefP17FxoW8XxwGnThSpJYuXEa5xmBxrwcpJ4bBe5rRp8LVPa5ttEmNPcw028zkfI
gD1rt7GBCNAXEI24EBO1B7mz6PNcO3mzhkZDagOMK9umgznlaCUMjFW5673KuQdWAsx0LOXO0qo7
gaFzdiZo67sAINdLIennoA+k2zL1q8ekrDu1C7IQuEXH4Y27cOD23ckusOQiqmC3WDlZYLApaeAA
RJRBzQgRSSfsiFY88Fmt5XoahzOZhpekBJItpa6emlnZN8h8HeFwMDYvepENNWMyYE8YYGW2WJt4
Y93sAwJadFhTEwxgE7oJFeyjkoyGtW55eMchMHqKfHkLccOwHqbyI94k7ZLfDFfxh6cAApPkVQOq
VSjzAfzvtO9aS39n6woMcInNj4z+iEPszmJPrqk+EB3K542fEEyLdLkYxcFlcK7eDQmecevUhcZ3
SbmnuzbbsAPXysmvWOO6s/JNkrNJ22OQp8wpDypY+GiMlRV4IC3rjgDumDkGDalSN7zbPSc7OieX
aZd1xagwYmdLfCJjsISXMKBf6Vlyv2U0EIoOzDkP4vIMqn6grIXFPOKeQUGM6QcisoI2+5FzbZ78
pHeRCDzA1p0j7nFwTQxn/Lu2GUtsntIixdzKHIlyGD61xQc1rDs57x3vumXuAEJQa0rSkVP/FC+U
S2N53o3dQn62pUYrvqNose4jUEHFLSyv/I4+unDGZZZ1x7GfnuDN5O6tWeYEQpAn8CPRXJJBeQJV
FOUu9VLbHiAvIAQEEQ3izhjVEZudpThSuZAxbrO2XvioOqx2Mji6rH2Hy2ywleKBYMELzHY5EBOL
Ar+Qwt6UHD9jUXyHL3wxpsjAYDnsFscoOB0aog2rZ5yfVtZHlTJFoLbQCGlHJbeHT0X3zb2viKfo
2pAAJGlFBA22qXrOwX2UWYshXJhhym1VZHBUH5ozdcRLeaHE2GhfZ61Gfqq2t93pKCzFcvTQSZ/N
TxSAA+k+MDyOJPQaGopZMOiEDBkfckLfSSQQs6+XnOf37K4AO85rI3TDx4AWDeYCgBHGfPR4Zhdf
Q9+6LJsCZXYuq1KVLt4mI3Ji39uWMMzDtz/+/e//+e8/p/9IvtD+QLA1tfr7f/LPPxv2U1nCIvCf
//Hv8Mv53+//5n/+zr/8ld1Xc/vBCulf/9L1+/zPf8PX/ev7Rh/9xz/9w6bus35+GL66+fGLE1b/
++vzE17/5v/3D//4+v1Vnuf2689vP5uh7q9fDYmz/vbXHx0+//zme79fgX+8ANcv/9efXX/+P79t
u6/6Z/rHbsg+6o9//c++PlT/5zdDWH/znDDks+SwHHfx3X/7Q3/944/cvwmsDqZv+ZbH1C3Cb3/U
NIOmf34Tf/MF+WzkeNNFb3ZC69sfzLzXP7L/Ztm+SR2579se3jTX+fbfv/8/vUP/+479UQ/VPc7r
Xv35zXK//dH+4428/n7CY9L2HDChwvHswOb//PnPj8cMlYO//W/0EzIYBgRjwOzoM55JHhrNvG6D
6T4ZSNGzkS069ZGSdlohKtzD6DyzDrcJk4MTqcC47/7PS/jXT/hPP5EIxL/+TL7DK+U6tnBBZNju
9c//z8+Uc6z0Me9cueHdyS3LX7XF07UG2LZjUcZYidmOni5KilmNpkG4Y11Co8/40Q3D7ZI7REET
V1H/iIDSlBEuJnPLXZENXVh+L1g8jSSmDVTk/eSQt8xmKMQzcS8N5KgS+M1Zb2491XzWCeQGUth0
A2gQnm7l3AZJbqxFQFM9Q8ad56BQph+sCT0OYDYb15whw2JLJ9veITpxdHP1ndv/BaTXuAKyfO5N
K94C6BY7xm2aQ9D6u/moZvOcVZ4+Yl/bzsYCdd7DXoWxOVtxpjWaCbtTGjz7BfY4u9c00NV6TWVm
uE7VcQy9B/aqmiRrjM1KyyM1mV/5BuZE8ajd/ZiP+NU9+4T9XNxg06KRBjUmsyoIy4Z1x7MuCifc
rhVp5zUq3b1bMICKZN5z3DQgMspHh97lY+JTM0hCiGUJgM1NtowMiq29MQETrDAOAwMCVo3SRoV4
BSRwgYOEC2x+KHX22hQ+Ya1A31dtdaY4vF7Tzw3lDQ9Ds9AkQIiSflcV4VSm72yutl6ChEA0Ojzq
6aUlpLSm7WqiFQupgCf1yXaQHS3N2lIM92mpxzXW6GK75KXaJCy5on6+rXxbYTPiKFrHH8XK4Tvu
jcm8c9OAb+ebeucWD9h1y5WApAFpoPgB/GAjVCW2gTNAWHWLx7lxX3D+L/e6xdZr4XyLwmI+iqCh
MZmKqg3+083oBQqzHzgNeOL3ubO8Fy06LnqNtS7m1ZJR0G2G1K4ClAIaH1pPE/hT4qMjwFMXcmbh
4CItEBwquz4KaEdR+Ia+2e681PtMKIgNJ19HQvnAwTy9JfbLiXiycE458pEHcWQH1OMigAKK07wD
mamvOeXgy1bhIQYmiyFZeldHD4YdD6B606snbPs1FmyIt2TSq2jwt6NX32vtv1BF9HPyijRqxTwc
lkgH3/3B+UrmGWsreVGKsjdEtz4o2EPM8vsfsISpzum7J3YIuAj02YT8EsXjcrNQc4veKh/47nVL
ODR9dnvCJWLsv1vJtG8b/4643bAZe87YuR5Iv7LLHPwPz67aw+gUZyOW93oA2DR7yTvS+PMSdF9s
/c07vM0nLbY09Fqr0Rq89WLOZ2vqjrMDuHiMFzCpDdtzjLsrObgtjhRcbrbZ88CvHmJ8OSsY0gV1
Nv0J7dJHktvH41Xa6QtCGWHGe1zTEeUs5dfsuD/6UTQryk0mTF/e1nCCT6M1HwXbJFXO1F/4dr0a
PefRMD+mOd2VDZWj9nIzmwtOZRrq12bKG+7xWSC9QJyeFRlOinHXFWe3S/FHYht+RuJIuEYoczet
PYZs1HBXnKV5GsP+OMbBzP5qz9MZsjk8/qbaLt2cYHAR5tpyMwIAkqJ4qfgFfOI6FKe/hHPxCW77
k3kmR/SFMLQgQIySbT97fU5WxX3h1Eg+jRv9To2wK+OOX32lVTOvOKvn6zikS7RIv8gO3gQM9Q80
18NA7x14aDh9TIvyvlieq656nz1+Jjv5jl5h72pTtHyO4J0RAqm2+Oy4lW0gftUwcDHy0+T3yewy
Q0cG0I4no9gGWMi3aSGKXV7ER/juRLPnoH8dRv0LZMKOI1kWWUvylZls27pZXBynfBpH5PuAa5nG
MIBHKTdPQFb7wZ1vEmyfWanOgW3dZiVtEW5zEHnI2o9qko1gJk/xIkdAj7fjxAvouEMaYQxSd2Tf
abYQgdwYBhJO4e9ll66mGIGZAxnZT0wMmSHpIbeD7DAF+XuvtLNRswGREtKhxTpsnSUatsC4YRu0
tivj2Umad+LwOLFF9wSsFVRCc2g5DXWTHNYBMV0F7IRkX3jXDuFz67trjPr31WD+cvWz0bnnLMBR
w4tzNVj511Y4LBNxMW9k/avCdbgi9ckzicAJRptDzOCzokDw2sSHtj9QILxg0HmJR+ox2kLyc8i0
vWNTcHLr/NBR/VFkVwgBB0m7OnSFT1gCC5YOUGOcPoxGoP5n3+JEPE/DfOBwTCtIuQqpRNwYUETW
0Kt2OcIzu96HMM/knYszKqJN/Bm+xbChf/NQjOGD3/fDbQplnvtkEbWM7Kya0hCULecHltZDIdsH
/DBoJWaUwuXYtYJHuxp+LEEIbmau6kMci7XCQIUZww02YXYhve6sLLv6cjW+vWuGC1bVd5XmzYXU
h3nPSunomTSrplP/HQyEtych/h2INtaZeHzFSLB3OYBgsI2nVSs4oqVeeq6daIKjs7PHgnWOmTlH
NFzwaWZwWuwRVEJA4rw1iTJRqjeswaDP29AwzoJuBBHuBSaJlSCLvtHTyuim3zVp1BnrjR/rZ+hG
+D4JDWRdWR/KZoCZyGp9ZTt1B0EkP1Sk0p4CmJ8rqGFEQxayVAUsMCO80ZPxHuaUWmWUzW9zWz+P
TBy4G318cgTzqKk7oXhjgo/T25aqnxUeyuxkWfWOFYTcjAxhnMUHFCW3o0jJvOsH/8Gmzd7sRueZ
V5MLMSgemrLLdlUVf5IO5Pdz1iJnM+fkQzTSr7AdaoctRLkEe8ol8GZwVoPGO7/8F3tnths5kmXb
X6kfYMA4ky/3gaTPk+Sa9UJoCHGeZ359L8bNrIzM21moAPqhGrhAIVCZ8lBK7jSzY+fsvTbFXMtL
B4+ge2ujM8Yra84c8ogS5qrMrWeCMg5FPB5nJHTbUq734JfqfZ1KL03aAyCAMQPXOzN5eXFJgRg7
dQaZTNGrCCvLyN041Nas+HaDzUJzylE1NtyIAd10pDEJg4LNNPwVYlTbwSUN0U6eqhPlJObAmMlq
pyQOc6Bg3VheGxTUHPo1G4tnzc5vUc+LjamfNGsoTsCr36w6YgNUJfQVXbYbbIs+dbWTwxHxlCUd
ZKSUEwO6O6wTCHy1gGmXhYqo/yGetoIVjen61FST7cZMPFec7wF5MvNR8HjulLF9q/V+OvR0gRwa
5NibLHM6lnQ3a2pUwL5oGu0WxRd3RreWadxJBi0bKHHR2RzScJ8YcUPbUMa27feT9+MfTWA8vWJq
uVelkrqzSYTz0i6KqAfno98N0xlR/jNUis3IKbryYQC4QAP9m9kWR5gZQXHIR8jHQDm5n1ZZyJBU
ibZzwMAxtMhAJqpmN/M0nAmxQNqQJxtyunMXxlF4zSRpJxAc+2YZnbNBO1QNapEoVAyE9PIh62v/
Lq9qBxjNg44o5CT5lud35rwbx/5en6RqVYR7MGoleZZGAsGL5BHaxjcjRBcmL8FXYPS+I/rYRk8B
OMMyIi+agYUhiVVcbi57oAHMuiuxkmk976oIXTPmWbAHWHYwYiBeLzSxRebPHZke5y4k70gZSerL
oYLS4svtDdwMDu5t3rWzWxCgsUbFjivN1I8YJijRLAQw1CIxykNwdl/S3DNhUiOXT8gtlu+iA8GU
ajrmZL3g+2AwdQjnfC1N2v2ALeDa2uId2hTU8VDWEazSBk7SeWbBtMOLKHKvq33NUXjUd8jwlnNr
fuhLUT3gafUKDRkEoVnpBYnWG4SAcj2btwLqEoQcsznJRpcQL5spOwSuBx+NsWdOinrgWsilKP6K
lHH2LKCo60rLSfvEBL48nry9UlliT/NCs56plJtwwyFaclnAiqfCZqviR8TJGtysDANOAL0tEj1Q
ZHuiR5JPGDVRE8TCyu92vB3M0M3QXs8+Iw6y1+GKpu2hzvJyDUP4Tm616DkWHwSH7spuqG6kkWSk
rCQxJrfnPRpa5R4LEzK/qKKUSHDBNVq/RrI4uno2JNvUxAY5Rv3HPDfyOWvqkv7vUG5URriAfI0V
HUxzQ9Bzvc4RSh4y3BjLyHMllFF400BdSO8UtJ2cvgwiszc59I5TMzOfbP0yX+U142m9GiQ012I+
WC/VEPZ83GN/tEV0Aig4nk21gqQg5EdipuWDaTH+TEl0PNSD9Bkr1hcGN22TyLq9Y/jVEAWCH99K
O8uL2168+6V5U4/xh5y35Toe0SrkmLlc1crNlTrK2qU3c2dMleEK+s4TenjHsyNvlJQTtfSDPQMz
F/dKtm/l/m2JMtqlFcmAAtfCoZv6EuaeeUx6/RTLbb3HVGesVNNA8VUmH5zaza6vx9cQ6se9GNzZ
Lt+tOTZ2iPlOXFutmznNXZs3ZsXegBS9hkiuqDWmnE5jeCtYYABfT76M1LulGNoUGTMfCe6GRyf7
pSpx+pH9+xGTL9/O5tlOu/KUhNZHGjEJskBzeIwO1+3IBZ+ZBI4iTdmUfQ+bqQN8DC39Do12tx1D
EDwD7TM5VcS+HY1LYksZJxf3EArQjbzoQTpJ+0rMq4oqkAIreszg11wgJ7t5N0bsMcYJ56V+SFQb
6mbQ8kmoq0m5QdtebFUl/6hBrDJeg2yr62a4kmDawSoYP6uKG3hW0IswKW5XupFvB5CsrjrJ6p1B
cAwhTNkavIV6YlU505yv4iFTnkMpI/3Zp5KeUK/FsrGt2RqafpTWtROPob+2UNS7KqhlgtCKxsnK
6A219hOEAtXMqp1UTqxaFD3rRG7vJqPcQFnqncjMIm5UFAxF1N/YNYhcHBHZlmaC6yvqaxLJ4y4w
1NcWJMk2q+6BbrDo/fopMAdXKtXqlvOATS2CMKlRDa9UVe7Zqlg0eLym5SCnBDHAqKKY5rf+yovK
Xxmos9yR68MmyZU7w/RvkiE8SkqQeqKOciy3OoZigAYbktJwd5PilSYJ9rAAHPuYbY3c5FDv9G7B
t1C1oExZV0n9IuHeSwoxn2iRoxkOdrDndkY6qVBKMvhJIp0Y4o/pCmLFcaDhuRqy7KUgng1JCAZn
m3EdmVhOCLqHPPnme9tR6IENPTAF2vdFBw3RNh3MagN8sIzqA3SnOw3olcgaSw8ljttiHKcDcDSq
ggU41gf+bpwENQCQaCSpTbQ2e4W9GHQIutInft9r3zcPekwsa8POOI/2iSDsB2JTHyBXwzWy7B1S
b9pr4YlGNmfdqFwJu3puFnt/Jaw9/1n6CrHFCFJp1z6+MXrvzQPHab7tp9PMzkplC14tbUZ5Xamy
yRJJV0sQPAP8+l3Ckrdm7jI6AX5xJwzNZl8Fc4hpFaxpAvFvKyWIYTTCARvBbSrR6d8PrV2u5h7u
NVrcl9ysoedJHR2YRHADAvtBG+VYtVQLcTKHaB+D56wL6EbNMjKPas0R4e/bOrgF9PQdlebsyNwh
nUjH3BTBGXLqgYl0i+SlRtzwYADdO3RscFDxjLnbFyYlfDxX2aZrAYER/PrFGdR4Zobeoh70VWjn
Z1kjJI6QkMOoSTHODHJFyAlb+kLKK1so19hEh/QTTDQ1krpY6fMrxljz1rIfCBN8kHEeH8sBgiyy
YY/CPN/h3KUCtu9BFt9F8zwAjvJvs5xTb7rpNA4HkSAV6hg5yxlmGTy+OAqB9s1NtfHrZImYOKoY
qN2O1iOeAwIVBWMbPQqMfZZTPUjIKw3DXjEmTDxf5K/ILLNdOvY8TxQikWrd23NXrzsQkW4AvZAB
YFTKe8NEQWTmwXOD1DYqi5kQjGtvpLVbDlXkcOdCRVPrK9Eo35GSMgJogQ6N4F7SALcg3is4zkGJ
K1TejZJ0WwzEtbRZw4apQim0mq0f2Fzje3MHDfwyNBLkqrjKdxxa4iIl/Rd70xYJaHoqIgXZ8pA+
DDbB0Dxc3EfpttbRsJZkLMVFlZmH1iAeKqzULdkM9xGQQI8F3zgYeZmNi+GxE/INUkVxaor40zJM
t0MWj/iHeNo+oF5uZX1NNPU6MedV3efjlmf/idDmFccBCmFzucXW5u2kGSsEAoabB8ttSVvmxBha
XXjDV7mNww0m3sEZfMX0sKkiikaauOnL/nuGxqaGyOZZjL+neiZ3cCaeL6SKMeyoOuA/YHdX0Gz6
QEZlhe4NYfHNViUrEc24jtvWEZGINhSGWLSQz9VZufdlEZ66aGEWAB5VkbivpijaFTHeTyNrLjj+
njNbe2SSfUNSYnuJkS2omi27uFojmh3clRSmzfQpFrvxW9BW8jqDlEgKKK1rSxs+AKatAZkgINYm
F9n7rWHI5zFdsp/UeevX0qVtmwMhWVzR8AM4HdIlNOJCXwUNS88o6veYREO9sV6avLptQqIlg36r
UxoOoNDA1SGC7xGa0gRs8/GBH5sBn3Y/WeM1JsnTxVb/1QbiBlMVSQGT/SyRAgnRq/S3hX8LIzFe
jSpT27jWPHhpVIj2ReAuWClqcomGeg8H9siI1FHheDiaLCwvjzm1k7wsPPxiYsWM/Dir9PNyPyOj
hIkWF9vYy5UcWw1iIPIS7Je6O8U0xydFv0OefLKrGCuIdmN2FbqjBiEZiYf3XV2gtEPRrYcidhEt
srrv5ih5rEMXhvulQJCLIPOpXLTXgwZkPjosg34cGMMJ0+cuS/qBzVz6bFglsl4cm8LilwXik+pL
2xYxYMAFg3P0TdRbc+G1drxA9a3bSfLvcN49silz4Z6ArkbJtcPailZyPkI+G73cnHh7lCsar7ng
lk/yzncgSA+4kF6Vpt0NjXUR9XBlRnNlVIqlM9lqM/+pwjrlKRoLMz2YUoRWqAlW6eR/Gliw6a4h
XcWDBjUOhr7fchXV9YKRgnJGFIbrL6OnZ6URrVqlYGJN0wc2uYpRJug83SKyTrAigosvyN1uT3FU
Pval+YB3V3gkM0PhCYr6oE7Gq2zZW6DO7wMqeSfI++PQqqM7y9otwx8dShdnNfKwqzFKnmHpLxgM
60MjbMAe/o1BT7Woij2kxZpLok/hPXDvgs97UsHPO5lsYK8KqUujSHN082UsWnRLBg5kLciSVT5o
T72m4Dwrp+8cjeaq7Ytbc9IVQGO3UuFzEhtfVWQz6ex7Lzdo9IIGWhVWtxGkj7MdmkwFwDnUUnFY
LFVML8IJoypcH7rpB7rOcBOyi7Cn18iKG08QzhzbxAJ2ykcJ4d8b6V2GRkazh8N9ir7g579CL8df
0faY4Pm9IlnqCQXKDkn9NGxRwO9SCaifmTMmUPR6k1QNwqvW38yGlVzUmzxrk02ZFbZTGiHqxoDS
ttxgEUHuYsePcZMR46Mo90CWNNTOTb4v5YDrG6Hts/QYKwn8cdXeqsnSzkAquKiUuOZZoZu2vbkd
LJoGKFP3aps/ahrCCXU0bpJ5qwlZv+nkkDrGNzeDL27VspNPkH83eZ+TXsRYpxYDRybhSD7Goh7C
SRnJw9Lsxe3K6EPSam0NPAKD+SjOsm8GnhxpPlt+xnwAWfyPWeD/9ED5FH3URVN8tX+dKDO3/edA
+f/8Lxo7KyYjTybv/Py/jbX/NHe+w9nV/gNRUPvWQi7+efL842/+Nno2lG+2piOrE6Yu27oq/zF6
NtRvQii2aStoPJgi6+o/R8+y+U1nsKwKGdGxwKXOl34bPfMlzdB03dZ1XeiqKcu/Mnq2mGH/PHrW
Kf7BMmm6ossG42fV/POYF3lOidIU0L6IzbM2GF4cqLch5nwpgGIOTq+7KhJy277DJ5vt56C7Q+2B
pKfY1jFTUCi1cmp6Q5O50W2v2G5H1Wkghw9gGQDkaEudCEVtU0WG2+fRfal0147gidzHuChmd+xG
4Kb56zS2a8tM7+UARrLuqqR6GewacyJ9R1W4ivj/dtpf58xck0nr2TA2EY0zncnWI/Ic3DJug1Fw
YpSiSVQzvXSXo7cJrMiRSuhtKeQOtKS1CsRFDQ6qVD7PbX8SMAGiTlrDR1mLYElVnx/Qgn3FRbMn
FfUhMLRzP3doe5YsGUazVOFpv5eMZqOZ6OGwD/36avv3ltLfvuo/UMKBJ+hfrSWnyN+i+vuf1xB/
4/c1ZH2TbRiItmaaumr/LN8wrG+aIlhcplAMFbXlH/INWfnGaqPEN3VNKJbK9/t9CSnfhIKkw9aQ
OOimrvzKClL+uoIMQ1UZ2+vEpEFblLXl6z8JJcZR6bgeq7JXtMqjYbSfk9Tvldk4pY1/n9YNwLBE
cTI9+yAJ6J1kHpdEijtmnzhUmgnG+eKr9qd0XXLHoMd2bfEcOoLCabaofX56X/9bYYf4y4Lnx2Vf
sXljBD+1/WND+OnHha+Oz93MZOrxhCo2skmL8LkV9Ez94J+fguwJ1wuZBrTDMdG5WFYxGahh7KKi
JxmAIB14MZbT6lIBwmHaWH4DllR0jRPa86VWKoWzHG6xVpLImCIwU05ilBBKYmX1YLbiHYakUhUW
dcgc2y6RFIz2lOStgZKdhihA5emYNtY2N9VXCGuWI3eMWFPmW/NjJXU0+3SwYXB9OhokMGyQUXeJ
Vrhp9514xcipVTVZG7yRIYksDs8UdhZ1Wlmt/mp27eQ0g/IEge5+Hsx0RcTdzUKPYFRlbpNaC5cc
29GbwnqNMUrfBSn3g3AEisdrErVdg9EAb1E6uM7aTdYLR2rpm9WFdpcJ5m9lCGAlJE5uqo8wWmmC
m4ylQHoTIkhL2hDxjZDFh6SUN1oXvzJtXA2VtAVswESQ6E2cMowrGpVO3vzRpcH3LJO4LAwLrZ8c
tZpr38QHy6YWDw6pAdKG+fK+Ey85irJVYrxOln03zcFtqd8E+ObdfhBcCw1rVTbNB/rXaOXLsHTn
uD5yG98OfrDG9fkB9+5OhHOGAiL4nuBnsupOdkPBSDWT5ADW8G4CSIg9yrzvp/Daz+bDAFvf0YYv
3IGg5XpiJkbMXxKddalJSp6A9ByWPdANXJBjiOQxUEAMmTEGtSDE67gkyzCH8sxwCNxf30aRwPG/
f1mO/O0e+r+1aJH1f1m0nAoEaN/r+q39ea/98Zd+32uRtoF5FnSSbXpntoVW7TepHKUMu6ZCuWBp
Gro3HV3eb1I52fhmkQBNqx7ppynjEPljszW+MbKEkECtwiSDMuNXdlt0cX/ZvyybTV5lszdtUzXZ
yP683YLrCcs5507X+/VFCRF8j9WqxG8vEd6glu26LUNKAptQB8EE67GVJVeytE0asmeh9y8vOckI
qQysZdqapMnBgNRs4PYDKoNiOGsx0v+0PAxVQx9ywt5o0J54J+Xc7c2GDkNx6plCS2l1Bu5PBr21
Y2K70pJ+FVlYMSZrFTMHnT5Tbh1NrK7lZnyaGn2f1v16brNtZLy0FpFV+GIjpd4xfzpC7z9IItw3
Mxd1LgdbwHpOioVMr/A26SdMFzfYH1epBI5KOZBUi+oguCvN4Ks08e2NYE+n4BmRKnRAL+ZVknRQ
dKZfSOKAg+1a7nI6yKralbnxMLfeEylyrrrUI1FhQrNGWuAKrvu+qYrdrGzFUB9C7WTkjacwhiTP
ZC+kcCcPqGeqwwBsVVdwBcnFSkWG0fcFfZDPTEI8YABxI79jVtGRF+FKFtkxbIbz2JgPSSY9YRA/
ML5zxjy9NWzjzh5xX3IRD61gA7AAypV5iXg72T/olaonugIfzAdvW3ocWlA4JrF6mAvo0q+gyu9J
O7olIfaVCTvtQaN2VOVZRdTe4ZQboZWaSXuRRvtaS/Ettlm6+4h68+wW9+A5tyJyGZmKc/w0tr0x
+ug61rgzyix6kSRU2VXzaIbSvVaxUWXTUbGGu/+/S/07il5mRj+VLf+PpPfu7f3t5/3px8t/35/U
b4qMTRVFqsVpDkHwj/2JL+mWbLA1GRASQPH+sT+Z3wwUvJaFzNfQZQrFP/YnvsQ3BKxkqbLQgbj8
yv6kLfeln6S83Kd0BMOKjAYexbH912qwxXeuZeD5GRI5aj2gkFFuarW/+hosqDzFJv+M7whCN1E5
lo4Mkg5SjgJHIbBSYsCtXGjwn4ml37R43MLoXcuf6kDHg0MHTNSkFFJJ6AzE1Bl0ohwc06ndy1ay
jcpoH+COQsFSrxO6tbHyLOCXZlO7M2JxCZc0xLF+t33jjPJrU6a7KNG3mtpduUAtHeHB+r/F5i91
Dv69E/ZvX/UfeJdRKfD/vi1wfuspVN/+sWvSt/zz56d4+Xu/PcSmzs1fcOfn8vGXpsDyJTTnEFMN
wWGJXvmPh5i7DlWobpsW2hvV/PmQtb6pHIyCG9JyLiv6rzzDMi2EPz/EOtcDWajo4BZVuiFYrT9f
aZoCt6KMuQSDGNk07TsgiqI828UtRMdcZ0O/kJ3AKGSPL1CbGF7pG5k+HxArr18SDdJz0r8baCaR
p/Wu6jsh6ZA2Y4c0vwXY44jwE/U0bkyGi5AsaTagL1FMIAu3WsUxHZyS5tWEsgKkGqahvodiVDPh
+CoJPYheW21dkzocnEqBZ3Ax6W4Ewgfr0VQzRrsbtT3PgA1MHWwrEYTpWhSXwNgO40GSnwd92xAP
mNcPhnZp9J0ar6zstm8vgu5xAhYfcpcJmnT+CKw9hqUGkVM+bBtjp6UntX6olQPOURG8DkQeZati
/K7m7013NuVtL57V8mE2biqNzCrE43tTv6mwKdGH7QsX+oWI1npPX5xJmL3Xk/dfP07+diX9qaL9
21f9B663f906WKX/uHtL+7fPov55sS1/6bfFZrHBY/2QbZ5jzVZkC3fFbxWtLfBx6PguWG5QPNSl
4/d7Rat9oyMn+AItOI0/OWd+bx+o3+DiqTKGEkA6ivilA0NWlGU1/Xxk4D+x5aVxoCs4mKyl4v55
tQF3GSeqTH0d9/59q6XvDBBCp3myJOMMEDZyJx0pJYayczv6u97XzhkDfBrqpuwKACMJlkBEUini
KnKcxaiubOYam2Yw3RS1ptNJ6Kj7mEEXI8J1bhg51ma0ieGQdMB5GGJg/u8ISuz2A9PPFdh5bu4J
LXUIOdjKkEDpn7psIsa2zTNki8gtVftesvyX3PicNSiVTd0AD+nN++VXwOn4QYADhtkc4ijonIKj
TkYt5Jf8ISfmjjycxplz9QtWKVUxFS+iG76mVMHDOJi7yF8UX4DPnCTBy6sPtttynprdEHtpbKzI
RutdgPo28ia+U1zKXl8w00rte2sEnw8Ab163NT/j0O0VI3lbfqwRwB05jvpunq37FLWkiykbTOK0
U3PrXimS9xi0FOKGciCTpfzs5vCVBACb0CUkiXKQOVXC4FINhlUc6sTXRsn70igNZjTVjS3Ds0H+
7VbZK/RP5NBm+J7hP0FcHl+Uqr/PePNrgXKq0OcPkoCO5cjEwiYOxGu1+r4qgycDLQUODmbJeRa/
SpH29ePfkAb+IcFt6xM2NFU8Vzwr6JmvwazsJ6Zumw7Oay01Ayzn9EyWZ4B7/6x3prqWGA66+I93
GrERUDUZ9ww+3ZFQMB4FFopjrdDz82jihgiJvtKJmXJg7qwq29AZ1/ufBHkegyZPsJf4NyZUZ4xK
SD+1e2vunokd3ClpBhg3Hh6gjlh0T14qqx5dEGu5o9rDuwlGZOiQ9g8W9n8YYx5AmcSZ7BF76iDc
Ndn09dnivUNO1NJy3sqVJW1kddipkjLuEj/d4UudD7ik0HGWUPeKiknalNTZecp4w0gavakxopBD
5JgSBkmy066DpjuDDjyNaMa9PQlyUJryPV2e+4QWmTMgU14XBZkIZnLFtmsesI16jIwZaurMUKpO
gQfRoNHWAmacSWDvZD1AUlR+iYVwnZIcvdJN7YXoGMDrtvySouVdZXmh0CEmLwHJlHZD0vadmPJd
XdrcK2JMxuks35A8c9PSYYLTZQBRr+1jXVsGHiLgWpXgpkbcst5UOgTLIXGN4cmyjaexBWA9iuQ2
Lj8hhI+XUFoxIlM4SymYEfFrMybn+AW7MxPfzt+Rhc7bkWQ7WfOvsDE+MjNdNGY8whGWYhMrChLL
nc8CUmYwxWFKukOK/rVsafWRFmL6LyIfbuH1hnc4fBDhlbSmyNYtiWaoapwwOt2nAMBjY4/Q+Yku
7NGRgKJTd1FUgDcCM3GquZHyqWsO4ZmARfvxHo2wM5biWZ5J07SsBElXn30CHEXwxNT30JEojE47
eICui6M11LxMM4NtrzN+9RdLio6l1Wz7Bgs4ihFVTxZnGLO5uHjBuoJ/JmjuRyMd9j/ssonh1ssH
QqSqeZeLErCXiUk6UMd11d8ZfVF6oh+emsR/NdVN2cUXAsppeElsugQpkWc8Fy95crLj8XXS0xd7
CkiMxOdBvhJ51ESSSiQzECaTuiHAJGvw75WxWBNq49nILEN8rNODWjU6N/r+PaLZ6OkSm5gVB/La
XgLE+3KnWRhjMPtaDpdNkn+JbHLtctyqVn2lM565Kpk3iKtU8nlie9vRIPEGabZWFqpCB3vpbW72
ptfK4FaU7FP0bebkcnUPp4fvhkkwbHp1r/n5Q9yXgyvj7beim0DordfTaPEKNSNJNvjeo3ggBWSt
TekiST83CmZbeIxfUPwbjHnSGjk/EabpvCuB1S9WPUdbqFpyO9NqzR8NYDXkyfjwZKsI4YP+2rQY
kEqMRxBGaTi0BXWWnUY0KMPMw0NouyWhu9syFcjtiVS5iRjoO4L4dwBudJUVTqi19J0cjI14S/hx
cD0weLJtHiIsOCW8bbYFu3Arbnlel/KMolXKxkcTQ9d+mNINs1ReBx7cVQ35Bvl06zUKw2GrDG5q
ajM1Vvdoe8giNKwvs2/IO1x8dnpm5IszDI0fpEkhaJRMd1WVf+CIHxSFKIqWJoWVEykc5j6ua99L
h3YmawUjW20XzXm2Et4iO7notT25lCfE9WTDERWjD/A+OITllK+RCNYJ8DHFLvbp8Fkq13aQ2p0e
JuKIyAODejLdFY39HI9ogRc23KbrxnXSRcoVtJXvxuQruwZmn2sSiDUuTIuJW8Zp2J4nJskG2DAn
TKX1WOJti0gIdo1WohjQUZrqWfpoj/7K0l2TA42oyepOiwoUjcKEU4Fv74B+/5WQ9nwLWvKrDspi
Z3Co69k4Os08IxvriAzv7XBbWWOMwGnVo4Few9N7oZN+sGu04uIOwNZaamXy2rVx2wAfc7rO2vQA
UYEURcf7GnhEQyt+yuKTAO+PiCd8aU38PiQJbPRBlvcdhIWmlPBENBuYv58l1jD3R5HQaB4tMMSN
UItXhS9DKyT6z4nuiY+MC0BQ4DzOOQaKVgwwIiXOopHgYVlb9b68l+XqIprCmyRPC2+m3Lokcn1G
8U3lokcQVUYVEOIS0mnrx5aF7I1dsENmctR9GWFiHb4m4YIcqtZ9HNlbu6zXs4IeiZzZox/mm1RR
3BLvTkDEi/YxNkQYpcixy3OflVfFQGWFt5BYo5hUMSUjxlAOPHRpWSOtI/BbcEzx/fXBAYX9U6Kh
461l+3muVWwx17qpOIRHnATKdMp9orMA1+LyyG37AXYa0FuOYmtEzjcEyDb6Q6VMkivvLRA0ICp1
5Pdq0e5Q/dVMfMNwbUpK5fVKMbhmo0leEWQ9BMYXpR2BeLUS/p+S4ABR+4TMd1WyGfVmNU7ROm0L
RKliazTQO+yhwSho+KQAUDYi5w+YvJK9wSjBEEc9Nred/4B+fjxkyB7NtjgN0Px3sllNDkY2pbM+
45iPKUDo7+jnsZwII4KDQSP7EPXiS0S+5bIzAfiI/b2fh/olG+VzB9ubhXbtSp8Bbv8kZcXLDLuy
ifXrOHCVJVXWJOJY+Zx1eQtClBiompIDjLkV+QcYpc26S8diRYfcG4gh4Rw0mHzLhdNCliOpaLqC
z8s8iViXiMNpiLJ320LrlKrRsKm0fpW01aEwo6cByA4VB9JKv7SudZG6EP9AqdKZgf0FZPsVS/VH
Le7JVN36yvBJYKXJiIx7sjQQiiTkOwQ2NyHUayD+m14xQtcCSMNCBoMUwH8etIcgH1tXzWDTyMR9
uTixXcJDuIeDSwWLjJS6t9d4jU5JoHy3k0fatBD26NEqzI8knvxksWppfEMfFXIclqEXZEClcwVB
q9Sk58yoHrMUhwCvxjdtPXUY4aIXU1ooial1N4/xu2YlRxybsN7PtMsvJhO4XfiqG/UZnuGly8wz
CBxrF1vJQ22hysH5lEqkijVBp23RnYGN8L+AYl1r0dJloLQqGt+GORxmewwaJ7Mz+vMojwOi2qLc
y22le7HcH+WwR6M9V0fmgMke5vSbnIbZiQ/T64z0ts+G+t5X7XIjdDZX3Sif7RvEtf4+ICWSBwdm
rUzHra+bx7IJjdOo0gb3jUJskvAFfbHvqVovsY8ryV7q64MRdre9qaC8xCcw8hkvgRvQVCNzR+LS
vb84K8MYR1HDvcNuqKpYY4h1+tPgD+s+nbadnR2yifscCy12tUF9KrKNudwVlCGKXQteMphi6nO2
GD3klmUFIzV7IN7lIORjy1gMqRFSahB8BhYTRX4drDDe4QY3UT9lknpPAp61sSzD84NRuFmLTYBF
8wAgM99oRQuFiCiKGndEFqu9C0AIVd5YNB5OYM5BaKD1AIYFWKm0ighAA+7iEQGFJ0apHdnoL2GD
arHSItxzfbjVNJzqNQAR3iZ2V37xWEYeq4WUTqK17hPEguC19B4Sjo0rK/9unWn6TNhOPDFVb2P4
+OO12cjrfrwTfdWODsEKkRS9kyn1MhTDoaQLGgRc64ySI9z0r5hfsJ4sf4dgAT4HXpsZKN2DKeNs
q0h+IlLzLHCkRHSQ99Wgf5T5NYWRflvLGFnxeO8j2W0tfMCzlE4HuWXuQmuNWBg5edcjTPD51Her
ENj7uh206dC1gxsuVwIfm8K149v34FFXBLokHo6zG6a22Sotw3ojdac6SxS3AczKhzc/aLll3Q4Q
GzKbD0GQLZi10hsi//4Cn8RT9FZ9AOyExL8kOzidTmAyVlVf8K1aKFsdla0IpA/uCxWgzPT9x30T
vtVuXi5VtvL1z/fdmKzHIcRu1zJCmlohmEzxzPRd3a5qsgocpN53ZT15ZTUN0A6qY5nnCffQTRd2
43nS96AsZ1BdxRVzFnrb+kSnLMxbG/9kfVIHru5xnnHd8X2ipSal2NemsoNmIzkTIgJmQ7Xh6X3E
YTqoE/ythDsGRHVEd0GwDXzPlMeWVRI8G5PAsWIc9RlyVl9MvWvE836c2TBLYe3siDcnmG4xlXa2
vyJUZKdqxi6tY+TshAWEafweNSOrF0ICLQtw+fdBUJwKpfkc4k+5HYxVubROekW56IP5+sP9xeWt
AUB7DLHuTdBIXM7tHukCj05j8CP4+I3IFZYwrkHtAecfFcgjcOdi2GKpL++zhZ3LSaq+dhs+C7yQ
Y3IMEo1Xmugdwwsl2r3qsyoCBkcpd1HaLuc5p/OgESbr1OiRKL4N/oitM0L4wG0f8+7Nlxmj2WF3
o/sZJn1yBTir/HvCRTi5lx0ilvknRUEbbelYt9jkl6ZFHBln1AG1P55+LAehsI90TfqOnXanVJyg
cGZ2ESmDTjdCqQgmfg1KIBVopLv8Xst7bfHaLDQ+AL85Q13Zm2Ske2JlYGJTK/wIR0LzfFC3jH2f
RIwxYdA0gqdkEipMfYf1N53ip5TCZXk4l+eSqFFuTkF7g4g2D/L1siFK8XwOkphggcUf9F/sndl2
40aWRX+lfgBeGALTK2eKo0jNL1hSpox5Doxf3xtUupzpcld3PXe/0KIkK0kQCNy495x9PDYZOrtA
UiiimclYdTb9Kc+XB1J7Jjdv/AG4nk369HK80WIbMq1KtHeKVlmmU5HECkvDgs4xcukFkksxb0wD
ozm7sIiww3kxLQiEsCjEiKQVxOUWttQc+uTHYCvcc+oROBV7bnw0E75k3IA+ZDUfXlItt2/HRjFY
6nTxUmJ6nasJa+7t4xDTa0bIJhrjvXR4WdMHUdbWg4YlzYp9uLsaLA0tMWatDdDAtl9uLTOcqu78
9oaGqWM2dqh+IhGviHA59hDDImQ2CZlQIhaQA5/dMn43xuo+gV69ABkzbhIH2G7ujvbS7KCEdEJJ
WMKoVvDOwBpQ6nbJ+BgoLyex1QM6rF3lIR0416YF8rZw9z5eRK/9BrSIFaFXkXOspo//dgvoLVly
kzdXt19l2M8dzKnPlKMbQRD9djCYhiteF9+Jmo1RrkbM0UkFJeEr8zcs5zX3ZfqS02UyOanMvDJB
odIyE/bCgs7NUsv0AFBW1bsPqte+F0X9GMPh+NJ+fOkw/0bjNCm7/tJQnUYXNkAfhiy0cKef/yRx
sjBbFr4HQ10RnDVDtOmadGfHqIy8penS98vkt5ATTvT2McAvRDgTd5ek8B6mV6ZkBX1H/2VaBKbP
VrjJd0fe5cNdn5XnMjK3JSdh2HBWonCa2pkuGuV5x5Vv+uIYGfpF92Y/zZD+5i0hn/jXd2QyVzSY
zJggiX59R0KxXFciB11NPWFikKnf6YyZ4YfEeIjH58WKaSZ2ur399/+u/nf/8ERHcllcVM02JjXG
T4dSz7JwYBPEoaxK9NPwzR3zOLWBZQSEW1pHwbI8rSLF6B616ZbfNGT6jOEHmlg2/O4riRUfg7qz
wvopYPCPgexTTMVNw9Uc+CGDzRxXGWYYGX5MNcNQcpPJreO/fyMG7fp/OYJQNhj+4gKm1/6XN2JE
AvzdEJqrTufCm175tP51cX9fK0u4uR9FW5045zEmc/naMUsYSL8Pawhp7FF6CFaHkJdV09a1+2oV
5cdpiY9ZgaEEcgPhrB+0b6PJPTPPjZkN4Aev1o9CSAhW06mOqQ3nOmQjLVllOX2WMJc/bu/0Pxq6
/t9UPiH2/Omk+BdVARPZz3/kv//j8P4LXYzJy/T//RgWid9ggFkQvyZZqIlU8s9hkfjNQTepufhd
TUfouvPnsMhkWESUOt4aZkiu40wArx/DIn4ERIs/yv/ExNdCEPCHpPzHdf8Fb/t7UthfzmJhMzZG
9gSklLmVyl/99XKsDOzghvQVvGYZO1RGRECYkMWYkAh/OjZ/s+JMx+DnC2b6pzQVnbmOGtRkFv0X
YXijKzK2a/6pTkl2Rqex4ZOEybvi7A/5Wg/TXZhHa7YLd6DFn6JSXAFnU5Ur+B7MHVv5TedX3/H7
Yxlh1hQPz6NQNqXBFj2Od3YRnQushEmdnyxFufz7Fy8mqce/vPpJJkaPj2URQvivB2os0o6cUsjI
TtmyhwKv1UAanwmA3osAkEBWUguQWnIqwugbAh8KOGeOtPMM7PDS6TvipZ7VwtgzAD/idlw5b6IB
Pe2FpCwRLcwCQo6u6hSbAESCSXVkdcMmUe6EUVCQMk3T1BYFhsJaSJ1TWSjFmAMM+EWJq/SDty4r
sU+rZCvYRbDrNNysg7uLkuhcDsqMnuLbANoGHPRlSN2d3zq7AL3krDf1pV0wsdNKi5sUm8uC/Gx0
bRNoyU3mCbdYqeWkrrq0WxPjM8jYJNSAPxEyXd1K+6yFvRvy7lANTEKyJmc0VVeLmEgZtm75glyK
d5utxsxjD8SJdj8FuYHX6g9+Pqw8tb6LVWWtGP4r+fWLKpgcUFa5K2L77JFLITM4YPXUK+iWsCAA
jFjxIp3gaK133yn5Atk/SKVR26ZIeAXxnI2t7xUjotMR3WuZsnHRyMR6cEwQ808nRzYUG/q39LVM
xAAWrRiB/9mt4l0Lwpsk+vdYLTYyDJYpQCt6dQBFPR3O91urBnRUOP8c0hNzuCUyulQJ3WC3B3GK
ZTkQawLntj1Bkak7HoldWjSm8qDrPp5leR718qiRelok7F+Sjldj7fDxL7vCenf64L7w80tJRp2i
bTMDRJIengtSZWey85EM5/7Fw2PoW90pDJj3e6GyIfXlzevdPZEv805oe7/XMTDnmT/vxuFAIFdn
mIcUvxjqBKyQUUMb1NfTWdBK8BVxNiuaSoUMpz0PLXOv1sJDnjfjhxkEV9+yLrHoOn6R3UfZUn5K
BwrPUB3Re6NfyzhhueYh9/nZDI0n3kdc2QyBR23up+D8xlquTY8ZYDPUGQO9wluHwOLmXtQmtBfz
fGWm1NNpzF9m7URUlK8qUCHzsZSvQ+1/y83vfjT+zqxrXvkd7BXoQ2J8Lgey8qTfQYgpgfxJZ6O5
dUdUjwrTMe5X2DtwjYzJMpuuUDc0yHUrtWBVMcWdKb1Bgyd7lpm5c6X2lrbkdbp+cUylTkLMPHXL
o5OFazXihOjJ+lGlck/6+tHGNYfRlgAShthx008iTied6QkbpDzewWZ7yQOOhNoVL5YoN6ruPuR8
0jJNsGYheM51LnO27tfaCp4qL1o4evEtGNYEYb5CKDpHdkpMfbQTmFBzm+QOMk+AoRzRdOUFunHS
XMzYfO+LyQPpYtcMn3wtXrRNCYWoX/hO/eIaBJXkOFlS5k259DYpLlNPeL8nuvI7gTNLp00w3YVP
w+hcTDs+E/78btFPmGlyT7C9mvQzJ3bepQA7BIV4NMS7ooffhiy5qzXns+rKTV+Y77ZYdSOBhIG+
j9L4rMriO/ZpetL6vZdWG80nxzi2dwmBUIWZPAN7Skxrk7TxkwI6ee7I+CRIwk2Kq+NCSB3k2h/F
asiagz4S9OJpW5gEqIDARzBBSwqNpq0X7/LW37p1corjcmN59bkZThJi60xpOO8UPViV0ocM5a9k
HT6KPF1glV8PBEq4nXK2O/nCwv7eSBS+41yjb6nwWh0NX04cn2vmbkTwnUUdXBi3bxVL2aeh0s9I
eT2mabTLxmLNEP1YgADU6GYNXrXpPWUBFPsR0PudM+BDLVmxiuBecaPn+iMx6J5LmsCzxJOHRGvu
7CpeE/gCxFRZkCHHfMiVS4OmOlwgZu2utQ7BWjFrwDAcWvcVWCOmjMWxKosjHZJdAc2osXDg94X9
Pujq/v8rvf+VenQyyv33Cryndxl+e8/+MYdP+7MkCKHPH2Ue1iA8eai6/5CyU/x8SYKmn6DKA9AO
HsG2dKqeH4Igof2GiggSI9hTS9OMn2q824+wGPH7Dnukqfz7D2o88atDh9QojEnI/JwJCmtb6oS/
/XnPJQsAHl1vcBdlJlw196G49+S755VMShY1cxdYWP0VOASD4NOKGZIbnnR4k1zfC9OgNkmLlUEj
WYGd7lQPWflkFE/m8Bh0j+p4DMpzI8sFJm6EpFG/toglcO4thB320ceL511M7fr/J+r/6kSdvGL/
/Yl67T6/f/6yF9Gn/+FrJ6KL32hfuBThnA6WxQz+n6eo9puKjpn9KtpMDSU0m4Af56jl/oY5jn3J
H5sP8zd0bWxNbP6MzX/+I13oX7YEFAdIqxGEYuXAfqpiIPv1xIwK1S6I5ZULsydKJDITY28buLAG
ZzIERF65RRvyGMKIfIOPClrQcR5L5HXoQMNL0lHAxKMu91kg5b5uI7mvQNADH5ie3x7wKYWbjkg1
iJraZxYM2iUMa/1OESR96AWc9p+O999scm6v+E/p3e0dCQ6wmOwkXLt/bW9kFfBxgVceMUeyMWzp
Hgeilug/FPZ6MEiX8BpGNWmWeHMh0mHD3OfUtvlCGYW3+/OhIEMiKvBclE4u1oUoCfejO+fUoUpS
dMB2KBqCQ9DX7cUpkcN0PsKDkSJDcyFGBrUYDrkMxwPxJseKWKxNMjYXEQzjOvFAyiseoGWrLV5i
DUENIWj+wc3upOaMZMLLbgIKkG5hRc6baxOq5ITS3NCEuDMG3zukJnFnBKhn20yp8qc6cWeZzEgI
Aol7oCES7p2uqZdxXyrPRagfRsUghsftnzWv3/z7w61bv7aTpuMN5WOSxtuoJzkh/7J/VYo+sbMA
xC0+PkLFE/irat8x+BhbOvE1BpqtSgrYJeydXYlx7pkkTdIsUsCmTYPmsBFaspR5kq9jQkH2uceO
eA4zGbhS2jwTgqHuNeGH18KtxVaOiYahRA2uDvlYwuweC4cyxyJyeVaBcLl2vrkUjNCi1jXOzEbg
l1RoOzTm1Qogi/Au1uDSiqoYNnqVGY/4ODPm33T1U8cpZ63Wm1ctiLotUaUo+sOZmum6Regcw9g+
JsnHDe0KYmO/tCLLZc6c0Bx363DDFJD5OLtE8EFyF8vEvGZdDUc+/x6NNYAmbhB3DlOAbW8m39oB
tQ2Rmf4BuTg4aqPd6AYAbDZD7un2QPabe+IkhrU2iKx5I2o4WeQNtJO28z8UM3Wv2CTZ8qrwaZ2Y
hJiZaiO+VhVSnEnjfDHqSVgNqafz0K9ZUeGuFZUgmzq0EFJS2a1RFiEBnI5CaujlGsFbvJRS8xDv
kPlqFH2FRKi+BmmH1K73yuKVGLVgHVXmYxPZEDbcXkDccr7XMlC2QkG855btKrWCF0h5cCEjHxBW
kA0QE1L+RJEl7SGES7gvPKD/6bVuiuIZc1p+xHNODlbTDid1SBmzj6b1GhNZOIdCCecuhxWBcK5e
44MlGVkW1tnWafERUKU3CRvWxnXruyQe75OGQXPeQu0boIhecmbEee+kb9FYZAu/aOudH1vioSq6
XTl9PyM2a9laQ7ciVttr1uRlx3PYt/a8sobmjsSJ4gnWA/t01awAp/seFD+nH14s8xmPRTencd5s
FCQkl5h7tdEBEB6C/AgQGoHr1+WsNZOaqd555Ja9jSFcotAwfBQEO1WOJiqKcnxmv3evAfLChmol
HtUlnq8MQRvQZkO/Q6kgyM2N2zOqU/E4tuCMKy+NHkLyfZfCHVcMQIttSCzdkbgQpgum171jN6De
iOSSHO2QQPGkXY8xQGy9tXSArTzVx7PHXHWhTSdB9s9fgDjanMgSeiCWVwF9k8g1YhfjucmYDCbs
YUBVvwlzalfQfCEWBMcJquMg3sVZkNzJyLlGVVxuLd1oUX2qJ1wxkNWFzSdl+2Hykgji7IsQFa0U
yjqHB7vMQ49lS63JaE2DxSBsNnT2YBMxYjCb6WJwA5nTHTRjuFZNASeLDPhJBaqnZ7I91AVeXsZm
vRp9yy3MBkTn+QdrxdUpA9ve3C613vXZzqilvrqtIH0AylgM/dnBRlgSbXlqpmtu1NDNVKyYK7bd
pCNNvxEUCUw5J26qTwXMG7vUmv0zb4c9a+8db1+REEbUUyj1hV5p/0PP3vq1c8cia8KTUK3J0DTV
Dxb1wM/1o5XpYOQlNPk6434B0xcUFmxY9jt+MxxhritP4wD2pU+QBgtm0pqh1JfCrssVcdp+Wnmr
OKqt+4Gs44kuZ659olgRy0LDhPjev0WxQhOnVvVloAGHv7FIvc5C0wA0bEH2bLWORm/qJjDMlLS9
sOyx78tqzdgb07h7DMgquT2NTHSKnv2sNtZOSN0+6NNDrKmQDYmBmmuagtyYU/pCcF35QK8PBlnO
FeZJfXyoSq+6D7i6b8+8tlUflNRe6nFS3hM2oz60dU4yr6y0nT09DQbizgO0YWhXGYdTjRjPnV4x
pIaRf7g9rZ8TUcr/4caHb+cvRT0fg4P7lW0F2UTaRCT49UNpoAPZxCVqc/t2AQSxRWOjq9y1WrJW
l9HYPiSjVR6wbg7t41iVw5kuNVZVn/uK10MYYrl9UdE88CnGv7tGusjBButj2x7GOMvOBdtzP+zB
dqvAgRbxVDj0qMN3kqyiHeqlMTQF0+JYHDXTa1lWTSy0bnWvMfU+GIW4G2KynnIR0n+RCgpZkT1W
spZwInUmjWYlT2P3/PVSgDVy6TX0fnrHvhIVpMw7GGywcOl5oQrqtmAD5ErPWutlnPK7gTN/BKAR
S1d+zzwp9oMZI36TCtlbLKd2RBpN1GUP8C/JISSGcN+aYqWM0l/orm886kZuLEoNsBI9+6VfdcPL
lK2KUmhiG6YcJ08mi6zj9y2jCa5pNO57xp2riMHZNlezZPN1a5IRoD93UPKtDAU7+mEsKUbAhxVl
Li9pmVo0nsoIBSiyzBCqI806fRs6cPHVpDlZYdvsb8fbg0kxg+Ywq9s6+U5aWXD4unMRtTDHQpoC
PY7HN7NNI3z6RGOMRS5WKtobQsTa4N5vQw/0UmHN67wFYmv68oQExb4zouhJ9/v05EDpNGy/eEaq
oJBg7BCRUDhi6zj5fUlaxOZWIUFSfY4HuiddwWcYcS9dtFLXjxWCiU1mVdXWsod55MLTLnURXZmX
fwss0zjX1vjdKDVnmzY1qgAWdDShimssvs4izTdebktfi9xm5tbmsTWC6+D1HYJOThvCm3jQMXd9
vW2itsK5qneDCaAgfg50WW7SqVT1awZqSpSr0NGsuN19La8d4+XSd5AnoUqkQ14Nb6g7xBbYFCJ4
ms2M5iOX9rzpniKraHeZph2zbEL3Wwk6+jieOAJG8J6bU0iJiCpnNoRduIn9A2ox8wpofdyEFaNx
uyzE0ZweqlIrlv3t1jIUJaJFnRpvulBuD7Ap7NXXT2F65tsssqA7Uy2uooGYXk+PNAb/TbDxVbSF
Ec2eLJfZC10mrAut6iDErcpNOXITpfKnRk+lutbj4aQNDjEkpLq+Wka1CqIx/QbubFF1zh4Mm7x8
PehDSmuyWDVhM90qDOIziz446rpQiaoa55bIxe8+mmyQgMXTyCTfoEEF7i4Hgor/zOqc3e0k7tmF
7OVWMXN48wTWXQJTx30dmNpEFaUPHsitWtvyXBPjPjfFp6rJ7L0sv9ejbR0KzW4hw34khC29+UEY
rGiGJ0u7L4lAZ8WaTAV0iyOrrT+MoFsonQg3IUaMJbmIBibBgWLOzzn9O1jrQaxrK1ZcQG2DONAy
H47EYMFKljUnSh8ac89Ky1fHraYb8u2T6fx6q+ORXVbp0G/ieqzWGZrxFcX3kxt17cYcigfC5btD
SgDGEpnGNk+BHYMgmbka8bMZrRWahXAB+1ISFNAVBky18DEi75C+uQYpC1sPff3Imn2FCwQSRXcI
tNXtjYVNz/lCpdwzXTCzeeYQmgfDWlmCqC5fk9YmcSG7NGnL7CcfntrYvUMnHH4oSkO6cspNsomX
geV0H0rbVovcrj8qlVWmyN76tNa3MXnjOCDD6pSZprJNJe1b7MAkI85Ereh83RXDfa5V9JQLea85
onj9usTMqB5QCFF4Zgnu0zKGf0awzXTvGGsbhEEt+vnXraTjsEc22VszXpAz79TmeltHmSK0i9Q2
ghU2oPltqdTap1Ht+20fwdKrQbwTuBcYwAE4A/sYE2PHVb6EYvq1gDYIw/dKrgdrxfL5kKYgtT4s
XwczOCiFol5H1wg3USHwgrXakhVNPPn4DtzYnlrD+rGbFo6mfciH/B2vgv19QM0iNJGs0sEdd7VP
g7XhlDnVRtldyOg52yJ3X9xcIk1hn74uPct5GXz9QC7mHAg9ns/cCbdGX9orzbTLU5sbvAruGp5v
qhDAbXEATVOfyJ1K2ZGI6KG3waRmKIH3pdkoT4qqbrIW8d5okTzkVznCUqt6dd28W0HRtlaxZywr
bHzrEKTQl2QvLdspAQDIQFWZFw5rs5f6Z4Mf5jwIg7Za/y1m6oFIQiD0DKiOEpYLwtsUqLFNZl2+
DmdnxyGwZWDSqSxOmhgfqIOvdZ8Vz2ScI1Fz2SHawagcGq2h2JWgqNfOyL4gTw28OrVJ5DkLgON9
cxJoBoDQjVMaJOMmUwgIcrhbVuhY39R8bzm+fs82inrYjqwnbwyysztUJozaEMUqvltHIHf2h8Ig
bioEqiWolEi8ixaM1TKk/Fb6RDDbkqBW9bUfGauFJUOoXar559vu0fCNE8K6F7PL8oCks7FeuoF0
ZsQh1CdiSdyNH0nwJPZbTYrbHL8AHhRyTpZ/ftVlprV0LfuT3Vh/0CHnrSotaXdBEP7elUH2oBCf
dPFNbaaKiGGdNJoDOl5W+ekk0R0ZLsh9te50LdRe4kcbFifmifg81l2x9M3au8uS0DuaA2NT6B/l
zmwk7QjD59gS9ajPNAVfMKL4aedSO/OCmGybbRqxcvB/v1FpOTu8gNYcWCiW3qaZ5JyU9eQV/ajt
tTQq53VAbtfX3dB/Apvk92xPEAjGz7evyGpf9VWOrb/FCzILR9SHJMDskN5ly6872rRolsUQY5SZ
4gK6Uhs5K0XmroaoduGPO1iIYqJlHTP43ucGsVnTSlF49j2h4Ei5UQV6ZBAp1kKY9VJxzRYL2oTW
IJEGl3OLVGnk4o1Sgkcsr4MnHz4ZoS0f1Jxsl0DCRMGkJ46qp3w6QpEbqTh7vEjDiwDyYZbWc67j
/fICK7lTQySyo6kQfawtUqZmu8Br7lQA40cZmPUVJmiljNWiUM19guO2nHWRowES4SEP7yuzBQIO
c38P5dtYfq12dcaANyjxkFv2GO/jodBnRt9fnJhQKps3g+g5Y5lS8yNbBesu9ZQLrkjlEBs0mEJy
gN8ZLs2J2fQuxPF2s6oEBtfqofIE5DxaWB4GPSvS4nUVU+ylBgC8toy7BXaD6k6UVXXRSF9w/SW5
YMljzhzw6LE1EDERz9J0/C3U3fQBK42/Kdr0w1OdGGl0FNwRh2m/xCAh60jbM7tDkFvB47RUp54z
Wcueivp026DGSkxrATdnn5vp/ZjAV7oVja3O9DBU6TtJ0b46YRwdJP3VRZ3Y7K4Zby64U9ibwqxI
TU2Fche38ammtDyUTKO2bTdgZkAOe3sonKPR4kdk9gbcNrW4eKaBGnvWyjRLMnhokNmwlY+WUHYc
5ZTVr0n5JODyKnlWYKkIyeq8bZkHE7KxVQzDMTKtDxjSvELDQek7uulxxNy69ulhHvKctILE61Hf
Na2zUkn+Qu8IEKuK8mUCYZAB5lT1pTYAfasr26XsyC6WnelSIdNeIJRpX2ndgaL30fKoA2/Y+rKA
hGy2j6SMJJfGNbdNMKyqKvaPvuXX914nEHj4e3Sv9rqcGnz0PsAJtgoZSrkirkIPysPXpV7EWnPx
Eit7uA1CG+1B1LZGCETBeFS5c/JKOYdxka8oVPSdwLZCRkFAbexU3YaNWQgbjWwzrzLh1aiuXFBZ
sbtKHNhdJakaa4ZFFtpnKQ5Dha52uuc5lvkoYzIpbs8EwVL72M/vwqJAF0dikrquJph/xF8/FJb2
cutR+gUv3JzeVd4HJz+0YYKTwIOXcOoH5i68Y5M/8tUjdMsnQabbNa6nvYVr1Zd6MpPIOoFHHJTK
6nZ2BfWmcYr9oNfeUTWC8Vr49Fqyfuy2iivHaycTyuIx1WeBx1OA1siHRxmsmIqpGQkrKQHZe8t6
9QssSl2gEOBNZQfJfPoyuX3ZQ9PheZpvGIBuldI1nsOAUJ0A41nfl5jhpo+ZaVu+dpNqqeW6NTXV
0KQUCehuZlgZkcOujT/JjKj5B/KwZy5jVPS06daD5N3lg6ut7NgBDHQrm6rGzJZsH30c375JwVmz
E5gakW0tnixTtoSmSvO503qVCXOCZ5RZGRQ3xL0lO5Q4H/u9hlV+U0d9S1Y7n2HgEeiZIxvwlDg/
elqElrinxRGQsncJRhLmR87QjWjR76p279/HWOh6di/pPC7SBvWrBDwblMe8jqDruVnzKG2DXOLO
CL83GICzugM3FWTNvixFei7L9s3BvL/D68sSaQTmlQIJsGXuL76OQ5HwtxFibbOMcshiN/+c996j
CvtyW3TuVVUMgnVjuSjD2jwkLJzrnsjpGTl1+VGa8afA5nz+KgKMUvTnOHUPbm29E/IzvCHyYGWo
6VLggIoXkGmdq6sWh7DLtFfpYSZpYh1COAkwk1bZODjktswqkxM2j0v2V4Hy4bvBCdlYgRoyS3fY
UE44E+leJCk5fg0eEiL0QrZ3TAiuFJokwSEyebBaJhol8Gx6mJW/whUcLWlORheRIwivnLLkpzwt
8apqFjgQrGjUAGbo2Cz8WUD2Fi0Bu2dprEYD1jHY8HmtezHUqFZfmvhlV5KSxjY68TtptBf+onqK
I8PG95RSW3m0Y3wxLoveQ2c0et3RoL1ilySQEZrTEmo89GC2uxyL97QJvf3K9DROJCKejNxibxoK
WU7i7Qwq1C3qEgzZSrsNbRh7XaXk7w4LoiPHd2VIH1xVf/dpujpF4gVEsjjgfZrsCeVpvE0H3v5o
10SToGo/6IRAH4CmEmZBYMNay4r3UuvMnenhh7t91QwuKMNRhT/YDdX97QDLRPFASkgHvbhWT4m5
6v72kNvOxgvL8c4tgzutg1g/t7ocLKVYZ/hxaUlyaVaOkm4GAb7PzFTj0dK1/MeGIhN9vpA2LMJ4
OEDGxGGi2ZiHDMJ+2lqnVzNwks3JSGDFkGeViSE5xnU/13uXzn9EP6/wsJu4iCcuaV0/9nYZvd6K
l2G0+5eyBpoIFP0ppvG+T+shn9euqrywB1taVrkIdNuDYe5UmyxLKKu9LNyj1SL0W8ltyGtVcLBl
8OMB3sPOw6t/CuP2TYlM75Nb7qyuvfH8NazxEB3Nu66baPjqNxKSCWJ0jOqJWV21qMzpInOhrqcE
mO3ocHEK3b7UO3npNxF5I4h8vejDtuWmodikL9rDc3DjeDGqXrLr66gBcznITTFaw48mv+/7CEv6
e2zJGEP4ItJpOVHS3UcdKUsqpBIypgPXmdt08Hbu9DB8lYFxOdMJJ5gro5+cdT1KdrVZdUuJVuxu
5IMjrTWO7rwaL8Rt+YBBx6CAQEr2OTCjFMM++E/Zszea/bkZlWXh1OMhMOPhTBzR968tia8ZT+7t
bHFSKjJ806gbGZlI8j/KtmOHonODyDXtyc46bAbTymHr727uK+jQx2xz+3bsVbhsvLbzVsZgujuD
BnjYR80n6YO7QLO716Sz0kVlkdMqkt6elzBCVe50R1L/xK4e2Ok7NCO3qa+Rm9CF5SWpuPuZaul/
15RL6DgrrQnKnxo4feCoSzz/MXlTtn0Ix4azpVYjMut4qg35nuQJOXNNhZq7TXDSWsoA4U7j+guT
KcCSE2u6r+aFdf3qKnYjAwOo7QmsAXMeTPuYgRMGB153IHbEWaQtHFObRu2h0mb2VKgytiYVLoVx
HE7Fq+Pb5B+TBKZEijq7NWiYwiWHqJFXsyOSRbODnBnb+GOWlxJ5gq15GmwaQWDMrKRUDmlsQh+d
+g+1QzuoYrPb1fd+Bb7QMf326yuSMgEnM03dp/GGul88pklqXBz0knqf9U+yytSj9KxvvUcTmB6g
BmKVBt3twRpdk4miibk1dI11Bg9ldmsPGCW4eUhVLy7O4Qv0e7VKD63O5nJog+K5SMvHaPpYIz6P
sLMkKivuuYXU6MpPd83JZSarGNCC80oFRYnaV80lKFEdFrr2kIv8l6/63kGvWhHZUavGQVMzslrj
FGJzy1G6fU9x7yAvsKnMmu5s9BENzqo6gSZPTnp7VCqnuW8Mpdl+tTHNAV2c5OYX6lOIGEEbS2zS
NRB/O1mMhldsbAx1+D3YfBC1re0zRf1muzVxsdN9qcwIHhkrFMHkGtgrYTfKEjG/JJ2RMWOVieqe
UAzop800WXQ6ZWVO8FuDYm1bkn9M8Zwp9ySHDzjCrIIUrM67R+sQHb66M4Ue70niIaqH0npRl1V9
uj2o9uBtkgGcG3Fl9Pbc7KxNkziRdkcr0LwTMUX1I6Se+xgCxOnW25meYdYf91+nriOultXs4iig
1wDdv6NNvrwt5kyH0gUTufvbt8iBnlhU8LtufW03ERdvqJI7m0SC1ITM3/dWxsoOb7YfvHCbmspO
NY01jvDgfGu1xq43LnwRuzi7XPPqDgwnSNjeAaXPj2Xl/THcvNUeQxVU9BMqba9PMT1GI9WVD33G
jOs7Kl7rU8QPfQ0LZcYncXISiBftqNFtmiYXNT5oIrkyQCJN9Kkpfnu0rE7ZIh11FsjttNe8yF8L
JzN2dFxeaj/z9pnbWPNOc4GiorltY6I2/MQotwkT/lWO65pggfUYVsW2TNz4maJvoesxRsA0Uslh
gUuxJplkVekVgC+6tVMwzYGkQpTTpC+3ncy2jjWaSzg/9R4QpbX6Ov5hjdNyJNwRH9XoJj/unl8r
YuYqw3pIvHhfGSoOQnxcqGNZp28fgR2IbNkMwAVgmDrOTCj7r5tVpAhO3IJvjZVzSi2lvjod/VGu
+XRDyO4kxRkxgsdmsM9DxZx83eYTroRgYwJZWuqpEV+1keDsRegek6nD74SkuzW9vORqSzkt+7Za
GrlZUxsRMlJMA02r999D2RMbOU1WaFMHJxo6pPf0cwOp6cKn59KaWBLdiO7loIv+5JGoR3ua2UXt
FCs9zcfr6JtMe2+7yK9TX3cG8DVTm47KHUEoToJMpKjqKbPv0yExVqR1ItUOVByp4fCi+nUNLiYb
lkHPnVWxi2JhN3W4pffGdNJ1+7MiQrnK8iY5sN9T11BWzP2YNgTHoraPJvEMyIZ2a4fDiJEptngP
khJbGfq1Dp1npg3yUzGBWsEMXSaif6gDum8WMguS1wUj6pRhvQhYiuO8XDep0p/LLvqEFmXjgq2s
FSJRd9uhoYIVmw97U+2LRQGcZsWS88pg2/4vus6suVEm2rK/iAjm4VXzLHkqu/xC1MgMCWQy/fpe
4O923eiIfiEEklxlC0Gec/Zee5250lz9E20UWIlK4QeXVJjkwphcw0pOycao+3MGYeuJ8eQO1wI5
KXb0Z34wtNJ4x/PxAna7ui4bT3T/PRq+G/UpSdPk1FRt+zT62XPsAm/aMSznvEAZf3QVYSuNi3PT
6A7L2VfU6Z+eaMHdshcI0LlLOwxFxrAzNctgcX9aTn2iP/HIaz2C3144O6dVJWCJJjyHnfhlV+WH
M0Zoh2T/EqKtQU9QMfUrcWxG9eXrQx/j2PzSsmA9z3HCu2KHSAogtTZ4u6Im0W75nFSXqB3NiHCT
lUZ4xTwLWuT/PiLPnRZlZvWnWnwTHtX7skkKdGRoIEgLhn+Z+bHYQnAiFMpy8xer55spw+7NqSZ3
i1PZfk4n+bdkKfhK3jwcIY+VsgTNtFzTArkfAxwVtkq0Uz23Y/O+vtJMMu6aZl8jGeOAHgxiB2zN
f3cEIxdsRdFR6zn0NXLAE/SWFG2yj1yIHk6jf6vK2KOFTMNlJDf8DoPqUNKFpY+YthSns+5l6vDH
Mf/eAbkaP7mYeY0bf49MYphyx/5LeqHiplcwRy785kWlBKVhvLjC6sGsasBacivt1JtVc0I+X1sb
A6sAcm0aQKQ9VbdmcqxdGvbkuxj4PvSaSaSI0YskuWyv3th6rBxUcYptyz2rhJyaRhFCNa9OFpER
Pp56I2u0QAET9Y3BVP0qAuSjSPVqvSehpPVeSl9TB38+KYFIVFc/nzACGL2xGyDgn9ysJpgZ7viL
6Oo3Z/4G0t+u79VgnHo9IJRs7K/hrNUojLZ8mKGAlhKa4QEMXjVnowIaKovhKkB9bWsfrhKHjLMz
ZLQV66D9E5TGPFQNIBGDm3ou29jcwWEZz0kaUQ8uzYKql3+I18rP0ZCI4/JoMur5kUwOJHV9AHFF
SdslXkvUGPxK0uwrhdI9AsK6SYM58rCB5FMg1ZFVVxc7hdIP5d/3arT/yI7vhun+dgndyzXNP3VE
CP836fxqi7X9ErpE3G7dmNshra2n3GRxG9Tibu6D0mOm2ZE1eA4LIugzPQKZMg4lTXRfbYQ/ZzAN
oHUKI22uhdXIfa+cP2KSDam2FQF0sOYpFOeGcB7aMIhmUVzpi3rtYUPfLwNc+kwQZOYLfB/PSrH5
3mZPM6enBxGTKedjaXmqnNua7cLTmVcMSy9az4DNaKnOkLUPbq4zsUpdlEhLR0G6RbMhbbNaO2Vr
7XwiwU5B6tdHHBL5TfOAnMV5Nn50BLOzhuyARyn/3Oh2crMzmoXz5d+IHUAdDFGR3HODqPrfva+K
V+O/naBLildzVpLwjM1w/tBLirSlCzhwmdhVE3IdTgEyPJhSLDeZ3pqG87IrSprBqpvIm5or3Yxf
W0/3Udk7+HzDS0Z9e3H8ojrXUbGdejm9TRPKlWQmfJGBGH03LRMtlzURNOUn1q6JB/PstRrUCqj6
R5lDY2viLrrqNY3Ir6913bX+ydYTEa4ZzvfHqqu2yaLZYrTSnr5EIcv6KG+mjzT8K+Zuhzvl2XMz
2cNsrOrIbxQOlYokFysU2lUWXbCOo2JnR0H25vScUh7gduiEGPH0DmiwNJjsD/gJH3aS2g+76ct7
JNvoYgozp0pu8+vySJ93vx4FDYifPO52WRsNDHLijW+n+g9F1uom9AZv2zpRvrezptukNJPJdDG+
F54RncK5WCxcMlG8sT591Y/jpF88xGN8ioP43rszvCG0LYhhKTSihq7WooaqOnHt6wo5uhb9JW8+
/FMNTwURqqghQW9r02i8IOOAeTWgUrHGzdc5gtgD7RHounj00vvSLTWdEcL53H6rveGE3xdqjG2N
n2U7HEIILu+5O9lrzGiHOMnGk1GD5QrwNoImyFmgW+ZLpe7R6KSX5dRw9PLvf+v0zo+faIb/pHAW
lPGMB1eW3jyJoLD2vG+bFVPx1JaT/YIyY7WcqF3KOgBsGWIc69sY5uWHIvBnH4rB3WRJXVzEiEB1
tLX0ecBTuDVQ9myXXeETYI46vLlSmavNWIbqaNvDQGatUMyHvHjFoLul4wEBbvmWB+el2MTCz5Iy
L8tnR8SYuybgZCxEhmupUbCpjCCGRHPFRlPBc+2k6TnJNPlImK2iRy7bnZkCxvrapWstdC99U+Bl
iEhr3jAlkds6L7MGCG3ku3JG9fO5FSejsQnFWGxHSbfJA7qysUgCeBni4ShMUCOYxq4yN7kdwWdc
9xWnTe/5H6JjQdRA4nkkZPBwzciaPSmj5aNM2mivCf46/7W5+aSXOxzjt2KtU2ttR+Y4q2wkzkKG
wB/Bk3rbiD8ZiClooF4cQ6uDScVFh8uJH+N4qPzah1pAhmMUd/UnwV5YBcdRfD1ajn0927POrIQN
zkCZ4ZOSjA+izDCOfpJoT61Th09YzDdDCidpVQ+Veu8dxZyXZIBbqUZafVNt3BnSwVpVhnFHMA//
wNPE968JrimgQsz34kIQK4/mZNgQN6s9DSZ0tjbqXhPGYa/alF/G8L9FAcQqRajqxlqmJn2aNivE
Ke7NceRLDHnhlYu3gg00spCa5myXyrXJf7bfFkHiV7e3IZoY6TThhnyY+cFtjOlsuOnfbEgeyaCC
O+KE8tR21GRRERAT6Ca+uEbZy7JucFsTzjPsoMFJ9rnDOLq0kY5quXtIDMIUAtQ/2woVzquddNY+
0tJgWyL0ehaKRQ2JOB5S+jkOvf8JnX0gdBZgkF5ZR8EvuqrNTu4MN3iX/Qg5xyX0G1gjYlWEvjon
DhfqDiVIaHzRA1MT86KHtkUXYp274kkwutrg6UcvXx3GtECBEtrMs4vqxZ4C+uFJWdNTrl+CaYbD
BS0YyxJKqmXEGwCy0yos8KxhPvgZZ9ZG9gACPBigLSrrq8MUi5Y+LOyE7Lkgpq1RG89aG5gnfp+Y
eOdV1VBKcPOPd1HDZ21ELbl7JNzhNC789ZAA8xN1yThYINce3INv1aRZyZVoAwb8baWt8Cj8MvPC
33WxsxHSD9emaNJNAKUN0dREe11bzZTEVRQF1q5q6o6//9VKFb9bq/4auUMa6Jzs7DuL/GbcxQBV
YYBxJg0jjVi4XjfZRT0mB9gz5ChtQ5VcHM1usWrbiPmmlibw1N1d+F7cMzeNKPuzFddzqN2YbPvE
+eFP4ocd04iKPG0fZ/nvsJtg2yQETqNj5cJ1xslC7HYa7W2Hv0ijz9AQLdymrlRXPfrTOtUu7gaq
VA2jalS+U+MWO6+o+q2q0cApu5u18fRBEmwMiP5B0ZrW3g7EsCMuk2RkS/8DFIVUT6Rqo++eBsf8
w5SpeND9d6AvssGZLZgTa/nBnMj3Hqz4AjX1bg36tA2j6SfzwuTmj869GXdtR+E2Fd208Uw4d6Xq
LjSl+5OyNRaPkPR2thUT9dP8MORwq+f4TWds/3QhvR9pyb89EUWsAbp+Pdh08nSsxdsu65+Hyd5m
Y0DF3JsAUVJWapPD9QCQxucAcMbLMnerp4yTtPZ9iCL0Y5X5w8Imvor04ICosdg6bVVvWu1dDYDF
SzJLYxuwoG3oj1jq40EHvskFvH0dXWSXeoUvIfR3jhyM85Dp67FK4FHRQ72J+HtfIk4bQiN/roDJ
YFTxmMiRop7r/remBltTS5hmQTHZFMT+76ggFnwwtuhJ2n3fRvZ5lwntNcZD2+RRsDH07lfQ78KR
bEjdK/eBR7csBH+7HfvsNUDRsD96tNSPjWxfEDB4T6DltqCblSjN3eCg0eR6JdajYPKn0sTB+yp3
vFff0SiTW3O2cTbZQ8rpG2fIeEgQN61NC9VvGfnhXQUar1QkIaGCnvZZZ8hjWGnWljua2ta69xJR
+FMjJ9ZBDtqPkD4qF+oUans5QZ8pACUjgoDGJH1nLzyCWdt0ZFxpmtWxJ1N726tN0hHUXowesYwW
8ZitCclVgfbNvGrbhdl+LPQfNAJ/9TZ4SnqJ9A2b10hniDvU1qduZE/9INPNFMZEG9c65J4JllFb
xs9jqesbghytjdCCdeLUhMpEw6fpCX9XN/nfotdgTfXDqSuqbN0T/cS9xpsprNlfI4m44XlqPwQg
wqEPDVtDsN5gEFFsS5ExWhwtfePRfeYrn/z2FedC7pDynRtoYSO/WMeT4W3MDuCNFbN00wZz20Y1
Amzd3lRxvbUAu60UXsJDEuXZKYi9ax5yp+ttpooO354NEGtjnRSWuHrdL6Th5pnROL+qYxhrBMfm
0SwvqC1PdD/CmwkbQfpNdovqcJ93aBXBb5zKojxpDUrjNKdWswg1LkAc3aqYWYYKlFp3CHsWYew2
7sW1xeZLDjXDjwbPO1kDFUPAoj60lX5DH0hOlc1XzLVM+t8urEX0HeZKg9jNuPKsgdN4kJuTzxJz
E2IL8FUMbt3WCDNrDU96TVDnwN3zYHQewqEw/DSkMkiGD81dZyK76G31Z9QSvrdxlOAD5zKQju95
qtIt+AiEPCrdIx/c+RpzSKMuz2H/HYghLXaSxFRs1DegY6Ai9bDVwEcQ09m5bbZLRlNfQxR4MCmy
t0BXiXauzMvA/5R/ZE5gNx5+iwBD1hjKfBUkBwFfkhVOPexUOJCCHB3IYH5WZudvsBHG+F4+KtUM
t9ZO95NnVI9clO8anvfSFvGbTK0/xMb/jihnNoPv3/w6CE58kzaVaIp7Fese1uZAHnxt+K47ub9x
WQ+sJIiPKoZtLYU8Fn22y230/60YnYPeEgBmTmpvOiJbO2mOYKodj04aJVdv3pC2/DbpRDY4Y/c9
pxWq9GjfOK3+nOn5BZ1YcVR5Hpyrhhmu06bV2keJvDJby32e9TTWXJk4bUbhn5gfsRf98OOkuHJz
ctZZKd/zLPCvCQvpjRO8eqE4ugIBZmno/VP9JiRp004dfB+r9lfZhKBjKaZxx625ZGCHKNAURJPv
bAe6PmlfI5JpG2MrS6+/SDeYPeDNuSL0aDO05CMbaQwxuQ4PxgSBDHPiSwdr+9GastpPPvPmrCm1
R0PLaWuxJgbnHB39Pg8PRGtrO4l7MWrlePMkfyUahWIfZSXakpBbt4qcTZQH/T6qnYmA2Z6/OkrG
k5/BvmRSfMND70CCcyOCywNGW0zh8W0V53wgj0+z95XdQoYAubBt875ayzH7Wbql/vBK7zrJBxYu
az+Y1D46V9SNbOq3CjoB6jwWs0CeroRiI0r1Yh9Zf1hd9WOu8vrUSIxEna7tglDRCuvzi2v59aHz
sPorRSXCCo8ct4TTxva4FDH6me8IN60vT6ydsSIkiDldkkStUaE3y51sZdB32DXC5GZlISPQ0SA/
uhl6hvfGXDtu5dz8lJW6YfjxtvOMdMvUJtloeuvdXdqHwEgTDCoSKVU4GdTU5gOTLIshnyJebsON
Ueb21qjHalNw80LN2Qv64Nl4YFL+1uSWvvPSICUDufsARNAAq566g7LC85RHxSkDCQr7GLIi6rPI
GcZ92VtXayAkihRAoNtesDOsuV+d4lqTMMIm/nsoOnVtbU2moj3qO5ssUhixrGcoBmCz6POvlMWi
1jGzX4GtQdEYMxsyDEJoOBEVrbn6JwXHMTKV8xZXkLMGpFn7vniuGvK64h4dyYShCl254+/Rz5Cn
4K+p+jMGN6Z+6xzdXzmNAcG47/JzGXWz0sHotgW4jTPLlnVmlfapxEq3VizANormzTol0XJrsMJE
1fZuMWPZ5NrQ4vlr/nqUeiGUOhdgfW843wrsHYSgIBoscOoVqGtT/SSEn2wolujgtv4+0IFvdmm7
G9TMeccvePRMpqKWVcG5ftGoZqFFpkcxIhv3x0MVQWXlJDzTdDcvucmEJHMBzwR1saF26l6Zh/zu
4yFGWhUaz/6szkaTtJmwutPVnLgCmeMPrwvyQ0LTLO5d/dB3737diouekbWSeGWybqgTNoKWwjbP
OnvjJHdu4NkhquWfPszvaI+AMlssWOOp2oZO/12abnIKyFDCRzaRNyBNUtxoeK0oX6OzZvfF2izg
DuYNlbJwAbQqzYDiaYLqw3d1alKN1ZKRH2q9fKJ679AL5P6JedbBbXMo8gNXnq6mZBpaex+WhDf6
Rnyf5Ch2npNyqroIX0rgEbGJGUvXyJYwCLlltP0ZD/Knmu9vpSdIDtf+9OmjTWrvauUpAP4+k5co
hOXuI27gmtGX4zeRgz5Ez1jukcHwDZ8UCzdR0lxEjrVuWnfABldQHGO+2TZNDDGUbKmkM/NDxEe+
FRksWUbc48bLsUkaJuwPTeLahYVdqCwhMBcMLzokE8VClV5tYLOyKuSdbr6qnHVUe/qxjYdh3XLj
QwLSiNOyMYjSnCZRH7O8YHgoUS2FilLNM5Dd2JoVrFBQV7uiUy9OBjnUKLp3hj05seXcP33HF6dE
E3ynlodWrotTOl+y/u0ujwoUdvlqefi/9qvlKJW3gJ/f//napb2RnWTi66802SG7IfysM24a8bxX
1OUH38X0tjyX5pQ3mk7EgU9sx1umaBa4bRTsl2cBBtH/Hbthm1tj95zPiae2qXZuy2hNgAzirAn5
CvrrdoqqnSKzYJP68c1A6nKVRr2vrGw6+lUmTxMO0sTxb6X1ikFAfx9icIpFVdnfFNh4M2pfXSyq
t8pAuNzFRb2Gbf9k46u+dqmH8huHQ5wk+d0qGJjoXdIAKa2cU1FQHAu56f0mOfp02LdhMaUbtDB4
o2iufjTuGbV6Af9w6PeOL12+pUbOzaO6B2NnPNJcjw5GHH8KJX81eXt1vBRBRCLULNL4VrNcuNSw
Up81qjkH5URbq/pi+eVt0sL4admoUTfveQgezBm3DCrp3IHc3nd6maIbMfjNLWMgoi/xb7Xqulsv
0pAxhdNRJyYBxsJAezc1l0CzR2RH5htzM+OVtormVt9UNFJxpnr3AgeGYl8FKxpi1Z4SWH8K4zE7
4RuIV6U+5KuRxukRRCvC356xkT0U6aE0aV9PiJP5Wha3dynM/iQK7RbTY9n3IrKvBvzCXWsHlH7E
P+BYKk1kr+N1pAtxNKzJAZhK+O51eaINlX62SLFZ9v5tvGQwr8vLtIF5F+rLfrUc+/eS5dFyLOzw
WuWjMrb/nl2e0EfNHlcmog9Jn/P0//yAZddo4CAL29h//bj5P/a/3ioL29oOOaryf+/9959fjpUa
uHnLmJrd8hNYOg0Hc6yfVKQTDt74kXuKRcLDyBbuadkH1yBtLsA8FVoctGNFMyMcEWLPx5YXLk/A
ISWFUwbpmtl1FUMCokPb0MvxQiTvOqYNhhP+XyPri/MitcQDEdNqm84lucLnIChe5Bg1/P9c8D66
f9HNuQcrnK6+fj0sbNtEqkmsjRvIOt+n2ki6Rf8ZsqxjhPo/m0705bXog/Dg2O3VVxMU+MAr10Ys
RkQBNYkvg3Rs9IDVBB7ccfxjFWIvaJRxM+VJlAjrUZDVP0c4w7JDwsDtI37THPVH+EZ+q9LmF6R4
ZxOCzntqxsBE9tHW9950rZ0+dMY1i0t/36gyvThdlh3rytNPve8ipTeVOGYygQWHwO1g4yy+pobl
71Sf2uuS1sFRzp1JIbkEDkg/g7lZ6ZaGhXtOrU06Cqex0f5KuGv3Zt5MXYerq6IsX465TP7vCafy
nQE3tOKseufK3mxiJAF8pdiEVJu3ZTcetGfXH4xNSgt+ZaJwuA122RKd+j+P+vhXL/vyaNP47fI6
viV5m9PNgUR3cxv1keesAGILcgDauAHhd7XHgk9cNi2w1KSfM+Br10Tk7eCTYQ/pFXy5eLzlk0DY
IwysXQM2pNYPX5KsOlETLISt4MkJKLpH0+h3/461rf23jzvzlJoyQCGTfvp2UZ7r4K45WfCcOX3w
rMXiiK86hHrOuKwWyXhfNpNG7hQTWGPvVg0rvyJ0kAAb1X3Z4KoWd0fZtHflC6FV7XfbRProROi7
NFkXr6x/T8txtM3Tjt7fuC/8XH63wZ25eha+5UkHVQ7D0pwAvoXlF/zSPAgeDm3yLi12VSrhsSXF
G9/gfeQhnavHttkXOFNiH8VeEsBq88cgfMtM8nuwzEWEAdRY4kKv2GlhxihVMB2vokvv2WLt0MMz
rCB98dHRTzHoPItAGAKZu2Abhx7xfvaYlrvcNSWeYc0WKwil33NMKzuCoOR52WglA1wq47dA5Dl5
zlP1VMSWPLi9sg5lIN2Hnkz1GtKzk9WU/2MZ/ZJWDGK5qj5UQ+YJAQrRSYW5/5Q0M5J6MKNfHkrk
gaHuNzQ/0X5wyZuNoZi8IK6Lv36GX0xvZFDnbwPdfmYhfXaoQfK/Sk98LP+IFfi/ddI+zmmsI3Hp
veksWl9jgTo/zCyYY6ReHXMxqHXrFdbaSBJjZ+ddCQU2r56SltgcgLR3286nnQdC+rkmgubZCMlV
wQt5Xw7RKhRnXfW/lz1NtRNzk06nqMdVTwpXeHLpKb4SaT5ujZTQpWZ26Bl87ixEIL1xN4OlRxjd
pzC/Q7hIUC6Vzt2v9OcwjoyXsBl+TBoT+zKLnIcbWNqliypKt8SufhRKgWmimG+wzG+wDqM4NUud
7qCR/Qhge7t1XnwXQBbmqf+01wjK+UiMYTWRDcUkrwPmMJO1zSB5Nlu3PmQUyYdEk9WhMYC9CfAi
qzlT4FfV6udk9H6rMdMuDEZBgBD/kceGc0gceVaOp14o6+EbUPIRpeQ/05KpXxK9UqfKh3q27Ira
rF9CN985sA6dKrduRZaHLzZ8tE1gIfKhdx+8hKFOJTywVHMN46c9OSSqI4U6pP74g9GpddMc67fE
d7LRhA6Vhz/trRET4zWJwYMg1rf5U7YUALfMqz/U0P3Ok4iuZNS9YYlhjFw4/THHWzRWDe4CRIwP
MC3rnKb6hk/npa+n6lHP9cmQgvtV8+5yzKuq6hG71VvNN/CEWqR6LIfcgkgqPnZu8/Mr/r1hgGvk
DkVIgDQ/YzmOFp8Tmsj1tZJMx+DO8UxETLXXMGJZ3s+Q1GVh12XbTvb6adnohaOfxnnzb3d5JBBF
spb//z0diBBzoTnslhc3y4uXH7O8Yzm4bOzC+zF1sjwXKEz1PIkvCYSbkI9gSDddGjpbrWmNx7IJ
xrw9tqzSievJtHbr1ltypfPHZDC2pT9lkz07jCfb48ZbIlN78viK9eZg3UFEMKnJQuN707je2tE1
k69nVK7tLPV3o0WsS6S56s0KahZpAxHdtVN7FLkFGrPI1MGNJ/48cIbLOG+GyPjv0bJrtEN3rpB3
YY5Nzujm/9s0BAJWhMSxPxCaAXDWqI/gET5lBZZUH4rqtbCwiTMwXna8cOTIHP6tEqJ9+o96mIbD
1FbWMz4s6x56DWIF33xeNr5q+AOwOoYvGeC59exxZ6Vce2XYo5b22+bhWWN+zUcczmMl5I9J5BjT
IvWmaq0+DtLDHjgfN07O1JY/sqkqdw1S7WPWK/vNq5wzSqLgW2qXxIcWDGeaTL+HUUVqAo6rLcW+
+R6144VGiPsryPin/cLSIB1Z3l4nKeaAUSN4DmwE68tL5h+kkj74aHwm5g0XaYafdILHrGuuGlyk
2TfRfox5eWM1Ev3xovGuNX3yEXmIhWLHSq+JC+HK021j21lT963xrfflpQ0/WvZB9BkweN6gCxpu
yuN2y+0DSKPObUml0qc+ZR1QyhDJAl/WbeFj7kkTL8Pd7dUP4trqx+Cb8bmibzIGtO2w9fJEYdKO
kEggllcsr41Uf4AI5rGG/Kyz2LrgvnevCHLJNFoeQhwS23FgBETv4KzLANxFaemEXyHNriDtK/pO
HIwrtys3y0P+/vLS7ZfHDl6pTeln2ppG6MalPtqkY9fcWkjwDUXmz5hRCsW8+dshQM8HUIOHB4c+
gG8bB1+5zWrgtzQQfqi4neZ8dNzDnZt/62RxpteoXSqv/G8zzbvLMcq2fW/Q0onSNCAtSnn/+3Vf
bzOdtwgn1qEfi44636cNl3UR0hyJKHfZRG4SXbh8R5dptJxDZTlMFxj1Vdn0EU1Juh+klVwIm0db
uDzR976xsQsiPJbd0hFvJVf6PX4dmlmNS0LB0HjjDRDv6xj5FRf/UMR7sa3Mzrq73lvPtfyRtYb2
EEmtPYp62KeONlz/HS+qmYHBH0kfJ7lvxvSEG6N9IrqwePJf0KhMO9vRGZmZjXWdavSPllcZP9HV
UJA08hM+NfN1v3dOCK/qJ7+XHWo9XuHlgu9Z4r8VY2/v03h4lKPtbHqctW+dayCSJrw47QgvGgmS
eURxZZ1pOnpzZ1D+HEmZYeZs5hUi0wr7eWf4e90ipqGsE7CoPpq7HqnmN+5QTIwKYzZD1WpDRoL+
ZDfYZmvN3QUiMV5xSxS7sI51ULCoEQdbEBrEJ4tljWetBNeo2X5S27+UUlQfZTc6+z5HcIhep/zA
9I/bKw7UTbqNeTeEAlhcD8lTTB2zo6XH9EDoPWwMTjfKb9bULSHfktHgntIEum5qqM2A9vRFofFZ
x+nQfCtcbJYYEB2KTjleitG5EQKk/fXJrdK8tP4dxYVY6bVsL1njI6KvkoxUg7R/eCxSdtQ4KIQ1
Av/aopDXZLC53WkMrJhQE0ZLIh5djuiU+dg0Wj6325RUGe0NX75qA0kiBayoH/E0XpPYCqIV2nDk
Pkm0GpEI9CKZ0KW1BQhaWiWx3hD42ENTSkXxqiVVfg5D1c/SRf3TzIxr23YG8RoEEmk6Y7PluEqH
M8bHci1DvYfglO8JsrAeEDHkK/JAn6CevDzpbi9fvUmKHd4OubWpHGgSdsOGG1Ww1Vgo71UHo9in
Y7ciQb27OWaYw8Fba0Guv5utcK5V1LUoGMJpj4tE7cvA2Ydm5H1iNZ7opurtIzCZNOY1EAHDyrRr
W9BPQdGzLvW0+qlr4lz04fQt66S9n6Rk5WoX6hvrh8vygiFFYaMQNt+dvE2uDLZi/nt6+TNjsIVG
rrjQ6Oy5cXrNjshMecyTtIIlPa9+TPU9rGhWG1FWnT1+BSuanmRhjE9Z6rm3Wg82/w7h/uE8cKv7
8oLleBo5/QkRDXUh71k2XjsYBH/EeJwH5jUxHysyKy3LLkj67v2Yx09q3sDecO6l8fnvSFq50VOp
k/KD1Oa2HHe9JD63ZgHoPbHULppE926gaF2NnttdEKB37007d4ek/cog2nvkLV+R+bDEhX20/EZA
BeZNaUDGZkuD4bi8iaHpt0JN7aNvXPFmtfYqcSt/gwYHKDkiFwGCjmoFUIwiODy011EqsELMVQ1y
xT+Ox2K0wci647ZKqqd61IPr/EB2zymc0a7FODM+F070dznex06Dhl+Pn5KsSC41MqdNO7+hbrQ1
amjrA+tXsg9TozloQVd/4yQ6OX7j/NA8F19dS95UFrOooRR03kAkkcCjJdFVxoH91gUQj8yuqq8O
aM83Ogt/jaYwvp4UBA11Y7VtRoxxnrLNHUP3ZC/nXXRcr66RtFeWdQkh6aRs4r0ctkErD1EF/cTV
Ff7x8aBpIylGqvnsPQBswpAIW2FfrxDj/sphfMz+cy8ttgOUnbhIfxa99RlXihGXpGVsYiGdL7sb
aYw/7VCSqmNNOni8dJs6uoUOuL1ORVye6fhGFGdnFVH4Yyehp9cg1sqgsCtbXsdWmgeTeRipY/a0
0XERh5yjh8lzumPX0d236wATlXYenCk+LXudNeesWimBhujXb5HBRudGsLaCMd3OUDsSZ0v/ecbw
mBlrCjNRm9w2iJQSBniZovzOnZZ6Gk35LSQ9qIwDvpppdfGL4aMYoWAKFPoS5vYuy4aXiFgcT40/
WQo75siEyQxv2D7Fqg5Tc5Nb/TZwLMg4WkG6Tf3pk1m162j2rBPNuzRcIt+NLHqKYi3dxSNd8plt
8em4HeYRTGOGH5bAq4tT50buxjNT7Q1yxTnpc/OHqbDEur1tHZ0wujoqyhkGFc9egi6xteO9BRV+
n7fmq1cOz0A017aM39x0uNpacUZ2cEnG9lWLtXWehz8nV/+LqxMfv05s8qT/xJhx9dpMXAPkX7nL
n943svYwT7OJGc3PjanDZkmqo6bDohlDm8QcgTSvQ6BR6HzkskKu5acp4+yezgS/LviN4kCaE+HO
KaMl3RHeqvWtao0OczMiPsVOGubrSkNBWWk3ICIkYuLuYPBX4vsvoo2kQmhUhiykxfZtBiPUDGy0
6yKNz74T+itdoxUDDdTf+FoQr60ho/fNShD2kLX/P9ydV3PkWHpt/4pC72gBBz5Cug8A0mfSM1nF
FwSZRcJ7j1+vhWTrdldJ0zPzcCNuaKaaUYYGyMRx37f32nKN1wRJyMxiHbTkUsj1vjB0D0ugQfu1
rJ0u071QKSK36Vog5mAGvGQaPmp7mE4cli+ZD2eo1fvNAEenZPlzo1CTV5E+PMUAIJ+TOX7KH3z6
AHtfYskwZeALI4nA6FGsfkN574UunjgFJkWDmJsBD5lu0DzMm1pQ7Uy9KcB4Y8YqSLREfSrQPDox
AxIQ+6w7wpJp86lzvCNgqnLCt64w/L0ysekRsq+s9Ooy5J3kBERLusWUo27JnlufnOjUYFSAyVvV
GvY6Iy/RUAqLhODhyKHJcuUinPjO485OgVFQPwXK8BDm5B1ngR7ToOVsrgxzsRdD/KDaOA9kf9qN
edB6ZUAfCSyXx1rT9SH9BFk+yuFA3OJMw4GJZoMaZj/a7ZMl0hBIqpg3FMAfE2BdsNI7VqykF65p
G59stggyMPqPbLlllOqeGia1x84hHJecvtD+1lTxp6ZLWzmMgeNjx/drOm1lJK3pdhrI7iprlaaP
pkJWdSbnpK9V4TassJ0JLV2VZoneoszWVhW/qFXyTl0HqXEfUx4jjZfIV/qyRnIJyurQIAPLlUSs
NHkkyHQejv3gpRP8VxUCMe6YHKMlyILIzs6sda3TmGRcSdKwk0t/J7NihaG0advoQ54JLZ/74Vke
ZpI6aPSvoOXKa9sU9b73x0PG6d+dE5MQIXJRrbLx3Txpb+jceKMUPtpKgPm0Uk+2FNBlbuXvLOzM
YOJumshPNzTkGKWBUjAraTWSEOfAUrzRKJsTIUS6+B79Aj4HX8bZJ3ttpL23HFVcQtifI9LfgjEZ
UR6kodtQZGOiP8xdWToiUIQrpuAiJeX9cpNTGr0Z/gn+KKegyVHmoWazLfJt0U2vitCmDT7EY9nF
JZN2nGAczDEICli2mh6R2Sod4yZD7VaTZGZQ5o9Q/jV55tAXaV1fIjwe5YxPRBuz1V62hpd6mH/4
3cyetiShG0ueMdifZOoQIqZAzQiE3zmNxiA1ebqTWXljYkUJKLRwJwVjvukr5SDStCbsDeZAhMH/
ZGo3g55NzlYtuI4ptJ/aYjgaGMLRHuaP7U2qARIs6LILK62XysWlUikGJQZUuJ45mEPfsl3YAYLa
qqhtMUitUphbQZO9WSZi4rHV4E0RXE40cPZWIqB6itT2RrfEi19M941Znua0owdUSaEzEi7LqhG4
KPoZVFqyLZWC9n8fnrWBmYXaPnmgkflgyNWPUbKPQygjgEpfSDDb9m0jO6TSZApa6tDHm1DmCcAX
yccM7Dul+l0FKghwEHhYNjXIIDSELqrRE79hfEhzFbpSRPsIp7CbDP6hatPRw3D2XUIkIdpkFyYT
yK3uaGCDHnu+VUmiHcaVHUXDYzpntzPt4pb+rtZ2dxNVQReUi0t1xYuMhFTGQMLEBqY1xLidBsfR
LE4h6VmG1vYPjLmefpy8K8LsB6TLeMMDFKAucbNoeowRaiCuJW1O6g3+KswDTzPUvTnPzNsgeCvJ
H9dzDuetjNJ1U8HFVYASNLaPZbGRUbDVP1BhUA+10V1OTbmJhu5myPSz2XHOViaHQToggltkD63/
xnb7YBkbxJC8MQ8QtNywnva+mBVYFbh+xx7wNXrPjmw9SnKTK/L4qes05EYFZxVNqt4H0eA7NcKn
sO4Pfgz9xU52o8xxC9hOkNxVS1uoHD7MTDrVUvWmzA9Bpd3qGCH0aNhmkdhIenBX12+zaE4gxz70
MruV+/AtRcWbEpe9bhI41MEHInhSHfuK8a35Z4kSGWLmHZc2IO2tgR0Xh1ph7gUOEWyQ5hOuSfIo
mCoVOXIzcdbmfUAj0mN0mSRyYkfCUzijInRWfcLfZxX9ejrU0XrOlnQaOPGUf5Ag6WOOUZxKRySP
M26ZbjXXCetNRyRzwypIeqK2keXSwdP/AbYCNIshT05qxxqoAhjHUv29T9ja21L5WWqpZ/bzSCaS
XLu2vCmqCuEFdaVVmVEBoaa2g5jrlezJto1JNyllltcs6b2Ze9Rsdn5MsgCtNGWfNO69nFrwAeIb
G/k+m1wN0tKtIee1Z+ed/eJr2Tls6uYzGSqyr4ru9ctY2pnTHa0acubk1J3G2nd5C7e8FtKaa8t2
s4XYRsqgmqmLg0zLstIzsPjieOWY2UMzCiyL/tHiVskHDuUR+eGupFnmc7D8LheSvL96WcjafY0U
sTEMTf2c83YrEEC9scdywqag2Ui8IVcgHaR4NL4PAr0QFdiJdzP9EItvSa2wcuYZz540WO95pNbw
/CiZW7QjdGk4TaWQd00Dt0Ik+d31wxD0rlAevjjRQal3t63hT/tymiWvHs1mq6BYOQcWwCaQ1m9F
30OkfLabgJjSSTffx884iLOLL9m0kcHyvZaa/21SLNWLVQMr2ULT6oPs4cv8KaISpWEC6jvJ+oK7
gpd2dRN82YdhN+RHW8rP8TxMr7Gun76YynU/1UddyfuNNlIs1ox5PIGXLAgBLSweGym7k6A3n8ir
1naZPK5QuEzfLOZoJ8WRAIZ0iG0vB/G3MWoy08eG6rGidMS9axzy7P5sVSabGZBQf3yo+/tZBR1j
pGZxyA24cf30PaTbtPT2MdKVo8xbOSUDfa0Ji4SFlFOS8kMnCXqHVxpE2YL1mShZt76+jrpm+p6z
+bRSZX4LiIhZ9XQmvbKbg/uWNjYmmk46AXp7s5fD7BiX6gu2JxYPAGXYQqPbrKyTIwcpsW5K+3I1
1mrZjxHvotRw3gM8Oh1pCRtPY0cyz1wRklAMjf6EIKlZmzmR4oWCsD42I43LNet7XaC80uXMm4g7
gorENveOXCfgR3nXrNnXwaRpCvNUt+MTBOjsudbnb0OQT3djNeMSabpdpE7NGScElEyLwuwQzXvZ
r8uDqg8EyuFZaQMDqOUCQUhl+6Tn1AZaC/xqm9L5QJW26+L8IeFmjtdPqtGTOviivGJhzmiZJfal
3K9lkwScKxMkQt86akazmaYYCSrPaaWb5l0TxvJ9p8ENd3sV2eGVuzxW6Ih6zaYbAWhgRhmzHqE/
bOU6mXCL4BlUi5qlW0awR7bAa5Nj7P2yzYEecohyxs2zXEcfjfqGsgNUvaEeTmCLz41cyPtcb2BF
W3i5r5xZfxCvWGy7O8Uua+iwYCeMEyhO+Qh+k+5T3PFjdU6Z0aQ9wGnWMTAQvjX4bfg+N8rGpLGp
+w9XrlgTRuojxj428wx8Ckt0AqjHqaLxgriPcPxyhRxmciaVcHn0PouZ+k7NJWuFNP8I5Icp1sgB
bod32vlnkni/4c2rH8AtGCC6yTz4Gl15Uo6Qjix521blcC8oX8UNOdVJkSG1uj4DSaAhr5SQ3OTp
2N76NP+vZjTb/8jVMn368lP2H9Qv0AFwdq8WUFpXMbsFebhLW0M6BcaiTsw6C3IrCG7Zih+uH2gD
h7tOMT9SMP3yIA2PU2MIwMplS1ksKgh8ZneVTe2+n8zy+0z0M1rLtMKIKgFdvRpvs8SWTlqgvyGW
8x2gIYpntJ+imCwkFHqJiEJOVt0gHc3K1I+d6ee4o7KKd2U7kNzw9PVCBORp43TK9Ufi6UE+V2m0
kUgnm1p8o1dkPUr872bajneaRkH+C55VI6+GV5jRHJlMgIvxAHMVG2qwL+EZ0diYHmeF5qjK6fgQ
W/A9zF59IUoi27azvZKHcXrUa8gXfkXrQxhvWanRh1vo6VVNSnFVzBBEe1hqflzeT+0Q8q5333LD
GB+QQ4QOW5fprIZYnMoFzmnk0xpDQfYEJEjdY927gT5lPY1lNEDgtZKdgQpqReagTWFVhne0UDGu
5Nu+wBLTdbBc2whTT2f00jacCuX4tTpMGBL9gjirJlHJEm9HeNsN1U3HFLl2lK+/HQ1zoIpO9OF1
sEKwpMr1qlQSpH/bdPNgDEhv7uKDJG0BvNh3JckkLl6bbJ2nlzmpLA6ZsTFugo5nYAaSCSfaeCub
zndtvRY3jYVeZ4C4uaqGwThLnf7QF7BaQ56wro3aB4tpE7fsjd3bi7kOHcD1pYSc1+G9ZwmWlSil
SVzUj8MibbPQmUuhZu27olG2E7tSt8NkflNV/ssXOjjIsuQBj22MIhWG5ZSSzM2Ny65ZZeGpnSNj
KxTi04aBdDBrHiAlyUW7ztStjBOpcHtrSlYFTN0v064FD0wdq/BeaiYDTIRFyb0zMZhmkCNkiI6U
w+ilwTUTsmZ+mxWUe034PlCPdC2rx2KVTjua6sG5l0ck36lbEt39AnJNw42KyZqqEtRYKCxPpcJm
MMx6FNZhwqLP8hJQeIEFrFFf7zUeVIPe12bx79+grkDi/w0nxXNsKRsLPuZeH41xXdLX2AIypIM/
dd0T3EVlJcVxuQ6uYPjYBy8dRAiQaqXguViiHTVNLVZdMOLvthpw/ZKvn3vBYgL9ATvAdZG1Au1J
3Vk8R9sr0fuPD+BsdLL3jLcwRtmeq2rocmyJ1uADoHVaVOj+ThCyJuDk/5TYIwxds5CG69aSRGT/
Eo6ljFWhGbQJVy3K6eMVwWGPaXfMK+uE3r0Lw/ySlbpwsVO2N/yNYke211Vq+BgQmvowT4d5cUrQ
lRbEOlry0Yprn/h6bpmCVXPbN5O/k4r0IV+4CmGjk1feS1RTA0nZBi1vHX0C34WMOXjI93GyqTth
9uVGM9iGTyxecUwcJSY5vN8TPX/ejvJckDGQxBD3g0zfhmHVf0Vs/c3Ma6H8mvpA8JhGjYHE2uX/
yq9RRjYjMpmEKbm6b5f7SaIURTrmzdXWL2OHPSAE+MHSiVdhnCS8KtWMRUOhgBkK4ovluN7aMhWq
zCbjCGGPAk0f3REMIngLg1+/WUm9kbWn60t5/aDq1O1qYUg7MrSjxwle8bGZpu9/fIZc+KPTK3Ww
H0iUYVvSH5PeFkfTZPJofK18HX05cAxRPkxjrNzYmr+as0S+kXIiatp0JoVA/7hyr/xEaNvaL+cV
AMPqu2Jm51qZsOeqan4rGqLOxuXvLd/MvRmM876Smr0aL9LshyxKU4pBcnXDNLq2eqVfG/IoaG9h
aTN9qnKlgEu/fEi0UcIj2a2jpO2XXqEX6NGhLHqiCZjy1iiVyv2QLJJauoJu1WTBmy31qwINxQ9r
nH9APq6fdbuEeqN30cGI5XzJxQa1AUHmeyLIjxWG/yMbuhd9DIdzEEHDSGZzwKqWrv1UF3clLcEO
m8YeU1N0E8gB1qexuumsCBz+tMq0oPjA1P/aAWtsNcPeAu1FA76w3UJyhbqADWrf5Bw5JiP7wBej
a3qBVUeet6aJNl9dsDo9T3izbHcKzRwO8viCDq2V++zNZwFbWQEQdtuAjgDji5vws7fOIrRb6x7z
KEuBccnJQcOR9fXh+neGHQIgwKx6Q6/94UvCr9Yx6iyFn0wSjCBL9pwNiJADzYhOve2Tyk5zgimJ
oJY+TNlRdUH7Y1SfWp3KL9rhH8PIqcrWrXM3yoZXNiKljt+EHLJjZUNQQ3c/wzpxqYrQz8gx53YA
uft+os7Qj+Bh7Fl/Gc0M9bk/vSd2TDRD2mX3khbAEpotY2srUUGS8XhIOkmii5Lq21GT+6dZmOc4
Mbr3keFLhSIz7qeokvdjJ6FXZLZZNva1B/CAxznRgYf51NbnsL1JZohQY6EqW33sI6xfrOGQNPQH
tVBb15gLDb51JVH5CYi46Ezqik3aAaelQgfKw6Ns0d/ipxLbsvkY4AkfsCiHh3L5IEEU4ZVZfitr
Kr+9/juM/fCg2sPnX8d1ab9OKbJOjgzYG1kzkKOZ6jIX/yn8PRxj3BOp3nlGvRbl/KMXCittb6A/
hFq1zopYetFbmvGZjQEnrI34pYt3kqjCc4rsVZmmg6ZSfaW8UU6HZikMc/ZtPf949TR1XSW+3E39
YnFSC2I2URcvKmnJwoHfoEtEro4IyPdPYdm2L8F8o0hmeU5kQ9z6Kj7LSRjnIPRCwCAneVZvJ7UI
HzuRfg/H5n3OmKBLwxwdm87Oc2LqwamrNn/9Kl1fhZ9WJOIgDVNF7KeQzW3Iv8TtNE1Cv1uRGk+u
F3F4JMfE4uTAjptGPbW1zQYLnstaDYk/buPQ3EH9M12isPRzYJYVIgTElZFhZXez5fuU0FLGL1Wh
YKuXJsavCIVQK55FXaf3QSLtfASgNAVbIOYCNSpwtuYRF2q+VhJmwRxr2J4tr7Tv6mb2+my0/05o
3nUl+fmG0eoJTRGqrnHLS0T6nx+LMRCxmdg8qbVFlsIVS0cYb79rDXa2V66vYePD/6ojhBrVXlB7
/GPUrNgRYOFHCDyU6nNH1DrtBrMmKTcetFviZxQ8T2R4ib7DUwbTvqPraLEUhHbNUmOmh3JEeaR3
abD1ZW1gPfrBBkk5yYTRbOcp1XBzt+MJ/ZPkXd/mf/tphf2KYr8UGGJg/bW//PH/PBUZv/59+Zr/
+znXoM8//rT5KG7eso/mLz/pFF3AbxWf7a+f9dN35qf/fnVLlP1Pf1hd0yfvu496evhoqKj/V9zo
8pn/6D/+y8c/lGGpaH8aD8v3//3rltv8j399JGj19FZHefFT1OryRV85lor4TVdwo9l484VK/YpJ
5o+oVRldD/8zDWGrNgPnv7JW1d+YMShDWELlUbvmBDZF14b/8a+a+ptl860sodsgIFRN+2eyVs1f
pjihgJi2yWQyNF1jDC8pm39+lttYx+oxaLDKivyQ0n07AM/bmQacF5yxZqOgU5OdLJZn1076Yzx9
SBqrXE6raDRCeZ21wVrqScgaEGHAwtNitCZPdaDegijaFmN8zOoPs5JxNZeEWtoXuDT1NqHeimhO
zSLdwfQVM3XY3pgXF3YTg1FdQpseCMxMAghgC4MvwilUH9vEIObIoH/FoXkYFYmWYBu6eVlAQ0xV
T2SEw0um6ajztjQUSqey+WmWNLUAEm6VMkInSQ3OIEpFJ57IR9XlQsh6jdjY2hiJIOgG7aeBB52j
nLyp7GiNnt8euoMAbYc6YQXyufcMvbw3fOGZkfz/Zoz9zeHz07j8WyPx/8MxRs7vX42x01vavv15
eF0///fhpf2mmwZBbwjF5OVpZuD9Pry036jdaowSS7EFVpA/ooxVgwRZobJa8ezIsmqTOvv78FL1
3ywWT91WdEKBVE39p6KMVXVZ/P60Vggh26TUGpppaaYOuPiX8SUPQUabE+h7WARuC/ZEZHQ3iaZD
0afP1Y3GWjZal9gSu5LmwxS+pOFFqPe6DL+npOaSZ55MP4nGkIfUF7ZO7FQy9Tn5nBLjPlshKC3U
EHsg6AUVYmq2ClvC1rW6t3I4YErPuzcz+5TbvX+HOxu5r13s0ye2Xo4Pb5grs6UV0RqZebTlh5g2
mE+EyY+ZnmkP617F+El7JiNb3TGmimuiZmU4vvI8Nghz7zTDG00b3hM59n7gTsgoY3wFdQS2xApW
Bva6DBgqrAopKxyALQ7dLBodBXhdXb0raQGPFD6sqnajOGFUTwjiAcyjO+WA6kxl5kx9svWBo+ZZ
sokkbsFSVkOwrXX1lKA6jGjvjNk3K3l3KxmCEK+zYdFU9UHHUtZPclo6Olc0EbVUSrRw6eOYJ9nA
7icUx0d/YcHTpt/jysOjlcaeznWP/rAehHlgN7XLUuH2drDuo2SjlAHbvvAQVCGVkYn8tQ9lVHa2
NnD78y6fCLgPgCoE4Zrg3M1QTFihUc/hF0+iCxbAILScrt1Q3zZ6SCLI2IfCMVRXhyCOb9jppppD
VeOgGVyNQbLx59pZrlPSz3BSXAGzNn7RE7ek36mvpmaRqj1301lsY+MmiF4p9BbNm9nhYEIcGymY
CHGVp8W5LkdPSPTbB8AyZ5R2FNjPXBPWKdcvVFeqzstVIm6li0YblrNMQbdcIwg2aRy/GNcVeb0q
Xzen/aoOhdNGyiZDKS/iV56qWh88UcRehKcJsO2aEBI0hHd12a8AdzlGS3gLb1R1Wf4GAjUuImml
EyuBjmRtiEuPL3SBVg2SQFb6ntGrHMZzjl1EiltniHCdlfusmTc6kpvlslLelqaDbQ1q3Gdh0KJh
NdoKqDV20TFxtObgQYXVaLvU9WvRnJv2ooQUfArS1kweCB6vIVA3M1bKjB8jy0id1cUTKZAZKCst
fKByLxWyJ/Xfx1Z2O5zNuGmodX1vmz1uCMBsPDw8uTN1pGIMQDbz1ML9hMfIWM/cwDiXMVtCGx0C
70QXclVx6snlpWvxdAaOORMJbe3s+pwYsWOWwQoJvJNm4JPGYVUZ6DeqTa+OXiVixyKWKOhGjHXc
JHDGyUfRAJ+IzAWv1kdvVkYP1ay3vGYDz8ry56jlz+ql5GLBSnoCNUu1xBnlsJGgqIuGITYxoyB5
NIZFFcqzYt7Bk3ZxdSO8aNxwLwVL4/oUxpc/TeL/Q/i0ydT83+dGXRZCqKjmZfOXgwMHL8GROeoc
kX42Re3NlF2QZ6WgTSFQ+X5KC/mcUfns8uXOrAMkLIaa5CnWTuNMSxTnmgwMp5eV3UAjGMk6k0m5
7lVl3QXg2xBuEfjh6U1F7FSysca7Wt6WWNJbUtzwDLuzDA0rh7I2XZZBNo7XMdAU97J855OvZ2uy
M1kK9Z8EtMgFAhxSmbNmbjJYZTbvfBXxInZnjiQ0kGLHly9a/B0lND/NMPZVVqDFvtTVfTPCY4kv
PgIIMJ/04tBT6hRRjdsmfFi6oPr4d45lyv+48vzp1V12fn86vNIKzhLCLBGtpM/J+ASKkdN1wOMf
k35FqZmKalt9qoS2xDeTxNKjTV5D7zKqVn/9PrNk/vf3GRmRYekmxyYW3J+vJO8hgA4NfO2lUkGR
VjmqPO3ItjV5xwtH5g1S8tbHNHVDkAzxE1VzR9U8wNMd66uiWJk0QzUv6QARHKQcqhfikPtk8SCS
aXQpyYCQdlLErxdV3SQk7crGtiQNT+pu//pWltX6l9Wckzj7eHO5G0v8cvJTYyAbsgVqLtPWtf3e
EbnZybQvTdJw6r9zzPwlKnzZOfCzVE7W18Pmr4XeWkntEKFYR4ljTd6N6XtpT8tjo4+O9U4f5K/v
zFZ/PQkIhY2QTAFUyBwGUDj9/C4NFnJ94Yeds8w3cyx21G12YJ830Bx2o2AELhmE40VI1TdJ8mzW
jEFCQz6eh6FzuyBYFSNxkZZyo2DdmxJ1UWMchNKh60XZ01Dfn5MzOmQM4+V7oL3I2daOwudYjTc5
g3yI2h+6pJBt81RDjJtt4ZLE4g5ENAZE8SxXkabwHggeIMp7q+UXGLGeSgCSxWQx3mvoN+Q3cEKr
qrsMZMuY2k5mcV22EZKZoN6snYZufnPgF8vraZJ9DKfHPlN3AbD5kR2BppDuiFCvzhKn7oK1So+5
f/DVbNNI3zNN2aEw3dJxAvN0Ac25hxLBFEpnhifVH8kVvBMdGxmkdcvKG3HZy/IgTNYyaj8Dlv5l
5VvuNhieBPQI/yzTjy9QCiRaTahF7DHlLbsGma8hmwGoSQC/CoE0E33t1/vu3SRcwUhJbYFLMb1g
ZKPtj+9qEM4Y0rkCgSLFDtYIZDw/Nmn70lTQbyjhl+s4tpzc7FcliwTATw8fao18CAc2fr/c6ZGB
2jPw5TuppIGCiEy0bGHABCrJ63Jfy4KSFS+zxotUnebIqchboEfldRJvqvLdMirALsSasuZNBAEt
G7a+ijzttkPbaoTwDCHatRYCIjbABd+MFnaoSy6Zvzl4BpbJDstI1VIjjrIXvcKDog6nYtjhPkIG
He3CxrqZNGlrmBWwH5dr87ruVaV1QU/KSxOFTUm4KgI2i6YJwGUzFlvIr86IGKiJJmj3eN+LfqUG
Fa/wRta7DTKU2QzWActKz6KpCb67xq7KiDZFz1Z1z3IZGafruryCY+82yVsT6uhyUWsaZwWoZFl8
dNyFz27TGI9BQ+mH5VodyJ5ke1QmyUbKa7DSkresSDoheogE5vQ8o21WYjjbWen62rEo7ysC0Do2
QkLnWYyDp2RhFeuHHk1OHAS7tgyeUqqkyfJASGeQQoyrh14Zj2USgqDvT23A3iBv2FRdkNUIdtcY
jd1GP5rWcbJQ+LKttd7VoQMR9YRwghwZdWOxp+bBJ+kLsdEe1kqBVJNnuR7YzcqsWFCjp4ClzOSL
G4JPpnU/iE2A1l7SxAZz29aohrU6vSxbEXY3doALgVEZIQea+4Bcerah1SNPAJa2raSyNDtqSYuI
5bAU7DWomxWF2IX2nUnnapkvEEGu2BYVwEGX1arTFQ8NEZLEbT2Qq0swtwoTdRllNY/LtOyqx6es
fV8OEWalXs8YoP2I37wk8DOXq8hjhbLixZdJMgW/q2b3XXNZNlEDqbtibfFjNHbhoY2gY0bHZIJc
o7PRzK9JNF43xYYhIaGWV+idte7JIAYop+welpe8eYE9txXk9an1FjWdE0NCNIipMsroronZDXA/
veTNeuQ09qpXVAZXugkVJI5XDo2/rfRHi2Jv1J2z6mYdR4qz/OtysmhCgLVpzhHGU/veS0kfXCaq
sfz9YMHTsBwdbFZRmwdNM9jAWmzmoHBq4l732VkauNuiH5IP9O0bxh6QZvfR6C69/sl8X15zuCwc
si4IqXcm+0ybNLp+UcUk9XY5UXVKemuanOeqicWIhhj6CmSlkF423YgPLMg4Z3JiUUiJ9slOqIMN
MBAegle/ey0ig106UmRGff2a0kbp68IhdmrL2+qMw7mLn5X8k/xZ9vlQHY3UG1CflFyD3PdOCq4O
wkjL4xsCa2rzbcmWvvRMxY0relf8NyJhk3AXjeqpYwdJhlA6o44fI7cqSQZvI3T45FNhqJUJ2REE
zCjt7NljiPxq2yj3VbL3wy3qELs7pCH+65WpbuDgRfolQoAUPLXsiJf3esijjfGYIsTpYCr8frFF
kjt2+4ABMBmIMkdsH5k0GAtICRwna7GpANANANsWmpZWgbHtSREAxAjJ2QdPVOnSuloWXVSDyucS
h6HkbmcQWlYBjxjW7DIEPSMdSbH5ggq5VuK1holFboxTHr73vLTRs9U9MbMGBVcmkjWFj43BJPwR
6hj6k4McPFHkc7PmIDFv+iiQ/fa5UJ/G+E1iemYF8Bk+HFbbY6Lk+NQLlKLQas1jnj5VqNTaW1qB
Ub/1w12i7G1iLYtbYMrcxbIJWt6yuTubq5aEV4VqN0mDaB4r4gKPtu9OaNMyeALDm438tIg6NxGE
W+DMRdKdBBb8N3LPJERWA/bZGnxMtxKJ/SwF1S0Bc848C4/KKYYdGcxWt24rw43wwtuoGeuOZHHq
HRVpH4nOHZDMjuPuKQkyT7GJEGZM6RGhNTkDielPocVtx5mrpK8lG3/qhxLttCHcFriSYmlxoh1r
FgSzTtdKTcYB70jpJURO+BtJjWDcLQ+QBMC/dfE6MqMmzAKHUUKrQO9bAZyKQ9VNla0/v+jiKcdp
tdw/44AoS1M8T0BiUqLCITobpNpF/WrUekdMsZuAzphyUohAqdoidwRU5Y7gegFkTtd9d54E24Pa
s5JmNdvaPUizNQ5zhwYPS+mxzV4wfVNNsh0CAAkfYnXoeLpShlXRE23CVMW+UVNa7AmYtNlOmpAl
lPRx+cHgr50qJOIpa3aZSFcqDF5peOrGz44aiJx+a9RsF7J5SXi8cUlMDTTO+RsBh6r6JMmIibuM
rcfTUMeuEJ+qACeL3VElYytd+GtEZjf65/KgCOYmxf8ch6eBfmCWkZeO6cZsNnIF/sb4nAEwLC9J
yTxXjzoKOi4WVP7WMEgwMj4NuXWnhp139JrLuaPZqO+BjCqT7KTKaz7pUA94JmqkM4senG5uTKlB
U/g0dbkYvFezv6qRKMSowMc5clUSvnQsFrm/JFWGTo1EWQiCPsPw+vkp5RqJ1ygmiQGRNLAT2LCY
86fMa2XCUEoeu5A8qLRjAKDRizvMoXiIei40ATiLqT5itpOYHcJB59iF425G2p9ul0lCMnUu/FgZ
jLsRW94yvdsdMtiR6MKFA89uhE+z8QlGVuei0XPkvF8X5Ip0OsMMkp2MQ2qugwetSdeGkb9O80L3
ZGvcrvXqc9KHU0NVKqJ4EGfT2tIEUwCLxSSOdn2bIpJeTvuqNa7Zo4x+xpBIVil1NbTTWyIaV+RL
EKceHrJEdbusXin9ycayQlTyGv7nnEyHrg52cyS/RoPPrD6gAMTXRL2j1btTzn6smR8WeYjFctYH
VJyo70Xaucni9bLpXcqGjQrWn31eW9wHJZ8BrGkofbQI4XrZeCYNS/E4rpeyz6KwyVjNVVMC2Tev
liDLGefboLwBfF5N2Idjudxi+WHRoeYFpo9H2ZgPPA6yuV2g/tca5NjukxyNP8ALsoc2Ee23vCW3
NfQqg+EY+6jFvaE60MV3p+ESL+vprk95D8IfzSjv0NqzUg6rhLpPY8hHgyTxub6xs3C97NnDZHZ+
zOalCdBDUyVcNln4GdDSJRu7SW+lob4Z1GY3t9UmDOIzeklqRBL5wdHD9XT3e3vs91rLL926X/74
jzTv/vc1FnRO6P/25+bgT827U5G/XX5q3CnLF3x1FszfOAWrlm1ayCsUYVv8y1dngX+hb6fZum0B
n6Gw/0dnge6cadAF4CBtW0vnjlP9H4071El8I4G5FhD/P9dZEPovQjBBB0NXNf5epYehKb92FkbJ
QlS8FLMAMx6ALVJfQtgHWK9mn9U/po+kOtEbW6nVJhugot7Y4K0T6CKYPs2NEbwI+VNQvaronvFZ
3X1fvoFtMutvzJpa85gY94pBHsxO5uzG+a5aKv/Pk7bRL8CFW2sn4l16sccDNRo2VCgSiSvywsch
5iw+uFoUbuUZkwjLgeJN5bNp7uOJiJKUNQHB1Lq1borKXsvWqlMgIR4xU9VTwDR36LT9f7J3Jstx
K9mW/ZWymiMNrQMY1CT6CETLRqI0gYlXEhw94Ojx9W8hlFl581mVWX1ATdxI6V6KDCLcj5+z99p2
Bh1pW3se2E/00RciG7j0ruptsLSHk19xvxmznp0YglHGtrjOv2vsyMlbZBGruHM+mP/HD7IsKQPx
bADD5mC3VwZoK2YPNPMwykGh387Ju+SaVu0z0qkCjXf7j3Ifn4v9/Dt85ZbUU2ZyaZZ7Xx01cDcH
+3s3nSk12JTWmIB3slzhfITIWO5f+gMkuDW7eUgW0m9AlEa3X9RPwwm3SLV+KjlW7rbZIKHb+a8K
//qq+UHP5Bg1u+QGU+mARNXTDjUGmX11tuDBdCuugghVHXwoebyzy02iHUf/0vP9sKuod/dTZFdz
/Oa0pziDI3QnmBOZsO0EeLkIQBX5sUXAkq7tzyxe0X3ItnW/4k4ccfQDvOtoGwAMI1yKPjdCljWs
7AUwaq66H3i6qPGc9GzUl2K+muG2EzsrXy8wrFOmji0EefPkuZgxqe/YZzlJ185r9ZOIWWdl/JVf
IJbdS1mde/vmzzoxgYR4eU1TEKWSP0JCYHZJA7CiWgJCupPsNs6c/PYrjhzdyYP/vwn+PykYTBqu
//dN8LX/kX3+UD//PmCl+fivbdDS/4H2iQGrxz5oCvqR/9oGDf0fNupYQIg60h/PcehA/1O/4C1/
pdPB9pe9EJLX/94FXfsffGoJQa3+/It/bc7/cYhFv8p/fv4/ii6/l3HRNv/rf3qMaf/WjuWLQ1N1
+M7Yg326l/Z/ayzroWOUYVn3OzKKFsIV3qRlMZyRuZoeEfc4ebI7xcbBgLWRoIVGC3HNIcrf0jzl
cr4glybGpvsMOOsV0/lXE4pk5ZTGpQu9DylpV+RWqOOnmRbrV0dsHNjOx9xY5BUWiHesOjwh7yOs
qZdkPQGF2IxieEsRFZIP5Md3vCVE6SETXuWeR+kvYqUda+27a5JIYRSkc2oK+CH08gdy6a3WJXJr
5ID/+pRw9iJ1Tm15L1yvPZRABKKuwPwHqOUkI2oxpTX1xgqT9G7p6B5QCVFQy9E/hsjmmDiSvDMb
9FVKmOxl7qq1Mp0ZgklqnYTb/HMpI2OjFZ08GqGfBGaoJwECMjAH+G75AfG1L2Egu9ptVZDAnArc
nqJWT6xww+w9+lOq/IfM6O+/VGt51P7jt2pzOnoOkwILvZMhnn//t8GFp3Jn7p0WJ7qHQ6IBNnjE
iwqXwGPovIpa+1QSL/0xC/KAHB/LKGK6cg8sF6t/zyirl+9NNVPyetRTL0mZ64/SGXVgxEtmawvU
15NGENZ29Br7AHRFMcoTMyPuyxKjcU+WOb0gDSQqV0/R+KAscZ7FOuMjVOy5ZfWfISIXpWMbLlMQ
uJUc7LVjAfPHMnKMME7gnOjolrW69SUdJ5f+dCPCY+VaW60Akw3y4my4igQcF+5DqoX4aorOetA5
SbBh0kaYtkCWw3s/wrz280nbDk3BQN6KC1p13bsnFBvqmGPHdGEn+3RpiimLyPwy7e81pSUETczw
HTVy1BPq1BGuZITVvvBKGjT2lO+xdy6OM6xMxmTzY4rIaXaDm3WUEjmz/OEdHHl3CluLdotlMOSH
8pjZrfswaqIrfOEUr3UUf1aZnez1vDTW+GoJe0dkdOpQJTBKxYRq0nLX2vjaGgjv48HBGQk/H1fa
qJ+sAnt94zsgCyrLXj9faKiFxb2pXSh+0NG2f7RvFqi8Sz+O8q7KkwGk6dx5w8A/UH1YuTes5Jh+
s7wh2sQh4+BBZ7CUUOJfLys89/GmzqdyVyvBIMVvhv28vO5IpV2QKD7KBLf+RmASrICGhkHrkFIm
icZy0HXnSJIat0OBvZog918Zqmuw3NHYju4bbFbrWmtme55MCGpEMwStHbvU/f0P1UHrHW2r5ofX
KryJ/SXOXDdgCEFash5UZv97zjVv3+kjo+0x7Hdkk3DQ+gvYffnt6K33a05hBRoAQoxKvjwzhWef
Oypxq4wnCw9YN2j4aom1BwdVL/cgTP/eNN2ADNAyKPu3TOFvT2VHq9Ofz5W2JS8j36SaGeHV7eDX
DtZyKSRa1MXZSE0Q0ggjX/75RU2dzPQebiqcybY76oQ1EKHSczdzqzPRUeE9tIyP2re+iJSv9fRY
uSaJZiH9HsGw1taz8DIa1AU1V/B+LPXbcxHdkK9LY6aBOYclwxon+R4jCPXb9OrOVfNGcBcTVE12
B0LO5TpSmbHvKz++EsCo7YB0MjslsqTgKfjWtNo6rnxkkap9cWi37wUpVQRP6HsnssKzOQy/SMwQ
K/I9CQ0BAnd2iiHiXVHHp5RAu1XhCYexoXxNmHVYs3woTUNB04T6/o+7Lub6vrY0mQVeBRIhLbt3
UMrbsiKTVNrj2V+WtFx6iqHu0JMiZl70bkSqLLZ17djbTvd4GntUz6tJQb/OZzIP/p1cOoZOs55B
0BDkJssrOAQgzn53GoGEDORQ3lRt5y++NrwgvTgMqdm98iMZBzN2NG7RKINK7Ao73M7NrajIIfDd
GHpRHDiaci7EgDoXd/mI4IKoH4JxYOKNOBxHj8+DbgGQvejtsYWOi32ag6psQKDbIy87r/W8oZ8M
/Lebk3tfzpR7eXslaXsO1LKESp92tB1+yJqkeQ8fHadkGpGeR5XNKKPePV+Qcekx5NYQtNbQ7/5W
rvwfygAbP89/PzIcBNpMlqlFHARfz9nm344MKy+8aJqrcGtjgzcWI0AvgXpHWgzx1VX5cRi19wQM
08Nq/OSRiPArR2XOHD5qNhm20gsg2+kiibkp2X7xXZBLxiEXW+nvuki8Q2VCwnFQ6W56Eo3RT8jx
ErY2iRTEjiYlCJKJ0M+LkpPGXcUkab4T+nYQbYdkBO1S5zgfOBvpCndJf8JJNe5VTPClI41xjw/k
zBTYhFRLrnzak6xaWZ6znjr14RFr0aal8zjKPFOHLOIdoaxYvvJ+Yq6UMIXDiHXS0pCxGiCJE2yc
oxlqJq5VqcO5QwCg8qTbUSSIPenfamP9pVVpcSFUz4cSsISeT/wKPegnwLMWGjKQpKh1IxSRonmJ
h3yVOX91YDzY76z4zrHzriyH2XBiffNbP/4Y9RL3oJ+QwxRZOkg12CQcKukOW1D2Zk63JpXJLYRP
uWomaWOqFMk9AuxA3gBoQykvKNtaVB3oAdyF50vSQ3VqvSFd8+wmF7r/X7S2ToI6xE9MqGTDaDHr
Dk0o3k2vaa92TXaEs6AiEhF98j3golnAl8TKXVNTJkGhFSNGDwUphuQsDNhmIIR3f2YcxiRh8keD
u+qnlMbNUrT1wsp3mUlMplj6zI7ffTGT6ti5tXMOQebSHYTabBh2Q9o75DyNmq6ARH2Kc97eMyRD
fLc9yQUFQXm6i3BMP+l6a71F3oA93wbuliNmPff98LMPe4kTp7/lBT39wa7sO758Dx1EAhuJ9NNT
hLZ/9oksZ7RYvAstfdQeIMq0jj/xAByJu8JBNDqXwo+8F8ONQ7K3umkNX2frIn87krUX7mWSvlmQ
XS4AoslumcAb+/UuNYfpWOckYvK/mUc8hZQHYN9dOn6Blnt7nrf6MLe6f5oic1wZbcFP6xjxLTJ0
sIkG7x+oxItYNgHqZc/pxVmWuT4mWEb3UaLr+9aROFo6Rh8047qZYMq4Y/rXOwMx9JTut6kCF8he
w508e1V4pl5hpDAisekS5qqFBdSgN86ITl1XueaApLIIknbEeIenRZdSTuMpmkO10ybjq8RLf3Tn
hM0gL3DgZ0PMWCNzXvW5epEqaU5J5l9pz8xvitQdEJwMq8haAGKFi+KWx35LrcvN2K7KYzYr7w0w
e94RKoQyIMD6V14FgSf93H8Vkzl873xaFFmBY9im8rrXJPnFtcP8ILmPzqh+ZuiI1HlYLEoi0fzL
xGWA3jbMfYEtZBf2YbfVFiFgARorwG9i7UunYM4NaID5KhxnMTIuhZ1yBU/D8R4XJKSFI+gfuzY3
DtEH2xZdHiP9sSQJq6u/0VPX9lWfN5cUSid0pBLr0JKzTr2HK58dhBSfwCr4BxpB5AY21/gczWlM
Gi/2+MoeBbmvpjzrtCxhTpFtuRWGhwhUnxl1+DSZBjFhGF/uMGbYryHtVMDIxfsYkvuSm1H0yPr6
6E80aAF2KFQCpFD2+siAVzvNLUSMylLuZyq8r1rpWoGTGvaqVxXfZznPlxLMTjrmIDKT+FJP4FOa
qNPeegblpfDZmdppwUjXYApn2dy0XH1pfaJMncGj5a4rxIqFByzGTBls1XrzHsbzlbC736SclweF
8Gadj5PajVqRrkPfZtwWpr+7PNMRZmDvyqb8UYadfFRgnx2DjONoPiomzejxElQdThb7cCHoOE1U
3Gca6SQgzNNfSdswWa++C1uQ+Tv5JRVZYjF0nPy1GsJy44nZOYh5/pM89XxfDcUXs4yNsyl5C5uE
+jGbJEeaywr7VtZ8ylh3d6OljHPHznNeSDN9Cihab6puU3skCeiRHHZp0nwnJfsxTh0NpAKVTNKO
PGheTCRc47bBc2m4FXCQ3MOQwO+WC/reGJxiS/ZNeza0/IsRDd6KUAbrAr5SwBMM9U/2kFU62PLW
+p9MvJbyR8dTbeydrM8ZUjqj/yc5vd2RpO1w/R680zTAc/7zYlUL6c6K9MCnvgqmXFwSeHMn8Ko9
5HfnNlYd+im/f20Lww+aZtSO6E/ItYHt4UTmSS1LHzIeqB28uvZUVGcRgRQlTuNMZorNOFK3T7mq
l4hq2+u5VZQQvmassExg6eb/MUcnkvcc/Q2fqDpietKey3+tevPW5RB9hfplybzF6j2BWYtKNfLg
CXp/Rgy8VsIg02rpo4foqoDr54b+r3GZG5skZRIICalMoBDM4zleFmUgqcH5dS1q22ZU4ZobPxkY
jnAwVFwsLn3ufyzyX0Axg0Qm1ZEU0XPx4qKAHshMs2o3EiUXNLpxVxrphdkgjQsIihctk/MW2FVz
L4HVIciqGDYyDhds4eYUn72xKHbkQSF60AaiyGRmecFzmcgVE+CLbsUYB/1Qp5ek8E7VgA1/Zc/4
wkYRcXNNIwLqp4yZeZPmBz1pC54UwfBJeN24rlCqn5/LUPjezhb1XVNIKLolINvIK8xrJd3ibCS/
fKXHqmBf32dq8mnYxtm1cntmLP6kETTjfpnoOx0i5eCPy/qL3hv5rZimfdiDm2wWqYQPbmhjKR8y
0iSaC0pL0Q7NpeIsmxrc2LJCI+p59tHSUPESWNBu+wJ7VSFtRO1kCfXNzIEEFkTztK9VI0uCrmyS
POaaIWIFPmg9pBjBy2G8tPbUbAxs0NBi/lWFh5OEzozNVJ9LccBhmr8WVXMGL7FL2ra4lmhTDi2u
zJdo5IiVdfJOmOeNkEAtqNVQEVzIjWNy2C9TTuq5nzzyC6rr3HmSMKm/9DTvrnLvoZD4VkuQsEt4
6RCBFYuS6F1MV6fIri5+2MdA0OrFKstvGdmP2XKcweldcj+2kYEuW1simZ5oC5nCH0im6UdqehU6
ELErElw9oUh5DEyxLfFQ4Bhs78KbrDtpjUspa5TGeDGLci3J3j2Jau7Ouo0kzKB0AItvQOI1Ajg4
w3FYZE0oM4rXUjPqg05/DStPtNMJ8Ty6VtsE2Nbtg+2mB1uNGRk0WX7Rp/Yzreppj1MQXpFJOqiE
Y89crbC3tfLpo5UO4+qsRieGRZDuuKm+emkb7p4bnKrq+Nizffq6452dUhMHR3JYRaR5NlSBK/y9
7ql1oYIlzONXimshOWuqu2YJMmwwEaRNJK59Bq/kIhRCmfL8us+lLAgCteD7IEWiEvRa2az8gSqd
VGd9QW/VBjphqAMyI8pKRjfNFGdaQ3YO8ERHfR2R7exXKUlf8U+r6dBrmFintagFoIHI80SoUHfw
689G1eVl7KKSgWhkbf58+UbglohzYdx1hNK0pyz8IW0GThfu4qrUCw6UJC/nc6i7TZAxsBZK9kdm
Padq8ecXtTucneTg9JSFz8WuOLIib76M5IBvRFeoHZVeveE/aM95NQA/KBC221X80otBC+w2aTbx
mDp/tjQTOxgz5lRtQ8GPaLEJwPIktqRBr94Ztv6Kaxxb4qTknhnsj36cG3ZVB3LwsmjoBumsNKh8
Z64aoTuZK7FEtGk94K6O/uES1AgJOoESuWTEq6kpN0ILDQT5FlvLsjw/6v0e+EyJIst2QntHHl+6
AmMqL4UbYXNu+AvHE+lN01P36AGWod0Tk4LHe9QjxBm5EiVEw5u1TNwraIDxWoj4pn9kAFk+2lnX
g6j3B1ocb1HNy9/2SzKSZkKAaCd/M8Xi69NLG1YmmWm9c0D2SLijXvfHLp+rS7MQ/yy/vCZUZTe9
UcWNsjRo1HhSNqrFJ27H6sNh00rMY5Or330Pz3Yz5Z+dLPpfJjfUE5LJv+I6BzGY+XuEKG8FAbb3
yAjvWm6j+jK1dAPq0L/YRE8KbrCnJ/5EZS0xOZn5nkfUW7WumaeiHs1j5HxOfcgNqnTYv62Md2lO
iq5aMC4Z4fHMkyzS14i7XjtLuWFUmbgQ8TLsyEmbuBao4TwlLr6VGZCQMtJ7PtSnKhuNR6fF04En
kSRVL9duyE46UNMXBgZ0uEqfE8ofYAuUfP2abwXXQ0qElMAUtRYdQnjEv6kMasnAMuI1RbdZczxX
ehwzD+zrnalP0T6y+9/2YLlnaxDNhvYdkcdLcKK5LAKs8i7lZCLN0N/G4K1OFDxcyEzM1VWJ3S/B
A/NcsjDpD6Mrf9elRsROTbsIJh7jR452UfKOkVNjn5+1G/jCa5znxmEmRUQ7ZWg40nAOg8wkndni
nJpgxqMj/pKFVRk8Fw2b17qPYzIQEXfNg43XeVnCML27Uil+kbBMoYp25zQrmiNpF/YlGULrwnvi
oJPzqg2tvouNprhIMIa0MM15B/15psQr631iRARKlpa2cyWXSE/vtWkjypA4vBIC0sYhapFQ7Y+x
9fN96Jv5eSn4V0anS4Iq4+QOXSnH41gaKxdyR4Hsp8XVYxEsZ6ghuemD9xstsn7qAJeD7JqnLW4B
76VR7pFQkSoo5mQ8hbMZdJX70sIHetA06+n8ZMRLlzL+5llEreggg3PvC4Ks74L31MaNQrRJuNyN
VQ6rgrBFrhOGdSks55fZC5RPhbIu5nwnohBZj6FgMUfc3oUONCCrPRymC1agKhW5JT3ecX5hagMA
uN8/f1NSmB9L8QeYnmA8/PAzNgAzu4Q9bW7Tp3UBPQLatDabx1Gb3ibdLLlr63JhFp3RaszHbsBx
F0ObpMqD9ZRP32DBpt+79hQ5sYeysbP33IDSoKy+hlmdX2r7UoYNwKbR98HqjV8rnIanYlmSThk7
JAAk1dthoE2ety0SWABckcn2NTTA71p/1ekgXwzrZVTckLhM1efYK6E5mQpRXopuu0xEMKeI/Vy0
nVsROk4A/28lFceKVdlgm4trSk7TPUyhxOcaydjPT9umda+x/5XLWH8mF2M4Zy0Sp4Ku66oHeVu1
XfoeZzJ6jDuGqhfZquGnFo9LXTe2cITiAQtMWr+R+De8mIpkb7Yvl2jbYxxP/jkJGcDTRbNI5G7F
NV4WjUIAooTE/FTvppKX8HlbGnufH2ZUirteRZ6fwwgLKxhZ4sp/+Ik3BGCxhsDTyiNMVnkzE389
8GifilGQG70sUZTm53q0qGQHWe6eP9QwkC4Q1t2v1Pd/GKmV7sE8TGfSF8BZjIADVFdaD9MeUKbP
I5k2ORFfvlR3L6/xCTfF/O5Ew82NsteWBu/dMtNmBwRz2JDW7B96s/7LbqPkVrslIeiJ/j7kUXRH
cD/vS8FEm7obCbPFtkTbpUNLwm/SKcbuMiPWCgsngIi7BRKL3FVKpg9qcPfcP8wdTTcPqkxrwXwa
Vo0TnepUjD9BWP9IRS5epsrYyggugIei7Yu1JBovsMNWG1+cuKLJZ/Asc2Ld9LhOXlxK/xVSVp8p
Q2S9J0aRHAGq/5jhzb3rfRGujdTm0Z5MPIVc0dw4ry8NjgI4bmJYaVbtQ3daktmqm2c0/t6bFiCs
Y2PLHouzDonTIZVkj/tMfjC7fE01RofYp/ee46fbpIY8ALmjOSZOS4ZBT05sGc9oM3jQGicx7qSO
G/fMRRGQd19LAn6OPMTl62wbKO8m1a/LIrH2k1PfCaDFq7MsRcfVCnQIwmAbZ3dc2ZD06Cxua9Ag
q1kwpmrgRgfPwcqfZdj3eZj/Oeyex14hTO6F+qktQNsXC29wLGCVzh05qKH2qTWltRtyhN9mPhI4
vvQ4RjtFrRWOLjpCkd/GPituA2bBs+3D8TKKdw5z9wdJK1F19mi2oHEXG7vstA/bnan5LX/eeYL7
dVU6X4wUimcj0sckVBj4fvYbKV5/tjuExMgTLR7xtS99mA1ZbOJD6XUsBcp9JbaEfB2r6s6OjdrL
NrmxaoPWXOMYvKfAEi+6tDuw5bZU4GH0kUeDPBEvIV/gbTFdmcGROG0S3RzPbTaOmWFdoJuy9vJq
vkyadfBsSPLPJevtXRy7KPfsRF36MGpfbH2q4MfLYaMq9gktcoZrDl1mI3OclEaVutipfJ4Jz3sk
ocdYvIWINg/ew89bGF1tZ+0L144uzVK+uWEG3xyLTeQUIfYBXlCZDZBeW6sLGNic6oRiU5WC6t7N
DKTaDPMRCzEXM6VNzLHH47Pk4s3bqOBqbXD1DRr2yMAlZC1bnru86lu1inFoIDnql9FjhZTTa786
Uw52OmJrcZclLNsIg/K4RbcDhNUOpKuzNS774/Mjf9kk00UEOVRwO/SlqdlDNjx53UwT0ZHDttc6
RczDyDhtqhl/LZ+aQv2I4Kbun7deXfhIZpyeNk2IWwN6cuKj1+ZaYmftPz+SsaiPtUiDGGUjw5ml
Ts9sHEe8dN9bywmDQnnZsdMyCHJ2tYdcpR2Y76qC9i9tVPhZzdlMimHtxY1/Aa74S29ohdL/8V81
svcirU+/WzB7iChGKzsK/daNKju0YRcDEPSzS0H4A47nF6m5Z6mpMWjpAVOIcW1QE72pOEXVZTjV
q6HC7JgV/hvZ1IIbFZUHB7jYprhIXwSTwaZyaPGlOMmz9lXZ8BgHuxP7iHnxqz6sRk8ippxL53PA
QtFM9Pltr92YKfheEsUZaS0j3UJo5rbMsGKD86UvX/ruMZMo9ZfZ1FwQw5x5tFzpycYXxzxS8+kB
P5AePD+SwuIjo/zdmBaUlzl0gnlZ4mXkhIPpZsgy38fVaJ0A8llI+efpNL6UXqtZ61bgCJkjej2m
NjH1tUyj3tujq3OZUfY9kbT3Z5+WikEuMg1tSotRutqhs6kJ/QGON1dN/0GNPB1qP8SZvYyXyt75
lcnW2T8/c+m5AvV0SbtpW2DaBLf55jTfRTGffbdOjqln5wziWHyY7ViS5AendXMhaKi5tKjvBTk5
eKdIbdKdyXlr087cJXZTbjmdk0ulHP1Mu/vVkURzOT2v1Nim38z5IFIuM2UKEzvLsy+RI9IrAZtr
S4IJDQGyXZ9/REH+ho7CEegDQnwQpR6ec5cEJqCVO1c06iTjMDzbdpUc9Mh+sZ7QoqaKgBYti9Mp
Yp06w9+xUTTNvkjiu9C66lAdomSsznaS4mxfPmqlulVyjg/M/+TZy1x5fn6UzTLbT8L8HPHkHzvb
eGMWTa7msvnQh16s32O4K83MvxC65XMc44daPjPoRazd1omxvbDdt7opcoojTo8ysoGXM5sO9MS0
F7AzH9opTqB62e+npX0GePufi6j8MMgxIy6Q6WGy5G5Aqi+3IFI5uY13E+BqYKjcfzXHHs4b9wYs
UOATuhj6r9u1MMJr30bJ4eTiaE5MLgTR4sWyOLMz0gdIPpNcW4ZXsR0QuWIFg9+v6bNZyOYbvkFX
YTbI2o7AvTaic7kU7lrmk4ZaMdh4jkmfSzjN+jmdPidF5+65bzyXChDJMe3UKzlJ1HrF9IBZmH0x
6KVg3D9NCVn1vpuKYVE5XXnKV22RlvvnS4CQFYkn0+31LAxPrKoCo84kl/QWg/AIXQiX6OahuTlV
5Z7TKBqNXaxH+tbrI/9P9/DZQmTHdJveDDjgsZCwTyJs9ygSiBTBjlNVwXOh2mMPr7JwK/v0d9lE
dfDvpSF+HeNc/1KTILkp83R4eS4WIdOdZ7krwx2Mh6Nt+8nuH1kzLDZlDNz+4FefRTge4jo2Nk1W
WTuH9+SbC3sgow/44tnx2tNwZkkxFEhcE/iTWkvYdNG6J0ul7sn1NWuXj9WHzr949ewx+bOoMd93
hvZdV/K7rUH6axVjUDca38GhDVvTTJj9m5kNUpEw8FRDXN9Wk/2oXS48Qvbao+c4i0i1Rm7q6N9A
8pMA0UTynGnWFjrkZGwiEHErJCHOiaspulTl5tuqq5wj4Fs6hMuCMqw8a4zImiWzzCc3fGDIe2sz
TOtc14CXDlO+jSFr72CMEkYW2g3ZgPYjbt0dQ28D01Nlnp4fPZehrta2xuUk9E/xyE4TLfkx5IbA
AIGftWs0Zt7zJK9SDsML4PJwl3hMcSu3Nfcl0bZY3N34kRl2jJFSEZrZ4hh4HoNFSLikzL0cvYNe
HKcqO/77cKlR2B2yYQ7i92ehFGWFuNdpeXciaMtd54yH54jIzn8VXi32mmHhJpwGyZCpJRY18SCL
yu5ILwR+IxwsIr9QSHlKv8YL+DpVWnIEHRoxaonMnZuLYv8cMJVOmR8I4mYa3dfazaCyiJf7Xx6T
wOHJgqFYoXDakei4w3yJf3ZSP+Pus3Wy8ORnDPwL+nHrHM0U5A/ewWWdfo1rFGNTP8X352i4Ig4j
Kn5YUVi85kRdS1qxrkeeJv8m3V2z83469exdU/jBmBLi6UEAKS4p3cduOMynxIkWVRlVE2a1Xrhe
oEjGVCtSYfV1Qlm++TPlE8mrIfrmRM+Yi0CoSETTZ7md4q4+jcpKThB7G2+SmEPC5QbBG3XluvRs
SbQor0+VU5oi+/Xaqto+67XnQlQHt+4IUh/f5MaT5tSyiYZ0ayeihHM9jTfhIHPcukuW2xS5x95s
P/sEOpvdL2NrX4tPGhNPB37m0hCsj3nTZA+Vh5+iaWlxDMyiys7n9Oc+WdVL04lJ9o+kr+lyFeLW
tfzf5tKHSLtIXDzj67+fHF54wMol2rqVMyT5B10HKtIxkPpMZZdN/dcux54pBQ9Gxjxvj3LmxaWR
BksmzDkIYTQVP5+TQzuMQ8w8ZF0K0iyCIgeln8qyOY4jk/R24bURa2yu7bZpLm5N1zhztXBJqGJo
p5rhTQcrVc/C5r3OSzEao/MKA/6TsDDt4DFy28tUg2izVAMmIM4Dyn97k+vlNzWM/dbRKkbL0m3O
VpY3pEeU422U4xV9X/ow7O6vMU67E72l9OF3Ne2pwjC2aVet+fLey2i1BeHCiJVMhD1YTmcE90N0
w1ugXXOdkKkRPVvT+ltIgH61RifYruxc/20YbbOp6iKyGcbD2iz8/tfQmV+t2IuCbmnkO1mNNEkw
AachdYJWx/hs+QjpTrb2IwLufPMYLiKm5xJRBwUJxFwj8rNHo2O9tJl3faXVsZ3ndAhsyvqN0jyS
V5x2CEqSL4Pe5f5m99jhYs2sLrMX1RdjWdyu2EmvKI41FvDAwJAZoJ394veDEBi6hxhkMCftcxFK
FRjKqMq2KIDDfekpddd7vd3GNualyLRfWhv+P3EaHUTZRbNXI/89hTQbzwms+74FSS2sTr42HT43
3U7rfav06lFp6CsJ2GgOddrzpiug9HYwUuPNILhBhA4ZPDCbdKxzXfauMtkHM1vfah5orSBiOD5L
6OdTWxH24vkgYrd4krTD3CHmXUdeuilpMZzIoDhi3AuP2cCtpq2H9R81KHV8s2lS5i2It1bs5XMg
ltuDCk3/7Ne8R+jA7Kc2t5gAZw5KVISKi0hDGDrTiRJj8wpVo7vnosb+oiH9wiqc1VoMoNdqvhRf
enaHIibSrjFGploVhqmnPGwOG9LMporurck9LG5bAobCfrojeTJ2UY1SzlRY+qqpo5qU9MVcC19G
zyhJuoYHiYFZuK7MqVr5Cdq7MtUGWES6dW7NXltPYcWNLk3Vyay4KG29sJxPbT6Qj7U8aMRK6dsm
1KJVYrLFmkuRBIYfxFQtXzoX0OYzVBktZPXSzQQlTOL0TLBNIhq3DdkUF4tt+mYhilogOU9IdlJ6
2rk2ZgwjqnqF/D9jDcHDloGTfwkN9+iboCdaZcsLWHd9r6aK+hKpynXiKdwYyV9+ZwOysk2x7ykR
jvpM8d3OHC/QgWvcE4mzzzqve1FObPGFxEHXypZ9DIT34IHvL7TsgEjVholdtK9V36AisrBQwqwz
kDbR7jWVfitKB7NbCSsDVSUWv+fwPCfl8uaE2msXOd4N4zLbnMnp+RxBui3eFs4m648u0O/ehmkw
PkKb9oXJ7ui1Vo+Tzv/KrK6954mWrlOUtq9DFmKvHtdZr6KfIWfiWgldv8+5PWwrVD6m1M33SEUH
kGr/xdd5LNmNpE32XWYPM2ixmM3VWqRikRtYkVmEFgENPP1/IrK6afMvZhN2L6ubTIELRHzuftx4
jmLoX9AjASuRxO/08S1e/L1rNsahHzqfaVboPpoeipczsQ+rS9LRizykZMgGNofhr++EI7i4OfLT
hivy6cRDR8ETmCVLgJ/vO1NwCfflP47ZfTIeWSl5pE08/9FivujJmNQgBC8F0JqvV20LxmJC26En
1Pq0+qrkSRQad7VkUFPWRUljgtDjzwXw+1tSW+5LbXTyN12suqV1Xl0TVCGnEv89cdmp6fRXN50w
DxjM228GRc09LtT3ruIm5C3OTbPqsyaqFptb773kHZNpMRE8FL1Pcxc/sgR/6brr2x+zC7sENFj9
rhvByxjmy88x0B6V7n9ONLHu1NfYWD1/iVFd9JBSoWzhmo34xbwwGD2AH0lB3CL4ccQQW5cKueuQ
NXcF4O71obqKyFzXGprMUozmRhnVsC6VyA5zg7nCfB9Kytwz6upuntMdphk3YCqtvKHRv2ITtTfW
hKO9YsbACbbM2U8fLMOuCIIN8w8NjceL7QRfNM//uinw62h41wMsVe6E2Wcuum9W7ZRHI4iHjbBS
l5F6BQLCZWdeT2aw6fLMhaDueEQrR+9JT3W+GlKx033cesIvr/loji8dGtqJEmGgy/1u4WPzKOU/
BoKDA5YHJ8nvThMQSr5fsrboAuJZm/XnwHC6sd34lYRnDjcFWrBhWsU5KDs2LVjSjoJJ7LF3i+8G
zt61U5B0wiLlP5k2FOe80/6uE9s9hdCWEXPL8k0rit9ma43cp+z4VLLjWbsaaYlkcO2TO7bBBzOC
j9zOwnva4Ld3Mha6Jb6Bx0YpMsrqNeQIsk49rLuJTqvlMMfx22SI5Kn5IdUpXnUvA+MwUYFCGXfY
2Pt6hG+RefCrPbPn4ZokqN+VD/Di60zAVYmhvc+ZSsTG+FdcknTAcN0/HNGiCYmlPtDW8qpbnbZX
90rHxZvha/HRznAD6IbJDiV28h9WmNDvksEncyLiajZm6Zc5Xp6MSurXVut3f6TngF30qszThhmW
TDzLUpDKdNw90VvamJaQkjvf+TZjXSOUXsX+BaYdU0Iz+SwT8s5l6MIFzfJUFnEe6SVpN19/R63d
08nxjrE0usVx/01+eA4ODR5s9uffZaeHd9Fo4R1ZKl8P8Dp36s9qBEKMG+bVrH33XgPcSnEXICfk
wZuH9sSmtireEYCW9Ui/zfdU0IDzpLGUh9Lyd2z19FcndX2pp+zFmLUfQR+4eK1g3OFFhn+25Kd8
ANYdpdqdjtmMEB/QH10uQ9wWBwrKX/nHCI/Pmd9vsoKzX5QuEH/SgTu6vKG5mefte56962nynIcT
gJ2WERq1ODJHIxxykXbTXEqmKgjULCid2jWPsw8gBetqmut9Kn8yU1Fr0noE+y3HIx7IRQ+mU4Dv
6WQxZ99FJrQApkQ6hRRW9lZEVbGzkAS27ALrw7jAZLN1w3kMev4d4Ug/kQFyHmpJZ/ta5np/cJuL
0Q0DTT+MIIIuT771FvSKOZNE9r6G2ZJQNB54c7lJF5piSm4DksZAuKcvpn2bJc1RDXXS0itgV/be
geY5l8DUJI6x311s6STtkOAF6LOjJzeQQolimSgPNn9FngfU3MtFvdJGncrYnGlaWuydRm96tHN9
JuLIwlOT5qscu4w6tiKY/HuKtSbm45HfcRJvfQa6A5uW6zSUy5Vxnr5E+KhCMAiMWPZqTrVIzDZj
4Nc56MxjS5Li0s/JsYPmdaeyHAYN2y521FdpBSeuaP3Kg246qyVLrX9fFfJVKTzmotYAUBaHH11a
W7vHMUXn+a6vi+DR8UF7dIaFhW3xX0HjwnNBPRpwcjw9CP0UVTBjxjyy0UTkXPiP6V2pTQy7bPZX
+nfbnRFyKu00uNNC+RceD7Wot3r1qx3n9lwTO+oAmjTDxbLnpz5xPGds/uk283geJm88G308Hbyh
Pog8WrgWOEDNrdkWK/W+Nl6xGLSn2tfBbUzRQOMHoYe4KmFMYjZJLu5UFlLw4BHiLauvnowygqrX
5Z13HuSCy8k7pxZH0IKWxF1tCe1kmdD60gwKOY7Pe8TweOO6GBKXyDD3eUCVl1LGdCuzbpZ76Cx/
RmZvTQwad7ee5xvdP5MobSBIXYCobHYHxxk+CBo6B9f0HAj1THkCblNusunqLvur8PSQYsvqb3qy
0rXtRfW3MkD57WrfvpQ2GZVkjLA2O3O1t1vEYaVDKJ2ntZsn509r7/YCySEeJ36I2XiiWo/yS2sB
s10lBUdngawplXxdLmr6n4Slt5+nhHBemeIY+c/SDCEmOkokCUroHGqk1DA6uGvhCak35iueEO08
K2Mc1SV/ZWUc7kvlQujMqN7adUT5XjmdBPGcPYkV/aSWClPgqTfLPU5pVMWu3ObRiAhDVYFaJrvX
L520gpoTwxyruYrOL2+2YcRr0019rJm8zWVdGJU74y6wOttc0ThE5ovLNRiEf/RT5sRyNqrGouoV
kRHsEZ2dUjj6/3x0e1ybazRaXNRSw1CuI7Wkc/Y7qiMbs3WevQQoZAfT4gO2jPBgc/izY45TgKHy
K/6rj0hjPJxQkFlnjfuitdpwqAf5+xUUGq5inVMSjOyN2gD+2Q/G6XLg1G4c1aMot4g7hgkdGE1j
/wxjJ7kpY4GpuT+B+F+HMchOfektG4jz5maUEQm/R9VS+1JQOtwCmrgGQA8+KDGKYtsVTryfdGpi
ozGwDlnoWdijunxtuZ29o8gZB5tPfTadWvrGbszlyEjkyUypu2m9m+4wIUTrsJ+9m+t4MG7pCDns
cXb1nzmz45pQxYuWVi7Zz4bwFz/ARzv1wWUOf1e2jg1R8+J3M3ImPiNM+HkCqwdOUhNGwu8BHsaz
3he9N3+qFxnE6bwMSzZZKT80tNZxMw2RvTYpcuOUF4WbSRW+5dOFkbM7odHZwUrtKm0kSQCAVF9n
wGFEOUdkd7wG7N18Qi3Ott3skF31uU/nsgVIOUL8qCEc3kLiXPzCf+kKb8sYtjrM3kwhTFZH+6+j
u2XocEjlyJ/SmPJU4frCYdSPl1TaBtRCFpJpNslxCzXFoBb3WIQjvyTAdbQXoDG7VcDhFzLOWav5
DMn6EWJUnCnlP5NPArqLn1I6V4LysOJmBzBHpb5UtMruCErWjII7csfrr0q7trC88zNNl+yoPjjq
M1M2aNduk4Cwq+ro7MhFvRpFFJ2jXNC/uciKuBHwnl54yWERgU5+K62vRuqRxrPi+VRVv5SBceLm
nBr8xIZg/pExKFjP+MpXgV2NpAncAA8IyxQRqLfrLNhUU9nuKh9KD94T/zYatF35U/Z+PYrASV/U
Apkfr7EHgCVsBpC6aM7MtIENWgsFMNLJrZaoIsKRecGtDjlprLPWLs+jrg+3+b9LbuTnkSI2rYt/
4a8oODby9dzDtl2oZ5JMHISlu10V2ikYmF5kTFIvGWOkI+GcQ0zN7DrFiYHXiCmVWsy4DiULrAbD
0jFS0SHb9LE+PXphBFdRZZ/Mr91D64jwSQ5Pe5KtPjyFqHFnkoe5jr1jXWloK44FHrSjmkcnl9AI
wqspIB4LP8P0TohmNdEZB7K29RnUCoJvoW3uLcpQpI2e+bcaXkjBQtZwHSJdlDuHoAjaVlwGp9Za
5WyZ8AIw/E4Mbn+9aPnp64Gx9QgAf40fCBpwiuH7tqVhXS06M8rpk42a/tosot5ig7Rvcz3khyos
wfr63oU/168NXa8XrXwXXOPHEKwzYkJMITAfALWE8m3CSYh4YTJgIXZ0GEwaFW7lkm/Z18nbgPPL
ipxHbQccUdpcvNUaVV7WWL94XhqsRuwL2HctmAqxKxtLzaPmzt6p4jQE3UZO/TQbWr8VW4dat/4e
AWA9fYzn1yxIL+pdxld21o3odwnIatPng0X6kO5NkRW89QJr71nEZZAeCqnnK3NlB7OmifvdjC2T
H+I8/Zzq28w/UYPlCmL/FbnHOHo994qoinf2XDGBTkYeZ3oDrqgd3ko9PJWp7d3VOyFamZWhYdBx
PXAb/C47nGmPbhmYdhvz3ipJKUxJ1VK3nkbJiTwxFiq5dx2Xdj5yCz3E2Mf3YVP9XDLqlQDGdcPO
r3ENW2M8G6sZppTd4B8K5Z/Ns+nv1A5D7TmqpEEqxG8epc509nnOHHIv4G4zcxteGs3bafbgrpbJ
p5LECxirjw70ayont+R60E+YZEDXs8MnpwCCrXN3n4zRgjdp+cS7huTTj65TKD8HxZAcnNzN+Bsh
6ElqcsmZAXYyr2YQhzCgI+dVc6oXrw/D7xbuC37U3coglflQC2NZWqLC6J2qo0Ojhvta8CI03756
td3cUjn0EL+1SisOyl3WaT8Ks9NecJTEq5a2sVcrMP8qPSxU00AwwG6IXJORH7eLv6AM1pTmrqph
sja6L6JTMNXxlQ7ofhtX/yxp79I4a0Uv0MLAhGVD8zeFms8hzz6cOLfBuyzTS8lxlkOSfExKKxBw
mmZHXyR8Qq5Zh3P/k7O0czC05N5RmX2I0zDYOLU1/6W7QFKs3+Qn3O8D2ccdADLjkFrFyW6N5Ums
+ZcddeWRk8xy1no9e+gyhVcU7ryuMC8/1J95fnae2HQcqjJA9ogdKz9NLd5/LdI3fTZXm7xuwtcc
/PulSjzayjv0ULr0ekRvVCWgMZ3DidxshHs10Vuu3TQBh+3MaeeJtr5w9q4vyzLjmgwo5rVi1IKK
OihO+E17LfzXTJC96KVbOLGYZdWzxe46KrdOmOiAuP4TnhOmTSFnxaN1y/UrjouYr6Gd0c9bmmxD
Bi5LLK/ZSXimj5t6gS6T0Vf+R3T3Y9+m/WUY14HRknunMFXdag03zC7E8y6YzvtN0tLAp/4862Fm
garoM0sGUQuApDP7A7bH4ZoWao38Rh6esWXnxNpNGgTk788oyB86DmqaFCXLjCIAv5//wc97/TJE
5K1UEUrgBUxfu43mMsjIKkb+FaJC5mLnJgtlbFuG27BluYtkXxZtXuk2QILAA4GojobqkFjo4wsa
trHTxuCB/Fjt3aEK6pVBc+n6C2Hgz029U9JAIgWFuJUUCq2Q0fow28dcwWTE2m4/MV48AO/A6cpB
aLckZX4oXB68QsbvdYuqWHtuQKfLt/3QiP3YN81KFfXNRjKTDM2RcGFklClj1w61LcZix9dhCpSl
WOTFvogbYn3+4F84/riXHpSvyfxbLirrUHWoPIuZPqOC/yFzYIZtlmyuzgmdE+7t3gxNyLLtxYC/
l9ItMDL2WidaltP13X0UPZOXQMPzo3oNh1F32LByeypHJ6NumbvrRktN+0iy5lhUzMigh75HLe0l
SWdRHOC5wL2xzCP+VLhWmXJtMTqkm8GHyQb8ez57cTeuLQteySy9MbF0yYDgtE9Nm38PslDfqTMe
tHVMVpUtKT77EZ/DNBnlazLU5SuecW1t0oKw6TrTfIXsPGz8VE+2bS/+0frBfgESqx+mhOkoLXb2
y6yjcZmqHxpk7wDY2+qSfRT0n4Sj4OoaPFpETepJ6J2gUib4x4Cmv3Oki0QthfvM4amcfN3EvUws
CC6TB52ok3u0vO+1k1mUd0dN0OHHRPs0L3dTM+sfDT2dOFvyYyWrcD07+KfBx7zTJaHF50N2LMH7
ZZGG2lTwTPwasxuc6fHJaXPS3kz1SMEogCFr5BFV56QWFrLga027NINhAu+cmJtqef5RtCFGlW5+
0joZPKJpOE55+9H7qLbW6GM4lYud28NJkJqrTXbVoWEShMJR+6DJnAyOKf7mxpWeyjZ812xSxPO/
DjpsdJ557IZ8Po/h/I5nedgHaY2/MdT6M9vtEtwkqQ6V1RmkmbAI019u3L9WnD7OQ+ldHLbXa9Oq
b7XcW2Js4sZda4DLx/hXMSeIZJ1ozgapadJu9l8I3vgah2ljleTNxtYIz7GExnttW+2NBftjFbsY
z4k8HU14GteGjE4netfb+ERATXMItiA1sPMXQHkAePQUTI+VtZ26+XdYzaGztZMiXPPA5/i9JClg
CBh/Lp0Dp0T6wPIsxZNmw9IqXKw+jU6qoZZLKWpOUAyhIXxAoVylMvRAjDhHmOJA08WOfXJEhdRr
6AOG48DZEftxToy6nRPnLGtbwEdeGerQ5KUUGw3+P9h5zVOOoeGkXhkckI+zot5M7svQWs0OsVPf
dE02bNB8daYtOO6XwH02pfWP0RBhFVo4Hyt6P9ZxBwenxhXgtNbDBBGyCmHS7JTFRy1ooxS4pnq8
ZdS2ToFQXtqkHmigsDV/7cHy2BADNK90sS5ed7GcnypGzY41uw5k806mZj846eBjxenH9dxGt9BN
Oe9YfQ7xdzqkduc9w3F2jkyRG3YZu6EWFiV97nvQy+YOkQgX5xRVLgJ3JRTTtnV+mkZU7+moAQmm
e/O7XvTo2tKHSaCsPn+9CnedJayLLgXcWS5BkBIxwxK6hvxRu1srn/Z1ZPB18JWyTcbBA4yYMEKC
PwPXSMXtRBv8D+YEB6NDcgKLYjwZ7mVb13V+o7KK1SDFO2DH2R2o+NGvo4fQxv5WyIe5HpPAsxud
T2gRbFHhuP31frv3GibnX6N0q26mIwPSAszRtPfyyn4PJGx6RRVqetH66i/P88aXQC5t6pySBa5L
5J6F6SX3YVxssi/okAXHq8ufJXZ70rDNgEXLK+zznyXHMQVJDjuOFizFVS0Dof1LnIjpDhfrLRq1
iGRgaj1tn0tCI4cHvVInisMscmAYfsID9ZhiDOIA+bUXnINMQUK0OlIoV9XDreK+rRz0aG3+qWFq
P+I/Kl8a2bA8eK6k8s7N2WJrjuJuz8cej7j64usw6xGTWdJlXnZ6YfwTLwHhJITaczXFEOpkJM4g
vnERmBkYWpDIf+mGDGN+W5Rc9UTVAkJV21G0DVK11z77zrpknSP7eqjc/Np66xN7kU7QjRLMy1lR
QeIYOWrOY6rVUfd5M56dkuRPZbp8WJJOO1aF5W4qtFKOo7wlcdydFoMSYatonUNlJstdUQEMe3gh
gKONaXtNLfvDnRfj9GfpWt84FamUEr3yqmH/x/NgjO/gyqJtOgwfqnSxEvpfWHHppnH8/JKABbg1
RgvYfaj/QQryz7ioGrQ8P9wNiH/fZw6LetB7J/KW+YbLj/lshpMkw9P7bvwIZYRZLW4/+0ci3esp
TkDn5mDC9tjyV3puM30bBvEhRHmJcd7t8qRCZbf7ZOtian+FMFuySUnnv5hBrswF7lDe4YR32iDz
V1paJ7expt3HcPZx4rnnDNrOXbdyDDPyFdrhCjkzhKafGNo+k2HaXKu1k1FMPvbDqAdunKLLKNeg
UQVoadlcxleqmooEfrvaB9AT/GLhMNzVEYEl3fAfDgWabDgrAohc3kAKZwpjAtRfwjhOfPPlol4Z
1VvbRoQJguDK/ZNDw+x0j4qv48BmEbZOCa+iNwdMa8xY1bsyM80rGhKpplg7uSqnLBfS+LiY2Niv
RRZ+jiTC3mQs7A3ikRvhHNLi2DpZWle+DXSkzH7vfORJ8xB1zye7rG6zm0REvyBVJ7pR3829GjpH
Sd/cqvIh5A6XSdQRBSQ7uJZgqlWORB8rNE1ltfQUrCdjPGEjyzRoQasEVflJuDvZMPKB3OZi8MyG
tD5wDrr5Mn2slikTYJOh2piVPm49Yfd4K0c8cvwSZpJ3iwV4ILC+BW0tVn6yaNd/hTI3bmLuVHa/
YvrdPNt4BJFjAb+cu+C90uzqRbeL+iYSj3gZcU/qVDDWR2F0GFquwybC4++0pTh1EiITmjYjkdKZ
D0Va/q16au3mOI91th/N1Flx4Et4IHlg810YwQzMM8xX/KYPjQ2bcdacQ99btyprPRj7ZFfJWHDL
dguRHyazKjjiwkddoVT+HGbS0uwdsJTJyU7am+Ci0Mn4wOP4ijCDYTfAwj5rXnfMKdFQQ1dhgOeb
3e7hi/rX15EWJWY4Lob5UIbowU5K8ER9QVXoRBsRgyow3M5CajQq775cKl23rm3xuXT4T8uqwKtX
E30HuVQ8G8+ozqAIpKRQxA6kgpL8DufQ+YYSON2mpo3YlpArxrzAcwgOF3RfjyS730Jjt+bsW0mh
JwDnJJ6ZqDT2pi4WC9dHcl7kiY+Cceg6/nQcIYt/Tb+dyLDPc/BpyHMAVTFknmXweQqEZIBQ4tRp
Yw1ujDvB5T/uhvF7rTFv/2NyUP6Gr0Fp6+K77qq5nQgCheKqQX0hhbq8Qf3iM9A59lmTzx+1IFZ1
jDw43279hH6OitH8BRhgcUm05b3oh35v1XAsKgfB5m52ziANSu1rv5jJmds0qHrT0M7OVL+V/83y
K0/nMhBABCyIlcs2ouRtSZhOpsPfUAqmVVXyC869IrwV0pXZLWxmh9TFrlssbK262PjZd+WP34u7
XAoJVFILtOng4gXnKOQp+WdpWnPZuJyNMqxryhoSjxyk/JhsRoGN9tLYJbgHPzBeGQzguuGKLlyI
RpOLR4a4iDE1p2QoX3qpwqmF6zS/tE16Y5viPhwpkGqxmz0me2flMf1joR3scliRt3Ju6GHhgucp
l4ujEocnW/uw2CfCFDPuPbv124CR3VcuZy8tGVpH1edXfoCAuXGMOL3bEgnWaHZ2dmnrrmAV5B90
SE77WIZSK02zL27qYmf13B3TaXa7eKs3OvIzge9q/DaWqf51zuX30++56B6JCaM2mGlGCfTpXYBg
2dnjkJ9TySTBp5KQXSoblNOQ5oEh97fR5PoHQHH/5mZGJgpHQFSQH0kP2hLEEzXJSACVbT8hMcbE
VBe8cpo+zr6Nr86aCJoPw3yV7d1UwpQnw4VqUbPzcqMSD0Js1SfAgIM9kDUGJRXExa2iQgDr1Sj3
RsYYPbJ95xnQ4HJmz1jQME5OxFWHoIXVCP2tR0F9dZypg3YYXW3qpQjKpddMK8Y7X8B4Xwho7zqN
/If6swkfzJedj0EQXv//8iuUFx0HjVhFMmfJ1d+s1JktY6J942jQ3prlmjPfPWlWzkY0q4bvRuv0
sHhQSwXZ9/OIC2AajHtmwB6KiUfewiar93qRiGu/uPfKDrI3nvrMNJcESSNlm78EdXHrrSZcsxOJ
dhqVYpDD+qLbsgfo1o0wxetQLJ+23ucrpklY7aQ46U/JjeSi/uw5nW3Lwsi3i0fq3XQoJcqCSbsY
NQFRZWu06pSNrT9u/drid5YM2dmI8p2Z4Ml0PA99Af82+5IC8s8YfBvNadn2HEtXf45/YIuI7qQE
1IaA4FzNA35NV0zBqQPoUCATYRBSdqISLkUT3XAjsW5tuEf51NdNEBfVWUgMhNYKn3qUzANwaBf5
rolJt1nMBde9WQiqy8nrqSWn//vi6uEv2FPWXnRJenNyGVgVCdbQCLClA6SIcvjkqZY8dY7p0E/n
TZEBE+NWNVw9P6KbBd90g+p45izpnyu2ZtvUJHuZTjC8xNgmZ/VKLb6kUC3WuGwMaaa35BJwnRyy
LPMwppX5nng5z1wHE/rx6w8HujXUZkhtg5Ion86DHFdJVX02YjJikJi+XiH4xFuNX7/rEfVJpeCp
/p9qWYLWpkbKy5cPnz6rq/o29Lan9dIJLwoRRwIrWvk4Dw7qyZX7kJ9N6q73VTal/FKsc1eG400t
dj3oVF0MLwmtLevZiGzktzG6qEWfGH4PGReOVOrwi0RnV2pVtlwav+lPmXmIpGgcRK1+8j2QRSsP
68iG+RH5tyFazlPneGjasjYGlZUvZJhxTeDVdGuf5iW34cbGnY/0EWAmAjQM4o60qWyCeYrPnlxA
k5Hcb7XWg7uYvFkd9EqzbzFjO/IlTh5DCsrm2sXfts7luRwLtgmxDOG5avzXxNUpyrUrPAz//Y/q
lde5BZWZchsbT+aB/1eHRYcg50Ro4xy02T3rmm7PxIMx1zjZ+ZmJpreyx7DYWCQETo5cxoo2ikIw
krZr3BJdPV25IJfjALfkllkkXYomBocTCTCvVgzbQRCEdZmfvSM7eGsXS9Gr1kTmZmnQ/hcv6Ldf
sn8RameD06U0AsSW/Td2JDrgiTbz/bMYfUK8b4iynVvGv9LRmKjnkHboFMwdAQJRodxhnnKhJBOK
KjBTLVP2bRwSTskyQ1yyIXZS4ACdyhanUXz+eqhPSfyYZVhcLTmBmkssE+MC3tm+mpPnssfeR2RM
q/vlXKX5Aq0qenpanexVmtGjZfkr16gSjtroUp/q4FeMLfdEd92/i01kmchUiBeAb9Wy9H8XvAnA
dBfjTYYMv55v6iGnHnfaQoGfhivX8BJoKmlDGxSfVvUukUiFhaoDoB/dMZOTFeXkKRdCKS7OIqcW
40G5s3XHlZ8uzf1N5Zx+GDTT2RkmM+mZ/fkDFMDAlLyb71FwxyhGnyj0Ggo80vgyUH1OhRa8rBNE
j9X/MkSI2eISQdja/NFJRQU0NIjdHwPQw2PgzN9iNZVomDvuSBvbexMeMl2b4KFHz7IeVpLaD0jA
MRJKxUTTgx6NAnjssCYwczeWXc2v3JZpp2qyqq9lkJEnvAD1mQuWOyh72Q184/milqZZlsPUNTfu
WykzrY5HYOWdiypBM2E6s1FvR9FrW52T98q3yUFaFO3wkKjo28DtLfLqpOEEk+DPemWndUcTIgpw
AGjpZKYgtSKAS9jLWeHa/mQ/r1kOTphxzBhqstCQlt0qI5bTyjZ6aZNWQtLGa0RZPBysud4tMwZH
EYhslyIFvw1247JPiovT4DDwx0RPW5T8dOYcU2oG6XxauVf3G39h2/Jnxq9e6Q2GsmUmU/S9yGlk
LK1sOvNwm86jdC25TklrbhwQv6DbMNPaewrsAJtFQcyfMOKzJSCyx5w4yWZayY4CL9TAESQtQ/yM
n9dBvYs86zlFtYVsm9rXXmrMcW21ZwiFGxVDq+z531RaWpZ37rZU0XTWjyh6iZIaMHPAPPCQCYwL
HtyyTZP55n5oB9LH/gnvvfsiUuaBeV794pEtNqJOf2QVP/hNJdDALJ+bKxu5/kVUmDLmV5gBwzVP
rOm1GlJ9XTIyOug9s1PNwN5GlF88DMPrUFqWFnpVWFwL5qdK6FCSxyKHJkFKUILUi5lQJBAm+GZm
76PsEUDsxaC4CYo+2dmxMMZqD67QPgJ/OlZypr/IEb88xJyI7ujrgKbhtAhBj0uydS6fuqEXzSQ4
ErFTHp7OhqjgUy7lceJaTNHuotbsbm0HDwr2oLYr+9m44IOJD/O3vpu6rceh9x7IxWBSR2jbSbet
Fz54XqbfykZMh8qHqlMn8S4OnOU+hm0DPhHxDXJwfGdCw1KDIqvNQoes2d4rafxu4GHzcAMR4fGI
ugUIu5ulaN9rRzP4u3tqiZd8WldQQHO3JkQPwXhb1/ZySezOORvmtzFDCzbkZaBcBspvMLX97zhJ
xFHTXQPHLoWxooPnDBPSvWYjxhzP2A3EblFCurd29sqXIE4AfcZ0FWAiO7WpAT+evSDAPvrHAk9z
vrQVJbAMtIoh8pIbRgWAeyjvdIpWp7ZVBad+TsPk8mIFbJdLZ1n9YfKZpS8uPJAa8SosbTbovBNG
6x1LLSAKY4QctDhgG3dHQ9HU0/dqaOzveOm91chp8YavtTt0A16TJM8HdEbL/eyT78DR3xZD5tDx
QT88AxJbVmH3mWVcmstNI2SD6TkWBKfT2fyF91Pf1yKq4NMt+j1o7AoSYtuu1aQJ2x/oIzlzyp2o
XiWe4++iqdmnMfUcyxIkOGJcbk42eVawzxIRp8xcnu6UOPWWN11+8+oHUktPZwlQ6DTPx3bx4QXZ
GbS2yjQIvSvuHLhSce6zepd53f1r4wbAIt3BRWE67UVYlNDksMZKNKla7H7mwB1NJYKWEAcHG/MO
6eEJfmOiqRMsM3u9+oid8EeMbn5nkCu27Nz0g2Ez1mqyhX0ihBNjPaG8r5XOF1UCp43w90an/U4S
3OtDGDRPZ469zVBQEe1A1Y1co/8Wsh1RJLtcTuDUq0KO4YQH4rJGE+W0SiOI3A6ZMdWWY0g/hgox
8+HYiWTMz+rgoo4wSJ/OsTGzZz56TCJj6pgWy9esVawxIM50jpxMm8oV8ABjXXfIKHPSYQyaBqpW
YsfDFW8wkG6jZwFb4eG5bPyZs3rsKGPnFC+Lc2KQ60lrGkyzJSTTDGvFKpz5jXvb2QeBsua87L/O
sZ0+tXakmIx3EeMDso90aToyP63ASGpJvO9JlKDsZcM3OMD+Acr1iALKxXhzi2NVyUF+Zn8XPqkC
JdxHnPCpY2hzKmBSwLdNvO21JdkmgOk+atf9TiX5sk09g++jzMYvmhjKlX+RapLVYBVr/QUzG9Pj
w8R+3bUH7a4Wu26DVdCIdEd609uMls0lbkPzg7uItX40oWKguV3VqyqjajajjE/XDJ4mi7cciT5B
f+v1cmSY3pKJhse376mb9FtkLr0r6ruuB48upYKOUZT+9dxsagq0g2hZdq7tm1vdk22NTNYeH+MY
4tGpxvo0UVMNBNxqvkvJ47aMhnEbOorf6bl2oJOtPTmAJIfdcl/FvKrwTGrxp348cH6KV1off9Z6
5O6+nvexW5z+//xsV7YWV2wKicx8/t//4wY2ZDbHtIl/OKbBkeF/Nf+mFn7fcTaC7VxyIE7KKL+T
0n8rwmXuiTVj7VNIciWW0qqB/wR/CYcW/8R22tkGpvgsYOGcAj3veNrFLyZmkNtkwMwcbZdr2MUx
H3ALv7ateZt738ENVtanvieAR69lFozGWgXE5oaUGOoIopEHERojZnVWiwaEfeNVTbxW5RdLWxiw
lrmhGrexDIerKulAHWrZw9FwoVgELdsWxKhZozsQdIFV6X+1Uk5cwAadPNiT+2nB9Z833kO3j52r
6SeoziQtp0RD/ucWaY7ib/N/ODuvHcmRLcv+SuO+s4fCqAZ9+8G19lCp6oVISa01v36WWWRXZOXt
qR4MkDA46R6eEU4naXbO3muz6qWi5jiXGv/tiUPVreF5bTjo2bbQh/yoTgjDeP77o2L/C9McbZdr
sboXhi1cjg9H7Rem+eINQjOBRG+tCrF6Rm4viv+OXjtDUY/2LgzoiAJk+LnPgAzKqTMGJ/USv436
u/ypLANUl6cEIHWtZr9kXQvPdJiy3SA3Oy4zh2TQjNdnLXf0LmFOoLAuLV5i1vQrbPun2KL/SrQl
yuIwSFDaoFeCji53qiATtRPJ/J87saatTBs0oxU0nHCstRFlV+2j6su/7VMX105eYdU+qxkanOe0
7tWL316n9qkXq32R7lT/QwC2yQn523lg+7ZvWAbVSd8gXev3dG9hxj3zQyvcawB796kN0kgNXs2k
OrK1cKtu5Mk0IZgBmBV5eIItrDrKnqUHH+J2HJ/kjsgK4St4JlkfgdmAvyIBtY/bdINaaHkwkAzB
FAZi2ZMe2LlZfXVmDMUFEfOLPAMaVArH0Zt+VmaYp35fFiYNb/ywkTrFqnEoELYsK6cGwJJjL/mx
ENlXatHzk6nHLYlTY3/heEfQDIYnPww6IJVCe4pwh0CTVGvmkDCrsjbLk5ojFLKxacU58JZIh1zU
pAiqYUmZtO+nVVUpuYr1scwFy7C2B/7Z2yZNaclIg3Hhb/SZgtIYdNMtL0+UYIDVzDS4EMp4ZDrM
H+Iwyu5NT8CmDm5zyyxhoRpa1iC3aHSmwLUV608PC+zneKVWujxbmdIWx5hcWzUVA27jbr2RrCwr
NpeTIYcQFzx0NJsrBPEhxcEby37f+PAgnHxxTokDKyVMHZKwILDAdNsOi+5iv8V9Z2iOuBuekd4G
JjNT1A53ig4xmu3MPPCfDvcFu+HR040fCw7NPZ43DclyPN9N7q3K/xBDkIFapU/7vKY+RTlx3FcY
smi0xqSM5mjNKpuTw8/h3NYSJOYWsbaDZ5WuLEkk7pcMWl6v+0fwx3ukeOG566JNIouallSbx6mx
90C47Kc6mHZLMTRXw2+2pmHMt9qt8z1BsIVWEyJS2u0d/EhComsc3dvoSsrO2kra/jsUw69WUcWr
GHrp0bLj/g6aiJYves9WGJBoLaN+CJwAv5L1Ya70ZO/JuiEQLUqQlVH76yE1P5dlSUqs7JRXNWTb
KiWmom9oPVqi1E9l1dlPoQxQpk8cQFXUrhHHC014Xd5Bk91tqNBHx2q1S4+i65L4Y8YCn+luNCFk
T/KRyI+R5Mh6RBQ+dy1VWAT29EECliijXiz70WiAk6XU4Nswpr1l98cu7MbnnhRQ6Lfue/r/u9ot
wguFmAXAOyeAzwJCRTRovpg3zJGMjS6Z5E0b9Pu+Kr8tOTVE778wPemP11s3SENw0tFMcEQxNQjZ
YlpStEPgqfhneuDTYZ7aUyN5VWpQsglc6J8I23N2zpQll9ryOaNNZxVIC5x1Nzg2DyOXdYKN3jd1
8IN26YPTOAv9hopqhMPHEE3xi+PjttUKjzzsLiSkmz99xXU/h5CdfUqlviVHELRfDL/+SmlnXCuY
UucQ4BHjsdwiSizJIIEGjbw5IYi+EjeHhfuODCliXF1axa1VX9SdUw2uM0zHkn4GKKzg9DbU4EUi
0pwPqvKVuemwNxAFm1J3QEQJlrGEgrPmfJIku55le0ci4R3gAinzcTPvyQNe1gGSe2Ly4O4Mssgb
9HCW3UgaXO2WoBkzj+HQC5wup2j8Nqal+SSGl3JAcAxYzLwakfEsCO1ZoVmq+fbgygMFScLrSPpJ
J/SbWwbD02BAr0GKd+UuxlDiTxtzqyOoIREEYGg/uoZ8n7ehjox3pW7NO2cwMMb9OSD7tsD/eQV2
pqCytovnfUp0jN0HX2j+xjMBfuCvIqIlbUbroNNlXWhyIkKfvAzlMvzW90nU9jsTNdlJDYvNzWBM
WAdMFT7jWGpsYs+NWGHqNHVbzMYNlxXWsLDN5OawEH4lsFtucOWTcyymCQdqOSOoi737XFsHvBL1
pWxLf9Wyxj70TuA9gRJbzUnuw7tIzlyVqDdLzQdNZ+ssuX4FNNtjC//jNFTWcOrlo9pDOIR//aAj
luASDBMbv/otSqIPOUG0+0ECjYT06vd0IVmPmZ/G3n8vclBLVUR5FiVifkkoO+7BdOgvfVw9Wsm8
tWftC+TgehvML6Ef9vuQCCsa6PHZtmfraHL9bqRCS5MIdydajXzPz75BzEASVYJqxBJsDNxq4IKm
LuZGl5UrkiJi6qFLvGtkwIzhGuQ/oCVxsOdl4JarZr64XCNghLbXN0hYpgs0KQaxjtG+CsaXJha4
VFpu64OuNUevMY0LGSEICVP8PMVofMyM4OtMJwtpPHlDWmGRkCwrQVrmXb00n9dBN0JbaER3Lkt4
fDoX8G2htd6qg5u5LCPzfi68BIE1oEoL9w5TqHtw+p5OuHPI4gjWNgziXUy35gEiMtp4FFcbUIYj
bbnMwzYY24+9wEPqCOMsatD0nYHNNyw+IQqb0zWxIu9Vp7gRY7JTjWO7rz9UETqYhVjbS8eHtaHY
+LMFY3YxF2Eah1V5F2NvfApL44+6gIZPQf7S5RTY/HTZ4/bdQOyPjmrlOFXESs4hJ6we+g/BQh0Q
ghRUtwY3SWfk2HBGLiLETa3V9UYNQ9q9Dyy/CjZl+aL8dJrruLuyNL6ixHKPTt7usfzO97rIrUuc
CeanRgobbsRa4MU49Odggvg3kn1RA19bY5ydNi7l9jUNMefEnCre2JqT7cfWnEFy2NlZQHD3yfS7
j7EA107nbBdK2tFoyJKwjtGga8GMJaaVvNILKxkhFSbZ0ZZCxYWe/nqUt2jFV6beNdEG9T7EBdJt
5Z/KXLNfYaASzLE6Ykm5nKyHsG6gKZfZMaB5Y4dt/jATL93oJpCyccm+kAXvbRV7yqdSXE8o8Kw5
sh+80f3WErNa1Ob8h69btwRjMtia4UQeByfCkD7A1Q4OxUCStZktO0o01aGkAr5OIGc/lnm0nNKu
uOfTMh0X0wzPkxwi1p0mqasX5TXWa+/J8R1jbxCIeMTvtnnjZrZD/RUiNPZcF/tAk4LVnmTaXk94
BnP/YOVqJueoTAQsIRbsytH7w3HS6RLIukptFnTbjY2LndTvjCs1rOa2oJrflBl6eSVmzgHRHajn
S3D7XviAQKo+TYAbolHuC+aVVjJqmEDhZqgloZdBvEqJO1c9DUuPvzVUQXdhR9e8r3ELNnZCyp9t
Pw49UyMbyPQOdSv57Rq2PG8pw4unz/scHP8HzXLRUMdl+q6Nim8wKgkFIuSjKdwAs0xbbPGfUfOX
4pjKwTGJXOpDTn105fXhSbPn8WjS4sdAgOOdabu7cSZLf5wDQ9tQRt7HbSQpXeRZkdYKI9vt8kct
AxKUhxNKojI9KE4VIgTYiKa5wowYIy0f9ZvQP2E8oBFgljYKuVsCUkGKd1u0LFgdJkivC+0VbbDA
sdMsXVeBQQ+PMvghpY6xs+F+ErIXD5Sl6H+0NtFCMB4kFIFeclaFXzVkO+uGmTkzJLQzqQNBXNQ6
FhliP7LEs9/HRvAU5cGxlS3XuCCxmk6rdfWLMD34YfERTa21SwiE3FfW8gwRBO59EpHDTvsmq6lL
txLeUzjWbvZZrChMn156usT0LJAP8hSyC98bAS4Zv7y9q2TdnqYdEPdC+2zBt0HsOB90J7UvudM8
2LltkhVMPXFEW31yMd0J0xim1aR9tDhjd35jf1GJhnqHkjCGeanJPJFUZgigaA1ZdbTJSjeGDKJV
87hQXbp0SZ6g9yPJbKonez/M+t63J++alBYIWOoOW/TaKrWuhWMymikoNMKNNhnxMv1Q/AB/lsKG
fYzcIf7Y1v2Jhlm81VIxHPpWI1k5X2CNTI7OLa2IAbybm9LtDZbM6Anttt8GlWHs8z4/cwVzr6Ks
v9NgYMmC4GCdNzg/8kH8SApLXOohZZluDs/4lClEUW3e1mNlvfPQY82sDi8i9/VtYvVf40kL1wbY
Ne5WcDLNkqohPrFdW+rlNbS5YZoauJU49A+lZBeVeojQfQJO6gNjQgAXr3NaVediHpONlfXFxYIb
jxgSQIIaMOBt+sgQnAQ0OLOU8CCJC4XNg81n6NsVRrwF9E15txxERoFNGCE9tX1Hv+IJFvxusJp+
VyNa2WpeW2/7iv/IX4x5ncPpoTedD5dK8m8TC6W2HoRH4pNiUBbvcOyC6qJizH8Gi3yBxWUkw3Jo
9EI/URRdTuRlZcNnCynhYXRAkdXllDwj5Rq+07sjlIJcogP2DfKKpC3f9qd3AzLX53xEx49vLS/s
j5F4wRf4AIJjo/QNxPxh2bESdBd04Yai+myjgECNHC9XjVLoRgweqPFgWM6m26PzDq2XGNTKleyh
GVhOOhy63OlpAgfZlgImIhMMCrkzPNsztagSiBqQ5/5LA9Jl7TXAGsY4yp6TGmeUPhfDek1XLbn2
ckhbwvKSpG1Rw+vhipuXdsj8AQzRVNtfkkXwe1Gkvwyt2e9VWdkdQG47GjhQIa0TnUzsiBIr3gXe
gpJTL5dtugj7Nkguvjs5xGqQdbVj/bBpKqe9tDZXXPk1UX0pktYS/ODe3XI/1YMZ8X2CH2pLIxEG
DAwTIW7CTg4hnrO9pdtfaGlTn5+w3i5D2q7DOU7d1UwAIQoSk4ZBGqbcpSjep7S6Nx5aeqidOU2X
xC5OektalZ3X9bNw468m2XeHfBisi90P71KN9CB+x44f8n260M6XsfTNxzgsdk2GmlcHOftIwrZH
Zu2DbfvJbrRo1uo2YRJcocsXawm9TVyZT5rEViUdCWhtJ66YUIxzFyWuzG3b9xEUj1y2bpi7v+cD
9netbMzSWEg2S7dM61dLrCt9sRFKuimru03PD1yoczQXwqYEDr9NadRcHs2D5jAR1ry8vQwICqUb
VA1Ej8y7OiJwWykK1RBaxGuF1pqvsDZ0dJAWc3wIOwzGau7B3Sqk9YfKa6lzOMoMFaV/7p5kU3j+
Cco7Au24rK61h4BjcGN/S1mJ3Jw4NYNjLhMC5DoDLzzTYkc0nyenk8RDzSBCFwDCSZdLE/Uo8x/4
A6sHrcgxOmMlCLV0XBdMDGjYYr7LmdCv8KVYu96kR09QHOVIL0bjVmSPOpT8A4s72AMNmW5gB77V
ssiqZhqa5O/Wy3IWIqpPfa6fbSgD96z3AfP75sviYsqS7WDVGDYEqV9JZcFhkKrxIcZjrlnei+4h
Jq2R0mwGh8wfN030I4BslKZ4kxdHGqrd9FPqVn9E5ZReSquJPwgvPn1HgN3dKq9msdCAu/YEEy1L
i3dLHkBdsNsP6p5SaNCFmVl5T4LG4OK1Z2iW6QmeQvWEpMnF30qgY3EemrS7eu577CX2MWqWJud0
nB5ImCanIcPlxA0uOBnmUKxHA5PXG/LULNMOfZ/zEAmbxaG9jK9ihjRBU6bJbDA16YQmSVtNLedF
EhCvQTM7SMR0hOp4Vwu0rqw+pUsELLKZiJYfsmvHxCKXOixdrj490n9nsJMKJmf3sCTnFq9AagwD
E9bwnWIxNyliwAHuM/FcpLyMLSsEylLFtiGpd2f0qfdQliQ4OuR4bpAoZBuUTZTKfIz9MTeEQEZN
2obTA3RmibGHPtluF1lPhF7m8+e109H33hF9ST8mo7yvJgPgGVGTNNW1R+CDe8ArITM3+sb0Q1S5
yPgxrrWFHW8rpMCkAvL1jy1HSj/A3A2WaK6BRjmtq0Y+7G568EA2biN+MY7WH/E4fakN0uiV7AM3
zeeuJWGHr3BCqh4/2zqmfps8DH6hl2rbqGvx1kFCrrTpoxPnxyqa3GP8g6JNcLbhdULHhJMJRetr
4hOi43kUtvpR5w8CVoLEYrm6/vC1tvpjJFUvheGssPZXpyS1sl0ofkA9aC5TWRTats616LHT0y/N
yEV05I60WlwjvNkYe2rgUannxGexJFzbrAH0/3wvLPrAeH0MgD3FzLnWgN7Q7eixLaQHj0bwLs3S
oxNo5IaAjK0rMnu7fCg3ncPHVpPL2BRLs2flP2wWLTn1s00AZTx94Vcxd6xNt76YyEAZo/aqN6VH
YHO+J0G0BNfVYXLWO3Ip4k6soqMjz1eh++2eHAumWKoYS3XwlAL7QnrUkv14TmqqFHE6w53WAWYk
7d0Dh8bsqM8uE3Oei95QloiDPGYpzM+OEeTAUdBVZLU9nItSsKQ7KBuHYDl8ZPK8rGsbgh3WimHr
vWoRaVNdYSu/s9twvlrm+DHwI6o09WJuPZluW/b9s2Z22cFc+vhYh8FZLYJIZf7ml6N2NBpd39Dz
ILWc4O5sTrVPERIwkPJ8UgJlpM7bLRGCsrilXtZ2uLMKr1qQprbenmSuhzoYgn2doheFTfauNamN
4Ob8MXta+8Eu+w9UVCmG2PayW2RpMbCWe4lo5GimzAUsCe/FaLWc/NLArxzRu6cl6u9jtAM3NRQc
wQW6B6kR+TpKaus+tboJLgckVabTUR6N+TuMm+SkZbV1Y12+xhlUXsHYGNty4lTLEQ+swmocKH0z
pdBrfTdLcu2o4Ynx6Qqvm0hqyx04jLaUJ6VmePU0fToA6C4vWSSs7TgL9KkSBdXQ+997uv8+tbrx
qi3FITaZWREAQxh9M+TwFYz0Kc8FC8UwIrJGx+Oc4aDZUWl1WEk/uS2wMs2ayYCYGvv5QMLfUxhg
luTjJ44pp8I9g0/G80L8pWNIq3yCVohHhXme3H68qdxhOt1HvP8GYrlB37NQoPdgcqDTIX/B8kcn
H5tkkhTO2o0q6UhGAVEb1ZFo4xcob+G22VFOi5DuSdVecQv8HP1ZkVcPmVNePfJopKSI+FHThe+k
G9YmSE1WeGUyPoZe/s7DEL8rFg7sJKWdTdd/VsozdFD7QKcxI0N3gKaTJKTBK6bk0dHzz8u1n0BF
kML+rWf6L/oQiX0MpQKTCKJ9ZLc4kgLMcyW4c4LEEW6eFES4UyVS4rH2+swKxEbPM4NZRYJWrl1f
CLEONRe1qANgAjUyd6wR9YwaUMQ0hxTkyVs5Rj3SnYYIpgCNe+N6xWWkiXXImoWkw+Qp83X748w3
J2F5uRnGn3o0gNrEXOc08pCUAu/0PBoPhP3ohGWcaCofe1wW67FkGut3MLnUUCfEkVYD4mOlazD9
jLyZ0KVnqifM0RstxQfUjLtsOqlKhr0Y0wGjerfCHz2B8xlY5DoFLgO6NIorihiaCIg22c8FLSgu
rNcpzts7VUl7L4TxgBMQPrDn3Spr8m+uF2sc0U+6B97YpoSEHF+Iq62ZX7QUo0qR5wG4KU08Ey+2
LgA8b5Bd4DWoJaBSLmxTucQdpuDFGvTZXovMq3azPoY3n5iBXVFAmO7DZ8TGTKxs7TG1kdbk4fJe
kgT3Vpjyh0ihYJK8w3IArcLX0kvL/H/nz0Fx8YIRGIMYHtMETOWQc2osPuHxHMV6l+XlH5X0t4DU
DE7q0TScdSVPkC0S6F8T13ZsQ7Anjy0zkjvhqRmYzKU+k2AzPFOU51MuaNMhBRrJeSWxegpitOY9
3r42gwVgdeZ4GTn3TlXibm0EsIPw9X3vmkFD7mXg0pnTPzZzlJ+7P4cFjyfncFbhwkrxRr1aRq0C
CYQ2az4FO+s9KVPWA+GrzlOTZKsWbeNilc3Na4P6ph51hr3qS9zRPvzFGhGWiFaIIexd4IgKcseU
utvGpwAuwFqxkg/aPVEzAScVDZQ/LY0L9nEiXPMHHwzwwSTAbDIFdBbo6f2xtMie9AwHIdFMbS6O
xnQ/xePLiP3vpIZ2JPEjFdP7AlDJLpTuAjVEDnXbOsvQp8h9vgTfJ0xNoyShri0vHOrqYUj1r2/n
N6+gpoymwkb/JMJkJwKI+7jUWQgwwVsrabQSSc/wmVjRYsrFL26j+Bg81D/iWYMqyCes95QQ+zzd
pCzHibcJkvigfJq1LNwjSSPn10rLDczen4bcrsu8PVPUGxNOwf8e1fk1yrrPTTa2mI5qG8Ru4d9m
Hz1cb4+nTrdsvtBYiVCrRGu+CONaYSZDURo7Z4QTojZ7voFNuwynovIIYFVLn2GNy94+pcZFDGl+
iqvAEuhj6LV2McoOU0773gZjSmESzRn4GHpUk/zMB+WONHAbjrbp7jXhzj0Hncq78JlF2tlh9Lvo
SWAJoYm3eCzvus+CjIX91JL4CXDQ3dBegcAnjfGUqPJb03/iUG8Nop/vSdHVTzTPfxRtKvYN95ET
DYNtGXbYkCb+2owEm03iZwV4l84jLIVFzganxnzyW1B5fT1C9I81mggqpKcxYpzlGb6tNJo2ExXN
LXev4WREbbZXNpIIRzuT7fQ4MSOiykDHuIx1Ih4G/zSpxlmWaJyCRkuEkxdfSjk4fbV1IDkebSnc
DSW6qTeIuWV6j1+HWrOeCHRdFkSiSFoogxBdXkn8YYW2pYX2f6VKvdaTfjy/OsRyy6ACnnJflTEe
LPL5v9v+OOkohvvC87EUioZEuGl5cMfYOsemfm+92NuALyVGTgei3EiN1gITY4NY1lsrVpJChJCz
TSclQ5MUmbntEbjjVmcAlNpxMschP8g2jlqR9vLywOKW+3bE21DvG09qSHJnPDnL+FSDefqlCcbE
0V9jCUPFI+cXmlT8JRaVOaOMPo5505FtYdprVCALVl5N3AY/n3YBcu9tZQMyg3VIN4Vv3i6sMCO1
EpeN1IImshwy0x02AlsIp321d+WccCkgzDsWtTpEWON7TLfBDoLmyTGy8MGTA5w64Bvhoh+KhRJe
hv91Q4qOd09Sp13T28adOVnuvYfma7mUC8CnR9u4Q/mg7M4eiFm6nsr+HLrjPnXmJ8csxCXJF3vH
bxSt3AnzZq6ZTyErsrOfjgzu5NIT/qCiPpQT1QZITdJn7W9thKwH1g6ryA2TC+FT1j6LrOcZvvyw
muUBHuUQTIhrYDHkW5IZqBjTMVOuHENWWZrRHGkXgXtHJHBKl0Q7BhmYY8nEHWg83Ns68Omou8Wu
sDgX6X4UT4j9okORj8U6iJwPg9k8QrNvyCi4mPTLzspZToI7/IyeVEuvDD7GmmfslhohpBviSseq
GHgAPkHl2bKXqgZD8LsWpUd7ZUE/akq7pAKoxBYSktdbSmOSIVLVuP64gnrddg5rwoOHGK/buATG
PjDGB8Vbe4uRFt78LZPdFQpmPcA3sNp2yGmgBgQzXL+mEWduz51iS2sB50xGFHrqojnHU0ESsmZZ
GBcs/zzSzTxbpEzRw96q1OU3sWPoJZTYgiVeB0p4zxzL2QQlddyIE4QbuLOAORDZRyBCdGRsJEOs
gaTOsoOeHSCrSoPmj4B7w66S/jNAQiNFmfIwtRaRb1w1qI55OB4JCtH6zNmaJjJKt666a4jthnQO
EnKdQRBN4XGpgUxDFdD1iGakqvyOxEh3l1dQN9aiR4jfwSsqSFbMoq8ZMhbQG7FzG8vYfJWzRTWa
trTFtFyPVngwpNFB0/axFT9l7jLcR2FTkBrNdyZLysvg8MUoAzO887V91wX1xyYUxpNjmwXEHN0B
PYxXvkMbsfbC2NrbS/Ftnvm2DiTtosSu0RLPtfRyNeHe0Lg2KON01uuk8OmcpWoiEkfhdAkjD+P0
aIrN4vdYu2lNb5cKN9ICrgyJrlthEB8mSEh6QXlIlM1yCNx4VwnE/Wpw5DXKbor3Ro/CIW8j+Ufm
vGyJ2y1dOP/SArA5BnF0VFscpMdEgBtTVPzYlCQ5KiXdguWhyzjpM62vHgytD+4ekU+oFJFUUy6v
SGJcM4GaKOtiSTET6gKyeAsONT+QpPmoSDOdOZOprZdbF3TFre4RyoZVAlwcyngz9M8GNMUIGAud
i0XOJwSqibNbW+eQ+v9BIXAsWdGdjOn896pCYf+Lxs0yHWFZkCJ0eJqG81dVIRIwft2mzvYVZsCR
XsDBJYJo3ZO10M9V+5AJ/VsRNi/MswdynkP+jgVQ0ibyMhKr6/qM+mk+tSXB7/1ARbkeAJ5lesqJ
jZsiSsV6nKi3s4IJdqww+UgFy7Igwq7CV90xpqM1Mu9yOUVXDhpmzOigyBEkbTQPBjO1G/zp4ZCd
0uRQSrtI6uv0XSOHZG/ydU+TyxpA+mzAWLRbn54PqEYuy//Dx+T/9jE5EA+oYNs+ADPP8H8XXyad
DqraZmmmk0C0ggW6GaRMTw25Pfx8pDaZZs7k8p24rJJFKLsVanBKs+OSNDwmnaxXt1F1twchDhR2
uLrrMV4negLcICrZ7SsyeNyi4uuI6IS+PfkMCaKaOody3oL5CQuEY7k2NpCluFnTyOyvs45IzSeR
Y6tWiK00gFwSQ0s+dcyZBu3UtsmZXpX9AucZ9y1lbr6+PgU8JiidKn1rbrD++0/O1H9XUTq6Zei2
/PBMh6v572piwfrStJN82Av0qEgM55sjh4rF4m1xuGRgK9B36onSdT/5LdNFR3Pbkxo6I+1eH6lN
8ecTmbdQ36BGvTGwer/miqMqxVJBOovaJf7MG3/bVI8Qm9mbqczbtdpUwyLfpE0OOq3xk01eirOO
wyk+qyET9E+AvHJLlZ74SQKa34a3fca9NbGPqqeMJMMYYCA9sfT2ibNCu0OycDeGpL6ozRgGpYsY
OjvlFohGtU8Nfpd7x8mo/oC+s3IS6uVZq/Gtp0tnXPoWNQx1K5wPpBXUW82PQ9oKl6AFimA3mIcs
nI8qYljtUjnDamgaSOBuanz4bX8Erfs1jtg0CDmE5Ime48996kfVTyxJwzySCvJWIYkjlOMn4WeI
8Hq09ZOUYKt96tm3TexY2LbV9uvD355Xm2rIF0jH6tHr+9Rjecz0bM06MLl6ZIDK6kazbHT8AGsa
jDTK5DCbFKA26mFoSnVQRu98kD/z9hpT8snfNnFlHgebsmrYyLQayUfoaXFdAHvR0w10AKFy0+Vy
1zL1zVAfBlhps3KZLtRipouBDH4Nz46UFbnv7Ym3zUQ+EdnmADPSzE6J5kU3M2tuZllw022ie4Eo
iHt7xuTW6FiX2mKQXQK9fs0mDeV0T4uXA/GZ8XGRbO7XzFL5SG2yeCgAF3qk7jnfuMjXDzMFM3SM
rB4LH2oA4uEWtemcgD+Rw9xlLEWCLtoBqjyDlBeHEADGWTW5bJ9JuyQUimgTHJxbjZpwG4SJtcnI
P3zIZU4DKZEQZqSMW+2jFjbc//564fx+Q3IMn0x227UNlym87Zp/vSEZ8JsMO2fxZmTNQw646Yd2
XwALPjPBDV81AlibA1b8nPRSMaAG2JyAI3Ps5mQfmcGGULmfz1RDjSGKjMRkRy+cmlbqFAcWtCgT
Zt14GNvKeADJv9x181ltmPjzr2MZbQ1Z3FZDKztYoSxV/183R5zDq9jiBK/Tl8lzsu+RhSgQZ74U
4NFljTrfuRHQ9XOoIpS+HSxAtQvm+c/9FrI2qr70dPLKuTuS2KesZZSHTMwfFN1C1hT2OYPKkpc2
mo9Frov9OuNhkBEa8PfHw/pvjocQCJQ8V1geU4TfjscsuoTujG3vYyabt9zzzMdwxDiYwlHJ0Nw8
ql0RcKBzYTcf3nYlZWAc4gnlZCp/qNVdwBPM/Lm706YcpEJBdS0DvnHHaWlPZpGnE1nVPFHnYuo3
CdzrVSuYLv7yFHfodkcUw7S38zHZ1uCa6N0Dp1xFMgvOb/zt338CQhorfrXD8I10QLeYhuU7lu8Z
v30CfsqNS/casS+AdTbZN30gVUANtchSGZk4/9xWO900IiwCbdbKY3WxowcQIYrTs3eIHN09unT4
cWozLrUjOHRiwZhP6wHNdplMWIYxrcxcjZ7a4UwjZu1wJ1eEiKobkgvVE7+8Ru385fkg9wPgd4W3
7awi3tco1vYi78ZPWZ5ifImsd5kw7bP78D98VPKj+O2jgldmCAP9nm4K5Sz6xaMS2HNq+INj77lD
JkdWftkzKAkSovXsWxg1RglCmw+mt7GwJkWDRKKgPQlfhTk/AABuca7GhNeF84qf5jPzQCZ1BS1a
P7Mw/joVMcpTuJkmwhE4N+ybJwdrTmwmFcnNnFhvthNC/s4upQhKPms8RrG3/PJK+Q4+ido2U/Z7
kSXvoihxjlE+ZgQos0sNBrKF1d9/Op6cS//66bimoVNvMF1fJ1WWeNW/XtqqDp3yEAbowLsi2b7d
mNXNdmZ7HWkU3Dlu4UJeOfdz9ZooinK6DcMnPbGRnbsYfsP5D8LjULsky/BCKC1k2ThpL2rTRhi2
EVGV79VmZTQeMAxUvGrTqOblJt8Ik+LwonZ14Wf1ZvhF/vs3y5Lx1zcDIffzzYgFW250VR/V+0xk
BMt2bdAdTXq4sRe3LzGw/P3os5qY6qF90fUecWBtfEhrZ0QsMd9K22me1Uv71ktXaVOTyi1fGiYY
iWczRBIr3yjHsoWoT+ql5bNiADJej+b+9Y0K0z84pl88qNd6FercKJuMo9pcppnceL0PNmrT0AYQ
DvifXt/J0lzzmQ64ek6n57z/+6Pu/3754MrhuoYldNfCSqdbvx11+d+50xTWxDEVcJE9BCdqSKR4
utXiTx1LA2pUaI4Ra6aIe0mHf6qQwd7KFtsEXyb4Sk5XvhuigKV1k3z0CBc7YX511oW2HHy4wI4J
2B3xMnnjSsSgHg1OS1eXhAozQY2XBtkzeonhrgaYP+OddqZYF0YGAV8+wbRzuDdy6Nrqa+zWmxhX
6rGW8VcNX6vbWIuTT/kPBDW7KrOMmXyLZO/KfcQkFddY8yGauOMl1ekoCykQfduskQ1u+qSq1rW0
/7769TQswWrTkI/09lO31Hs+sYQ1aF29nwcbebTRVpuuWp4JbCkvQ1mLG7ojVhNd0HxgQdggnqIm
mE1EftVi+ICoeC9R7J8o9ni7nvbQvm1IMxsKZIsu4OeLLweviChSeTWQ43gkJzFGw7OKTVLnF7/o
KBiA1TmR7vNzKGIE7urL8b++Tv87/F4+vJ787X/+B9tfy2oG1Y+U4K+b/3mNvzao8n90/yF/7M+X
/X+96qXM+ff7G/3lffnvf/56m8/d579sbAu6+PNj/72Zn763fdap34E/RL7y//XJf/uu3uVlrr7/
8x9fy77o5LuFcVn84+dT0mSKtfSX00i+/88nb59zfu4Sf/8add+Ltvse/+vPff/cdv/8h//vDldR
z3dt3eH88hwMk+P312fQCrBKF8J0aVWZFqckS78u+uc/hPvvJiZKQU/S8bhTyellW6IPVk+xRvW4
uhum7uh4LP/xX3//Xw7k24H9N1jCD2VcdC2/zV+XvQTlOdI66wmfyY0jqJT99WLf66Pv6Gh7EQvl
zaZ3WJT1rrXDVLj2y+Jx8JAo4oujNQKfAlp+uMn/D3XnsVy5kmXZL0IalENMgQtcTV5qMiYwiiCE
Q2vg63vhZU2yra2talgTWmbYY5CBC3c/fs7ea4tCx1ZIFBLKvTno5krbZbrvrIGdFK6/4JHPJjzf
am27RwN6BGP4XZqxa2DGUcOVOopYOci7ffyV5kSOD2gl8OOAh0iRlpGfUFji3t3gl5KEVPoQlxFW
GzR5cYjd1QCqYZ2Yh77NQpdeNkoBhXo+yZr2/yoY+DelegbYbR9igZam68KUBACSMbGpU5eiMrI1
siVMh9vF6DzGRfXL7h9q8OLgm3c3swR+NBd55HfIcP0+MqfjMCpfTa4+C7tPH6VuH+uMTp1lC0gj
oqxxLKKUkKgOnNzE5IKqN5EW0SbVfHNPilKxfNWJUDVtU9IaWYr4mQGcOyCYjFbSZJQsUr1aOYBN
uKQo2q8L8sWcOOt/tzn+Rwv5/734/mNN//fW+v5vtS2D7n/FOlb/v+v4sx/Tz/9c+HzDvxew7vxL
Z4XC3uPKbFpbsfjv9aur/+LA4K4hbE3QmlRZO/+1foXzL5y4hupyqkK6NLZl91/rV4h/8Xc43Bxt
07R0YID/k/VrcED/R7lmq2wf+GyEwU5icSH9v1ujqkSIo+GX2I3m+m8IckuqwaY0mQPFwJukChkz
tEq8pahPq/uwGFtfdGXgvNegOlMHtcMxWurHPoq8qBUB4NsmLDsH9j7NT95t3SPDkZK1TCHAMRqK
18Hi3qnoPpijwddcxTqpCQC64sYkWnstLP3ejAmB1OT72oFAMEcjDiXtYgB0FxIKSf+ju0pLnaAp
4y1PV4JR4+RAigCsfirtRbj7vCxvCUfZkhv9ucmMqy2VJ2223nIdkBdBBAtliNDoJ04XZLyE7oJ6
sJRmN6i4QmJwRFZDG6sy0eEb77aldJva3fQtdQj61vE7o0Qn6H7ht/hci881M35isw/NrmKSh6kP
QXKvjC9WWx/NCZGYnhjCnxQZqnH+kJrGnWVhOYryv4X2MeeUcrW7jjQchL8A0fG6PPqMkxpp8leC
eG5QortJzx8ALHpGsh571Mxd/QbWM9yYcQosL2kzYTeNfQmECf//nmLHNyCwVsRfxilGVUyBuFfm
bfAngrJSdmbFOKSI9q71gqJrDpoFdFgrsdd31j4jdtGLxi/Yf3SaSCHE7ZVCaWrGfu+qxSsq09fs
AhH/b2pXt+0htyjHLXf56l2xY0BCMm0dlvTyR5TSpGhgW2MbNqyvUU0OmOYP2XS2RxM2ogK+IMZY
PttvueIe6bLu+3Q+jFyGelM/ttCOmK4wbmX3dkx8ugUjdd46HF+Rc4jSuMBOvMI15z9ykKdDO+n9
XhsvzWLRelrFo3xzy5cGVMU68HOyG5MxNJHFOSbiedzwk7mlHNONlFXgeS/RJpnvMSJUT5uYhY+L
5Wc2GVJp+cnIKLQTBClIkp+tvNXPtYGlWbfRXfdj7dGbPdPwfhlHRuqIUOu7glzloeu/VZc5NAad
pf2UKp6fefxpX+IKy3M3P+M63lWNk52IMd8Roq14Iw3V0Fqze6EOv5FSBabEfrNRQXSrmoO+03uM
hOneSJyHqAfbYca015N4pSuWuL3PdOI9YT7nt5r5p0NzEDCrl6w9tPRzkyAiIoIyFWntF45dhwDZ
zl2N9m/aj0BJ57LcVcWJ2BJ/Io+JLiK9wk9D/CnpOkVfWP73VZHTXkzs9E4VxaVAP3acXI4qCIfL
Q9m47VEt+zogLiHfRXnkHrWyCNVZv6qdJNXKSlwMySCL7Tx9Af5rkvnYm09DddfbQ392k/GhhzOk
thS0xEVPql9rj5CJZ7lLtlQs+YcwkM6qzolCNsqAqD6Rz1B9vWRMvsfqMVGvPWT9coEF6cqzNK2D
CdkOKdBarhylM4ES/fZNSPdJqul/G1v1VFw/VjYT/Uga7PhChownIPZPGr4vpYYDrN/1fPaWhmay
JIz7fdr4IeQ22kEf48Ky1aeRLAHAPJ4Qn5HahkNOGoH8Rpx/dBrm8QPefr0KyCxBX1t4Ck3YrMhx
0Ue3EeFHPQUtGBaHJEFJ1T63ij8UT1qz7uey2482kxAb8pT+MJfvaFh4A/4Y1UHvmSGthMSNkC3O
tYz8nBcmU++imADk8qF7QI3EUCc5oc3xTO1FEWRsoZnEkkUA9ghZHpPX3k7UfQElN51avzLAlCJn
MwCvdh/JDJknWh74mIjgkLuG3w/lbr8vjcOqVR7eV5pHRAFTQ2noV5mtryguk7jo2ArKt7KZn/Gr
+sKew1nKsO2NnRITqqgpvgCQbShYD3rXfF2yPKShc5rRUpUkH2AvRbrxWmiHsaHTa/125EoQ/00/
sOOqXx/nPglQ9XG4vFetDJb2DcYVc0YKvySYw1LJwhaZ5ZLmd46TBrOT7qclfo2n9CZn95h3wWAg
8P5uaCLZMVFNYl8IgVwDs/iqodZKfDRd/th2PueinzoMojszSIE2M53ye3r3/UlGDPIr2ufF2+Sk
Tz3yZYvpIWHaH8XwCcXOSwr9aKGF8RxtZcZf7zBAxe47Bsf9mI544OxA1f7EyW8D3H9dfrs++27w
DS6ztZ/Sh1Szn9uS7RCr3IgjhEgOakx8Errm88FD1amAIv10EzA82wTqk2F8+12JMDRWscdvTsRE
O9zpXXdNMtB1anbkjvmAFXE3J7t4QbZq70W/IJbU3d9M5B///JmLp5So03DImps1aqEJajZNGU8g
c1ZJPWdeoIMkN2EnN0ajh7ICakDMZKskr+NqnFq3PSw4V5CqOgdU1r4ayyeRR3sFKN9ELuFs/Ym0
j0i7n9F06uVX33Mb5wze3Hn4q0nl+erSV+KPoYzHnsBUiLRr2zs8fajBzyu61wCGRtBcZU9jOexc
WuWt/ogSZ1cAJs7eWUHw5ztP9utVrcN0PmpQRuIJ8pFWfUkkM6IkfsIFkUGG8Ji+Rn2BA3IOtoD2
eSr3ixPBX/ywi9kvVB5tCg1pIAomKHEgQf6+TzFQrlqygSdAl1ucc2DXF7s4YV881RiZ4k3aJA+r
0e2HnjG91d/jo9mBGg0c69wpPy67a9JwZIm/JVtelYrQ6QyiXXpKieW96EnM0lts8UhrWdPaRA5Y
5gFdDsy43VXEt3G874es2i9zfcg7eGDE4iiq4GJBgI4+XrWIj01t5VeEUKEZPwSC/nK1G8SN3SEe
3cdq1i7AINnzORi5XTWcnlmF86Bwf2PEv1H0lJXJrkLkYhX641VhWuPXpvXURe5nskzPVpl9TYTS
eAmiD3te/MTQYe9Kd486sPHN8olRZkMzP6aXTwvcLwr1D3UMhSQxYgmc8p5tYBxuRpKOMFDYoifE
XygLQXrF8cnGLuiVP2s2/+SuGYdiFC9NbN4it9nNvAGOCgx+hWTPAJvo45kGEZ7iUhshHq6+1u2T
BcNYHF9yu6WHUjvvSo3o2sGW3jrrLqZbmk4KL0X6hMAXw3mC0mbsYF0NWzXnCM91X/Ssuad6RAu2
PCJyuJi5+zRrIPYQabQuPPiU0TO74zreNeq5N/Tf2HB++nIM7I5ZXruc2kn5AWbvrVtOJmPIvmrY
DoZzVc9wpZ13wJWUON7qnPr1TpAyYiVoojYvcZd9C6ZUbpmH5EwS69K8WfJnGI0D1lKumbOvd4D3
HEG1zF8wzMEgYr/CIw4iVx06f0wq/nlQeor7eflSNndT8pBvVpayPg9mfqkJ/hqU+p5M08TrCo7y
yPA0dJrA03YOdI/I/a3c6lLn7WFigtird0LtjwVj0Szh3UARF5fo2xAFJ/p54o9Wiy2rroGAUvTH
GF6cGqzbit6BUESDzG3+AY7EQ1bTxXWwNj4h3jhUyvxqUx9GiClSdAGqQ2oltLopu0L88IfXJnH8
0f1J82qfTZPXLdMBAsMpVv80GUgEMgJt5Vl35GFu8KhrS1j1C7Lvmp9foKgcOYnzZ4t9Y+GdS8Vn
VZpPSXVcTXZXDVMHtffGdNvJdT4XNqlqB9t5Bi7A023hyJd+Mpo+2dfBOCl+m1bPqZmd+EZI69YD
IjvpMa4JJ3vx68H0YRHsGrN+n4Syi+JvlulJKRW6A/T+JvWgUMYnRv/gDtQPET57rRZHqN33ujpk
fqbLv3IydpkzPxaG8OKJwyRFGO6Be2C2R25RhjlWUUaLItOWD0O6jCF0OXrlGOTRtptQJnLlfazN
D8AbRcABf4MY+5RZNfRCdCd443gV8xeHtkMEqG797k28z+t9TLZ9PVJ6WQDZexo6tKUTRBZp9GoM
lKLU1lXywwwEkhIZYfIb1wc7NvxPnh1bp78YDwI5VDwRbKr8lPKlR/Cu4V1fgdatMjmqztHk5ZWc
XrpAFq3Gnz08b9y2nEma5xYHvXmU86lH1EUTyo9qO6DHjyz0kg0aB8bZrZw7q7k1qjwqy0LRVfvp
Wj1OETESqDxkT+mCaJVsXqkOuDTqoCpZKTY5QKRyVxkEyGVCBYqcF0AoAiyMWi/NPIarS/8os7Gv
Lj5xQWArynsbzV060oNK+2tBIMY9hyUHC+cQce+qFZ9n9a23tuKXwPL+E0kwYk0Cmpf5MRbaRdS/
sJ69CFQZ1UbFodazWWC6zj+xobD6TX/NSD+IDwbxvElGaDAurLZ07ro6wsO5kwpXTn2zS/Ub6QP/
mDh3ceVrBFSVWwrOerIn45zrr6mVHqT9pnFZyqMvxmTINseDVokXwktPXGrgNP9muQyhONwlZRzY
5aPmfDKvp1EM1ML4Rmvj6e5nqREV4+whv+NDjMI1lMazo4pbVqCyzo4qRvyyvQ3ja00NJsQFizk9
/j6IxPsGcVgtTuxMemvPU43ILzIdz8VmVFi+o+B0759HymY1A5rPVtEpGIhzH+cyjko91MB9jApP
F86hmr+tBJlMaHnRr3rx/EH0DdfTe5zP3M1iLBr23ozcsK8t1AVYDWUMw33c12qxb51robpf40rp
ktu7pcQhXB4yyit9udYy9i3tWSwEzBtYrb6ANnOe/xhgNZVS+kZ3SLGV2WmKZnkClo3lGT56q0++
0zP1rR7TCSKwFeCFAh/keo5O9uLab8NB31o/bUp4wtf9bi72FgWWjZUiSWcqydrvAZcWXXexCLdx
2HaA0paPYsukRe9n1TFq8VuL2KXRjTvkAhgvchix7segIjWJJEey4+WUHYuC23XWgYi1oeQzHPAE
rMMQGvmrbv62OSTILSZItnvINbvUrCi20ss4MIubhqoP+iojhhpdeQU2HDjTzqBhKbL0gYSd/Ryx
S04QYCNh9jQilChICYRc9GynJwpkrvGNRiYoZJ4gdh2vzlbQd/X00NoxAUSZSyR1r9wj/ApVtfku
7JeU+eehd9yg0ooHiWUNMy/1ofoS5UQoMITXuL3MQ3GKjF+Yx1DXlxDZ+QOxvLeWgtPNtnxcuVfa
5TDNYJa66n62GMGQaOr0Yc3mZxKUFaOzE5PL0aIcGmvY2gYPyxb0Opn7XlJ/L+UD/TJv+e56NJds
V9yuOnhq0DgUk90ZcosjBk6p/GQsFIdlfST9lSiR+WNib9VjZ1dxR3AB8a6Zt67fBuEUqyDaMyo4
Oz9n3g30NFFdYr4mOTaad3U5e61h3KlK8cae4LXLUU+IZau6/WQ2gIHpXsEdAZG7WzcORgdIIW5Z
KIOvkKnZ6xlCwRVfFBEOyzspkhmidPrU5bva59x5aq9GuTeaWQjbOIiN5XlFZZUYbcBwfOcAQnQG
BlkksE0frvl3yX8WeGfRIg+dEA/dAL8Mv6cYiO3R8b5vabWYr+A323SD4lLSk3YYfw2fDMMCnSaX
Ny59MD3mKmJxnGRTQIgmc6bPidtrqz06mt2cyHI5SMK9vV4twmlyc7+uRnCVZRAp029ZEfie9wQ0
gOHDeaENpwV/+fkKiy77HfsgVtTjs9W8ZPYPxrCgmig7W0glGPqiIK+4uCboUI+JqwG7UxYPASWw
pOavYf41Ms1jJHCxuWrP6IQrYwETEXF74N5vrSvViH2zCL8kaYCfNv1BrfAqMrJzibaFmO3NnA6t
anDj35N5XOXdacbphVkKB8mxHu+oMAJ1rimKlz3A1xPGU2KDxt8kzqm3zSPRABV+35j8PpVm6FTc
0sZ8agzJw3tay+qgWT+ZFPtWHIRr7fGY7GjMBM74YZnA7rFluu5D3qWPFutgNjnka/hisYkm3qru
NsyZxTVKWOpzpBNPHVPS5q7zZ2kY/kcnddR9065Ofbb+cF335rXcMbF5xoDddKpv6ztruCjQkzj2
I+UXGRh5iu+6koRcsf85KdUme1NwoaVom2c1P4jS4ASmgiBEL8Uamy+hPf0lA5OK0aZKBCCddms4
mL/zeEXLuGWcaoj1tD21PbFEW0OWK5q9vkfcnkfKfE0vdmUHABtlT9UBUQV6pwP9RERBVFxfS3pq
yfyJW+wFNv/MxsXPchT7pZXtK4C/T/yaf5u2RzLCzWzNkcydDcJgRPFHX4MJoTcgRj2K/QKJtKqZ
Hkdjw1qJOloZSgErojhNAlnPALqTwoM2rF8j8Slr97oJrfn2s5pJ8LbESOgHfWYGT5R91l/shRZ1
f50LscemQEGb7pqWZLQ1fTCjp0JgBaAGTvo3ImeI3Ri9xoaMWOTXdnrFpWZ2P03bQV8EOcvZyZ0W
S6nf26svZxN+xxVi585IIoDokKBl2dQ+VEYfJGXru3VyQC+MNlkD9oNoMi4Eqp3irEs+8ZwArVJ8
uYt7VnJ35zbVM+TTn5qOj6JXT0QIe2YaB921yb6HCZk63TM3sUOtoo1EB6A8Jp0ajKO9d1GP8iB2
g76cTUwxOmdjh5VJA+vWgcIBoOBn2YMpXzuV4GzodnrzWiX2ISqb57maWBvfhfjT6dVdnX/wOM69
haPxFSmQFKxU0gdy+7OommAhqnJAuKYnjYezN0BhCoqDprU7H7klR9PwNEn2icp0dhtRGkWEl+tu
mK3unQMSQ7h/MusBX7bntN8ZTY9szdnC+72tNX8FUarAu+FrHXDDeVYH8QLQEQ4gH48WbvzHrh2C
VJlejHGvuBLQBjERFCcMB8lLDIBC0EGqd0v2J5avK3eORPxxBZufoz1ECqzE7G/JQAFvOLj6MiSN
7hg5yROBXT/plB6hArQgX9o5KDWBkMty/AUGJr79fQcJ3BnkK0KO01LroBaSW6djZsnx1RCRybI3
auvUgd9CZkeoQ55j24KBa8FKybWwlI5+WlBWjBpCGke5a2LnOVmZQnARZ/UV5n2bU6sp5RUP4kAz
z7EvgxKTeWK5bxqIEFzY7Axp+U4KzGs/rBP7S3kzZTgvaUIjY/mcktRDZHni0FweupkN3snSN7vX
zIBsH8pR3OtFbmNLX+a9oVM1F0kPCZwfgHZ+KychGrBNcaDelIodecA9shwx4p9y/Lllm+7LdNi+
O8CYD6WKs2aOxz1zK5Rky8kkLq9Q41NBx0kptV1nG1xA7Te6rV27glHrp3AeiIujp2dn74uuHM1e
r+HX5bQr2vWtZhw6kzR6/ucL3dTIyzP1Qkg3adZklZv6RbStPMAi2LlE9SoUo7Gdk1O1XvVoOMgx
CRvje+LEZ0yTxEBaoKhkIjQwqrtW/Wyxq7Sn2m7w9pTOl7XFItczvsQo9w18etnIypfnuijf21T5
JiYkqGNqHzq4Oi3RWGGEUSQFp3c2v8yz8+YkAzL5kRJw0Uu87TDyXJpOfXeAIx2qQYcuZC6Pohmo
SDlYYX0iimxxdUHFPScWW1A9+100XXjwlwXea5q+l0zc3Ez4SdX4RqIHSPAANXBq87Y06rCX7EPj
iDV4CGfEgFjtBJefvKJYXVgQtHiurZ1mR4Q9AlMO6TNclg0pY3CgyRn/MhJGMT5opGqBrehpdnN+
KUkUXeyoCog9di+RqeYoBKb7XtncLFpfeZq8FoumPS/bKp6RrdLuF7taEEHktM9y6mglSbrC2sjg
TRIdosTrcRoVetQzHg7HilgZ+WQdlMJ4zOKuCvXCOlQLDcMVaoqfwv8IyRcS0RwIolv34GKKbLEe
1xhmk7S/DY3h2MyE6U4ee5SWJwfH8jKHQiMlAp0qsJ7ovlqjj7lrSQ9pOc0BnQxTa5L0yxcVwfJR
AcWP3rF/JDTXPVtr8WLKl7i28yfVPpLGUgPKQ9eWoCPSYNmQN2ZM43hInPG3R5YKQGE4EpZl7LrB
FlcH22o9wULvFT6fxqVjZImcg9Id29PauXrYp4wqFgYbYyNP07hEQeeUgbYlPsuqHn3bLhDQ9Zg9
ZT/sRocEx0ZP4n0ZcQrYPAvfNHmEkrd9tusXkdjNkUyji9w8hdhDWL22uVeAMO351V6HfgD2nomg
RtbsYX68uApAHF5olnXOrXawPOFQgE/WSkAbArddu6z0DtKFAUszFuRdSaB6xXDMiTDGqPnrVLMe
DFWXelFt0XWcq0+b6WZWlAj/18kOHWO6F0XvnKJcSY89Qc8u0C1/wMq1q8aZv5fX/oy4671wyRx0
tyZUTsHXT4S8cT1baWJeY1j5nqTarMZhva1b1EZC8zxyZjuwJ/U1rwx316KV2c2ba7E0ea/HRD9U
dsInp7t7t2aqZ09bosK2SkHHWOaAibwEm2PYFR1nCKD9kF6VxPUyuHLnm7FGyR1OyH22jbtIDPiy
ZtcIo8b4GfVPPgrYEs68DaXRvcRleTHjnzxW3CcRe1NfUH5DmISt9T4a+tUWnACyfnVGsAtukn2k
ozb43UBWqW7yC8ls7Hmc/KJNSpZeyz5rZiZcRYfJ5TCji5VXpLpWQRPDzexX9GgKlsXzaDPnsgyN
gO0ufx0qvi9SlcnvnCQNOnyqM9L+A/7unSyTn6ornqj0XZ99GZQSySexm3wqGiNJd0Zl7pAtPjS8
hY0ZLVykk/scnAlVhX5zC4zhYkYcMFfJy4g41LcGTKqZiG69C16yzQhzNgYKgARFGo1CfKudXd6i
uKtD120+U9sZ/nSEbNaiZkpNzNyh14Hk2b1CR5qS0tIlsUzDW2njyEJ8uuX3sOpW60k64pYndQaL
HYxFrA/HjCxUjJsM39siIaWAZIFADDZ9MNW1mPuQ2k3Ykcmbf8xrXBgLO0syGL8khtlUouCqDKUK
6w5TQlP1XGdoR/zzxUhslQfe0MM1b5M2m+d+63UOafmtxN3v7E2bn7VjNJUCGm5byAv6kbtDguwZ
BMQCSolzm+5ET7DY2EPWtudiB+fuYVLoVUVwYPnbe5ypu4EUsMBxzBq2cHlDldT5aWZXl4LpqxbZ
Ptsh19hhwTnUx35WxcpRkW0X9KYdRBZ4HnVqkbWTnLdlzRmFcqoAbG8gr7/dChMIpFrz6AwK/cdG
Oa1qzLuWREqoWkDREzinxAI29IwkceU56ww6msKsVTobNFZU087qaddizVwx+u9KE0NcnhJYT8Ie
hcqQ+24JTEGxyPEkvbMS471RRS7nSUMYtULoeHvOFVmG7G1xMM1LQMeLPKahOWRt9YFHZdpFTvzF
ZImaY+VlAK4ZL6YNhy/+LOomggUH0jvRioBgBgZqa1v7scD3X3KR1vGdoWlwIEYxo0IOb2N5l+Rk
Tla/Bz1OcE+NCK0YeNC1UwVtB1xa5oIItjh9V/qaJD/wuW3rvM20mjypO9UBOKBXRBgnNVQqOm2I
neztJzwEjzEcQ/7G6RgXhb/aRsn9QSLJmCwrdCtDZRKit2HeYoofZpn4LaP0g62HPOf0zpH9UU2W
5pymZE5YrbOtXUN7towoaKNJP5rxSMySaT8pSvmX7LLhsbLFwnBJ8kiqWOe52G5YOEr5RLCS9ii4
wPhNz3hg0gfr0FT63i2FONeNe+QJKvslKtDOuONd4nQvSub0h7ItFqCtgtBMVy8OM7stch1I3PZq
KUFXJrlflLb7kI1x0BDe4dFy0J5bVFHcAwlEwSwXKN0q3ksS6qto/tBdEq8LA6XOWFff4IXijzUr
/ijVjz1WyXVZG/JZmpzMqoFPUKbitR9b+9lY2LPJ5kNYs/3fenFn7p9DHyhm+pQC84Ywk1EapV19
GDWh0BJjPFd3yTurqd2T9eWEOHjL57SJ9hTFjNBQ3BLSJvmnywmusto0t3quK18SmhDGGxeeCnmX
2pyzFfrCK4Ty7CqKaNlFSjL51oLWuSxpaLhKop3++WJv/yu1ClwPyZ0QlX1S25IesTbSFowSI9QK
9asgJo+0D5y1I7k8yuIMd+aKGFjCUuNQSW92ppNErMWnuGAnaJlsBenmY84S0FEodCT1B/nfqxM3
V237UnQwVYxMTQ9RxmlLzrZyZ3Vp/zwlUZiAZHkGPfWWC+vTULLkOYJNR3mo2MAWjCooylbA84MI
o1mVdkKRkBGXJeb9JNoVVFVzGzXFvhOMTeY+jKC7nup2g9O0XB3TNZcPWqLvm778UdymvUqZneqY
q6atS/BcCkjSHlF0tuSHdhjHO0w+495o5MdKey2CLHYrtA651hbftNbzb1Fj/otznXM6LcvXNa6q
nYyRZNqMCY74poeg0ENjXOn02bEZ6PXcPpeN+QEOkYtbKUqoGnHxKizQwVbWa0crYWKtFtVjS6bK
2e3pDm2h8o4cidPtoadMLqhrE401sBn72eFcCo2BGCCI8TQfIwTiFWkWdasT3ZklzQ7FFtFkaWsc
LLqwYVXXXWBYFipvI/9dzSw5Z8MhVc0Ss2Sz7uCPXtN5gbnums2Jco08OmIsZqJ7glqtGbVBfb+D
uJTcWaPxZ531JUgYS3UYcu8JbFLute2LnCvhS818ybga+DMl1K1L8AjoGZDNlUmSuUXx/PPnjr1w
eR2hN5ULCXt1B6SyFTY9LxX1vZ9K1+GKLwgoBubNZzE/WNY4PwgHq76umK9rRziroXKIyNrtr+YW
31hrOpqookj3GZiI2MXFolvkOCx15V5UOZBRSO0S6I7oDD8bYPSMFNrhP2Bk11oMesSRDjYUo5kH
TvK1NSKX/lhxKIHy3IxF+WszMOXUyvV7MbsWMr2Mdt5Y/VloQTcD7GorWy4JzNOL1pTcB+h6MmQr
qoMqV+B9xJLeaVDmgzGP35gwdCBuF+Wj5zabrd1dbVLKTlOHiq3tmNyjD2giMktqWylOc5fFz0Mr
EBEBQBJUr1dVluB8JkwU+SIysIyocpxOP2o1ZTZ0kwjxnfHez0N3T/ybtosLaVEhldOlFMw0aiPG
8I4A0vZ5Zda7hhS0wTQhG3cZMIo61X10b+m9gWkD/XG3S9Zi/UzWCpKLHr2tsYoeR6I5ZP1+obmn
TCNZREbW9GqDJbM4gQ6Zgf6Xzdi+LW5v39yIRnWcKTT4MsHcGqXec2wQ2KLnfiW1zos0c4Xf4jrk
YJsHqUOwK1Wi1XuqMgRivgVAwY+HnGKiIjLCUXGzgr5pHLRoowzxEOn0hPvmtowTAXMRts6aaHOs
ump1Mqa2fm+3SxmwnWFGSLkW6XKzyZzjllBN+9lZjCt0lH1HGOMpVVtt3xrtH9LIjKvChA7mHcJw
3c2Klyi12wdK8uc4VWoIrKtKdl8jMTO3+X5GQ+aRj4HQIoruASGCL6JnMjdlGlhGVoATnZ9AgsIx
awlUHBzmvKY031OgEIBSoS4J0m5NcEI7FQAUA9Hxx25y+51IqGsXWfeONQsvGZlxYI+Wh35eND+W
Ig3zJuPiGFj6ulyd0dzJWR1xPTp/29x8LOBUh80KxdWwxl3Bke5Vs7hN7vpW1Fxdrdiug2mMnJ2h
IJdvZ+Y2PQoKj5AtdulpecdPkr7wjV5bqfd1mpr3uNDewEF+lpH6gU/ylQeU+hmkHNrxxoW0nQ1f
xWisyqe7Uq3dF6vod4k7wcQcte3I4dCcYRvQIhzcB0sFuY8ZaDdUteKZGE5UHWSc7qzAsSxiKpyU
0fY4fujVsIKfwrje5uIZHHTn46XRGJVZ+LVSKoO19mRSin2uxAxetYtDFDH+JxUtWQdeyJU0LwBB
U4FFI3cyrh91CaS+b1V0bbpanIXI8325Kb9kknBXGMwp7AxYsuAQ+31NPWsyQotihfkKSHHu7i1o
GqPYzbKe9rgbjksxYTYdJ/7YkSRSvbluLx6S+BMp7WtnL2DPB+cCMWB8cgccqmAOdy0JkY2mbsiP
cwt4GHolGp1hnpPbrBOwWBUH4nbDFPr+FQnS5C1r1cOVK1DoDilwEYPkLpqIBvX4RtpsW1rlBD1Y
gewvGBHQlERvNtdTX8W6EC46gPqOeXyQq3S4ixHWrwRVRuuwnKjQWgPYJz1fAWTCqLIV7BNKnZKA
WiRmV0TDj0nTaXQzuawPZT4FWWKXQeyYmxTEaNlYGBk4yXPbgsadkQswPypEoGNgCNRkUNG8oOGs
bYOMnJzXedHS+2KJs/vBuesBf+1NWsMePuKIgrx2vQrg6TFlXvkPTlDgXatXxwnm1T4zpwgFv/Al
1T6Xyij/D3tnuhs3tmTrV+kXYF1uzvybs6SULKUmO/8QsiRznmc+/f1Crj7H9nFX4aDRwAVuA2WX
rBxI7iF2DCvWukkr7aXXoaLtZjdcaaPbbE3ET3dZFH+dsk4XkuGLzJ+g7SIB3BVHd4TMJwzpIZ71
sNqXepFf+OFwCSv2MOWQB2uWs1H1RTlVL4sDCtSbzqXAZtJavRuJYYM7IoeZJGAgu7gzeOMnXXTg
tYAqgmdm+dqgJnaE0lgyfHT4a9nUXPoTTLGD/ykv9fdO1+j3ninkdyQsp9m/ySywfDZigeTBYExo
kGong23tHRI59KjQLY7kx2PiYQcDB7jVQEok7bqC8u9kbj26Q1Ylcmv3pJ7QoEWsxUaOCoxAKZgD
WArJnyHmU5HNHTV6sGqF+01mBPpnKmuL0lZ50SeHtsAfJWa/adulptoD3w56XbuFMPqg0fG1q532
sZnmbx9tpL7IEXxoPfqGtqsqJIfqcCEUwb3fVcmMZpdlpmso4Q5xFteb3DEfBhOqy7lHkWwmnhlz
5Nm7vjZuFoVSYJt+tqAMiq0g2U16eqJmMAGVmedPzdiRJ0jouilbv4OP3TXXJUm6BH2aUFVXkHa1
h8lCALxO2mYDL803Cy6tu8WuvTutRLFNjRN4HW266ds4vBhFw4sal7VVme7tSWRc5OmoLlzYbiaS
m5fmQ6gv+tEWQjOr/2IMJJ4KDxLo6h1DXuxqrwXJY08viUdpPanMN9t5jPxJ6Jn75dPiXSTd52js
HaoVnggZ4JA00Ihmcwcsc4hT4JG0yZs9yggp4fGkA6tAkZCMOEd4XbU3mHMEiuEgmamhpw7+yRK8
ellZXlQKjXSl0vWSK32toxxLWp94uwqiJ9N61pHeM4yBSlrv7IyOdgOLFF6MtGnS1ze5AwJiSSdi
Vrq4wAri2NtQ2RWjRhexCVs8OUjyG02AljY0WvClWKsYUthAgwh7tFqEeC0F/06RBOQ3CXBUVpPY
bTOY843SAiqQ3GC7xk2cU+4OtKNP19+lyp17o5i8fVd1zG3m7fwxojfDrPJjnbf3lD+D7WzBjmKH
hH9mXB47L3ioHB0OooIHEW4WZNZ2GrzuaxXbyW332ls78ukGMi3zHUnbtee6017TkOWonfLJI6W0
Hw0QmmZtUo8Cl2F0ckjjuBcLSEpke9lbmT0dCyN/HDrrZCRx98kahyv6lq+x/WejXb7G+hJD4bV1
RFGqle4E1ZLMTaXGnZaaYsOsGdVdEnrxzireMLNQD0PIDomxUx0I6o8lSYXLAYcF2DNFN8NcSCdt
6BlogG8PABJBRIPFSZB6YZ5n8kstDdxb9gAN7EgI6l7x1gDvo81qY+ZAWayY410NI0IwIqHlDBd2
Fp6yEXbPVuXk/9s2RssGgg5CnZWaS5FCKPchXCpLNH1zhy9Fr4iMk7y79sN3qCdJLzawweWRDrW2
ke7GjCaEmATI2sf/lCBzZsrA9buUEGbfrpEEvYvyLMaTjh6bPiC2rdiu8jFMJAzz7dEfUupjZvAe
GzmaGkg9EJuAzEl21ej4W30xp00XtG9jGIkmscpXrqXpa+C92r7NL+IEIY0OAqdBLc1GxVqCKmUJ
Fa9LrRFSQLWeLWRPhra+bvCpruhiBuNjbQN6GdZW8lDHdYFscEhLHLHzpnWY/Gl2F5Aqibsb2+FB
0f5LHnGOYNCqzk1HxwNIFHuj+9PJo2a2GasGdki3h9l+Cd8HOh0yEiKXFqS/dCICRvArGK6b+xFu
0Q1J7WiX9/Yn3XGy7aiDDXKIB9eRA/7C6x4/qMhwvoYVlKR0UxfkmUaODe9tMN0WcxTBTDS8Vin0
f0kN8IJKB7F37KujvoSQHUKQCKj0uc4RdhUj4MEFRgQg8SzJ4ijZVh40qfC6oIIKAm1+iGF4IZdK
ShnwBUrmBqCnFFx8C+9kjSleTSbJvryGaVEtz8HgMMdkCYjfvmiRWe278L11wuaIgCrA58wbYeYZ
RD3qa4e+sVR59MN8MkpjoeuyRA23I93rZVQXbQLwkNqTOw7lZT8OFEvbEpcw0s+6kXdbrzTbdRDc
1V1t44iFPYkIptuHt426Xp/fBF53HKO0PXh2/aIbLW1Fleavv3MSz+WDpWErSBswQEOrbqDkhYLu
FRzCU+xnzZfSjK+t3LXf3UC78M17Pynb26kN3AcSd19HDBVtmodlGrM7VwutQxbmlwZid9Qgx/Q+
qsdbdAiyjdtHwoY5uQeyYiFdOsXXLDUe+ime7zobH6h49Jp0fnACqg4+tVuUquyTCx/qsej7DemU
8qtVFGs3uZ0StRzQch5WrVTQIWQD+kgouIZBksKwEGbWA2k7P6cZwkQRlcyRow5Gkz3RQupdKUez
95YPJ6nRLCAvFUPy73dI/3/ZWGn8ZYP05UvxH9cv8/vPzdHyme+9lZr7h2/4SqGHTN4EAIJOo+T3
7krN/0N3HRqnfd/yKN8oReP0n+2VrvpDObRbuZ5tSXelDlnBn+2Vrv6HNEwDcab04Zk2PAf/Rnu0
6XJrP5BhfHy9RWu0CeWcZzver7QIBQn7JhsAmJt2/aZp1rJZ4tFc+01y3S4kynsfusFWp2WittAf
R1engLhonc3jMwHGrjCs66aYxlUDM7PX5uegavYI4FGNVp/qdPEOcbhsvQbS52HB+gOsw/M7ocsF
V3iFKmivz1fLfJNnGa0b0bfUzyirFGen3mdBcjcG6U3tuA9GOJ0SrbsM7PRbYyQ3eUON257vaWnF
p616ZJeib4EPnhWtSOjBtG7Xtx1noQneQoN1c2U33eeyfoXPqPMl4XCCHf5yMSCLBh99tPoS/nKI
g5eAdh+6rrVrG6XTUNhFFXXMyEJlJO6zk5YY9+ANr3PLNvdJJohkUvMXQw4AmEp9SI4S/bN8AoHi
aTn+D7VSPYhAnQ3Aiotwrq494d1BEgp0EX1wkEx19rpLAfyGxvycu5x9EIhvYbf67Fb0a9pg3Edr
gq3Eba870Y0oKu6aEuLXKHwHuLkBjfBtaMbn1G5idEaL0+jhNNqw4OOgAagBzLFQu6ePJH8q1GjD
dRrvAfWhUDZazTGH4A+yyemREth8pN13PjrNqVpAq3lNuXfqRm3thSF0I5Bl80JvXOe52nr2qKo2
RXE1Bqo42F3+SJq12vvJ8rk07TcDmwSwwrh1MsLuMZujjQXiPemgyugA+JBZw6hZbwYjsaknwFBN
T9YSsQC1PJK2JDPR8ZcdpETjVy2MzKvIT25sozxGsX2Y7AHEu0YjDsLphu7HNFk9I3xR03wX4V0k
QOYQAdv0RX+K4/i1mvEao36j4DwKnWdroOcj88JXHJOjv8w0POAKhDRapv6TJ6004duIYBg18Gcg
S/o6RIdnPSGNs7hWvR7oZ4ICZzsYtGyq2aIfS5TQl2agF2LKriR/hncWnrqJRrIcRrGV06sCLBG+
oEtng1HaB89ZyM5om0afN6RWXs0Bkt1B129NFegb17qkS8UC+pHk6LvawDMHdeP4w7CtzeFpLll7
eWnE27m3rgsr13ejhUKAodFGEJMOQ7OSUnBk29tA0YAL8zktOWPt3E9tNWy0nEdJrLHZuWV+sbQ6
EYNK3APaTTsn1E9d6LgXBJ4AOCJapHT/iRrZcznAIbnoLcCFpHrSKWqiZfmAphDnE5HlNgzqO1yp
gUTKa68P4NGZVt8xNlrUgAaHQ3uPdO62ytRnzczP4HCBUHYo3yorBJzirYLohe6hgQQGib9kLLcL
beirLgUvpsX9KYw0Ah9FlM+fKaavtV+CW1N6h7OezJaBabGGygcEsByrPDMux/KOtnF1iQM7XlmJ
dyBfSIcR7SZ73Q6vzDTutrbKz30XfnODYku685NtZbeEi6/+wnPlAdvYHr17zaWKAiFWtS7QJCAd
wowsunVbIFCxIp3M1nPQWaFjAHZ3bR0VyBS1YZVTz6QxiKrQC6Ls5i4+xmHrb0H2vAyG5OFgVV5D
mf4wDlCdwFVH3OXqt10DYZce6Y+1NuirycayzVZ/ZB+fqjp01nalvRejdYjC+VEF6goCeE9NpN7n
gORbErz4pAW3ect4IZB7H1vuSxij6Iea/Qq++3pTuTAU05m1shB/XZWVgduQwGiZZoa1mi5VmpUQ
7MLjlCYqAzjnXeZ5RbWdLIzxiMYrgCuL52jM4n0qXtIG7YxZsgaR7DU9OyPmoWPu4UmJis+a8Omj
2PrYx9WXuPb+5/hb/js+zP+L/C0GnAz/5z8dgH/hb7l8b9r3+SfeB/nAn76J8YcOkbKJ/2F5CGS6
4hv86ZsYf1CnwjPxXEc3cA48iFj/k7rF/wP/A1i0bxoKeocffBPLx20xDNtTeDS+iXPy7/gm8E78
5Jm4cLagD+FbRGCG+Du8/gOJWd9HHTTu6OOVxbvKPsX2eqEi3tLFGmR0yg3x3/GC/eZ6ivCFO4dj
z3SEQOqH66VTq5J6IhUcJcfFeBv1T+RoZ+NtQuiLns4f5uFPnpofeWnEufuXp1NQrrp4h4aQXPx8
Nddpak3pLjDpokPe6ik80NiW0DEbACMZnPe6pZXBuGipsFE1LsrLrEAUQD/hY+xdMrB/fTu2+plZ
F5YdW9dtw6NP0FCu7jJ1Pz09aPWC0BcoUugs9w2UqeSiZoL7qIl2FViloHjFyG1gDlzN7VH5IJxo
GQ308ZbQ+Cl3g+uUdIgGWqZyPDrpAerO9C0n9mWRxne17dxIOb3xnU9Z43ydw+JIwgKAioH8qn8X
DRxxzVM6zAc1PLT9N/pBV/VSc9QZJPP6dQEDgAnIVX832xRcOAyZw1ec2nXUxysqp0S8iPduw/ap
55gLuk+zyYFDP5qyOuTaASUMwyZU+dobGG7vwuh7qAjoOhrpWxSvid5oEqxjvwCEBtCN3pI8A5gS
MsH9JoM/3SGXrSi0lQ0gGmoITk6NkmsRa1rmm8MpXaGEHjfg8eZ+Q2Zuk1DeiCAD1qaZtmpta/BQ
PlmxanqjybQp0eCC7cF1yedvhpI2kugThTqYZqnmEcC2+dpH1xzibbehPYfm/Fk92TTeMFVAdEAH
2PTfkoIjgWFTPOBfuBKkxGgmpvlwIY4P1Jo2NLt+WkAqy/iF5aeuO8dAgck9If4Iof+SHTon3PZj
tuldIMIxHBYzLh8j7qVP8WLC7bOjrYMi27ny0Odh53XlE88cpLcjjGlDDii8oNvkHX9hmp+yEMwk
j66NMXEqOsd0N9stDEwDFce5oy/fWjWMHjhuEo3HmGRv1gLRwCE0yH0D9x7fjIESaHWe7bcKgbnS
MzfWjD/OVMgtWAC6xhh+eXzjaqRgDKdzPgDkoe9ZLWiOUPrwrV2F2JgJP6ZnaQfDS+7kcRGhon0v
pEegh7TJWOf04EQDmk/aW7Yg230eY7zHU1rfkVxvXBIRQKQmaUoi7R7Unyq4H522WBfF24DSqEKc
QECBCy6IP34yNXhlzyhsr4QQfQ7g82iftOWsMqDYBStR1VsVviumHQRSl9y3I8uEeWmjnIQn00m6
XYvp5RX1OTquE1xgeW1scrrI0GJmHuKO4gyeE8EJNWKNHekEJ5ZEQLqkp66A7soqMdVWo7/NyWtK
HiQNWCauYqOQ6ndtaASgEijiZht4AEem/VLDX1cFBxs8+TTmG9TR6DzGJfBP8oQqeY+Y5dZimCG/
CwYAWm2455w/WJ1gatcw2u6sEvAxe7YRjSacejsjwQQzy0wOuwKlEiXvyIKtYIHTRg3ghM3SeVfl
nsBzYmL1CB1pFl/AsmEoYWle5TD+DiTeCh14mcZILMG2dKubLk23etBsEpqCa9t7wqJtnWp5RDfu
FRqBVdnn110zPZqlBRTKuu5Ca0+LGlk4Y2/H+SYhTewjckcG1qYPhfuVV3VVbSs2fuN+GSuKqyzP
Cub9wXhPAQim2TkOEeqivcU0ySzWT0r6UnuQUeVbSWHKZ0S7S0+prZxN03TnWveK6SoDfRfBCliO
70bX0auUg6AimgRKS9vJNmqJdGAlpKcrnJt9S0p3omPbZl36IdQgIemzlJKhd6FTmRG7OOQ6pk1O
CbooGKGCqAVlAuhr4lUFAY5Tv6cN00yYbZyT9IX2SfqZ4M4H+F001qU9ODdLjxnC4JE9WhftOSPx
Hn3Oyg50KxaQL5eNyj4gObHWdYhcuCU5nVSJtTNy1qm5sRUGzEkPDWtYS57w99pWsavtlc1ezOo3
dyoIj5/q6alhE8XYUiN/n9mArntBFLRC7nzd6sZa7Dh4rc00YMEmZ1VPF9FE55QWbkvaRUCgrhMH
C0hDsSsdfiP09ND1aNAPaPWnug93PtwOI+V8KmFFutIhMvcK5HdjWiyz6bVpNaJXw9hlkHyPFgL1
XtZ+9h1t04fh2gXgCzvqugGpgbD0waD2qXOvcf6uD81+pCYieXaTgcndUwn/QW+cGtDjLNLSmVfp
DBi8XvtjuBUbROVtPXbEuKFzAbT9UFC8zaiMTDYFeg6gIgJVxsyl2DDnEngxi4wFT4dx6YfQCjUX
kzUddIQnEBWGi8f/UtntRu+sY097wcpKZWmH39kx/5c37W/4D4VG+b92n/dQMBa/ONDyiX/4z8r2
AC57pmfpvmWY/2BO04w/AJ97LgJ/FobEceWlf/rPON0wp5H9s8jyqX/m9vCf8cZ9H55ShYfNy/+O
/yxZx19cTBdFD0kt4sG76leXDghi6ec+XM4R3k0C2YRrvMJnuon9W2I3qCdqnJindDz25i2CKis/
uDXsrwMteXAjrcz4LgHmYc3w8xyagsokcPpGf4rn1w4U7Q/j+ht3+F99/Z9u1REOuB9877DVED6o
Muq4AzjqY7ucBxtbxOGn9UeFC/XXlyMk+d3YWCRfScuiJqHL2P1wwQwQaUWPKjkQxqUbG6iXQPbz
cwa/yGIci6OeH4bmEAPasQqyRHdTRzVvOPrRsc2eu/JuplMYsHFMPxrk7tx0DrJf08Cz1KunMX4e
OeN8A7FgKHj5ksJ4MrpmzdhrNbw/09NMAmqOnt34mI+vKe9Q9uvYvDrhXU0xK4gXziVad6PjqGhP
H+q1fEtfPRmwE1AXzZ7jsoHMAGuHwsn0OuV3iXaF0jNtvpvovu52yJMuzitUWrjLr0b/5HHsO8Zr
4dyO01Mp7AUQ7dNlWmMxp2DcdcErd5dOr2Fwy40gi7aOgI9QGtQ00HWvmfmU90daVxcb6RWIR1AT
RFLwVVHY1vmejNRIjB/ObVSLhp/85HhPRnznZdo2n8DQxMDMjz2/oyl9PLoQxXyzu6fSudWWIy8C
XFp5KLiQWYp6in/01M0kd+NXT2/I8T65DgXgeKvnx6yAr2W+pcyDpuOTlJKgTSmYDBOGLFjxgOQc
u/rYQIYxUBBV2hPceH2O/jm+MOpGo/dVdcle3plP2jbDjyuuMoRJ59exQrWrpZcOIVX7Cso+ruiS
PvObpyZ7lk9YwVMQHTRGxoTtdtUZaLClW1fNV5NFzZgdNavbQNsM1RHwVumSPceR4mmAENLtduB5
ZcRM7qOiOXocYT4Kkr3ZGOspnwARURjjT61TpKZ/xbtquldEZmUHyv3rztfCv4rZ0Zp/C7uBXLBW
T91EoELfkEruuDzttnwxwwVNgnUr27/iLeUdc9/0NIHD5kNfZGpBwwAFDffFu0aOQq1mzhAgpvW+
OvIMrEwWTldB7v+KkQB1s0LvYkSBlV+nwVUx3sF0hs4xAcFd0j5Ao8G4sBeYNX5jjPzjqoDzBqLI
70yf0HT+ntj1Q+rlnyzeBKwkLDxYvBVJDMMhFfHzDkYwGvmoFuiHcsBQ5MZ6fkR2DI+HRCGMxNwC
/B4R1i45dvADKGRY0aZc1fm5Zv0aTYAgCC5HIq4yiJhj4J1x8f4+rfAvgTX36cONa/nKoKZj/nKf
aLXR/zJg2uTQJ77gv6k7iWnD1cTcWZH9N9bNUb+z/BDeWpLY8QzSKD+PDSRV8TiymojcLhXyB1KB
1OGZI9oNcBSRgTn4kJopAokcLj0JZW0I8DXv1NkncSPz+WMkEEZciTsuPptJ7Nt3Z7fdgxrclPNJ
PsW/YgBEqBV1hAfybold8NdwHTUCSjQR4VaAKgB0szmbG/luyWzMmr1y6dErcYZz30ZgzV7hhsZm
txrgZWmz+8UhTjeOJbw6KIiLE8ahgPQfhYcIh6sITsSxihCZj/GGLDgbLoHifNLA93WevoZMjaUh
BQQaGPBYI5/0Z2ivJAEA7AYU7Is8koxHaJLv5gZx/EJCsuXsqlOTvYgLPnjaQW4a5hAbrz6x+FLc
cPSXyQuch0qtWWpLGV2gzQY8nzNrOjHDMrpAFWS+GcqEx/IYIL2HsgeRz47ob5AXooR29/4sv5Db
YvwVj53XR9s98XKj8eBEX/opbs7MHZMjA+ZVZ/hscLLB4XW6SIutcEV2QRNeDISJdvTmqW2fYxx1
RMLx403uS6UujBugTAkAq/nEtw3Lx1QX1olZdNq9jIbjr6twI5sgJRKUQeH2GNSaZ+FdPtDKElk9
0h/fd1wJ7ZTNAs6yZuuSx5dcQAhIPyG3ERGqyFNFxPc9Le4yohwF6BXTxESdkPvC729IORh7E3iG
3Ds387FAifcyHZE2whj5d07HUUv8Jzckv5d/T7W27bIeNYgz1FQPZJBs7cUvaZ5eXoPqson2BTm8
ess8y6xJAMPY15Eh/+s1HYIuFjRPwnzLdWQJjrTabuQHeffCYonIUck6lSXQ5sLMCcB6lDQBoFP5
iUFk1iQPhHgkoIu1gipeXlDNXjIBjI24Lylnis5uSwr09nhOVgmTALmckyGu5pzYWLI4cpJIHbeU
itQxgF60uyFT5TA/NDdBcuboG+p9Ve1NAjUqjmAEYHi7nlgj8sUfJo5Jfbbas9zw0MrkAIfRC3gN
Ty6JFCzcYpFWUsScJMcmtibGSO6Qm+0Y4SEtJNI1uFd+I7cd+qfCMDYS/6MA8TEdurfWeUy3WIvx
kpWGVtnHc0492ETCGS0MtioiQ2WeCsIrVpc9UOXD8Mq1Kso5shZ78OUyqh56ErKjZOU0bb7hZjNg
pwxsY7Jr8qNkkmQ6ZvCTkpYw63A3UvFiW5CUCok4G4yKPBWtQN+zRSx+LAXzolkgLb1P3EkazGQN
JW0iNyDfKQkM+T4rPgcUQGJm3o45Db3g0ON/RtRTzZTAk2TGxLAVbL7BpiQXnxkcdoY8RCYbZdzL
cZOq4GMXyLP0LFV5Oc9Ywkwln1ENCHZpQMX3FrtnsPYYck1hB+dTSWQ7kQsWexWEX4nIU2JeGUy5
W25fXmj0a8/4Bnro4wU511hGktthQS35PXeF6uymB9tEYk2OO7FQLK5WI3DFqWACWEcylJpx9kFJ
cQb1vMXWQOuyd/rlBABv4w3SRYrzxSlVuPo6Zc/J6AZ+tfXcfCNjL1ODJTIwwWF1L48q88Wu8DkX
5Apy0uYfS0jmvPGxTIwL9yU5Ideot/rOSXtyMqQrjyPstTKPJsc0CD5SlntWAQ9XWRaERe3e818S
7TaGJyYkqyY3JR/sx33GHpGrS96SIINS/YOt0Tum5GTweRAZaznArBD2HZvYnsSLPOTCgVjPOc3S
p8yDnZjRlvNC1picHwaeIS+JVVycW9hQC41VCrmuE+ZrbUEH8jPa1BAY6igbGB9WT4aIKZC7mbmQ
GEEfAygjHyNs3rQnsZEe41xy6tLYvvnYPymplLjby/HJBT+mg4ES08kp0Vjf7bAcXd8PjR53VQ5l
G/Z0OWc+7Cu/k6Nymjhj2btyGkXNmX0n5zXGjI/Ss7IebQZdydEZQOADdht8oo7xI6UvNlBn9OWr
eSGczvzNuqSf/mNTyO8lU8HXzuzy0OQWya+OToYQGOC6MV0/sXxsLkRFnWfk9JIrf+TJsU6yzOWI
lgcRu5b2aLlhx+QM52IyO0yYwXCL4fjreO934R4d66R4oP7SLfMjVP4h3JvQPhshZZwEvLKyYGyU
I0EcEZ5R0lstWD/2swynuGmypjhs5UfGjyeWhoc5vF+soxxfsp8/9vacyeHM/vp+nPqKb2K+5OP0
fp1l44rtqMH721c5aAS2qTdWW5uHxazJKhRzjyLmVs5bmy5aOWmRfqOjDtKA4mzjyE4nGRX5Zc32
YhWFHUuVQWqWbPPXA2X+LJfw4VV7AC094XwXwUCJm38YKIOkp6VD7EEiLdzJ83PAsXbk0O2o3g/N
lx5sn3O2lyPGl3NQTlGxQ+AYPwyw/Kzj7X3YJgYYa+vHgBmhLJIjRDakGD1xMRhXdzE2LJq/fgiQ
S9zlL7EBT0Hx0nVsF92VX6J7Y5ho4nZALsvCYra51Vh9Kby96374bcx61O9lRHE45Ckl5W67Z6nF
iduCayenPm/DU6neNPfUhzgovBHPUM47KciI/RaHhtiByxhzvyL4kB0idTIxLkt4X7QRXYDInixn
efvonGWex5x5Zmzkj1hM8f+4kDEJ5ypuODsND0IcH3lFTkjWl5jUkbsQPwPTaLFW5FdyznzYYIxn
lj64CmTwV/mGgppJCdpKPANxAvtWp2Uf++acxBf9eGreJs4k3gyrjp9wbwgQKMvxTzlu5GyUM/Rj
pL5vTnFTDEBXGmBcbJ04OKZzYwDLwGbJgSkLVw7JLs834lHIOSIHgJwbpKQAc7w1kNHW9hlDJGED
h0TMmIu/3vF8sgeFm0P++O42KdGhEBIxP9gSVMg3Y1/EMQn0o1h4LI2Ybdf6uB8lQQAKG+6t7BPz
JGeg2N+K44fbxdmB0mcFz7xYcT7eJpQy9BOnkjyjzejzSy2+l5NY5nIEsiRPJScnl8dwyvSLreQj
f71sf7doddAwrFmD+rP/S707HTNzCHpSUpgcbBH/yQknJwZXFc/3ry/3uwDa003HtjwLOVAi6Z+3
ulVTUxji79eTdRaSf2HFs9RkCghrxIfs6C80s2hTtzDMHcoG283Qe+UnHClcGgn1GGVmcub4/8bY
/fVN/m5MXN2xHRKYSL9K8vVHcxQFPeRogUkLgnUSP70Ld+L8iAfB9DMuH5f73zT436TBPY6B/zoN
vntpyvf/uGizl+Kt/RFMIh/7MxfuABhhlkh4OwgZ+5yx/8CSuH844DfAkpi+4B3AhvwjF+4YJLxB
kvg+Xbg26Rzm90+cq6PkJQ9Qqq9Mnb//LZyrw+V/OhFshbqnY3GPZOw5En6BN4hUt+NYmSVldMr6
clAvBLtp2D1rJXTqukErQE+JF86OO4jjPGhPSZFaGuajYhsmAY1f2hhSxgGKZedWuvGKcudhIvQm
O8KMdFvp2Aj270sy1fAghlSy4RKio7hZuVM17SwLutyBWvrihDcBBaa6f5+t6m5u02/R6B3diegT
N/laM/mY6da3KAR6WFeya43/ADkXZT/Yrgjhh4saiNVkIFmrW8+9X17Q1LOKlbn/wDy69jivvAQ+
ETf60uk17N5AalVantXs0O/Ot5HFN9vm+odl8Zss/vek248HL8PskG8Ct8xuZUp/sWEQZZkwV8MD
D90xvDt+djS9Md0FlQ7+ywEr6QcVSsMQrUM05Eh32bqri29WAFoDQNKDjEXiM7ixy6Aj0HSp18Zz
IfzjWuxApKq2avQeXGJ/s7GvuznqdqFP5RG19cc2z4+RfK6n4Z+RlCYo2vQXs443jfepqftxM0ZM
Py3k0NwFUP7IXVZa9potzw74/6GOYMIKHvrYfVTefqalCW8UlpCy+2x04WNQexktKGkFFVu2RRnp
MbVvQTALvxrEfvUEe7RvEp7MFPf8sN0pG4ZRteicSHB94BTGdLsH2g1VZHiCQuNa2eemhF0AWCTN
R96LD+FfmELUY3Q8iEWbFK2P+ZWvdfMe2lbIkg/R5D2llQF/MD3STc/ELjHVS36wCh0+unrcTLDu
XJiTMx5aL3/u+x73MeFZGvqUaMHr96qAzc+0CPQ9ktvJuFwGdUnyj3v3oSQebe/cl+F1aZSf+rG4
tRmbqNXeoS18KHqyp1P50FJvZc6YmaXEJOspdzTmjI8HAa1l2hfy5lYrbsKFZq6Jgd8NpQt7MNyl
UXz7satURIzoRfuEun0Iv4Jykm/w+T9QTkfHhua53vehDoThE+/AoaUn/OYMzC2QUtQXfDocte5o
wrJRWawyWddFU94aGQw+qmND0+NMR+pXe8ZhmWMfhR9PHRar/Oa0tP6nevhthuESTY7HRp6mT7EE
/gzzbfPcmkisu6G7dyrEbNPglLcpuBlwtR7klLruUn9WPLdWxp9nW137CMYSYsbfapUee1ujBzg+
ISTzWQvu4VDIqJ7r3+QBtBi4jpWMoKhDHdy2vh4tFH71QAdB2YbfaimemF1/nyGZ486Z6IZZJXSA
yVUWGwCw7ek2zfHpbO441QBZ98N4jU7D/cfaHwyGxqwpOk/lbjarKy9SLx9PN9np353OP0szMbnK
Rh9Ytyii4bT8S27b0rSujfuSLE6aXLgjqPciLF58L0edXjMfp9I4urFzm0bzbtb1gzHqEH5PI9Ic
BVocZRdCzZG8uGAMIr+hXBEhq1YGC1iJpb+iunKyT8AT8d7S9AJ0KbtbPzao72ySwRRpxi3ZGVxy
9d5ZXFJvvFt5FxR7F1lhIuIGOL6P4y+2H7zmfrQdGzAlY4Vspj/knyZqnIuz70F+DOF0zDtEvav8
JdJ6qJZMB0ZzDeqV/KVIQf+l07urKRDuxgMEkMTreg/etQyBwgtb1VRAzD4IXVy4cvXiqSY9tiwQ
40c838J9aWgPk0qJL+QyxhhQ12zfLHnehtIRiYfpzfNq+hlbeXpn6P/G21MfFc2fTbNt0/qqwDca
irPul5iIYTPiJfYAIVTGo89zyTB1mjpWASLLrvc4RtkBAsRzZnVgQxLKZe1i0MU4I0sxPci7/YVJ
mkx45v0suvCJm93GOMcjCJ3MNR6XGgOl9HfNTV/QqtgqzXoJC4Z8iOnSn1JGSzX61p3duzatX8zS
omLDyymGnXa8r5MGtTr4krwqX5RNGTXVonvbzV4AqcIh7uYvnele6MBzMoc1hNYyrHiYpY8qQjjB
1hwGG8hMmIKAAcTRCIjzLyDWgrEBEpeVMozHlti0dIdb+iBuDY8n/XiFZug7u2hvF5OSQ5JH2y4J
oW8Htzc6DTg5+hzJTqJTkINhC1mFBUyRcDWuQ0hKiA12tpUU2DXe1o/OrTHPF+CRDl7q7hfJLTjy
BHoC4X6QuBsnbCGqqB/JDUAkvsTQwqbVCn9jXhe28dUdWfJJYiw7WOPhavJFmyMyMP49/BNV+qXJ
0pu/PrndXx1t2ckWWAWFujJohl/r4XqvxaFWE+WbLgd0EQus6jYfvdtlYYycvvzqmaxvHVhaFxY5
+LNp97HpStZ0yJFbBc2KKt1jhgEoU3xz2ZEqZhd2CZPllI+dF25t3YWGpXyRd/aFYlXM+YuWcQmS
mFQVrX2YjBG5oeyl6qzHeDYe49G/NRv3Fh41+Pej9jZRHmOZMli9xlzLDVDNfhwM/WhGLFC3ZQNP
hVsiEaTtlpESwMiVuuExpdeJuLRmw6LgkxtSBUcCQaEekSLnVZh0X3bxhWsUfK2vl5toTi7G0b0o
aMpzR3ZDp/hrCPiraOFjbbTdhxHQkIGcnf4QYdYcDN6M8VOdevzrSfJ/N0kIsitIUQBFQ2XzczQ0
F1rLk1AoTpzB22oBLe2muulUcTu4xUvrli+VwTrrZmvdOUm4VhbrkebXvIUCjvljW5tQ+XNz8n61
VP2q04sd8j/13oSVeRVTGQ8K/f+ydx5LkWzZmn4iL3MtpoQWQABBCiZuqXCttT/9/ZZnddeBLEvs
9rgneTI5ELjYe+0lfrGeFTIWSyXQ5vwAzbMzGidHNfiMn/aj5wM6kG1pZxHLXd6B4idfi2pEaN67
SMCHs0tPz3osfYT4E+1s9w2Cu8iC8nSLiJ8q7OE58aznTqInMq2X1gfcFU+Ide8mJOQiu97rqkkI
kjOlS/ZKj1I7ASMcCBiFLA0+NmcKlg/xs0s00yx2eY64Ug6D4aZMidlTM2BtqiAylyJVbQ2rCrgW
rHPebh7RpmRiy6CiB07VhCguuMU6UpOvsH5WlBAneX8NA3MJ2E4xFyuTzlfnqsg6x4exIJxjbV2s
W70/p671XAdDsXqoehbg3986xfgftQt+qB6n7YLUB13/9rXzAIPB0xQwcmZxmVsmD7RMmrm8mFlx
oXB5rkMUbXoFSrqbIdiFnxB6meZ87A3G2l15mcLyYvjubYzZtkrWgMo1bZcK1nF00L30tdSzcuNE
1gFc6hM5C52RDNeDQoXREx4Ltf0WV/lZsdML5zwZmPcYq9A/gtfC9hoGciQtlWjqFPFrXgev5hiT
RWM/NYImT+jymvT+fC3EAgmAhGPWF5zoHWy3Bo+QCdglBd++MgI8lrviOsVBtPNd/CpcNEB/52V6
+QkvrJ3elPeKkz4A50xYGvdGSzVkHgoFUbVcg1UiJwky8tk6zYdkr9JN6syy3FRT96JbOI965mbJ
WE2Pp1AOdU9bKdnYMOyRaQTUFLbNTQ8QadOSVACuuc4R6epoIkmRBM9IFf7olM+jbe0xCN+bdeGy
6zmzpg4kQWHnDO6ojZjiARfXc6QD/M4+Tt5Atw+47TBKuujkZ1tVnmk/1lZ+Ic8g1FfRNUjs85JR
+73IpCFcWJXjD7Fh6dWg2EzIwZgjt+JC1l414P98h1kh9pfop5A0c5SVpH0hn9ZK8VMVfHboQ6P3
aQmSmRZu+Io6QLlZ6ooSPSqrd87JxEkzKfwBl/NJabB+m1EljvS9LBtZSZVkmSOdM1l7bgkxcyRH
djtRMTXGvfAxR1zlcarUkOJvrn3gHOMuuNWUeJ8o5Rl1JdJadFXd5IXBzYuWZa/tKFVIqh3rJPys
yTWPDFMwxT10cb5rJ3BCbQZ+m5LIi0ikokk7+038grMJ/CLKkKXSnhG6upkmSj7b2U2v+Ki7yNFD
NEVKBLIUqhPT18RHiNcM7+M6e7UjB8alqx31PH6kDkNTRkp5NdRuaSsxwMChcW8oKN0ul1SE1nVs
vtuxUiDNmQ1rfLUhNJnIKpCK87Zp8dPORdLgpYagairmXrJ7n/c7cIJNkXKbRz8rajubp6YAVE7p
qFc80hiDHUybXqs2fi3k8ajal7jNPoe+e13WQzTjHlXCuuowLHCC+dK52csgeX0kggXyaowBf0ud
GSn2gB2l7nDCliZZpwobOQK3ZAYvOW8cmBCqp5n1OHTx55ZxATB3XnZrCsNA+yIlzbLepPRGTfVp
nJLvtXyb1G6TUQ2I+q4yF8ZlEr2kjXvl7L3qyC2N1rbT80dshTBDQulTehNI9lJ1V+EjxtSrMWpg
Cjs8zVmK6Bb4lqrhs5EFHOI4bDbaq4EsSxDzg1VG/SrRxWn5fqm/Q1O75BMGDJPcNPCiMrJPRhOW
IKy3ipF8KjzvCv/kXFPyLyECIeV526T5yyg3ONoFpok2CT+HGrOApwhVSybZwWseeLDZpghpdYrs
pZhMouSpxZqa9+pdkXZ+cTOeABqEdD5haRbTj7JpPml9gTS4Sg/I+YwlZpQ3X+TXpeZ8GRywui6e
ZJTN1yDHZCqY0O1Q2Cg173gQb6kOKw2kEPSN54z72KdiVdDtUWjhMEVDBAmNl0tsDfd2Kf9o+XLK
HmZjvLqTcq2D6KjVaHGVGYw8P3Y5wJUn6QFVlP2VW+0ze3pebt9jlTsjZ5FqZAgiMbyDa6BlLLOR
03hVydsVorV0hBKVTksX4aeVo0I4PSYZezHV6Jlk87qpiIMQ/V7KqLh0dXWx0DlvsksDzj0FO+B4
+aXpaTtV1lpWrCxLpc4vbpS+KiWbke7e3kkxem9KfhOfwSpO5uBCi/5Zmjithmp7mKuf0SuCRKt4
zg19oEuop9/GsnMwFKALp6NVY9nTfSqXqhsc/kg6/BxvWrm6RjovbuQgb0G4K1p98xMMHnW8X2NS
lmK8NPPaCxSqgZiDrQudTdqS8c0qD8mt1R+FY9wOINA30drwlGDfo/HqmTVuKIO1shG8Y47rXn0J
0rI4CntDo+82RhF/iR2RlrwMHZp1eFcBqOLxdhHeFaxJ5GggMhWXJm+GNfoh7s1AuyZ50b9bA1q/
EimWl6xryDX4drD9e87wB/RX0nlAZ7RZ6Hrq1OdvU4bcKGt/VkHJyNgkCFWESqoemelkk6DDYnjl
djm6J1oC6pC8ZFkFxMDOd9Ywu+tlU3aFs6v87lMd0Gv3rDbalDhCSLvHMvCSUVim7ZxwyFe7KaTV
+MENqO9hc9yBbRpkuo5rOLphCX/uH4PImRlJ7tWUq6o+n1F3CiAX5FtFV5/Nljw3pRZT0gavzvpa
jQ+zRo1hzdSCweDCDWuYYITSaJBstLDVTYVno2SifuZdfPVb3KkwuVHzvOlG7HiNebxKQpnaMEME
MgpTl1sLQGuw4bB9I6+YNZzCWKQXA6Uiv7ub1ek29ihBNQxjVqZNQrgUMjn5ovRnKqt9sCqKIETl
ELoqeJLU3BpZ6lIJSz0d6dwWer4IdiKBxdiaM0k3npNW++QnI4wCVLbnkowdZYG1FXMRrsbR05sM
MdvqScXAAf3ecKPjToIo6AueBijDUgBU7p3ThgdaUHQByc/nuDv0qfoalNpTzmhOnE0No3tNd+nY
2bvZpl88KfWXCfgPU2g9Rp3dA6Mqlz+0Ucztoe7iXkIHybxRMZ+lPTD5/ZNifJKuy9Kz0fBjWmnd
T3Ymd2Xza5eSw3XH7cyUFr4bN1C0fH3EE63wG7I8vVi72L94eUoLNeJWiip+zq1bvX1Mk/EkD8lp
YWhn9qXHa8uq8cIwsp9LxdJaOxxADn7UTiu0tV1oN6Sl4cgA2vHo+AbWXsrMlp7OpGVbqSFlNaBV
9hwF2nPU3QZT/oy80dfKvW/IcVZlKaWBVqIljcQKNpjeatCG23TEG9bVOiAxCgpO14oXiQzBN3xm
d8iA30uFoBjBoYDC11TFVv6Notidy+xMhyBHl4dCVyqGPrkrrc9FZqFzy9ojMyww+7UunlE/haq9
RoY+v2ni9JwU9cPSt0A0mYcZsWqwS86h+ajPQcD8kzqebFcKa8Mj6lA7L6Xp2GOkwtBgsnnWwgsK
ivQXvVE8LPLiYlK0FUuFKGVsZGmbqTd32LSeBpZdahN8ew6dZV/EpoXK9vABatd4T3uVba0yH3BQ
EfUcJnpvt7VqDPg/l/DupFm7JJnpBMMH856ld0w/6GeNvrdOTrvMZXpzQMXSvgt0FSak/jtHHoYs
Wdv9qWzI+fUoPS+xtAARz1k3d84x0a19LLmt2duraExe0cQ6GwOAGahTcCQxqSFAZ+14LnxM7Vyj
3Y+e+SIH6N/jGJq83NC7thsTERVvJM8A/qu+g+KiDZslQQi2SAAVGOb+xJB6a0q2bHGYOnLcL83/
OvSv6D/sm8ncl0b+EnfRq2TXcrRKUTUHOGN64JqeepekXxL7ioNZHtSk+UfTsw51igtWnF2winqu
aJfLPMSLcJxTmNinsF93aFvhN32UTFSe/5JoWhs8OhD6EpZ/5l/xbaGWxPQEg0DkvlT3k1WqPwIr
PUs1aVjyxEN3HXvVY2pnl9DyN0lgok9e71AILze40SLcSjWH5IqYIXgF7Xm9N2/j1rq3J2QxKKW8
pWgsSv4Sfw9MhSoUC/llqpba1qmP9Zflfyouk4wyp5LjbAXNitxEsJXb4tDAkRWd1UL0kioLCb5o
5NAnxtyFAbNpSXHMyEaXJsF4Nhjdtd8QxyzjcQykRqjLBmFZ0g8SRAybjhH2WHKcLwl50PHrmpQI
7MT0hDHGVunZ+zN1bO7Z68yrj0utllG1A4FsNsOUw3RToteGZh3EwWYzOil+eTraDdXsIC+Jf57k
1AyRvJvKYBpWBCwBpyyfnHG8jU3Suk4jWVegn1hKeIza4IDDJMu8QX/H1bWTbBbJjaVs8MJtiJIM
JFlaLf1tkX2Xk1zqb+QVLzll0uiRWCyFTBZwrMi1zS0fJ2OimMHDDXbZyYPdYU5DvzvaRXV6QIxv
n0oKGCSM4zR51QUYT6TC6YDm5qmarVcsjHDbm2hY8qmezlqlotEZ4yyjNBtqIDIS7dfMzM50ICjX
KJQnL36g8bSnIzisZ2QiQVmT9ksOqM6oxqG2MvjhD1+GOnYf7AKYByh9XJcqfSlAvcfSKk9mZ+B0
GGwhlEB0KZ79hsss9PiVRX8XN3AR49fGt/eyesOeX+Prw3PW7//zOVpmnm27/uq77h55tt91jgGd
RrYN+gi/AIXoHeoXZX+1xjMiCFf8ra6/K2Ren0Mpxyr5QtdjlnHSMsTqq/KSB+lF3q9Up/h5Mlay
Vnll3xtGhbWRKKLUfomXQ4Ak+2AdSls5NgHxSXLFlk5Ol4b3RZ7fpnMIQLe4pIr0WXh+knaGcZls
l2zUdUg2Xbcwt6ln3KUpIyPVGG9RVfoRt8in4AkXhgMpvwCZLFilasA+nOSRL1WSghTwjOGvlKPy
q5WYJxjJo+oS/HpswTzKmBgdcrxrDM5VwqREitLmG5uwv6AtiS0etz7VzZcc1u6SHGcEqKVqWioI
ZUs/aq1XdCD7mli7LI0lHKN3j/+UBOYZROaqSkLs3Flm0lyIyeHNqr3zIw1niPh773z36NW7QY3P
bn7Oec++tDseaP3yE2l+lvldQlEqz2jAYpduxotk1m1B6Yb860tUhffanN6mVB+BEb0mBKx8yr/n
ZfZUQCy5adTHOrIiNiP+qMtsXGoqkwXBkSjTiKVw0jL9q9mRTklZVmr1aU7DWxk0SjmkuLjCIBi6
PMoOT62N1fa75W7nmgJGFJ90Y3giEfhl+jXbg3tV5+bJyx8rJJ/XS0MlR+ACMapiW7vBbd4iNTRB
v/eW3aCUSBnRdZCWxfIqkYKl1xLjQjH5Fwl0BaOG0YR8TWj4+/n1B0iIdhgsRlXmfC5n9/uWc1fL
Vw3SWTWnjJfQazvTY4NVqPQX5sEg+prasxruI8wi0vohGIy9MXVbF/Lq0mVZWgYS9uQ11Vl87wcQ
6p1NXtW3YZG8eln6waFr/bcz16W89KRuYBz47szNGGaoAZZNqzBjn4fpRZuJr5HGHViawqCw+uF0
CmSDGWTgq+2BxLwKiqN2zL0tDVJ76WD611qZIe9i4NChjKP3nG6cQUuPRs7XJZjLVwJXOUQKQsS4
+92Yaney0+5Q5c7errKzRKXl/Gq9+KxgvLGOELPep0mED4B2L9tNSWBHONV9qjPNDfDAlBCwFOeO
XE1WOfjRG4el+lq2GRq3RyAjDxge/8o8funf37opg4R3SYsDaAeOFVIvlJHvZoWRmQ5z17DVW918
toTaATQFqjJ62YyEfIx/vOwrcnIURDE5GQ1xWyZutp7vi7BfL7MfwWiUQbtVpcqa9KfJVp76YH5W
aoYx2aBS9HQIHkk9oMjYVCYNNnOxpWaS8YLMiUhAERX7KXODqGNu24xI48d+v6808JZtoj8zgdRv
iiQBUhqiTyuzPrch+f37EzH+KEdNy7ZFbU+k/Jh7y5L7Zzk6dHXkKD1wZn9KD4a1i2aFEIsYWYda
pYwwVhxLVz+ZQLv03VPpjA+/+7nSGtOmfE+H8CxHBLWXCFeENBqcjefae1XOwSkitLjljYiW45N0
Zrh5x2G04ASGwAKLaj7VbX83RxY2hJIBhilJyoAdeIXBjQzJ9ZH5MdOjDxbDH2SyJQRwx1yP91+U
aiK1trRi8kCDDvF3TamuzEBp7BRotYHNz0mKeofRi+VdGrzLsFh8TAJOFAsg7WpG9RTPgQ/eBhTq
9wuUsKSjMQSaG1QZrcO3ryPuODTdDv5C1GcvcOfPyxkjHXXXGFd9Q5UsnVUBIGUcpUuat/SpRzu4
94LHvkQNEFiyI23WYrKvxlRdkImDfWaepSMizc5Zt3FNOM8uwSM3aAZVSrrToxIg6pItp9GrhqFk
kM+reMYrfFwgL768cPnxyZ0eOvv7koQtWcwCbOoV/UgnFs9d5Sq5U0vNgQEVTTmCj3zB7eBC6T5S
q0hao2Ej6Rt+PKu04IRG/vratjQWcde+9TA8yQZaWWNC3zPLz2O3tSYMPpe6KI2Hb0wuaFkQo+WW
JN9aIlQUdYeWOaFJ73JpuS5pTJdLqDEafbP8ymWeIlkYdnWBZub4yUSv0N1f5h6YKJsAahxdacWu
bhxX/bZAh1KlxcDM+yrDhmCmWpAxS23FD6RI97nMijRv+BqDZknIwJjWaadA4ZjDwCrWwy9dreBY
669yb0SIpOF4dTdGhG8cj8iWF7U0L5G6wyovecGr5YJk7CGADGxLG20aONG70Xix7T0j0L2GQdxN
HkbrpaeqA/nrfJNWskw0GCdKi9dZSQ2Ds9irERSvlpWcQ2qA1pjvOzwzRS5wWTShDB5SI/w0hc1J
2vlJQh+lSW4DNXvN9eERXaW1bGNd+qymimlAWt2V9Khl3LNkOJOR/DIj83ezeoBmgdoNui1txoMy
V0NItTKw3xU1/jbmen3jLbmtnCeV79+GJUjtLKi2SN3XvwvYbNZfOpVG/iy1kSZosWpKASQe+vDf
MDiHeiCUiUE1t3vQaB+Mo031j2KekaQqCgOIZZn6ImD6z6BIpzQ1TZriSGYW5xjfxqWo59dLli7F
iZQBMnuxEoqa4WgxJNHxYYNtdE3D/DylyQXb+vOY52CEcJnjqOzab1XgPYDEfhmley8hE35zMopS
pwyOZGgh7WTZKzKYkiK5VPGguZFxqMyYUF24YQZZI5yum+tWfQj9Wl0+qN3gBPhLVs7AnKqbn6Rx
axvhqwxO5QrwTrmC6JRwuuzbnI3K3paPe/1dd9vh964OYoSbdV614BbDmOmQjyvlFNK1bnKsvpD+
/5YgTnOTMB7yGwia3qitS1RBWBO5xXBcMIs9jZzlL8F0j4jy1wmagikakOUonYH8RVZxZgLQCyhi
tak5LqWz1Cp+lDAeEpNyaRcsNTAJSQKywfOrx8EicCxvXpeszS6fPEbUsEeoST/9ogNM+i5zAqn3
ZYu7RnlpiJ0TCkhAHm4wXoEkX8QvEpwCZKMtcJdLkJK31uU0QiNnY1S3VdVdNeyK0zl96J1J30i1
pLAAlxXhUB6yqJ80VJmoG67qgN2rjPuW0nIJieJZG7sJgv1eCo0XYXg9fkoaiVjyjfh4Hnv0w25o
Wrk8P9ZzcpcghI857l3MVpVkegnGGRNNw7TOmaRQdM6oXJJDkNKWf2Jcx6SFyYTUyHoWf3MV/JnZ
G8igviyjRE1GiU6YPrHxcjLKlSOll9w8+ncm9n/Q1UyqkJ4zWkC+tmremwZRTMp2xw2gHhOdylOj
NPf4UgNNXIbRkBRlY+QBYFJc3eTZxYoMJAhrPCc5dhbYsTZp91HByPPfmEhufBkvSCEZx8ovrccu
o6nQd5J5IOtC9kSv+o+19yRpq1zc3DI+ywmq4RifaAojHpAvWwRHuFd7VPF1136UA/cm4IGWIV05
nWszeFoAw0kDf76mu4rQI7eUyn2hEbcaitPvEldkTqsghUXIRQ+t81yLamVhfTVdFToYypiGwwFp
RYzbCvNRugwqHsSZ+uM/SRAeiWvXV3787oFYgXPj3crl49nGkpfnaqUbDZQFBmTsDhBh5zFgA0zW
Faj1ArNO5vi2NZXd74kh8xSZtyRu+mDW/SYa/A2DeJJ2cisVgyTgrbOroC93yqXZsqwojWH6TOUh
g1mZYLVy6i2TyxY9VU2ND2VFASNjYCmSBR0BBwFRuxwHaMDJS02HUNeDS/vJOUoRLQeCjInk+9WS
nICMHjbcyxBjYw5LSwChMV0x6D2rZRi6HAiymGW86PLy8hyxI2mm4YQbMWEt7fJFuhJLzY4Q34sc
tbn05qdoN8d3STOi0hyiIqtR0MrOafInM+tup35+JlvaIN1/r9WMSlvgwnyo1G3ywQi6vBr4ACLL
t5KzSybXNlQXUPHoKEiskAe36CgvlebSgugM/Wjo/NSC4h718otdPbnmT7pI3/Ii2Qa9d/ppWRXi
ozKky2dj3zveWs/QkNcEST/E/fdx5INb1Lhi9vaY29eSDywmNmDJfMm2aZSxNhBg4iojHJT7QS1F
GnHVen6ObgEhVnoRsROyd9wHNAOIDjKiLfvw54hORslHysnekBzJs0zYfUh/XTXF3S+1wP8niXxA
EnE4/v9CEoly4Yf8kx4iP/CbHmJo/0IAXUOSQoXeBD+EgvK30qjm/ctSkR9XkWg2LJXv+r/kEJTO
MTQFXMyogCr+n0KjlvcvV7NQVbKZQ0E2oBz7Pxqo/6YpNO/+/UaLU8rZ/5S79Dd0FJrghMAQJTDD
OXlfTegosphmuIHmaR4qkI+mhXqvligMdKzpc6uV7ro2TdKz6pkQDtNvKsptFWDkGnVNvvFNYGod
ptyHfzzCf1/pmyt7C/2SK+MGUW+ife8CQ7SE1vKPsjMqAzPvbS/eYKWZQUSbzsgeertcq61TQY54
M6iZtxuNyjoNToN/ia08OG4U3eHqUW4/uBgpqt4+Ji4GHpZniPj8H70gdMujLiniZIOFznjBbsA6
YRmd459bb0Bt+iczz8bbzlqNfmge4rDAdljpPhR++fOZ8MlQYVUmjkDH1HcoyJBJPkCyOtiwZLwj
wybg2hhybqMWCRMHXxrsILFMcaroS1CHyUoPx37rJyhCK166S5o6vK/xBb4f4vgyY/rt6s+FnuPi
SSkCCj8+JUoUn5qs3/z9+en/7cJF9QsrAMOAESXp9D9epqo1/phpJSqlpeOIbRu8gsC7tHYb3wdg
VfFcQ/jSm/HxMlf0PtcVnRLMG4MOMIm5m+HPPje6izZCdnCT+V7JMKDo5AkHdfGU3o7gVu//fs2a
LLA375xda8O+wlAbqR3LfFdoD/1oGSNEYU5USNRiVW4wHfVxn21rjXLO0vamSYTOmpqnN5Kazb4B
Lj+2270fofaIe4e6++Ci3vb32BW2bnrIEpuOdGRQ6337IM1CdcIWLcd1wRlzaCs12hVZhr6PGuEF
GiUB44qhOMCecp6q3D9ZkX47e9U64ivfg3YkHQ+VbNvVkHD6zq0/etHyIt88NJ3umaEalqFRFnG9
b6+vG9MkrEcFUKkaHy18hbBVH+4zhYoWA6pl44xGvKWd/amzPFhZdoRGbescFEKPGnrK0eDyhmoU
m4BoX6T+q0O+d1sYqCRgBIfAYF15kEQbJlny4HUD/zAHEBvdt/Hy96ctUnXv78bR4IlqRFzdoJh/
ezf2qHSwVIpo45bKUWtQISdH3GSW8qxa5fwZN1gapk14QQYtmQCA+Yim96nylEV+u/K1bF0WvX+q
5Y/cM37MmeLuFHQ27xF9Lx5sr370W7/+5JlttVb8krZ6t8tUo9/2YfNDiUv7eZjOtJnmNX6Z1X7o
hwwbs1I/2G5R3rgdw6wqnMNNhIntTivLEIAFOfjfn4L5tgEoa061NcOkzqUFKALXb59CpOrp5Oad
tzaqCpkrH5wvbgcbu56SR60e8PdUAnVtlIib9Yzzjssfg2p+GxnB7sqpmA512Ae3oDhz9ndibjMn
R5HSiTwox95nnwoSIwxNP1QMHo1RM++HZMbeNSuNm2COo3XU09u0TSzHe5c5AnYcdN1spQb91OC4
O97pSuPvJlXz1tTHsF+moxEWze1QFFyTGaefQNvcYher3EYKsERm/lC3JmNjpv21HkLv4mokXKES
RR9siP8WRUB4wG02XYdD/j21OVUt7lPBBsJDA6GZvB9Z66KrNmDCGXWxi52nz5jMB6Xu2Vb+FMc2
8mtTc8K0/e7/6Vi1eZOi8037AozUezmIgOS7srrKXieuEj+OurPrVTwxghkDbDUz6yOOKTZWFxZA
AdXx9qWufrHnoDp6Rpb9r894LsYyDRWtRvoRSJS8XVmqAyCUpjjoDyySbxheJqsJLcFtXVsdqNTe
uYu0BpHUvsU4anKdfZsl3qZPw+RQlFn2wUJ/h9CQlIMj1dYtg5Vu/8kE8a1wNEbx6zShnu/8uOTN
4AsGPCdMt2o/nD1FnQ5GFWN6VopZdL9XhvxaOtMl7evkcUKW71FBw2XbGz9z2C27yfT8k6YwIHCA
0uzSEhAaoh82XZIb3yJzsvv2JbSVb60z2shEdfG6pOl7AyLf2alx/cON8vlE7ffoYI1K0FfnZ9PX
L1asPv19l+tv+8q/b558k/vmzGOpvtvlRgkLhSDDzTddeEPtMRwdMz+ofZY91VzdTZdbyafaHbZq
RhfFdwAZDYXxRHnTHzuPAnoK/QF5ls67c20YrrqOioOTNWcdhU38LL36o8Pw/QnNhMaE2QWpiyNa
5brfLp8+gt5KJFXxmRh0OKV9u5m9RFtjz7ICgY3mY4gQFla+p9kpnl1F/7IkZZXZWxAdLXP9wSN8
f1xwPWh9CJkI7X6Y4O8yhkJVJ71UW3WDXY4Ofcrjbxkimd69HkTDdkSLYB1ZDC3cNMdYTgPCbxtd
+GQYDsrGGlDxfvweccLua6aoB13CbWdG4SHztOM40QYEBIXRYRStPSP/7rroyBi9heya7fg7W8Wb
kE09rv5+W877nENuC6KlCesEkpJmvjsFM1xeK7XNJ7ZgcwQ0NyLotdOKKv00huRFAT7iyQSufjU2
yto1cN0LEgempqdvg7bb+J3ifZtizMiTwrdO3RRhz6jp1XwS2JXi5Xd5VgXJMSuSZ63Iy5VOQYD9
V148B5YxbEoLZXdAvtAalJoStwhy5bF3nZXqFTQjs2g+KGrn3RdKhwvxHNw2TkeXbwbpU8+Wcafy
2G84MJlZxWBRetDHZ6XSXuO2V7+nVYN+ptJXKFxB/PFn+xhP1cbRCu++wqXh3gmto+4n2KD1GsMr
nUxDDXKGvDRkT5ZT7oPSGk7NbH7VcmbhZRQbz05ir4XWiPR5wc3lX6O06hBv8tNtMTlwvByfy8rs
bKe0I4GgrYutDi8ZG2CrPP797el/lC68O84d0RpABYBC6u0mMaPEcOoBI7gEy2irqlQAwcH3ubHz
E2ZKNIerOn9ckkbfasebztTSTQ0iEHvJ8jNswycV0cGTOsbuPZjNvZulEeaN0L+gjmyzZlTp/rTf
/n7RFLHvEi8umgTSQBYBTh4w2LcXnZtj6ODDYq59kU2SsDordDmL6lMUopuS0dLtyrk8ti7wTEux
X81SHe8aeCElwFE/I1OH1ia3G31AF9T/y6VRmcuA2KV0N96XBQEOMlM3mvpaV+vkbOtZcRdG4zc9
cbt9642brCo/Q0dGiWZsvRvLjZV1WduQHTHtfcoc9T5Qmmml6AO5Y5qGL0Uc3LqOMR/NyhwvX4Os
nc6qn7brwvSSq5eg7qhV5aMamNu/P2T3ffhUyUpUkTqyXElR3q+MDMDpmM0GsA3XVrfB5OUbBauu
ra2WNojO/pedjHAJlOQT43fIaTFDw/SEDlhyxp+NdBB6NPJ3sXoP5PMzsuTuvT3qJ/DJyVl1oY0l
uqJdmyz9oqMstkXXXz+qGqrmXBRy5kqPx1Q8IDMR+SmIGDfHC21OKWNMY2donILGUJg7X4cGMpJU
utklNsZDULjpXkF1bzVi25tkvX9gd8U7xfiVNgjX9l1nnZwRxBuI+wbLDSa1ra5OrFWnZ5f77U7c
ADyzL3eNVtjrtLRxbm4QntWs5qGV3zObBhRYHsZJm2NMtNVkW0jh3weoHHeIliGVbL4qfX0CKlzo
tvXFqMnghsjHui2vzlGBRALPaZcONOZtiFQDnmMnxx4iRBtjUdbwPPoIxTyeTQWVwL+/WfOPN2vR
V8LgzsZIBrj2EhP+UW57TTE1kz/Ma300nHNtFOW69IMWKmP3OCFmAyvdXXslfmj5GI+UHrjFegot
lTp56Kf2FskgDVxD56xapXD2nmUru5BFuY90K77OWvIzUP1gN49INnRt0x4hekBh6JGZaiw7eupU
Zxegkb+GyG9AH3KGg66YwBOUKbxtOgTwBt36mk9kSRw8mND2GUohee+u85Cpjs4+b3P7tTId69n5
yH/G+CMisu5xfkP3B5Ai/32XdRICu8D01QBRJVBjhpbnW3Dne3+qaeEnLi6dAzpLIu07Te1xeWmO
H63VaW7vi7rFyAtO5G42tY3d19Fjq2fNc41zZtyML53OKe3pFY6vJNIPOEDd6GWYb9ReKZGbgx4F
pbR6hV2U6lD/dUya6876AAVkSEx/W4VTLKBHw/bWbIs49TZ8VioG8WrQhpvUtwkz2uy0ay2r8ove
fwe+iJZrb915FbS/wWN8wGQQ+7lmjYtyu2eek93kitsesrFlm5aTs16OSmnV3QxYbnRzbDw5aTvC
yJwACdVYhCQqjISlvnUj/cHK1HVGz+bqAQG+n9MBS7YE8ztrYpo3LB33QFF3fdZe/7crn+YShQQZ
IQNa/Q+wijI6FYQCNdlYzRH3uCFc9V9at0EbkdHnxg2KAQltCGxz189PANog1QE2bbFIbxxnA43r
atfzFyTy/EeW9K9R19V9FU7KLRY57GTvV+8OwX0rf5gYPY+adRq9p9wtsuuMrCBCVu1ZzctyXzNI
uqvg4BIVYqHn+uHOw5Blcq1unQVNvRuKCfEcYqBe22fHttvjSAR26yr+QF3rncGRFPBo09jUnuBZ
WA6ehIt/hAO9H3SzMRJrnZCVXPRZw1YnHw5dG5mHqM8/Qd8cb7EMLghMLl2LYO7UvVepX0KfCjzp
PXR8MaXpsMfV9Gzcqro/M3fP3I/qwT/WrU3DVyO4kkdz9r/vNBQqNkyKipBjUBtAqjhaOc27jqwt
RbjvXCZ9vCoiBDtnW/lSNIQgr9TiXaOjsZgo3tE1FGVrTIhP/n1Z6X8E1EWFCzIRZTyY9vc85DxD
+zeq8SvupdPtOphaemV/4ItfwoIJXc/rXWEB0iKNRBQrnJgelefcVXBiUz9SD8C5P2lRWd3onRbv
W0tdpUGFsHIKfFKsuN3O2zb59BCWbv/BxWt/xDuqbB4mm4G+HBCud/HOmqaJ+YNprZfWmT50EUkp
LzZWdOfUR8Ua8KNxSLV42EVOjijkGG4dO3744Bn+18sgJNHA5g2Dm3i7Cquu7wN3tq11rQ3YjJqf
VIuxoO2n8ZMyPoX1bGCgWWl3AaSBVZy45WZEQxD7lm64UTvjqHlYQ0YeGnQ8Pu8cD8SePgu8q1ZA
+s/s4YflZ9EHNeafnWva/aBAZTyjM5HQ3mWio8sCQ+PYJonDKZPqdt5EpimaB3O51zP8yvtkQF8j
7ubnRlPUu3BW/oez81qS28i29hMhAt7cVsGU7WrfTd4gRJGCtwmTwNP/H4pzMaLOL544EzMdZGtI
oVFAZu611/7Wp+Z11VVmzg8YPuKw5oVzSRUGDXWrjy/C5uQx2A1Js45SHbU0OWVzchADGai/ueW/
KnfscmwCUE8gk3lMsv7y4vc1hbMo5zpIF5KxVJdpBbfm4n/erZ7Isa7NT3e1Q2MwVOTdg5mmw1vV
on+MvYmQXCdP7aLON6vXfGxYjDUvCXvb7EZM7siDYjzJuGu/sBuQqmAmHHa3EhV/9gVMpxb1becc
/xetkPt9/+8tjjWCwk3XXUe3+GB+HZJrdIrHZUn6QIdMdl/XSZdJzi6M3dUi5xUpyRG6/Z2RRoY7
8BXYxtScTVPt9k3XxCdhWl/ckRC62hhwaxr5+7/fe+1XMWC7QIYTEMO575apb5/Nfy26Sq0jAvdp
HygLXCW1m+NjKlCN2hWcQTliTpeG9dq5Y3fK46644cDDz8S4wivh33snXqBT0iRexIhcaiZXklj/
kx35/w0S+MXsumk+MBdh0NEC5H+2sdU6/3WNDS9ZhkkXPat00lDGCFJZ7qURYn3nD172mG7yWyzj
MVBPdes1T8vQ32p9zKgUxMXIMTytaoVPbbvn7O7eaTJNuTVl+l3FjOauGryArdoN+pkeU264Mf49
jMCLzrRV3FXeTSTLq1vpL4M7fFs2X4+rkLVQpKY4uMOpaAiP46RbhTZV9V617fTYxrA8cy/XD/Z2
oC7RmaImM4NKGYzfnKR/mSblDtHLwOOl2S7CBVzYXz7FrvWsysAG6RtZDZKhKoxAzQjrpao6EI0a
n6vh/S5rpJPjhigyn0Kw9hcrtCys8nM536CoCMhZ9Rqas8QzrqsVhJz0cYC/eVd4WRnpY2niRoLT
DyQL6/zvj6Kxraz//a7QNOJZpH3B2guY7ledbKnmzrNJfPOHvATk7EpW1S7pLnd9XmX39IWj5kE+
jM2jRYeBOc12aliIgY8BB/GbWdro/kpxaoR2asGZnJW8IxxPMU6rZc/XJm2OHTNFeULby1rS4aS3
ZhXcfxbG06krOZL56sRyLudBi1JmSeORbKd5qFPUVuf533/i/0H0ILhTB7tI3w7hSv9FzMzpchKz
t1r+isLRzPF4WMb8kuPU3ZtuPgY1o6cMkzMlDJIF/tBcRfqqGMdFbeVlHChPyxzUu9CVZ9FUyVVJ
hijLzfRYE5DjxaLinLamX/4vV03pzHLGl3/0Ciapj+rQTlz1qmbBCiCfY4Yt4MkMRCC3/XrE+LXT
+mJ+YHI2Ai/bXhBJnme36vxlwQsyDrjGvcR46+wTMyt2AA8Lrut47Wp3vmaiHILfXPOvsjHLm45I
gzscmio9Mv3vS0iNqGkOKWHe/N/a3VTCBW+Y68wJBCMDfFX0h26onhl3a46GO5+9xTKOg1d4F8KJ
zkOLGQleWj/6drUVj15hRPT9YBT02qEtLEpVmf8G1fjPrh7HYQYkWPSc7Sj3a1dPq8tFnRqSNKx7
3TkPtNZwJ/UXFoLDTE2iknyRjkPxWSsFkp0nP9YhbqMkreVhMLHzjkvkDmX6pUu9A2w08drnsXbN
psHa2dv3TaZo98NU5Gf077BOCzLQTGFdMmn/oeS2F/DlrRgZkQCggPNHDlYIY0MiWG7SunSLlwSz
dM1aQRcms28YAe3fyD/W9sn8fVWgz8FrwknMcigTfzkcFJnbyqLEvtvFnnuJm7V7Zn715X4a6Nz9
1is45ovs2dHt7q3B4zju25KXhH7aH6nwJobk+YOMpro0bAhvzko0KmcTWpV1sQA2iCzQ2L/p90/v
BrOHl635cNFpRV+Mxe12QgddmGXAC5ZYsBO3CGrcyc/Z6byw2+LakyRn5iJ/jpNOHKrMci8JSDmf
zjUCa6u8DVuOn12smCcpGtb4T8cYxFl3dHGOS+2Ha+QcvxYjZrSNERY7w+vKqKZ5/M1L8M+jrY7W
wgtg2Ez2/qOpBj5u0QyqLH8owGw1FknauSzXPQfyeD/GXv+UN9YU3DuRbW5eCm/aJrTLkbQ9TpVC
H+ojYLQlSiF8EH1Rp1ejEL6ede35/uY6I0MUYCT//br/cUbZ3ATUW3cM7X2f+/vLO0wxSoGGnmUj
yuyN8rMW5nx2q2bdL401fz4vbuoynGEbT1VB1AYKgHGac3w3aHyAy7CehqpbaA8w/t1TW+rNg8uP
9+9Xya38x5PKQY8VcbM8QBGyfjmmKNVYUCjbKmsc6J18fbbydEKzwY5PnKa5z9Vi/ZqXxidd4/U5
IXvqrk7cfyhlTbMHGTPIwyp1VSwdNhiIQp/G83KbzahGuLqLcRpAOtsroQPVqvGWj+QZTnV/slu7
JPYQWLuQdfuBP3k9DjZaVrGs5fvdkkQzOatz7xYXhEzWcjlOjpPuaSGa2F3WDoNeikO7mLtj0hnV
KzASGr4kj0MHLR60qSMJxi0RwCgf2JiTGVU5dsEcefDRdQClDSiLqibKw166kFMYR9xU4LNkWHzk
MBEuseoEplwzKiGaMkVtQDPyhuHYVnp8dNNMXNwcf6ONxWZQ5Je2xZ646KYbQVRqeNErNarrrgH6
un50RQcozlvmy+DajDRAgEM61AjGivSuuBpGWT4oCKihHN3i2MGbKjQHBW8ewqV1PLAvyblaNXnQ
OsqcFvs+LZpUvapWfR2KqeTkMZYHmFl0Sp3YCUe+f5eX6nJE2HcmVspRvcSFclNc86GbKKfdZCAj
gjaeqbcfeq+999tuZnT27ueNIwEFk9r9HnbulAepufaXZMo2g7qBo0JzIi9rx6PtTF/6QakelL7w
Dh6AkmPdr9/EtLGO6ettCWeluOWFIndz64F6K6bigiHHO1iZETM17SDzJI5FwqdkDvgroJ4+8gpo
pW1bgm2T1YI0MVanUWBXBSIU1iKuz8li1BFytxXcpTBAlUydWlmGnX7dAlxvd3HZntMuzBheZgKD
bJZUrmHPYZKXLms/ZEYKxyK+zTwOH9hVvEBkGVEmnSR9bR6r19Fa1RuDYm/Nhnk0Ml07p0A6967U
rZMzDiPnBvnuDn1/1UG1nWirngD3mw/6WlrHRAH0ns/VD3tu5POQD8U52xrOZfxsomqf2kIEvVBx
zqb1Y+nZ9s6aY2M/F5N7tkcgH5rU3+YBeTMzxhnLiv6zByJi40NNMidqvNW73H81TMNfs+lU8W+O
6veK7+/7Gb4o16BXaXvmdir5+2JmyQooHc1F39CkRUyJGZ+NNhmPy2QBsrKJIU54gXWwa+f7P1zg
76nF7H7xrP6wqEb5RbOefx4JhNWpB6uyvNPS9j4jMMNzYi9/qiOZKZU1i0Pbso6oQBVf789u8maa
hIb3k22eZWG7Qekspj+qMjvUi1OEHshlcl0npiwMR+4q6Fupv7mowlytjOdOkC855tL8tlbLu0JM
CO54WotQ4F5ot7p7b1jUL7VH/LC16O8JYbRARudzQgUPpISQP0NfPH8w45C5Bv1Sjv0StM76O+X8
f9ovNjeUSmcH0yimuL/fYntOdLeShMjYs9kG9/syKelfw/0Fau36mBft8jWRsQ+QZHnUsfnNTPN+
scnqUhOhHtd15oN3Ew7YS+mqFzkNAGbvIvVvNo1fpcTtXIrl9l4EcKr4FQOU6OAExsbdYOaxHnpZ
CTChk49NPyLiWd6b7CZvz48DTdsQ7sFyh8CI1YnpPnRtSHu+lWj0Rdc6D5UlXvy2JCsyb/SPopb2
GcSdvxTrY97G+aEUenPNdWK+S3JHf/NY/6MVev9BcOdSnm9ko18P2IPBG993peffGxEFw78hcSR/
GKv6frf/qQyozZPR3/Sy1q+ELtKbAbCK+IJuYAdr3invqaNgIfNoXfz7Xf6HgMDFcVXcasvhP/av
9mFbmQclnSzu8qaLJvEUDU1un9ukKA6L0TyJrhe3dDZDBoSyiCD4V297LytzaH2vqrzjKMbvRZ2+
unLMzvdiU5Px6jub9tsCky89wcD56pgXmSJPrgRtTkkPw8NbnOvgbu0+mr7ddiwVGlIK4KLA6ZeG
jATLC8tk8s2qs18ECifgIBIxRowDnd5lT7MdK1GSpOaVM4+Huoj3yJTZb2rvTd/85fSy3SOdkx7G
SBrxlKN/f2maohRFr24n1sW0Qzumvh/nJTt2RlKlvoA2dVS6qrl0jlv//FI3NtMtjctuAKy1GPIT
DxZzt9vvku3L/Vdzkn8z1jg/rUX3AFp6eplUASoiXqcTvQdVy8VTZjcPJtX/2RrH4XEU7YcDwuJ0
/9bdyqxM9tfJUMiWHxwV4wLcyhEd5HHaXJapWcrIXDrmxglWp/NTKAuy1X3xHtG7tw+3V6yVYIyF
+O7tt5odgwifYjsaVEwSia0+c44oglEfpvNQYPPIQetlwqD7VomAh4o8ryVVL7Mpkz3Hy/wh87IO
iAlNGhMjz8FtDXlu5q/s1i1Q42IELpTYryuFo9a5WvTTnQviCOTj1C5nRVuWs0tn9z8XyggrUMDq
q+KZIpolYoe3EmRE7I1+rEcn0jXoRD8/i1lvGqyKy3xqyaEe+sm4xrlqnboCfkxWmA+KvuS+YGKI
aJi6h9qiGI+TbIeAI/bwajQrHACSaOi9LQd7HrI3Vvb50Mp+eE7BV/Fkt09rojRXq1w+E7pOr4Pl
yXAuU+0waw1Ij8ZJItVyvqemsXydtNX9z6UVptYEhkJNkYpZHAsTw6fp4J5WoZCJQlOf8Qp/UzCl
B5UL5YxhoAFd2hcIIej7g9FBYMo+LGt46ZTKevE6650WfWCyY77rIIx9va0gxA5p4ie4Xd8mt9jN
In1epAklUsTqs3RjVPAJ+K8zv2Smmr4o6yqfK8cnmfw8wdU+DX3XXIFfZBeaqc42g2N8OBvl0BbP
zjqw5xWzFSZZmoeel+Dq6WK/NL3kGiNEgomvuhD7UEr4KiuXqsV16BAN4StsMk9LY4QplEbSVtba
paBjFejtGg6aLDwa8vZET1L1e1urbuqU1Ldkav2ynL0MIdjEbJTVH8PoQWYgp1efxW2wyzm6Lzmb
9hfgS9XO9y/drET3l2NcJj3SVC0Nck9GPRSza+q8DYOpXpwJ232f6gV1ANVaZ85PGzT4WBcT1LmO
o6w07HO2dFnoGPO7W7dfZq88q94yPJV1/XBvxRTlwvyuilrWgdZIuxLUNxZuBc7lG+XIxobJtYsY
WbxB7cB71WZ5UbFOsx4HOYPW7208JPuZpll4FyHvf6t7t6sn4OWCwZiyY6HrVD82pHLH5DA92a0X
5YMsQk3DKaNIcCdDgYuh1g5IDYTCO3N7MuTqPIKU5vhJiyVInAbIp+pQTcdAVpK0yr9TRh1suX5O
2xyGpwWuJZqn1G7sA/nOORupWYTGqju7Ssvkuc8SZ59UhEKZKc292lSChXqDAetUf1AaYw2z7Vcz
HB1/dsCplameELLQOFdTGVsiO3nh0yVFlhQcSN1Cucy1pPpn2CKgn/gnHHp5rdbrXYqmEWNfQRr2
Ty0tw5/1hdpSscbkKmXMBVa2lvmjdIEr6CqHxKSu14eK5/yhSfrlVCE+BB6mDTCyyIOa5Xtemx1M
u5+OJEVlLB8sB5zqPm0WXoqpSgaKXVsnL04Y8nLE9FrODG+2K/3gJbutjAvfSIH96syiPYmVtRpQ
4V7N6thPKq/9sszXpcnLh5TT3LWbLnrRNQ9Ky7waLMctSraZl/5Jzkl9vJuL7iVPnbtTII2V7OOt
8KOnkJxEZcVPTJwRilrVbC/SlbtuYzqWRdR60/o9djFIy0yaz0qaR0yhZoGwKoHU0ppYb5CwZAwN
qeU0Hdrp9IoIwQltjc/3L6UoSQUfCrDAbjbtp7ZYgmqoaNB6SxVpOEIicPQvSJipDTpOJ44R4yZm
E7gCaa3+oNvww4RRD9rdm6gRt37N4EUwreLdffWQZdxci6VnbPquzqksd9E6RrOxGo/MurREQvH+
tc7kENuFRPTz8Lmy35/vA52rsF8IMxWXpmI6d1tcRGUbO4dE+Ki3O46tEhZTSbvzANnO8BUF+mWt
M0SEqWPrBIZzBtIA50AiHZoKdVkepVGJj7E4pgvULtFn31w6jX4voI+XSvwIJQaOPfPMZ6HbQ2A3
HeZ1RXFO3bxEzGnu7a0GV7xJCZuV/DsHQIzUmviH0r7dtYcmg04kSS4+/nRHTmYd3S3z/dDbu0WO
GhVFHox2RUpPAuOr1Ph334uxtWTKbyWFcbYJ/6IMZyhpuy3xpIV3nyHG9j7UGTu/36LSMP8qsh6S
kZGX13V1wsWwlfP9+ckgmdConvtbawMVc1/lyuHXrrtnI1msF6ZP963m398zY96cM96YHGkOHvIm
jS9zV4Ay3Z5D4cZhZig47PVv/SjwO+rkL24nfZHU9HEdcG6OnqrQqchOt7WWJzRLzL3ep/gj4pU8
MgHfGTjiBn+VzoQl1Ob5sPOYI0F70ofCIdZnYUUuyUElDoGjyVB2O6RL7J2n2j7OBone5hEX8tBd
2/4VR+i+pUSyJLqkfQNKF3Tp93ViGnp6TeWf6bdtkIa/kZehDwFm+riYcQ5vAgPN+R/2k1F/YY3C
hrxz0YPaAmgZ87OcD3oddjoZlKbcZlWJseuS72yO6U1dFLpUpf1qwwPA95u1MDy1S1IubEQ53F/D
Sr6JLv9SuOsfBXr3XCdh27mRFrO2JPpClaGd0tiXIshXXQOhZ7jBipj0uEjxAGtjDqZ4yCMOxcPe
quP2OHuxE1Ute7jt1Hngeqpygpowj87Div2MfR6SE9JZ7eWfpigfuiwuon7pyXWEPm+JBOd5xsi4
dPFpmRPH6L7Y4rvjFf2Fua3SWm+cqR/LDOOfkywfdbwYEXjyRYmh7K2cD2Kg1WJ5l1p6saDpei1K
EdeTQ1id4XQQDrovWpXRNEBrAYYPop1lrr5LvXpThPY+lFPomDZJPR16sE3Kp6dEVrZIXDhsg3zq
MCHZoB4kbN6wXO1zzszMkqWPLMiwvAdcSBhYZSH2mkbWkolJtbfsR+axg1ZM2mbvubrCgaw7XWaV
cfpJ+0vttjiPaq/l/bHV+ycGH98qoa/+kmWPiSWfPB2qsW1h4WiHiYbA8r1bE3Ynb55CQgl2mpN2
J8WrHsB+8AktF2Otg2zq1NdiICuWsaYWHOVQ3YyZQLeEvAE/HqyaLG1G3Ty2PoXikiInRO95yRsG
5HPn7f6gMJmHLClyfNaDGvusX+7Jw5m3b9MYXlJXHtIk0pp8g3EdcmK5+iY+A6vzrPnVk85Tn3yz
xvhcah05Hc0tzvSbTlYJQlWwTii70DPjmTwuc0t0RI7GgY6pAo/Fqgt542M3c01lmthy9jNGTHI5
uS2G/h1jA7JlOgEs671vRbZ+Q4+8Nsv4TNDNm6PnTDX1yBhaF4zxeERH065zpjZnIZdDXja7RDB9
syVPOp/W4JH/2yxkZHSu/aQMI2PuGgbOKSc3WOsbEU26lmT7vs8+lEINbKuF/OkZQQ4bnmlAz74R
bETEDCnU3+zCOmUjkLk0/Sq7khpDN6+eLn1nbANOjngY4eJ1P5a22KnLE7YY2ByX3lsec1h1iv7X
gKBGoAoDk0Zdn0GTabu6LJ5tg43eJSJQCpMGD1veOLY55m24HHrrHMnF2a9rdx3jXDksuvuBL84K
etpMqVcux9Iis93eKqlSnrHYrftxbb579NnBqzLh8k6IV4zB7CHBLFSh/aPRxkT9DiX+vSkNqjGD
x8ECwbmc13Nnep9DUXnvibaEnlLJt4p+8jnpPHhlVTV/IdsFbShZMKSwpSvdNDwaqXiFpzd8KSYH
F4uCw9YuRXWqe5oODKCQg8uM0thZ/YmgoDGkmH2Sghm1yhuwujjvllNzHea+as1oZC4ltuL9ZPGy
Jv0uZvaj/+zUGlovS5tS7PqYNEwJidxjhZz8cg67faW8LCM/LpwfTWM6/gP3ivBBuHgBhv88zJP5
NmIqEC4bk57Wrxw8h2MMhMuPu95nPmWfztxEdog6kplyzOlMHmNhFWTUOjnvj3tSm5jENWHCwk3I
q4Nv2q9PQz+wwSxIswo3DyDPO/EGD17qGsFkld+X2bqh8uHFwx8/zDK0nEPcZCDs6gNiRlgjuZng
umhPMObHgWj4jhYUWjDS5rH2nWlmOHHcDn6ha7xq7Rd1rogUfWPCtHzOOmarGDqYVEb1HOfmZub3
yWbeqRsP3/JaIVKp/iOOiXOLqzyq1t58yrQlEqWtvnnqLHyp2YHm/QFhMPNd4LaAMjfxkkIU6JUA
W5ws/Wlq1TMo3jXq1PxHN1Jyr4e2sV7roouvYxqD5qBaotc07dKp2+X9Cw+M7bs8yA6zE4sdSkxE
x3powBauMj8lbl0HZlaDhsbTmutm/zTE60EdVx42GHNwYFQnHFyI5nWgtSw3jbNLbTzZOlr7MGXu
xWp4OizOtLRYAPd5ozFHdt/vnbLq4CDqBRp/9VTm1behLfSwaRLS2oxGeTKa/oKLNT2PgZVfnG7a
ikDcp3f38HM+uZwL6td8tHe5c0XfW810Xw6s0Q3ZbjQv06IJeQT8gWdQYY1rE7TrNfHVfN1TFuwL
7eQyQeq40gciEeY5MTxaMzu7Tiu7fdKwaC/u2geNMebI+vUUZmnFR8O2XikqUBgdM0vN+ZenNmBS
JJf9Pl3F89Rkb+BlnpjCRPFHhg1LzRAHeHPkmWd6ccZ9sBd0hr5qNNUhX7C4QE7Ud9v36+0nd9Lk
mqH0FtQ2IsmW91pO/VGJkx8CRuVOlUXrJ0MyhjjRronFcs0G9NxDwlaKD0LV5r809yljbU/ktxIM
pbrk+xECvzVzRo/pAnj8vVeVNvPrUrC6pi4ptO/V+CdRsXumlmJeT8LITlTQOwPySmMVnAHRtmsn
Pw9kPpIWuUUATV1YGGoTpMMWFhcT0SaLMaB/Urw7jQVBHH0kBj8JPa+caIRJV+zXxfljJi6sstEE
cmKU+t6f1esaQxMn5GCbMG3Ebe6RhIz6MNlNealz48mSKUaillBmGoCaEm2X5UrjI12QvT6MFjch
FjTpZ0hrTxwFohoBlAw1Tv0zjqMQshceCkqZ2lAJFZHyu90X31R3orAY5EHqHCFdUdB4hSTnbAln
HT/6Q07/H03XJKaupbHhJdaOGpbzKlhrD3P00wLgkyQXZP+3wXnp8ve8/p5Xn0ZqQs909Cyo5Dw+
5kpKJtoAxJdp9tPaztPHNOfXugXOO8TyobNz/aVoGavjnVcHTl/s+cUJb9nVze2RcrPl4Oyq+keX
Do+mchF6ea5XyUhT8rUX6JqDl75lDtlcJph7e3YAwFVnu8D0ktYmgc1OxZjUuh6EYIPYRtTVrDqS
361XAzxmIhrmxS8ZPEx8g4kVkm+kcio4oVTBPPvtFmYDqZPcq9g2zhnbENeBG6ZboCpl++SJwD3M
wCBvBDEcZIqEup74pYMXrKZf6el1Gxiu2r/hQGoo2Ubnu2L/2fJW/uU2dxgWlbH+AY4KihUGPYrO
PRvnzLjYcrLx2BL+Z1doF1zB9MPJQrsK4prB0JM0Hu3q6ClHR3sZDCIrtBe1/CtROPozn8/RBTVi
6xCfayVkdZ2dIpjbSJMPef85x4+TgazCzqWvh0SPlPjEkOcyvhnNa1L5Wfc+V0FJyJWEruM7ia+x
byTqoUyh71OB1ZOxT8SfxsQcPfDzuP/h2PhR2Xm02+J+LoiKtfWHTvbBGEorciHtD8fZOY/JZ3Je
6QDTwWPQyo7YBsV7zFyN6/MGOv0HwgRA06w5tw2DYy8zSy4YPG63pyk3qIK+ow6B57H4qwYgRmli
2R/DsUqK16JJ1nBkhwySZWRKqnY/W0uSxtKageZUdtCUiQiIgjXHKiqcgc+LgJ0YRrtINBZH8ZT3
mhYtIICmwjN98uD0d3NYv9dqQfVsYQZZk6rdFSKMPaX5UQ7b/SsrAmFoBg9p6R056zCUuJjzTVKp
RF239wgKZ6hw2bWM0koXViJSlG1DOLJ2084j56dCnVz1b7Ql83BoBzgavRmms5VdKnASJzlZVmTI
1LytUuBSL1Amx/Glj03GODPPuXqM/0WTwiWkLDj7cY6b59gEM2ACP9/L1j2DQen2ytJejVE7qjrH
5DI523R9B8a+6zEOyDGK6mYKVkdnd/qUNlAr3Dkmuo8RaNMYQp8Esa1BAlqoFV5bvI1x+cFY5I4r
DtCF9yXVTl/5jnGspmtcgeZY6nBsxmBDYfPHd7zbh8JsD00eh11anjmswEztRf7E4ITcpV2vHgYs
lbRrHxt5KPONnXbJsdY9kzCvr6wJInJIPuMRZ9/rASd01N5rpPO+DBaDpuYb67qbM02Kqwg/NzOm
3aVX0fggJASWkYlQHUsK9pbyXZYkAtXg3XZFO1IN1KENyCjOu4DPHsp6ce09cayNlWkqjJgd0oN0
g86oG0QC9q/kMOpTSBxPxKy934r6NE/WNSPkZdZfmjiO0tGMFoDWxVbG5qk/smtv95l+RNAUhPoB
jlORp/ACXMbtM/FaH28ogYgqWnDCbFIcOHj5K6x32V4nuVbUbxVwdf1Z03scKrwBXhlMhhbULPND
XFHw15EODD02qBIkNBGSZnTS1GuFhiPofbnyEruXoaGUnEe/1vKdoBcp6yc02wDA5UWSfJNSBQ7+
0ndR15ondqogmfM9Q2QI1lf+mxHbvoBRxkKYjnsNUt48qigSLxUG2kpwrMTnRqtpZM51mvcWCViF
AyV1JmAK3j5bLF0KjQGQKtTT7MKhAfGQES1IasYhFl/tnD2a4og5Od5SEbnk0lnzO2d3diIzavPi
Uo03OZbJqcjq/okwOorW2vkY4jPeRB3GZH1O+42GXY8d+8ngtyQQatofSB3g5ll5MoU+83xIQPxd
FQ/G3RgvewS3Yj/P8Um1irMojb1SL7u8xZTiVNAYKNr5iUqGlcucAKG+ReMGgFgnPITO0RPzoZ4G
3yYAVl/VoPK+k1qy0glaJ6LpUiRcwkJcyjrpuP7KQSyNHdhpRjjyjKTJFyN7LRit71Nzz1D0riIV
z6oJF6OEM9nehhEHOxCQYlEDzzaCLjaZPbul6RdRP1teFlC572tH+pX9us3Y52A+Waz3xAVjG7YA
OH9jUSIFg+fAOdqJmYazXAIrU1xfVaxLbfQMfKVrESwVeGYu8rpt9RXH53DU9D9JP3KvCi/O3pCF
SUomy1rnKB6BE9Xw0DUjvrO2ZO3kd+W4anQZJlc8YKOyog4lbbeYHRls2TzA/PJoCzg7dfpSGDRP
c62tfWGN+jHpe9JKgLRVBZMF81oS+o5mFUnSeuwlSX7QnXokCJsDbLmcYzy08a6TlaRx1A0HUPxT
ME7OS9YUD7z1UUu4YQahqB/3sVs/TAbpnX16ctHORpFdGiRKibWRjg+K81S8xj3FTCM94VedTiXl
DC1vm9PeRCfe7JkujC76s+zM5WFcxk9Ha7TXyXuFRxTvevWl/7DG+qYUw7lfzQcnGc6x8n2G2G8Y
VYRxLqKbe1bGeKemfxoZ1R6DceuGBIQmUqve3sBJWM8aU+P2A234C2o/681Ln9tBDUix51yGRkUH
57Z035M8ZRrpWUlwIdWc7Ocnhro5urOkyvhEFRNInoB4ekKLoTY4VkoASY3RkhYtnGEmIMsRNSvH
0Un4HvjecSUZZEwOeGqym4jj927ExW5QzASeFKBEAWNBnipPndl+uk4ujuZUMSBXYUjUhcVZGuot
kcDfgHCrQCqS5mZPWn2rnK655WaVBK65pRps32sbk0nh3l33lqyPgBPMkyBc4KGlR5bQPj3LYexV
jnTi0VtWousUs38UDd1ZQKARW1v5wTBGgtvUa59FN44HZr84Cnx3O9c9xq0AWpny5xQh7EOX919T
Gga3iebCuw5iXzr2G//S6iza8rFxedvsSWQ3z1nVfdaKMwMS5pVnGAjH+lC7a+sDFaofxwbCQrl0
fmLq5Zu7eByFircEqeG8jrXYCuckmKohC4XujEQLaaGFKf2T0Ju3BEx6ah+TVP8yIdlfY1M0yDrY
ZuOZDM5GP7tW2vvgR5XnsmrqUEuYjXI9ZgBSD+8VbVz7XLvlX7NbLOdWd+T5/iscoFo0qsqj/ahl
jFX27P1mBzh4JKfVL22bAokx5pH8K6uwUE4tE/nyNqp5ezWRv1tae+faaVdugW5SGlmoZV2E3Y14
UKq6DhR3ndccwTOLQm/7gqUwirVx2pn/j63z2m2cibb0ExFgDrfKwZJst/MN0e7AHKtYRfLp56P+
OeiDwVw0YcmS2xbJqr3XXiF3qNUK/PhTc6gfgGBpyH1nNzW63xKimcJe9ot1IoV8MgPjUTql9Y5a
fjgOBobHZvU8GL2xiQs/27rEQXAxVkgfhihDUZ3/TCGzMthUzt6vwciTCpcd7I7E3vUf0hZfNkOi
qGbOQt87YiUYEBiOYIPCi0SRcOZMtCGMNrHtWi0P5kiIxs4DU01TyLadPX8EwxXfYv7i/kXTp17G
gujyZJhvbVfjK11E+DFY4wUq2rDW2XtrVU/+kEE+StG6C4d2lARzpvbC9Nfcz3j0D7C8WzIK1OBj
adIBmmQ5WFXuFCe2GgxLEaGu3Sws3mcSWxRhTupTS/knbefimuZJtOnaZLqUQ2oiRjYKXGmBdkbf
ffPZjjfANJfECs6ENv3MgIeoGhu5g3JdnHy7WyIH41NiEEwVZiOA31Qw+sp3PTnXoB9OLE/wIfCU
SnciK/1tJqe/Oo/9rZrKc4PvJdWpjTWjtkCJsrg63b/6d3CyoGfpyIedTyWTxdjWAyWSzLSknew8
K6+v0H0zB6VMED1xH2Ce6pPLPATjt20W0A4Lt9qhkra4Uwfah9kt94bfG++JTeduyIPXRyQnk7rs
g9DdUou+R1joL0b4mmjfDzo1/LcyPNAgihcrNt/Aiuxtr0YiMuPIuqrB3pcm7ltz7OaPwWzLaxvw
+TMleJz67yQNWfgQPR2SKX5uSsS4gRcyUCnN9nT/yrfIaC5nklzuhJHOd3IyStpyY7i6XNdYbZTa
iQ5isgjNNkexPmJEtYPJsUd4uEUo4bY4R9j+CleH9TB9NeVR5/h6vbWGR/EUbYxyC5tpI4CMfDb7
fMTJTHYkc5QWGYb58NSMmcOeHaRHtsbko2UW4IZj/8V6OO0uVpfoY0AC9xzJ9ikoPhhgrJ3YIemz
jnZO3/kXsMkZ40RIqLYkfVchqfL9ZqvcqKR/G+SuKJ3uAZZRsmpFNON1EbZ7P6rPUFHUCU3Jn0CT
VcL2gvS0M1hN+DzDxogY0DvpJiyKN6sX7nmqg2vQZtUTdtYlfzPNtc8Q/h0EGYJ7+xYBKZwXKeNi
XRtqH4LFc1VG1UvVD1i6otbbl1YPDir8bzcPmScR3hpFzXzMgt2svOw8VqGzg4XXbJP5BvVugfhe
tWV9JQfLzgLAVHNddZxS4Ef/qKZ2fuuaZKfJrCFJ5Kky0+GapNLGBos5G0bw/Vtmtc8Y5jzZ7lhu
RikIY4Cgt+6cxUq9pQkphQb3zvwOYCaYfkSELl+XujNLqhPn8DGPs/KTpXU/xAoUMsKBMG1Suorp
EFJJ7BRpZh1YnFm216YLmmsJ6rFVkdmvIc4SnXp/kv/dO0bKuUnhHdq+/DWp9Foy7LN7B7xoefP9
IEwYEqJWlEIutBH5oH7VffVWS25a0KF1F2+RT364jfhqA0Nsq/ylYumPnWrlDlALti6FlgpQGcxh
uR2cOti2gxGv8KGB7KC69ykJX8cSJyNPd+WOXVxiHh01GxtaEyK9VWnHRMumDO62AJQ486JV2eDk
dE0r8hnyMvkzlQSvJ+zjbfzDphpEmLjvhy7ZK/+mmarxVtp6aaenMU/+GF1/cFCDkHfCCIQw1Lm8
C4Tb/cDs355gIeNNMRuAf36NMVgZzz2cJ8diegl4l1pmDHXCIUmqjZKNMQAfeQEjvujSDrPeiYi4
RbP4BSvsVvWW+epQcLQCSULc9E8Z9XjvQRbozX1rIAf321StgrFAoDH+cv2lnzJBoTtvG4clJCNs
QNycNMGmNrb0/euYrOIWA3BP9hCLacObonlCGIejLrXSygDnLSPYCC3ZUWMN2S7XOzzp8Pt/MxvB
hKtSglKxWcKCGcS7LSBJjsxwY+EXzn9vvTl51S6JAqfJCXZaMTIqq2uFWqytM/uFLYehLNH2PSPs
B9+D3KLyhsVG1B/MySxm44z7YHchskznjYeLDZ9zcChCFd9aNXyOdOFO6fyt6sp9isx5Oypn2PQj
lNRg202VseuNxH3ru55hNFMTg9M4M3unxSE8bmtxChLrI8aiefR/ucwHfOdjiMQB5uVWOO7KntqN
7z4GxUtKL5uWFxP6M+BGgno+YBCeiwDUnIG4gdrS9tKTx/Cij7M/suG8mKXxhhyzOkszT67FU9wB
P2ZE6lJBfA3VdzbOWE5yf/pxes5vfgY5PLRi/5GF4BaVYfma1OqU6xChcZ3R1jP5Obl50OyjzniY
5sjfIV2eQRxnlHfCpovAfO5Y4R61QqebvKPYjFiqZu/Y9TTPjQcfqycZ8KiN3HhhYPYIZB0oksXn
TyCeNYgjb0x3E+NNF1AnDmm7HO4L87HqnmsfsnT7PcGJJ8Jll+Sce5tv1KBkb34sN2b2K+DDSAtv
lZvPkxchQ7x3gnPtQrn4Egkgfoa6PkYDOjKrKNPhSTGYKqDBEZOSkkkM3+85JfJ80xsUxq2RLeNG
ViosbOt6nXfGsfHE1i4esSvbDFyHQ4lWHGCEG8kv3y2aSulvu/4aWQ5N1E8ROgcV+ut6xhYKhk7p
Hp2yJolXmcFjn4/RpdoHLptOlCbFz55rKkwIfx/T6gLpCwJIE8lNga/+zyQOj8oPo1ecPobjXFiU
QZKE7CY1vqyQBBcXvkTqFcjcYDGkLknyYKhYxVTKXBcgOskSz/0YF+/hXqtno9uHySmOvE1NeKHj
35gcqOmtL4MXN4+dTV8hfu0882/Bops7pbvqyITzkk8IfseO9F+ob304rLscwNj65oI1pt8zk+om
W+mKCR1Yr8owKmHTrPp418Stu7Hx7l8zOpNHaAGwExMZ7GU1GoSbdOLZiF/KWtRP9hIkbciWqWqe
77IzmsOJGyreVYP5Q5rZK/F5JRAZch01K/Htzu7GIMC5pIDM2scEFgKBAGF+HHwLSycMiIGMsvFT
TeGfFPLxYyu7+GYXjLDuz2cpygTN7HrXlT8M3V3UMgjFExgLXFN/Sjgz+7wbIBIsD7n5T7BGcetX
voMXzoS4enl+8mGRDIIF32qjh6lIpscqVoiSQ0YSMbnAWEo4T0U6Pi1yZ5URNI39X/HkaaQ7g5Gr
L0YcYp0PEzhwf+1JU0/GlpH+G33yqmd/A5p34YtKJi8kirGxQBD3y12BLw5sHx/Td5L8sPUmNs5e
YaWyDpOXifhmIOJoegun1yCP13PIAsy/3qIL5PKBW59wm/nwKFzX3HBK1rX54AUXi0Fxq+q1RV6G
nb9DPlibYbXtIk2tT3PQ6q3XUBk2EAqhZ0UPPRM5g3GxRQuiJNAE2pta42UabcZ+3Dkp9L1u04DB
eb8Xuaw7MDeTII3thBgVAIYh2RJwY6QZWNxjk/x1nBEF3NeCwA+h3iYQUQlSMjUsPYAkHI/WgSZ3
6s9ESJFVGetmgWUGhhNluesyczN7t7RO1t3M3WEQaotiKPiGqLXppuRUx2oT8KJzT4nRZ+ypH6yS
uXVltr8SxpsH7hVSbgmUUgkfaM+0Yeh/oFfiN49X2CsAW/9tuEvy7oMc3SEiMRf0F0cYS+TwMMOV
8G8QlHaTW61ndpl44JNk7NCSBhfb4Srz/9sCqyBaWdxOIm5X4wwBVe4d+nbYrlxx+WZgkV/mjWwT
G4/BHB3pRjj41ukXGCw18/tCDCDwENKtJwMZvJSfILuMrMl3ao/cCKRZgKiPRPIAxLpdthm9Z8xT
V4P77vl4Rh7JVlnhSUeyCbyS5EfgvySFWmkTRKT7wSe56vhZVttjQdyuZ9RgSchVz6ppxljUuV/w
zTmFA3oGnObnLQETy+B0Kk6Ka9saTlbjrH0ICLrDuNJ8dp3dYlCq+COLPGIyKtYNpZxf/I2lj2uM
xkYIJIW85yD6nfKnGyOQy3I/MajTP333y0l+lf12xMl1fB0kY1bjGpIlBcNT3MuEvwG9NT9H+Nja
EmPU9I8w5ld++7OrT15Y7iwYRxSjK8PE1IqCug+/c6wcRjz7ivZ3L0r0x6RIQD8wrD+4OcCZCTdj
+qqMCCmQv0JbiA7N4NPE+qvjP8EVTKQjtBM8waLv2P8Iw3Yt+V/c3kF3tZ0dsfNLrvhMwyT701t/
i5ERhldtVNlQidtbE9yHImefx+66wV+M7lsRxTg7xjrgf+CXxLaWsEAGZh4Xj1NTaBDPED5PvgbN
ZIDXwNDtdA4Iz0Clgn21K+o8PRAvV+28OrrWphSvtgWfZEDuswuyOPyM2zemtA5k+GfsTmBmd4pm
yP5jz9FxZuzygspAv8wZ+T2dPsKDH1/JXne2FSjD3kKw/B6P1lfMZfiYDW7/EjreltilbzySkkej
i9WpHxkuDv5w6V33oObcOLIYX2UaFc8mYWOMa8XZ7MbiOe8qkxy2DaTmDkMTPIGY9EPcTOnNwAuC
YK/xPnqGTJg9Q1g82kkCr68kTqJz5/S5nW3zapjp3sKc+vl+UFRgvmSGkRTCvPgia8+2b6Axtcbo
xepntio25T8UwNSYfvxdagSF3HtUoeY4HCyAn4M32qQ1h3bLqZP6WyS8Qvko6/Shbxrr5NUOeaC4
2QfkmjEs81ALoGa6mIjVNzazkx5h3WuXjegAp/i39PObHrhQmdKX+0Sb/uXfgfAdaMYpaYVm99/T
92f+vcBdtFAYBI3rf99gb4ftAjAOIuy4F70c5rE8JLqdT/encjFkXDnLN8Y6A9e1i4/7ywbkSGD6
v2LdNwwyE/PiBJ6eWInCj3Hq6kOm7fly/0ZHLNilyervLo27NZY7FdQ3xHAweT+aYjT3vhv0O8tL
jY92yF5E6/zKxqQ4Wx5YVxTGgE4WQVFV7+efBsGdmyYogrXH/GYxams/51VecZvZZsaiLUV3mlL1
l1/h0+uM4L2+qfFP1cZ/ErVkdZDSfChvxjTPj1Yt/rqBkJ9SzXvIDniN4ZTyabP7675/dgf3u5nI
GRsn3e3G0ODjncDZ7e6pcuJn7UKtBU8Tp9wApEDi2d4KH9jTN6x97QNfFrHl/hS+wLfNMlYqBXGe
8wiParT8eyiB+sOOyKWvm5MgJ+0tVy2Dl1bcYJWT+m7MzHEG+9mMiu5nbrrb1EypEEfhXAoDhZJd
WASexhOz5sgDSpWHtBF/RjGoZ4wMnbXAaOeQiHx+gBFBolACor4So0oOqPls/WxU+MGaRPvMte0R
IO83J13YIGdOlLUnhVpkj1v/wTKcdT+0BfPhbl/WPf0Vr8znYIuEJz2MGjHj4nqB+4bhXP1g21cY
u7mb0nMu7qCMg9XG7l62IrzcD0imQDTsTqw1lN07HHQ/GHEGOhPOD2ClSKliT7Dm9oV3iCVO4/YC
G6HpkiGBuXW1KjCzhv8PsnR/s1eCgmAQ9jBHJWv1/WeVJf+RCqyWwQ+va4i42us6N/Z9TfgVJN9g
BzVsSW/MRkxSmDYUl6AjSxRWMRdbM9iUvcbZbXrrKSBY0KxobwOpCLK3zI0gXnzLbKfZGC2cBSv8
PfZ8draKLbKI8+Mk1d/aZzDeywCpd/ZU5AG5YBac7GzEoS00ls1+rv8my6P7U4l8juQezNB5Jk17
fPEJyWoYJT8IXUF5rLrxgDAm26Adqw9lljovfdng5CZzlCvLQ7+AY9sHjHjvDzOuy9sUWee29RAO
tVhIpyCqP8J+l/Yhe7zusTZENWt7gP9hNlefk9XhE9pE6ckK5dkTor/lmMSvzVZfjRqW4kS/KYMK
5mGGx0w1Be9JNRsIU1alAryeBgHPbAx28DMN+lUzuDjKlowWXazO6zzbTrZ2n1NLhWvsVtiAoway
RKjVh8hdgKFhmH/6DSTjutZsSMmfPPQ3aB4BnJrSuQQuUnlKKdRQvS/VMVT2VSyP7t9FkgcxQg1c
eZGu4Tnjr7D5X++7f3l/Mxc2Kbe6Pt6f+ne4/ywjcIwTRObd//etyoqqbSLadv3vP76/sLenW5uU
6b6RyT4M3K+mgJmLpD0NttoQIDMMo3DRIKKED4/Bve5uC8XrNgv32rN2ne6PmoA8ThXbxoEZhHXO
vfYpSSP/0a0fsmD2nprYKg9eCyyAYt559oeQ0Xw35YdBes81roFfKiIoomMlW/VOSiXbzNWTsvQi
e/8zl1F0TbtIQuPi9scJ8jedpDhZJYiSN0vi69oCY6joS7jGdBqGiz+mKW5Qjs9IH4YGCz0c3K78
1bsU9Z5p7wN7vg6LK7ElAd5aSxi7qBh6rMZBLWyi36wF1ADk1GRnuBCfEgmLlLAxx4x/+XmxsAJk
9yC6rFpFc6u2PVK902CAvnhTl2w8oJ5dOIz+yk+cD7iUBBunwQMc3V+4ssR7JCIh6jn5ascIax3l
JeuIytCJSUX2PPsYWlKes7RvD3bfXeKi728E44mbOffzqumxiJp6IP5x9G6j27SXxu4PMbSwfdLC
CssSAVndhrXTNh+SJXoXRBiPBe1+ZnL6GTrwGJ0iT4/458dtrx5QGrgPrqiLNbQqWCXuyGaTiWvS
VxG1RP6YN9zNg4Ke3zYJ9oFe0lPseNWFhLpt0xDXWdgLI0HLfJMKSQUXwG1lAzOg/qQj6w12YllI
XyckxW8f/nJG+CGeD/jNWPsEkSoqGXdYIoADn0XncoY0Wo8GrI7mm/xXIsyIONnGWjSHugyOStFk
EJUIKTX50cGMWLFL/bVr5wWib72rR+p5aGKrGv1HWmE1GGCPlyMNP3ReZ51Ezw+0Y/WQDmZ59VAl
dJKThbqf8tgh05xUyKPAd1CV0toMTo7rGTISthlzehA1O2NuxJhaLQ/9MQYGWL6SgaTg//cYqa65
0T8Ijps3qTl7W9NVrzqCjkSlJXZihqtjqPxnJ+15zSrdr1zcsDe5XUfI5DMYJq1xaSfkkr3W7s0e
3G0UCOBD1Hnj5NdPIy321RIMjtonFaXjzQGewi/ROJtEDqwo2myFbB/UnXX+pRYD4e8aqVWeFvpi
FfP3KE21bxTjwtHvUQZSRK/wGS6h8o270vCKR9Pof7YM84+u9RdKdPdQtJEkNjykRSUmoouL4aEC
uDjCTEMqW7/YrscHMzLyEiWyAz0UNLXNcJsjZ0/qtYnxoPnRLftl4KRXROYrbEK+4pb9azTgHWjl
NmeyN5fwHRCK7Fa66Q9TReVBZwmz2To/jH63sjCyueGAbAT8PT2DAX5dGmvXQ7Pi6x9usrX9pHlu
YxvnhQHpGizFQ7kYxfUjIziHxWpXmPFj4uK1lBoEYsgQ0UsnxAyFO5gecp8df8VI5JApYVyjOTso
4UA2juVbRjVKDiKsA58tbpXQTePdsuwE/Tkc6SH60jtUngJR0l21hb5s0K5q2YvzZ4fhx7ozuI/z
ti62RYzhfG8BzvojoqcROUoPih7I4K8fV+YFenzD9N0qhj/M0CsmRXOSGds6scEBCRJGyOD+rnRe
npie7NKC+B/Mlc/NAJErLK0MnwCRbeyk6daSbiiMB1RwMfbfUK0gkYClZsNDPfnPceeEq4ICcelT
Gzhl6dpT6HLGGhcMrLit3QzzeOgsez8qLDdhWkXbmvzDNX+9kQDOmBaec9Hib9h1Hn3znO3QbBBa
UydHCD6XMsChqSSgHY4yLtaZIDGki4Z3pfXW6ljF0+BHhW//GLOso3w8yp+jmsyLmJxnKt76vYRD
s2oq0V3vD2vrI2hCtdiWk9ctnW1JZEk1RvIpzSbvUviQtGbnRTXae9O9D/KSNcY+qu0TUzbQOJSZ
m4xoCBul5FpEyScEIrTV4fTh5BHYK6mlG1txxs1U7+zgNWxnwpT78oLpIDe0PWJF3rsIS8AyJCS5
VnMxm3kk6ZjNhyrB8V9iH7nMcIHoM+Gvw7RgH6mqx8prxDoaw7da02AzaHW3GqigStO1BE4jiyE8
evSCG1uOwIiYsCDoQXmZ+i9FElSADvp7SupXb2gJIql/qrxnnA44S7ZztC6znog7FwNms0i4dtL4
t1PhzOMu0+gy/IFfuNgE83HwhmmTQuuG/x6DqDT0yPV1zMLhPKroKYnEbjB+diyBD3Xr2esZa7FV
jXvaVPvk7PnjzReO/0jA8TbMEVjlLiiI0gAvo7TsDQvDaIlVLc2rhQqpAS0NMLhYYyt9RLp/05lV
7nWf/rD8+TtLLciwUdiTArjKc3s6cD8fZCbGIzy2Z6v/jUVYSXYDMAWO+2ifXXp0vWQpjKmNcwT6
x6azVmIaQkJCGF3glDaD8Y3WVoBY3Kw+fEckH57YUcaTMIgTjxJouIiOByT1sxcptKzT1eoqNJhm
DXe6x8FXzwXe219uNTmbAazDbD79OgrOaT692D2gweSCF2UdRsZNO/x17Xp+dIhTKzH0sopen4pK
tju3Z0aAWVt8UENBYRHM3DuRc7GnLHgychZUIz43Vbd4I8XBY5F34WPbjX/DrIuP2fLo/vyMGLiC
LtGr7iGI8hJqNgtzKQEjZf5/D+3ylY+6TaEpASnOG82iauLLdzfny9METuRyuD93/8onMOJoWyWD
6LE6idwM1pO2pnUViRcjswbCcsufUVuGTw7tCe415U0aMCocMR2xkyGbU7XqXFik8dD4Aatr64AP
EmRPHwcX7mwz969FapZnu4I8ymCFLysyIdE2NClU+UUVkmEsgT2LQrcKFEFEfch3u+rSDC4aKJsP
uWb5PflJ8lyPOHFUamjOfQBSJjQe7KkwxKWRlrjcvwq7ZW+VXIqhIz8QHuTvrPsHonTQWufgOdAG
mo3uvPzN4q5xuZ8chr9/Kn5/ioD4W6G7keN5DoPpXOW46k/4/dSkM42lEtBtl+cRHM//vcKMdH8y
czqKZYeBZV/cfGs1WxCxQGTL27+nm6h7LL1QnP6f57E/IWbXwOHi/u5pDEpcEz3oMYP97i6kzbx/
R/W4jDlBx+5P+wiW9zHOcLsytvy1ZeBYTsdnnu6HyEhRacSmCQLLOQUouB/vTxeiRhLQFWCKc5xe
/x2qucjB7tiTqiiqCRrGC4Ro7EYVx37WP+4vjL2KUydqcsN662Eeelbd5YMPcWU9V52xuT91P+Re
hyFhAUMMcYu7Cv0Q7x822hTkPB9hAI9YQ7VGu29qUt88qCAwT93XKm+Nh8FnP65x3vvwdRGvJ2dO
zhM41Yf8RqU7XpyIYWUyvcSxId6oPsXOMuJvu1D6DBGmWZPcOr2HbjAyBop8bBF5OPuMC1DGBtcY
w5E3jVxoqidoyNq5TCGE1P9ehVgObhUznnZ4DG2CAAklmCHTk6ZitQixHD2hAurws8SvHn5NI9fK
wJm5nuJyn8+J9YoClcKcotqlQ0ioq25FTn0Xwen+FPBICBmu0BspDPpTP9ndn5/BefZRRKxJgX7s
02rktmBg8xI07yZqq4cw6//3QUqcErLUg8+RE4d0/641mf/zErzoy03l2AzjaZZolXnz/cf0TX1z
JRIHCTtykG4A5FGEj07sIckOGr0pqC8fqnrco0iGKh7X6X4KqulJL4cY/A8mfbFTvjfDYpfeU6TR
jQS+ePI95vmEiB21WT9H4aIumtWwauTYbMsuAisHbtt4xSQ4m676lYj3rBvin3k13pQub0OHr8xM
msKTXYp4W70Lv2/OUxObWIBZ0EhDs30CCAEv9mBs5CNCA/Jvguv9QBPT70MDxVI4TJzg5fDvuw2s
ZnPONTLy/3nDf18NqdqkMYvYv2+QlKSuUbkJSKR5ZhlIn8lIfvaMQD8MyyPQjv5RlgLYnkf3V+Um
u7aEFgXkot7dAtpSqYYfxAM3IDaIK3yLWJxoiApUCm2xyVEwbmAmdsc0GnZ3AtH9APQl0IWO49po
A/PIXHutgx0eqvKGN/lr2DX5xcuonoJcDTAs8EiYI++Bv7rajpYt935J/Rr2C80fFMJQCvNqZZcH
34XC3fU4sOZwh8j+7DYqYPIzRyGXt849huq13ul+rlZSw2wqs5wRdqTeZtNeOIwkDQWbVBfywS65
dSGTBheVP47GHxpLcw9Lo1xHhf4upfPVgzfsDAxhSRW08X6Kav8cQTnxcq4BOdGPEqIZ1UV40gIp
ZAd5KRwlgmDcES4JKTllUoYnt+Aua836Kacwg4VJwc5A9QR3/UkaWEo0/sgd0o/LMGxAgu2y0RV2
l5z7JaPBlVwOlQbNCOmfVzgLZCdUvZ9Oim0LDf0+JNoEMRu4aiv/MOUvDm52KwqFbIMWfduFQbNJ
Obnr0BRY/wPKEbn+nmjfPKTUE/7SkoCf/CTXIsHBwkk2GPXZXDTe1nZi61mljCuGrvidiUS9hIyM
cj/tEfMjmDMnaT+4aMPIlw5WdhpOh2b67oL8GJtRf8rVj85xmrNvIwGTVkD5XBbrIRe70KwgS4lw
rwRpfk0bAq1FuXmy8upHQE+85YTrA/2btry3xUWWzlhVeh02zd8xFYzyZ4shSiffTVrdjIxymNhL
vrIaiVVoScDKndo9YfO1Jvc0PDtOALhRYxuhR7c8WwkMg4HwMzagZfoAieVEMO5aj90pEF64nwZW
zUSncl/3oGSqemZx6PZJw+5uWIP32rjiOCTdNyY0zaps8eWKqX6ZJxkUa3bxSzr+TGOPDN7XENsK
Mt0xlj/ZOoMBxgoJsQ4R2jShaBBzsotzFgqM4MqVCqIdjhO8aoSMWrGgN8wm9tolnKYpmRqG2WEq
oWFJJz5PxEYfyD/tKaPGD7gbBbNwx9y1lkZ/WEwHcK92hXsZxOhuajaUg/TemxEeVJDvcWrzLo3p
YlyBBCQH0ZjgO+4wboasY4rgRkYN7iiBlW9NK0SzSgG3hh/kXUWKPmbAJWeLcq5/dB3SCmvk7DsP
YyxUsvyaKF3c66SZRsHNW0mys3axrk8zlbmJVTwJuuxoeQAaR/Y3IdfDsIWR2K35XbqDQ2I3LV65
Vso0duQg7sYMVy9BbQJKVDh4YqWCHcmz6xpeavxEJp2HZUP3Og8TSip7dvlYYcxOEugzuFR+bT6K
qfjuS92sBwE/hKhvZrPuvhhL8lFKNGd0QocUs+CL7/vJFnCMpISIRSMo6M28gNGGgRrNaD1idItI
7+uBusaBP2jk+IYAZMEflGW4Nno5XQUT8TyYDRYEbCNpvw6zjiHKpgK2Iyj4I8a39bonVHw/pCH9
+2T9aH0my7QXMfBjvkQJQsIvMLQdXQdbINO4eH4xPkSKViDTqI9hXj4aBInA8LWq1WCx8kD1wTuI
iTPcjaexEb/cLvps5Ex82mtlQY73UICsfDwi3OglbVH/FUUUXvJavjc17jBBmlWXJEh+6sz+cEXR
7G2EE5eZxdWiR3oO9KJVEjDW6p4gA1mW0Rm0pDrmZvnQeQKbLzPZszOuBDXwJ6bFX6iNXmlhs4u7
HBpqbYyDw7XlgaU5NpYuM6BF304eoigETfjl7OwqlUec1KutV5zwhmGwXyfIMzQ/Ec/RAzajuLWa
SXVzcR4wJSHIURJgVK6djTsFv73O/JPnUcJsL1t7UfFueF3zGGq8PdKUlND5fQxhHEkbHyQQ/Oco
OSDBbE9UknT2IfEcAeTrg+iAwURjNLBb50emsb8sPIIAhcyHbMLuYTLRnrRz8phOGDQPvuA3HwR4
RCyMY1p9j8GDTK3umvik1eMAeo30p7I6KKYYvCakwEV9nWNZDx27b3LkD++BPUlo1cnCKINM1SQC
pWMMXTZy7F06V9ahkuGXN0/+qZ0OtdWMdIvLOB9I1/WwFs4XJ6GmeynCApo8jFABLUyb51lBmhkW
fglxausOHxfOJ1oF0wBzEFyvJp4yB7NoNp3PzC9h7rXqXUFQs24vBNeOtC7SWcsIWXCd9hrJMtDz
4nmRlZTscc+gkvzhE4r+6NQ6FMKmsR8BU68xw2+XO/7aoqGy6oexi+3j5EEIqZM03xjatc+++pVW
TnvpTEEmgtDFxmUz2yBfsldhGlxSvHxPknSqA2FcKfT4bks0jbsJzfo99nuoz9P0OWgBIpOie1UY
8aCQauHtY/MWDAVMhDL7DZ9J7VxKbzaIomUSP1Vbk+4UkCofF3uCFM96uW+FT2xxmP6Vti3h//YN
ihNUwamBn14RilU2ZX+rJA93bTJ+0RmI44J5a2vxw/QHxlOl8dQgjdoPEsWTUpFaJ5g6bYSVPUnP
/HIR+EEea19K5OEPWtd7eCq/MnP8iV/G3mgg+mKTaG969OwwrI/lFOh9qlRL0w1aQT4R/hrNUZRg
ohbs822dWt5ezGTcGnaN8XsNr68d+ZsiOKuMHY2fhpE6ByPzvffWDH60Xo6WpTEwzlCWPLqmP+/V
MtuWMJt2VRLGN8sJkDcLjHzlZE0HIec3XLkfLajBKnHldtQF67z8P5ydWXPcSJal/0pbPg+qHQ44
lrbOeog9GBs3kVK+wESJwr7v+PXzAcyZSmW1ZY7NCytVosiIAODu995zvtPMDEoS2KDebulAM+6n
qbtpCmJ9u2gTBmS3YGB6KJv6yer7/nigwgbY0BNol+igwmyuNzvCHmhUvEXaIET3rUyQ//t0sSme
ntdd7ZsnO6lh9ulbuHf2VWnOdyedzFXRAFMsy15bx8J58Uo0AGGhASpG09zTZHnsMtj9efAlHvvu
OuCGpj03rXGV6CdOd84OPdrGghtNk6d6FpiBYKuMuBbHez2Nqp3dp3i3sUk6w6ubReUmjXXGT6BD
bMY/q0pOX3vfH1de/TpFyOKsOIZykfO5deq3EYfSjgiIam32Eq9/LAH69MZ2CtrHiTEdAzarXY/1
PJDtDWOl3PJHhMlopVvFe5GzDIgGeXH11TCYnCN3r3eSTCDaetyGkdmctTzqVoZVIJILA/toVLta
NwDEW8GV6eIbksRp23ASNOI2OHuRc5QDOOEqdbByaRwEly+mbyf3ri/eC0niZVXRsC2Kl1wb3mFt
aGszj4adU8u9JPWc9YOOeCs1VKV5ePAUy7KRhgwzog47g3oJ+5o3wwEMdXG+m/z30Gray2BoHEIF
r1DFXFMkrfsEra5MO+2UMFGBekQA28TinXw3e2+fFzrHqCD7anbyK6eQcBthUGc0lvWnLmc204Zf
VD91t4oKg0Rhf2dqZn1y2/AMm11HHMeJqvN7sgHzaz+SYRRXqnumxcmk2B93thq9bQYR40UkCt1x
3f6QURtvUvOSVWV30TTU9tQLZHVpePqm8IJpfdqgooqwKJBbglRkoyepgxpFfYvYHuiPwfBx+OyM
kraPPliHSRbQaKIMhlhz9F1QjEhBx43wyQHTSuSfWo7vMKv4RHxKcly2G6/GxOOW+mPlBnLLQP7Q
l74HzxvmghFpF89meweCxhxrzr0K38jmmxjIc0i0FQ1goJrYpGrKBJb4le2UT+wFcBRJwmVgnj/p
nkmsXURIS5wz1+eRz6ml0KhSigomqg6QuQysTZ3rmD1rT2d22B0oGBkepPRjJetOZXGorfuR6EbL
fS1k1+xybUogfBnHoMVYgfAHIG7w5oWEDlpNOcdd95jVmrF57KXrbO2x27spydIoU9tL6aZoxoGG
2VnDfH/+wljzN0smat9H3KkzfYLlWzzFOdLwYGKxisHE5ZpT8p01a21dxbgO6O/HQyrXlYK9h9kD
3+ykFJQNl+Bxu3D2ysCr19qPfueLpwWM9kH7jhWTW9PPdiQhqr3V6+jvRrreZhB/t6B07223P+Y+
E99kVjXnvanfEUvwOCbG+HuOlk092ZW9sTNRlceGte7APIMatcJLmmH9GTsdcgRK79bto40VDdrN
Ttgh48JIXvzy2wCm+sl3aqhEHvA64IpwmQzO7tgGrFWWGtYmFK7z4Cc0QrqZx6pT5+4bG1mf7Oub
JJg26YK9OVOOrYwhzaCC9FYlwFyBjtzYwVLaillwT7rYb9D6bmDk1V1PbT6LzhbCpd2IfGNgXrkR
UvneVG7H5ls/lX6S8SzU9dPyXSqYhh36IlLsMf1WrkY5GceAj4eCc5cW3Rbs2+ho14VSaBnyTmce
gWxTqy7Lh75wz11ZI+CbwYlumWsQlojAzAKa1XPSrNMaYu+GcFy8wntgje2Z9fjbLDFQMNnaqYrj
EHIBA5+yYKZrFeW1qX3rQvN5DgHASTbnZCwgdVo1a1ODEVEqL1+XsijXoNVQn7QIwucTqIU7VfHu
1qyclMdzMEBFGnRfl+ZJK8Kb36vprqbybAvycjQjii5Uq/nRwyoRmW2kr8kSTbbloIlDX9jyaOke
XpOwVh/hp4apzmalMY6CO73KQ+9Fz4vpPKFW2uuu81pFzXgXKov2X2wSo1E0wwejsndDd4+9kE4c
u+55+S8vwP1RWUX6MDT21pd298y3LzeRRyYyrjlOccuXloUiy6NVCaXoJmvnMc7IjXbpPqymjmKW
LKOIGziomUraxcbTEMg2GrGnnFkedMxGDGos8YQZBLuZHqSbIqX4TOnEn6ZGv7MFqtMJ1+lxqlyg
T9imHFZTLDuPpWuIF3MajwOuyGbGboYaL81nQjBiRVgt0ceQCsedaFCBpBLdc4NwFwF2MEL8ndMT
tKiF6BjPgC171HeDibW+dP0UIyu7SjgQJOkLpNR+9O2D5ymNjxyAJQwgjF0dKezYHAUaInKcsJGY
ZrTxfUdje+fY7XThFxzZN83QkK3xDF7mPw1t5COIZrY7RiOAUeSM5VCpp3p0nl2409eacyIuTnUq
MA8xZC42bUurBHPsQIE4on7SMHeYKZQYQXr1PSr+DXcC8o1Uc+il8s+VEYVvRUj8ZKF2uodSJtUi
++OKB2HgUgiRjyXYJ9wozq5+4Ym3wU9YQhDqrac+ACdhuj+KHF8wR3LvpJG1HY46E9KkRuRZ6vAe
x8DvdhMpgHRk8nQDSM05OJhFXjjx0CYdyE5eZYWRoW+Nxr0msmkfFv1zW4s7Qjl53QbKzaEX/i5i
dnuhGKgOoSiPTd0SetF776DU1p67WpKtvMCHsN/HzgUR1biVYuAcTG72w0fCSdfQe3WI812+CGME
eU8kxmpwYRslIrxyZuVwPfqP7CTQW73JYMN0k+PH69f85EWYjyWjEc6WCLRcPzwo+K+boMEki0aA
q1g3nMuCKDkMJJcQcq3fo7dOdrAVqm3WjywjlYairmoOVjZ5Dz2wphQPsppc/SvrBkOByRj3k6Pe
28bQPtHUBwI0f15QmROaxtzDUj65YW4/xIS1BIl/lESPrDCTlci78bO7gbk1wgShETP7K3P9+3kH
PzY+aCyCoG+GJjGfe5ri+Fq8l66Ju5zb+H75uO28qw/L445XmKHj3MpR7OQF86GtJxk7I42w6fen
eOlQjxaO82lyn7yxDTZ679TEUgFF+ohPpuMF/L/W7P3H3uYhYMnXuLLvqa4D4geRndfStLcxabu7
WOGkKRhsUVtb5UHjrw/IjgGXwLJatwWq5nhSezfBF7nSteg7lud0B4hlM1CKT8hpKyehl9DW0z5F
VfycAjk+jnN+EohccF1CbDrMTWjy03sx80AzvVKnZQf4SL1eFmlsWMZd7xQ74uXldUkKcyt8bIMt
1dooFQnqpXcwqkbbaGHdbSZs0Te31t/57dBW+RwETR6AC97gW5tpzPVnwA50kyuje4jz/M7v9VeL
humD1iIKyfX+69AHwV1KZ6GxXz8gyeZ8tprCzL30DSHnGHJdPMDIEySdnR1wY/u+ahCxR1qKplJj
MOla2icI68Wmt8wDm8xbjLj6dRrpY2PdIGYGIRUY1nn1riQCTsKvPuVMSpoZjj7hZmWkztEZ9zPR
s4bKOcmVYX6Oo2n85mjaqh1lhDz5zQeDdstaNH7t4Ntnrx5QV7czJ8yrz7FNnrhp+Cgy4UHBuYV2
hcaxdPhF0SeZwwvhn41iF+IeOeQBw2afstpo6+FhWTvxBTFliCLQgoaGkWdiHDvnHmTzlizDqNlk
odouwa9DCBAqyNTu416TLa7r1DR/s2Yyc9Ea0G7SBh9Kwwx0UiMGMc3tD0Mmf2vDPtrCvCB0IW3v
8NRxyPBxconJMO8CA/1HQS7pytDoLEVh+J0P2ngVpk55VqqTDlGnoOdz1KRqD0JkmOljE6w9MT0B
5sRMevIhy4hRrGWVP3SHTJDAojGW2BIUiNKgNVfG1NBjMFSGEVFoB6+jUs57DWkLZee5IDEEhh7P
xWCKbtMb4EHsrlojYhiullOe6m6fDLK5kXEQrcswdEBXc1JK8cssn9ayFNIQFW+JKaONO68Mnp5i
QbBUe0dw2btpR+m2mLkU9FU69K2T/OYbwFr7zcIu5rJz10k3QM07BNfGkZDHOvyzy8cW4yrb2saB
5PHi5giq79Y3tllU6wd7WakqYnhKJta7UuLNcWambFfYcJCVT36A4x4EqYMc0N/GJgw3aaR/WX6r
LpW7N/WEJjwduRdEv+1FlpKwaJ7aQterI4FLhM+Mzje/MZ+N1mkfrY7HIPQCZryInTmND/UNb+oM
zaiushuPssisvTmo+G2sETmGWYw/tS/0rd8mxf2YITgKRauubed90WBqvg1widEyiH6vczOs+mpI
dwDvgcvMD89AyYQxAC9pVPrrIO+Tx7gg03NEpZWpunqoOyaAemo9OvoIVHPuDFcBZlcn888t+t4r
NPI3TbjtsQBQRpO7E29tAdlktAPy9Qhej8lOp4PG0dvo2LR7Dosbac/WHLLa75ePhhElCqzJv1Tz
JD4Xoj3EGFlPfsxRKPJN7ZDKKMfOwIHLpRQ4aSq/BCX01KGubxn4ayBgvFjiRGZbwwUzw6aF67hW
kVEeUx3kaRXBsU9sz7hOuHvxXUDLTGx+RJyicDEJAjz6ElJGlyW4YxGZr0rd/goo0n5qFIuCzIJ5
XgmC3ap1FhZoMXdlHlgYJEoTFV7hMs6G3Tu6mQlkBenYEnrf19a0cpwyPDcpbj2ppy9qrIevywrA
8Ko4DTh+t23JkzGaRbcRHQLoRrL819FAtiVGHDx+VnIt0qDjSM3alfQV8nHDmO4AKbEmSxR7pOoM
HdoKC5ECBvUE93GWpeewCScYGyNKVr+/L2YTX4Y7baM7BT/C1aA29SVh2DF+pCCvhkv0o2ExteIv
djW2VzfM7HUWq/QAbh+DNNvqysU6/Giq8uIiCDCGXL+a6L/WGb6eHS9RP9C3Xo1lvw1sytrlE68C
M8faj/d9Sd1Ci2HtpkxwKp1660JvE8OeQHPo0J/ZFlVVHPNq/E7Xxl/nelftp+E7dGC0jB1pAwrE
T+Vo7taz0V0xnS8xSmVY+f2a3cIjawh15+em6sV+GMIOTycBkgJGF0IDbqj+cSJO71FgOtvlnRzu
Pz6trCOscykGjLLFKgMkAKFQZ3IfxIBjTzaLLyzxA63/gTMBtJPCzA4wFPxT7Jgchea9V7DQbmqO
7ttlP8Y/xQ/BWSkOLXJWHj1qS4Usu/kaCJq0wXwcF6rB5FprCEcLC4vlQCjoyK3ZJOopLBW6q1Hx
2nV01POaB/C7Etew8bpLVaIpd2EBLJEEk0lpPRE5dvCAiqzA/DB5oVgwZX6jQ+ZuKhdTqcZ3bA29
D8BLz5Qu4Z39wg5uedMfzEZ7APMaMf3q4JOEiF9wDdFWBXBbaKn5FBHFjemoIhgnSNv1UnB2QXRz
grY++3WJTA9B1nEpUvPaQLzqh0/9eFvu9czBtdv3BdyfaLjRJbVPS4kKlBopmEXa5xxSy5Omb2gS
VyRYAObvbY0NcXaKLUlSTEPNrdZgTnDx0tzyPtg0g/1s8Bg9ml2oLpgBHiuht8fO0M/0aot1i+Du
boIAh35Rq0+t8l9KP9sWasTinbXm2ZHqS24P3BHzEcogrAhjtn6C1lCdaiI9axxnvkk3EsQIlY8I
4J12w11WO/cKmAqJbKNYY+fjanXaGfRieIHtRyMB8T96OYXZReIhDSvdvCKG71CJxtqR8BZzbNU5
SMpy89EhYAhmg0G7Ro3+Eo4pUMQuqa8Z891L5c2h9V+4GXO2NFe7BZOJmcKYXmSHdh0FB4hdq0Vs
VvoNNtJ7v8Kw7+BK8BO56RwYCyi8vFOPQhU1eTJf2UijWOYdk+tw3+S9s8U2YyLE6rcj2A5VJdp9
Ik0ui2O563BQ9euytE9N8zKk6ZGsbf02IPRbpzqu0mLKj41SxmPRwpmyPI49Ey2cO+Fr35xcvE6h
CN6Uw8g3awH1oK55RhtQNshvLFjYN1GWnyishrOZduXeI9wBqh9tojEC4qKLrj/K2lyNNS7sMYXY
+XHA1fLwi8Yz+pqVzrQK49q60AMFHToWX0qR9Nepam0kygHyeeOTTS76pRnT4B6jor2VCb2xdrL9
+/KUnpfto3cg5Xws/rE1eXtjHs05TZ1clv+qW1ymHY7Mgxd05r1W5a+tkOHnGg2pPfS32ES+SY4x
/EKA+bxojd9LBHM+KDp/8Ot7qv0d37FTHBhnrW14wl94oDeUH1o4O6ch0IIT1Q8BD6hcOv04TFX4
SC0QvZC9SWq7eLFT6xCCfTMcq5lWku6qTxLUeoz14dyrEXnD4A/o15rn2tEhtfTlE4YU5gh4TaFZ
+P0LLRgszlV/jDyAM8t9In1s7M2wsco4I0whAQTekf0cx/63pZQyw+otzL4svwntkv6UmSyJffsU
RJN0WeKG6ILOek9zSd+EOoP3WGPgkPmQwcwsHS60zYbL0kBgsguEg5ttlZLZeCaW8UepM4rzZRNd
x7BYyh4KD0eHwGcPsB5Z/546pEvbJNa6nT5M3ePHwhxYa2ngLF5uLg0+aYJivy9x8KPvNfyj3nB6
QNSUPmOdNjng9lSjozvJNUcS/5K1n5itrfzeo7ZN9N+CBvS5Gorv1vwYxoiY9iQTGOy0bfAEA4Ow
ZlLlOWEB4erYsoPyOChceWmpXhPf015Gh4NFwNVEexC7N5ujKPw46X+bohdJDM/3qWEJEU2cPTpj
TFlKLuVhWRwFCdevhBe+WPmQPBSBpT0AHHuo877+HJWM2bGA+Tsdq8Xn0BkQkmkiBCfVUzciIpv3
cHTJlwgQ1rgUaPOXHMDJiGbjuJSBQpJflGRGf9GCEZSTW744eEGWbWaK4F2bZltpqzgnhuAj7sMx
BSGVBawXr9m6SYh+bEzynaoZClFAbpfQi6Sp1F0+1E/SX/wPQsfjheGuK8rTv74UKYkFgkHXCSXo
DVWKpE8RxGeSy/R9bGUsziPAWSCiG8djcLlsjNVIpjGn8eqQGq5cp8zy3onvAlg2VuDGa1L3/AB2
osNY/SxyM2SwHFT7yOWS4YPp76SY66saVW3uhkz06XFRPpn52p4iVBF0pu0TbDB3bzTNXReEGiRK
Mt4yzhDbSWSMrQrMCaEo4n1m0oPIcw7/3txWjXqV055q7xPHkvvO5adZqOhW0iqae9pb+U1ULS9v
8MPfsgkymdahQ6TJzHpjNI9RVV2qfppuwLoB8yb4xkNUUndMM81n9h1v4xpIjltX0VeZ48Hm0sea
moM/521aYqwPFjQTGiJYRXLfGg51j+WjSLrm1E5OsJntnJhqB8jTGXkJ6OLeqlxr151Fm5R7Lf7U
JnfuEl+ElRNoT2RDESpMzDaQZ/1Om45F3hcfO7yWIYVtrBqnqNTfl5uptiDARR3PnxJd9ZB10beE
EnVj0IRjQTBeYy+Aa8RHy866iQwRfB6BTQXG+Jn17BCoKlr7sVBPhj89J2AI7mjfVU9oSL275eZL
LbBWZUHGqlQSujpaPV1z1b6KkFmhFCaO9bsVJweYEBgah8vcKvyYSOCZhfOY+8Gxrkx943WchMN4
aq4kFD84Rh4fdb+z2eMd/2I64G8A3boKbFpH5OXawmQBeMOoV2lUpxfTQ9ID+eYS9rl/XC5DpSH4
VoN+ZoLGXNoxOB1UPbQZunahbnp70afeeoloK0IOaLQQnuFD2XscEMHaIn+aKQmWFtMWB4EvJAhI
7a4n5lRhLh58K7O+C6u6tgaolIYG3IZz55pKTd5zDLWPec4hN6LO9YdYey4Y0q+yAXEF7NRLXDj3
pdHRYgxpgS29VBiHQXZv1kOwHbPuOxCrGaPZEMMU4IhCRtUjtyaaLU26hz6nagf+FyMzE/KTl3jR
jjdJGsn8Mxyx7g1vW3ud8Yka5Huc0kVGAj+B2+DuFKFGZ9dt/fNSz310FsrfchLdHitzM9WzjV1L
5WlpuhocgOfmp92r2euT/aCx2aJCN9zL2JMfsNxky6loWR010wdvJtFuLf9fbJd0XBLrYSrt12Hu
5JuJXx6dGLskCOAdxcALw2iHD9Gwr7ThwGNUUMKXP8rQIXomFWJmIn6J4RG+thSluCnHO6R7Jwy4
2b1FdMy9zma//L7JAckbRma58TLR31tChUiTCDQAbE7ofUsKjxWN4WOYFfeWDDAVpi5Xq55VuaLe
CCtstv7Y5XvUF/2K0IjPSOVxM43s88sTrUp1KQ2yw7Tpquut9d3z0gfM1y2bfunQQzwVdme8Evf+
iAUY1m1vd8xIwIFFcYOOPcrKoxqjt7jJ06MOT+baeGic2D2O+E5B2wq6H8QLbnzV/BB05B4d3Iar
OjZ0EmroRC2XcPldqiOywKO6OAe26M7Lf5kWrrqPjqeFnhu7TH0jIhl9lqT9W2b6M2wV75JztGNd
YuSwfIdCghcncDMcn8o/JP8N0RVO0bCZiOhFjw60PLz6PLh7EgBQTM0LmpXEXyd0WEuc1ET8QlnH
ZPchEf5so1uaMz2oIWVWH5aXnDIAOvTWnTDDaffxePozB7+Cv1qkXbxelncUTQU56H55SpYAVCSY
5jnM3ys7cL4IPMS7AqG8JFIGtFC86yMZ3XXp8JTWw4vJkXIpY7JknK6dhrK82vltSQ0qBuMcdPlE
GcN/p5J5afyagGW+IAp66w00px/HlMIl21a6YX+fCZ4Xq8k+xxIpuxVSN2oRbMLl+Iqp1+VIYHe7
JnkyNMIpyhnjtTxxGeUwvnja9GP10DEQOI3m+C3EtH2Pjcm+T5MpPNamDvc4Hr4WIrmAWmGuoBOn
wa2q0+Hki8JJfs3bgbrXXcnOkp8mR9x/7PamI88GLJmOYvdaZ2b1YHGnrKVDlMbSNDcTtOM9G2WY
OqeWQw6dG9gehLdat78OOzXEn4I8hWWYtiGFkhZNQ6HLn4M8UUtNfgvZcmPq5Y96KI07jtIJFDhO
Bq1unftoHrlrjFCMXnWAi8Nyy2jpc1qmT5byiFpGLa8LU5yAlm/IjOBetyAUD1H8ok2QfJmD6yeA
ZbgCQIErrRNgejmR1jFolVCLzqFn5selvlWRVH8TVWr8e8y6YcEtMOmw29jpl/f/7Svrg1//+ov+
v8Y8z1r2f9SPYevul30Slau/GUmpODN1fSJ1e43uYXgmb/tuqe5dBmZXtESrpQjzrOTJy1yBv0cE
gNDwY+mWkM9dn24dOG+fbeHficDqGBqr9rwcIpzIia6BXvlX0yRyqiafIw7c3ZLdF9RYQzxXMrqB
oX0Cl0saAtNOXU+87V9fXHtOh/45PZo3j8bUkIZussu5P1/cLMloPdWKNz8fbWgldlsd91JA9t0A
1Q8nz8rT/GCXB25OiUsD0zcwpla6L/ZCFZ9YedpmhTkQw/+889DocXaIZ1Ea6YKxA0K0rdK9L4Fk
9p6PUXd2So1UnOXRV+hmoznEfhenc7QWAwC6DvKQ6sPTcjg2GZRhJ+qgMGUlAoR+/AK17ZR7M685
H/NjVhRfolkVQOqr2ABLi3YzxfGKJu22dDBzW4OLkHifiYJCP1MQFOoJgiGI2qw2FMdig+XIvIpx
eEs78ybmSaLXAM4jurfsT44ZO+zpNO0HtwzXlmOJs8wa5yUoEJ/qxllBGLmb/AqNjelMG7+CSyX7
7u6vL9P/kEBtOKbLE2zyClBYGD9fplkuMerFZG+KbHSOGpi9I/6kY0ya+pqxBNZHRxJbHoTVndXi
QRmVdZ9DU6riwl65AsTDKo/yaDe6MHZShoWfB05Jf0ig/s9vw3/57+CsktHPs/qf/82fv+UFGB9Q
mn/64z8v4TfSqfIfzX/P/+z/ftvP/+if+/f8+jV9r//ym54hUuTpn7/lpx/Lb//91W2+Nl9/+sM2
a6DZPrTv1fj4XrdJs7wE3sf8nf+vf/kf78tPeR6L919/+Za39Ab4aX6YZ7/8/lfH77/+MmdA/+cf
f/zvfze/xV9/OVbvydfs+5//wfvXuvn1F836hxDCQtTCOVMqw5wvf/++/JUu/sHi6yLodyyClI15
9cryqgl+/UWpf3BTKMsmZdk2pe7wr+q8Xf5K/wffqru2kLrpmNhzfvk/L+2nK/ivK/ofWZvew8Vp
5jVvXgT+tUgo07It04WkPf8O3VbmvEP8YYV0UyBAbg3dKHO07MkfnfshmBL6wHF7AImGhdKlvziF
KLz12eXmWEV4Fa777qeJYjqP+sYePUpRuuE+yO11bXC4RSdGtHX1N9nc7s8r2vxibduwpKkr3rkr
nT/lTjMmFRlC3HIdDfEtJVZq25HrI2oH0stcAw1tzEoSDfd9kKC88EaHJQBfm5vco9MvwHQ/eHZI
hlIDVmN+X/gN8O0IFEOaLg8EWd77RQ16g/9VFN8qwgehebpxioaA4Iw0JenSkO3eQ2CczX75mdqP
7njj92RxttbBieqMqAX95hocH42BhERPC39wWvZXoYQm+vvMsYfDjxHwgNzEQGeQvltSw89n9e3B
CAiThforhzw66g6pHmHgMT/Tq1e/ZOavcyK4uK50H1WluQeqSrawRv7mxuNIboXBqcUywO7PbkLA
iQBly9jHYlniGKnH3qKmEmjT5/PuCF4i8exxh0OX0bsqFJh7xGYWJk8E0VgnEAjjJHdSwkMpFoq7
yRsOMJ/tl3rMfiO56a5rXIJ7ae4RKQ3BAafY5g8P0+937B/vUDmvfz/foTYNEObaujJ0Q1f2z3co
hDEiCWIuut4htio6uGwttt0NAZtg3ecvshjrU5OLO6+0ihPnmVsPGhtJGNMwh8Ccg+eJAZd09Vmg
8jg1vJWU0QEzpukWUmufpwQkhW17Z0Wr9K9f/p+W9+WedUxLR/mj69IW5pyl/ocHDJx4wEAdWkWI
gu2YJ4Ty2ioKrxYbTxMp7JShiVIHF/rYPRCWSBPCibFjadY1TwvQfpzukxj+tGwhTZeQBzY5qob/
j1dp244wLFsoCyvIz6+yk3U1SsSB66HEVlZmFz8uqVGtXq6NUYbHQXydQkRwMW2acmiPyxDGKxiW
NSWCrXoE6+43z6bdXxcDiuGZzeFvXuO/LVWORauV5Uo6Qsxn1p9foy0ip0yQwq6J8sSdVrdfVZt6
O0qQGM4HyuRY5/MaeCS1PEYrq5WYruxzEjFnWz7KMSZ/AIvNGrA7Tf3yQRpYFEjJ+JuTl/q3W9ax
lGVKx+WKc/4SrN5/vOZ2EvqGqyP2wev6o+wL45MXXBTHfWgG8C1JaRm7zx/jWB3o/VjHP2CZOKwi
ZLpRwBIcXct1gUaYZdl616fqhzK6ieUWG5G1Mpr2ZspyvVyEXs7rUOe2eNDciFOrhwSAQSmT9TxE
h5aROwSFU5DeJjwDqrmVg4UspLeZEiaTBuCBWxqk90ncjrvM7D9NgwNJmFTz+7Q6hSo3DnrrAXL6
oXy7fawD0LHKjBQeI3QTMLY1hCJ/c6V/PrbzzMyfH0+769KiZ8/80yPPlCWeECDD1R8zeqngrk5O
aMKHmNds0bO0TW0K9MkEtpqUh1mpVsSWc5ebfnoQCvjDpBN4SfhopY3Xv3lx/8NtaOrzjklDzBTC
/vOO6aLRzhLmQ1khiFfMIB617NQrFtuzM/fEnGH4Rp5Avwmqp6BI78a6hC6L1XjwAvOInptGDJke
oQYG0zcwIXZWrN06IkR3f/1S5c/l3fI58uG5Og+N7hq85J/vw6HWZsa+x9Zd+9/7ms8sw5DIJDrL
gLZq+LZrtB0kX8zx6agJam+qmYkiy1gSzXPkoKSvYs8mO82NQEWlhB3DYEAcPCWvPjLpv9nhl4Lz
p8WeK2/rSrDVSw7E5nwC+MNqSTGuecpMs3WeoQNmD06OZsCIq9ZvhAw0u06o7iwFXFT8z+vJtJ07
acXNhSZ/93cbz7wy//xaHOomx6ByooJCYPnza7HswfQ9X6SEPGrwPdOK0HMZj0dtdF+WPzXMpE7w
YQ5WMY7XRup46JV4UXFTQrzl6UsV4R4jXLXISwySuymYJgEajd4ClCVPa0++0x/9EIFaa+ngwUuN
UWkR/M2nypLz70+Uawp2UCldViYixn5+LwpwiGNFs2MVWtSuqYLs7CQKNqM4ygD5Tqg0F20VKWlR
I/eLelsqZlYWFLFhXmGMZvqc+Mw8g7wlQqZX8boULXAzDyNDNayt0szvkrE6ZS3uxgjsYi304r4v
0mMBN8kpXInnobOOBeQPGCacu5KGfS4kbn2nzUyUReZuhOEnSseGHdH85qcRaKLE/tInAKSNIUMu
8bUGLs5KNrrrYPDf5IjcGQssHsDu0Z2QUZLtpu+ItPhamMG3bsJnLdFtUvK1Z7PEKN/nCLzCmGSa
RfVRe3MAVE9OrnIjudPKcR3ODVMk8rvlJGbZWvEldzOUtrCGEaTNsNvwqSQYFf8NAcMVZactSFMs
ejSrIBWvGGu7OGR0SqS2mXgXRMNq52sNookQNBLeGTjWefy0HFD70Q+vkVffbFbFvZ6HhEDW5oE5
yqvwC23HwA+FMG6mjw8IvN6+cjoC5V0dC1mWroUwzwLwK0EFjHcsmTLMz+Kv4QhkTCs0fIVEDWIx
p/uCMNdN7QfDGdXGdtHrQ3A/Ihzaf0wovDj4lNIzS/UeI7AZp/RRucSOlWucdJ015zRnRue/LZeq
R1BiEHKZcon7mW/ZJu64K1X2ZpoaCjnNE/ump3ftZzW/17LrDdqw59qT7ckbCDNTPeNrTptp6GFS
YFEfsAwi1i+fjSaFlVK4JFM3OXQjfO7JJp/iauNkKOUjxmmIbOqVrfJo7SDM3wfBpGOS7+rdspFG
5fgkGp1mRJO+hDKctmVY6hvEXNulEzR6tvHUopii13msoYXRpdhTOs/Bx669dbsGmFTTudsBXTiK
nGLnK1xUThhePR83XlyTMUtwlUZeqUMOKuZfGqh1sS6G8uiSELcr0ghldOUc6IWjuncGLkbdopOB
+qQVtf+5/1HazPQFT8ZHY6oT0Sow0ai3Wi5wbHknJHPNqrImlL+OQjPjjMU+rSITvkwfQkggtgzT
hd2ZBmE22h3tbyoBpX9bTpE4mbasbcamgEe98bOenuJumerBtufFTM6bXjPBX25yz6vyJ9qQu2Cm
5kwFp/n5yo8x5kwPQ57TXyZfIQqXEmEOsRYrh6LypGweKMZl6IlAN0H5pYTUAu0g/RTXizO+SmJu
j/GkY+EY7COxIt+7Lv3fLJ3HctzIFkS/CBHwZtsA2rPpRCNuKihRhEfBu6+fA3A2z+lpJHYDVddk
npxZ4fV4MmNCsDLMKgHr2GHf2++dibK0algTovTX0tm5z9AXJ9o1XRpyXdZPvzLxpFYFqn2raQ6t
0YhnAAyf2TLcpM1qvXKY/XgMMHgdMVO6jYNKY7SO0eIY57RiFt8bvPAlgke9LH4ZlfaqodT8ue+q
pfzljSBSiYAnXQeslQ8Nvj0YkdiniCKWNqkR+AIB0LTqnmCoIu1Z3Drf9A7XVMNgEk1AhBQ3bBF4
ATlA8mvBclx1Efb559OZ7GFfsaH25czBl5n6KzJJNEInfNLFPosTTIG8pnv885FvNRnBfwh4SBTw
oJBi4rh4f1caNuK9FDbSQgytgJbbyWArfl2Djr1Xa7KiYuI4qlk+G64b1lhvnubWvUXKMD0QkA3n
pXfxDAie5Rh108HrCH3Niz/bx7+dZNB8IVdi4nIQ7/OmiYe+sAn+FARD/4z4OhZXLGLT8W5IJGmC
W2GW5n24PUS2J1BPQ0T4eZk18JE3YoKDxOYBtiIsl/EaF2gdtyetWftZDer2ejrXvPceI4AwbdOP
bcHHvh2UB71RGxU3RvMEg63bKCEzk2CHnaliTDVaQAjrjetYOl2TPrOpKbPAsbm8aSL7k3Q6hOAG
jmhSCW2RNKckjxFh1ASLYlqBFsBKyqe7ufe4BP3cNfL9ohBmvb0iSerNxwYoALpZ/YhDwjtsLxLE
e6z2YB56Mz44zQQp3VHOQJNg7bGNGck+tbUmCZusmcPtt9F8QP4eJOJ2bVhCl+Rj2e7nKOVc6Uln
cJP8eya/0MzG7ICZf7t/txvTribdh0y5W4PKAnOZyjNstIAYvzURscMyDFm+5acTE4Gco8vuvHaT
Z69Zlv+/hn56wj0zXCaRz2imyNSkowp/cBhdUwB7+5uWbSgY574m1vILoY97tjKzZ+KGNCBqNZPF
on0YbGhAKDaPylTQlSZMUuG1Fxcxxm2oug40a/OhWXJI3q4kigCle5q86tHorbo7Ns4WWmfn3dQ7
kpHXql4bRqTbUWH7VZvIvaLidm4U7nYhib7LFmJCQfHtPAdYwCZVbhPzE1WCStFEJK6XLqz9J1I2
NMmQhq0+LmQSiG1eGz1pSOBdRGgYM7E766AoMpPIX6DWQo2CAGbN0ZFB8rTvZpVwS0Ijm932VQ3g
/4tYk/usLsUhzddoe87EaCjNI/4BhCrY7LBvsQ0ApFid8vUVcgr9OMWTu68dL9klGj+pDTKOMCLW
1ctCOZNVlEH9Qemi9M1y+JJHBtC52kR3qRongeIKhNVEC+qfSsru3m7ybwMz3BwjkSzVISzXwcDW
oW9PhMUL3DQ5eDRlopgh4jS11ezsRsSFSINGxR7I+iwcC4V9P5NJobsEXzV/E0lCak8uFxb0ZDil
1fyeFzSei7vczwlw9e2fvg0BGMgTsmOWyFaExcBlkqzfUZSgt6UXi6ZQVWZgeMy7QmdRkfmRyEWm
yNFYJhQo/dQ9iaxVeW6ZKlRYrXIELqHJ6Xyw3BNI9ZTYbs7r7Z6sciOB3Cye84nYlrIFy0LgSeym
46kCkfqMgmGXw3PAUGgap6yJPtQR9ryeZW99zq2Vt1TXaF1GIqyYReKwebQEcjB0np4/rPa3WgZT
WsmgWCwcuyasKN2NCHvpmxO4VANmfUJ4lV5m95bmj9GzA7iOSEPCGtmjvW5XtqJ9Qt32fIa7e3w8
64VaE+FRiwJSIJhFJNzObqs1ttc3c6MFO918RCSF+CvWnn5afIM1mKXiO60sL75ZFZE8Dgl8GnyJ
gwHCK1DKtXq2ecuH0lL3CpvrPd1KfSKjoLlfuZI2PB2DSZZEokCH5krWJxZH0XpdxmJEBhERssjG
n2Xvtpqpl/hbegYbTA1nPBs6YuznGS3yeuWrHsoKb+xvTctpSUOBG4IzdWsPrdj7NuJBuQMJwCAz
HcKfESvcsFDkGhEeyFZ3lg0boPcdICqHrRizNffNUxgPl15/YTNK02AAT5BliOKdBCFSMJZcjA9b
DWi0ZDvlhUEy63o5Qd4IdbfXMJRhu66kt+/00Dab5iKTB5Grxd32Vxzy7Ep7tfO4G+7XgSt2mYsu
kEHjiVyCqmtRkIFSWt/9NhXe3ks16U+aeaJU7n6N86POPPTmEmMwrTyF9SDp1tHM9riD3iFpZ4lC
elYmSWN8HR1z58SUUUUmmluJs1qsV0bXR/dF1Tp36stW2Fgyyc5Cl1+qt7BqypIHh3njyepZwg3T
GhkSzyByii3VCSNE3zZ3A5ln+Efq01IQk2IMpAxibWZ3DYumI7rGtOY7GENAarSS2nydcdcEEtYg
RgJNxVBdaAODXsgboZZWEFrXxee6AESvdmiF2gdxWTOoZvj8szTXbMgKzKF5CSyspANfymls4+W8
6mEdxj+izSUxdfHfakF258sImu/AyGjnTHn5bhJxwhT21zw0FzOqxcskkjsSG36RWfoBhJT9IqMp
/KWSZK4ISPATltzhiJyS6HRC1AJGdJDfqjunaO47CxKVEvGVjQzqd+bo4bdxMYmuiTOO/aHXVKx9
VUb3lvurRhCBAl8cdBu/RFfX31YWk8vLPsbH7X5UjXXDKGnN4hbnpdAdX1Obv9DWrd1iVye6H5Ti
S0xCK2uPuVggufdDA6xZw1IAApwcLWvUw1SdJLEvv/sOxGYksz6IvF67KEDsoWcZYYIbY4djrWJF
CFJ+NVdvvyWH7z6hbn3Ou8RfNHQDqoC/hSrkDbJWSyS6/i4XzUTuY0L4A/OrR5SOkDEMdfhn0RnN
DBd40Z5L1Mw7LQGRolp/0LDYQS1mG9gsemEdnFhm1+oO1A+CdqN+i8HDnYeKVO0CoQeic+NAtZf7
ltuc3VX+nqZXPfknjUtezoTR6fxmgBrwio5ODgvEpf6MoFzSj5FjtULi1Hkg67AdV7V99KETyWRO
Q3tJeiK1MmnteSe8YE7IqWu09X42kJLxGBz1Fctc9CwnTccGnWXlYCKsnd0UVdhFZEWZ0bXQFeM6
5zazUdr0SiOISlpo2Ma6Acm0gGHWUn/ssicGF9+pJNvJmNewT0a/oYKakqQDSN0E86S2jZyv0D5d
d+4PHswI1xwgsFfeb8ig1HNJMvtNg4zFaHjqSMoAUY6AcaRgNcb+gjjS8HUgVwjZybQpu52Ztr8z
dQymiUR34EcgumF12wPS4HW1Q2slKFqY+Z+6skDbRdSYiofxWAlCbtbPJeoc3AALCrtmid9qZK6q
ns/HhWC+KB//JMmD2QwGRWat7ZzVHTxkPYpiMtLWXy7LVBxrqV7s2NGCoo3rB6NJCJyX33S7GVnJ
9h6Z3r2drxFGavIvrhXMYNBm+6yCEqyuwdSFB3SaUBHMo2GuW3wd2vyhAEqj0MUGbMWjb4A0ClzQ
J8WBv3BAOMKl1OI7jPikjlaHKUrLE+NYmvnobeRnmVMWANJE/gPXe2d1NBrm02L5ltnPdw2hD8kI
l7o92A0KGqBgBYUDgCJpQpjKLvEdsalXTVOIeJLGMzGVT7N3ggCH5qZYvp1pPbR7+FKFbT07niDd
JMtPPXICJNP9Ka0ReznxV1er9tFiSKQTorLjZSFWSDI0aFTvD+7Vl7pVyQca3LdKUw7qGhWf/7as
imFe6X32uXiNjJ6plStOolhwpGbOiVrpxe44hrtl+qW6+oPHpYQt6ZEC8y6R0Z/ZM8eDCxsd8ZLf
qbCt8SnXhHxaJLM6KiSyuPV7UZqrVG2N+rZeJy3NUDHtB4e2acryexFX31zd91kRCe45y+YWbtFO
O8k/s+e7KjLG2ViCs1g+xktMsKPqKft8ImnMG0Rgo+V8a/T2FT0/bBJ+RpmbIigKjHJjB7YnAjOR
J6iUK4vivtTrT92SMCo6RD5cG89FSQ4DEFwFHEdMKlFEVRab7uuANltUTpApyXSyeXJS4R7cOr42
Ivs2cXFDc9fIrY73nMEniC/DnZzdr942UOrCtz24AyEUkPQgSmYohfCIERGJ+I6nGWcO/l/0vcoz
27YziFbsQSg+fZI8EJY3zW009BPae5vsTqoZMBdWaJXaeMBHki+FE3Qm0GYlezdqvSHzC2tL441c
4pQJhZzf5onUPLPPg2ox7WNVYiaZtGrH6kPJvsEiEoY4YpWKbel7XU+CZ+YwkqV5pUQh43YnrHxP
6sY8ba0iHldiiUBojeeUSQQiPaQkBnBI0YoXNvIr8CZhYJST3NHlFYyc+VIKQujytuILXKp3uzch
m3v6N35rXa9TDkibdCUAWU7zIUfgKIkNjTurT2or2OPQK/vlLOd9Z04HaM7D3kCuuGuK6D7TnXOi
c872jvueDLHKsjUJq3LxcQedWsN4oN4Y/amBSUAhefacGErmbNwxZw5xpKoUJfMYshkHpJSz45b1
g4sHbtcVbgPRI4PqPnHhN53jmy1TAMcov82huy/dfVcxqxFtiodaC5qQLzFISAIHkgHz25rHZ/Dh
2c5zke5WTA1bYzjRg8vrIMEt9HRRfDQVx1uHHzADJMrtZR0Gq+cY9BZYMkL1l2H4k6ojCm5nQHvG
5qbonphj3yqjO1oteYJ2RssNcHBvRgNk76R513lXMxyEpKgk5VF1bMKDH0tDIWSmLL8dMGrE7XzO
afWr6ZJvuOHw+2O9O+vkp/joMYhQ1lV0varGVZRbVdiY/5hsJo/SsWAYkB9qMytLjmaVnvvszKyP
XZyBMjNL7c8CT6o/Sv0JHW4BaOMbdcFHN3r4VDUEQqrNys5cyG2FmeNPQukuY1/P56l88RKRXkR8
r3qigk7I/TQBJWuV/GPpwJ5bYCQCW0y9D0MTDXM/EemD7Q7yWO9bNg6ESde5iedLhth5RgWASW6k
2cYPzl0ZgfGwXlvLNnaDPVBIwUVBgxxSDHO6mOzL56i7Vq4qfATB34rlMkUfaZCjBVvd/G9c3hW1
BnGuus9owwm14BUcLYV3lNK9w5Ad6HF+IRM9HBEKEFgJorK6OLM9XIsKuy9jjDvkwy3cFkLHU8Vk
s2q9svKAAxnVHKDdcsXqfa6VsgvmLJ1JzzWzUJhlTsmGxdmGuTUJHWZyo+3GseIUnTvQz96ynwwb
DgN8TxyPwx9CQP9FuvmIzlr3a+m+9QstxGgOnxJQHMYAXyaAbpGHG0d9DmUS6cT/Rep+lcPRo9hs
DlV1V+CFuEeJXd0A+5DpB0YktFtR7mxqZl9/kkAceCUYRCgKGCKXhipMNSsPSIfi9md/TFA4szHv
DojcbrbI1E0TrwVJAHdhqm31XMXNVz+sgtlZISW0mi6e5zyuXEIq8vwlGxUcwJB2qtr87tEmEYCH
x7Ek3k86yydl071I9Tyc3PrNHGXpFynZdMib0dOCM8fspYZEXM6lOftOP1K8KMCG0sHRGIcA481R
7aH9Uz/TXqAEduo78nnwngdNzmEHfXKkfak/KxIctB72VedwdhPIrhLT2RmfUVWsCQwdAAJ1SJgM
kxGVddCiWV4eNWP8u9T6sxl3lDOCeihiCNBGFocV57UTta8Y4Kwofk7hkJJkNAP7rAL6fyABNZGg
cQwby6gSTi24EUED9J1QVPoE01ODjG3CnFGyiiIbzr1d3E85OIecF6GY099xnJwAhJLKHEePtvfA
TuZFi4EeSuytQ4UZmTAZfE19RvVMbmBAqgTmiNpuDpoLV7EeGufXsqYZSdxKu3b9ryxKlVvs1o/b
L7Ja9p679Gq0dTsgECrXhO7lYft/NhL3fZebrV/oC+AhCpuHdv2XJhuIhJTYaFKycx4MbzEfRgwS
+1rD0jGN00nPcdWVYzwGrQQPklAqpgir5FxyD62t9qACfkNKe4dMcF97pJy5aX/mcB59OSzuHi4b
OhEhkJwzL/SXSeBMyYvD4O6TNDJP+ly9A8j1gLTSDLR2VIdp7mBeFSokrMr2t66+n91DVlTjvegt
B2aGsfqBKx6JCfqllr1jDQ8LqpIHgmAKX8vncW+uMoES0NyPqoAN/UFXL47gSJpxzp0KcmRJdZb1
IcMwFZDhh19GsArnWsoW5EdzTeyk1IHbbhrZjLTzUOV/+lE7FZ+JkaQHSlyU58aClbg2UNouVMQk
GXgZH2Jud6hTRrzDODKdPfs+KEl2Zh6XAspT17xwMW3as7X9LyaDUkbk9d6rUDC5QFMPo7b8HlJ+
akZzdGmftFFr5gbzoA3k4crpkg0TJtg5mg5uhEAbkP7Za7+iJtGpnZzutkwRFXw8n5bOBB65WiHJ
8EyuR7wO1skeST1IB/Fv0Q1uDCDs5LpRiGNmgoaQAYyMlZJICSKTzq3NX98s1DgERlE/6IQ075AR
tyRjPZFU4oKtRIWXd90LxVsy1EpojLqO7Ca9Rx+fvMLxoyFgA4Yen0VWeldK+dXkNP1e3rwrbj8+
Gmv04zZWqujtsyh6zRK7uTMR5Qdqop+jRX+pQJDdqjquiYtP/3UzwTBKLuinnN45L9ObKxhzb1MT
hMSmP8UkYWYmG5pYeJCsYph46xx+xrDL4BV23zaP2KY+ZYIaxVldPqaJ8xaRHLRlRb1hV6a9tGAA
xKCYtgmjVrQ8wrrQ7tsMtzO9A7QIrThWWjTxtxgBdK3DqAioVTSa2VEblXSPPJgUsP497b3mV5c5
N/pI527hEqcYTain9152lHNhBLkHeEGpWbYtBqZtXXx7jNYvAM3c1TABkituovluqIGOgSTM4ahD
g4xR8V1znf4/GmeSZbP4DCQzyNeHmcXc9JDp3TuQnl8Cgj72+nk5Jqb7zeh7vzRTdtkWdRUchj1s
zFOtl+meCol7ch2BugOvpzFT3qDT+0LVZJwaKnOUOqzE006yOAA2waDKOeUJU+q8B5Ij24mnOH52
MUzuOiPuAw3yAuNDxhjbT03dvKtdtoLjPOchJvc07LyF0Iaq/YEcVZbb8+nhJFr/HCtN4Sp6K0Q1
yWemDkwzfBwu0m+T4fojVJSMXsk09Ha1Kdzj9iSQqfIqNNc6N2xKu6R/ooj0jqTb6r7H53FWSpg/
o8Yya0pN37BasDPlOOHWpxSYoYDi5mmIroJGHSTSxm1QZNTzPdNLxSr5CuaGFIKcyqYi8TuZ2fMa
arPe3uzXERegnKho2dMm3YvM+ddpKq4aHDS5VTA8tXETeu36iPdcQ6scx8QPEkSZt2/EDJAI7pur
dm9tSVAsxTK9Raw+muyaT3lPfrhZ1Q8dKsSL2pg3E5aOu4zeCZpoDLvKYF9AonRDiq39tI5F9bhJ
T3HGsBufnHNIWuO76Vz3YE/9fEw6fpAYb1dFovgVuepvZwGAr3kz87D3ZNH1+1kX6Y7w4vFHf8Mc
qobNDyy5WGfYIkqgFsnK2jlEmhxKqR3tgUhbqVgFWWr5EdNcta8VLlEiRfIHK7GHW0VWnZpy+npZ
SvzLDwqBjW61qxYu9CVHiSbMR6fUQRGvr5XzQbIHyRk6uR8wwa9NjdIsQ1LVAQTiOCetdtVXOq2R
UjngAekiv5vH9NIlJ8V1CS0gP2TjhYhEnpMUYF+/VGFqFX04GIUVzq39rI8MS926+WptO9rVtnLv
Gs3X9tD0xBn5TVS/MLt/i4bi1RsHsPbbm9B47kFUSh02TbTaGquz2Ts3pPBI6OpbGT+3uUckdS7e
zMaqzv16hsDainYGgtvjxBDArw3zzXAjnMLKXO+1EpNqZ/TB7GIVZ6z6/0zcaylIkwr3Xlxw2dqE
RKByW3nubgFY2fqjs9cGmB8dVVG0p5zlZI61mdaNnpvm2zpYQ44bt3DugI4gzq/EH4L7ePpWYUOZ
IX7QgTbdG9XyGNv6p0bte3O0pCcEOu5/viSGptrBGIc1v1oPy3VbaS7pL60bSlzdzZfRJsfEzX+P
ktW36WnPNiDxkzET+kCqD8TI3HWC1tSjh6STX2DQN6nCvOSICBD64KOErTAs49GZOhz+kfIvXYFU
i6s/ojOZXYP5ZDKiGSmIkR4ZDkQN0XV5xzU5J71zt/0okenKfUQFE0H030OldEO9rvF5z6l9JATX
OlpN9072z/yoWW5IfCrEjh7pMa7fk2uwzB9mMmCzVgEd7X4SMkJyAEcH+i3rkmbFuy6tX+Aig9rM
EFtkxZ9oGMnk6s7S6kfmnvXfoiFQbEjLJWg9ltgT6kmcP786vqE1UrtEymsitenjsBcIMEjLyPwk
XnOU0czLYZcphJ06bvbSDeJaGugua7cLNV3NLrp33s4g4EICaeQyB5YjwdJCBN3pyfRvGbPvyo4N
v0bDSNHN2jlGmhGypFp2WwW3XWhF1TUh26FTXtT3W1EiW6U5WVVK1q10x50eIa4uMIbt3KLsjh4R
3uDQXHRNXEhNIu4IIP7GLh/9VnmVNp3nVihtx/x2XVR9/a257vAwzqxKPGITpCseC1PrGU3y1pDm
HrR9b12yJiPXqmQ2W+CTxO3LX3QRCaFpKeV9jmnG7Qlwyiv5PrVzQVFt+pZjemFlxb97G3cMn2/a
jZy/wxRs31XhusYxXmNXK+xTUVs8bsfVskpZYkDEJVkQMCKznuEHW/3SKk4Rq5PdALp8N+rp23aP
/AjoUUYpH1qSKGclW34vCBQo6MAMbp+jY5FgbaWjeV96+m9vZqYG/ug4FgpJa00C/6rxrsz2gSER
jrhTSqkexBB/Jb1KGkavXzlkbqJysxsQon+urcDqMH/90AlMHV1kVhFO79U9CK8IyzmOA0wC67LE
6QRrqIYTdzR7dsxUZqYY5tck48TdlLubas9SlafYAwczMZU5jKTr3ffpqrxlXN8T142GlRKU3jll
HBEI8ZEr4t+2n+zXpX01Nl8T0OlxdJl7KA2EGFg5iWM/DBqfwY9qiIJCak15sduS0bquTX6HfTsw
SgWcqxrdvAj8Za4og093j6B3PXC4Y6KDU3mAW970uTXQjun4ARoSRgx2labH9r/scnlBps0KcCXq
dH3HxmNQ6W2yGVv++iX0BH+Go2e+jBECyHRswhFLKFARIu/WX1+vQPm3rSIGYL2p+9v3alOa7BtH
JCHqjxHWaB7f9PGSpWQA6attQh6HguQTOjZyGFZGW95T5qSwTs0Ja36E6tlYGkJaFnKqt209Yigs
sDxYvWA6k7DkkXXUhwvOk6PdzvG+UOjE0U9MMivom2IliLWKoC2qaoMhGGtRnkjmTflNmebDuNTK
GRUHzAP1xYhy7xhJ5cHsCx3fbkZ5hyoOGll82L5oe0q7qwMpMDTWg26KSQAlgMLXdMNhkNWcMqlD
qx8HhSITDSQPwlaubqU3303GYSo/LVeOAfFVsOvjGoWlRQFJSCZ/YAJ5uPXepSyeezwXt9JBhla3
U37JnE76HYmbfM2YLDgOgtzC6oYksNlXlsR8bJhBzce4WTeWmtIzVhlx5LVzUTiLb3nKk0hbVu3H
wjsnURb5DYO/YPv2pNHxi4UA2GfUebCpk83leWa68QB4HNFak5wEAROBmGqG6VaWBpt1GRJNy8Rk
mGfllg3xOQGfoiYda5r11SlJKEAog2pxhfZIuXxt4vsRpWcIO+LacmRSfboYhlSzF/vtU4VsI3fK
NNwTYc4B7YLDRmHnLqTDNlmBxEIz5zM0FYxJQjsipXhsuT3PelW9pYO5T7r6I04mDMQDwP31DeD1
joMcCQwAo4awR7OodyYAPtYyH3Vjwxhe/18evaJST/8rZ9KcIS5IJHQuK//YHp89chx+WhxiHnU/
VQwNZe94v3XBUV8eaivrmd94V+Y43r2bPhLeAfaiqxjYeq0H0WmFEfMnzURHjZ7jS8MSoOl4kCD7
KKl92E5zwMY9/bnXnovGTQBAFhcTZp49eeXz1p1OXGBMGAU6IQAmvpHLz1HhH/sjpCU4wiAVeDu5
tntkrmzroK75XtS0/MGLcyLPndYqJuUuLz+ZGxunviZxuu2ZsRtJdNT1KEEk1I/77TjYxLkcXwe1
VkNTs6awHqy/blStHuVTDdbDnzrRHXtzZrEATHrHPJxwcRfjfRmP78sahUEwtUvTfJjmSZ5ABFh4
cliExwXapxQQHxo7dw7JEGXFmERoP6PozSJ2+KC4dMaNjRiXZ90ALBbfUqN+3J5ktZJHXfK3Yoz1
lJDX9NNqRbB/VadB/NpcfhbbCjP4Xu/vNj/U9iWYLFuZWxMY4OgXNFRip2Y1PTuvGCpCGJlruC40
TvuggKqeHbJFhiF+curhVkBqCEXLLtJNpg8NwN9+U8EixdafIgEOvMPurBsx6jiCRJDB3qrOwQC9
nq25qihhV+mP2/GSOlkHSM0hM6dj9QPxlXe+RErayA+17cuj0qoAdfM0gFZsnKxcfjmrqtdMSC+1
et2F9hPLs2qwF1oxM958MgZG1aviPF8rZmft2rc31c7GiXAbJn2OAzLUzhwSnUy0ifXabcpVzNbU
CflvgFGmZHoF3FISYUWhmXZThnKEcmQux69ckiGnW8z5Go1hXGTPhxxK+TdzeX669T+Vs/fAHpJD
0qP8JYP4n0UM22iw22MZNoOK+yPXn6Z1q5d4dTzbiO12ko6H0tEJ+q793F4xey2613tlQayejMYn
AUgKsR2shTcLn4vG7aI+UBMjHK5ldSxTnBaQQxSS0hZvB3JlvsBN8h3OgjOD4/emIDiCGDT0uex+
J/6pZiGvBdLlAFhFEEuaM0UzIMdEzV1C8E8ltb+RQsB207Pd2W78hXnCbnIx+iWAJ1c6N82qUt5N
AnaZMXUwCrQhD4zKekRu+4vwFla4kySvERkMcl0EPl2TP5Dk95clTH6TdSP2EmgfyxVOTK96aXhj
ifqSHqt4Lchs42wS6BiCIkmPKi3qLjK0v6mdMjBCB03F52RBXrjggTOcibaSWjcIv4ivTKycmf1d
okZqozEPWzvnNpeCmfMq/14VmT+HBkCZI+CFBhSL9m7mrGwY55HV5LDyIpaY6KEVU7KdPvHEXqpQ
Nc+Plo4dI48/Mh+xyuKm3ciwFZh7xjEBc3pVCW/ytG0w5E5kOQysIeIsG49DHGS1LQPy1M1TBPwF
KHHuBoP5t5gEuGy9YxiD6KfrNeLXEcJVUwFwuuYxLXv6s592UTb/FxqVl3xZ5DM+yPQDCQhxHnFW
Ha3yq4YCQ90WA3aUEaOUog+8pe0e5275rRgKl7XHREon98lagVOdGZhSAoBce26F0EIjZ42ZrAoC
zy7ZJmnFUw5syu+NjvhjM//wwEIGEP2eTci+XVNLsDgy7LOCH6tPY4K51oG4Wh0gUZImoo1XY5qB
49XzeytlfEdJkvko9WQdP5tn/DQu5MxMIxizQcc2pvsWCfmlmG0ilEYot4TI6QZ3Uz3RXzVLdajn
7HGOsT/lzuOsWQJ5/jAcFn18IpF6JrGJH0JLTtuXp6TRREeJcIbpY3uQaUfXjDRVFzWd9JpUDbTH
N6gWzyD0+xbsK3ZADiEOVk7Xa9WGvd2fyIqIHvB62tZdCU7sVKNEA7ireDvNQFVggTbUFMs7/8h9
N80/ciqEh8OkeierFslZspRQTOSLifHF5JGsG65QOlZWLOyskAPO3nrIUKlNWY+GyemQFOnzWeVj
PKRScwmtEe7ZTmyf0AmUu45bXnVP4sihwumM6VkVnXrPx0kGRKfXex0Zx46lPb6Owf1IPCM/xRNX
LI9fQE6fe9dLLm13is5iie+61it2ULijMLHLk6jAoLKAh2u7Ktm2q6cpm/Zs0YuDF1JwRK3dcmx9
Tgw17mqG0ftWs8PZG1Fll0UabL+HHMnq1EQIhLenZoL8uyChrAvn42dA1oovV1QHoEQx6TCUwyAK
zsgzFSLC0VUsUI7Q9tQrLIFlraiiL088IBQsTpuEsHSj8ZIPS3KtJ/GYQTs4VCqgqlwDjACOPkoR
CHm6+KOpFS46YIyzY32nbmJctm5zWvT7ppKQTZR636g9HosUAXXkRffdq1ka9cP2FBmth7JShe6s
deg3HeDg59ypMPEwrCxfMdd+bATXATTfbhqKEyOU9pi0TBWm6p8iL+DKEzTwWXGSjBlNF1m8Y5rI
M9Gl7ZukI1d18ayAb59su/48IWeGy2GgEZLhz/PaFGyEjfRubAUT1Ej/6lejczPI92Iw6gDBBwHH
PWndiUwvpI09Yv5Zox5ZG6xDakiegepE5t7wqtofdNM95FRflK0CPeFuE3NvlWqPE/iYp9FLa9ZY
uPTstn3QRIkLvCLDby9zUh74pL6OfeSnq+m0jhPvUlGi+IpInmVt39tMSV2TdYqlIBFa55CQHZsD
G6Pnzdqb4BzyyKA6ots/bKNrVbN3QAEJ6AJgKm1l8rd6rkxQ/qKIZTC4zZOIKkRCirseegNzZOJu
I4t9rQY/bqsAOog59AOQREVs92eDTExHbdkl5BWnqookXDHhKibafFo3JUaFOsLCxX0SFsqz7Yjd
ftysU88T+0EglWRCeKoVIvfKAgwG0zHyhuKOsd9rTVQ2X9J4h/qTGOJGEpZTGOmtbKuXJWcvL/qj
yV/3jFLoLZ7Wkp7SN+xEFN/rxpddDPo5kfnfMV8ydFmsKYT2BzUblJn1iCqcNN03o8FSKDXLK0yo
HaxN8jqZxoV9/wlNC0Pl+hRkvYYiQou7PRrKGfMS1EErkud59MqrjVfXX9r4ir2Q6LWElIdhUe9F
+2RJPjugH9RCi/aRELkMkZxRSmccB7cpobZTqONV9KVrKZd4FVxlDQupdRQt0EX6OcK2I8BCyb3i
Y4L4vR0u3fqXZ/RL0KoSIYReGwCZvcdzLG/8OzaOX8RgEkhn8LIQrxfvNzu+njjWKSO4LAKefK7S
HzdGi05wB/baC1hWlgFRP3PoGag7bEBg6iiu2weAoCCBmrS9ECqa3Yx+Z0B1D4fOfUAn/+z1Tnbu
5/jqiNG82NFsX7Y6gI5AXiq0R77j0LONcijOKHYvxKEgDN+eh3owgq0CRfIYaDoouJGcmiBKbHld
THnT8XodFDwx7J15RzxneYYGKm9aedYcndFxWmf7bWeyXbHkH5NhhSefZUpq+c3UffFKDtRDxXjK
4uEK7f07ivlU6eFQ0XeUNF6F5qdykmAbD3g5p0hrwUKwsEHraL2xNRPNvtlvyxh82VYGIn24ev+R
d15LrmLrln6VHX1PBRJOup0TKyEhl3I3inRCIAMCIRAn+t37I9c2VTvqnIiK7osd0ZVVq3LJwGTa
34x/jKQ8eA38ptrjTEaxS7KWIH+Mdp81Q9uiBnCX1fCAp+pLkj5DqmiI4iYJX8hhYVFIE1InhAFk
UyF1PjCa70Ecg45kHsEKpEEB2lrzvIO29zgj0/p+GkMuBbFO3b7GjY7S8iWBLLhtG/sw1IsQyLv9
Y94nh/zkaxa5usRq/Z9YwbMwehHlbzOy/sjXd1HR56FPdg2duEodcpIqaeI+TwBp7s8fPRHktkEl
JNMWtw3ICIiy5qbpwaHWvn9sLOWu3ryqgU86V4uSYvjH2U2gmPsJI56GNSScbf6KWNwIjVj9Xx7N
/VGtSSKWPqmGPYCSnMyNQRyReno0DEkhpIcGvGvGdtKHnco9nSB8fxTgrjIARX2gmU+ex6y8n7oO
M4s/fwiwzs8LkWJ07awWPI32TPC01PZF/L3GWW/L0f1gwi1A5gVaqNlPgOJZKY9ZEz+jvHn07faB
1GWvUXpyoOjV2GoxxH9q/yDDu1F9DXPafWiMQTQmdnt67H7O0itxMb9OkyeapuQdklvtZP1TArSJ
uBVaA9MBVpTRPvpvw6uHJNq9sjiwOq4QtjDN+XnHuh6HKGYhC1m6t4wCtKRMldGgonr7VCB5hjLb
XZ9r6QMZmS4qljV3XugEaxBjLA9nkkO9hjoQAgi3JLbGSaKmCDVBplR2+ZfyWqzRH4LmEq2zuKdQ
R/dgt48BkgOovj6BzygXW69NlaQXOf6i7BGQxNRyleayQg3pi5SkITq9N8tAn7hmYLKmvmFqgXhP
sw0F4meU9JRheDt95HHhFRarhnNXXWbFVV3G+H5XAlpqXg5FNYwxukq1mR7M4cpQtXp0fmCcZSpA
BbIqkKIMCRfXGmVymOhF2NzS95/KgbxkBDp+kXsftZ+fl2JKs4Gt39VxASvq9EQonWQqWzCBGYSm
4sWDcm/AbJQQv/LB9DS0cOw6IvAnxXIj9AjxwcrXvqzbVXK4TB7mcG9irCIZkTxldrhsm8HzBJbq
aWBAVvs6zh5B/DzVrnEqIwKso5aOEOYVDVSlxfPrN5BXagq0UaVqXjxYR00mDSoOdZufJLqRqtOP
i0GYde02rprMzIHd3AYeWZMU3wmNUVhv6nHy6FmAhtP5qeMVv35oA5hozz2ylTB+NZpeulVlHsbJ
6gq1e5ArCQvjDCxCv/RJB9fX7UnPOwGg5IgoS+NkF9jDLwyRPhj306dqm8P4dqTyxfCJFw9Ciobs
Os6Xxa2uvbulSxMFs6WGYHRA4n3yc67ey9wizjCY/RDuEkaApcEqHqz+IUkzs++XrTpCttFY/Ew6
9GRuDqOwuZKzDQvr1B8Zw15um3nZg6Wzl+DE3Ww2cY0CoQP0xIDeTxfiC5fLwbtYrynAXp74qo60
l5naPSw5R497rVOQnZkbEx0uVltrzhuAm58AQMroCUY/jwevkXXNM9lWSoI/iPd5UhyQaRTl9HK0
3tWKIG7Nzvezr6ErkNqX9AXGvoth9u6gfLVb+952tXI/7qlhkuJrMjJ+0GrcsUCoF9DTfDQA9Wvc
VO1Nh2748sqXKdUTHrU9iUPYaigOaf13zrPaQJS6LC/rXtMPewZMiYd7/1M96SnaAI+Gq+RuqZjV
jLx0f148++QoezdHr619rAxGP/wZaa6jI0YopGWHBWENnhG9QYQBnhpCU8gRZiXQq/iF3sCThw2U
jqYMYXhL9kEosBJA4XcrhxIysjYpGSloK9qTFkdp2/vsPWqQjGfADegLOUpssB+ZhK1OZLl/LBH0
aylHqfxMxcHpq8PPM2T2Z5b/cvCSmg5a+8cALU7lZnC3ilGlPwH+AfPge8UcCeI61MnhQgjmQod+
wXzqw5pOEkWDbMgqxzhIc4SLa89Eko2w272BKPhEAJBCCd9qAZX3KPaGRZ0MmlE/HrLXoN1S3q5F
mL4OiyTQO7ursK73EacVVeWnc0bNQg08uT+YW9U7CKTMo24FFU+lNzYH5CrPD5g8umzYDxHT7ZK/
5QfKT1MOVzs/9UucVLamQ2oR7TmLg8Vzk2QEPHZdXYaDJmgreBZ0oAQWWrnOKwWibT5Lxu35oKWD
GmGV+AyCMdHRR9ZKCh1yIvWXXH9GyjM/2LVhvf+kAjUt/bYAe47OxvPtJyGg1CzDqlfmIbsmPMcs
PJXabltTkBG2zH5wsa4HaOoSKjpKpXI6pc74QCUvNXoZ6zD+0K0y81uteFIrRtDulvQIQhrPY93p
vZBNQIZZid3XDdZQ8mN9GLFGwxaQDnrN8CBobP33+zW66X0L4vTb4qeKvkeZ+I/Dad4PEXp/sMCS
y++Os0LLvbrLDmoJidMrZPEutSQhwVlqirqSbXZK8A5kWXscJH5+hsoyOyNw/QC5TcIa9Ooj3Q7T
y8VL4awFqPj587Vr/7U59GoVaXJyS2dEgW8aDE3PuN9zzfvzOflhDYQ0AnniB/nn+42ZQp19czJx
5/WiWtdUPsjkcvsRgaLWHg1v/YImzUWFhbYrXPp5oKaPfW4e9Lt8DJGhyNEqMyrKspFmXl40Q5+a
1bnv1I/WhPT5MM7A8E8OJ8LPddNr8F5t70BOf0J5KwNyz41xWQ7CM8mQSaHXujxV5Oeuh9LwTiqS
KD+nM0Vu1bx39Qa3alQmDLCRIYUCqfkYIu3T8q4o4UEjhlNcCcjpVfWYIZKK53qwoPMwFocS3pIC
GTn7AXezo5lNSSANmGahvViSgA0+fp1zIKwp+r/XT3IDwCtgfPt1HiF7+/RQAiAU0jtX5PMrOAZI
e9VAf5zm0A6j9tWTWod40lm12jkuSI1eU1+B8cWGEal1foggBur8h3kDshQzALBK1KoTdujVKfKN
sNcjRhhfACMK604h2kUFIE9G6xyoZ8q7oIVEeuKZ3n1KLq5mtsmBBt2sg7pg2H4hPp5NOurpaj7q
KY9V8RxQzsGhRU2yNrqgdWi/tsXg8YoGarH4sZQPxO0xaocUAyoxupGH2nIraPmcEyo59fl0hMDt
CUxcy5yMiglXfwm9UfZ6P4EEi7ImUpxkr/7Xv9j6/oRg7E84Z0Bz9inogFcPHssf7pTfcc5AaFE3
BQe87MPEiDmmY4/fCw3JyzqjzgXrZWgNiG73iVXWDxNwx0tNPKvTrsh+cVz9JYbFP6dF/APZ4v8d
CeN/IMMiPId4S1bH/dNToaTln98NYsfo+AfKxf9aOEtnsXbs//23DVyK38Xtb0tOp/ffczD+6SV/
kTJqxm8kkbgfPGewo6oaLEO/OBl5B3YAzRwM+7D+deRT/6Rk1LTfdM5OZFb5lvbDu/gPSkat/1sX
quroqgyLvAK8hH+BkrGvdjSG/yIe+tOG/54EqXhUGlwMBSUK14MBvwz0FRRpOufEUOf1QNvkw0Mi
scLfDOS5U/25PlDcUwHBBKOZkhc6gZonN3kpDLSpENDVzjbJyOn5Xl72RDsPOJI6EawX2ztZP2j1
G3MT95MeNWs5YLNbj0r4NGmPr4YK93vyLJZtSWkVyFBye81LqpfrApHQnE3/dJiDGzhL65npwblX
TJsGAnjzgrJNtn7VVEQjKngAxJ9UlLxmxX1BihuyvaaH/jOCF96rvpIxs0A19EBIZo3lFLdqUl4H
ujt83jbUe+czPdFIBHZIdKV6OmUBy/CpSKZ3zKYeXATqyaLqWC2I1gygxE5P0ww28jZLKJJK5lgU
oaaqk1PS9wrj1TqcVFVoEN6RTwMinkGat9JANxkDBUaJg9kpzGa4Cfn1qB7SA9A01FF1jMNr1YYo
pTS2pnPn6xOYf62q3+Xp8l4OFNj8BwpcEbpyplawMFyUBBMB/eYJq8LACrBecXjLSaT2ngAAkdyC
A5L6zaJeKrn5UfVjxAcfWfNdlPfjiwzIoOj89hfTABmdcVO/FoPc+iTHkAsNeA4FstENpojqRf0b
kSk/KcASYqGBre9BHtOQ1zNbsFrVRaUeAxg4iWhqImQZP0riQyBaYAlAyhMNMw/5ZhSBm1M6q5oB
csplz1rWvQ+weodVe+DkEgOSOqCmzqC2Lw2c3CVZ20Li5TiQhOqUExV1PSszo4/zckWaonfLJlc8
0YF1+Xz0Ywigz1dghZZ12hXIYI61tm45Om6EA4yT+zQMYEdQrLsPbZ6hU5TD2zS0rtHAKBblIHZv
Fmo5CGC3SDECc6RWsQBogO+unoaLa3oeQwLKZD4qNYyJQJAGRew92nZ66ZtB+iwn5Ipck9gxNvC4
avqOrr1AIt2nnCdRM4AXvLpQAAp6vRqIi5kjvYt/c9cMin7OryV+EFzn/Zd7UMEBZfEvmuq/tOv/
t1v6f+Bu3VPNXkcr9z9t0avq9vG3oOyYccvfb8v/+u6vvbhjuu2b5hCWRK3f75sGzGW/9mLe6UFt
zI0gwYU6t7vf3+lx++Zv/QHb9NDsaaZu6SZvlb/ocbu3NN3sSHctvg6N3F/Zi4Ek/pE5zQKUYBo9
DgndsDQNGtJ/Y04r9cuTOtxKt8c9m9SYcFdbV0zsaL8vxSIRlmjsl3d3vjSBfoNby7ll92aagLhL
HCSIKj5hCaAJTl+Wa4h5LmwKe//mUXksGtewjyBF5Euua6d2Vqa33cLX7ZjeKVD8zIemywYaaKNh
4K4N+yrSVW4X7kXG9hfoNQEO3GYxuJV/cJ42el6CCStid729i1VroxMsPii7EDWfje35em7RfjdC
F9ZBdVbMU7l8G1dcZn8W62PjjKaiL9bT6UtsLQEnvXzaXKl171KXk6gvMRTFHk1vboVpymUrZwLK
1zYdxYWM2r9IrrY2xBxFAjEe2tuXr4rUs0uxn2/59WyPt5MhD8NlJsQP5SqKvnvic0drRSO8RRAE
d/EB5cxW2yI78ZlCYrRFFTGIpUSMTqTiJfyzKMV2sgr2lpgv7fl2Yr+EnIrlVWzXV5o9iU5yux0K
O0po5JYOsqMxYg685T5o+D6aBfuhiBg+kMv87D9cgMLdZydnv+UFVVLK7dzCWMxURxEfXKMvJ+wI
PLC7RfherHTZCr6+/QCUxzfcWCyGgqs27lVEH5OtG0XjaEU9KD9+5AarPUOyz8QkGgrO2CDzIjIz
4sV941YyMVqyqGh5KSDWxHDVC8g3hOqc9n6qnrkvtoZPvoHsJpwHUe6fKPBOpT474PTuKDJ5+iTP
uWjiQEXDaA3dTPD4wb4NqMWU4+0Ycl5xkqtYfC9asfpQHdUpBeX1FLq497GxcqbOQGxIaZCZpl1O
5oB+UEyntamGK2RJrU7lKMSxH/5ZE+9flVyfbi50T8/ELnZ6oH49hjaU5Ba+jg9uTcRe6apfVJfZ
mTxFKQPb9c1QrLzPp6N5rXg4udt6d5tianGWzncsenZrE/uhn2efmYShQ9CDJSM1A74upjNqlMRN
jqab1V0GT4mK8BQnIUB/wTt7ZjCYgTSwYyeTTzEIEULaQQ2E7LtM3diB1N0lmCq6qyaToaM4sLc4
q+6FlRdc5dXLJk//EEBYIb8zSYjbXg25+QJKJcGk8K7BUJL/tqmYjZT1we3Pkom549C93ET5tkpE
HpRiZcogFgKGG1HKAL5sIaESEw/2CnmVi8VDfKd2w/W+EUW2+WgrGCBLTLaJWASR9xRsHCz0dSZS
ae8/VlG3MBoRi66JtLXthtH+Lu3NUwS65JYMc0oXJ/KTZBJTcdJNuUnEhGRReYrchInYd11SithZ
mPLTpEGf3oz+Xi1KebNxrHm8aDxhWi8W6HSJCZsbUR1+0+3FmUbtHs5Tzr4vPA83X3zzlxntoZcG
9ucnOnPOLObTi5gnnd3EBvU85zG25IHRSG0MFHvW9f6vR2/E4im8dxjH5E0WMtx8Lrr5cvv55oKv
iKvcxPINkXgxI8PKuh/wM6VAUoSlTWTT8c4SII+3u4hGvpMVD0C2Sgq5KbqwU+j+nYZQ24EZlPJ0
dEO0Tdm86JNGRPxb2w61GVx3iri7GMrHmInyHJ+Wzabv0J8fNcuAzVJhuu63Eb0Xi6esbVPMzm/Z
pPUvEVh89i9qXljN7AglW2038RhYmD2EwlBf5cFjiyp5GqbvRXxb3gYiBIHam0R73gEYL94QHBPf
/LcphJfI1czkAxTsis2ULobOUST0zE6xj8fw5Wpyt9kgv9Ttll0XdmPA5JA9WdkDASzTzUXmqgLk
jKylZY+w8uXOCb/ZnZBXFmJ5HH9JVvlBbKAJEB9Ea8SmleGDOyo2RHXsaGfxkEvqKMVnbaesOiDF
8nMXet882szpWuqgTyrXcryUQtZiuvHEeyz92WYzQhDd0cU7lxc7TDsesJWac3L8hIt/lc7XuHDt
/fgr506V+CKv6Z7EcUzskRfObLuq5CTKOJpSBgAzP+h7urd+rV+OPjpM2BI9mHj8gzyuL+hTyNpf
5mI3fXuJr+nnA8KWyn4fHY/jblfGOmcn+fqqxdKf1/ZGdfEQODjvjo1+HfdL6Kkv+IfEbjkHlCgu
niqQA6W5b/nbzbsRDpPNXnOIPjPbB+KtELV9Y3Ru3AidXfHVMgl52IdsHI42QIxChmI6HY+cUHw7
ji8304d850Qk/cszLWtXG420UWwzqeXxXT6dL2gtaIFfcWgrdu1uanvq17xb+gMG6q0a6wItFj6y
nuPJ0UOFfSy4f5+XU3Fkp7DEeHK8yflxvJ6PJ2N3u9/PRyPhyLmfyy8oFCdf9P38wBNvt2t4LcWx
L46jEbRvtOPFtKlMZ+Dnb8qq+FT3Fx1klEi/4S59IhM+v42erOQ8KsZD7zLJInTf3hVZTgwfRgXK
L1qv8e5DgpWiH97da9TuKH4/9ifpvvmG5mL32iLsoQhjr29haIv6UM+nztcayj3xVTFIBwlvjuu/
fJTHcFbbu8j3xdz6brxiQh2mj9945mmnuXgzWb3fgEb56eZ56xgSEjuJYjAPJWNpdjPvHSOMvv5i
ZHMbw2B6ZvAA0rENv/lr0qG87Ns3uanF+FiJSWxDNmvXYrQJQ6cVn08RjubSWzijZXgSY9/eScfx
WCGhnI2mvj2m3WzPX3Oofpi2yEz5w4BJhk3FsFF3wrq7O7m9f9oW+zBd3xmD8D2KzGHVdG0bM1r+
1++s6z+JYmlq749sz78sVcIPmMQDE+NXxyj+fdjgMLhcTqiuYj+qk17fPi96aCgp04u5zk4b4F0Y
DIubO3TbVeVcOEuwiOybrYX9PfWhKelYezBvx4Mgw8uneo3t9W53O2+3BZBAFC6JdGYrxgpT/cFu
uOsObuoSJ50SsUDi76txsVVH4PqcbJR/NhGpE6Gs+d0/uFD+wED6lOz16IK9QRtokcRFjNYhcO2S
G7VV5+w8A+Coq4gABKdGssDzTPzOJqicj86o6bZYhEPH1SKdadv+6OU9w5t7snV5Cxqb3vdqx7Ab
F1SarR4be585xnhfsEwmsdiuGk6DO62jfQLza8VZ9p0ILLJJd8RH39GHG+0D8tDs5qtVZ0KR6mRT
wpiL9q47nriTySQKokkm3O6PCactO43TcsOxy/nJkF9H0LDxNFH0Ee1NvooJg52IhVkKT4ho4t4F
78XCDaLOuCEVK1cf7vbKeZuJj5cT7aNotV1xHrsrL+I+3NRd8AcHYxAsPj44xjJhcy6VkyDat/5q
v3LZypVxSYDbfy1MZxge3m/MSTmgNzr3pOJnD5RFImvsXL2DS9Z7DqUKJI/yCXs6h1nAAcbP92YW
ccsFNwkmE/yFAFs2cFeB+BQO9kcoIjfk6d2t7UZB0B1GC/7vBJjyGD7dB7ExfwyVSMPYfoTr7WS7
ZfpjmvQnT4wKQ6geURIi7HvKzwJsQpdJYnsnG2um7+S7etGzGZSS03fdzJbQ24g+htjH5GM/kIf3
CzldrJar+BFTZ10d5HJ5vLvNrJ67nN4vJgOIexYjIve+EipfB0pL5WVymiNlDMX1iLyn+/RO4v0l
3nacICPiaWuzRFBe+OtKzHHKjoBshfM2dUbOYjoCCcu/lwXyb9KQFHx5xwMLHTw2HtgtINUkX/uc
Sj9OzN1gXezO43Zluf03U/bCxGdTdktZT4mNY4MTS7CDyMUKrz163L24QTIKEgeaeJG60aLxMSYx
H07MVmyq1G2wJziQEfrBoPIUp/h4YojI0kWRmuXw3ZnPsCtpXj/oXsXuVt6V94f4tKTlGM7nCfx1
wEjz0eB7sbqyiCIm7zaK3I8AMxDXhCITWoaNLPf7HmthtSqFu6czF/hnq87xxRJiEeBEjl1O16jH
cDIngw93EmFB98SENbDGedt/LLzVXXLZyepjfBVfuGourlbAmmKh4UVx6xW94ayZtDwfVqW3EN+4
SDh/o9fb2SnlikY8bRq5Z/VMShYtszARnfHgb/cTDjWWSudzLbpnWkTc23VdjsJxNymxqfE4owVX
7QyfxUl+sMo/cHO37nbrstiD1UKMfGcWuO7qYx+t7c4xW0Wr/ZpFP2EF8jpuAj9sEy5G/Ydm4zkP
WeD7qJvfC6web8pTuXTeXTIyXrQ6yYvddWXCUu7M5z31zzgPbhB8T1zXxo3GoaRJdx67W/iNz21O
LBm384VL8bHA2VgEHmMUfOz5GvsOS2y3YJKgHyM0e8Xf+xxTWNRyFdA3uP/dsHEshjwpW6bYU+jI
9Wna6rQDPylP7mywGzpUTslNwme793BvJR7yB0p/FxZpd0F4PmgUjj2T7+R+PzllO7fyPnkElTN+
SaUbc/wgSdqj28QbfINP72CfbIhPtsWZ3IyAUgt4xscV/y+bKImLNn1d2SVe8D7Za4lbAVnew/mk
9WDckpAY9jYwQfcgsDKmMR9Jz5T7wWMiLCp1KCl5wyw/fJlf9Ux5Z6vgQEpks8h9c1kBsQAFLxQK
BOfVtnSbRTE2Fgp9uw0+Vh8MWzd63dN6YSwPmG47L2BGrLqtd0ak4TMezTbeTezevc7P/HQ4/3Mx
csTCo+cDPuPNvDAXISthsVhsNpvPnReGHr9j0Hce2SL4nnmp3X02mC08nKtZ+Mkv+Cku9gJmg4Jr
KbjG54wJ0jlXC5rTrVbWr7d0pi2Ghie42GLFALO5WzKga78ZTEsywTbeVC7xdz3c3dV30DmCfDOc
hvyDV9bD5PEkTdyJwPMCL+jcJMdLmJ68sFiEjuftptj/XjiS7+FuFK5owCz0vO/QoV+czdty6YSb
nTMKF2IX8ut0N5rtNKkLuoNXFOnRKYKDHxPXWXAPHLaTg0VKHEa+Y+8umCehM/XH9pRfjjKcTjGY
wnBxE6OjM8X92L1dODtuwsEkte35jg/IzcbxdzvnfSTD94HwBL9O3xw55TPsxzPHcwT3V7xkNtW3
ynyzCXHYpiE+jzcVU2f3LjeeE84q++k4rbMLR850J8RU+j26oyffWmcTejNHoaNFOG3vsP/J84wA
B/0z4NLv02nj4KLwL3/sQKxitzdyhk/dfWeD54J8nDA/b6zyGW4bVEDCq8LO/MHN5Jrd17p5Neie
jG8fPpNZMd00jsmDOrsuAICxtMBvmt1xWR28h9GOK7q8tRvVLt/asD8z/vgmJm2e8XrI/XYef2VY
TfvmWxLfGtpMgfPlddZveBOCrzuh11mqnAGfTN2rZMmy5h1v+vnNIxAmEZ/wBDI7IMqWTyzkGs+I
CfNN8IE4AeuI24dvo5s8YqCO5/582j3RO+4HzYA5ja68iNmO+ZwTE8LTfGdwZ5/f3C3obLAVIR1W
/udCZ+imBh6o83AYSRgDxfsIJ5ZuqNy73cjNrHa7R1tQSYzlqAaIIwj81k+FjSnlEGw4LED5sAud
3M1sNjMcdilnOZq/OTwIPb7j+prkbyy7Ee3FjhxihoS4oru3bpPaOHjyy6U/cmYbIfCUd8z92azb
bVvWGsy23iZkhibuyFke5DylkXRm2AWm6NOT++nIN+aqxxLszE6nexNPtyeCaYqB4IxmQRCtggXT
xmEEnM8FR0AsIrpi4bK4nNmCabLrMdlp8a6gCxgCOpHZ9kbfeqPd2/Rsj5iby83ODfuCfWfTffCA
+1VIEL+SbzP49D+u/+YyXrDYg837jn70Ns7mKr+/ybLJ8PPBzqA48cRJRWZLhzW8ewtH2DC7Xd89
cL+DGL1ldg/XiImO7e5CmzxEgMbtX2E4EGrrmoYT79gR6VumW4VJQ8tz8b57CIf/T99zHEwYo9YL
ho/BZ8YeBD1N6byk4cRpOFM9z+PM895iHup9ROGG6AaPCZJJIi5dIGTBMUyPUg7gd1P4LNkiuYbn
bUbT19hfJm4s3w05Qinep0QXH3ekES0AK9HxNpnCWAOxHHCWXkf1w29Ml9S7cgTvhiTJ1CAykgtD
Wo2oVo8FJMzsA32mbiF4hOZdk+/sZ0T/+LkGPFgFB5iAUnd24GG6vtHoobdydmNjqaKBS2X+Cnc4
VI4n//F+XlHTMM7HtzHCDrZu38asQ9YRADfxptgKXuCJSGTdedMsor7/6uKSKX3Ij8KSftk0I+eZ
XnzwJbIotv2ueZY3YKgIGLICQ+Y5zz1/iVEsR++77hrw1/ISHpjEa1+TF7CE/cVBGvXennudSxUj
KxlV0W0eis8BT/vuFUxWz2Or6aI1lb2c22ObSz7ZJUfHuT4hvJLhiRLsn5/YtI/wroottCtyDEEk
/xuGRKw7D8X9wJbBNeKeFo4r9u2cDIQmtk9CwOtaYhkfqdSWObeUO/bBLqxBpcwcCJBQR08il9vM
qcXD3bcuAcy6830Lm6TIQH5B6yHj5TW3Ad8SBXsjUT0G++KciAIeqSPZ555iO/x1PZ1N2Zgeto1M
vD/ObnTf8w2MXpSOTqx/T1UFAYfirTC7lnzD45Z7KkGS0b1A6dct4oBChkvDC8ww90jFnN1FEBg4
WOk9P4vO9nmpiouTz4FdccfjxUm97rMnJ3Z7M2bixFd9bplExQT2MDuxy2WxR4Eax7eLGi67cSc5
K0JMQJfgkxZk/vZOFKcm7tb1Ss4I4I3iZuoeKWQXfkfpW8GXf0x4Z6kQWftaH/03NoR5bhsMOn3B
tsS9SQdtK4HXEipjqk1xNSAzYCItCYtPuQM/YNj9moTOcZnY6Zjkq9f3H5OXD9JqGAxtaoWoUBkG
3SzCPLIrfCGdPRbjwT9PTq6yGMwIdkbYX2fIEOc6gYD6vXSomg/uEyN6blFz0+TDHQZLAgFdx3Az
qCFt/yFHsMDRERf/sSimj2kXellXjrrOVykoMPwhqL/tORluXLB1SnyJIIoqI0zzr+3Y4rsjFjwG
PKx+BL47F40t3RJ4P4SnMMwVscdOjxQmIlP/OGZqTdSRrS6slb0k4+EN5LYW86+KBEUXP+qSYDC9
i6+nvV5zd1H6R4KNlEaPcvvuE38dmW+pjGH4O0j8wJBk1YBlRu/R8oLpnZGzoju7iy2/xl9fRy72
4rGOpLfE15j8G7N3sjaCkzc/Dm3WZfdhavG7aE8X24Ofh0b8agwD7sRjfdLu6oNUQXnuKA22SdUH
j5DU3ynofTWVMFaw0kFtshmGaZinbHjytjWW8Yai7zPYAsg6XvRQ+Z6ebGN1XeuTIfk2X10MVwjH
ZficFJED+Vrq+J8YwQ/5hO4btHRsX0nCkCFIx9dyPPQzl5IVl6VFirAaJzZhsdCyX+OL55NItA/M
DuaiVGw6i4mpzQwbOoJx5Z+8h6t7JZnIvhdPK/ZIC5A94lfx50UJfmJX/2/y338APv05Nuo/MEUO
VMhAL+y/V431MlLjf/O/fzR2f58g//s3/4lUQkgHlTnd6JkmhKT/zI6DVCJXDb3OABwT2mQaGoN/
z46DVAIDOkByElASCoMmX/p7dhykkmmBcFItowM39fp/TTy2E8L9d6RSfzg0hgPDGpCI7/1bcnz4
qqraTIYUQyNf5yNV4JkvTu4WnRSR580E1h0nKV4NrBMVFRMXxD6q/kSjkg4mi1NUqCUF+YZiU4//
Nri260MzqKAj1s5CUeKvpHeaZy/zAU8KkulPuMyfHUU1TJhm1U5PFbKzNyUWlLxQ8wwGG0yxtXyg
aRwCY04gbHmt1SGMIueb19M5gZtyCrHASFEf49eTWDaYkLOaE4Mr+qnoxbd5nqUw7xy2g/6971Ie
Q34re8wfDeRiQFOsu5oQg8xPhluURjtSChOzAA5LhKvL1oXbMQv1NsZ1bQcHQuZt9lLEE4TM4wcr
0/vBzVgGBNaFoQMejQ0j3uSP8315RuSKSvOquczTxhy4jx+Ijl7DU57fjAN7IeQksKhdvy00zIjj
mkhCnbLh6HyBzfaRUDinUAEqk6xYFVBRgohPwf2+akzLGDLHGzVUo7SfI5+q549xM9SaKK1Ty7tR
zi6onfu6oMVkDvN5erMs/6VSiJtdqI9+nh8t3HaDga+rqe5BDPDwKEJbWbdX4r/iQ07OpnneOquy
Lr/hnfbr/A5yKNseGvalwaW3ovz7hVpP3LPhqIH3IFOW19S8QkreQuOCjtIt03bFTbkUsipz1Wvh
rhOnmCpfYGxZYQ7Rrnjces4rI8Nrlu/QAGPS94qPolbJUrXPsTKkDL7s989RXRfgLNqs8OpKGWQi
hk0dxXWqSlPo7ZkHI1TEOeRvDSXUsXqVD4rW7FNFleFLPeTjIcqDc0SxqmWu1OWqB4dSc8jtPDk7
5r2mqgiY3QWNIKgCD26VJ7ByqujFoLECVdyrnRVmH+aRK2xM1V35+P9+kyRT8T9tkeOqfk8ev98b
f77wa2fUB8hg9yCAYgM0u7I9QJS/cEO6+ZthWMZQBYeJ7u5PHuQfO6P6m8puBTeaBUGCZmrsV//A
DQ1+Q87TVAcmRF+maujWX8ENgRH6484INsngRuqAvZbqGjRM/5iMuea3e3x/9LHt7pXq/x/2zmQ3
cmTbsr9yUXMG2BkboF4N6L3L3dUrJE0IRce+NxqbUf1G/V59SS0qMu+NyMyb+XJQwAOqJkIo1LjL
nTQ7ds7eazd1OR6NqdvOUZLvrTEcjlDc6IJ1jjEc406nlQyOKQjnpDCvELxBAkujfVk2S/7HpI6u
Dh/7X582CN1hvqQIgki7535x7P6YL9/9/fMQw3weN3BMBF8o50YQzSARs1u+fdD650w5SDyYtljj
DFzQN+7K0T3AB2Ce76QJfnH7wW/IBshwd2yqLNrYTjmuE8+PyXkoQE8Llts5A6E1NWmF9rBmCt3n
X0FWZ8ci6skRedDJe9sQI9zsonjcjJr3gJWYgVNSfQFnHW2Lem7XIuo4jImyuBWFPOuq27eRn9++
P7HS957GyNVf6BGS98YJo4RX69Qtbr6uQa5aQmoROVGUsjXLXaen2KR0LIMYMleeLs5pmfSE0XW3
MaiQQ0TIDfgXk0QJPQSxWN9FY6Y9aIa9GzKGWEUXPRVzqRDK2mu8AMjxI3UScka5oEELLAYTfxok
QcLEwl1RjYe+NLGSkc1yFbcgGaOsxWfdh/ZJNhYtzUgdIV/edGCDV+gT1cpMJ0p8WBTXVXxIMfvc
mdK4Mq0p3dlqaXX2w3Qx85SCMcvJFIis7HY+ORHaxkKraJ+mzT3kXb9rs5M7nwlRsvYA2Qd8JtN8
xN5CqmyimHT5jT+TajXKjV/Uu1Lr76bicx/BjvKMhnlkAzPQzCLgeYMXg4WGdabkS6l72T5XqFKH
AcKam/ngYYD5Syxya40DeOoP5xbywSiJwMiqrUykv/KweoJWyde462hMhDl8l3YFTNVF1UT6lMIo
X6cxnWPQygc3xabrOPlpcs3neRLeluhBuGO2tvHYZEHt4Q905u4lqoirIY0pqGZJetliXTH64inD
nhIMghL3+1/iDChTUN5ucINwDAmPmU99/e7jlw0/beS6iyUlx4YO38dW8z4boxUvgr417MEgOWIh
RlLtFm2+b4T4OBH5BoqA/HAgLZCRULTOBJZshqoRWPZ8H3t4R5r4GBIiNbVxoJdOvPVr71S2ize0
AsClKmS+ttFkx1zYZ5JfioXHd1N6pFCFVWkG1mSMO64ubTeDdQvGeqAc8Mz5KfLrUzK7Dyq2nRsh
DZIxsspbQdC9JoCtug1b2wDpLBXRnD4yorTFiYooGU9n9BUPJGHDhXG0MxNNnlHT/bLPIpf+6f0D
nKoN1qP54hkzsNK6HwJRYF/XYUkOIUguz053ZDqaV7lbPrkN2Ivebjbwj0k7hJRTH0TqfG7SENFh
GlkHR2mKywghuOaDK4grjyNsZc77IO5S0qrJIFM4YRgB5PpGGDEirfwz4AF9nTo2AR8DxUcu24fQ
BYTGnQftGXf/6v06kGkUkZ+iB34mp41UIDuNPoFeZL4pRTCTYQz5bnah5ZseycpFY58oNIrAlgQq
kPk3rswmZsqR6zdhpXtEJrl3tUkqFOls6SpGvRUjamxYqELNjCjoIgQyES2F0PZwiZVgJDSRYfNb
IioJWJTNrRbZaIxSi6CSyeNEqbsJeW6Wuw1rpBB93606BVRiqAYmNXlrBG5FYhdcsK9T1WBxMsbb
iDwjEyXshXwdedRC85uVzAPGrGa8bfMyObCpqeD9//wyA5w2GEcukwWYjNGVcB51O5CweKid8sXV
m+6oa3F3zFuNnMPcoS/SYKTuS6zae6d3jmYZNTtXcztCm6U8DgYYzR8+jLncJ2F75zo9cOLMhPtM
1DigKqMGdQ7qJmbd0fP6koeqvpDFw+yTGo9raDQ2LXLqtambgEZ8cVJuAoQhjV2CXnqbjAqDq5DM
0mHUyEK1PfFig2BPJAhJM4r1fTfk9lF0xMtP3ufGlvltP2TFbZd7zSrUSaIRtWtcGU163y1fbEir
Xdd+9tiOJcQYsxevuJQUIuE3q9GJBCHr9Qi7+dGL0+wc+iXsv1nZm7ExtVtgEdFd5oEWj0Jf7GrT
uyIqV3xM++48z336pbfMN+HW6WM2EnidRLhf84Zy2m0d/XaO22LxpfqH0pG7Wlr5pdB0ZGPVnF4p
4aM47FIuHensJ78zjlV13fVDfOGvwOdgNBvFAvZct8MlNotrglpsyn0FwFSk47XWmTYkA12CT5ic
U23Kx4pjQwCuNfuqkbOMk+rLqEbCFLSqubOi0d1pkVkeBrdltit5dE55fWAKF9t5K9hrXPMA5ETb
lsIsr3Xs5nLhtThamz3wgzUQQ3Hbckv5RYM905l6hJr23J6cDK5cgX1x9f7ppLN65FHabyan6E5c
UgPk+eWf7x8MX+8P+ohhQrcJDtOhBMxJAmiH+qs7QZhog9IuvE0RS0l8qylPkaWInArt7ft/FXnU
n7LaIlzXxeM5WyTd2vXcnxTPD/IL1UmY5CcbIi1bWkNmquf1J5PCWwb6+0e7JHg7s8dbP5+nDT5V
Mk2VlZxAN0RwIV/Jc7z4gku0rLIXrXadVT4m8ipuek5askpJk3ORUJWw01NloeRzkXKnmvMUlixj
cTKFa7co+l2mJKpHzVRn1XU3Ne980dbRodHm7JLZ8bFuTXpS+knnBTxJ0dHYhaa9kqoPMSUM7Vqm
M7RiZwROnQ/jZq6rGz202VBLw7gqRrXmhHsJh8G9HX19b8Whxu19kxjK2MS5cK/HgejApBy1G6oV
be2GhnP8oaz+A+2Q/VvlEEJ6qlXIepSrLjCU3xSresbNPOc8zbqjxw7t6WurFbdytkjgSatTyw20
hXF8ZCVsIIFANKjBRWDj16ZtkSPISIbPldaPJzOS+2Kh0HvSSgLljkceddjbiliCuHvVJvJosqnI
TuR7BD7hzMfUpe6xHe1cyxnLRtfswyTuYSVpau3TPIx0f6VX7Q01Dy3IuTBWs/s8FzJdaz4xtn/+
Qhji92U77uJF7W/5rutDQfy5bG9HzuQJUPO16VTypKj0dlbl6OuRECa7DtlNBac+AaEyIKWz3A9O
RRCriW8wbLifixwiJlUakWFWci0jBo8UGXut0LWXGBSY6cJZ0NoUXEreDDdJRpcP++guTazXoUrt
faRxI2RG9fZewQiLiqi02gzUA9YmN4VLFdulTyRiCmhccy8q9J50vc9P/ax/E45V7ioPtn9l4rdB
D6KUIY6RlV+bTVa9JEOHaM9/6EmEDrykLy+k+n10FbGmNpT5dRVP6nrCDuQoI7mqPVluoWfDDJd2
ctP5bxLDaBhL55NNr8TTXFRdWcelnkFMqZRHFFNP5jVW403Na1QWpCMYECRL6QW+0Dvqi/SUkA4V
NHrc762p5vyOxdWcyLEjl+TSddEWzx6zQ38m6UZHKeO2O8+ilvBJxl2VMbjX1CGbVbM+CdvqAkcV
ZIcUXbY2piV0xWpZOuD/V3Z+zckFbYSPSkDq6THpgU5xIqEN8li2pP851Zhuwrm5bzCH76qiDzdO
pZCotT6QzSoeWE6aG/zm07olWTRcXltPNGgk+mRaS5Doq1aHO5CZZntfuuPHRqs/1ZnJ0wHpp5n1
cytYkyLb4WkK+yHX0kc75DkPufZJsy+pT2KG4cZ3sYOtNnIttUojWujD6F1KggzPhUm5EyYv7uTa
D6XFXMCKzKsI/ree3xaauXZnoz0Yiqo3c/X7bPpaaCET37DNnqa0OP/5rbF0Gn9s9XGg9VzDsw0H
EzJYu/cD7w8uWUxRmaUGQgcmSTxiG/JS6W58Y1i0k+34wSyWvnVEIgbJrR3kxo2S8y7xZk4LVetd
CTU/0XgL5s617wRMGnA/4q7ORRTQYVwLcRAdB4FsPIQ9EAOo12zgSJKs6CGfzCtt2VHcuUSuYnbT
cYrKJ7MqXvxRvOWSKtBXHvPaAdOciUbRdE6SmAuKweIKuxpDrZqC2BA+UhSfMUqjfzFYAoLU1FDv
OyvbklgTvJJOuTdEQe9ZWKotcsBN8zqNWvl9mflb/e4/7mT/1Oz+t5awn75r97W6vBVfu//+Uxf8
f/z8aff9c/jmi5f2p08Ibk7kdMuSPt19BQsif7WuLt/5n/3iL+7ch6n++h//7TOGbbn8tiipyp/a
N7r5w0X3O1fv7m1++8e95DTxux/6pRtufxAYulzfoxHu4g2jHf2952PZH0yDBCZd0BJyvaWv/c9u
uPGBjU14eLTNd28ujaJfu+HGB/LqAb1xQbg6vfS/5ds1DDzKP94ieJgN1/FwneFoWxzCPNKPAlwZ
W05UwzRcwRXF2eLEEFQLTLa6tNuzQz+ZQ2o77Cm0SO0o6niXS8u4Nzk/1UDRup6etcHZmbA2n4hQ
yMw32qwdxrn8SONqhVVu07FUCObfuoPTa6CGGcf9AovKHeuqIVllFbflKs8fCyN11iMkarcCal92
CUdmVJOlSm/UNJ41Wqh1Xd6ArtwW3fSUaXj1LTlRxIDvmZUAEksDI/fnlSqSx9J0bsqwazkvpbQ2
onLfjFAu07YpwN76F6+WL/RFi0DBS7FrayJ0lCgINVXPg678DaHhoF0WHDIBQXR+LdGeaxrhQegz
YywAU03ToyLYWPP3rP8DIAZ6z37jMnzOnb7dzPaoI0oRuXHucCjTKO7rU4+plNp6Y7PZkTJbjoQQ
bapuZ0HKAhq1lrqxLVO4UqazIv+NsMVLEflnGuykWnovPM3dJE0AfeFjJnOk0PihsVgUnnVMSJh8
afI+PTtlTjuhkwOEIj3TTlYl4NzxUmSyfcyqFnpNYrvFNpS4oIPRmW/rMDICvYHrsX2/Gf7WqvGf
WxL+eG35aX34r7IgYAfldv6zVeH0Vsv4Lf95Sfj1x76vC57+wRSLd9RHFf9+//+6Lrg+Tn/ubwAm
NIoRxTOT+1cvmBaUDfnBsQX3q8Pd/Ou6oH/Ax0/vWPAFMO7635uS/Wbr1NgwXdyjdKJ/Xg8636fY
aRptZxpGs7I6piWjlx3JgT6UNYygeoxfBjglwHsDezJeDMfHRaDd9cUAzLM+yG7hYqefScHAeGhV
LwaK/q4YX1rNI9TKfOUsaSnu8rS/NVsAaMoovhFnSsLB9BzPw4Mk3HKl/BlWLV0mW9YOaQ3w6Mgh
ulRhdBg1ouaWTE9IlJd+6Ggcutkur0tFhkaJo4WO9Rir9sgB4TTXnOkMyqg5/+bzjLnCT0QivObS
2Nc2/b3ZeDA7x0fcCayZMnvvSCTHqborW3UXGe1z3DmfiR55AZ/xlUysK+KbIO+ZJgj3ed+3OhRo
71PeaCP9sRSZDoddvXevUw9ESQPwq8af1fAsOg9sl2JuV7h0aNz2rmLOFEWDsZ5E+7Wzhrt6ao6d
m2fHISLJ3RzLHvLwDFIHcGWQxJLx/RLPDopgOwH31o0YoVRhIIJNGDsmpAI1dUKfFMRtNlPChI1G
WCjOLLJij6yksAwceevNlQ8mnvzAzDg4mbXTqIgeM1ZNeKMvbSgI1TMN6AZEhCe6t2lKAp9MD9zj
NE1yD6hmHxG5tRp1+QDODneQbyq5qqPK2jXu3O0WQsIpFjLZN1220xUgY2B36nqOWvFl9Bo8itbn
eGy8PQkgiO0jdxXRhN37YWitE4WJrdaXkxPpCKZMMKNE7Yr8qXKTLq9NFZrN3iZmDz4PxOgFyqTS
yb/8/2UL7w3L1p8iSu7fyugP1ix+5vuaxcpkE3dqMx1yLMZE/j/nV64Hg8RwQI3o5jKRWr7y65pl
fGAxw9vOyEu3xLsc4Nc1y/ige67jAyjRGZMtK92vhdwvHQCWfApHSsA/6Ajge/+plvnXmrUckH8o
88mYsAtHJozW28zcq0iS+9yGxi6LYgzSaSN22hDnu2xgnFGC7gQ6m7TEYNg9122en1KVp0Eya0/S
EykD+fi1tMrX2nSrh5nl6GOlTHOV+AKPDTl4WwPC4mbUbTdovc7Zj/ZC1NVyXwfsQF59w72zzSOz
BmQyFOuIBN4jWQTWN0uvitVExvi2bjKzCWjVDZ+mAWZtX6b6KmFqSGzgHO/anpBQovMIbXaHB/q2
6hLndrOWXu7feYXNsUGv0nLtCJ3p+ACyqXPBw49u5TwREdJzup3a/eiO/t4Tjr+tfXC8TjmPB1/z
k0C3ZpjRqS/vq9gOQbI101Pijxzrk3j66lp+v/VpzdPlLMGd6Us0ZT9acMf9Yj+0kbbXVMMiz+ax
xJPEgOyn6hvoI6JH8o1HybHqhQFnfdLcTTX1+JNjydjaMcqRonEOOUEuYaVtdJfTboVJWJ6HGdgL
Z2EC9IiqAMJrtiOxx3P0JQc39QrY2L3zynDaOdUwn0uLvM3RF9B1k24A0FFpnNNVd5z8ZF865rM3
ZvHG6GIILDYt7lpSifmhnW8n2ybtRGtHoiw0Mlj60X02hvEhbtKdx2QkKCqEF6mDvFAWIFbaiEAL
22beYOVn3s7xUHNwDEqdhq1RI9uDom6H8xapA+6JhC5g1wIz6ecc8ZFlOAhF8um+SIb21Msyu3Va
thet60r+uNx/7SxpsUX02CvHOgzsubJxAOv1k3KH+l6pQq3jqHevmsxzcPJYMiSeosHuPoz4XMek
faKD3+9chAwbW3OKvV+Y+cf/59dCzk2cdf50jn9+y9+mt39c9W2S/+//+b+6bPnsLvkSff1xgfzn
L/q+PhqM8e1lfG4tnUn3B0aTYYsPiI0MHyWT+wuI6Zf10bY+cJ/Sw/SFbSxqKc6bv6yPfMlydH4j
x0Cf0+DfO+tRNv540vNNyCNkm/m0wx3fNPSlofrDKjn5THrNUm8fnbDZCQhhhU0KSuesK53Woe+Q
Dl5DrJ+uf6h8/2hZtn/Tn3x/YDBTDLWoXL+fgH98YE6gZiOlJR9j7Tgwn4fcSaJkux2beJv42UbL
GUbogGzRr+BEKr1VmXdrpAjglrjvgoqOdFBYYmUzCRko8Tq7O9qMds24eE1ppMcJkRqmuktR0uQp
oulQrgBBLrUq4YpwSKtPBml3EzkhTiRuizx7qOpPxL6A/CtONuexrnAe0ol2udGcNNfY6ZwHM/Jf
nBIgg4+rLcoDK3WofNtXN7kTtv+gS4a0yyCHE+Gwjsr0BCB1B7X8AvaQYUjypuIZczbBHE1vXavW
e4jwj5JP95JE8qrtwObxjTOPYNNQKouPjrop9PhjXKL1pq6ZMjIy2vGOCWnGKRg9fNp6l4E03loY
Kx9m/vKAnWwPamiAGxGtlbXe9eCrEHlEHK87WR1s0jG00MYkeHK7ZKVlYF4dzKY9qFrTXksOGpsx
ASph6Sz14WcSdt2gjNBqjfOhHMp9qaVfdHL9WLSZShKoa/qkB7I8PVOwbeY5e81X4yQFkPQuJuNn
fNKZR5mz2jBwe9RtdnZyTWoDz7dFTSdt5yIK76puT4kmGfHRBQ0ZBELSCZLGWbePGofiusZIYhcn
gxk5zeoVYxEirlxCOjlar//i+jS4wX57YyAupP0gFuGh+VtaTtM1RT+S4P04DBzTIf2O4ioW3dZv
pk2TiFubAD1nhIg4XJtp8qCc6Cr2841N2yLL3UuiFAkQBIKzcxCfs00a7VjZ08c56Z4jXo+crA5Z
1btYE+S44rycp6CLvsaGggpl75nt3qY0+GjIB0noH4hahYVR5ReSaaErc4QR/PNT0bFTx1xgqXPK
u+FIdjevHADPIQz6aLxqynKlDXQ4RpltZm6mqgKwIdR118hDKckAM/o7vWciG1nipHnWpvXCdZs0
N3msaL+IXYZSjPyRV5dRUpaLU9MNakXS3zaGADooyBk9ehHDBVgw1S+5aI+zyi6uKfayFQFY9L3v
FDeF6Z7SfLyOkOvVTXPvR8gmc+0qNJKbWV3HSbXnxPCoWlTrMl9NYXHjcguPsX3JzHbr2uNZRZ85
nK6doriJSAZtY9pDfrZuDLhdhtxagNQ9ZEHcDad4Dv9irmT84eVgWD4QJQu6oiN+M05RWUs3nPC8
x1b3H2qA0kC0N260kRPhvX37PBv5l0qxlBnjNfkIm1qmZwDWQd1Wd6GijV+uQoFWcWp2Lb0n9Ecb
nSxoojkCszbPNbKmoaxvnFB7sEmwTXL3tGST9KQ32QQ+enZyrxnjVdvg2x3FznbVuRjLwwQ6XkIU
y5t+x6JBCL2z7kKWJsveldzhC1U2jF8z75p8wF2Yt8dwTNdWm34i8nLUr3rwrePYP+sxeJFyeGo9
spp6i+cHzDkpNg402IwMYZ8S1opYXJGcTLq5Vb1aNdRv2ri8HfWNUuU+nYZzksGyqR0CDjJudaCT
Ev9D3Z2ZmV4XKB/SjqmjO16Z7Yz4AwB6fJMaw7nwzV1ZxzMyRnIbWxP9ENdp5V/i5sl21HU41Psq
+0JjH/lUSbwa/AjvM2JXEmXg2baQgLt6D1L9zGwtjYmKk5VzqC22rlC7+fOlYSkJfrcyGAyjkSUb
vvveof1x52LOVzgiqbtHBzFO5Tz3kuUqErtoEqvOLveW1m0ti2JuEHst5b3oOkDTJJ24oHpSonS0
Hg0Sr+tyBY3VxhTZoW5ZD9VWl8dRmy82qanL/VXjdQKuu21tex869sr17b3RflQRvTmsQVX/sfPK
g2lZj4TSfF5uMJPFIGILax1F+rR/6N364FofW9//3vn/t+cqjnu/exEsnbLF020TTsNvOkLwvxt3
IZjTUrUfl/XQ4pEHk2N9ixN3DNO/WpD/8AFtIZZwtXeC2c+FitJaS6sH6gW7kkdRVFusPXR665Ub
XclGPAKsRQstTm2LFY49AWI3MTVbpxcXQ4XxkvOy+fMLwf1tCQMOcPnL0acbgiGLt9RWP9ROlsgY
dg1qeGR2ioCpOWi+yYmRDBPH3jelg44HY09NTZXbu9a1aXCLdQelmHK/FnAVuRVnnqrUPrauuyLJ
ZuNp/lWJzppORkT/JgfO3runKm6ekYvcpGVEcxwlgIK65fdnU1U3HsHZkkFlItqPaLavVCOA85uP
dtqyMxPvA3efGJqPRZ8SAeMfY1GQr2sRjuxsozT6UhTNTiEs9qb+TCLHeharVHhvHZWJ6YzXXcpD
Ug7mGTaV2Vj6/kw9Iw5FPsFApDR4e5LSnwy+N2jC+iUqrFubb4KxyW5jag+d7pxGK76q82L4i2ti
ucZ+oIsyC4EX/Y7b0w0D4Opyo/7w+tdGaCdxzOtPfsi+HeydlYff3+P/C63qf9vQ/i/YrTaXqdK/
d3Q8tEmZfHn78g+Qh/94qD69RdWP55v3n/5+ttEc/cOiQbaQIAv3J+ih5hh0rOng0OOxPSZcy5b6
y+nGMD6A9qYeptdtvWNo/3m6MRA22ya9H5deEvRPx/g73Z+fTzectxCB0K/2icCjB/W7Ua8RRbbQ
E6J9HI8g5raBRCTawLGSp7woXvUKtZvq7L3piu4v1sffjNC+PzSMRQZonuF4rv6bxaF1km7UEGes
JELgWLtPXGboxij29tjca8p9KOe2CfJsespt9it6vh2t2ByMEBEL26hWhwJwblD0f7F9MSn86bYR
jm5ZhouinJWLFRx7z8+3DeWHmzd+Hq66vl2SZafbqKEU8cUEqZTgCCNp4SMKQaYw065Wc59Fb5JU
UN8bcRavfdvEx5IsWs4lPirvmrVjqW9D5rOSIWoIqDlWzNbCABWqFa19s6IsI0kC1Vi7butzZaEY
ju5aQ15Jui/xSFhPWS8gYAmMLI7wy/aHrvosxYjffHZuXC86VznNEzJsGjSFF6I9cKCKER9jM0Sb
XJsJG1q0c/7Z9dsLo629ZYZHhCyfDL+6H1vyGRvvksXd8zgi+PXN2zCrqawRWKDQMfJ5pevZJ0XL
aDXb9qOZuzD1ajBQM8jvpqH0dUEbZrAzHa38PGNMWQ+lPDe1c2s7yZeMiXvQLhJfNzrOFp24WCMx
3dLDJ+YKgV2C8ad5tWeueUJHmJPpNsargoMUGarHXiRV4Bj5K8z5z7UxrwHy8mJY5m2c2rdKzPsi
jHZJ1PLrw7hA2oiJDflnVIF5qSHRKzSwkkAKcMY1CZFEjBLDfSXJIQ7slMOlg1o6xZgXWQnuvIhW
WyF6fhRWWhd9Iz0I4tWnJm+WveA6bBuUSbOlBWHNH+6QQxdoLRF3ceRrHAJ7c1+Q9dLHBmZOvT9n
Pj+eNcnGFdEi4jfzYCmP3XDit1Z9vm2tFTaZeCOS5CjJBV7FGcMOOV6J1uoYshJBpxBB00LcmMjB
L9HTCD99XSx6qc7EUujpTbaJrDrc9bqT8E5pj2nqBUMcR6Tn9Tw6aSxeJiAAk8K4IkfxVkpogJl8
g2j8zU+qe0TzOH8jslZCplShqvS16hy8rj0iU0TtNC8jdtOOnO0hPBf0hHcZa14gU52rW5DWJIiI
DTRh8b4TbjYJeS9kdSxSxruZsYkMIIkO4VMmOqrpqWs7zJhe/E3w7vdtfm0tU2b00gyK8wSmljY/
kDFLpYs+P7MnsSs86e4GR7FXZyjjqjq6dXzb3tRxxGPXRXo1Jd0lNWd3BZh+zTuar0K3no6cSoIJ
6Psqyu/FgMOx4FVBxdatbDd/zcOvhhw/j6M4TWCX64i/OXdIbp7xQJakiaz9vL/3S2A/RA3623B6
QZCLNbybDUbzUXeZlg/S9C6OZRZ7a605HvBFG8W2N6WokhPr3M7adSmcrWvmn+WMHIjrUtTZxH3J
uGY2QPEofmjpyywXdNTUpB+ihg9TLjpx21UsvnlkfU0M2pmpoHyb7UMUznC/CcXdpJKK30i0QCrx
SMTQs0wAc0KB3tYW5Y4vkTARjEpqF0bUriaG1nGfo17jlzYFfJpUpYFasoPDvr5psYEEa6/6QukU
SA7ZdMxrXlJuXUbnJyN+KRy67lZmcKkYLMmVVt1HtuSPXARsIY0M0mTEoD0T2K4FEKM7si6HQKWS
eBTOZNVEwz/hGbtVdT/oGTHyYAnYJABBx90q9/q1rvDB6foNovnbzC9uRImwSu+x6BnZziOrp1wi
CIR1MVzjlohFj978t8YqHxCvxUGDOHzVDNoGCV1AnlJMjoz3YGXMGufG2rqtFbAsPWjUl+bAt3jL
tRmXw4U0va3ZWbehSskhYu0cEnXjlOHVQGqCIcHuJkpuZMmhr2TlQNd6I/AVKpIi4W3n9WoZwWZm
9Vzb4xOKt4sp0W6kNNqw/3HJpV8SvQb4Ko5ENcnNJNjvRhcrRn1VdfwRlYw+pbZ5JKvnCRmJvtZi
71Ey+QyKmP5K14u7uY4IIPnqISsOHMnfmeifkWUdiR5+ZnRMg9C5Eyl6ZnKtEOpJ67pIphN7C4l+
AOys5qgSJhnhdWUkH8uCizQZ2OIjy7lMhXMZzVsk8fUq9DAACj0PXNk+e9587KwSCzlSazWLG9cc
tozMAGHq7oOmQT/qWx4Hr37GtVBn8atrpp8mpIYsVxtX4z1Bp1E2HuILTiEhVvQ+JgiTnTAaiama
TNjKHi4R+pntrFB/1AT5xIwpMjZK1wOMjxrlNQqPwihf3x/Zqcp+2zUht0Ox1lK6dslodfu0INrO
pv4e2vSVQRiUoqq79iOCaD3zCV7eMh/m+brj3UTl3/qgHUvW47m3LmMWbckIJEApkUQ+OludHsso
HCBz5gO7ShwkUY08WCWPo8uWriQzq8bQNoo8jVUb5p+Srtp6vTOtk5DtaW6K1/fdnrZjgHt2DcP8
m4p5udQYPpi4iWY6iZOFCcL2Hz3Vn+cxP1DqPGQ199YsGhhu83JQz/CtTqW3zkBptumXlBePzDng
5ejtcS/Uq9RMPjV9+bqcMofUu0wpJQLZAO1qaZk2mdyr5jxJSpXkEo3ptSO1TVlVN0VMIs4wjAgJ
aKX2vQ9kYtQelBt/yfzqRlXlOvGbt5Q4yU1rsgLMCjXpZEffCqG6dZxe6JKZ62H5wSGGYmtUmAlY
JVVvHCmS7xP/trTJETNrj6XA03dGPYFwJO5oU3n+i5WM0EvojEW5Os16vQ7r/kylnNCdiaJV57Wn
rje3qVXdaEaOWSYmjbRM76vCYLAYE+PhtuYxTPqrmhWazu/gr16qvKJOrHixmm7Z39lFmLCSH6gV
J9roG+lpBhr++Esn42+1058L1W7s0NhmlvbZ9JYbO+r81dh6n6p0CAqTyWYGapvSaJAhe+ly9NSS
6WGMnHMZqTMenmmFFxpoQon5p8xgehDNDRw5fw378obh7tN7DdCUt3a9d0vjOlrMrUsWZ9jt2qq+
mFp5VzvsOLMb15towludEAqDzjVFRg2cGfH15F8PTAOOZmczKUxPM+fkymg0znXzapqHcR1nrEGp
sukZxcs/6AATj+VL7UtKmqfbz+aGB0xR2uoCEBcWj9LPblJpbdSQ30V5+UhuCi/FcDab8rWY79Jw
4N6YMemW6bDqslPcW8XKqyp7S7Zxs/bi7sGr50PTJt5h4EjbEzq7Y2U4JmkIf9DaxgNN3WZ4Qjm7
TxrdJLUnAvUqJIyOwkVbrief0fyec98nNiFUl/coPGrF0eRDnXJx9yMHZ0Pz3/rIv/wf6s6suW0k
a9N/ZWLuUZEAEtvFfBfcSVELJYpabhCWZGFHYt9+/Tywp7tsV1f11ExMRM9FVThsUSSBROY573kX
CA7cmjp6ONRj+maN+ik1YIF2FGOp5X9kuNSn+OPWpEROlbkJUsKo9KLmpGPvWzQWtWCb0e/3d15L
eFXc8DRKtc+ilHrHB3VIwn4FLJUsik6+werhzg6USlnlvNpmef6habz73oj/t7zN7lSUN/X/+O+/
tkAMqRDoW6bjGNjXE6P3S6Nh+DXD/RZ8nwRipOTswE3K0W2bPGuVdWtMCYoNcpTYovQyvXMG6qO6
IkzHag4n8hVw/tCdc+gz8vnrTzbTK39ADmiBvn0yeh+XURq62l/QXM+eR66q1VhGT5Xqnypmyjbq
0XWeI7kjFzWhZEewdW7D+DNO2ufIh1fY28GXES4K4itvA/5v89jkx8IxhpXb1rup4RyPqCKI7n21
JOrEei5MagjwSygSS6MHt9bJB/k/+DKSGSF4JBwv1/6l09Raho96SusCzXoz9RQChXD3Onv6qmop
X3nmyWl+sCPrVpfZ3cxmL6vwwNYBnGyTnYy/5Jgdk5KjMhk4pdC9MJzE3C8z+EKueh78m1ZqeJx4
7R0jtH0w5chbguLffBN9Hjb+Duh8vy0ShishRB5CDvnLN+m7MRLdFGtLZzDxgvHEZdI56Dv7oKX2
ydEKsdInPq5Xs4xN7eWvL+Qf+mIWBQ25qUvAB1CNedH8ACe5Ud2UXhtqy0FrriWNWaGZ3ylEf4qa
ziv+1y/omJQshjNDGzPx5se3GNtibHoZaMsZw08redMJ7VB37Kl//VUM82e49Nul5C2kMBzT4HK6
vwhhxkwnCCwm9CUkhYUOAYjOelTj8JIQZzal2gE3hoVsOadRwbClG5JAh7J2salCK116zHRS1kPa
uEs7zJAkOwGMj1K/2KH/kDLF4AminK3CDy2VJyZ54UKRnx0aJB/zDjbVL/pXrCH97OAwODTrXuC8
knwyLGyFdRe29o3TCLXy+/g2J2JS8QaLWAID2BWod0tfw4H0HDnEq8LnIPaYrSN3cIkYqnIvvG45
j85s4ryY6GIu45v6p/ZAzt5yrm7m1t8W8UXPkeOoB9tntoDwiNFBoAokHhnSNsRzRCqbonwYu+ST
cLfPfMz3MvWPuWyeyWffJ18hB11/A2pMa7qQIIh8e/LPjlmwKs1Z+ovJJ/101D6HLRZFHu3tMDob
l0OixLlGtuVD4NMWJNoBDf+WRGnss4vg006tTYDm3G4UtlHBQH4eFGTRl6+1W9xZvbvPvOyo9fZN
Ibm0Tage6pamcm5SUMDOB3ZyN/n21pUaaIs+YQIeBjcKFYinGDCHboX8ySWdoG0OyXAoyaXsEQRo
jJB7U+L43LnnBEnkfGAAjgfVbT08e6TgLMlKdJ1LHyfn+RloUFMsbHu8idzkyrModv2ML5lHRN11
9Jjh17jMj1PJDfIzATtbJ/3MXVgxgj6i7U8j7B8rCz59lQFllzCv/PI5KNvrsNC+5gMj6iYYH6Wc
E3ABtCVKxCSFoGPvUZtdiin6CDWm/Y2zSiP3RprBm08Z30X23mw4Fzy36pYmRKO2/oJkXPrg3Cy0
0myv/RppU1Vo2IrUxwCOeBLRAsTxkZRxbKAnvF5CpB+yAYUAZD8nxK9PsX4yu/gNtT2C63L275gb
qkiNa1ILD2bJiZ0H6R0SmE9iAs+5a+8QJWOhB1pvW1tDoNyobOcc67wsTHmyjGzmMVh0kLSuWTd1
Sy8AManK6KOlNXHz11Y0rxHRuZWgRDKrmYah9klH96JK52YMmNUNPUQkfdYkJx+VKAANwhstMR9J
B1+UBvrGb9vH30K9/zX1mp3uXRHVNJv9/NefQt4//dT/R7IOSIcOpIIf9to/SDseQgJaGwyPvicC
/YiL//PVv/N+COPTAb4hZ5MdyHjiu8ZjZgRZ7kyZdL7pOH5wPILc47qz24Y+TzQA1HnR77wfR8y5
ba60OSStv+frYf6BgMP0CvmTwADDYpCC99LPZ5Ft+KkK8mh6HIvy1jO+ytE4MFU/xZX+HmviqXcI
rbHMK53QKgSGVzbXbsGs56lOFT88PhhxuFVKX7emheWEFi1j8LNOo2MI7/2p2wQM5/q8x9ciugDR
2RhZKOrV0FjafryzunhYd6oF5FPBvvVGcvGSk9fnFxEzXErSFRbF5fjqcqrkrn8eoxj/Q1sbF96E
F7BbP7WuvfKU+tolQU4sGN2r1XhnM9YfMgK+I1uD9MkJhPkB3t3di+YaT3rv3raNeRwMZ+9SWypH
OyOnufUJA89dyMltumtdmo4he8ky9gHlsaun73ld9VAiOZyyRH0dewx9LHiDzU3pVWiq7eqcoAOT
ORCtFUFfF75x6Lu0AeG7bxz9QeURRI0hecn6eF3Ew2mIwv3ohyCMhMZ1mX0X6MMDaYLlotIZ6Vs1
QGMHcGX32mO2cHsRLorWvZX8fY3/AFq95l6rtV2s15s+cy4qmt4SVJe1LE5wJSF8lOVWCxnyS3/n
Ffzeb5hkL/uHsq62hMRdtMk4eKP/afTqPsUzimPUf8h6zu509BcTterQjdk6g9pOUyQ2iYxfpSiX
oprBsqTmbxE2L1tVpsBf2clw4PuQ5soBWF661KeCcHFgsh3ehfDlXisOjdHsAVL5QtK5ic1uZxh1
u/Txoli6NWPjXpu2cajflqWNDi5dhiHqniHbt9ObnZrGogvxkzOd+s4NILYGBvUJZFuUeOUlDqan
3vTXo9Bu7VRcpbGP5k7Tdy1Jy1ov3i01Q8mDxKTZ0Iktqqt7vbXPwmtvNOsMofRaTfWqo14v3Lso
iF7wf8HVps6/BiXf0MNXkwnJwnezr1MGyyCV05dKglM5ACqDuqo9lS6NtODw6ptt38hxM8Tjkxeb
xyaThwSZo9UGd1zcRVvHEAI08lZM7bMNYQeoCZDRUot6rItVWhMPX7pfcmNcSQ3eV1GS14l51rpM
+xWwxQZcZqd34gm96yXRERw66pKK5uRP7fVo5Pc60tllr7JL6tBCDSfYWcEKCcBDiO0YfOE7ePmo
3GHapLM8wSkeVFd0FHqQloiLPmR0mcQKpgvSk3eIhdZk2h09A2WEX+d4ERIRaOq4y+isoApJY5ic
Os+H5QtFwQx3PiurLauvnZsgEdPX0SYcSaSOuHmO754ifaUV880AmXBqf625HThi1Ww7p9w+Nnl/
DBtIRlir3ZqxVy958l+0uNnyeReDNX4aer3tDG0nMGoTBVBJHb/4hXjt22Lt4q/W9ulJHwfMDfsU
GL7NFnlZHctevhedSQhusGk8a18Qyzx/0AATtrF39tJyP5NQHpzU2Vdpe8yK4BnF81F64dsorLNu
6lc5XXMXjY9+CNGLqiQVyc4zi/s6GR4EWIUVZ7vRZYlpMnzTevdQAjwJY3hVvfvZ5dptX5oHuPJX
0rxum+kcQ1Ih4fq1wLalGrPDUBhXlotZqB5uHdg1PxxU/6of/7nBYY+ed3yUQC5xyqjCv/XrPzQ4
pgSYDvphemxdJHRorG/9sniOdXAVN48ZCAXv/ZAfIbhsJj/H+yA8WH65iiEcq97e/JtP83OH8v3T
YCrBHBilExJE4+fzJ/PKviyrSjwKmOLEILL+LJD3AHC8SKxd2WHBY6RHUMew9m9jCN8ZoqFi9A/4
TZ0yv73r8Uqd8eq/X/z871U2f/pT/4Ejf92RNijHnw/9r9qccVhU/YvC5n+99veyBksyzBxtYbOc
TDrLf5Q1JCCSKWsa89ydFpr19w86M3pXWAJAQfz7H8oa2HQ6ZZI5r0/P+Fsxhxg2smx+b7EZ3c7D
flwkZ4K0A6H5l8a3VGhkNT2uHikw7s2KTtF6bozc3YaBoy/0OH23rfhN8waC112i55mprEZUkstJ
5BW6Cam2IjylYIVLGXsPNYGkC3qsbWS2+SH3G8zPOrUzrGHZS3dap7l0F1M/PjRlPkGo6b5YUPh5
GxA3Dp5JbxnngGslUylIehdXqE+ORp3tcbxMF3Y5XaRJiqdfDdVS0yH80Za0eEzutNSkLdfH9ywL
0HfWzaM+O1h5NX6rOoTSlJ0Y5RxUWbNdmMEcyWq3OPtkywnO/zLN4cbixZD4VboKahox4mGXWOZ8
mf9jyHcFZzpGdQUhryjhGdTRtMwocRnn3GQdP5vZRQgl2AJrRc7hpk+5TqeUOSLZiDo7dn5A8GhV
gDZOiMtiE9A1Lu+jWJ1z7yPUc2YEKrzibMYqvXiCBL8Rifcln969ACy/Bvpv3Yqzw0Zfy28pnCnd
OW76po8merSXgENy6BD0hf4hm6I3DBTMObv1iLrkIkN6P63ONq6aXsppeotGHIyS8qH10qMmqAms
KhLrNswIB6cd7jT16kzIixnGXneq4UP78qNSCSOT1i0WWAJgf+bKkzl3a3Upp4WdMTF0k0/DZUI/
AB+IhvAdMooXda4+NCbKq8hK3qQJs9NiNlzTogdOdz0UgATUBOUCpP82k9pVXql6yZn/5mfBSo/6
L7zZW5Tp+HQX+i4tgp1TOfdOB2WvTZxdXp90lZhYfBVyKzijqx79EZofcAZGdvvKJMsu0Ddh1Om7
bJr0ZW6Z09JJ4880FJcCH2i3urNH1EIz0bqT3QUnnrfAiOWqncYnQ88zvHVZfWUH+GDZmdyEbrSd
G842KVlr9nBXlK+i4S/qNH8FrH5NDGwcGkyrRPauVdmSgVyMdP7bv9edtXbrYIbIH/IxuPKnplgb
Oa8OG+Mj6O7HS6u1xtLstHc9YkprDdV9l+osKHzyGkY9Xu3upiL8aHXsyEdmwP0lCwCk3NAmnTX6
gIbEfL1KXzGjQLpYTzmj/pgsKqO+6TWN+EcRrKCbk+bW9B+WnU6bXJMX4IAJ6xUTEl7JqB+JV1eB
lgS5e+PU5i5J/ZbBco2nUJV8CJadLEGTsg6j9ADpY1DctZOWYUisjvQdF4O8jqpjGJbEn76Edjqy
Ii3NetDsW8+DssCOiWHs+JwJdZd4eEtkxgviinZjpyHgWRrugNnehtG3ViiWatqTraq4M/qhnEz9
6KdGvCsu+tApWHgm6fGDc9trxilqAa4YAF5zmmoMUQJ0EEVXL40CX5nK4E4GpiIJRQb11qr5EEZu
OmtnFHtME1O+57IJnPIwu3hc1X1BNkkWb/HzI9K0NK8GMPq1rPF/U3G9iqb2uehBMiJmspNn7gIr
2qtk3BSwnDCxIY3TqVeDG5BOCT9oVQz5a+1z41WBebR4NOP8oeYCxWX9nIvsLpLjzWQFAOvd2rWh
APo+ALkKY8Z62Zs5Zffz5LrI/CcUox9Spsw6JfMOTpF9WrtAOQajapBIyBOkLteznA5+jZ1GbzD/
rzLUI2FVPGR2/6KF5sobpoU+No9QPU5Iqz4MReXGGN1XwcckTkqlwRLyaLLBReuOceO6KBwM9BPM
v+us3UBe3cvMeFACNxYFfx+xcrurVZ9icjSNmxQPWfrQI9QJkl2Yis6jE6I8DUwCxMZnQIzPZLbT
ZiOrCgr8oOFGEOQP1ciGqmVrN8bTqo4282hnlMlLYE5rdM+3esfvYya+dqP80yps7jJHEt+y20qD
gQ4+fTSFWvxmRuIoTUKhHJ4Tf26663n65WX9NVTsW7qoxWQDk2tBrnaO3dzigXAflaj1UqVvjUEi
oGv95xYTxqWvEn5wirdhEc8z5VUQ8bde0zNOLvN5+ggKHI/ywZ6sZmN7KeoXuPxgdsfJY1MdIPBA
G6kwEIrpm4KMHjIN/etINvqRwTU+23gBphXbDxey7Pps+8KOoBZRnp+8hItXWHWwzubBeBSnxwq7
MJV0MaeUa0HUsZsVYo8geav94CPGd3dhCHwha7O+xd9zk0OK9QdgPTa9PugvkwUmCL2E/bgQTB6B
v18HLyLTKHX3ZeOQsFAxaraEumnNe198HS36+ZQFinFe9DmTAjzf2jOiPM5D27yYnqDt7NewTOLb
CWtKh7rBTKoObspCYri3iKr8PmUz2jL/8xbhPWV1jSkcH34+gQwxaUuhTZc0HFBOY0QsPXEtMrwq
DfTg3Dboay63YGaVyCrahpaBWVAdfnRRf911/V1Ic5PoGUIRmwOy4w5gnEfjJINx7SPxgTcAkmlk
WElhF4SBQ+1BD+vjBpfo1MIruHjB6e3CyQBJxKieEzd4E4l6Tc6u6FL8t8SJKxWsjKSJ13oW7aqC
C57Y9ooB9Uo3eZlMqA8SjCkoB2DRpY3AFch5UQIrCqahJEMnHuAD8+8YjACZvVUecJd6ahDsrLoh
y7auAH4ZZIMBZWOty/YR7WO5TFwP55D8GxCbY3Oj45dpqmElK3artOqyVYpnhq5r5l5E50LZ5EZH
TNQw6y+do2nDSRlptue9mHG1wfMWkAaC4rYLuJ3TwSp15Fej8y50VldiWfna03oULtBzbEljr/f2
JzLQ795Cfws4/dOu4CdU9E9/6j+xd5ht1v+qd9jD22uLf9U5fH/lPzoH9zeXzkCHv/9d1Ph752D/
NgvHbdRWtKZQ6X/vHHCHxwQZ2wuB9bDjzdPNfwCi8jdp4NUOyZYuci76/w5VGInPHztSE7owEk0h
AFl5Zn/uSBmCUqoxaXysLP2jndS1FVtnW1TMuRyeQj/iT3TwzVJiNWvY8WdY5v5ewF7AQXPRpgd9
UOkGMs2RwRZTgyE4BMlBUuJsVOdhx23MrT1hD5qaIJTdOH6hbwP8SCPgFyRaxsmuYdQajevutdCj
I4ciUcHaWQqrDbf4uW6RebuLrsrKjcqnnV9jYNyNOhnRQhAwy1kZ7urQuclRvgz4ER/5vsciYZQz
Zcdvc0YnpfGp4/YWzBqLDv8ugAVwlWr0A5a5ToV5crC4XY29PIniPgv1ZGOo5M3yzSvIGlvTJycq
8u5GPSJSVuP59VxO3zHY17H7onfmSW/lPT7s+sqw62Id6u2uyhIq1jG8a3tGW+gDgjR+a1X6Ojnm
Ad+bu9GFl4p5w96sSYWlvljw4ENui/13C+MQP+WwyaPwuk9islWDtZgMaMsUAfAg4pGwnDJ41CCT
mPGzCig7ncLdG5n2JdSBddr0M66f8Sxat37+EAt5E2GfYWi0ht+UpfreNOqnsYI5G0MqWhXSPviG
ulYqIqa+TN4i3T3Xo9xlobiJw/FBGHzaobZv5hoQ3Q+kncZ6MXO4b3pCa6dvS836UgaYBErDZSuN
Pr0h/BR5+Apb7dZRt5HOmREaPWxKTErbWRAaQ9pazNzkCPMdR59e08w/t3ZKnNbEwWE7n37gvoSR
+Vzm6advcMRHbnpm+FXH4auKAUzHrobJYTfvmX4d2ux6WSEYk7cM5GT8EUQyWFTJYyq4sqLEB1dn
2Q7ebUMzgnbGXVVWfldPFFtjQ7VdxcNNKEuxQVtyE3dCLWWLDb0JDa7BilUFJj2tjTN9XHDW4b5Z
HWq7uC9hCkSdvx9DDU5uDglTJFideZBFMR8mosUn1aMtB6yk+ug976GotUZ6EhAU4VEaJ2+QJzUA
c7oT8Xqde1OajtgVWrhG91/tvUAolCX5CguHqEHTiNEMepWZFj4ySV3J3nxSWK7WMXGqcq3VaBBx
T4InXMM57ozokGFbFc1kbt+G2FwwojDN8KGcOFBsQafBMHtm+ATjPVQBWJwh0QmaYjQMvY2Z3dd2
F5HhQOWSrFoaNibq8Ly/NY2BcZ+iyAscSPP4YnHnoL0umoHEtjC/qyIIsWMzvfUWhxVPTsTUFn6p
wFPajdLPmZNubZwkJ1BJ0G3Cfr7t9WA/QvSha4VqW16U7qUHpFVkSoTDLtOtDVsWs4Cuu27SCIvJ
HAqjHte3wrqKYwF8Nl46N5TbTjEKhS38HJ7x7gnXhBSIXYDzr4tOj2MzJwE0vJ95u0PPj2NTB8cX
0WfWMSIRXNdJ9Bdfm81AV2Ki9Ncge0UMG+AuxkNOMoLaKiv6SCOUC8K+6SzX3IdzUzfL34pwpvB/
sQNWwzcspHCZkwSFPPWQiRFIGXtBiZ6o+KOT+6bxTzGRBru+tu+FMzk7TYzQstIV09CLwcVf4xI9
kz63+MFq4O8zF07fmlN+tu3OWFdjeZXHQ43Im7dBqHAXooHEITeyRuJZ0/zOnT28q0LPNwMOhJBh
IqgI47oY9YsnO+hggX+eCQRJH62crt7mc/+lYm6Eo7BohnJOw8aCEcJbx5W8wM05aTpWQ3i6AqmU
4VWfFHeCUYppkQOWOBAEaHubwXrxG/vaj30oXz1xUx7JNwm6x0XdsAfMnBAvB7Qa0QK27QEuBLlg
OruxatqvtV1TwGYFdrfuXrjqzlJ8Kk3ld92g+nVpuYsRyv0QqmMpOybZEHRZuItqLJ53ZgPVTeug
ms3aCAUjYhilwuUMWf0wKeCY6YIlyyYZxA3yzovfMLkee8hQTuMt7A5aWtTkR8viHVw7JD1zls5w
UDH0I9Y7RrWpBUzjJKTXooYYlbnLKoJDF8rsUcv6gPQPc9n1Fg4dgDLL4Km22vHQ5Ni4azbW19oA
ryMlfNa1oI1XNPTXxtRy+qEwCNwUvTNVNTX0uTaKOzhUM2zxiDv/B7EoMJu5eqJnWm812jKIBd1X
iUO+oQx9YQ5MLFoLs9emg5oCB66CbwkTs4RJiXwUwKwcDCwrBcBzU9FRBY66CUcaRdXNMLkBScXE
3HtROUjvVA1EgJAF90sa5FHqt2MQ2ctK8IRBvKzURbNHZhIRuVmhjQ1KNT1GtX5vl5AWkzjZWMFw
U6ZMvCTI5JKKAtX8S5W5R72/kXW4rofmNQPBWajOeSh7WOgUw3mWy6W/8fHTWn1jl9tWhYRew41f
E/UCEf2ncI19ptHl6JVzhh/usPQZU4p27HeBQcAuNuv7IX5ojGqW0ocH0ynYUXg181wfOjDdNdJ7
nyWTeROTmrJ6nnnXet+828YEwZLPCgjKQ5sTgzLmD9/aqXAiCwo78VsHDImh3cDjA1SYjTDHRofo
AHtjCQBOLcrgeHe4cIlm43Tywe08RBv2GTGGSegKx5+TV89lgy6WpRsW/hdph5++NaIUkG61gpkR
durNKSCphw5DvTS0rgbb3hvzshaTRVaac/aTKYB6nt/WIFeArsnbjJvoMcdWBv2LnNUvdQD0SKjG
1p74teFMEG96c5uH48WP4s+pCl87NT5aznMx+AMA73jxuv56KElbiDUaZSQWcFwyF83WRoXpkaV2
LDN+KZXqDcXsVaItqJMwSK7o2LBGv1gOxgXVc+sZ9dZr3KugyHZNklzm7nA2Kl4WMxIngHSX0cRY
TZzpo3w8hDa+HtS3duseOYGJtUDQhtmB0WJWzVp0wXRXpQD6cWM6uHqqN9TJAysE1+lM2O7OSsgg
j3t9XwdAkF5d7EscAobBJUWg6LapP/lXoxdCl6WlxAeSfUmKGy/cGCOYZW5jlWGE1jrCwnbRc3wu
B45ks6BIjK1dEmgHgSrMy/JXpHyn1l3HJZCaAj+lcST/q/QC1g08sUD6X6XRr/Sec8+a8LBIUvtG
+DqhXU6z4xBdROA6YPDcidJiI7HHNZTsggRdbS0MaqscwnUZ7AMPOn1om59Jmnwy8dsHVbUtdAZ9
ZYufgWdVcqYvL3vbMA+FTxjfJ2YIhKQZclhHhbZT0Vihn4lXFkgN9Gx4wrb3qIcYijWTPCXWRy1V
uI0M39yZMBHS+r5ljwg69iqEGVgwmQ1eIvYZiLar2lvErushpT83dKrCMllSPO4aWLdTlz9MALCD
lbwWuikpYQkawvA/tqK3YOTXVbFaClCOGKslrbEpszpMHctxFe9wSmfAYDoN/MsUH31pJCvhvFX2
s5+m4OEpG3LM8Qbd+6soK0yKMYVPA2efe+mr1VfPXXzqVf3mSOfsZd67r4UfND0fgalz5KQ97XOd
vvdGc6Ui+FJYRHhgkljreREYyQyrzMrE0Ri2rRtvGiKOGyEocLsWW5TRxOOEiJYFNAUm47b21cKF
3O2ZJ+IbbXxoQms2ZZbTrqOy5OFd9ta0LCFWLdW5D4MPjN+xLYiLs685r1YBtz7KiUruB/R5kGSh
BD83mf+qc+8ni0UgApsHyRkvQ8LsmrfAG6A9KB1kzDXiZ6tWH24shn1e32sJNMKcQaFWcoRJq3rv
WCVb2+ruDACIBbsgDp7A3lbykQ7B5zgwDm4AB6uMrweXw9dPxsx8JHLjMwt9uFtVu2tCrkpJ2M5y
/yQH/25+rnw6Dd8m5KCPiGeonALFCPk0i51y/LduGvpFaaEiMUsWbzoeij5/E0GPxuSr7zFzmilk
3y62lnZ7cnIqSgLK0iJa5q3z2CokgUK+GLQG3jKJ0n1GUtDSy7TzN+VKJepLJOIrdBTcBpuyo43Z
lnQCnpYBlJKgR4KUjzSLwkZmGhTDuR/zx4ItFBmsPbv+wf9sTRFvxNgwIb+khpx2Bc5HWwOOSix2
XT4FBxmS7MGo4rU89lPSrxT5GFQ4YKY1IaQh5TY2L0Qgsn1FTpHg8xdmuyTWfLzP8mnrhxHmkJ73
4M9eo1ddgxskQ5BGS+8oCCQVlL6sTBQtXkyxbWrDJYlaOJZGdNU6+k2Rw36vPOcMe//KDV+baJaK
Fd01sO6Oi/KBi8q7LK+d1lxPpWNuKZlQBQgCbFyorEFDgW3J5NTobbguBHy7IZDvddlj4cLpz1Bm
uFgR63ukGVKuX60QVhyrDqR7SuvnLC+fnZDC2I0vQcyjaFWUjGX5OeqrWd0nWl8tKQq40vq2Db4U
Bmcc5TK8cOWd+xbMnxAVtuNNHPdctqh7Lp15IYtgbeAwN0//kLqqMbFWcadeY5QzoxfXS/CObZJg
lyGotbscI4AENH2mr8L+hkCqwQYqh/vSwMQboS1hxZHBMUkCDKlAVYKO8hQFNiIZ5ZgbrCouoz+Q
YmxTvUUdhY1mIj+IO/5XCnsirNORnNuk/zA16ApUHt5DAXS66EvGLZ0lTiImGwRZ3WD1/TZyEize
x2cLPgb6sXE59/Vdj3hkFIhH0uqh99wvETaaEaOUrOZUicL5jDajt8lJnwMtP6bZLEJpGGeEPknr
Ebu224A+Bzoc+tQJHzK3+swiZ6tL7WWs2AgaiXPlVH8Yc8Vmm8GHKpLXttZR/phfK9ykVuQWdGuo
Oe6qT52TE7BezAiybyZDqlSTW3od5l609AeqqNB3z5ODaMgrvEtg56RdkvsBt7NaWt12eqNorKK6
WvQGBYhlx/Gi9wr83DlqGBQ2K1QxSCwLBIbESbDGMW5PfUllNZ/keaCwSVHhYwAPLAutT1sfDnGH
7qlqsfiT9bCNm/EicxPsXFFQ9gOVQdomK+lCDsdqXC4zbEGJcXlRHJBLOjkMSEdSNkOPFiun2BwL
/Vgw+nJajvgwPeGk+UA/BNnKOeupfttMyU7qFHKJvyojW64iAzkSfL0lhqiPhYM7EED6AF1ab9cl
xMhtJE4QyQ+dJt3V/ytKxf8N6/Q/EDm1IbX8OeViFUdvqm2in0ikvOI7XAoVVOpEwlE1Gsg6vN/5
o1L/baZXYITyT5hUN37Dq8plY7Bhlxrw/v8Jk+Ko4Amc1hA1zLaaM2HjF//Mv/LT/AUjxToAZzbS
JKRtYV+HI/HPGKmeVZzZGlw8+rYba6I3Cgb+oJDuOmF/M2/MP1ySf8FaMmbCxg+Eju/vONsOu4YQ
FoDlz+9omrYdY1hpLDwTsek3KQA6PfaANv7MzTQiPqP/ZkCV4BsEGIumK4Nn3mnQzXoV3Ju0gctZ
rwq4ZS9MfdxOwaw3G6G668GnFjNW+OuP/LPKA5oLrmd42nn4A2F/KZxffElcoZWEVPR8GppTM5M3
gSdvcEX6N2IS71cKL0vA1AUYggvRBVPmXz3K6oRCwqhscoxzfJlauAWk3La+9tjIWM6tIQI/KoFl
h1FSo45sxcW6d1qx9GJ1aLVy27K7LRszZcJurUYLqoXnYQAzaUO4mIIczh0GgUtPqFttbhNUqCDN
ZVuIrvW6wb4ys5DneMNGwzmAjrEt93l7smbh6dgh7C3MdltKzcW4iHi10qBF0hTxD5pSqzF+McIG
4aw5gTATSGTkUw/THtFXbjQH2ecljlbTsFBpEl8HJTz+UEXbsgcAykJi8Wo/fodygCWNBzOPGeaq
tsvXMYNe2iToUOlA6k3sC43hmHqKKhNoYlKbPp2inU1YKRoJA0GF2GMW6B4wqt1TA5Lvanj0MW7C
sZjr/jtcmlXpJ6es4bt4mETbuvJuLRVkt5Vx9JQJuuf3d60O8tDCiaFcExI5AGWZJjDIIUdCHQwN
6/hwnqbKCCjb0ONV7pQ9Vn/+yejSS9vkr80YA0WVnOMMDzmfsEzYhtmbFwd3cFWDPcjIVWQAQ8/d
DLUeNvrle2aEMWHyPVxdAnVUVjN/xkWWoVvmX+d9N9vwFKuhdgwUqRx2Vj5hfJjhMuhbxY0kEVSV
AOlta5nXFYoSuh6miKN5CXzrC74YmPwBdiMaa0D8Dl6C4qaVgqwwJRFw1PnejpxrLbTuKcO337Nh
oEHGzmTC4zWiFdQ+DHc1RETAzjuG8PAlCu1/UncmvZEj6xX9RTQ4M7jNJHMeNJdUG6ImcR6CDI6/
3odqA+5nG3548MqbRle1WkplksGI+9177mNXad49xnq1sVQefxTamIdW5JNvnE3tPUYgHQwRvRVO
4WI7Rw111i9zNKKhZd45jN8H/TWZk5CoQvyRlnT1KLoMeOX87xn+K91N40fdsZyHvOp/fv110fc6
q0c7IYbxzdx4Clodv2xrU1Bt5zll7/oUugig25mWM7T8LIS29nteUWj+MjNVVvi+XOf2VWjjC9YY
uUwvypHfrCgOLW2umUqYHPvduzOURE0XGnCkU7+QCn4rgrLU4n2bsxs3Lfa4g0bstkzFuetjwjsd
ovIXC9DPPim8IUxVPrcZR6iVwEbExgSQmVkruoKNTK2/meuqxju4a6v4UlrcfusQW0zQribOKmnC
1wkaNVkaCAdHZZjx43wpeuwP8aej2EQNuRUII6eFrOVY2yZkiIBujpupIw3F3nczC44uFMW2UMS7
2bBOOaobB0HiranRUTTV6tu5cgEgt4OD0xvkiT7t0iWf2ABjU0PEACRT8k1UYz87lAxsvxZj8uM/
6hUhuOaBzEo1O0dgOtCkjVt7i0uF8nVeZO3YJkcy7+3rvV7TO31OLLAZAZ9PDOz5fX3j6CTcMk7K
Wxar5JJn3qNVc8hZF/yvHz3WvBNfJ94hM/aGQLxUrX/XPLSZmfFA2qV4yi3es94p/noX25J358sH
8fX3mfrZKO3P16v96y8a3ExVh5WI0pUKh2wl+k9Zebc1r5UZ/L52y8c86Wzx8ujNNvqbXD93fBBf
D8iumcwD1zUGAt63drrwtg9BZ60vFDND4Rl3oHevzaQfRSLs4OvDqOVr3ETf+W1+xg7SI3q3F7h+
VQQ5PVvLpOVgYkpQH7VYb+WLac2oHpKLF0RMymGSEOpIXrixuU5FiTuMHruRP2o/WH7W0y3PwWr9
sAq7aXZ+xjVhrGdHmaizmI0qFOslb7nkLHoEIsP7nsftDywvAmt55W6BHW0VWcFtaqOU2yNQG08r
H/SCg3UEAjswe++apDh/krh+HHVGTkwN0GnOOe3EJjU8lCpypKi5W6bKfZlYCXl+rp42R0zf3Nx8
HKuOrlW+Oxh9UCIHV2Ii8dynvsRfhcY+UvLRPnqTRt4rvS/gGdhpXFCvmbQVl5rJ9CHvRi8w2Czj
nrE+xlIMh0rM2jblzOdqxsmv5gslm/4+4azJig5HwSB3x/nok0EFvYKVvolG46AW7DBpQTtHnfrP
MAzI8zXOiUWg2U0t78LXW4yD43cx4ilqx10HuBk2H5cdLQIfcWVdvuZWOrfhJmkRDlRPRpp6jgjv
135CeVlNc/EILih6taOahs9O/Exmn4EShQVxP/M4XcdT0tLk1pX0tNBn/7WQRC6riSmG91pDhvST
p6/v8vXjkkx/Sl31ZK8rgMqdm21wKcwUjaeCDIyb2idr5PN3chyMmqO/JVjY8wZPyGJP6b7P+59V
/kqvwu6r33SZsJnKetwTQ+fAh2toqKV/0Wx5NFqygQ15CKKo9685WRxXFHr2vwQ0lxA+wdPX3/Z9
Gti1rjPWYfhtFcSNdO+9WFhNzHlbU3wIgJTPHA2Dsk6N8wtPoTrW9UA58+PYSn/vO9xHYzHuxmY4
TxOzlkln5pCr8Tv034+h82OiGasYmw0HpgbWVup9sysrHRwXDieA73EDUmYOgYYUD13c/4IS3+88
clOhrn93cy1+1sblCBoDo1cGerfGDbub4gfZ3tpq2tXKkHvdNABcddCR2I1QHTNSn1mb5kXFJo+G
yuSwl/s7l7t/m/Uxqpu1cFbsh3QfoW2ZEzGTnpUwMGtv2QoXZmdX+Jf++xjV3/AsbBW17XuzBGph
8QX0PvVMhqmBcGap73tvRHldsruR+4Q3SDKUyR/brbkqJPxRl9tZ9zJYTmygMBPKE7kungHd8EQe
v72M5QS4qxhZRJgkNiugB8IGquq6cHnrfVYbxa/Jt79ilGbGEzJfl8GlMUAuvEbS/xHVerZJcsc6
zgVxqXz9GpNJ/vZriTeMfNMNo3/oaV6vwaOFwzSvCz2/vpkgaw0mIBFB9KVpOpP0bHxsbXIBhimv
pd6Zm6xnNoD299e3y/Tq3VjsfOf1ph/I6cNGLsl47eE88rIoocQWFDu7r8cy88yt9NcUT28GOTiE
g5abT9jdmHsWKQP7vhufBcf3C+TZH95CSsruUrGj/2NGRToR79v2SfuxYHWlnz4xyKQUKXvKYYa/
Prl0wSn7Qlr+G4v4RQ3SofFkQE3odqqiIshKcL3hBbTgbtRXf1EfRl/v3fhpHFS8jdvkE6BNEbTT
9CqZbexdNR7roqpRgDf67LyUQAw2Jo+E2AHZJEcI8k30uze7aDvJ30qY+blI5juHRm3rL3sJeOGE
nskzHzeBlPHBXZN3Vu/yD6M9953zbMlK38YKyzva2IugG4BHAXtYv2VH2WsUertuP2E/C3yciLvM
tSjyNqqLfHHY/DLBQdl3IexTHskQGy/+uU2vSoyEmOPohiWTvF1s7U2PJwOz7e0AbCNMTAsFqudq
9m1qqyGPbS0WLjIwweyphU3PPOPMyw8JOvpYZt0miolCFXVxshylUC/yHV6K4UWZerrN/yzOWJ7L
gUs3SYuQvRf6taVzHPLiqy6R86piKZ79Pn3nNx2CWFcNW5GJzDkiOLxQhl6vUCr6MB89SDQuYxmz
asdbxKMkFLUrngzi7wUW+CrFiq6TgNrTu7CvRh4LTg3Ls61PbreuN3GKkklpyo0Sc48yVgxBstEJ
ugl5XXJ3507+914Z49F3KT0VPW+8BU0pzvbM1cj5DWuhgskcs0qm8WmcWVYXPAMBjmdjQwK6Ovo+
G58BSAYJBExvSSpx2CUsSoiglBW6KVob12iHzPbhp/Y30aefk1V7d3u5cWoygmgAS04lKpO2vvRC
7HYMpq1U28S9+hzS5Kly84Nb0BTRddafMa76ByMZn7XMQ2DCn2q0jjrPixsHsrMs7CVGsdOYbh/i
apQnMIH+uq03rZh5tjDEMwveOQdSsK31xTqBgj4u+WzeWJ73uIxvbFLcYHBB00T9fhKRfwb0MQWG
iXuc9l+LVb1haGLMB7ssp0sad+6OoTU3YFlcs9yaXzL5K4uwICjbf1yTpFdKXNtEbZMRNZN1a+d7
Uf1gxyS+UkYFLI5RwHW0jwxLHTwjf4uhZexlWQRumbNvkICkyqh2ghTU3cFBZNjIVB1JdiUnSNtv
7pwzei9l9QCqmYSFd9HNaN4Qc8uCwSCkFmnl2WAuQDJSwPUdx7vdjN2uUBOTV62/D+s/LNhAJ3ea
bmOOHuvJzuSsFLnnonaDaOm8y6w3w8mGa6ZpQ3+SJr33BEBb7Faeu637nIm9mR8Zvcwno1mBs358
csU0nY2CWMKGEEJ9qKbh5IxzfR4m38Lyy+wbEJdx9jtdP41pybA9IjhgOe+ljK8tLgOaBXGWzdqN
1Byr5fhmxdyERDj7YMnloTYmZpjDJaFwmrtcHGi1fmr8ej4utDfeGWinN9l9kjIVp6771GqGfbmk
G7GYrt0iUZ+XiZ6TyucwMPDc8avXL9HlX7Je/l/Uw39wZ/4/yqwjAP1NnfpvefXDD0pe/y4wfn39
Xwqj5hn/5q6xqy/uyRrlQjX8K8uleZgrsQCCQcF8SUPE38JcJohW4VhU7PqmYxK4QiP8D0umIf5N
N1wPryaRcnyZzr9kyfwyXP6n9MeoHBHNMSy6OomaITn+lywXK9kcaXrihcLCx23MZozyYoaKkvAU
runB8WFJ6TOPo+XsZAx0mLJEizM9lLn7Vkv7j+eylaa2KNpwrl92wN+6/ejADs3Sio1Rf++GzNmJ
YbhTPb+ETEP0beMRjhWRFeqQ6pBwR+v4tw/gf1A0UQP5iP6maa6/2Ooy9SFH87utCuc/apptjlla
KxcnNKmXqPD7kF/IztOytMxzELgG68nQ+/q8lGpNEfsPMNT3xoB4BH7y3awbH5cY+xmKd3DS+UMV
tv7AGKEsloMccSXRPLPH4EoRUIRBcvLkH/b30aW1nWZj6QPm1JzESQxmA4IoM22/9h5zW/2mux6a
m10+eoqm9sXCKRIl9Pxiw6wIm4zO0PAYZCRr5/ErO2rWbs0gjW9fB++7ct17UvPUGxrrDhOtJlN/
tIruR5rYdFYbt9Kq/6zFCA4NY2ZkhJ5iogVGbNTPFK4fK8+81d3zmtAd4u4JoN01nUG41tod1+2T
M/mbZe5vZls8CqPaDI48jyZB8oLI9xq9T13v2Lnl22A0T0BSmVaPO0ESgn2FeRyn50wK0P38t2p8
JoTGwSS52BfHxvg+GGdMhE9LHn3aOnDYetqUhvolvYZlN+83duM8MrOC8NX9bjILIJ7/wW7ireWz
A74ybdyp/qn6kgk3eWMVQ4UT62mbdS6ImcpuzAWur4p4VWbFiSrlNFtH6lK70bUR/mfXqI95KZ4K
J78MWfKR9Kcic65lZWIzTI+Ady6R4R2ywfsWCxROBPqTAVRmUCsNdKbvTiU9YbdRGbu7nIjRalTg
KaKB+ZA/tgxq0SSx1KTO2VfY9gs3+em50zmVIiTG1JLN4TMqeSp5M64izVsa7ATAGVIjenfEz9yh
NV63glibeNZ8mhknF7HYv0hpXKfEuDLjfbFj+1sU6c9qLj7obL90E9JrgvlSpa27n6uUsICz7Dh3
o/wEnu7tmLA1gWvXU1hW0UGyu2VcyM4MX3Ar9S0ARCs0dPbB9qL/xp74K5N92NZ4VVYL4VYlxnGK
s2b3JT3VdQ37M3Lf60Jy3EJU2Mrce9QGTmFa1m+zEUfI1wxB+cwlTUs9VB7zC2nMBlW/JeV3sR4m
NckVE/BcQMWxEzj0ZHydFXvA/fjhvI2Gje8AKvGV/gqwbHFJq3Lr0serHONF86ROvtA+jXrnnIck
to+DtbZnYW/rcQ8hOuSkQjVr2ot5/YpmgsZoiemQ6OrsZVV38DuX4Sv2LW/Jm6tt82GkljiKqTiY
+QJKmlaBsRKhX9k93p76h4jqYT8m7AswzmmrnfhpUIqZazF9nwB9/6UjfB3z7aW5eDk1pSabkMBf
3BBXVoKFiMOw6CW5t2TVRdA7hNOjoSV9CviJyulofhnG6tQlFAu2pfE2cgyxRiwnjZFTHwNGOS/i
Q2+05b7q9Y/FNmSYzfCNzAiXadXjkfk6wy9UbEBPlTd/8tqDKL3vdGnRRu27e3ZZ1kkTf/LVk9Rw
dPhaa8DhMM61nyeRxxwfllUlJFw4wqyMk+aeefjAauWHTtEDbRsWTCS9EPvGjVb0Yk041tXiMIvo
P4gVh7kla3IAejj2nIYOcHjbDfGXoWPM3SGCrc+1g1Pb7xn+zx0lFQZM5T8zwKoD5ZNcK+Sijjgq
CIv2HO7c2jHAethZiAck2eHEj7eWzjwEkW16EFTntmNp7gSmA6Uq7ViDZqbpg2hZ191k5GP64xuU
GQRuAFohEPXmArDl3ArDOfdxQ2/KcO1HPoXSplBzreTdCXjGtI85xiGPMPChOihp3ew5+VaOSbr3
teqtUna004SPZ44oZ4eu06Phlc2cHXJZZOfkVHc5AZ/Z5Aqs48BNdK7kLLN2WQkRXBvwldpIjMX0
6DRtdsAG/suTtQrSnkdn2faXLieaBMsqFLZOPQVJImTZ9mGmV4gJe72LFw/vD4C4HitoqozQMTBW
yq44Yz2IyaWui0p88WOb63QfD9YvvBAo2N7ElMgS27m3D+lUsiKV2T3tSQQUFrXx/R8c3Ta8LIjh
TkO6IPK/CWyIQb5kr3mXfjQKhLgosaaYk2PvR9LRpiYeSq+nRKjVWAST8dBPcf+m9z8beCHfuAGN
TWdrWTjoaFUI/dq3ATtc2Eg8R9HcPxttMYYkthD2ozR/zkktP3G4//qDy6RGRmZ+QrjAhqSxzZ2K
fV34FQbsGAKKWX1PRZmckbFwUAjnKBmiPCSuo15tN3vUY23v60t+IX7wA+00DRTN4BCieAHk9J4x
lJwdKyHK2lD/sxRs019wXCzAqdjpa9bg36UpnI3We/s6z6hDieVOq5xv3mzRA8xQdmZxCaK4e6ib
4VZQj0xPltWioWB+yx7GzFVhQ1HWIPGB6LXm0Iqcfc8TE3/PBFyhx/bHI2wgnLIdOL/uo5g5Qju3
l7iNKOtyOweYZXFP5CQfLRJiGt0RgmoJbHGEPixTbK2Kn+covp0usNxb7Wo3qj7YjKIupVwALU68
je9Qn1HWgLkAAW/A47DvMZYLKKzlqCfrmZ0nfgIVSIhIHSIzzfc2Poi9dlczXm8j72A1msPOS81f
JiDBI6yB+r5L3Xa8QA7eznY77Zys+CBusLfHLtuRtv9JXu7NGi0TqmfCFCzSsZpJnyIhxEOQzmTp
6pvnKO8Y6fbdtrosmFloOBDZS1AvFibgpj5OkQY4ALXYigxJCoVuo2p2HhbuNLtUEpbk0CM/+YG2
LheDRdyziH+kafYyxOY+77rfGC8fSsd8mPvZwpi3UOliekxk6iBxAFpPhbq5hd0GjewC1Eas2V7x
RJx5ag6mPYfo+9dppMKQkkHX9H+Ncn7txvFR6M2jEDVtOpW8G02pYQEXh0nm49EcnPfE988w4j+r
Cu944/hgshdnCCqsRhXvGBbj4xzD5+mT8c+Uaoc5HU8IFxMSCiZ5DZNal4bAgNnvLPI6Sv5LLwC8
lm3y5CTqD9zu8LtJBmFuxHjEmPTqa+nbLF0oBYx75fwxEo9yKRAOZqZbk4kC4zIkaXlb4YjX2XDU
JgoReq15EqN7cOeX1OcBpc0ijDX/J6XeA7u0Atpd7Z5qpJTcroyNV2jPHInvml6cCC8fKsxBgd10
N1HitJF5+R1CPEpv7pBDtn8xGirDtELeztttMuFXK+jwhVL1bRTgSIr2oSFLPI+ELZw0hEhODSUq
YrWo9zgvPjU7+hhiwMw6I6Ih7Yj0mBtXx3KUWu1jC9HWsF7L6RU9e+fYA/sH4kzbpMZuiX5cJCRt
Iv0X67N1jqcXuEM0WQn8RJMGbrwCIJXi+8/nwt4SPX8uTUkTr8dJZ3HSoDLMfJtQh5wvKMHpPGFd
4lLEm4jD7NDN5bMetT8i4NNw6lkx3eIqLG8nrfyAxQjOVvaqGc0xNfwnlcxu4DLOTCLcxK36bTqz
dZhK6rsapiiWnt5IykcbhJFjA6lfCryKhvQ09JrfLh03QVJwNSjD+ajaiit1xMtvKbE3yS8zBIW8
b+ZgB9u1igc2b7FzxiXaNS0XpY2uAIAcfv+MoLctfVu7uf58TbXuNQLMxMwMGRNn+aHG/0lin5E+
7uVj0WNPbRfrsbHHE5bjJOGXJxq6F6r5NBwoBb1fvfUdb+t46KLqVQqSQxnc+W2BMWB8r6uWaDsq
oyulgGePHBkXkv1BSaEAr2/X16GinWk7TENHQFzbpCUpooTMSKTJT9mA/2DvWAzlR0NVRV1388bz
px+lWTqbpFkHJwOaSkVNWDZBoKI2Z1sXLY7L7nWy1Ce25l+5yPadRUOzmjkiZWVoGAlVraM3M45i
124VPUSetnzpBqyDPHSYHMOnFXq/WzgyZXr8rnG7l7qYN3EOaUj5RzVShpwEZtkegLm1RLAy3Hc5
PmKtq56ZCivozfNONclNL0Ag+jwRCJwX1naOZ0L+dIJFqfoWDx+uI5agquN0IzNUyobnQi9mCjps
4FDCyzmULPdW+dxFkv46o/uZSfwmnU/AqyWB7FjFIxjUN2+5ml77wTd5rsvibWJ1iDUdg4ybgA1h
omVZbCE8+YKPgnu01n/3/nDyZLUeGwDxGm29yeOOkQR3kFqn86637caSntR04ak9QuJ0PkGF0a0g
RKBaaokSffgxZjh58xnzn675NluNRG0gh8l10CS9UHXy3MWUyC3+M1gNsjANPldJ1Z07SDOcbJ1u
cONbX/blruf32Ki1eGKmoCzUlSIYrbm/4qysLiZXzA576B8jmoprPFVbWRBdtgG8Ydegz2Qed0OU
DufYyH5oCoTwxNk8I0YdxrnSt7Wp0wRI2bjkWt9z8S+HrvVfLOoTAb1QdkZMctcUPlZI9HR9ot4v
buKXivx40OKI3Ipce1pSUJ2dy7ZjqZs69Exg2EWOJl6lSAqLKIkZlDODsOEBV8myUzkVHmYtday7
TrufI51CE8radQz7faPRB2l4r5k5ViEw1qOSxXtvU5rerC+xTtMjBRxE+P3l2xyLn25W094WZc9d
LOkjnBTHb1b0eYixQK23DspgtMvEfKTJkrsQM2po25LYLHYfFFIRRhSuhIwUYKNSRleXOZW+y0S4
xCgw1EyVvXGeLJy++64juer1wzPsBRIr3bi1C6N6LH1vCuTrDEX6LuNnK7YmbgGl35IKhUIbC8ZM
Y3o0a9rDB0q6KnPRjpr7EVGhcUlM+bS2YBED4H9FrrSrcrpCWQhTDfQJJwBui23MFoEllFlhhVn2
OJdTvitkJbfSFe7eqYqnqmnhiHNiBaFGzkNjWTAch65FiiN9+zcrVH7piQijD3QTk/3U+aGL5YfL
nA/rcnm23JfYUuOVDuQtYk10Sebu5hlzD3+0Y68vqv1olc5Jxgk1xtLRqHd0m8DW0BpasnJ5LQbg
Lgy8y0Ivzggro2nnUAf8dh+74t30Nfdk1YkRCFgw5K7y+djPiaQyLar3hn7tIi8+1NEkXuYoeh5G
7qa8LjlRYQbZpZGeAl4eTn1fayEddFjA7YHh4aieGVYXjzNMAxW1x8Szv/muI3frh+C24KLLato7
7TqFWkD1TDwwhUVmd1zWqjvObMAKoNinJUkjfDarLcyNTpls7g52YTB17YBlmtuJtfOHXxAoWiy3
wmEys+MyqgMtRfbOa9LD189wOuISLdO9Aprm0bFw704qWi6G/RI1gIlolKFherAPSWd7x9RjCbMy
Wsp2fV4nd84cuAlAfpQ62tkyl/l16fMbEaWIifSShtip3HtdeVdHRN5hbZ86A+9dyG4Scc6J3mT4
cqMq1/ed2/9qecYyj46WgxnPJhkU61pXhKDi3vhURcWDB0T8jnreLMhe4zJ9sQcrfcK5h/vmRvnJ
9eudsVfYzKATn7Hjwj5KIgc6zXRUA3C+HbVpZKRsRo+F1dtbUz0M6xFQNak8wjHmajRa/bDkOcHV
XIGMMSdqOe1p3yQ4wNzFh60tDgTg8ofKgHTBXH7aT3K4pX06vw+GfnBdYITZaFe0WyfVKxWLISLJ
U1ViNqxcwMJpMT+adideMi85DKO+40SbXmxGuOEURWcG1g/R3Dx1M8WXcc5VlSTc5TpcQd0DmJdY
SLfsdauLGKpL6hfzvp35N/C+B0d0eLWS8gbzzWaizBxR66x9j766KTWuHOA3YVw00UnwPIj1eUtG
D8KxV/p720p+9pQfX9LICJrctoIeQYY6jfa+WL48LGR6OYUM5sWxusD2iG7BIO6pqTKJxEpe3FBe
4rJcF2UOH9k4v9RsFkhvmGRRKUXoMMWEvRm3ISjODw1HPqTL8ZrVRhf6aWxTd0AkqvVEebc6di+V
RQqRS+ppTimNzbIfjTRS5mHym1HxHDQbly6DjtWZk9zLGCFGKUOwz9WKT1A05IJtToW635xspb53
JSzHpKL5omZYPQ32qQEhUjGdDzrQmnBNbC2gfwv446KNW3eYzH05R3gne7vcpXr+UScNROu0ei1K
85r27nh2/Iuj0drhZvOtGkjMcGlQuTyC91G6RXYAsQpN24UduHyABSh2rA+fo9FE21QOLQ522mAM
KI4BE9s/NEK+iolDIvWN16w3YBas9/kSe1vVWgeMDNfOmZjK1lzQk1fNeydtt9WcXupF0x+rVCOf
z5rM5o4NUlq+xwn+AnLWb9bQOqds5TwPXXzB/Vk3OBjQHc+CNQwBA2VcTvUz80T1VLv4GfKFCq/J
jE/4c+9TnidnNS3fHc3Lb3lXwo9aTaW0l+wkycPnlM4sw/PwryYNWXJbMOp2WOB676RJBaOKuAzr
SJBLz9/1ES6IzAJ3sswDj4PYHom08CkaQjtNA7qmby9ZWOcmLc6zBDs3stBJ1bfb1sfuxvr2qbD2
I4b2bD2RQS9NMwAe+7DJCZ5sw9hII4949BUXQGAWU0HseCoFPdbn7jPhmKJ3T8qobIrQeFQZefqY
JU17MvPoJEvZBHGd0RBL9nPbINnsh1x4D1o1/JmNlkZNrnR7oLZU6Gl8F7+iHg/rwmD6WhTRu1bA
pK5TOG4ZeaGtTg01oLv6wUp8yn4VjdpLZu/c0lEHbuMHo6WWgw4F+FBufEpGdUpnjp0dRLKtUQhu
+L4IikzcKPgByN1I81TTnnyv/dQ/SdlejIXNBZj/NuRNM7YAzHCr6uZZVzgQh4F8eocWJAfMLFVT
3niOyrNh1slTye80Mp+cR8INGHdl6GpRhGVr8ZnmIoaQMByaRpxTL2R9dwM4WTFR3cQ8Cc4PdLRa
t3nmcMNu4bFeijuD+21GfO7gANQ6VE3zYa9l1wRNYnKsDfh2r/e5iKM3DS0z8LLV0JhmZIW13gWl
VNOhXgt7m3nKu1rFgJnZbZvDPC7yHJXqfU5aVk9Vnlx0AS1eTqKMHxQlBYGaq/qKW/iWJi+5mNqz
flqySy9RPOI5iTalP2un0hnDph0SIO3tqS4gkYFnZh+Qpgu1sdNTMeINrXs3QaKQhIyNpsAxgCPM
Hk2ow7H2PUocRFDnN1cASVd1ybql3Rd+HQWzxhC5xmrsJ8xCFGXg0Wptc1d3UEVFncGTIxWJdSgL
ddc1mqFrMZ2rhYKRfrFnnImTv//rx45tddCSTAXSRqrj5f+ycds9m0eL7egFxXW+iCI/0HhjHxih
92c1Qtvzqkf2ge7FoSBlR8Eq8vv4glezDessqaCumP6e9y5mC8EReBqK4ua6VMfbiXc3egvGloIE
RWtbehOV/Vl2g9yJlgZCtpLq0KT6rbXW04LR7ntOX46VByQuo8gNUoPToV/sU5e5DgecIFLsrhg4
RAHcSW9jxtDVtHH+JRYr25YUgpGIo1NlNBIPFl+WnAY/If06nX2NBQ+a0SdeaDweE0UgWSp/aDQj
wXevdxknnZ2f5mAicLIfFh5o/ro8Tui2B2DJr1bhLoc0j2nQ40LOWvHG2BU3Sm+9MGlYmXJiDCcN
NWExBxfTJqO8Ek3B8HPn7FCY8RE5Rguo+huNcoey09Or5TIL45R68go0xa5z1p6A73kT+4Guau2M
te9Q4LUIZjF6OxfDLLo07bS03fbHSTOeqXxp93WD3YTnWxpWcz4cJm6HWaLywTOjWfK1kegMq8dl
mGguRF9aJw4VqoDzaXd5T8lxe9KyeYBTNsbbgdjRVrQxx6KoavcseQnMVwxsFUoI5w7vpSp+zn0V
HzUd5JymrEMaVdY7OxZIv368vFI+eYrF6vwx8uISVf6JYto+xOids78BX5mW/odTN10olQp1OYuL
zmm/NHg+9ppHrDmt9p6LPLBYu8JGt1tdafos9so33jQfizImLXwZv0zTxe9UDPOhNOFPe3HEYloJ
81rx+/3vc+KVevRfp8Q0pDICcOm2XbGq/zglJhURS6tx7TCaMTkaHD3suQwitzgXUzmHhiRGQV6S
p2fG8G7se3c3tOokMo3fYG1MaB03yIqRyRbU6cmaHrlT/Kgj5+kSjrF1rIVM4HaWbp4yoT//ZW4W
qg4KDLd9FAWxA759Rvsl9MLkkGuhiNEvABWGldCogCgP0L6js58Y/6Rx/au15u+zf1cH8cecw7HW
sh7HXGHGf4MVdwIZ3+MKCEcJxbGZvX1BnXpdJCeQijjEOOIY3jLiqLN5LclnH91kQ8qXR6DZtsVO
wH8vEmBhWWYoqhiGn7Dl3b3UrR+0aWQ3v+aGACwPwp1lmR4+QnYs6wIIuIiV9RC17VlGUDoUk20z
+lPVaXJqROyemvL3gmZB33byYN5bUI03lQPyiWOf6pRxcQPsNIggkbWcPaiUm3FOROiWKoVyXVfX
WKnTwB9vadl/eGwn4SDoP/s2p1C0dLT9bJYLEL0Uw/SSPUQxyCJXfbJ6siuxcwCHVbZMOyON6otl
Jzs3n7WL438uzvJPqmKNryvsHz8Ebj2L1Jhrm/+DASPxF58MJ++wLte+qPrVsEz22ha7XPyx7Ldo
uEDMPLrtrmhkdDcjHR9tEv+0F064rSg/B2uAlDMzTWR3H9oDHBeHFoujPp+gRCFzkMHYOAhU+1Gj
1rTI3cdZaumLPw2MQPI6DSA0onYY3nO3BpOFJdSu0x32a3ozUVo0BkXz78yd2ZKbWreln4gK+uay
JIG67NPZ3hDOTJtu0bNgwdPXh7yr7L1j/yfOuasLK5QSaiwhmGvOMb7hspdMjr9TdfFpJK2NsIHs
T1t7lLB0bsQ4nTQJsCeZENe6jompZxpCAiPnyKL+1VUb84WQiWOUfignfhFp4zFUYpxAEp//kCTO
ezmbq7o8t3b5grHcieEmgqR/K9PB2XcuYzOC8M4lo9qNZJjyGDNTZ7y9avxG/+wrd9ppNjAdeaK6
CasYHC6yMEnrvEJUrtMVHRaz2tq1ZpyJBPyEtjnvmIAtV2bafiS5ax+teXnv2X/PmoM2O/UMeTSL
ziA8b6n3pqQHyvHymiEQyA7jKSHdzXKqOZzgdkWutMiVNNm5q9psiKEv5i0Wtfk05OOpqAz5ltnH
1OCn7BcN/yFruR8yMz1rZoVQTx7j0XAjJXsKWX3xw7ZUU5jkGdl2vVMfL3usJHhUyeFlUMXdZRmD
1eK7rDwR/s+FXv+RnvffUnH9baN/14z9f+glhUb3n62k/xtLsfj+p86LzX+pvEwbuRY6a37JPikf
xppE/RewG/mXi84CoyKH2V/3/AXs1uz/ZYG+CLC9ObpuInDm+PuXyEtbVV42SMA/Hvc/cJTa3t/V
UL7OkJjX8HwdvZnnQKb/+6F+rkDRzbmP3B5oP6i1HncmUwOBiHDjylKFuc0oxm0siL/gLYRlO2EF
dhTk2nx2SnZKR0JAHua0PKM1LM+NHAD889O43HS5UPpSnr0eIMcGbpuJH4ShY1U0A23kvjjVVp+e
y6T9oVi9h74GiHbjLtC+kwwIk9cH2q51v1H9ytPvi1Jiz69MJI26n7EibyoW+InTCM6tl+vj1P3f
m9uJZlnQKWM3VNZ8akfwR5NDP0jLxGduW87J9qVzYg14XWf6naMNHqGTbQgzw6MdaZLIkOZOux29
1WO4rrooa1bYz7IHFkSm+YKPMgvjrNe2/fVAuMrKqLl1a2VEwcacSTYMmCnAYGYF15W3M0OBTWxB
8lNTua2tEY2TsD+Yqz4PCSFRXYUOts5RMaT690mWt6jOoRRAYxrM5y5fFoDXHHszqzxqTZrSoocr
6iA1SGLikMg6pJ3vFle6Q2dKTPV7kFtTZMmTBo61mrdWTdUF4vlmtGkSTnjQcv3VGmeOKj4UsuRq
8LyHvmmrzcfslagOgvSJUKKHoFT+xmbRi7q/uokRU2wKhdqXXtFCj9L9qBDzbQHgVJBVFtwOLfp6
eFBqgCmnISPcxo4nt40s8PNpyQednZgeOMvJwgFBYMuB1jyQ4SUWEVALJt9Gex+vCasDPNlj6zJh
zZdQX6Nyi8W6SWmGaW57qgvE/cacbZC+RJ6R/RxtgxUwuvhNnfBJ+7Gyt7Tgn+1e/55N6bdFK59a
Z3yVSUJ8NNVHYKlrV9OPwZxD9Jrv6AfiHqVTjU2EYm3sxS22NJJqih8g1757rX8dK/1KufDHPOJh
Jv6XbrDgYKhQ9EirYYZ4GtM+CKGM/dB87cpTvXbWRM3ivFtTWSv6ES1NEsuJCtFfj45AYYEBS9Cm
iDogOURzW1j8fPiy1OVUmTDKerjPpYcGj7xiXSSbMsneWWTFQAZbura6/+6uSzdX7BqUmmQ8fKCj
uOcUFYSihpuxBJ69mUVw1kkzXSbR7JM6TBeTD2tZ6lAb93nOjLfwl9cFgWMxs0GVvMp6YUevdG+P
w1ycCkG4YWofQVwxjHfV0wjc5podDx4FmvlOh1I56gUC/X751uCTQPhx0Fh338dAHnews53cs88I
xTkIYKIFXuxZH/k6atPd6ca3HaaUjazOCcGz584V0DV0eR+bfjiCNjylwhBbO1u9eWPC7APgOM1n
6ERz+2gFa2rk8DMT2nNs6n3oJWV/do2osdBLpq6/ULMWG7Pw9cjRJemYuE/BlFn1MdEfjSRPt8ks
i3D2353MNh8DZPL+LJwd4JkDhMqJXyHDton8F9dOPmarzXD/0iLLsglctMoVAmx970iRhlbO/lN0
BTRQyyXBKGheTPK/d6Nj1lHpZvF+fe8b1A2ErE4YZKeA5pSuT+fKRj9HWMM1QcfiRjfiR/Tw4mj6
t44zPuKL4QF+Mm/8outupy4rsL8sUMSAHJmTeBtaewCFKL4amTOk9FHegU8jw69VUYUBl4GObr4i
Kd0FmSjDURr7eRqxPlVgRDM8xEU1FU+Mg5ezVdnkJaZDsx9s1UWgFSNaBRzA+c0BvkoPnmk+ef6C
oAFTSe92h9FCIIxTBi3brFIkTsbPrFjoPunqZ5B6Op/44hzTdG7vFp8fSksNNEhUOZFMNfOgYACB
pXPiG31Xz8K/EXOh3ejDbN1oPzVtbm4895w1ZoSEVUNb23isEdJ62+FKvsU29DqLOo/KeFIR2PXu
27zQIVhE3P4IzG9OGzifFJPo0RKc0F5Fil7uFA/4pIi97HLOWwz2GPGqh1g7l1i6vwf9YoUDrfKj
oYKUjHKogbCirxZ84e+97Wi7QiuqU2fq4jkbNCxPpjzmrU4lOrkEx1lFvakDBBBxV7cQSFr3O1Xf
NV1orMSdqkJdEdPs2eptgVlCyFLD0LG0jkttVfesSvZohc1bTwMhhum4OxRyyB/9Ic1uhFncBEZL
LoJhx7uRk8y1Wi9myTnRp4UXGnJSm6QdtPPEurmYRuvaRARkt0YTmWQ7YndhVWdMtXGWpiRl1GsP
XjPs8VPG2wVNTCR7AOsZ/L0txCBawOT8bscRi1ec+VuZOLiCUAxGdmlw5tSzd7HAgLRnetOFOJuz
mr+DRMLESF44AKj9H0XWv0i5yVz7c4nuM2JAxG2RgxJQV4HYQED/5yoV+72Tu4V128epu8OhmDA9
Nd/0mLfG+HVHujfoe/8z7afb1fdmd7EVZUG/Qu0a1wSzVEWsi54DZADnWEBRn8wujqS5YJJcWXMx
zITe6d6VFe9RJD2PrvcZyLpYj7s/7GGW15Mvkwiu066fE8U+TI4IVQoKK+xAxBjQb0vyu6xZ1H60
8LbTI22OzB1oeXnL/JDgj3uIbcabk2fQhnJatTcy4g4NA9XWf/1hYUr7e0fDN8BimLYBo4SPiuwY
4x+VnhbLmrwUluIJRm5nqY5lAhe5xtjEmYPfJXzDjctnDVoyFqsI5n6p628Qv+40rfxOJjToNRiL
O8tiwk4MJQuPrQmpa2cjHADZ3u+A3LU720jJtChGFJlRUg40Cozi1sgEPhpam2U7zpBP4YZ7FZwC
p/sMguFsOQk0e+EycO5auUXKE1rCfByH/GGuJ1x3+ncONmgR2u6pmCgR5JI9WsfSs5PrwEOpEVvz
Z23Bz/KUvJmS9E6hO9sNUn1IZCUNISMtwkrH6zijp1rUcbDwIGBENfNlf7JuFre1SJ5CQGp2kTmA
q/A09SVLSz/RVn4CT5VtRsi5O0CGfSSJThlYNeKNvyd15qUZqSHifPoxu4xoQfvvukS/S0exR9hB
Ang+tXy8YKvlSqbtfRysefNWy5+6JZHrKI3Id6Z/XvDgV0IxGGb6oT5jx/lyZOeRtG08qSmIT71Z
PuQyu0oL69OsX+k8zs6UhlUwnS1Bv7p2e8Eo0p8J4wZ0wcggz276qSqjpK+cTZkq/AH92pW9XODV
nE6eFh89ssz+uuPXNs0yYBqsxNXlGeg9g5QepEQvpc0Dwz9TMKLEG4F8F9ejN7e6gRST53WJSD/M
ff1xeYHLm/r1JtY7ydOurvPq9o/38euqS6rnjCrmeHnUr5drSp1sMM0gRXX9r/16Dai9TdR2TGMv
W/5+6ss2gePoJ8IVjjTU+Y9e3tCvq4FycR27ya//z+WxroBaNQauD7JMNDdW3D4PBm0rQLf1zZio
+uZy+68/++ERQT45Juudl9svW1z+LE37LgsoHn9v/3uzIShvZi9JTpebLheM33J+Y6StzGbdnSbP
fDPJGUDDhsiyZ2q2Tdthi2jgOta05KAkjulizH70xkj+h4HlQKzWDG+vPyZOr4fwrJkMDDWzfyBg
Y+EeYxfRBckeh0WMoR4gPRpRLfjg5XZjYh/GkR2YijlpjAdtqJFsZbh/uwUaTeGbr+WEwoNuHM1x
WsR9QZFDI7BkWo0OmLGphtBUGmcHxwFIPCImqUAPjsGpXMIL3DbGKsIdx25LtxJCQXnIsfbtei22
dznK851R8wQ0CusG7IQhiBiLJ2heRZbvnO5F5OOTY+MKLLXqnvyiK7OVP8vOxeD5MmjGQIP4tqCW
Dgm9weqXiYWMYRuA3lavS3UHV0fA58y9LYyDjRBdufM1M6xEKuFrY5ZmDbOpDa9H4Sw/Bibkm9zb
Ux/cpYl5jwKdYhXB3FYf126VjR6mfJgDMtgC2pwcZXAnCQi4oZmVj8otG7rq8RL6k1K7gsYmuqs9
whxoemlcXvnNelhAZJdp5ZvXVQXlxWJvrYFDiBcX8502Qu/GZGA6zWuWZsYZXE0pMZVzGn11qup6
aCzCjZiSd9X0pHnZNdkhTHl1+zUrKdg9zUEHFQgWZP0YouBN3jFe8RGv6Qw0lloE2Chu4tH6gGR+
Y45JZE9oExaVxqFjfejEPWKtbbvA3JEKqXa523y0BQanwazAMebVPSf6R7eLjcesfYqJznoj8uTN
tpnTgctm93AoZWMSXLxOIl3wFAm8ie/TJFQALQLtwSX8982tmR+3sHopgEZ75ybQzIvEByRcWgmg
0G7eldfDsh4lGfdEaBaQ/XWDsc1mqJCcuJprP+VnYs/PICT4yoLy52IO3amT8bEzgNBbMj0MQ5ec
LY7aq6JPdS7sF1aiKNhEMnlPxoqa0fzhAIFneFPC24NQJUwatgyk93RXDsrY2sb8o+mVzg/OWhWR
ucBgRKPNca6BzOHInslxRxqYbWubHxpNiqd2DDG/jTCWJ9K3jaXbAXh/41RnRb1KHmYHUng2Ba9L
bN7CTaAYLdBxVW1RRcbcK4Td4JrRge2GLMlDrN+cS/QntLaRZICZSKs4xYpTaVZPd5ZRvY+GX936
GVr/ynv3zNumte1Nb0JIhAhT07c5O/VtRVvlaMFLoLmehIUb43oYKycyQRmt07ClQ4Y49Xa5rabq
XiW+iatmW2ssMqUYPlgmMQdLIUvosT2zNRxq4hlllLI40eXyiD/+K5WAbdSgV4SSSDiqDJnovyyc
OdX4lUwWJVlNToFLFb7xxuyEwwoFTCz9LUHOP+2Oz2Y6CDmr62bS3G2i+d9jkiqJyWGkVdYoEQWe
oiIYr9xcK8LYJtSk6eOTEH51croByfV67XLRO6ZF3tLBwEp+SjMMPJVvvYrWfXNTqz7Tbor35dSf
oCcCepJERZzMtWuk1QSgBWgwyJpuuPrr/svVy12XLS/XLpv/2vLy9+9tft14uf/35sXlhX4/x6+H
J9NHN7syzFeg0+VC+gaEpbrPqtOvq8W8/O2uy1ZWvip+/3jAf3FrVU5BsfnnBv+9x/7xOmViiaPs
oZoaZXXyM5LkdXahE5xfypfL381S8UqX+6fLrZerv7f/df8/N/39VP9588s9l5f757P9699/vPrl
2f/t4b9vA8gVqcZv0UNa1SldLzJReEuIletvV42+h3t2uXWJG4Tj9uL6x65FFDR1TFHTHtEH12Tr
kL9wuXCyGkDXevVy4+VuFJSugTj7b4+hEGfL3xtdHtNcbrxc/f3El2v/vPuP5/zjNf71hS83evNI
8WYrxp3h77d7ufbPG389tVo0xDGRmo2jrMpHSW97a9Teqwc6eedgXtoQxvSgWD7tdFs4G6seONKa
V9LH3l4lvnUtRiTNgQYbo/HCrEaT72XOpgaV3ekW66pP0dCMwSVG5BRAhLTTP7CphLVLl89YWA7l
3izQ6b2Xi/HkmZSWU5cSaw0oqS7BULeltV885FRLru1SSui9SO4K7IcnWgFvk4/jZMDJwfp5+ebn
9t5FFeBaCIvEYGCg6L1uo+Lhp9GbPTS+9AbZCUzUmbVBYMDAobgQLVKIDP2VbWibGSDC2YptWL8J
h81xbUgacf2OHwDeeIlmovVYwjC2idwZiqxrFWHSKSp0DXyKvjZb+lRA/UiGHerlNedgeqhlG4O7
+yTZmQOs1+7TsVOsz72f42i9QpsS66LwSGohwoEMgbg775vYg0Y9BBldYrNDfXuIW7hhgY+liF7u
YfbFy2JggfI/kbvt3CLbTck93tOvYpzeBafvXT8hOVfWc0VCJh3Srg6BW+G5DVKmoYO8LU0xo5il
ZzDBNJXkn20Hz/gBSeKq6LRz6uqfdR8EEca+H1YgP4c0vrNo2plpcmWldU9ChuuEuhO425K12WAD
v2NsVgI51TdkU1P0GBqciSyHkJaO726QwqmRnn3yYVpuHH08GnrR8V5gPkuDsGunBvqLeA/eo33U
a/1uoGzal5VTsjroOwLI/ezkq/Ew1VC1u6TT9wULDcCe5JcvJHLM1W4ydXdPRXnDttbeExbrFETa
9pRChkE3cUo8GZ+6GQl3Kzoc6J6+bMEuky/Q2FA1rETgAndBixFg4ciyYQSJ1a2rzUO/ilzL0TiQ
5gfV6yqTJZrbCgtCj22ahJ027BM6JrGaKUpdgWO5hAqZm2vyIe4HM2sM2nO0cignNwun8qx4QeYb
0xnX5wjwGmMQ0X0rsuFJ1WuOssC+IbAHdYtCD420ykMCWpRwCLV5dsM5S99ze/pYUnnWcu3OKz11
Venazm90+BL94kZZP9wvZs15nkX7pjEbh5KZO5dBQixir8/RP97bsug3iX4tvgoN0Yml6cHGEJg4
kvKrrp0fTedaCHmT28R1HlSRjIBXEJNONXjBGFoYdT0zYJfQRaNKD0RYtCS9DHuwAihqvI4majFs
a3Kmg+DW9OwG4TyUzLkoQ3P28KuNnIHKCu8jThVdIISZl73ypvrOnIdbGefmwSAAUsT6dNs6MyXw
tZ8tRLO6hU50SU+QSW2+jaa9J278XCd0LPh1djuVV+xslNwbvUl7OqAWOrEgoRFHtRdi5IGNNEjW
vKkeb52V6dTSpaEEAYcl0NsLHNjTuDyOyjmidXTRp8N4Caz6NRXpObPeJKsTMJMBQX8+JtORJcXi
CUoxYgsWG66J0aLhdBgXIwSfHAIvfV0ROin9Yd+by8yHzFE1ECvwbKCbD6yJUIPNGOQH1yrx+rQk
rFsLWT+E8o1YejZm09kR8Hd3W1D5Wh8BqWFI/niWMl508nDYc3si9VIOoAz3CLLTe5seXhB2KWIm
q7NfkKwwzbOJd87jG0fRKC6Qxe50jUBwirfxSvBFDa1/MlHAhZXTzqHrpYzaER1smmZAip5YkYn5
UQh40XiaS+SAsQgp2pkboc2YLBt6XG2THSfQNHNS3eeeP4MvTOl/ubl+LNLpfhlde1XIVVFuS3JT
mQpu7KDnQLwQoWicdH2EkJ7AwpTTOXbjfN9oLgfmKnvRLDogxDBAVnqQmcr31NjjLtZY11kD2CLl
rhzHefBOGRalOAWuCMMbDrN24DT2ruZE3vkie1MVK8dm0NRWzaJcm0HbstLEI0aehEiMoT3kc8uI
KC7KvZdoasNkH4VaxUrIcsgjCEiwGZoaRTRgeAh59S0FIVQYomlIyeCL9JPgUTcdiEF3MhN9VEBT
Aj1lnRb7dVnsRwMkakYVuZt0+Fdm05avXv0FZx8t2CRgMMUPrTsg2wbOGlUFICHDTbPDOMBrDcqQ
qPEmqgvjetQrPbQ30kXuQLZTHCY4XmxBnFNcQjKQzgc+C+JVBvBTQpKLNJtPSwIlIFZ9si+bBf1t
wbto2QdiPPpbWEp8XFhvPbMtooRhzW7y+vxcuv4X6Kb54PsojmWW7NxW6wHU9CuhXjSRtKs9lkxy
AcSUHJInPcGqL4hOjs2g2qv1gF+R9lX1Nm5D2yWCTGgDfA2GX5jCc4zS6QFx9cjo0HzOHDqWqiYr
KuAcZmoM1ZaKIWJi2A+knUA1rIkXqfJ2582wEAO7AYk2TJSvNlVNaj0seuMcK+YLhtOpnSSZKoRq
cqt1xuPSK6zhdbJn4f+Wio7ETWwFGhRxRGnJriwnZPkvWsd5rIdM9Ehj5ZoxbLMnYONDN83jaIvk
PGbmRkvsJGwTxeG5KGOcWbxp9N33Mk1vC+dHqjxvJ4sJ45DhvNSGTThYFbvHtGnxGdLAR+H/WUgz
shqnPMiWoWZtL9RXGntY6wMxrFzD3JQoUaz2VrPH01yNaIw71LU0YMuzLYg3UDRUEYs6EfqY17FN
97F0rsCR5ScNFRgezgpfnGYc+MjjqDC7K17NP2PeeCwnXrFyWZxzLNyUNIl6nP0IuFzKoW45u23w
5fLTV6VZ33WWkYajptvkQa1HWQfvx+yTBcv5jYYh63+CT3ad07KkmJYmGuti72rLSKtyihj0gmfM
U8JYlj4hJSjDK+C+TYyzr0g0+bYUIM80p/ikmfk2MszpqrbaWW18B1cJlzOofUKqSuPkVdhX7D4m
g7sLTgyK+/0sBGHU6l7lxbI1/VKSUwKgrreGCPz0VwFKYq8xtrWzkZp3WNqd7OgSDDV4FkLBjFiL
RDA+A4ojsSiL1WNSmw8ePIJKtibJlyo/k0vESKRLyTBqxC2GBggbk9AAhoHRXLxnL+bX4wyTe2Rv
fpKTydRFg5E4GeJGmt1qMRNngj6HnddAr0zhd/KW9G84MRpCq6320NuMnEjvIB31yzcWTivjiP7c
UPKMfmuCtODh5TP9V0PniiXlvJGFUEjHvGBD/sGha+c7m74QPXDaVylijC0NXBB/Jd2OdPYOVoCB
OSnsQ56Kx07HZunq777D/4BcjZ7cgUhC+wg5V9u7toK+aY2h6xIuzNkvhwmAkNFgFhpnL7p246Uw
vFJb+xSeD90BOOF2bZKwKkfVqU8q25L8Q/6rPzX7Wd1DSiRLt8G2pruGs7OCZNjEXbWrBuNR1zx5
9Ag599BAbLE3D+EaHRaVYnyvrWKNFTUVpXG3K044RAGQ0cAjphpA55QA9x0C6xrDDmfJhurnDA0Q
7YNrnxPUXhtTjqeO1hLehfmOw3F7lquOACx2g9NzJrIim/Vt+c7uJ/m2co4kE6wbSylE3sFENduq
L/LGOjpDCesLxKSYUpYYfFF5CpL3rB4fLYH9F93WCbMk+X6mjh4Me4plPfmVQhGh9gnrz8g1R04b
QItp36MTK22kfFj8YjxBUWY0t5x06n2KIQrlDaUGiwnCONqzPQG7rtvx1ec3qIyBpuB6AJ0GzFu5
eV8UDOJs3XvUgv6qmt0rRssNy6VpLxfDode54MejhWOOhDDknveUJMB9AbNkmCWjwkVw7pawdl3k
wQYIh1hHUklWGis5t/6eyfq7QHy/mY1AD4neAm5ulA+dnd3OZvfQq4ZU9QCAIMbp0sQT0oFRiBA4
7xh6GmuB+LPp7WcyW6hfnl2H1EA51M2m69wt7pQX0jw/ZpdwBNk8drDRQ60R3xOMBtKjfw3OkIbk
OmZ+I0sx2ZlW9qNexhurh2vgAS+KRiEBPfY4haebRM1frcm42/G018I1nmOnf6EcJ9qIDCG03OiI
oIJnTNBIMtzmCqZLY9DjHqzkuQ7gk+SJh7fdjkZfu9cC041wW/7ojBeGEkjP29Ha0Y6/zgZqwxnM
BSE2yNoJY6YEYt9B5qJmZ2WCX9fpktxnKxq+kiqyvdrcJTFyR5rTp2ke7ishX1Gfkq8DgYHj2hcY
uQfZ0cTrjJlxUBC8BIwIqgpFN6omTC3l1mpYBsEeebfs6cUDLNG21ATd3SDsILSzClKtsVwbYBr3
JB3d6km3JoxYzclvWKZ4o7Nx7wsJz892fPr7RJcjuggxqgDkgUjAow8glbyIrJOjtJFWqqocD8aM
PKWAUBW5SAnCYNyPhPZkGKgPeNvRiYRBHEyn2BdHNcH9MWxAlG493VeDKa+0D8Nc7VrksnXFcpog
koRtL3EoOJ9TZml7swDZFCfBXZ4L5gZLcmvl+mlI0TelNmOMVkDqJJ1PgRvsVvxeN0oVVgunnjRP
z8rLI6cM9EgGYIjsyqGccPunQdIsLfFvK9KVplh/7VPF2E6D1zShEGHGhfoqHvrrXNB9N/EdldAe
CeaA9lWxr0+JXLU24B/GcuCQOWeH1HDIc5VAosbknMSyDT0IlpvcwgxFPDlMCg9jnSIJD4K82CZO
FzVavMlaWAiDBl/U5gy2mVzX3GPkqXQGIqIvyp2TGt8G29OhtNRvVdoTiegctFG7hqv4hTzow/FA
04xa9dCsPcxxVEivI0PL6wgS+YL6heoJrx5EkRwCL2W1syzzMXOXrzRt930blLsMXT9x5Hmzsdlv
NqpB+GcMqHYWKyZyxWN2WtZh65OCCQfnhfY1ezbcCXltamuTm5AePHjOCj8yFG4H+7XOaTHTOvhZ
Ltah8QCzoDqxtyuHAOUJK2vsoJyHqNiXEXw4ZiocDSSHJUJidIE7sqTHfJbaDgrIuTBx5rHspyFU
HeeCmQZqYwY5tcDIFaMeIgqhwVXrX+WuHEPVB4z3a70IZcKwde1XVP7ylug5RAUiehjJcPw2xycc
o3dVvbybLnVN28+sA37SCO6u5oJele2sI2oj2KaSPdacC0ABDZPhjCK01slzbAvr6DDO3zl6iTre
YaYF9SM+WOKbXYuzXOigW14XPCT6a1I/dLmGlIMmDnWb9eWh4GJpTysRTiqJGeNnVrKImc30nmNm
j6lE3lAIgC8w1XsnLbELlP5SJM13VTygT7vJ5vpzMSWijtErKKL1Z8Mdi0grvceuJa2Dug+xVDbW
N6t9Dwwba9yiBP9FsmGsjvazaorXPkYmrmZ6nsu4L7J5YPoPQ2NpGWp33x0DGrbVjZAmWL+gmBju
S+ZgVLzsR1b8nXkPBKrGfPT646i8+3JqjqoUMXGlNyRYrurP5AHVR+Q7qCJGZ0H9Uha3XeWiKIlb
uCUzLcm5LTiDwH9NSc0cyHS1lmHe2ZXP17EW7zm/wNWkBbnF+6KbgXhaZ1VoOiev0w6K/GKACp+E
Th6gfx1nA3VOkHknojLANZj7cT2KOzKA4VR2EUThW991QRQI85M5fkNM0M/ZdZdoHOureObXDO25
iHLRXvcqNBKcYY3dPHd9hrYDfjoLXn+MX7OWMCHkMz1+lo2HEi3U/S5ibdTm9b0XLy9mwiK7o6cz
oas/Lc1uUWO4VOa+M5xvk43iwpYZDVGzPqAZWi0FE3EowJqzaXkk1S+iukZm1Jolj/xpY9qGKFXB
INIw/6n+E2Pwi9UZxCoOVHREzC8bs3JRANKFqnFl5TN2Bz8xnuol0E+XC9VTHV+u0b7TT6kMHg3f
qnG6BsTDgZifDrlB4aEIDGl6KBjNUHQHmgCHpEjbU5oy2d+oikVuzZiIox438tnQbXUnj9lEaQZE
TGBTdZhsHep8Ovr8KFDElf4SZpcme0KUx0YsCtVF6z224wJqKg9umBAmm0DDxCLxARVJ6+75V58s
AtpOne6wBzbTzERPQ12bB+sA53KXy2RufUv+uYu9lAhcDYduR87SKV5HOaW2hF1BhoMC/INvB58X
0Fu+11od3HXK7qZxE/VQQ3I+20NFloqdd8lVC7KnyniPI+P4LPMYJTXpAX2vMwozSgl3odjMIDtP
Zo0LHwu5oNilSgDCn7XZQaP5h9qkoidUkSesd25/1OX8lLhyuXPxEM/D1TA34GazOT3MdnLSQZLT
hKMpWjdbrUWeZFYaaVUzXWJbkYtharBxiV30OWMbjOkmoaDrivHUikCeUAK7NNXw4pu6vKK0ZeiH
4R6JDr0fLecMamTNWwJE65QaIIQ2swP50RBei0AM2ULdEsNcMDffuP3cnsRAUvQAngaFKbIdP9iy
Ev0m/PE1yznNJFgc/E7PdzgtYRbNOomXFAqGbzwtwOK9ymOiabz6Uws92dwNfAV7R5mny3NfLnwO
2H+91uVvKgr8aNO0T6be2cvLRGW9SOK2o23XnFSCTAID6zrBgF6/HWr7ixXZzeX2y/b9ur0ZZNne
bZjUmp46p+x5iHeNIKwO4zpTQxlQndT/u3a5rTRgginT2/t2Q2cjE9WWBifvpu27E/DTv65dbnOa
wdpmjeNtMisD1oBlwyehdsiVdazR/e6C3P7eZ/qD4leBB5A8HQm3bbdkLXwie2q2g/xoCfHB4eTR
bB4MG0akE+/9aYI3EDs3IymF18oPODQKpMF5rz96AZ3fJEC3ka/cFafDyw+hqVAlAbtZG8mp/NA7
8wcu7nTXNWd6tMhpRyzHQ2El6G7f+QCfeoLTk7RbxxAJfRDvh5Mgq4Hm/Eza7uO2TrVHMNVlZ91N
ElBCnj7D+rs1gvFx6NwrS6++UPDx4AxJZkDI9szao+r1nUHqreybg5eA7Ik19ViY1TntJvSu7HVB
rd6gHAaw3XpJBWfctq28guFU8INl6Kz1gEQCCE9JdjMWKStX9GeLdEj8zL6lg9gpAEcLjelwoJuw
N5jFM5IInZXgSRPzodfHu9xh3NuP5ykm7AT8XAv3H2RqetNNZouzqbH3XtX+xJJ6A3fwpBskywVl
el0YghJixNqfzcnXBPQsHasqXIzuNWPUpLT8pBNXGqiWaT8AdX1xqdzbiFrsrSd4MALqpp8uFynJ
JkfLNh56od+mh7Jb1aWx+1nrY3L1f4g6s65IlTSK/iLWYgim15wnNU1nX1hVajFDQAAB/PreeB/6
oV1W9dXSTCC+4Zx98C395DIgLKa2nxMj+dKO+1Sh/yCAE1ho4l9jojBn1mtgnpyDQQDCKoatPyyd
lOEvCSwOx8oc3CUkW3OcBCBH2o1CgdcZzVMnSmzSibFxC1TbLgm2/tz3uxZKuChIl3MAH7j28GRo
+2753+zkL62wXycsueydD7JK9hLNNYNmZ0bfRtttTwl1i6ChIREeS5F+VAbXrHZCg9zhbl8EcmVH
3UBQsKoYXrl3vFgUYegIeIiD8JSMghK6M5GL3VR12HDH8ICD8IPpVtRKBMltZVxVbsPIpYjjKUmO
cjlPOt/nARCSPn0YzHE8ejaTViYe8arNxbYWXC2lb1+IELuA3L11frIu7PkwSOZsuWrUaig4TyDo
YFjLqAaLln+wLRC42/5AgTgIPlSVPP3+8b+/Q2Fnbn//Mi2YY1qN90NoS7y2FfAuUl5lTx3pNwNY
WhtvbZqfKqRF+7EnPqQpQf3Pm772s/RiHsqpxiGLsgGnByErXXyaK3mtW2ILu4RiuimzPzDl+SRo
XjOJFiVXc7ALCusk2vSptZpbiVTYBTimMA7gOUm+kiTwIY78Avw2icv8JC/Ma+ond3KwMDZSRCXV
8C3R8aMzhXcvzZmWnsAuP/znhvAXB5E++RygQ2Z8o8vnh3PFW2CqjfYG0jPh3q88kHrhjIZknuP0
QCTRxS2AxOTwBDdzIKCWZyNlUE35j5rKv/SiQeAa+Cn3NaaDFFM951W0LmvfxEEwh5tqmD6Mwh9e
DGB8JYP0bQHMZTdNDFv+f2wFXZnuu8ambi4Wna7Dy0b0Aa3VQoGbh03vJvbj4LfIZkP3hcEhCS0+
KHU9jH/RL1WAfLAaZ8kDck/2JWhFd7JuQFJDXXVyDOnlNGCOmxgnVPFuMBnfsYAlweSep2aImYLq
0/Vq+KQWjoSouyYiM47aMY4usmOQWTPgIJxQcUUIfMVC9tL7rM3mwDtlU3p2mfATc1sdrfxE02Me
bdhMa2ZPM57IEPytA4iR/PBH5vfECVjWzxRE/cnPArlF2Mcp4LIarfqMkQnotNG0SOmF9QAjHsVS
F2KDkQvNeKqJuXCDH9AJbD77YqtzFoRlC/OC9urD84dd7eHLSeDCPyazwD5ICK9DCt4x0+7fLpQv
RiAOLIao2hx3DQ2QWu2SuBhpVFhspkm+WCn1QpqY36NbUa6ShvPU5vYV/c1plPSEMzd9YLKMUFP/
Ppj0yhosLSW2ec+dARqyz48etOae/kYTcpb480/l6qfW44ENSBiViP4uyd0pox9PG6+JQwx0Jcmr
qcrvyI2PYemE22guP0uCaMzHIg5fy4ZVaMhmRFR/7JIojFozswlwO+Xpj+f4JzMt1l3YMiCI7qe2
NvZBS3BwUq0x7faguMoD2RQXsAcsZ9hQgWlxLmlXHyvgEG3D90MUgIVzhTGf2F43+1sZ1QNPijqb
l9iFO5YlqyldWh//r0AAt+BCs8Q7R2F/nj1xyQY4jWMbM3WAAo0GH99M8i1i529dmpuBjC3SSiaA
qanaNb2HPDL1PVbjO9m4Dt3p9KYIuDEi/ZSF4PBajynTsGP+QwsfPrKPqTd9qp9qt3sYUEo43Fsb
vwhfQzFevZB0vczaAot4BIhxo4Fqma8wXCID1vbr0+jbHRe1Ea6nMr617FVaRhWhfWmDz6gZH3lw
FTY/Nr4S0Ak1zj2bGrZ1FQzOR80WbeuXrtoMwNwQ9BnYjsSpi+qt6Ju9MzenmW04joLqb+YVLx6h
Q8JOnlgN8bLeUZ8+zIV7HnRG/U+0xwCHFtIk4QiILkQ5PzkVYV8W3In1oM7V2ENvc/6UObVL34MI
AEnAF7LUNlAN8ANRKze03DB0d+niwmpGlpZgvlcsN1ITBE54DHHI5p3VkbYw6bXfxofAA9QqxMCG
gHATL0MBnLtZw4Jh5IJ1q3ftPql5+GxSvltNjLtbJizEsvavn5vw7ep4W5pQJR2LhV/BFYXZ6FoF
+d96Hy3fsRd0AiFZ3BPZN27lLUIOzW6gfpiK+cotx9xFM99tXd75vvskJ5DzNO73wu7fu9z7qsbK
2zrQEMAicC+NkEPwKDLVIoH3NE3Ovsi6Zu8qSSkFaICz8FbFJueahfJiCr5kzoJY42tAIviZSpSX
SUQvSXLxaqo9hKvyEiML3OW4y5d9I+y4dDElIbqJ/X95SGMNxzDshoeUKVSjHOuUsBybUhx9Yd1H
e0OMnwIZ7Qmj36EexblibLrC8pQdwKxymo/jFzaChwiiaeQ/TX71DYaMZUZHgjjh9WwoYE7aPQ7I
BN+kwppGmXUN+7ldg4ZIW/CGluEza8WKblHFJrPkqzPOctNINjm2M0xQL6HNkHQavAO55Uv4HFpN
zhNQ2OojNdv35U2qW12tAyIPiUjalpNbA9yzL8iCIuvDVbxZGdYew3r1hfWlWdHqFFMfDRmEkQJb
QFCcndJA2DASpWJFETsDHittxu6/y6M3poD9xjAxglfuz2x/ZUb8j7P7j+despAJsjVlD1zVl6Tk
5i7y4QYXyrNRt065MliT4sGBxePF9j/TfXRH9ABtC4Ipuoazf8vY8aKJMR4JCeJ6Is0qIvDDsLNr
qaYHYcN1dVokEUx3GrZU7DSYe6FiybZyiA+Wbe06o3wOpAGYx/jjB7AfZchytvduIyS8kNyrKUp4
9HMtyXx8r+f8kzTRb3bqjAjCi5K4jv7iz+3W3uuwNBxirbz7idjRpZGg0M+oXgqKTxECS1AOS1jj
AGs33kIdETtTR/eZy9VSCrZaGI5wwzKL3g0dT6Kqa9ZVG0mQss58CeKlqjMPJHO+Go4U5zwy9zj7
eHsaHjx+HT3lSfnQpWjJ2D4g4A/49wMLPclswfwNhphthcwsEPHunZfC+RwL45I7BMt3D13CKU17
441Y0eSzgSNuPStqQN1Ne0BHZy/JopUBRGKXtslzZpunNm/v3W54xJqxb3uP3sE6jdwjcYtXBzRD
DEutfJ41xzMkMiIRYa8THE/J8wOMk8tEjH8mw9/qktcwpTTzCoc9Sc4SaEyIeph5MpQTPybsDjBh
MGmi6XPKvM/Ua9512X4Omty2ceIFyiPsJAmco6yNHhumfEnm/xRQ2nYdG3PmVZ8OypLV1NUvo6J9
H8K9wVZ9x9TnkHh8d0QMt1HfJ37z5gPg6A02WBnj0zDoTkDaUaSbPTXed7owtvyyPcMWv3VtcRJj
vPVrVlRDzNnaS3lrGMox4rNoFaqdr4d2G0XVX0EgLSWe2maNfSWziyTuNHiu6ccb1xegiPMXTcyo
VUyf3KLDASfVNJmPbZU21HXhV5iyLvN7nC7zfeHwE8uqiw7AiHeLmttPEPuRpirkQxVAGTIIuRCk
dHUCG80Oo9LBUhoFg8UExY2iL4uHnzKDr3aOsKzhwlOMhWCt4ebIxn9pn70UOa+XsuXDVKZ/2Ttc
gUKe4mp6x9a4ZcrI6MhPXwYedGy29b3JwGZ5reLEuaAI+alCyI7yTM4ppdqCvivzfQiVBwARpcTY
vACuZxDeT/seQeDGnYtvm+U0OgF5cLA1CxW+O1HySc7bX9eyHrSk7kpwOY8MhWZ06R0Rs8tLabXT
E6RntSWE6TjKftOJZRExxS8CDMeKIrQOo33b8Nsw6D47iLiYuL2ybVdo+JBjx/XLrHN2NqjxeOd2
iklnjWKvYYVrxZQruM+dwX+UnnPqnI4Rml7LxgYkMxyjEewU8+c1SVlPv3chFH/q+Yypv2m/dQgu
816ddQ3Ox7Xem5C0jxbRZGNonnTe45wkLyoL78yC/V87MDlyo/osWMmhm+1yXNwMylRVbN2ZJQPA
yH+YP84T8CHWtDHtfjciy8JoPpLEh4Tys1Wuw/5XG2vTvZ9HZCYEWXxAS0Sa5UKJjOE6Zq4/MfBv
phOq6OmkskChhbT+zVUrAawmSy6eI8+/H9KqZyrSM8VCRZQwIiB4DR7UsO7GABX+wgcrJhsXaANQ
TLT2PRLQat9plZ69wUrPcODSc1PW+Fq9Bgeh0Zyoubh4fj/9nUDhvlpRSOMGIxhg3ans5DBkLDgG
q2NhN+YhctP44naucY5JxiVhhErEiuWRItLYu9N4dCqT51QIpfxEwelydzM1mXkmH5mhY3Xy0bL8
Tsk6bm/WX3z4/aMdB+x8dJRuieMOkC56/gnDDWc06F1Q5kjkM4JfT9kQjajtZrbuy98R4cL2//fT
3/9GZI6/yVwKOmoQ+LYgDUenL7fGoof+/SBL7CrQuFCC//45ddeeCe+hyJzxHCxKl6SjiVJg+qch
zM/kjHJ8/H7alcWN4xk3oIuKH+0Pkv3fKVwcHYaiLK+ERO/CwA7ultQwqKyT7YNhdweSYsjtIwvb
IKkm/lP6ZXT/+0F2YwS5wG320aRfJeCqdjR5qRCUYYgWN6dlndH3x6or6jM3KcVtG1Tn3z9ST14S
VdhH1Wnj3BrxBvAwOKIWDMPsTtk2zEL3AgEM/SEwPBBHV9l1fydW83bQ1ye8S9lTIotdY0NzytVU
71AzA/HK2++yN19NgWgw/IOKEyA9S3Eklf3e7Mzw5C/vbmEaz1PKQ0Kb2MLEd1/1y1U+7QCxVh8g
DPdIb/zPMJH2OuiCL+IDEtSRPkMpUeLjr3fN0ABrxaAl2bZtxsSO6Un8V8uaTVSCdPEwsRhTwsUB
qw402lf+fdAQuQn2k6yZSux6yftrj8vOrDDlSc8htdDvp/CmF2BGse1N0FL//0+AvEvWLQ4jBwpy
7s75yww7cp/Gz5g8mXVM4BzCFX3oemnd1QoNQ9K3zvb3bY5mImvTmoemA+dp5XPxi7SJj9PIxjfz
EIfJCCWLg2QFBOm1jOeWyQmTY2ZhHkLFrdHwGvhYe3ZaEeMwpu1SP+Wn1kmTJxseBC7pd3foNTl5
+VccM2ubWlKOArQfWGOW1iPnjFXFltWavremB6eAEhC15DBFfga6jPIy1RGNc5be8HhukyKc9l4K
pMevoN8m+OdGhsQr16GdMqvs3xykBydtqkPuB3e85SaY+3SdSFj6jl10O+Iv9Cakzj3hAvVDwYsC
uHXlI0fE/3RmVqaR7tDoaTNVV9iplI5edNEx+U+D37f3EKkXMFwpNoPNTM3iCS6jOb6bWYed/Zpg
62ZWJxVPl5am+WjEsJ5Ltijz7Pk4SeM3P6+jNxLo3k2bRVbcTR3WJmM+sBoHYS7xT8YZsUA62MdF
7TzlHRK2kgJghZDy4PNqP7pgsCyzaa6E2H7I7E2XTX3SjRs+Ykn7DpXMYch5nzWBXScEvXIY60cr
ZhbQmG28R7tpnlymDabHYLYcZUhOAoM+VrEQzEi1R4KtHhgX3wXIDXiOj4dWW4icBQDZBk/GHtTV
GwE6j/nofS4m7XRkCehkI7L3wr5RkhvEdqXuDtg1ATzSG1cWgvIwPlpl/renN9+MnoltsVtc99KV
AO2hxU9MAQ9zzJYwamnlmjn9dMrxNkeuuOs7HRwtwRdNZemfhW+VsLO+/UQ0b31qzkfVtFuQ3szG
4qB7oVexz3aA1IQZXPdCwCmk6uJ5CuzPdgFfIF7sbmXIfy3E/FwuH9DlHW2vjhgWjjUIFzN7RW92
ISDrHbtNc+cE2jixajY2BUGYWOrC9IGRzxV6S3QLvSuZ0dN5NHClF7qAsQjBA0ksIuep84w9qxke
Nc70N5/Ro8oy8vZK4K7UcnwPvAinOVcNOnx5GPEPx1xfjHxLU36peQQVs2/LxAIQqN7jtOYrDNLY
CoYAF6YI29FW3QGMLStiieRGc+E+l46AYB8HR5rWUxBWK2k6RO1kzheQVU7lcbyCJVeXvJ+emiIP
ydThRpp4DYrcfqUPideqsvVehETw4A95a/IBqMhUuzx7PUZYU5xvXWiioCOC7BZSIv0SCjgr38MS
b2ru0SX6ynmOZuOxJqRsFU95x+ORpU/UgTpNkAKEKjSf2Sd+20h9uU7wUqbhbkhj/WGmyQV7nLob
01M55Q6DTwPsHGrvtnSjxwh+5FkBLo1mMk+DcXqfVXinZZmdeVKsxjmotqEHf2E0G3W1PHoGtxVi
a1Qpu1uzNV8XwvwszQBn+0x1aiElo/9gSjOj9KNsTO8RA6wC23EuRb1IiJLk1LfDDRXXT6+yFqon
7jgDyOPKPGNuJ+gyKKGwVQH8HKEq3MCT8ZRW80PkL9xeK7nRW1vwcwQuUxPnOWdpverHID2KxSYR
NC2xmYpbos5pspqa61wP3pc7efndgMPSGSeSrLAcXwM10DZ1uNLb6NOQdn6dY8SUuc3OxDEZERBg
glOFYaYxLb75EpknWgP26/VwmTLnoR1BP1S22exDGR7Y0uevtucTCU2jPKbenWZ3yc/cs3IbRH6o
0u8shgMyqC+6jXjrIkfcJfFbVreQj7qU5U1R5s/NnJ1xmzOh8P2BzEvcB/SH5p5Nx8zpj7sjd49z
UEevledxxsYIf0Unvbe6Z0neOKomBhNIEbqA8SZSyNE0wNnGQAy2EpHxNvVMqNAzsx0DNkoieopF
GZl+wq+zkeC9tSP7y4iYqyr7aAfaCdMsLdVDWHuXMsG+adi+jcdqtMFn4+XvAqwrQYJfvnNjsZIt
ynsjYKHj+qzuO8WvjskAKk7xnRJbeLYB0BJc1X+DAEvv225M710GIoluqVHj6R6Fo7fzaS13jEVO
Jbc58nKQqDyAWYEAqEAL3m2z2eNMMe/y2ojJYYlDssLq8pC7BsQLQBeD0QUXD8kiARkksEizvCj8
MYyvnfTQySzc+svkrkU/tM4zSmMH+p+Vuv1WDdoigXVvWASN/H5oJ/vBNGsSelFc6xqcDg/f4KuX
vfXmxRWNUgBWxO2/VDadiplVYae6ZDtVd7gj6uNs9d734NV3UZttsEeUl9/3d8FsbzDqr6gDiF9p
NHMuH2LXxMR8w0XOreQSouK8tPGH68PGLPF0QGo13kizM/aRgutdO6jOY/L/iMgadsjY4JHmobP1
i+hvo55jIDUHRMf8UvB8No0l/pnMcU6OTRw0Ilxn+pRg6TH63anBTS52MxFR20O7RjF56GfwZS0M
6VwVOXWjJAjbZfGKFthAwVeRAmJD1VpiX1uGAeQc+U/YX54IRIAK5GoAun6W8eDFu9Hbw1tl1faL
z7Acf4jQ0IgIG+IYESHBLY4wjDWzeVzGoyNvCKBQF7a5ezJ7tJuQ52xAnaa1cxPpAIvuyL9xmTAZ
hfZ2czqhxK30cx5hFm8d7b6HWfFY+mRvZrpytnVTN4e0ZTOaYfjIXO8PO0yS/tJg40GikI5tbBya
/wkb7sav0/ZgIlKtwurJLjCh9JnnPffcuczwUZaW1rQFqI4JoUdANzrz3qAiYIVrPYSQ005GrvfT
8vbZmYJD0E/sAulse2+VQiz5w7boqYLlFc9/BJuWbRNm3UHwCzFAT2551E0rwaZhg5vbOQkQbmvu
QAVEsQ+vLg+DPvDUmfCRTw2Ee+gCBc+hLS9zh9XMYDiLo8VAF6oEuSAsWXeEkHVZP+JMo8PMyPo0
p+jI9rpZRUgJDiJasLbaag+Q8WvM5WhZAZ1ge8GQ5EccxE2+fCuNHn8M/BMbQbVXgX3u+kAiNy1v
sx4zvD3IPCItUHy3LY0ydvKsi+LbOEvEahlB4jJg0MF04hBi5k85bFBdNPFHFNmsA+2VHU4kenkM
3v2OkbavQsBEmTwmzNWors2DxbB1YwP04KrJETgBhiJDsWg3btqNR3bWBgmjkHoMUBTK+ltLU/6z
bfmRR80bgm/jSTfiOUEo9uPoclcK8r5Lxvl3QudfYZR5r7mJcd8tSQAtshQkFC/aCv+4tbeY6dyS
YKZYV3X67RWPcZP3P8OMc18vZ7JS4c1Q1Cu6aYOzmUlv1zKiWvPV/7hp2wuxkAAhKh97+YhXfAYx
fcyr7IpbbOf0vn91uuDDY8iEvdJ14I7E+dVlL5wVU7RpqZ7OlBDuHUgpvSlRA1Ada3F1vGvGofRB
NFbOppkJJdUrC4lQoLSlehysULKRRVSb5cV64MXfDZp3gSpQXF2WvuyRlMX1Yv94LP823YDwgs7Z
WXcSFY9tzafaSN7mAXRY3XbhQXXlN9G3FnwJA7y8U0I3b4jaQEsxUkT1cCl05L6bFudNHApGyn49
ndtA/stz5W5rH5xawPaPXZR9TQCtmni7dmoio+P31JVjvjUC65+XdTx9ghNDig+UPDlG8hQVS0ce
aUy0JzX4WxmjzZFYy1ZVU5pQovW1nSr/ZDmJv2M5aVGHjbcMS9Lm94Hs1eZDAIx6N2toFAMsxA0y
SiqlikebrH/mojU2NXSslAfu0BFvPZs4cmTTP5A5am9Jc0TBN2evNETDpQ2xXVWYRqGAOJtx7p5t
CfEPtRzTnByRDmMDFK8u0l97nCE0LFkU3bBjbIb5lcihrSWQZZmRbx1d07nQUgWvUfiZ9zQV1LbJ
EaU+YzKuFaU6IiEZyFDUFekevE51l9wCzaoOmw4BU+GLcsvoyBRBb8y5tm5R4qbnaZH2W2Dr77o/
BDfumigL167riBV2CYBBrn5WpUvhadTtSy2Tc2DWPjJYNMMkMAimVVZ1hQuOYRT5PKeSCPderv1r
VM8PxsQKrUZNkrV98bTg99l+Jrc0bLs70EUv1TgAu7T7G7srQPARUpk4N+Y9LrA3koSqK6/MOvYX
VOTUDSufSDUuN9YTrBOOvXK97Rgc0YDX+PQktq8OaVGEO295RddG7Ln3Vmz1G07t7BJY7KE6jxi7
XHniydNqsXSl+8zCzyBdwtJ7QltPeZ2Dm64942gzp4QbDl9Nq/hjMqYIy/V4nhJnvFZ8hxzTJ0Ij
sl/j2jjOgmwckoPUR+PeIlhEj2nFekON7bcP/v6sKpozhgNJw7ksbeIx4gAEv1XpnV2YFJJ9/tXm
WXSO0oQJTkbhXBEGT/wSxl+4b9Br+lLjCTX/NZlp3vJOs5TASycMYtXqifcE3y8MiRLzb32b++Yn
67gi8HCUP5WMmVFK4qTE5HCxMxwh1gj5uWkhXMfruEP+ezIdG36v2bLqqe8l2XQ3AZ9pa2fjIWM4
CXnzqa7Zq8V+m16qHBGBa8lbYC8a867E7M+mHnsyWy2V31eO9a9vSHaNHIKWWXzgMKm4jwgoi0C7
jebRzUzCt8b+bgz1o0Z5FikZ7ZxyOhASB/Mz5BiW/ugfTMTAK48AsccuQI9cW01FcMcsl5Cq6KBN
zPWomkjVGhXlZlbOGwM+F53uycyi9AYB7EmaItgK8gaheYCDyUdjBytyrzoBeayipo1YO2o8ElCB
JO5xBG+bqSd4k84u4ouY15c+4XwwCiu8Pw+sGfCcIk5H85yea87Uoycf80Zae24P1BV1w50yq5+C
odxGOFa3jQhUjlOxq9M83za2uKszF1ARub1rj51Zg5YQXeo6MTUudR60dVcfnJzXysHngjMLxEpv
f4UjWYuTmF8do0BwHjIl7A0UAbgaGlagwt2wHkTrndiQ/6rPolbccpFx9OryapYKBrjh76V17OAu
OdqX29hAS1jPl76cxeOgYPTnCb2/P21g8yWX2I2eutFujmFf3I85FFM9Y/yvuyA5Mm/B8YDDfNXD
Xn+YZeyi9E0hfvXIvCjM1jU89CjqCeAEML3kIgjCb4yebVhuXpgc2NsusLyVSMeTHMj+dSs2YJMX
2DvCyoN1IXMcaAZzEMSOzMXGcpe0n3QzzTYcD1pPFy3xoZYto6kGYT8NQEmZcBqXPo5jW6uouEBZ
M7cdCkirVxZeQuezIajgTD7azBBFBEdhVX+EWw93eLP7u1zWzpo1F542UwwXcov1ZczTe2dsp8Pv
n8J6XyF8O0c+DT/MOFxODLQUG+seDfDYqaOes4B3C096qCLy7fKmXb402vpeZK1i0IGbSRLWG4Yk
aGjQrZcySK82AKqdCGbW7+BQ7500jokBI44B7NtDYgdvxKoVd70d3mNXkhcPnBozJUtsbU/QfTXF
nZ380dwsj50WT+h1HsZxegG4lt3X4MuiLlsmJq+ynPPnKjcSYlfI3LCL/CIT9TQXpOwOy2lKHk0+
/VoKM5BoHv3tOIVbVYXiJgZ9Dlq03FM2H5sKtEDESvkAGJdGJEm3juLIzHFhGV2LL0U3n7UR+mev
9TsYtL7g6Rfmlzzz8as31jHL5bCbrQS0sFmQeBDkh9xB49N3xnaa6E5sy/tqTWbfeLgyAikXsx/r
x13hoPEMvck5e5N1l5tjcHb6S5VYcMCQ0iQphnMrMRGheTTlxZLtNyi60HxCZibbH/afIINrRfzK
kCrclg5bz8jdhbrGPEo2jcemUnaSqRb9/9CAppASw3eqA+sxMVgw827ehWTQ4+0HCdreikLv80g5
GNq2pVPJvUdo9bbyUQt1FhS/vpgupcGmTmpP7kZX3rpGWzvbC6Ntz6MYHah5TENGb+S8McTK5k0W
FDe/nskHw/rnZtHfZDbVvdP2UA6K4S4b6MeyNL5Lnfo9ZlrBv5u228HJiErobXyp4KxS19a7fLYU
wUacsBWky6spavPOIOMbewJcWVY9ZIbUXVIQA4oas4/0dKZLb2hsBPqmga1uwTpzW1T+hb2zuTdy
7NJ+NeKEQqf8WJg4PsdIs00CLQYxkWUyoDLwyn+Sxto7RM+eHY8CLHc90sxDCqE6cEBi4ZbbduxE
V7XTyTMjd6LNCnNvGVhxk4go+SjAcl8Qf7LqaFDO9QSOdWjcU6tR7nkzdNApzRAgeTjn2/7YAsW6
kKE1XWaqP3ZbywLeRr1sl956IgRgx+FGpPYtbftqS7I0A/EuFABQqSvriWY2YVqEXIqNQcWrfpqY
hACnzxdtPn00WlJqK7yAysKoqSBMri2OpQ0d8YvMjYJwiincpdnLGHTqQVlLGG8MInjoWZxD72Y4
ysCjzV+qBhWh1+E7Rzu9aUcHCXlVqO3s+hqncGXu56l47SPxBR6PXSwOncBivVK6rK3NsrxUHU+7
pLWcJTOPip04msfebF9nq/soHJoetiNBVp7GzDuqQEcfoSZa18/a9D4kbCWUsfVgowRDdOeKT6/E
Z+zX/B/gU0rWQJOzAKYfEhYRD2IJhkv99tEOIoieZUNogJg6DhurI1Zi+ZCnTXZ07QDTt/rIOcRJ
dc3NexiW8z1ZdQtrLdqnqKTkSs0cBuM88yBPjeTileXLgH8PpGidXpzQKc6D+8hWEUzv8oF9iPjv
M3aiMfqFhVWhTb/feFSMqKAiuAdBfwh8zrxkQB9cemiVk8bvD2nRPIZlzG9GCqsZD8mmZsQK0AIQ
bOIaeCYVJJTIzcc7jM0btrb1sylZodTFvzKcJ8i6bYAbpuQyo37kBiKdASt4iB7KqFdpS506tuMx
zJV1tX2IeMu3isodY1+CUWT86aXNVzul5Hi1FiVpFAVbd+3ahnE39H4KO9Rp9nTrmyEy1KmcQbPk
Koj3rjW/gUiJL+Vc3ZeMGw+zwoxhLR98pM8bNk/1WiVudv794Jvht25ik91GpE8s6OdDyysUB8N4
4sc4VtO8Ia1t3SUlqoFcvsk0AvdopHugTmInx9QHa8IeTAtaz5Kkpbm95dNDMIbseCJmTJECYRH3
+NIQOZ+LFP+Z5am919d/MzP7RBXC7INh3pC6I9kXkV4FOtjMHpPPlB1WUjXN2htdtuLupuicdmfM
AF5gRxNCxOg1NrDtonxYLUWcJ8SfBOSmLopXqQVhQAFqTaExpjconUwPz+7YuczvePxA0ncwQHZa
N4Qab/Xcf2Wqxb5U75sYv6jbl68M31GN1MgASnjlK2LOdpM5I9QxLlHhg8EAH7iW8V6OYFLoLQ62
5bNyjL2TSijyZc6rU5tfRUR3RpSFyUqIfrK/+AkiUIkPZol9Ioo3QgTmf7YCgp1rGPhMP4zcLPe9
6e0aJ2h5hiBqS52w5vq378lyJuKSBEZYycIhS3629UcT4I6VAn83MhWK2Iy4eV/9nQJk7nnBHIF/
Scfio0E7vkLzRmReaD21aGSguPqnbrI+uIrcLT/e3s2Dn1S1LEC95jMaEO/yHIArLc9IfOS2EF9u
nL4UWTBu/WPtMTQvB96QxHsWugLrK4AzRa5H8REd6tr/jEKBS1kmz4ZvPjN3wiKtoGfEKFH6xr8Z
8Dk5xSO8PSMg6weCxTzaFbAni/7T3SbMNJAo3VeLuajzW1gTTbyaCEWPXR5xaQEwSPQBTUzFQtdI
TmmKoQxg1LpBmE8QCXolGBlRwN6xjPW5S645eNU+fJtCDEwxNuJV71F1jsYtg4Z+E/S161lgY4nn
HGyQ/xrOBmCI9BW5+rwSk7gCMrtiIdkDu3kPp+qscqSxZtG9NNL/BEm/bjqDPCifRbUT0Jf16G8t
rJAK926WYnQGQcKaDscxyuo/ltHzGJj1RucN0Xm8AH1qPcZmi5IHeNUYmCgOw2Sb2d8YxlADppCA
2ERceD49EG/HJWHqdWWR/u2Jbi+E/dKWVJnVebZTgT3P4YRfAO5xu28m+ei6CCvqUh6NHiUVPILV
DDMY5E8HM4zJs61Q2FPnPFfeAeLGn9Ea8et0TKqD5qOvLVRFiOCd/7F3HsuRI1mXfpWyWg9qoNzh
WPQsGIFQDEZQs8gNjEwBrTWefj6wqicz2fln2W+zmcWYdWWnIBmIgHC/957znW7wvaJGr6ab6X2r
+U8yLZ9MP3qu8/jW17HpY8tjKhmAAiDKqY8FoXnAKKhLAB1ofw6p+XVRoxjpJydt9c0wOKsyDq4m
gJO7Fkm6NdoAZ5vAKxp5Zcqk2BE3fBiH4FOaWK9NhjkoCeKj1sanfJB3GGJRpGTDE6KZHQPjxz6Y
7hL4tMRBbVXCfsopHUqqCq6HCh/UCExkqDH6mcvsVEIVip/HVsXrhrjiaaTsrHMincfFWUex/dS0
TgCAwThUiXrICpBQOn4RY25W7HacVYjgfTPO1TPT89u6GLdJ4mImVIjyAkcQFsBG1l7k6S6miwYg
EgNsNKbV17osXid32MqKimAy9CeHDgvaMn1ud1Cl/F3AYzEN0Y6ERrBqZ9hIGWQe2/3qtDENPAMU
fzeigxoZE0Rxc7SqcCMEqJrAVtfY3IKVkcHEbuGm+GEdoGlJHpK6Uas6ZHoyp81xElQ5rmXqSHzP
eWxehdGSrhOZOxWDPysCxHVINGzPDfCTRBiNEBOWLy0Zb1Vjjmsiwc/E2KN4jZi70CDz/NtAtiSM
ldF9vuRYBg5KQreaOBGwlLDjCTrqTgKywamHeqsJ9A4ZfWevFcWrEwo6aSvSB0rHYW4Rw7maBcWf
c6MyRKVph/U5A2RCRUl1JojyKlH+BSZPUW36MoxL9Hi3gYS3JAk32VZV2bqPkN31iqE1TQL2pa43
FrFzgyXXG1uTGIie3DXbX7B0c3HfpKwSY/ilmbTxYDcs/HqINxBfLVZ6PozAbXmj6ZnwNGwrJOHx
yaUbhLBemWV3JrHXN0TV0QupW0+FDM21/LUV13qhDU8GF08q6DdiN/zSwZ6LBzoVnbVsKb70FXdC
BQbWCgqewOhYGobCQD8rnrjbxiCeUa8kqkmru7QC8z413FtoYZwQWoOg08TR1xu1McqJmKrYG2EM
62Oxf59XGobxGDchJjpm2AwMTAPkqGwN0jZ84wtQd6bQxbSMhC9ovc7EX3XJ/aCjnR5q9VCKa1Xa
z7TrfC+b+SwDk93/TFCBMSXnkew5nrr442cD5nRMI5GytZm54pMcIY/OI9awT0iYq24cL1gpPiUV
54l+2SnJk4pCP4/BGXu9ZMNFP+JBd9ngx5n/WJDtgbCyvlG+eYtzBnG3hMcihjPjyOekTgkbrUCD
VcFnArDhGU9crCRYZlX3ZXYv6goik0ZKlyeYghIsUa70EIV12WdvSJG4KUbjJibEpejLfTDjcKJd
Zh+a5Zf3380ofnB0as+x7QjPWRyN8WK3ZM9LaGWVIGR7/y0gQH777Z/ef6feXZDvv7ALG8tF1xHD
AfUXGOj77/LB+Pt373/34Y8/+5Jvf/f+xWgs8sO3b/vwd6T/wNCZc2MlZh9PwyJe+/ZLFJjf//H9
H97/LvnxH759XRLVi2N4+THZ+2+//dOvf+yHl//wbf/NH/t+eN99z7cDjx0R/n18317xr7/88JLf
vufbm/0vv+Svn/D+hf/l13x4/99+6vs/qEg0Xho2n7GnfRnd0fcmEXkDktBdnY1MAzP476SArGKr
flJpXWy6aapXrSlNkuK890vs/RdRAyeYl4b/lH2mJzbu2qzZDVYxHNr0ldurwJ4JasVM3PHgd3iP
K6PyqtF6TKlQiZsPrc3QabcQOb6Uag43TcEmqZvpGo3Mw1dRgwzRrXMefi4cv6gsDt9+iciiW80q
xHCgJ9sSzdauoT3DbrdAeAv5pCN3NCVTWenQW8Af+myxnFNtJnfaaE0bMdSsNRk5hl1dE4T752g7
9k6E+jrszXSLdv+qj7rqMAzJjYsbHQQHKjt7sbHreZbvIgLu9NH4kyUg2+SxhuSzCQBYvj/r5NJM
BQFSZww0MGIebKxHe/pAFK642bXlFxH6HUNKmdGh9duDP98EWmgBckOfp7+83zyzEH/foHCa6Lno
Gr6lGrgUWwW8j/NihUTZQUjW+28tA4qBwAWtuvYtKn0swo6OajB0WYZisyfLCJvjRFoR4/xHxsE0
OxNkF+BY3JISS5VoynQo9UMGzGV8jqwWiVMSb/xc1BcR3avS8MJKe5wxhqxo1l93HeyttsQd0cdb
uDacvS5bqExsZYGzsCT2x8wYDiFPXeoDwle0OX6tUNYsVcgxopbzDC2BiH41dF237dM2w9izT3R/
5xNtRFrubB+HS1mSz6xc4tmJHhsArh6SZevngFxZowJmbGJQn7EG5xlSVUBhjE/D8b7NCrSDGnGD
RFJcGc9+H7wKfMjI89UnJ0hXqV020D+5gkuf0MPSDDOUlv2Zi7Ff2+Byk3oQR9voHgNiQi8IhzH2
yhq/jrip+HC+KkTKjBHjgy9iigctfEt7+8EY4xdavi/4WCi6mTQkQ0szHproxaRXPHHhzjBgiFZB
i2KoMYxri+wSQ0a7Uu9vpTE9zXL8HOrFUwzWM+5ZXJdtCYjQxwpKt5nOu8xWiDrz/inJ4mOc5Kdi
ru7pu1tHIAZXQdevUV3F68xkuq/HOSolNMUAZICM0LiK981lmgehJ3GrrnIyemLhMuDMxSdzAM7V
K0pjKrhLJ9+g6iLkPR6ZTYlBHYYkocYKpsKzlHvyAWVeVAWlV2w+kRCdrhMkISvNGtFw9zcUFlhV
zHKvJ+bDoC3JzE1+LfBFVqHzxaf5mJTEqZb4o7xoGHZzDB0WuSX4lkzc1eQ5bEuTp8qgeanMbuqB
vWvf4XViBL/D7Yab0yd9srZeNeB6dNxuZVyfjaEP7+IvBOk8maQzroK+uVM2qFM/QUuDaS1hC9Cr
BzFFLSff/VJYUK6qB8Q8h0Q3ngqT/S+uk1dwrCQgVP1zrHN7SwSf4B4QpbuYAYmBQYwP+csBkUSX
6RSzbVnmQ9KTYCtWugoeSXvVPWIzt41AGQuSSLJ7DDdm0zBESzngwLcPNHKOSVt8tththHR4hb02
2YvgmTm0uqBL2fFwxvi6FSVnHJvqDG1+FREWV/QRALfgWiYtoJnpMig/ZTyASJ+bykuGa4dsROUe
RONJRrTkFXsqjz7G2q7HkCb5GNEwsUheABM2zVdxyY7aAVVUjhxJYBWrFBcIVJTkeeKUrFLkFsrQ
T0bpHss62xRknUwuFQo3RbA1tQbNZ3Ju5CRX1DgnV+QaEIXeXvmI7pjQDIxd+jdd2ene6J2nZApv
wvBVyuhMA+aiWSxaUJAHEn6MMAeuM+6Lzt77kXkT+6HFxkGd05y0gbC2V2NTntltHVz825Ta+UM1
jS8jHFx03fYhQYQPWYvIQiN6CjR/Zbc0gPWmObU1wfF6+6kOmZy0XCDs+gBJN0YKbUa1R2san5oq
I/7dBWfCjDcFmEjnFXwRls3MfJ1nP99lqAMvzMX9bafGFz2Hms1+e74pMvd5Xra7PaX8mhiioxui
4EiBsOrqWJuffdt9KkHZnU29vEoQj1zoobF1SYvjlKcr7Cc7WKjJfp7CxzYCmDWWz4qA0tVALhcr
R7aZRfKCrlED9DNd8cTOOjasmJIuO9d6juZ5XoG6bfrnMiCIkGUcCVLwqTNBzFFdPXWRRBCy7Vti
DWwo2hcqJxI7P00JEmIwfSyK9rUTkve69NPrKfvEKOVNFdZXXZbYd5f+ZZg4BwyQuzCXT1U/PbqN
OMpFWV02GAcIRP00zwTg1PgG8CjsjCLvNj151pqeGhepXB6XBYELOZ2DOIgIt5BOhv9h9hBAUORV
+c1IoAI688tMWE/SR6hn2BWT/OrJKFoyJvQKpI3vXwr12MX2vTXZIdDB7lYwjAWeLT+79gILxsDr
DgnVixG/ghfNdkz0mPnrV+QZrccKRbYx2xb+RzYHZXBADnJMGm4mls2bqHYvd01f5jehosZqRzrG
/cz0Jk9JMpnjMw7cADODc7D64NSqZBt00botmerXLlhUOZ0zPSQMolqSh4evSRji8+KSG3PynbUl
qIg2WZX5AJBEni4yq9tAtCbwOMoSsw4PFTphrNXptm58sKwdVEfM9TAjB+fCDpwvRUgghIlVZYrq
adtUn5qI4ojF8lQoJ8UDTOp3Nj5gwAe3moLoiP2v3WiLHePJXVVHl6QHf4Uqq3ad0e9rP9xMzIOY
F713o63s4j2uakl2Db4Uf4d7Ne/BpZ+KciI9Mmw//PF//Twc9of82P+7KNr/B3NmTUd+l+u1fm1f
f/uSt1E7nV6zL//6/a7o2vC3u+7za/593Oz7d/0VOGuJP1zbcaiWHYshv/wWOEsUrSFoOriGIxHI
WK7x+29/B84a5h+maQni1FzHEMKRJKn9nTdr/WETuCh1HXio4VjKVL//d+Jml5f/LlbdsXhZYbuu
5ShL6BzLh8y2IMwjy5y6x9HUfeuO3NTUP6NsQvmRjE5rxRdT4LrpnkATHaufO3az9TRHzdKSG6J+
ydir1TNDeqRfGTwu+akRgH/Ia6z7ZldazUK+C5M6vIojAmHXuj+inphYqfKeFZzeBdQ9TVTt1wZ7
tfacw6rEwY8erbOoHACowTht7dxpxcsMopX+eiCKMWFzOBdVc4XROcdQkPQ9TwE3toFfJGoqsRfl
Fv14BgcAk5Gw2MfIFSQOglGg89jiaM93COVmot7acDBXHXYBa4VXRh9uIGjEi6dj0miGoO8YBONG
c6JzjjvSr9ekDzpyK2CpaW+WAmO4bQHs7G23UFuJWD8j00Vj9idcesivY48D4qIHjzeghfaHaPHM
OoTzXfiaKiN6xEK2OzOY2DbgpS1ND35T3nikDHXYKabaDU5pY7JvqtMWgDIzLzYVB7gvPWoL07Qh
iXSIf7aG7NEP4TD3zUctVbCnCtE1iCoK1QUHU9TK9VRXWtVtpywaCBZdSgwm/ZDKc2TQeb1KRtt9
4wkHbabJoXjcGrKcFiZeJvQ38ChM4EfVywBHiumCRcxEFJ5dM08LunzS5dAsDfFTPzn3iWwjzwyy
ZEAAV0wPE7bzDOoqBN5D0ocxTTS/dAno8dPkAbo96IEmrBnCh1Q5FWEWE2oNulMFmhWHUcwmrZoo
Ax4dOwPMy9wh31e11l2PVAa/MhnF3ZVdDW55nTJpHc+t6ejl0TRCB2mERtI8Q96BAVIx0Ef0gkjI
e4hEEQpp5UNQxY41sEz0DpAZGIyNeylV0dunoFkAWq0W1QvCFibEVRcou78rIMAitlD2AEvQjXNj
ulZ+PFlvGlj+iTF+D4hEr/Jev1a1FOlN4kvbIUeKiIZgZdPvBhbsq3IwmX62A9Non8c+KCeWBRGu
zLDJjaObmaRjeQjijKgne7d2ohvc8I0EgJggVt5kdeLm8dYK4uw24Ixnb2WuFaQ0gWie2t3EwdgR
GNNkVN7sWI7FnL01GOhkQWdqX2kVsGxf5MNctaA7wt6HA6YglElA9UgHoGl1A5iih0Jry9pnx28N
NWnysg1ctIS8601CKnZ4bAIsnMyKaruPyhOecd4jCBMt8bekrA9Q/aXBer1VKS1KyJ1FaZyGrM2R
Q6owg3zFXmLYl2J2INoGpONqxxZ9MQN4HmUx4x+80uViF5tGbRXyVXZ0JBIxMy/DcYZ7to6lViaf
NYunC0V8EkiutZjxUPRSm7AFbhDyOP2nHlB1cYMNNKQv7JOftNfQh5brzmd6cWHIiomHbmk0uaVl
oSDWZn+kwVlThWulCwRGAOpDo1OAzLew3CBeb6Nmj0uCAsKdCCO4yGOjxRkD6tITYLyKdcXkG/o6
lObpRDoP7G6E0Dhdo2YaX7sejjH2Ni37ZGTSuhWdDdkBeVnPMzZNYvNP2qqDcQ5zKxSX7PczbdsW
WH+eG1n5tEzHyQY0QHFlUETTq7V2gWam5aWSPS4kafejfET4SQWMbLEAFKoLrXzxqYPa19rAheOp
WHdJPC7HNtt0Vu0Y1zq7DOtkColrvo8rZHm6j2qjLgfhbqo2CNm0p7X6gpRRM7ZIZfwZSDGniXBN
IlUvOlI6KXNKoG8efuFMwONva+Pz1JmNeyI4zx9PPgbrF7/QZb5XUA5x2TdVbuxhfo2gAbXCYZqV
5KNOlNnkFh7K01Lt59yWsdfALzdfgmkkYK9EAdlvQPaVzXb0G2aiTDKrZsOenMSXth0HQPpzF0fr
ZibwZVVMgdUfKntg+h6krT2t+1oNyMEdnvXruoIRdywJ2iPiQpZ4lQiZrJtzFbs4yx2rRs3Wy1bK
s0Y8i3Y5zjBUPMMdAZx02mQxx9Kdot8FQ81G2e87u96Dg7SRrSFFtg9OpxteBM+A3Ids7vG1OPWf
zmD3f5a+hTgmIipYg+rWQoeIhrQC0zQHoM3wS3KMVkLhtxvlojoO/BhW9qKXb5gTjMnn1BetcS7x
tDJWykYbN5OhkS2hpNYla4iPOs3mTjf7Nym5Fgytemv7oek+OzwB7PVM9CdZnlPpJ1eJn8TRPbQp
M9nGtEAot7DZNNt6wryJQTI2bt0I+eCVKcLsKRkFZZ8BAN/YT+xWnDUee3iTKirCCh5YzrC4Rugx
7XWIeQ0MqAQPiObYYYIY3ZEgDGKVVR45DVmxnVSMhEGLeOyv+ZgQB/QFyLKrWgNlfUksc+K/1COz
31fbQPi2H50CGFIvRpDnYwqsCdc0eVhkXEBboIjPu+Es2H9XXt3gqwUA4Zj5uoACmG5QrmXi1LlT
Np+j1IZCX2Ker/d1ms31LkZjhO4AyEiNCkfr9BVOzWw8YKfBQNWC6Rt2E6Ix0OWh0YboAxw4OUOD
mAGDPMZzZAg2QlMswpb/hfahC7h/ZuRPrtLsWpfUW824g2ZdfRb55IxbMfe48rsxQRA+sfzb2ylk
hdn0AZAT77st6k9yet/3dAXJDUW+//yv3x3LFrYyWQCVsm1XEFX0Y06v1iJPUrnz5vrcb+VTnKoU
G56cePrcMBAu0juhOaLd9wgZeSfO3LC5Ap3MTkurzNkHLjIOmvK3QS3s/PD/K433iuF+KqkYPhVd
3tbT7Rc2gj/WDILT8D//vZf/j0rj4e63x6gOovy3fZO+5p+bH+qN5Xv/qjc0af8hABtYDmpidvec
4t9/G7407b9+16T4Q1fCdlzHkhblgym+VRzqD9ugFnBtWymxVCP/p+IwnD+kY+PvEhQyphRcLv8+
yh/qxm915G95l10XUd42//qdV/+u3hAC/zA1kCWELZXF0XwMPebCHIIFW+uSSGyyV4LC9g/X948x
1P/5Ekvu8qfX2ygPOB7jf0hTGK418BJjaF8pjHDgF5lceSDALghLv/zuNPzkbvoxxfnfryZdV+ej
IQOeKu77V2s1/N2truN8oW+W5+QCZDiIGX3Sgivie63o9r9+wQ+50X+9oiFdw5aER9iuvZR0370/
VxQ1KiQKLtX3l4D/9fSyUDgKDDxz/rTFX0NzsUepGGx5zhLCMJ3ayd6x+BFGxqgIe39dYmHV5N2v
j+xnH8VSzBoKgQ9HaP14YEZsG2kxE8rM1ue2tNJdOJCwZHSXwXKumfsG6Xj69Ut+eJb9/WF895rL
9fbdh2FTOFEsQ/QnuAztIuFg6SvK/YucNKN83pYt4qocYytcPw2Jgxjd46+P4GcX9Pdvmnvq+wOg
dyRph/OmSxCmsR4C7Up2v34JY/ngvj2w/3qTcoFuSJ06XX68xmLiAgtF7Qn5prie9fwlhyCo8VoJ
rIx+2svMvupld4n7ZuW2xXWwpJfl2384iuWdfDwKR2f6hH9R6tbHW7e2UfQmSe2vZf/SDvM6Gaf1
3GaIQNIdwVTHsgpBH9AwiMCcuFwAHX79xypTD2HTnn99MNZyW/3HwdgwlumQmEyaPqxhLsQ1NnOZ
vwa5Q8WKSTrbQfpEKku2new9HKoXJRQlvOoPeTmviT4lzWvwzAkxJ+CzlgiBORhPyiSoLkzZMPm0
1hevEWeRe1aP02NXgrvHSD/188bGoYYVR8Q0Ertp/et3Y/zsIuJWVmyrleDO/vAQQUvHVjYkl6CF
q8XTe8HWIFoJPOB0KBL6bQnzNQEqNNNxdG1xZXJ3Te5z2IjVrw/lx37QX5ea0g1L0qaxbCn1Hy/n
zHe4gYfcXzsEjUFCiYZp69bZdVkQ/E3ZDgdiE/7D9W0vJ+vjyVQ6xnrHtA2WoQ+LAswXw6/bmJtY
v48lMQuKe3mIDgu1u5rJlmHsuBCJ4ZvqsYCfYx+qINjoiXZcnmhxQa7FpB3NyT12dAmiLtgsN/88
A9yOZsDFwQ2baM93z8V8qtFwTJa8s6Zpq0/jVi0SsiLduWV1LoN5jUp8PXBZm5UA64X0Ze48jmsS
4T/cUJb62R2lHJ2RiePopv7xvp5DhcGsddy19BOkhyScuYc5zXbKejFxpaUZezAg5Q3KYF8CYJ0o
akgMmzQshEAax27fFxRARnZsk1ci7jzCFA4xAlatIDINAmFqYxqA2TiMZ8yWq1GzV+XUb2wS1mYg
kY7Rb/wYQ1ed7XLApcQs8syWu3mOb6c62fV1QTwywJ+kwwcTrGp8uKaT7kaTYAcLRS+RZHSBLpbz
tXzgehSvmrhbTa2AQgMuWKsuUKhCBosPTjN4YyV2Ne0Wu6B/jkTaHU5WqJ0Y+iyZOec+gPulwME/
B/c1ItHJ1DbS0fc6KkwiKT07Zp8/WQfi+cAdm1cS4VLSk5IeZEfX6T2fu6GIeBsWqAQFw5ZDo9Zd
dUOwHVzu5ylYdfmRRfwQY2Hmmd3K9JlWCTAHgu9MTDOWBoJ+3FYRYv0wPsyjedAWtCKpScN0jTlt
t3zyLZRBwkDXE+mBph0doI56qZhIvCEDpbUPGj+Kh9KFa9bgX66EYV6pYNr2IMYUFsLWRRzfpNsh
C+6pmV9ZwCiVmfWTKA6RYDyZA2/MVo+ZEd06SXt2muDWP5HPdl+B8suozLM5PDSLcSUOQbql1wEK
YaeBkkfAmcZYuAvas1JYrnheyTHZVc61IpmQ5XlbBJGXlj3XtLXzNXcN0hGn5U5K9RgvK6TguOn0
SfZPi/Yt9sRWWFdJTfoFz8jleQnNkohJmjdgbDnjVXqmeY0n3bOrl0n492lY70r41FFOLiWXSJiE
QOPtnSU5uBodRsrzeMbQR52NShVxV6zf6xG3Ig9imohYzdg0gKBH5k3+a67BiAL62c/bYG7OLj/N
CYl0YrZn00JM1R3J4V7mYAHlxRwxkR/fM25uN0w50JbxSbEYJH60oiBiRpfjcVku46Okxhm1mb7D
lYF1oyVHRiv0tRYTe+aO9K7cY4xwlebIqqdGW57JWkSSqS8u64EcoHBr8o6qWJDJsNjLwtuUYMU6
z6D7Btt5EOvuK8l8m0FLbsIYDyPNTIONWKaRddxvkn6ba3fL34ie880pGZtub7n+RkHiFEI+NGmI
ohBgLv6Xy2xACUNPLmQrG5MNBlYWXgXjbWjpmUOgk9GAxJGo5e1VzsVJa2yltVyg/bxrAAgSDVZl
BwNm4/JdFsF9BikrOueCHtoq7QXs9QlulOuxLqwEsgABVptTOAUjad/LC6XEUIWe4horaJ5YDEoD
5JA50/4y6D2VslxaDDD5r5Q8ZeS0zQsg2QlIMNP3aB6sDLPbLCYgTePg+K9rWI75eSFvLKI7FrN0
pwJIQd/uCebwjCrZ4ZtYBbG2GXs2tMG46UOHhD6kJAa0rVDfjrpzqIOvVEMMjufFcOcNi4iVi7mV
0UHwMBoAm6HdgT5xUXEkacgqawZ3jI49sgEvdJvr37xXmKQKIz4IY/ACzu6yh0gIITXq6JlGMKhc
DhKdq40imodCn2X4/3iRZNqa/GQsEataPP96Pf7ZEuFCJ2XkA0SZKdKP6/FcVzLFo+iuke+fHQWJ
Mx+3nTD/YQm2lnX94xIMQhOKEoUMfscP29jYt0kvUy7QjEwcsjjcQvS+WMxGAKmul2dbYbL49mIV
TYCcEZQYNZptP0GRlK4xCii2ntiltnMzbxdBGlPwnS78J6tPXgLjvjUEwv367PNgUe2TM+IFxFMc
s4X89edl/GwD40JkZqesKMmsD0UII6sQJYly10EUP/s0gKrQa4RYGaN7zz7iKiHxdBDE6pnWYeT/
0T5sgvyZpvfbbJlXtuDGj23A6+0l9ds/7K5+utFzXcd830Qb8n0n9F25YgpIURaa0/WEBR0kFd5N
UGD5/Da287bNyJdBJ2eZYuWgWmZi8Ro5mFOQteW25v36k/rplfXdoXz4oMY+07LG4VCENZ5QGcQX
YVG+xo1z/+vXMZcf9OHScnTDtlwhHYMr7MMl3NNc0szWctfwsZ4xQV9JR0Pub0OtJQUav+Vy3+U9
zlQMv3CW4Kh3q8TswQKcbVfbLMuG69d7DWhM7brHoDgXKHezjkdE2P1DOW/85GNhL2bAPpLcCuZ7
LfbdGZJ0sVMHpjNJAtzSU7907NYNZprsgTN3gVjhohAEQXD5w0sE7Mu1Mic3y0MxY7/x689u+Wj+
46OzGBOz6urCMj58dGDPrbAadXedGahjQqQv3eVSxdBexQr5T52Fn9TvNAUtwxCGzXbc+vhqJdF3
CSbmNZlyWWd5KA5xoS+iumkLH/igtS+/fnuW/pOdPy/puuyCebYxI//x8YacZMxaElnWpc2OhEWx
41ZVwAUjgh4I+ohT+2oAeOZUmrd8ydLUiOZg05nZMcBc7w/JbrlksCatsoONL3OyBm9iLJDN5k5M
Kfua9Di4IVQRGsBhC8mEzaHue3M0kk+gbzsGUNXQewNWrZkYPb49G3uPLde2DoIrJbMj+M/t/BZU
LHOZdkePFuZucwYzzQTbPUaJdUWc66GtScsIxCEh2ATmkGfX8U2GWcvpxc4kkkf3k33tdJfoK3la
hrc8f5hWHFEXFW63TipPcXnB8thMcei1pbUDRnVQRDhZqiNkICRqiwuSBX25J5YdeMffYQIn+SD0
ypRSIQ+uIMWDhANF0J7tiSuUGmCa7YOhz+TaTEgCiYVzWYab+qyxpyImdyXB/7mpvVv2vKx7ELmW
PbM+p4z6iC8vqIvbGA5v8rXnXrVo49jdeKu9oWU4V2yTej5AEc0EvANyKSkamIkZ5Nks+2ejGlbw
RNu+9/I+3fls4kNdu1XozYQRMLkKSBryvdYxD7bZXkp/J8oYR8O0nmqMVuZLVPm3qQ0C+oJK6bJx
k3Wq83EXgLJblpBeHXEA7dPxCnUOYIQe42NxYXTB1mdzkdISKumI6RhKo+Z+cuId7bTVxCq27BR9
HH7LHjrsX7XkTqb9JqBGqSiXHGDzTeseJxg3KWIeuDmr5Uz0bXXW4fe707gK0k1ZUi3wA6K52+TZ
5dJnstw70dEiGC3YIi8W4zxB4Zk5wZZpLrClcDtyOsL+LSYPOiMFoGdlBd9Kkt+mJQ8b4St63WmN
5e6QyU8yf+F/MRstMQfbDmZ/y4y2hqDdIWQySJ/QHLQZmMLaSwNLDHQTz9WNT3WHMhRnX6ONazdw
HnyqY9+lkMin03KYLmuvnbAJirmMOH+BS9bpzAa0jldCjieRoQO8t7riGOMyyJsXaYhVNWSIqzTA
yGx8xbA1SuswZD2IwPBgTUSN0bvA7XMzE1cSFLRlaLkUIrnJacMs3V7RHigsr/I+9OCJ7LSa08CP
QoUBkVTzSYSckmf2/fa4abRpvTQLl+tWjhODhnndA61d7rllA4IVh3lTcpzYbdh6tqvkQFuk3csF
GeFz+4BZManpIsUeYyDmWOu8RQaYB86ljpITZufe1DhdESeI8sio2WgP91N4mvX2+tcPuf/s3kkd
1BXGYUe5pkvB+uMzDr1G3PH5UGkFqL+pWjJ7XJs2qRUUAsultuw3oiS4cxyO2EYN5iPrttzbXx8H
wqUf1xIOg56/pOlumTzflx7UdwtboVcwEK3RXTfk3jfUOn5g4xemjwRr/tcvBSvtP1/MUdLB56WU
VDzdf3wxI3e1PNcCtbZFfNBm5OvhhI8masJbVNgprfLOrF6XjhrEvRtNhNBIpm1oTadQ+zxQeHbE
bFRVeDsV6j4BfchA46C793ACd304bKolS20c3khIXCHL3odyMbKpgalstSIFAAfYg1XEL5CCgRZL
DYV1dBimZi/QwReII7CwsZgvJ4DGQYn1tosE8akUhMSTKzCYAyqIpVs8S0VysZq2zjRvhwFVYpEl
O4Ail0QGH4gJvSoSWhK0IhonuqVGuW24PckvP7ly3po5nfZiGNchqByz0V/cBOwlBoZQ2xWIoJhz
SsbBJPZ1C1wR1foF+YcnBCWnoeUBHWX9ZSmBfyQnXbh35kzzJefZPmdHGzVKMqT3DeAcK7rRkuK6
rTPSE9h9Mw7+JC2BCZL7RVsY5Acgf3tCCVcTSfUjQYZLBTeWL3pCGijqbBaeC0V+O7rXpbuRUplG
hrpr++LFzEA4UXTD9iWpb1hNerqz7fZNq8Mv04g2OEF4QKRZq7kHJelJ8QCBIQkPV7sVbfOasZUr
h2yn9f5dQWa0YZFYFFTaMYOM2xJbDXJiR7kQhwt5rvI/+xWakCWA9hH60WaIEOer/JpsNqSxrPBL
O8HMi+uB3pfFcSyNuyYIbiucn6xBVsI2AZyiZrp3EEwP9KyRzYDvYkWrdGpEwmkngOgAtmixAvbm
ImgsjdwpezcSuchFDfSVP0t2ppG5HoPnTrCwlOGhjAFZ1MHtsoLgAH0whvzCaVHLpPkxRHzVJsYK
RQZkK17KjXdBVu+jxfFFyxFoNkefYq4hFCXM1gk2dV8BkQNXuHgJSEpZJ5N2s/RApOM++gz904S3
36RHZ/isQxJhMh9fxKyX2nybDepN4+ZN8/6tC7RHcOU49wZb3hdaeswLRPPqqz8UF+DQt65v7xrm
21Su9E5wrk7RQ2sFYKqQxBJvvZTItSBU0L6L9aPRBmfoFCcrTW/ee0fEIMNZWtpKMcvTUvCJuj6X
evtm07gIh+7BluQI5NGfMmLfs2CJMjd7jRJMoGa5RVB907bOY2UlK23E5GOqW1sEz0Mb4xnwnye0
kHyMzr1U2bVN0FwuSaBXp6W/tPQGBi5iv1GfyQdYvbePWM5NVDqaBIZGVJUkprYrBG2+wVMlj9eC
/mjJuiidbUGYrdtBQXC9pbqainOtLc6a+MZO/AOCcGh9bKv5KiaGh6Wqp+95bP43c2e2W7mxZukn
okFGcAQafbG550Ha0taUuiGkVIrzPAafvj7a7sLxOd3lOqibvhGcsNOayIh/WOtbLbCnyG4u4c+l
TInr5sM1mvum114ADFO6EM2SX6WbMBZYhBtiB8yYrFTm42FRfMyi2SY5MRi6RfVqRseleUvm8W8a
uP/LGevqbPMdj8ZA/5c9YMcAO1et7qxdb6QwtvylPFpmoqRsnJdx0n99qBv/MiKwBStHOkIpTdSn
9j/tHfXYjibZFR7+a95fkW6WgjPiFwQPgcIKmhXvrV2iOxN/c58Y/3p3mewjXNegs2dNYv/TfkSh
lLVtOLDrylWrGTF6xqCH6cN+meKks75jSurHRvou9Q+YFGe6yjMIs30M/miZFIU8u7//NP4tQfR/
T+38P5FN/3+oiEba6UmdPu3/rVV4iglg0M6IDn79o0rhP//mH0oFQzi/8SARxo4mgCphWeH9IVQw
kEbr/LoBLTNRF8LmcfhTGa25v0lheAzCFgGLxZCHR+FPabTm/WZ6us7z6bK6koJn9d9RKvBZ/1LE
8IA7i/ABtTX/L549uTSv/1AxTU5QmF1VZ6cQFsDRIxxgh9LQL5xYeyS8nGNfDa/QlRgB1vDBgjyG
NTnluGNWyWzWV4xyVjuwcUni+zFi1D6O1a+ZJgO0tF2cXFJX8EXD/bfOU+9twT/mJw2PnE+O9hUu
yBnIQEhQQnSrywR0CG5KPx06BQHgEYScfa+C5HOM3tCxer5RVVvdyvJj7wxsXIYB9aYXClIjiiOX
cjPG0aEq6QviwCTny0uwr5O+ZzQFCMl5Xw9JvJOCIACjBHo220yosDi2ISQ+XW/ctUvzUQ7TTE9h
3DomNLGeZY9aj8O7h/C/tkwovVpBoGI0aphCdUCHPXBaTblXPWibzQzBaoUo6qWP52+jct1d51kn
JMfVagqn4lilDaoJfjLLNamv9OG1ytIPjZ/kYVBI6bJrChJ925vJtAIhiBm+Mz5cpaEe23Xpz4r1
Birm4MFSJl56vbyQhIeAqlP+NAz92gAkV7d6RkpsRDzzIPxAxOnJlPa+1SXZDXMZrmsPtkYUofEq
kVMcKtc5pT1LrB6exsXMhmeYbPV2ApfL9PK1bvHydW7wxGBj4m78m9Evy89/fQB52WxqdsZnDGX+
qYoujSCdB7ciMSVICJdN53pfDXO9AmjTbkscS0c1lxtNh3wcyGzCUVO/aN1g7mTsPc/wV/eYnO5S
lOQrvanLTWt21trAnfvoDOFPSJVPSOQkA/4GMSvrsGiYrQVf/DD0xXdcYf+sEuCLrUH0AzACvwsB
Hs1lE71q9+1kr+dkMJ6U0akDNeIOLCjBdEDYgWfdVNbtVZYfeNz1B6Qmz9moc01OJUzipCL1dc4F
I3pAa5IVU5+58i0qHLH2WCs6oNFYNLEOd+YlrsCuPYY+WLZKWB77YgpyqvNy3pPGAl+vIObB0d4t
HlRcCjx/CQMOSIGwGkRPN9qgS9dAtGZdctHIDSVwkO+Z7vi1R+V2qoMMa05V0ZS6JJWy9ibeEjlt
Zu8zR2lAeMD5egkEQ2VoV6l3iD17BlM6llObHoHxCo5MlDqLkwAHTzKGa83UURgiW/b1Kf5J7hez
cNsu7sMppLbAqxwy3lwXeCHWpmakJy2yXppYf5z1STwwAd4ZHCP7PClwAVrgJ5QFOkdO4wBMxtCf
wizGf2V0pItEuTqk4zAfyvJ7bgOBScoc7zWCRJFwt1uHocBVZkNzQFq8jdrp19RE3iVra7JisvkU
0jmwbAtJLwwq/UwCt07gtvGrFPBqoHBfqr5tz86g9Mfejm8JRgt+QwZ7xsKZkB5FEgfcmJFjOglQ
oHT+CCit90DGy0aNLBp7puPl6UmrQhxnIuKpVTAemzkWb40vUq+ESe5MMvohbkQ+fUBcAjarfsze
2IL68HLiNQJ47aGJJm0NQrXJw3Ld2ssTW5QYNxJQZMa2IaBEKfGC0FJuAF+MmwzaKn/7GNo8e/bU
kQ0nFwQuf2fWbISVKnmSlZ2udbt02WPdgqTP78bUJNp4IqS0JzToQW80lsS6cw/wxt0MhqiYGXpq
I70+XoWTzfooSdU2mRaHHwW/2brBtjBoPrRB3iOs38yJEIxqg2fVyZhIETNdW3UO702we6fdm1eW
g9gg0vL5ALvPR7VaH+bUnpi+eWxfYhMhulcXt5ztsZ8UQQwxCuQtybP0D50pjoaT5y+Ycba1Vbub
ru2rwygiWnyla0fDdd+dhfxZtAzEVDvWrIPJ/WnTGmyuLAkEdwZiN6V5xp2IY7S3zmEI7LwKefFd
xaYUIC2hZ3DoLThrsMI998z+5NjUprVKZ9Gd4fZyR9hOsmG8A96pcQR74zJYNYFrPvJMyW2m1SDX
W7h9ITEwEyilWx+47x3EaBQak9jg4kcQPQXWwSQoNKlqA3oZH7xo3pajwHehCNdgCX3PMiQ/FVI+
F04xwHGGCkLaMtV9VJ5iu0hOOknnNrgcqyU1JXW30imaAz/un3UKfCWpdGc/pJXC+cEBg8aGRXaP
CRYPebaBfVseiEIxgSXG/hCk5FaaHKODZXV8s5h5qzZJd1HesbRIz2aRqF0XTd+9UHfmPI1rJL3b
puyMdVN1BqLhjgUUxAQyfbjRUic6DMHgbfBqGOtehMMWw8+RLI5p2dTWNMLukgrk8Rp7/Qdg6Es6
VzOTKX4Krq6NyPIfncJ1V7X5arlJdgkwIW/NPvxs4buscI2cjYKWTB/lB1iC7k4+EjCfngOish0J
uW1o20OFZ2ZjWDI9FMkTSTJ1LeHGeZ314BAo4tt4nv12ZjpCEuKN4wYQY+xs7RIQrdPm71Uh20Os
1w+dN8qTC7e253Ju5vY1M80rfi32yQbpPoM2UgpE6jkTLiePqS76QKAdXpro0LvNE+nN+rHIVQEk
B5JYbLI1bpvkssBRA1PeDzDTVo47EpnzUqfWzjZmMgYiMI9CFIdJMABPQq9YR0APOfNnzsaIK2IW
E09GJoFtIh5Symp3MorAnmvhBUpb0fMCopHVNkYwN6doQDipNwOOWoHrF8rHiir2lgoSGvLQ0bdR
amw4sYNjov/o8qXphIu6DuI8J5iEuyAuNdJkpb2B/O5ubA+c4eiR7pP26CeaUoLcm40vZl1Yqujl
WG8xK8ZjAJK4JN50bEheayS7PtG+VWV3TsvpoHqie4dS44boKR+xu/cyTAkMdx5HQvtOfYSTiCWB
i+EtuO+zLdHfBMxYMK9So9uS474bTSAKHb9j5vfkW9VZbmJ66opdWPS2XzrAkKti8aU0xLQ38w8K
GIYHlLN8HXCtBvHKhTgf03wEVOFQSmp5HuPEFYIj7gc+HgzWtnyKhKVtGuy/+CicVWE2b7ZLjGWS
1lvU7opjPNkFkd0hEcDgNcvYL0c1XqZqWsccdAen0p5VyhwanG5JwlZ5j7Mhu4ACge5XRGS3xAZd
Zpr6Mrgr2nEvCzFiIE+3oi7PravVpIuDIhX4mI6Ym821IUG8JUnFcDWp8XQY1HmkFJS+DrBkr+H3
37Uh9sFJ7+ITbqRq5fV4rLIkDI6hZK/XR70GnW4iJmwCIGwZjFyIdQl2E1bgVQ2BHHIc7oucFeSZ
VZq+n3pxSsd+GTjblJkyColSnsZHCZEI7+BpauTdyGmwgqduXlqH6sVajiQSv5s1g4lHJAdqL8TV
q+mpGZgJjixo0TgX1ij/kOhz1UXUPUawRbBwX+fqUinxHGQlisbC1yXhiOlD1uMuMWCXqfpitQsJ
WznrtLMAh5p4NCKCpMipQRClj/2uamJm/VAj2r474RpR4E0KUnMFSL+BRQgX0BmuPcCl3D6hObxM
Q+/eWx6BzrAu9EL70mb2uAlnlrTtI8GaPU1hkPkjm9VVAzLtgLXpUJHBhcpS3DB4gYmyA14fA7Nj
CsgtzoKvglDqHXtcZI1GAVcevUadrsLoQYs/pFmOG6QeX8YoiGRhZ5XO5wrzOC7N9q0bAVGRQr1a
UpOspJjWYdizq8U6OOJThRQHNgQh7SrIi6cOL9HxdxQlCsEj3G24rz1+kCqNCUq2Dpj4xKGpYY8O
5CN54Ce3U149RrM65iSMSGbVjISpmqPZo2sCwnw2J0iMg7cq5NDuiop59QC0ks1IcZYFcQNt8uwI
RdOTx4u7kIUl8TimQX4wdDSnAhpbFRsDhK4f2i0bLxIQs/B8SIoF3uzdaDqfDcGyA3Jw7azAPaRr
DpLlSlXHUlv25YozxDG6XUAAZZiElW8nZrOpS1OsplHEOxMtIcGHCT8TSd7Ctg4X9GPZYjEa+CkA
myIwNelw9EdfSIuKraYbHGW59jO3wjPPW1wbnKKtfSga8RIQGbCCxDs0pBumVf6hxXKDzn4jClz5
qq+LzWg57ymo01zUpo/1/ScinENWpt+KMJ+11OdfxMOcmHKaYQQ2MyosatjB5IBkIM6/cNFBDpbZ
/83sSPx1xUwXj0+aQQEzMoS1uqH/UxOF96kBLl8PpzBJbom7d2prHU84f60qOzdN/54OLE1VzVHW
hreIqjA0dcRGWYdqnCKgBQFpuNioVO6uGl+O0DojeuGJ9iisuE7+/cHS/2Rk9Bc//u5XuRjV2//1
l0HS//7rH/H5/zn2Wlwnf/kDq1287g/9r8Wx0vZZ93+cH8t/+d/9l3865v/G/8Iv6b+aKd3F4a8m
/vjHedLvf+PPWZL5m+0uox9PSBM9rcNs8o9ZkvgN4aLJMAndumR8uPTYf86SDPkbCzldpyWwFifF
8uT8OUoyf0P/oSNEdiwXGw0LrH9nkkSQ3l8HmA7CB9v1GCJht3INjPZLp/8PoyRlFbJBOo+ETJIR
mPbnoXSck0PQTw4elRVFwXYX2WRRmu31ZPV9dyUzIb+6z2xbGtfXHZUeQDMm024ippkQ10pfu1PU
rPO0De4acwnNKq2Q1UMVtDD5KUkYBGhcxmXxSroannrmAJ8GkyUrG1iWyXoGeDgDyiGzPDr//gHC
dQTKRgVAM+dDH8fG2S7QhEV8WKGFHXdJ3jXYRYOQyJKYKsoaUCdigaxPv38g9WGBJ8bFk5rf09Rp
n2VtTtcwnL+mIpous0sbvx7sxjyJ1I7OOrj5izFo2bHrNRhP5FySwmI8qNrTHyp3uIaUPqfBlaRE
pkF4EaNYx4EGb7Bh9xETKSGRTAgigjoCAZpx2moadcnUFgTSpx5DkoYOfWD3RwxL2aw8Mgq3VF7T
qs+16QojF4Z9m5P6tCq9Zr5WWRn88cFipaaznTja0z1BS94FzLN3YU4QcO3xx7SBAjR3FwOW08Fx
pruMxNVL8Z8fmFDGlwpiUaO1l9Kxn6VsLULdsvItthINbhm6PmdD+rQkuHH84sEEaSwtanE9Kz3m
AkHzYTjk7kalQdQ6ccdCab/s1ByPfdxKxLW9dqjHZLhqDUk1A56rDUu1HTxFVpO27U9OPzAIyn5Y
ghFISpuJrnwOr2HnLPM/Yrm4aZ3yUpS6iwA+Ke9+/ydFpvWdlnDhFsr8RY4TTiLGHF5n6o92lF8y
VffnDgzzMBJh2vRWt50dVkuhGD+aRTtdOJJVYDjuoHYxL0v6DSXJmdkAbEjT5LGcEv3FEv207nhd
1kFUN7cBrYKn1fmhlebDACXqWNRefJgF6RSF8u7QsxS7BNHAPMc2R6+RYPgkmJeBCQKXYNzhfvYB
vSM3n6t0PZYuLWjOYzJbhJV7LJrKkUh6E7ENtmLvlDQUT2oEiOR55Chh+qh9uoR2RQDgR5ykum8Y
4Kg/G3JjVg7EthV0eEJt6DV1UOwMFvi0NoC9uGKA0rRRiBU+BUQ2Zbch0be4Z4otu9FzZyV3Vjxu
oml8pv+l/XTibZrKFxDQmFAGvsYxfJimIINDlZKdHtAGJ/pN9sa5sct3c0juA/09bKtDQS6Ybw46
tDmiMjqAc1rYYz0lynLXSmAHxddQzteBd4Q4gMp3ycLwac0vZBrAhbaYvibmdyBZiNu4yw9kQK5t
8pCaFlNsxQnkGx6q+Cjs3/Ky95smf5Bdc+whGJcpKASbXmZ03TWwgGubGDxbLrSEWJOHWKte3VY9
8jXB19aD784llGMY+5LbcvlvvBM1d7MabRVvOGtjgB1Zu66UegB1mu4mgivWFTH1wLXiYT8P7RNZ
kenVA11/P2nPIs+8OyZCflO24qC04a2fnRcCuSaaD+1nEZJwmdcEBgHoMYg6zOAekIFUzP59VPN9
sVguT8zfX94ZChBc4EQkc+avZBbUx6Yn5FUY6KaR8SJEqvoj2VN8q2go9jqLPC+bH3TJG9ANSIHT
aXoenD+y3Og2yIrTzDmkiOKfIEvhLtedLa+KWrEmRd4deodaAK1N4uDWQMrwq45vc3Dtwg8MBs7z
GMCuhqhV0idtDatjRen8iDoPEpInfTMJfoYqxn2Bzi2yMqxL6X1NBCtz6v45temT8oncpbGCbRHZ
6uwsEsUoXpq54Jdhxs+xnd9r7nMcDA6NU7GddIjdeqgI71L1s1TxY/bZkmdBVRZTtU0Azkh42OVJ
40ORPI/kipDcCpXbC2B5iEo9ljjnj6Q+mTshFll+U3N82EG9E+G0xolXgtmfP3LZ9uTfkZ3QW5B5
bRH9Kpvgo4YcXA2ivKdwNtYdS7+V4h03R09sXEz6VyFB0OnWDGqy4E3TE+As+pw+a12aXMXg0bIU
Hio92qyVZchTrnVMF0V7hFSQHCuLFWxlG+4ujjB7JBHJJEVG4qCbBtEFAo1LGoqR7WI0vyFBbHMV
0wA78t5S42cjsak142D4vesEW5ibR914mCK+0NIRNZUgpLxU1LuoFOaW3yOldRw/hYF9CKGNLVEj
NCchaJMC9pqWZM0LTDVA/DbuNIcxXps/O431koZEwIT1e5OdDbqQSMf1AXXqEPbOCyDgjZAxkcpe
9Fp2444jG4y1y/jXqX5Y5gdJKRln2UqnB4hJf9p7Ngy8bCn9h3nTx86uC1EViDmg8TMitdECEAZa
gNkB5h3jVnwI1bwrGqN9SL0YLwbQO82ZQUFMsroOsact/qklghrGn2zekgiK8MfYOi+QGS1oLo7v
BSQMF5n3ywXB3bvyqwsthjdh9tigwTLzV40Ytw1EnSt7pI2SoEfdnvBtt02ZAukbjudoIyD2+KNb
cSk7zJhBdxa+N7BwkQas/KGOv1MTPONQPrtR/GWWgFxIPrmKvtjbig5LN+JwA6h6l6vh5CGfIy8c
tw+nKsj8pzDtYYqBholoMBoFnKxXsIxmbdV1+TNxsv48Gnet4a4nr3vTOgr6jkgaJWQF/t3BsBDE
sAJ/ch7p64BmBaoN3S857VXebXubT6OP482AkrPCbuQ3RvKoV+z/+sjdZCQpToBlTqFLRIzeD3ty
cE02LOsERXk3dchKA5R5WsxsZ+TmxUpDPhXTrC9rGuGEK/u1h63z+/9VNOVn5e6bWmyTtGWLkb4R
x/Y+ZKbDSkJHxAF0AI9rBlja0mZejen8dClCEW1dE33KHHNjkGQMZo8Ad7+IsKow1Xhutf4kcyxD
pDbwOLUEc7XgpGELGldEPUfe5Myf3G70SQj61MJDMqhjrFtbYJ872Ir7vjA2hZjoV1mEONNVWbx0
urYYmJ66iR+jmIJD5oluA5qB+LBcO+vAaaZpQdU2LhJwy4Pn7jXxGmFa689DMKHFBJqS1cXViOVb
yKR6R9xou5WjhUzKRDtl4m5DQyW3neXOj/bU3OL5vRuL+QsqTLcqwn4VB/CuLbdNDrXHeG9SBfYV
V9xmu9XRcjB7sHCfEc+u9RTT4hZxJ0T6BIESvyCMXDYidQpxLTZgnE7SZRrCYwz3mAkW/3I5Xnl6
8k+t4H8wW73HfVp+VYO2+JkYRyviJgrD+ghacR3h4nmlc9RL+55va53DKWzdWveVizL2p50k2crW
5HOivWRje4Th067GebxJIheNQUGHdF/GiQw6UoE2ucV4MUiS586ZL55TbgzdSH/QpgOoKcPwBpQG
9a/nJqve8DvPsE+j2ZLpNRObCC7gxBDa2s1h8Wp3+T2xpGIHSiiD5nVsubiHxAyOmMPD7TwV32X5
U+g1UY7tWKxZyat9ayZgxAHTMYafLyJvbJLdefxtsHNxFL2T7mytXORsehLaBB4Y94PhynXRUfE0
bBRczWoO4zRuuzR9N6ZTOVjCL1hDUfDY946Mlc9V8LsS3LtjmweBC4DqJnLEDsiB5pckoMIN5Imf
2vpg1vq5cYFk2xj9awgW+4QZaaXD4GKm9RBHWb3XRvUWBHRd9cyLMU4OmHj92xKJuxbuQ+twyaal
XLdN6G7JQeuZBZJpwizymnONNtVsYGPzxvtZdR+0WoegSwHvh8OJJOq1zWqhn8gsEEnpXjqGU2Zh
vgA2+x7H8QVNEBLHqVi3EcduDcbQiHEQ5XLcZz1DGQw/cj8gu5odRcJcHH965LtmsidcI8V4WnQ5
9VjFeC9Mo+ehdTPObu/YavPNTNOEbUX3bVnwPzkdlpeP+ZBLoHbvWZ995lxGSL2rGROMlhB5kj03
7NspdYHbdl7NC208cYFXbNszwoC6+RbCg1pZzRDfqtF5FsbonKNK3atMcmwEQ0GUNIzeJbgzJSZc
9fHz2Okbcq2zbY54QJuGd92EegLwjP35wALIRPLtptljXQs2o2m29UgMCjFn9/1U35epeNDahrny
7A43cMkWXccaMCW42zOENkZT5yEqHpzKfjEIzDOs2u8CVhyzW5WkwMwlCsU5YXboia0WNb6l0MvX
zPsqozbvxtqF2hVPQHpHhXkuw7PuVaaPguiFSnGfwEVKMN8wh72Gmn715v5NdDVhzIXYOpGRbZvA
Ye/dJoSX5lQgBGwUZAXYL9RwxcqyKx7aMfzOGwhqgVsejIwzvixv3F3WHjQbcNZs3GrDxSnlvG0z
FIfjvA15Kk8q63t/YvFF6VwDW2/j4hgbRDsUEmhRHaklBCDd8SNDyF4Ech2r7ssrynsOJh5iwkvJ
5GwQnE07rZ4Y2PckytUqMlZGfg/pLlqPRlOdICLMkOlVk1/43ZN/auhoPidG8UD3OX1Ijph6m1ag
nuO1y0otaZLnpOUohMy1NknzcNkQFi7qEU9tR7tmyjcx7JrC+eb0Xb3JuoEmIUG7PofeV5AW717R
dn7lhjWZBtTboQrXVY+PhvWA7l6i3mQR0bCSMIrmqPghNFlw6ox8WE+Q84k+XgR9N+wA2inuTMaI
U3fENnbIO9zB1EUvczI+DmUEP9M9JfWUn+s5fC4D2yN9M7zNZBwqgycHagaraL37MpLwq7GZdrMB
RPrtApFe4CxU3xyjVLuVIjLbmfiFxhX6S7NDSjExny3D+SkLlkac1Z0f97bjgwZLV0lNfWcgs1jq
aldDNjBbn11db9OeNaY5NG9K4ADKJImfgnEEvLWB47aC79SS2E1490qv7oDpVeuG2FrWDezRg0Li
HM1KpPichF5UvtVa+sRNJ05ZiAqiPEd69YMO6Z3dZAxHUDKOTPrH2iq/ptlOTkHH57QS7zwmwSG0
NRdNJLwm79VMKrXxUu0Cn470yP6NjQ1rp1gj0SpAIjDTCc015NOMhDKQSRtr5I4xCanp+WYrpieb
NrJIOGFyvqmaAhxjqu/LdC6OaV+dEuXChvXeRYU0KWKkT0feWxsvomGkD7xvM/dYegZXWow7X9af
ok4/GFrTRZeh2HVnlRPJU/ZyG1rwGVCWUiqlt6inf3P1C2KS8tDEwwqCxzfJXNOaRdG6MeU7YCRI
xGn5NWbuj6qoiIlwK/a35NUREt1Nd30mqajIBN+mtfFdV817K6HS55byVq3EyF9vUsv8HApAW4Bt
OWyH4g2pdVQdy4bjaElHZYVM5nY309IDnt7NI/9ZTPrWiaXJNnQJCq4bchOHOPucI+69kHkG55LM
UKt6P20kRtukc65dY/QnmjhKDp6gQ7+8km6tXhhobYvIbXm50YyQ7pLu0jrvmF6AkmtrwnHx3ji7
AZDyZiooCctq9rZF1Zf7kOgqTv2vMSUL3kbqUleiOjKQG46jBUeeZG2JwX9pWLN3xVoHzzjwOFV/
j1p8a4nnWtOxcbrO2W5eRPBjV2GmnuVLEVNS1orJ+Bi6JMNoUMp1ckTHiPhZN7F+aYYVHegRD8Sa
5affPwAOh8yHznjJ4FwjvTpn2J+ceHy2OyheSCrYKKE36CZCtmI0D2td7zeRmmoEYyL0K4t5YNOw
Kwtd76APiGblDLJzUET5juH94KXBppENNmjihBjrrJMYRv1ISBb6Txky80ugSTcEeCin2rV2IfYO
3TiDtelqmy1wM9WPFx3GOjwt9oGauSsnhwO+EodAJjvFNXIS5fitTPtCQGxDlJbl2yndY6vX3/XS
iVbSe8nH4IPV+jFhKk39OP7gu+LgCair55KMXVvnrhCRMfkTAgTHyh8Hke8dnlNIyfGbzijEmSBV
cgWydMtep9L61ruKJqMl71JzWTJBeVnnUu5Ly8lOVjCtBxVxoC5ZwHrNQm/WGaRU1Y9WYN4gMiDB
rO3ou7pmRyrdfZ47vKyYI1Y6HNZj1YtfXtTIrcHJfrFrvTp0un6B39XfNfFkEU3MdNEpkz3c/b5W
91OecTp46Q7JHdByIzowrNIOJHXOG3O2G7YhciSZVZwMm7Zdaw5mS9fLUgdEaHtX2zDkwlF5a9Tw
Vy7FB0g8RAIE26xnfKBsJlR68ssNbVxOiriWztBIfklg+OvkT5XiFpt97WO5stljtkcm5nAkJoEz
Xc0rexguCqEvNWHzpgflnSUitdIkk7mQM3TDlcxRWIvMT2WBecTa2D3Jem6qu3ylCs9m8xgGqbcJ
ZfBGHtiHIRCBbaXodwkhZqtkaJkdRZj5HIdTuFvKuumchDjQzfGz8NAeWLcsNR/7mkY2WSB+41hH
dx1XV6TpXLfyKRx1hp5DDmy/IiEMJ92+ycHhg3roYD7Pny0/yZZl1A62NA8mkpSAhcXVzFswk8QG
N6Oo+XwU7/TBa6EM2+ceyUFoaD2NUkqIbvnOCd/6DYHbqmPCBBKRgILWnlcVe9eRNycYdM8fI054
EaM/qzrsbK1JemmOzcfrBDvEurgbw7fQibRVq8hCitTwjBviDUPHptEM8k0TFxIO4WMJLLrVpFWK
qw5irRcVF9S809rKkTAZ6bBMHTcenPhJhtN+ScpFKVdekt74GCfzaBsY7EcFFTIhFCcrqvfGYRQ3
89spaDXFrL8PTYgXs0J5lckQ6YzzWXTwuozOvlUdvWAsCYqb3eYRFEu/N5n+VuQgbA2Zy7VZGVgq
e3GYo3zrzNLb6CMXuVtX893SOuKWBQZ/rehAVi5zGKrm/C5vgl8i9vXYHTc25BHRZfxSgD06jrMG
b9j6pn3X5xkpFj3ts2i522VlEH+ePNdRwMtikWOGI4Ch5GEwqwW+IM6tIMus7t1thTqOhlfp/sgp
RMT2heS1xdqd3Y9G4PegDdLsvukwo00uQpHc9vYxWQArUUXubrqxwJq3Yqy+4/Q7BOGwHS33Rw5m
YdtgFSPdHBt+Y4HNGJ3B10tU/lFdY+aIdoXKn8ohsnAaUlwu3l1nUph6su4rwWLr66GLpac8jEHi
4UgkXolPSRJYEN6bk3B9O45H1tTuNY4jh68y/vbKsmZomNOfk0cd84Jv+/aTXb3JG8Dr6Zi8Q6ZE
U+qS3+z1TBbDjMew41bRcfprGLZkVuorcENXpuHskDLbONSOdnLYU9EajgmgdJjG7dgeAk6JKEQE
UAGI3XqTDsTE0nZkTH+mCISW6S7HVVPRSA4sH/BUqXk4ASBJVoJ4pn623pyxtBkeHmuCO30CNW9z
3nyFpJGTx/DoFUO4tWTyDpPaYvhPcGKRwcORwc0i34tHqrrN5rRSXvA2j4QOYNty/IKZS28nn+Tz
UT/PpIUNyNXEVN3jP3R8oTM34cdzHF3W+f3VmIAyK318R1X+UqjhUy/Hq1aEd3ar2mUWgy4jgfRS
GO8aZdWsFY9MX9Uhy+CMUpMT8IvFR8LbqQhukbXEooRFNBZq+d2b1SIiIeOeK4okFC4io1xHDi5n
ZHz8qTWjdb4wovG68G6X1dlBORc7jxMe4dXQY28JIzsGMNCtnD5HCx7Ga1Qp1MI5UqUemiMB4Bpz
NCf/mk9Tbr1W/H4J8Z6eLWLcxri9OskTm0l2ePUiFefw4d3gBCC4BbCHbvvVU1eFl7nIFNig4FSD
41+nIetMVdXMKUG1xqbBCy6sYuPAHmo4lMGUdsigrJd20F6CMIFy211KJMNed/BKvYScMzJCKS+q
7B6R9tJhVM0Do5WJwEO/bYbkWqglQkzLgIEHXbgnt53xGH31Fl3dCuU5Y8bMNR48T9E/RvJCdkaZ
TmTB5OCJDQi5O/R/d9lY3wGKUHe28SPvk+wAoJh9gPtrGDI2G4QdNnWLyRDcDcjQx25Wrq/ikFm5
AMATJe6iqUTp11N+EZKA4jKjaWNTdIqbkvZDqG7loQ4U8eBQwxpvY2t9sNWOV8SgU0TIBR64CoRL
hLHIHueWgEeOtNSfvDxmwaHUXsMJH1o1TBe9IjK0ZubPX58SMi69gLVLLAhYzadrrbvh2ez+g6Pz
WG4c2YLoF1VEwQNbei+Sklpmg2hJLaDgUfD4+jmcxVP0m56RoUCgbt7Mk9WhhYoNeYlHQNuR3lOu
ilbN4NCDNnO5iKi81814HfFRr+uU3G1q+RVBMW9eWx7JcvbZy15BagCm7S9rhLrOCZFlBsvd+NX0
NkjouIXov3JstA9wGNFSb2u5zTuEarYOwwIBLyQYrU+l0bmMR227GdPyJUA7PdP0lgf+tTSdd8uP
viI7+df0Up1ymd3DujniheTi7MJqleEOqG38srDgx7WoxLUWfolUx09iWknwOBlQVyv9FQNRuhwQ
inZT670WLPkKE8Gazfw5LjDdZZp8WCfeVM1bkoorqk6ralg4NBsGsfftlth/OGpREM2qrA3YB7Bf
oGNi7JpTyR7MqkmnJWflfBhJ1i3CP/z1uG0K/1jX+IPiQTnrkSBmOQf+QWRk6rXxGfpZsfVEcLS5
Rg+WbjG/4ftNB+uS92zV/D4xTmbLZTkVV8jK92maDwT7moXn6R3IAIDXEYUuzPBUkVN1QklMkUPf
kjvvIZhzB5X8qzOhM2JplGDizOlj0oLVs6SWj9AkbvHHv0gBzmvg+OlidvM/WEE/5pS+CdMJ37N6
PHIGzTd+9N71PBaTAodZzKVc9yFLDe9qUhddTsCmfbsiZue+21n3MyX5u2iCTRv67uHxJEVhZxvQ
ixEOg/N3DONTFSGizcNXhR0WOi59KmN/tUnfcEgCfSKsT23wqOmn4adUeUGlMct/vWOcgc0AQ4CU
rL0HXVo+VR29lfgnAF2tdQgveRAPfTJAdOjFN2KSd49xSig/Qoo3auB5lK9mILq67tFZFEQ4QYuS
s1NVAC4gCa50fZ0eV80QRLSyonMmM2hpL51Z+daE3nuDNKP2eE8zQ2p/+i2agkUlKiqb8gLofGWt
Jft410hY1tfUgENvG50OWESc+etcG+tOcieoRsA91KzQMMJGcEkx0YttQs3OBoTcMehOwZQxRfGQ
P3VJ521w3u6RAysW1hyRccTS2kI9bNgrsuKY7BwZL2lRVat8wKRtz9PGC0jtpN5c7frm3ZYy2QbZ
mIFOspep5HFP44wHEMzDf8eebarxl/IY3jiKi1g2w2/jsDWf4GitcLBxY86QQAjP82KA4adpk35g
h/uA7+AIQYLNl0aS0vEj2Sx6LXBwow09MpC4U5D3i8eR2j6Opn5rJ31P0+dID2qXPqI9Ve59UegC
S64w3nXU1VvPuFgplk7M2CofmmvvsIho2yeB7rA0YmdkRdV8GgnJgxRby5LI1MKNf5Ujf0vXBtwh
IRIxbzRG8kutxpso9n0+UutEontXusNroq3yAOCIi6Z3iQ+5vG9di1iJxKceCCYA/gD9PoGET0nj
sTTElrLUep0nueK0ZFD5mpRUAKEzeI8tn7rMLosQztLnMsmPTmoaW2pWr3PmJIsZzsDaL2hGZ0O3
Npvqq0SCHB3/1Dj2tPQ676b8eFNTEtHhXOLJbF4n+0UO8SctPzP7zKTehZTONXYIpmu0drbJqNVZ
Ci9GCs92+E2y+MOIjo0PQqfqP7leB0af6bVGhUVriKitjYmkBY8R+aT85pC2LXXkpl540w+I2Hw5
iILfb+YvDVjkSCjJuauCH4cOXy7SX6MPwmVuC3oKOPj7Au3VL1EEo1Z9twFDrd0TqcGHGGAETGau
M56kBITSi9E67sGNxGtMmGWy66c8mp5YqVf7+j7JR1ysNiUIphuhOXpCqjdOM8m7V98m92jN1jss
SJBIyM0W0ZpFwkq810IRtKCvFCsqhkxElLqfqKJtd71nZEvBVp5rKTv1nDXy0FyHjveOf5QCaSIZ
PIlG7T8nojbQXsrXLhjuaTDsqazgihbVyjarlSunTWy2n+nkHwPMCTvHYmTH3LIduu/K0AevTWiP
oBpW+R2EJhe8QBLeMmERPMkKHnLZ8Gob8cWsurdqksc6Crm7s4Rt+bpLo4jkIm7Nd22FNzPkrj7K
4am3CGdF1aH2mjtj5V01RczzmSOwLuZXDGC4m8jWHfuxxLHaFPsmRTAL3gWWz6TrQ576r/jJERoF
rYlcq7aiHBnQypr4HxehfxFx/xRrUulsdFkKC3PNs3gEnkZWzFhXBj8dYmXtY8R3blRe6EUSDOdU
OL+RQRVhGqv9pIpzPj7aH+Lnx8YmNPURMz0TlCgpkI76n7x/aX3G1Ckz9NJMYEQ2VCEObvOiBxwH
dcB5LZpoAHgoK4/rPu4MSsda42uwktsjQmid3SH4Q7lL2/ls1lXBXSZMjh6IxKw/lCZTJOaHhcyL
tyRv9tmcguRsLFbubpsdiR7vgy7cETl5dczMXQQwUkjzf9FLQeWGRjFBO11pfLsLJ5h+6Jv59W0u
aIv/qSpaWdheWiT8ZTzMwXoczWCZkiCYfVLt4SB+vVlyrjZbjG+dwET0bTvKWphkQt0y+EKfOVm9
/y5V+t3CVp7zaFm07TEpWH417dkmaN8W5cGM+5WhxDWLvHffvCReewr1SHUyESd+NS6KiHh4EKIN
XlmHKP+QL5hwP7kZZzvPz29qaF8Lc6lJBSzFrF9jUd+tkFvAjKWv+eUoKRfdo8R8RnTIe0wgfcV9
POokz8NRHJSQO9MqsR1h2OHMm5ONm4Mz9d3BOYmFfw6qFZkUtRrt+jUN/O+saunxG2gMDuHdeAzW
Y7irs7urjSeXBg1m1hmvkz9Z57j1I3icR7BlBqAH8x1twKQmI6O7mgeoNHy9oVrkTeXRHrPNgWIJ
vcQL/0hK2FcS3fk+t6fsUrkORRRVfyYw/NI307Xy2LvGJvzN/z9ECRYAJ9KrYmzXXPfZDqcgeopd
rngxGVLhWp3pq8SCX2A10otesvJwZ3Gy8vzsd+XeVulbgiWBxsnYAhMU/5hCPGtXfnlZpvnZqw+d
pmQTxzjk3FFSv8d3KaX9r4aVCIzQpqVeAB4eDZZM9QikrNEQM9KD64odvS4Rz0dwwWmxIqr0NESN
vc6kPxxUrejl5BzIXQydQDxqUZQBRmOU38LL2+cxKes1zqpiAYGSrEF2J1L2FBRKnROB5p31gowL
NRaG+YaXxCfYoG1weqc8U9PGUjWQEW/clK2q3iIZbREHx79K4TmixZLCJBqH5IivZk75hdQVToQU
DgjubMx0QXWRscI+LryzbwbvfqNIy7p/3JG9odsRvZyncm9l2juFk8vYMMv8hukAlML05iqmFDFf
TeWUoKccYL1qeht1ytNamcAi3earGny9n3InXljiWEmqMwPiDeQ3rdIL/lAt8FVHfoFp5E5TDkWv
Bu2xQ2V9xm32kjbx9yz0J2MVFSttRTJqfuvoeW2rOd16g/kUngo4lnnpPVk+eZdIsqBLHrXDiZOW
DHA11ad29gn96dSHrIeo2VlEeXLB//TcBMUJIZbUmGoBWQRyEaqHVbSp35qMzqI0Tolewxww9F2l
w0v4uKryZtNN5mmoSnZsSXnMfbY7ZKV/yTgt+7ji9B+hgbv6i5gcTSWEG4tousf2zHedVPs4e7bK
bT03//ox+LLmul+EDXwvOFCga/vNMMszEwBxTtwhrnQ/WNpj2d/GqklXVp2cpCzWBQ7iaBe18lsi
oOvee3EtsRyMHlOsSjk41Nc+hetCcQ42K32bB7KRCQJKGN+4a11Jt7+kMj8HmTktmoyyrwKqfIPf
n36aAlWtuyMuHHoaBysyS9ydzVevMn8bU/063FEbLV7dDFuHHI41LauT2/YIP/MWkMgVUPNLYmMH
9qIh4c3Gjcvjwst7/EWG0UOk/ZnantktHnnsq2rhFM41mdony5AIxEghDB1WGhyzoTg10K/6FhuM
qcoLnPXRCM+JfCB0s+JCq8E5GeYFNjtINv+S0r76Jkv3aOtzvB05iro1HqU6+dfV7qm0M1BrdvRO
HnRh49RbzaGHlQB2TIDWz5XwyGtg/EG0k/abzp3roz/drmOwqhN5C6PdG3F7L23IiUZ16xuCFNJW
0EOIwsXIZNCHrEnqddXnn+7kn+w4YKuRhadxzF+sFCqWKa1lK51+QWXPKZuKnErXcGmia7k+/eKs
4R7nRQ9wRa/dp/DxYgQOcbpGuhRFDfu+0k/u4B0SIH1ZBBa8VPwfQUotq+5J2b9NKINb7DSDJc61
UVnPpU0YLqxvBJQinvpAiUMjWvam+eFiFU1s4ldkg6IM+EBCZFhkL74jro7PSoyDJtw+jogptTn1
/Khl5FcES880V3nU/LWh0Sj6LVegC6Cdoes2nX22Az2CIgP2VPfxTlf+C3v0j76YSOxia7ORSgIr
2FWVdyrmfC9q+2rF5S2uq9+oE2dpJxcN38VOiPc4zNBofdTbxvOnQZC5UPO6juzPgIt5QNf1lLfG
cZQ3HQNdpXcZhwRZCW/pxfqX/rUNLDcdc3MqY3Pdc6izSxtJHpR6kHzXmsNwaakbo+QPJ00LKb3e
Rca4Ywd4tFcJ1q1xNj4TqtKW9JEZI6594IHw+H2C5+JqVCWfFHBSydqgSYvXOOgXljSeSpleUukc
sw8WMXdJTycoiD182iPC65voOhDNmE4tRs9F1+BPG8bnkEu2IuoqHxtk4K8nQ0xktWfER6bxKpBX
BICtCRKHtbi5dHMm+WKmSdoZ//f0b4xQGdvSAudJMOI01hWhoonyKAJ+ITokqJuYXk28d2XIyiDz
QjqeuVG7iC+542PIabeNr98cOe4Tg19fhaNx2RF2JQqEL2B8q/3hax4g4KEK8Fmc+uy52jmFjT5g
LDlWCW5fXJUdUl5XThJMl/nkO+pGZQBOn/ScJuNTR2lzjuqP74q9nPXZReZ+CqzPHtNJP0fzpshd
jnClXhstkkpVccCn0+fsFyU3OIu8lYdkPmP2dOrxPupXZo4X1lHXNsTvbcHDScL+UIQNS4LWIZWf
HeyCRo4u6691Pm6Ibh0RJtn8s90xcaZTBVt2pr8Sg8vLEwEAILKBG0M8G1G3NTO1nKvu6hTQWmdV
nLDA/m0yB9uJWnW9BCRXWl84SA4GRu4qtu/Iy84y1uO2GjiKW7FjbnrC6BQHU7nXItExB3Mf4ATb
ewjGDdp301tHafLbgdExs7dfphP1Ug+D+HAb4TnNc/2Fu+VFpOlfo2gf9NFmkTR02DkxtgftEAu2
rIMXIEgMUMg5Hnx6Oeu32URerPunNCBL/7hXY2S+ZSmuLysP8AKPG892XmWOoJtThqXoM2UI37fd
lyRB8bglQ+66tKZ9mBVtCLDnqze3jr/rLMXuLXivWDX9QBlPvryaPg1WfljOyZLjn2A7V1xyV38I
NuJ9ysDWpEwKbfcUePMbj4dTXWfuOmGkXPRI3EG7c2X2Sw322ijn16KZ9iPBxmjOiA5XM07X0Dmq
Qn0kdmvxyOie+pydqwx29WQd9TwfVf6VBeqSuO1vXfhfiL47R7cHx5vx6WMMqEIP1Ugbr013Y5mL
tjPjBjEflxUvZ/GgXBjofsDEjgAKTlDSIrf/q+v5/0dX6AVow9NzE4prH6FexoH6lWT68bljBS85
nXnTPyu0/thx7K0rM9gRp8jcGnTVMB9wJaS8vdJl6au/HqR3R1jnvPa/dO+D9UD+YWp1ZHYru5EB
hD3CADVxiLrdyJJuww2OX1ja1oyP0V8OUmqM7t1Imgd63TotE2rsBMboNQXYT2WMdJN1n36znoh0
Nrpg/i3kpvd45azO/QyF8Ra6gq/1EqqZmUSApUMwHUJzMWBD0hIivCjtk4n5jT21jjcccvwh1ND0
wqsRyuf+YbjssPymYNqHbB27MNrsPg4wHHa/foBtFIcFyDV+mslK6dJWfI/NXPbfRdltCZBWV0/o
X2l7R8LFI7lcmrL0aLMTjuZXflX7qfkbjg0FXBRhwx5gaTV0TNl8eDjrBC1eS7rJOMey9SIsyd2C
qj6V+jzGE8rvOME1rtBLCbzDboH3zrH121birxiCt8kKo33q+vEuj2POJhLEn+kXly60bgl3GkD9
nIlCw1hCSAH4DahvMVDlu5FpSsKZE6jfha9zjzSQLrMM6mxL0GytJr8/KsvFA4uegETo02g+VRvF
DtrobnkfHlSQmCf8zD+skt9nAOBw+d7YyLKF56DpN/26sQDkq9nmoIBza2YlfdYWU2kGiRVlvuzW
9tSRII+hD+qukMsOLQj4u0eN6MC3/Zha7ITZU4kI5h5HbWisfCi8hpyDuKmq+LWgeYxReWB42xaP
/8gTsuO5UVwlQ/I2D4sT7+gKwJ+h1qH0+sP/H3RXvbgcD8SIXO07zW9YONE2MeTVHuxXPjf7uHbz
/1frzItMKc+cgnZEDqnKozDtcTcOApIEiiIpc7Fgw0VlZgMQSIbnpqxj3NPiUwzpm5nD9DNnF8Ut
ixlDZzHt6gTPN5+OBFnMfs6TCECi+rUm/DhGX73QlpiDdyz3cSIM5sABtCn7BW6yVb4OrQeK0Qou
Td6IY5q4b7Mnr+kM6CWIBpZhrX8vOUzuYqM8jyVcCB4i2XpU81dO0N5p+02ZxnLpuU7DgkLaa1/z
43EGu1olVQIgZVLOj9zFawmZzU6KVdo3dyon7a2Hj61n84Njm65wBiOiwAyiCA52dmzoeVsF7E5g
O2AmY7LbD86IkaxuVlTd3gb+whyjtfkoqfezcu8pA+eQYNHs9oYCJkU+piLvTX8Jq+XedJ8NhUkG
Hua6ffwIEsAuBwoSbaUbPnvx9ASfFdlTFP6yqQm6ktDq906fE7pzu23ZtvuWBdk2jvHx0MC6jSik
WnJUymsd7UOZPrW+DggXVYcOTbezkk0QNKxRXGJHopAnxx+XtuFSXjB5v5wePZYPdifJOnv1hb/E
wxKgQ1hZY/xJm+It9/JXFF61CabB22pQu1M3LZUqaayfrW3vdf8YtknRmMUzLvl/jUBWbhp0n3Qo
0VK5ygftEvtOMVKxW9lPMVtxFbK0qwv2dB4uJ7+/j1XbnHUOBthGrnIyeZo0yB6UdLjXI45AN/T0
c2AT42cbU7yQDdsVNeaeMsHkORrqsTeOt5H0fiqVjy+FYzEplfayY5hfozad6ZGoiXbCexyCmvNi
4w4P+iNfMThwKsaGwKvHBms4+W1Rg1ia8UL6zq0OfSzFHetj/KJNX31KsKSZcqqDbNwGoE7GQ99i
mAKlCj0XX3NfI0x1VpCuAc/yNpDbAf/JzrbqK/HH34jdAt921xAp9Byc9wQVcG49WDtOvMIOyI5I
PMVeTnM9j3e4CWre1AVmrqR6ow2z5HQSO/g1qYNwK9IM5a/P3m9lJEN3cJiW23Ly4AzhLGLz4w5P
eDV4D3s4+N3y5kXpHks9/hrb2mXz4+Sfzu844O7WbO8ybMWrRJAKU63P+JO2K5Vwj+UpIg6BauqN
5VSvpbq0ncOzmVd5GY/FrlFYyksChHPdqkWXDI8NJv53sBNsoPV4CuHAPByGsCoHYuhdpblHtyZB
VaogmNK4GXjcrpPHy8fSCaPjWGy8vEHPJCa6KYQB0KF/R4XFqc1zKKGTgwJKliCWFjxSkFuRe/5q
eyssbH2Mst2eja55Iei/sevCxibb/4mtlN4LgXNlrm5xRP7Smu6ir7p1zW1MC48vbjXGyjHdd8Qh
hT03ulqp9w7HhFVTzgNUGeBJnAdkKRkVQr5hgONhMFCTTja0VRVbKdO7185H+L2s5sXjH0yshH0e
S3kZtHC2EBYpc06fSiM7gXb8SB5P1x5+1qJNHb2iJi/aGLF7S+muXlvGcFMmxryAZl1ebN2ANG//
mBIpQFv1Z/TJNZ0jncsaM3t7nHzbgpf11wC2iseqdBfJJJgQUY2msDhXmBUvFr5gJOUKiyyhq04l
r1mwqecuXA7oTsuyEHwXVcNDCnNIqK5xLvXGlpZekgolshy1yCV25LIhQUHjfb4Y4xwIz1wfpkT4
u7oKpqeEXig8UsqnHgZoOyU7gplfTqw3ROAmK/gX8SZQ4pwNEcpNrLYj1qVFN9tHPHCMTxHByp6a
cVpVDgTlrgE+EoY3OHy5sIkLz/xoOd+EPRJmbczs8Ni1Tk4+7AYPn4LYI9Q/l+HwWtc8841JXZqq
ARBE36uAfQxoYFsluFeJCLuUi3FBFT1XnkwLVCSpjQ23vp+2AodWfeS2RDADUxCYE5kAfv9WkGGf
C1yQxEXzWjvW1dZ8GRPkrP2I8ZFls0vurR5PrGQguZk2wN/M1rlHA44pn3fOPKxaxoXTOHkvmcqQ
oOND/hAoB9iFXsLii5lpN4UZSSpJeKOs5z3N6mI14OrbpKoQ720fPNm4b5MEmxSl29vRLlmp94ep
Osc5ceAwTNO1++17LXsJAGmjIqicxZtq5NReKCPZwob3Gb6WHIr3lfDzFZT8W9QQnqq74FaP+EEI
lLDXA04/FA/aUSmJv2PdbgHGwFQjaxIzwtTzJY8B1Xm9bS+GsD3LQf5h4qke8se/0E+fmfRqz2Rn
lLGkMtKDh6XySrb0uexC7PXubtI9lDazozTAxgeqGr1j6MvAgjgPqz5OYmsCitaKMDrJ7ma4bQeV
3v03DtUj9vA+hPSig2356FoiIwmnU9Nax4V/6EV/eGReNxbhXKJHOKmDXFzGdHpKeS6xTvATGhpR
eHwn10dqqN6HEifjhEI7CvVTc/Zd9TWeJqAs2XkwyQQj260MRu2gRt2rE80Bs7KrpTl528FgIVuk
rIOpGz3ooKfxyT8PVkwKx0aPYpGoD67ZultiJgcj5aHrxybc/0kZpKQFWnvd7zzR1Oj0ZEwEfg12
zeGBox+Dqlby5EfRIdZD8GvBV3Fjw/3qMJMuQCAnL6BqZn6Y7Th4/3uR33RtNay17WNn6rM27gmm
sasG4XjzWFZAyWKfahkvGbN0YDhss4wAkV2NvEcSNPdKiJ+xzjB9y14BdQx+G0S5FeUPHZCWvaFH
LF5S3/I2/Az70l83mXq2VVehUljWRk8ZVrSRC9/iu8/T2LyWcLNp4F6HtWiu7eQ2a6ha6S3ovGjt
lXzXU5pgU+Z+0oQlYcbB4Eidd9nZsjF+iSlvjqB9/H1CUGjfWhoTRY1/J/e8ZgdAHjw4y5YtXlwA
XUMiF8pMJX8S1BI3VbHP3M/Jiz9sbAfMDu2Lg5Bxbg1gaAn5oT+hlaNrkA9b1vNIsrXuxc6cY2xo
80skWKtzRMPhwv638kgn5QDLary/jdl9RuxjJtO393NWPVwQ5XNQcvrqm8FcG+glq3Iit9ZpovN/
SzuyDrNN8ZhvvnQ5CJTB+wx8Tdi7jeNV5XnR0k/C8VRSdBwHc/0agHEccq98GtGaFzEmm73XkYiN
vcMkY9y0Vm9tiqGNoAE+YRfER8kshT87Ilxs6/b2/wfeUlAiLEJ3kiYlci/pTeviwC38HAMZ3o/l
oW6L/HYng1ndTMbna5LeGvUnDNvwKusxvRPfurpTSopkorIgwAtaBrN3raomuKoAocRu/edIuf5z
HGGPLH3Z7qWWmxSv7jlKgzNpo2TXOMpbhCLcBuxhn92mHa5zN679wK7XUT6gSKMvLCOyStQOMo9o
Vm9j5fXQtelbbC1+Hsv97jZ5C9q6imV8SDwo3W7vb8rk8Y/sKPQxFDC8B3ZyUMnQXst82RtpsiLD
nn54Sl6awqngX5vFPeTWMFg+hCWFTYfXhuIzfCGmKz9Cv654P9Y44FPrREB9OjikXlWFkBOX34kZ
/QFzhQnRwFOcDN+1E7kbrx4BH8Rus2CnHXMvKSJGv4I32widIxpBMxbRLNc2DvRT/h4+cB1pUS2y
yqoPJrHZzoZx2syZtVbd2fW8bmXq7pFBzu0jx1jO4/poexFrcog4/9fCCN7Altd+U5y3G9puzc3I
XfiSgzFNq9uY0qgVOBPkLZXFF/AX0QWZe4cNC/xGnf/R/mjCDLXvMETORYFV5Xvupl2GE+MiO+vg
h7Bn+7CYyeC4+Uag/Jx1V49LkkowzeZiFXjRSxEiCrhFvKEs3l+kNp98JHFNeEavmoq4rs1s404B
feSW9/5Y5Fxait04X0VyExjeWhrJJRmDYk2KRy8KPnU3GR0Zl4d/wu3+RWPDr5qAJLlD/H220dER
UjHShKGk5a6PfxPCVPU4W189nkZIaA8UcG7+iR1gEEM1HshvuBNVhQWY+jnN9nwdTrc8LEJ/sKib
JAvUGJ13qU3/X1MiJcmm/9FFS3hLMJTIvD+7898aZCd698bjvISHFsh8UsfMYAzkidyWjdwpTiYw
Uc1tbkW73IFkAas3WhPsHyndsPlGMv0wmbPI9VXSIu36PPMlTlRO/9wrJra57I/vOdTLTTyR8alM
FW7yWJ+HSDg7t/Qe5/OAJTIUKHY8JGWdF+BaHrOUCeM4R1VwK4hmYP2cVRklb1zY+ACNmZtTrgnl
zMBOK9KoPr759eOTbvghXmZfdS+FV3cr4XFqU6bSa0GtNUVi1tofx2ltOz/tPNjcx7FAesb8Y7u4
wM1Zf0WCp3CqIZdZIvTWWZ7trEpcbO5TQOVLnASh1RAmsNfGXHQYmqJ2h3D0EhiNvhMJ2uBUpY3w
Ibl1o172ReDSCFJCPjVt733S5joYYB2MkcZfUX74JUY5F5UrSW19beqRvhHne8L5vjZTDIS2suqn
gGZCrzDMf6YIn9G4MAyh1ZzLrkpY/BFvaWuOQjSYPvP4STZ5Ui0HBst1iaEldAQlFZm/14n/ETpB
i8BZXWXpJlf+miVazHqLyCv9YeMihl60sXvSgC59HjHywQL2lYkdmDwYiv6wLsqx4URT/qkAUoO9
n9cy5p1fUZ9hcvAgZxJc7Fwmu0olzg6n1xEEjnEQjw+Z/+YoB4qqy/KpDcfiGFrydVaMYl0Tspo0
x32dJ+8JzaJl6tfsxRllLU6wrL0Gh0NlLB6k2J7iHb9ayVHoKwcsoDJS1luZLpPmNdeOvJhwIHe9
i0jullV0m8r4V7MlISLk44uBapCWwbdDGgI6bOCwFu+GeI3Dmwwq/nNF3NzyeOb45nwk6Tvv6DLc
R6pjBAoGFHhM0OoWAR5Z56mnDkaCYY214hzqyxQKICnNfB+39Ec+DY4psPsWDvnk/N46yT8n42cP
6rG66EcKyC0/ClaY18jyxbIp3TcaQKc96wlmsnhYxRCQddeRrS5PeHP6g26tGVyeZ8DnNxDeG3lv
aCCCr69uFpCcBTOtuWODMhIfCjrOUlDVp4uZjuVajQNv1IrqGJY2ZI1K06JbnPEnnLrOXwUy5GRv
PbawuOAhAZ/6YLQvs7bnbR1ieoHaxP6YRxCPm+aTx2a+UAB2X32zIsDhjkvXx/iVJ6JZtpNs1obg
Ae1Ldrz6UYDpqf5ZBcjAiSmS73Z4cPuujSOmHx9jUsv68RkOwQ6SubOKG2mcg+JOQKvcVPN85Vl2
wuZAJbMNFiiL93kiq7VjFhhIYugRQ5kCGanuRiRsZKMwWXqjfvfoXVt6AXDgOploFZjfZN5tewXN
x4OMxWrsG19pcIRDt0eRmpfu7O2NkCj1AAOZvDjrIDXPeHlIqhpdQK1SL4AbONzXmmw6YGfO2yw7
jGn1NTlgB+0UlnXdE2CQSh/0YF+NrPuXjw9WnR1zBJ2bZZ4uzRDQ+9QN/j4oim9m3wzgBK/ymF/U
qPx15Av0gx5DEssiLACuFe4sHriJp9TaI2q6tlL+MvLV3dTUSYXzjCSU5iemqmM78S4YIAH4Hcqo
TkrrQOwqsjDRuqH+oqAK3pzp4qPxfsZ85hgSr0i3yZsfvraRF3DayCZuAnDaE2neGDfZ5Oxz91d3
8dlOkTIV6iE2pjVz7iq2whNKFckIEkkLiq3dG/yHcqUDsKd10r5ASwMKzFQv9P/5HxsRPBqWBg4Y
8vYYYABpLvDy0jrVtUxntfmE8nrtc3Wt7by91Xb/GpWAjG2GMgybuHuFi1mdziizZZOUHYu5Uzuo
ACecAhtOuDWlHRIiOGRm4WMOI9RyrgZCFmFsA9tmOiUlEJmpeQfQYt4RBr5mm7h11Jjb0mUxaZgF
0Ag9nwgqM5Sgpe0t6aaoILhaota/FLigX3KKeTGxUzdaDwi9Ialkp6SSyyYMj1z5PIGitZKi3WSl
dek5aHZ95EPmwGrvz/Uqk/mnGgZjZ83rwUROo2jMY6j+ZOwGKSvEHxEOt9qvb96D8cSpaafa9NgO
POcb/EYbO2CNMNMkQmbkoExok0lASXMmU0zG3KltNutl+Wgtq8yvPOIPFBs+G930x2oxSdtO6yMz
5DeeFMYK8EeyiVLnY8iNkNB+9Url3Zcb9RlgLJA5RcMUjy3Uzv1+6zBzGpQECQnv3zb+Y+88muMG
0mz7X94eHXAJs3ib8o5V9CK1yaBICt4lkHC/fg7YPdEzi4mJt3+biqJIUSKrgPzMvedi8TNcAvYs
BJeC/WUhsEYlfVHBdESYhEB43xukqJUWU3MVTykyvgkaQiQuZnnLDJUfgZcBjGGws8+9GrsH8hWy
yMbVQEINk805ZfCm8kNllmsuvOBaM/AkIgEAZaa+c/KaNqYY6j0MbLh3dnKfpt9zopstyrx6XbRc
InRUPLj6l+UR69Uq80VXlr8LbWPa2bm6r+fqBb7LtJvs9MGxwSTpGrn92DCqWKjVjLzhB8iFjcRk
bOeAy9nCtLswSfyYjDs/5zQzdETFgfnCmYqL52CSnSPv2Ejr03YNe1d/aGHjQY/t8THmIpSFk2w1
/+FE/o1qJJkSA2OioJuW7WdvIYtEBJwdMie+ODKeUUFb5R7kFnaHqit30Weu5uAhyd1tks3ZbeJU
WRlMTDYM3a+hU0WsLW/aT2wii4tXs2M1wG3VR3YDXStB6Rm1OJSMRSlsoYd153LvNqiuYOGxJs4c
wFUKktCChh77knVRN2pm0ekXZgTeMN3eE3b2a1hA4JEGGkCm+bOv2pY7FDZSZ6yZrAqG8Z4uH52Y
/JTJF3ddZe190d9ZIXIVUKLIUpVzCc2830sb23pdf849jvFutDbM9L8ght2QQI8r3NILkJuUwqGK
jg1udFeFEkclw/aAMSvlKzVTbnWPdtfRJCc1Ued9s3bK+7ZDhOg7I374FiJOJO3dYKSk6WAAInaQ
B7gji3PF3ZjYCkeP1qYPho2CBMQGrHwZdbSdmOivffRqho1gDIn3oVNg0ELiqwUvTkMZl/ocDqmv
z8IgtsJ3ssc+Rnc7m/VtaaEoiNaeAfNBeNFjiWkJflry2JaoksfxA4GagfcFcJhOECZ4AQ2ZqcS+
jC3ziQD6Xe8WpwvxX08wyOBGBP6rS3eNApvanxS0nIQNf6m4wZg/dd4wHweBx5ul+2ZqiDGwYEiN
cPfsYPz7JKrhQafudJRRdijLgCpeMvVGlr4u8aV1HW6d2cPlGbomeXpYCpUZ/wZVTxilXe4oZBib
TUyCGSYyFstydxcX480V5HZVUbPOXDvZhHHy1hWI3FOG3NpG3w0EjarKBaXr40gzI35daLrZgZvh
VmQl7jg9XR0Mj0utYMc1vI07XZEXnzrF09CgOwWRk6/WKDdRg5vsErIi+pNr3vPgobmSEDSxEdvP
yPGYis33s4s9DGvf1grqt0gU1ioZSsyT8qEr6yNDyvQwdualmjIkOZO9Nliwbc3KLJCIo+ZjJ8B2
WohdNNXYmilsOAKwmEIQCIj/XHZN7l5X/ptwZbAeeENuUsv7axZheJitbIv3HemVz4BMFGgRciVZ
39SpuYXhdoQ6Ux6cgnt+rDkvLb/a+yPjsjJNiW3BUYafE+FvHfcYvuiR0gIzqNE1O2uxmADFD9aS
TqAl0AEfU/E7XYLDetd6DO3yHQMmTvwFDpo0PWxl7uMdUtSVkfFF3ozDj90okwOjWNuo0TZtU0Jq
G1miKmbG2qF8nfKTrd4JT1jDQLF3CodRPefPFvi6FjJY7+OKpUyyNgj/9S3yhbEoHtf9Y58z4ASX
gIOr4NWqGoUUaomHaQTzyIxukQ5o1TZEMhhN7FFEpw9pmopNrRZFEipBFuv4d7EVX7TF9I1Ked5b
gq0F691tM7rPgin02jJzySolf2tq99W1Y9zFM9ignEnBsNhKGmBlsvbp9bwv1N3DPoELxY0Lu21d
BsBJHNTEdoDp2J9slKmjMk/shLiHiviuGZFcckxsXBPEyJhG5hmDgWrM5hhX5bAxy+alqF16LQSW
fuy8gETj3TltQmNae8gy13kK1bfyY8FFgi4WlkzjzUtlroOTzpy/AFJPVVUDx5hQonsub4TFYt9n
g1qPnprR5kBxiv64CtwBkOhPOhO5M5vyNedsZFXQ0pIZZcIuAzkqgmjyQufxcY6H9ExTx4MfvQ3c
Z3dCf+Z2QFsRlRTQUXFzMFGuW7JFAbqzvjc3FkZa1kHh+zz04u7nwerFrhajcVB9fq5mHPq5hFJG
gA/jpRYnCJ9ml3VbztMVldh+sQNnibob8/gODpCzJ/v15E0RGTOR9RQbBhVZifYteOCwS0CQZ3ei
aw7CQF1hStCNtqIlnf2vJsiOYc5co2S1vw764XlmOs5sRp9CBNfMGrg+/UVS6TAYHy1dnNs834sZ
RJ2YM9QDnX/0Rzc8zujSzSbC7jbiO5czMyiVhcWW9Rx0K5jb6ynuqS1K4lSYWJXcFdPG+4uj7rOE
KqkEbZI1NTd+er0iXRFSTXiBbe1tiJFLd+QGH+Im/atZCfNK8Z4OaalQi/0JHZMiG4o5O1gJLK6M
EQn0nw32tH2VbChlmxOYpG/Si8OnNt9pYJqjlBF9V97uLE+zYCJwrleTfOaLly1kHB/n0P8FUi08
oZgDv9Zn941Td7uuv9RtBa6gnNCp9fZjT8xhhlUJzi5mTLfYpQcMktMJavWJwLPkFNu/i5kE00xV
ZCqE6NTKYXywY4nBXPuSkYpXrN2q4lfZzgvkfypQeNdgLMh5Ov88UMwRc2NMVIAOdvWhh7f084l6
uvfaaDj78e8ymAn6dZg1njB3ED7889T2enWIZrFDSsD/U5i/tSBVZoxj6/zzIIb5X8/wn/zrmUoZ
cK8ivzT3ZrAsAnFGsKixOr89z8uDW0/t+edDoPxTSGIiH/98RqbCWCGMSzYQr6xTVeT2qRuZkuNo
5enPH3Kfsk8kh02HUDGktkVw+nkAZcL62EsLm1Ut2+RF0r0j4PtzKrDpY71CDTbc/TyMI7JLRAF8
7OhjEw2kCJfFiDJxYu9lmRetMk6zn4fa5dkU7snwUacOXcsd2yq6G6y2m7aF9vbvb6uK+Q1Mc3EQ
yzf795/b+rVSZCmyMVBO98gtYGLREgG7tWmxXWOKL8Iphlc6hNe6hjdGBvdqxCxz68dsLk4iy+I7
u4nOfmgY+AxF8Nscx0vnRzQbNqoOMBjRNzYNzJ19zP3VSNsNuEz/xk8YHRhpgpnKm/jS6xvGNYI2
naQ+5q453+wSlxfAZfHeqeoMz9X59jJWTm0xvSOPiHFuz/qWWcj1IyCwGBPc+FwGJgkgaZycI5s8
kZ9nP38WLX/28wxB1n1bCWzCKDtf4Z3sKsFP4rZFs4HgZZx6D7U2cyfn5edDB04tGxLbfhElTpWf
z/58qLvOOw75w+w7xDS6vXs/pq67FRLlHxrecVf3YjpFFoQKuwV97xaJubP4xd6n3OT1GOH1cso3
7UzZzXICWmoR44X1x7UMzPCXCvXftMyzr06Y2zMjCH7nYE4euBtBlDEQsFToy2rLUsdgwOHSaeOZ
uOZ2T9Cae47CwDnTexCnnEEkabyGBtd6hP5j3Ruqte7/+QzUofIatVG2bDdhMrmPMhmn89hNXz8f
zTOOWsoWD9dI8GoJt7oqKY1nq6m4bFI3OAVxY+5FIyDd4Di6U5xdkVTd/c+Dg9EbkLfXnmaSRMGW
FPiuwoI0z+6DrJaEL+cjCoNo6/bC3IFc28twrp9JsQaO5hjq2mRF8zQLcacyO3s3SBHeqdB6HbLS
WCdYG967hVtEffpL0EWThOcFmwnS9nuYVi8Z6prHpJvtO+hQOVrYwZ/l76GPDhTsNp2SIXfBnEFr
iPo/7Emg/zpjQKs8mHtnsn2uTpBtYAu6TYtD/C0xeLk7FN3VBE93mtltBIJEeNvoMsRsU8IKi74z
JxV6ZBRRFF6zb+3Zv4vxeQa1CFvCiICjcq5noJx3Q1WGVweGNZKLzN1z+s4J3/uRnwfzwbRpXb85
/H+G/08SwP/C8Lc9uPb/cy7kb7S3H3+G/xYK+fNX/gnxd5x/sM3h7Qrix3EIyyba8V8Qf/EP2/FN
h/n1kqAd+EQF/GcgpCX+4ZkBniRyQW0Gokt2aFvpLv6//8ew7X+4lu+zLvACy3NNz/5/wfg7TsC/
818ytImAdBzb8j02cZwYJt/1v2P8q7ByHdnQq7myjbaeWxOsGGQJGkckcG12mEq55MBnpEv5IFHa
kTv0JHVK8gwySptdqgwz7CcKAbS0wVBlZtvc7KqudiON003q5YDP2l9dr5oDUFhU0eSiD0x8EAA/
tR66/VQWuPHS/FfRjS4nOpMJkRLAKLv0mAoy4riv97FMHoPe4owq5vyORd+DOYchsXjtMh6HaJi6
ycC4Zec5LUj2XJtbnFPDuhdfE23PCzNwRoFLGGPYusZlKGOIFH5c3ziQiEwpTiBz0eF4DpJHK4dj
b9e/ytxsn+B8f2rHfqlRPx21p9lIpdZOENHCRh5rWywL+1qzxmEkSPHMKGamRN5oVLV3A21vAf6D
XgODPK31O/L2F19+BMXfoAAeTQ3zO2T9UaM7VY7FAhyJUjbt67btT64oF9cGsIRY68McFC8yA7Jb
lZl7nkb/7+BFZFlbzfLf7pntTjI8V8MMwWqxtToQx46Csfl6pN+axJOAQLCpeyt9dIMm23Lnxw9M
nvRurKj77FE1Z1Ga20SZ5l7bQ3KXhQtER5vf2Jkp4KziO6rSmi8v9AF1XnHRDstJFH8Yxc3shZu7
u286v9sjbaJI9q1yN7T1d2UP5lFVc75dFLlHuRjmC0UYFBPy6Cm0etT5ViGenDm+tE3IYN/TzvOw
dK6yq/0Xn7WUo/GdwdX5NeUzlKwKFovZAOYO8AuBCUMcjHFuxZoMauf0i41EyPSs9Tepoi1V2TN9
3VvchuY2C+mJeqPFDqKjVWmxwGkRFvjJe0QKzdMUJVToUYuywEVnaveZd3QGgs/C/CFy1dl2c3Pb
c9VsqsbfFkPUbVOd/K6UCbK+JKo0Sv3NmKtrYoJKnRZMAkk/v2l6DcLXensVAuJeNSNTxxzepZ1z
YM162fPjK5HVVF0Ku8aZn2iXLn+odwVgQVSZazZxzAFDlLmtIb5Hm3BkYJfVaxpgzjKl+1XOKIPG
Echcmfs7jes/rorg3uWjJS6ejp57AOBcdosdG4Wb9NtrVcQPkD/bK9dP/Cyr7iEe3N9j0lYbXSDL
HGc32ndTsSEHql5Pk4VV3c+eU1LxDmFinvgRiqvKb2UvfzFpDLZ49SHj5W6KdJ/ZUCGZyfiQV1Yg
PjDTmc2hYjCXJrX54JH0AXc43cI734emQjjRiYuO2icuOrmWkhuDm8Ei6ktxwQx9jjzejSKGvj/X
3d/BZKjVXUYLpHs6B4IotAyQVQiQzlGPYRL3e+oMtR8aSDXLzMQ0w3uGRgHCmp7suAIAbsTEz01e
DfYyuyllRi9G6L/oak6lCEkfmb2Sdz1apiAs1nVXlRRDcfrLBUBfgK/ZYNICRpdzpzIN6azlUEy8
mQA+RJn7Tg1wbiCjAcl1nzF1XyX3mHkgRK2HKHr0WF5iGb4isf8TNfJPRA4m+572sUvls1kk+jrI
5JZ61qeLHWetCrO5NJpfpBlc5lAmEHhr1o4TezDfkWCqwiI69Al70V47LoonAs8WjISXVXtWR2aH
xtLP1ONYyuduxkuTd7T4/pDuWpNcM8Qr+E79Y5rqM38jRthbmNFz1SGoyiefgK86u7VkF666OEjv
rVQgByzzu4wb+ToDk59O4ynu7U9igPldqm+ZZE+pf095tq+hLzDTZTUwGvhLKt38xUyYMHrWBA6M
elrltpWsW+Zfq4DtLTfLapc09YtR9Q8JVgKOmcxBxCQYyQEAWScUzFzr7sGyUOemmEMtI3oyfTPa
oIpf7uN7gNoPoAuR6tpky5fHcCqQrw5qY9voIorIATPPHOJakRJKu8AgqqoQtk847+o+O7M4e+oj
i3i2zPBOOpQYimC1RNyioGwjgW+vQRq9zp64Rn1WbZAOQjTsmvuKQnboWqwF1rhLUWOs4+S9QZG+
LTSm/mIxwkUjyK+pds9tnV3nAM9d1yPNUpOPBLdICcGC2xtXR624elyJN4p7TuU7+5I37jgE3gui
g4cEiC1qmHorJU1+Yw8IcJVAXDUM7wBjPoqSTRXqtrskKrNNFd4G04x3mSV6fsxxZfkN2X0li9/a
9S5B7S3Wx/G1YktUF4l1Crn8J2Zbm7kevq1iJB/dU08xnfbeGYD3SNlDUlqehY7ehb7O1lbSv/YG
JBjJtYQGIPjbl+qalnZzqbv6AKQ6JK+zu8VBhjNIuIjT4hEUHShe5Ley34aV562KvP7qDUDQYBiN
ldQGEgqMH0nRWydv4JsX6MqSqfd20jrbM1aO3GDZMwScgmZ4VbYR7Jh3QqY25wISK7a7LEj/pNYI
wvzJQXIGEab6JhwTux92DRYb2yBhzRCBzMzS+sUcPNIUyvrdhaMcREyJrZappJr1Vg/Fpe/KM7jg
o8+m9S22MOe4zbqVDdqOAr9GyLiQBQIRGD3oFxjNxsY30T5rN+Jtt7hYyK84pK1Wt7pBXEICEror
0yYmwwEJHkiHQZbXE1HH3XqqptvAHmHbVfa9Gi2164DVMesZJuRfavS/fd+mdCKOnHHntOT4PdVj
PBybjoQKo76zueGwn1dvLmuwnllX0DjhpmtTYPh9yv6hOceJCo4xLlm7JzsV7KUoAmsnh1Oc8FJD
bNyFUvFZtuMy/epBHy5r57eqWli/QFhXiVO+W2HGidAOKJK/3HF6NxDHcFnZH7K2Ft+beWMB3axE
FOZXs/PfS3+G3YKjP+6vYiizx6mL7+C7dKuqCyFPaW7uEi5+1mbdPQuNLzAgpQOrhpsP2chBd04y
6reU4RCAArSl/gDhU7I83rJXwcOlR/iudkb8tWSrtjeZRkBAwgQfNCi6E9GkW9IYN+yBfRrG8ptX
p0pjum2gymQ0vhRDHN2V9pLJACW4BpPcLKexFbKdkixBFTNGFKrFxkK1skK4na38gmg92Mps6oJS
Hk3u+rPJZeNTQvhpmVzKp7ymmWT4Nf32y/6Toxg9R/1UZKyz/ST+wMfx2A3aJj2uJpGWYWIyPniJ
+2Ao72tuCQySzXdJIy6HNSFNxJK6bJRAQ6aR41wq8eQDLdpgxSaDQXAkBOFHOvv4A+x6q+f6KwBt
Qmxv6lJ2E1Vnhs1OGPIhFp/1DJFJ21Dkio+JFJ0mAotbZ2sMRIjHZuu+oDmA0pGdyzFZEmJaQGik
y/YFjgA7WnJJq21NsbXxSWsg9dh+tluwuJb0keqn6nZXIgvCXYMAKU86lItsZuBdgHsqtnCSMfoY
5Y1ZTMdJFXwWJNcJKf7URV/Bk0y6XRNcMkP36OfdRRyu5pPJX4K1uiRsiA15Rj2LY8hKsCCXJUay
A4DlhmglOJ/lfhD5vvEwnI9eADEayo8VQROgp2BBnS62y2Hl2fpPZoAt8Fzn3eQ17tnirvEeA2rv
kwx9sE+OwIQUBc1OFKAOhKsebmPrmsxA/oNZtKuu9E5OE8ZPDVFnDD9cRu7sgDMwVI6JIHrIkqew
J8HLqRlttszsfGG+jKmQBxf8HnvGBcVj3btx1m07NXwSIENEC7U4NAKWFQkpCECpDmz172uvQXhr
vhqV8W4TiL2ajNpcdW323iYU/pa8eeIXvcS8k0VxIyuxXklr9PeR7e091j4g1wYuycB5ZBmXnz1y
SHOmixdp579F1X61imwQHBzZVpLItlLecPSzbmdblbEPhfkravJkVQRGt4scBlPTcG+KakeA8Ot4
mOzZ5tbKtyR8CdtnQw5jHn2INvxOeuMK8A79jfGEwIRfJf6WdbAsBdykvVrtbOFQ8/iHopqYMG/+
6iPDOXRa3Yup+Ha8mR8obxG7R/pqDJpuR81LoZO/CAaZ22FMIoJ7KkSvNW9eu4m/yIj0N8NPONFy
miQNstK8+CjLGo9hbTgb3muYidrB3eRxcMg7Y9r7cfVYwxxYd7zrj71fvA4aiHWoij9jJogO0f0G
717BbjFdG4n4GxchKgOhDXQR+qR7x9ng4NkAcrOeelVeW/wc8MU4X7HWMYWHSAeCCtNb2B6hFO4n
QVx9JtruodfRR269qGUtLAUYDV2zjynCR3eJnBr9nCx3VMfrFNjEhn7vicXjtI+Fb57DhNsgZi6x
s02LCo61ngczdkWFA2RN+Ng+F40SacbG0WC5Vc+yf3C8oXsGj/eraaBYVZr/PWAb0AmkPCe6ODDI
I6CLfRLmq2Ans6A9eH6Ncczr3uK+lbwJ9Bt6tfHA+UgqCjb1xsjP1vg6el27tkXDnglUEm4s/wNy
Lcr5cADdiFoUjwoSArHpiy5aO2P0XrWEJRWGMle5wzpOVfwGbf8DxfofN3D/MGY7zA7CAYJbB8pk
Fs2ZC6w9fDTYFK20QROI+nU+17l8bcfgPEWUdSLwnqpkOKCnmNh8CiABkR9tZArqSnKU3vXjhO6p
6ugMPZQagQOwL2OxoGRFlzryGwuq9nOR8bIKYTEm5X1XLqPqyV0kQTBj8fckZNCscsPrL+XQIDcM
3G1R9QXIqV6tuwo7t8XctSPMFL3d2vVtfhJVIRUzqV8Rcefwg0KrdNmU0X6F7sj9yz66LggGh13K
WXr2Z+k21gG5SgrSV3XrjoiAtYr1QcYnGfiEeZrMiN1yQCkX9ZshwABedC9Sy/jsWxj1U+ATSdq+
U/1ZxJ8Y73XAVpiYa7H/sScHLUPpOsnbPdUDxaCj7zrWu7vFbmV746+5b59IyIm3LSXLbqJIvHky
OwcR0lis3uKvGsWnkBTACTqASPsPaYmPeErpSCd9xqSIzDMYiT4WAyV1b9zK1DQBMTA4QPl3qq36
E3hgbiEMDHgh9+Y7RTuRU6jgkUW0egMR9ho2UDGmwoH+Zgb70rPtEx4SjC8N82MiZhRI7lPnFU9p
XyCc71i8yN3UofVlBMY55yl3bfAbPv3zwYRxX/vVt0KVYrDkwZ0jm61rcLH4A0bXIGSpVxrMZ0bU
Um02YCVbUqlJmMZWiMMZORpKr1wds2BysassERpt+mSY/Wc4IIPPJvdbDupctmZL4l5B7QHERVSH
Atb7dgpfe9cWW0uTRz3PlKV1da9yfe9HxV+qOpNVMCNmPXMz0+lzDEV7VWj3Xns9+khraYxGe9X3
elVrMgt64OTccLeTlz1a4QNuapLoaBiR34SXpPERAJYYcmyPVLr6hJzkkxDwFHsoUTgs9txCgqgu
qmQ9WICWJGtrbm/tQjgQ7Sluinlbd+XvBD7mosXOV2AuYfdM9ieZIGSn4B/tIO+uMVUAkwCoV6Mr
kmnhblANE2aixLSlZycH3qJXTYiG2Xci9zba80jlrFwSPB3zCp6lOuk2IoI6IX5OF0BSAVxucCqD
LsoftZGdqGawG3KXYtz1p6qzes2pRRZwS5VnWruUA/dIFBPc4a7/Yh28mR362KybS4KAX0JXvy6z
0aOW/rgdao7Dmf4zBaG7z0eigSWM5HU6OR6GdIj/kHD3gcU+LiUnek0iYcR2B1ElWAy4OFPwNyyK
q8nW5ljoo2EowX4oPjvujMF02hnyHPYeoQczcVFCz9sSXRhsCNpvWCLhgCyh6Mo/LUrt2hl/p9r7
8izNcRAyZBmttxAD906N6Tet+ISkmCDpPD8HVcHzUpLbOTz31HXnwWEPNIiGYOMUs7wPPVfWwI9a
E4C1HVILiCE6EQxArjWcdL6UyMmxmT+jvIyo00E5djl5NBqwBaCP1y5KYC16cbElDRH/Ay+R11Me
0sptapQbneWS+NA6X3XfdGeLiYBLZJuazi0shW2ZYk8cirI+/TyUREy2PUizPnODld3XrxGTNuB4
cXP6eVBWhbX556lt19xDl78fNXWwrbLvzpuoMkRLwJahuaBVczHElO8htHQnTUuyayaKIExJa1F7
X4ydsQANzR3AyeQ1ky6gX/TgpOOVq7CBHlV6UQZdfdUJtKKBMcrtZKT3ItEYPlRtberA2ls91xqB
DQy5lXfoFSwyK66emiDnBwYdJQNm4OgE8h23hnRrhiE0mpjehKkMHjGIbK0NtFkbxjYZUPiKBj+m
FmLvxiiip8A6Dj2gEfDjautVz3OCyWQJ/AVRvqSGk124baRtHofiPeeusBXRiH+X/AIcqAT/lWK+
KECMu5nIIkBbFWMFMGobDrdzIsPfOkFHW/tmebZT60Qe0aPYcokBdFOuXgkikbR3ESUmuLChJsfi
vDcNCAyFQM7RYaTQDswUCP9i0ns115d66uQR+/A664VzRmBznJXGxAH+SzL3XZvaRAuT2HdREyAe
Y92ACJSTvWK/WYIqNeI2RliLesNQnbdqaggBCFyjtaoLsDpEfOzlPbHV0Qlz1L4dAAOYLTGoMwMm
YMYomWoHuUHwK0+7aNssUYcMP8qtg2HwBJHws2WyjeuQgRc6uwIpQYmRw0KjTBxk3fjjXkTESFWS
RXpJPkRs9q8EC6yF7hGsgJPldIaLQpOy9qGs+Gkv1k4HmtckUwD6BYmHzoBfxTVxetvGCx6M57SU
DIsZfK7r9rLyu3iELjuCJYrxdQMoF6vM7oxVT8ZBPAQG5EnGBYX2dnFePll2obfkvABPUGw9YEBH
m8jy1D71nV9xZeEAsZtX1yX7ta4CJJnzA9aE5pCFPTIuaSOLtV+TETgDVGMJTg6bZq5vAi3PDW8f
9s/Rcoh1V+w6DIyvMAs4SdByOVXgXLu+eqeawujP8JIQBmRVVEuNhWWPGf9KTSEWPa+9d0ayIvMI
7Ug5Zd9Za7zHWYA2Ocp2QO8prVNEurozX/10eLNJPe49Rvx9b3kHD4gCom9wAEVN65vReWWNelCz
016SrrxP+vamR/xHldsGICqmg0FA7ZbS7LtNholpUPyaSuZWbntMl6ZCx8VHMfkPeRIm25TzBxxr
TTTnJjJnXkGC51Ni1nrHxGoYz1swkd+DT65BDIEamvq4uClNvhXA/BdEhjMWH977ha1OrWjUoR8Q
5Fkco8AFkaJY3TUd9KYLHAJLrWqXKkRLzmIByoeEYHg07LGzmbL4PQwsznOPGbwWNUYVBjpx++rZ
bXOo5fTBdPo5cdiYA1zb5Alr8LkZEE00xGLEfvvZIcWHEuatxkHs5pnZms79G0UzRu2uLna1DUZk
btDL5XqThEiReYX2wmJoDBdvoW6TKzhZ9tZrMQFcZ8dhYi0y/wD/jk4uOCJ1HK7o6QBMQG1udCp2
RXbp5qRBW2QCRM+5O0vZpEd3ku/KvPO8OXsbSscjBxsue8wA8qZKtjPK4xJicFduMzTLkMSL9KFw
lXWqS+M3TRvXe01q151jhoefTybLV2jwDvesxv/5BT9/3oF6nsbcvv589KPNxjD5wNjDq3SxwyGI
9Ewl4uHnIaxeKRgPVmPFb7LtU6oiLR4ruMIkuDAcbyNPnuC44/utxuSBpG7odjovycQZJixT+Zc5
tu0lhwfUcy8+VIN4Dye33vZtYmyJ44XPGnITwQifdCnNQgzvyrizQ7N4Lmc7vmWme5fyW3/GrPFK
1TpccRXH/QTjKJQNaoqQ/suD3VZE/KS9OFh+WJwzq9PP8UjOY2nvzdnQCC3Y53tV+y3+8gYcnou2
vM8FrPxBDepY+GwLx57Lw3AQYvnQgj+aLDkGtfMNpgQS5BQcoxQTwTxSZ0YWR/yAMGiPl+uzR+R3
Qze6j43BvvUmq9eit7nuUCzclUES40JnPtuTIHRact0xm2LCHNNjMZT60tTxoXTB4fuKxihjhcqc
0eUt1YQQ0QYfiWMlXUQfDi466Z3mrEE+uzjWInzHexFrb6XmLt+PBpKlgtipKbIJuEI1p7Kf0Nt5
OJg4Ekz/MCP1ecHTc61j3Pc0748Mu7exYjhPZicog8J5ox/z7ww3hKFPz19qyzoJVGEd3xZ2F6dB
z4jvs0PLpcLhtw0bioniuHXf2IJ1ay/Hx84PEdxnMsdPVfGP60zFB1LE1hbbY8uO10He+1cymFHv
jknCgmMmJYrBplUPxRaUJhElZvPolNOL7crpSjkEeNiMvnIDLE0tVLI3XZxQ2WTcSPiNz8pK/+SE
rO880sj2Ba36lRxvawsQHs5UNsDLJbsXXE4K1q8HV4K9de1HzXfrUsbVjfya2ojy1Q70k2eAqFGg
UxjeK9ZgKmPvyfXOpqbYlhEAOCzpxHGzBLdmNW3xvTPElAjFYTDeZnltZueB5CKghUIyT5tt+9hZ
LMh8woxptpyzMU6YRmuOME6KOI/HzX2v8+Ku1f4GZMx3oHklzJ7aPeqq30blR6yeBpCqlOMsshaZ
FueiR/72FnzUnajyYOVlfgcre/5r7joFqc/lVAMHuVa5sY7s7m8agQas8wyLDGuaidOrTo2d4cUa
2crwCItfrQyDlUpik2FPpJVfM86UoIfXgc2l4WSqPzLEuFeNhT6aaZ9dG/XJ4QgVDmuhMZH5rmww
bLV0LrG70LsQQQOGoGcuP4KpgyaMvnPdDmO2q+Q3/0NykhIPFTfvGlkyi8U5wd4G0XWZeA+pOXRr
IYgXKckKm8lwXrkk0s3GRwXkGge0sWel5OMrEKeWQCD2T0RkZ3hTm7qut2Y/AGGzbULePoMMH4/Z
25+2ad/TaR96ghVvUW38pdEMQLgGmHgmuUMYQrhI/IXzcsTR21yL4KUmNnlllJW36yUbI7szob91
yVmZ3uU/KDuT5biRNUu/Slmtuhe4DcABONBWfRcRiJnBWSSlDUykKMyjA47h6esDM6uy7l2UVVta
0kRxCgURjn845zt5h9IbHM93OQ8v07Jsy4DE4lVGr+rp2R4RcfcQoIdotmiCsD/bmUtr1/fM3RiR
gvLJ4dFVvyVXPFnTrXvA5GBRKUTM9UlkaT9jIqd5bOWDqp1pl6XORz7b5d2MbL+g0NouUcDIQKLr
VQPggdEKZQSSaiwVQAfKvdL40Q9IHGJxg9lesmthhB0zd8LDRKR8gIbOCQiHK298h8QoDEE1rrks
IEtAFTAa6UQpwahN4pnvjrwa7owt5lsg4IRaAmBFTfnh9jWAjDS9Gdj+RKOFoYppzMbyZnAISAU6
ELqVs1wbVnxYdjQAZhK9JbCvMl52UliHTnNxCiUfgXogo+rygZ6HXWoDKYU7Wqyb32Y9TIRINi8M
gWIwcf6nrV8lUp2Q/g5rBvfBAOvCoCUMU3b6pHIdZTs+Clbdmz4D4gPPsW9YaKVNGMG2w5fAobbg
WIJSD0GX3DrE1xxr41mZ7LtKt6WFMAAW20ZMCVNwKcaYPu0uvp896My6IsaBdTjBniBwtyq4iVOg
3RCDkLNn9rFGRLHRVopN0v9t9vDvUyKGDkCCd308J/cqsq6Dn79Vo3zkh6WUFwQyKmT+o4M3YIn9
bdyLd2vOeekPDwPD4H1LavDofE4BDYufkd3kzIZ7Wuad72D9E113qHqbhG/37NIRgiWyr/Yoy73V
ytvBKdt9Zs+srBhb5oyDwswv1MaRycnO7H1re1ymuJXOnf3QwesoGxvCgUX6aOJ/Q2xEPevr0HaI
yTLaV7hurMdbVskzQw4/UcxCJlZvxOxpjozsaDsxPMqWJE/kJp+c8w5PuWFyfNPaBORUrIu0q9lr
BxcZxcfkNyezAi24JM1p8iAboG90A/eHn8eUuqtTqGar21YQySH9TvQM0kf2UHr4GgcDn5j6NS5A
V0cxMgpdhpcCJEjBXj746Oux2ps9R+cI8HSXlSz/GuLdjMbBdxLzIvMR1G5cjUR8dUKym+pvmgwH
q6U1qkwAKroI3oPeX51UEw9v9WHM8q3x2BPIlYoDQYd/8jfuM1ivPBiyEAr0seGGtSmDdeQbjze1
3+V7X1r24yDlTTHhfRGYFxjCEnzfsU6WAQFzfvo8mZW6B84Ob1rgngP1DCuER+X2wCOt6ANkurMd
jdhhdqR/cYofsbcuL5ULR3Oq4x9VhWeSAQaRql1SnBKrl2jvrfME9WoDymEbdSzd7LFG7NRk3DE6
71LiAI9lt2WlnX73CqQmYNlui0helHJeLKedM3xRzgvEV1y8KbFmBZDLsLWhFs8OGQfpwhnd5ZN6
Mwxj5FdvJCFWqfnY+sSmz4uaQgJ1WK3HanpYyjlHf8XdJZJER68Duc4J7YacLlrzNYKWbKEUhJSA
PzU57MXmttdhVBCf6bl3ZsA6scJIcpBkTe3t0qMgr93iVAqypaNlEKFdDDeYVEh/IJob68YRF0q9
85B8bUQ5/3KnnFADNABzZj4PUfuzyjpOOPrn3kwY/Sqr43DmiiEscDr0iXidBFd829Erl6j0E66L
GuQtmvL3BWoEhqj+aVgTpWhWAFQw6jRLDyoTKn/Ha1JKym7Yi45JGTCGhzKwL0ITMxy41gsIDobK
Ds4Xs6h3Q5Y3FC3DBAOZMDRP4amp0DE1zF62Vu695JhDz1z742bIAc+UC7/LcXA1eyrIRy0LiKmP
UC3AumwgrVkx8zIZ4fbWeOBS712xODgMLpbw0pt+1zM7il4F19g3frZNOe6DvqaXCDKEiDxjEfGh
Sj7RG6G5Wtz6FkH9fvlG2E020X4yoUftQTKqh+iPtS5rM7ivB8cWIXM69zhhCS1LDUJq4iTg/rxp
2vEBDm69U7LLduSRwFNwMC71ZRLakwIRN+jbeIKJH7tMDgcz/6jL7DgU/RDCAqNO8MpHQ3CgymGs
dioAeZvZFOV0bM+lXJbz0lqPBmfacQkeI5TDPjk3LARzps+ESeqAO10TP5dW7R1mByfVPJPE1WEA
sgoynkbb64lb5h4wLedxmZZ9gbVIdlN+AhRJLJML+nUxLvPwlERoJRIfylPZp0NoCn9kd0xOsFnn
V/ro/Mp004XSnbwGzE53vr4PZmXf1W37kHYE61Wd/+C1r7GqfsieimXsO15SZMfQXxOhI+sJSMqC
rcR5HStnRYUKfO1Dv55QgL7dTq2swfTOmqL03HVGeUR/8ssNQNuN6RvFavtUQNBEBaD2khnaSRuP
fiXuYuedjTI6u8R8UxW6LwqsELseV4yrb9Gm7WeLSVTU2S8mp6hRdFd3Mp09csAKcRTcjvKHqDEe
sqi/l3X9EPBySCoKAG3PxR0g1IOAEXLySPtcEjhk0VpzwOC5RQl3GqV5Yxbeg5MU7PYxI4TCyzwQ
zkLujbkzSE11WdVY6XTwt6b0wzFmYUl8srEfc+MXaUHcud20Ra7fh6PTvg6IaUMtUL9b/eSdOXlS
Jj+7aXDbG69mse6r4rPo2QSVPUTK4mtk4Z3g6L0hnHchYGHCJhXLF/ZzNZugKaMMqo2fvI+ZN2+T
gTVEy01/78Y4YG0ia31Ck9zivrRUujc0mnx+X8CuuHUsJtuGaRgYD5qfmCtRRLRk5uWW2SGzS++Z
XUk5s8jybn0veC1EcRNPtXE0kk/CGaiNMKkkrvfIiOrBBWWaL2DdMmxCy5QiiaMC3biwKLb0sFdQ
tS8NWVsBcEIZE1loMyfJVAPiMCe6Y47kbdXhm0WeRRghTmGfw6TI37G4pon54UhMU2Y3HisScHfS
xK/ur2P12oA6peW0yZLpcxaJ2DaNwek8LzxDMaDIGR7IZBDXDgdBEnoVVqCcN45Ca1IKwMS699Ei
x4B8ltLY4sNissRgz+sxcBvM+sgXYmzS6b0V/65s43vfdNfB7EWoiuYnIAw2cj3zQdWkIA7U/DNp
e1AmC5Wb75Bjbj7WTeBfR3f5XttTDuYI8FIkqK09bhbzzAovcoyQehg5VrZjuo34SCPasCoIPk49
fkMjgxyzyDgG2TeCWNvovlsuAXGvSoL74IWxhZwxXmimznpg7E4KUEVsKthgHfUQLIc9MdnwJn2V
hq49Ontn7B5mbIRH9Lg723D1weyT75lkrB87dbBr8YIlAjHDlF7jgTDiJsc4pomUdF158CfrmjVg
5PKUOa+XMiMidkDEAk2Ut+uq7zM3GdJXUAaARSACEV5f5Q3nBufGllXh0bOjD3sYEedU1S9pL8hJ
YRKYhlWEmQsHoPCD28Gyh43vpA1devnWVlC1TNjPkRur0GKgrAbA9BU3492vkdQSYje773UMFk/P
QF6LBZQmmyz4TuiFlsI++VNxAV1CrsQCyaqs8xe3gt03CP2JdZgVZVlfG4WvfYgfCdzemg6zt6og
pcDBEZ3pCoaAre5goEFxmZ65uTcnJ3jGB8hMrMYvSJQdZIYkuZ1ZsOxR4CIdVs05lYc0AfbSRe/V
ynhn1PShovQBrejVqqC4FCSYT8nE9B+ttY6wdSaklVlCvpQFE1Z0fW3cVSehmlsDRUo4MPvYpgz+
TNqyzE6zzVA9jC61GYxY0rJLJJ/2xMuLqLExQfjSevkvGAfIFkcgFytAQxTLwEClfoXojlsYZW7T
9GQ0ApHdLDLa65QVIxjDn+Cvd8EXpmZpT0povkqI77VPLVI4MBpsO3vOa9XtPYGIZ4k/Oo5Gclrj
Q4opJvRGEAmsRR/NCbKdakzYpJHxlnTxi59QcRum052qvHm3jPmKG5TZPZ2TSrVDrX0B9XNh5gXr
pynIiJ6Y5FMbftMmIanWDJcmINooIHdwxaRdKppmvGXL98JkvxX40BBkFhyw59dH2Mbfgk6ceAFy
g9PU6JEcAwT0HnO0IZ+37QzEPqam8hzkd20muPRmTO6JQHBTz95D0sPyzgL6JY2WJpz0fOWY3/E8
cYEP2GjLbsfQaKda5CWBK58YEK+BxdXDMEVyz3FwnJkmHMs2fU71vfRm+wgmNj3LSSGeGIdHPVIH
iNE4WhxmLHBYrqYqeLRV/rSmM3z938TizoL/EIps2Gb5bUJPEDrMF0hKS852agUHM1GhstqXHFjF
kZgsEcb2bgSt+rKM+b2RveSL7e1nKiYujvoxUg/0htW2aYu3Bp7UkRbuSobacY1dcVu61QLwsIqt
502eUrukysQDqU7s8Z9tq6JjGbPfFP1vBAU8dT7HsOrbbyM4BLebv+Uur3pQ0vCECHRhKXBMfTDs
tqnRZUVoDQav8IF+2SdKqGcZAaXIQEqx5HnEg25HcXDG7llRCklENjMFVAVOhKTeHiqU/VxLwtFY
mvxeMB6Hbetw50hrSpFkgb0653tBS3uRUjNIy9k3t/7wayq8205L7wIBM/Nslk4ZptYIWRfGVJRR
MSLUMS3CQmdLSL3Dmu7YOcqhL2eU67CqGRvj04jZuHeQ0yivtwwrW8CfbYt+SJY3mZe+dGyzt7L0
ccRY9WNfQhnRRYUIaMYf48NUm3q9QmPunaw7zh55EEut3gkk5ncWl/eNMyQnq/8usSuvhoWXpJ3M
jY0GcIVxH0mAZHcfwYANKo0c8XZqgvZQsoseY6imcLhB/TpkbOq1Nl4nzWaebc3cYajUH0qdfUfb
XQ4sJ8DLfHM6PjjFxCWw8zqCqHYPGA0/B2ZFGEbTMCG4DfgBzyY7vwNbwH3jQZVnDL8z51+DbVsn
XdT3FSVFwRYQyJreR9tAJvqpE0y/RNxfpDu+6ElPu94CtjOYsJ+VQ+YaMXHse6ceeJExIMTlbCq5
2Ye0kshkW+QruajB8rrDWxc7yKZ09ruIlQHlg9HAUn5YiVHvPXpU0ewTOUYhzNJvmTc+GosL1jDx
ynCUnBuBe9N1cYD2AHbkUHy0AVrgqWKVnOfjHnnfiDxYMvzNz4UB8b+I9mwjdwO21c3E7xH+eRB6
NiLGpgrktarJJEsuA1ESu4BSHi5GVIWRSyRuvNalS/OKYSNmPg/RUqhDlMGUEaUKSzQyEV6YtIDR
0bJyyslZmReL6DaPX50YsKiSKXGa0vzMv7E/TvyAMbvpGuDZrkGtI8wMqmPQL8dCe8fSdJlwmd7P
us4NxIZxcpwJjtqmVQOsgZQ9xw8qLkJFTx0vtxIc6xYEA82UL288ydzCBt0PFmvZBgzWckQtPfew
zcIZWxbtZysJnWn8FnBpEF2DJ+UU4pEe+WygmmkbkBl52ke4FBhjcWmGnnCiY7BYPcdTwJ5+SLsD
6XQ3VDWkvaTDvXAYuUb4s3aVBsE1WAkATv9BqHI4FD1EhEoi34hIeUMA2jlg1MluWPr9QvxWPaLp
iZgTTWb/FLQISCBZluwh+N/fEauBUsoFuVLidTxJBXbcmq5Wa9DckfuQrygJKb9NSTZvs4WE1JLr
PXOnX5Nv1MeRsntTk3O8GQ3FvXCpdsgQBWiLI+qrkSUziZ9OyfhYpa++z+utwDXOUA8cK+ghwGKL
7sHIjvkvDTqsG0fYlro9Jw7BFbIMZjbE97bVsbwVLHJ8ZdW7kfH+5utNXtJzLJIHlRbLN0K8IK87
RsIlWr4goGC+OdkFOnsqGoKNMwYndIjsVs5RVZGJSz0aljiXtwKtI16lkT8Y9Q3c9WW74iVZbTJa
BN17TpBUdgZ1bdTPF/AiGBpMqsq8sLio0GekfnNL2uXeA9ROqqEFom/5mfpQZ/D39WGmv2sEsVTQ
rN0d+J6k1Z8932Xo2EYPs2nHnEPjHj5wevGCi1AB5P1FvQUK2e96dhvxeKxtRjd5wQwnma1brtcn
8moJgTMkAfV7u6Z/sowcERyGiv1UDSck/NyQ9XTjz/BxFgv6o7YYdkZjFqa90eB8skBOAp5D57XJ
IAQcGy45Erpd65TM40uEvphWlWeboh2xkuHxbKvvpeobZtwMfnMKco2HxlCmv2WhPm9hjZb7MkLd
G7UuAixHXUBqI3/F3THQYDjOyunMXSCpDK39bLjDiUkGJS3etg6igE1GdO3c/OAsJ1+McheULmod
ySzK96rpPEn2i10xXVj33mDcIvsCnPsucfKTE88vtgRw65tjR+/UoY6NkUoxnD7QzdP1I0dHxdIS
Jlh0d0lWW9sqehwNtLpDZvwSAfN39PEE0xS3VIuslcwaIohfXJe0FmTZdt2mdvsHiOyXCLWbX7CO
wC+9N+LgFjFJvm1/ImnNT3gK8KN0oK8UF0hZkow0FRVPAkQ7B+MPbbiDQq2jaR0kJMfmZo7WCe6s
T31vvXdkFt/w4uHsg3CbMPZQTgwapr7qWLyNgwpO6HPgn3fNMQaaPQrcgHH6g3XLfhxbavW2YoMF
Cj9ggEjmOK+2vCnwPyGwK4b5J2PSzbhAWbPikQY0vs8LeIfx1LB8j5BRWdnwWC6PFUvduOfwkJrs
n2gg3hAtoLD1HQvzgz3XQBs8ABpd6Z/y2vtJvdNTC9CoDq384XYeaJyC6UncYCOYVUFu7fomSu3H
uetJTEGYuPF2rsSbUvR4eBCeVsjJcFOV5dFfU6hQb6M9L0LDi4kCTohuqKvhSl/JbTdAqylMBFRJ
1G2cWu39SWD4yBt5jEZm5RTEYZkxGWikZKfhcdX7dfjlSf4/H9P/jT/re8yOqFjV3/+N9z/qhm8b
J/0/vfv3ZxbTdflv69f85+f841f8/Zp+sOqsf/f/7WcdPuvbn+Wn+udP+ofvzE//89GFP/uf//DO
7st2/TB8dvPjJ5yE/utR8O9YP/N/+sF/+fyfmLed/9a7DYs/rv/lf4WP2//9r39+v9Ov//ev6xf9
6d62/iZMdzVgW6T1CE+I/3BvW/bfbNPz7EC6wrJsGfCRP93b7t+E7yH08i1X4CVwbT6k/jRvW+Jv
jut6MvAD4QSCD/7/mLd5FNL+J/e2LW3HYmrCf7YrGIz8o3sb0M7UkyKKEZn5AFI/h3GIjNKwKxOF
1pLRnT1xv4SUyla1FecpZWCjCgyvKLvxKrMQTHz7I8Aix56sM1cKNCctXTFJFrw+acUgCvlIKaKo
no7eQLSO288uGjzZh0Fg3BWKEe4yk3vsyDXQNqdv00GFHofTYOcNlGK2Oc5kchNlW/guUr1uCfOC
O1vL3en89YZXXHsO5vgOli02vZR7tDDnhxwN55dvIAaRtqvt5dMGhIYKjh0je8H27FF7btqh0+je
ioi+piGxbmj20PF/D8vGZgLMTXFbLG58Fo3RnkvL/vNNWjHMRPt51MAywNoPDHBRA8kUnbi70BpT
LiYba+oRdMwj9GDadUcl+qwzCKU1SU0sbcACrqGbzFwM79ZZn5x1hNgk/unrHXyuNR4r/prE4ju1
5NYejzGI8BLqZY/CDLmYpU/G8NR3hJwsuCuQH0/0jeV3EzT6Lu9HB6U38vLcu7dj7wXSA8V+/DOb
ixm/zjqHZxMjA7YsCVtZtuOYhwWmHiIv4ldy+ZaD9o2W3LZHuBRit5TWjijYE/fU9p5+gYgC4xRN
/YWYuvhguOT39WwLLYZMsFAXecO4g0Hh74DEcrC/hh0evMC+R5DCysiwjE1gct/tu6A4p32xW1Yr
Vu0O9hmf39tcyocF+9M9ovPOlLdBeTCj5CRKGLfdiPnL7IrgkBXAlnl+wra0vkujcg8B8LJyBLVs
AUdJB/szWnBpx57iunk6dlI7L41HpIs3TJD1uEvuxgJI76R+iZwOZEHZc9Bl/FY1+b1GPLUy7VBk
G7hkI4Cf7H2qaTuzr0XtWsQuHYxBrocVMKqlPCa3ac1fauPdIPMnsiQVI0viVkhnPSksnrsWTG2Y
Yx5jVzE/s0gQW/LAfzUBCRzIdNmue2p6LeQDU4Z+MyXWz8ZtaB6GYzxwhxoqJUiwO2EFmU9BjELA
bN467X5UJQRrqDbfXRUxvY3H01jPR80RgGAH5++YlfV+nvH5CxCybvvqxVgfEOLX4aywwhjdqfPc
VZtJ+TgX08RWHpuM2xGGk3UXTEvLskxsKNsXXgVAB3IPOfBEeMPoiq0SZPNNOArwJI2LSCAaeqsy
Ldh2w222Poi4s9nU4xWWHVhrapYXArEFrHRxjlTFvXNda6GfZ+8UzEd0aNmGQGsg5K3WgP3cJzbX
t6tf2a9j42jqioZ3qjdO4f5ouvQhi7/BVHPCdCCPxnYhA/oLrqPCJlvSNd/pVH/1mVzeHEUDkmjn
Jmp0fGZmjwOzIPfYa6IfDb75TQmo4Ro7aEeh0y1hOnbO3kRwexoAFO7i7AVz+DeWhbi5Z4SPo+fc
+QOT1rT1b5U1k2SyEHmzEhIDf8pv2sKKDrlX74fECe4T4gItlESWoECrLDGHRdO9mnNforFmKVvA
VGvMZNyy0uaqX9ge1MOJs/HJ9hvWbkQGbFoXj4OCK04syHYVrBUZiXSj9o/MQ775c5YdeoPIc3DO
IXQv2iBkszs/Ca7K10loEaQV4BOGXo5nAcKZIuYqnBowwhzIIC17UA+k3/DMYFwokNiWWPI6n33j
rEkkW6trbmHky0/nIv7yk/Q3mUUdYwbMThjpbtyaUDU6O9Fhnxam+m0imlylZG7IbmNrTkSMk6YO
0EyJb6oYdroh5nBEHyNGAaPdnS6EZPtb6MmAkq3U59nxTXkplHkXAM3B25t5+9EjRd71jijnr+Xg
I48Bl9ESLLbBO/u8CCyMDMujA4bXrYkGkC308CPvxUdMkG1qUwITG+3URGfPonoKhE2SYOUMB0Pi
brS5+dSKMDNb91dfiG3Br7dudPJmeek1ANew5OUaNzK9eKa6r3Tan8bI5HWXz5fFyB7LGN1fsZDU
WFdkggAsq2OF09DvFUtudiN15rxyT2mPEQk/TGsQJAsX0nuB/xHhOIIVzuJUt6uHgeeiYhHM2Fyu
uSdxvbwX1udQfyza/yHi1oQ0R3e6EFE2FONTCrts5zSPZpaGIsdo4bT1FlLaU5ca5Dc34gM4Bpm8
tgnuj1btXFSKRePq76OSrhEuMvmsto5v/WCW/QqEmsNCf4JnbcIxIGWtjgh01WwREbd4kiloykqN
O2ApjEMerDYwl1V13OtTRjVqLSiGnd40EAfd8ZPpx7PK32dGjC9zxAY8GvuSlPppXMe4SIZQtMxH
d5QfE7uG0TJe7NwSTPVZDvFQEF69+DiZTpa6erEAqVVipk1ldsKh7B5kNlNJQ/s0KcvXlTvLcP1d
avkLu6d5ZI4fbfOOPL/O2w4uWGCvGeazPT7Ora0u9L8pLnP24BE3ULso/GsEXA2kSeZYHyUOsB11
FM5aD6axSGDRZM13JogKwveX1I4K3iqXLQS3bJUYgTQlNA/F1PAB8eQ96/HTtgvroIuObaAzwmyJ
Mmx3IKWpfoL+0ajxpGcFuqF0sN50BFE3djCWcOSjuev2zWSES1u+a5J4djU9oFU6OzEMsMxaEpOp
bXa4c1nkumgXAlLMraWJWHfVrwPeo02ZtEdZACYHf3Yn9LQiswg+UHW/TrsCmFIkQpoA07AqrkF5
Ga99eshbu1lRNVX1TIAPgh7hFyyK8NVXxnNWlCARohrMmNesWJEqIX5gGxE5jpnV4tfpI5kYFAG5
Y6V/Z3my63JtACt2H5ArzmzmFVIbnFfbNnUOpu4srnXsb19X2XrGo0KEQRiS2+rcoR4IzYaZA2LN
RyrN+gQS5EN3/WotXJ6iGXFDzUS0rrkNE+zARozlwkb58jeyAoTwOAQ3TQn310Iy1ca1heLGz9gM
0qjTlRkLmi7Wc9Qh4hn3a3UG6k2CxXhxu5VDz6EOLMbAthLbccj+A21iGnwWkl03u/PjWBE6ZVTP
XO/I8AuSiaPlbSjiEWQv7hg8TGJkl4D8DkMFjl2T2Zwa+PcQCkj7K4mVYPRw76XWGArSzqBhiBqU
jv+as6JJJh2j8/QJAbVINiseAwTRiHsY2pKMQTpVbV2I+/5hue6Ro4g1enAhRK/aLHaYZX169pkQ
bXgx74SQJ89ITwr6G7+xI2bG7OIV7wBvEqZWmxY+KxOr4G1sA66vYrVxxM12mZUZFjjkqCuHasuu
/w1VWrlFMMH+w4IJojNl7gJBVg+9zAVhOcXa7EEfncedH7nD0ZoCzBqk8hgj/JO8ZuqRfJBPFHFQ
aDbfbcIuEcuU/2yw74wqTN8kTKehZTxkLgwKlm84PvpqK0jgQa6hNoMhwA5SR1Xz21SOwa42RvpH
bLe0w0hVtiq1W9aHM4kS3hCdPY+JqTRdl34f0EMHgrsBgLmgHa2AXQNo2sVdd0F/9b7KJpaFDmmk
7Nz6VcZ2i2oQNvoJfRUaNyNBSj6VMa4/L9vho/7gSp549C3K/Bw7djbdm3pp6JYmojWA3k7a+xn5
xY5ZPPxL1UShCWMAfVU/6OHNM3E75K5zBSA/3DBLO4BXBSrbViZFJmGeDA5ZWRCr18VFB5RgyvZ+
H6V76f7wxuFC2GjefrOgsjNcQ1uS2cPeHv0H3edIxLVb7Imr3adEz17SbLopick4ooVl6ogZcBvk
6lHhAUadOzFKxUDuA+GCxP4+9DZ60MC0vkXmVTPaY9GVe0TNA/hMFrvZGwErU2S/gjlUZB1bycRb
duR3qLw5IaQDDCKjiMi5sd17rV64qPpVH1fz6shu1mm88Cd5SgkAc0dt3WECsTYJyPhQLKo84T42
KKIxhpCywWZDC+S/3YCnHv4mNsP8Q0t8VgA4DDIt3vsge0v4Je51oDyoQRgPqsx4TSztPsREYXb+
MbKEBX0qoGOYItbkDYSwuOz7A69xOjB/O7WBeeu4KEroMdRjgE2jZN+dDeSgCO3s2rK8EEDDZs9I
LIbaEMuBaCcXbQTPuE+Iz+2GXyxPurtBF1cQgZ8Yl9tbERyiZRXap/ozMayPIO8CxrGSaChv0AeE
TwCNOkldGq/KS82pU5mfjgPwl3Ajg/UW5u2yq7D8U7iVg8bRV6CVdbOnsXofFs2vqF5uOdNXVVxB
FOREohcjvPxcpkzta8IE+kDu3MYjTJ2REZaniX2VaGosl+tffr0R65/mMdAkyvipcwNv8T8/9sdX
KXi6N3WSyxu9tOT1jiMpREKDQPj6y68P//U1vRUHF898xs0BbOHrMxrfbYN90jqUB0Vr/9cv/uMH
dx5Luond9x+f+fXNJsvm61Om+Si0dPnHP+OvR/z1pz8eRWsxICCf+o9PMb9+7teH/3z4RHeQfQkB
7K9H+tcD/+Nh2nOHSpIMhT8ez9eH//hqL9NotUer2X99y7+ei693PQOOV6tQCQZ5kTz1xvcsJgeH
CI1X0cq3aBjnW4ePYy7l9m3ZfnpmW3NNQAZNFvJD24j82yAXaDxN9AN1hj+8KcxnsomaXezoed8a
XnaEM4M7IyAkmeiKYeiKn2vUqLl8WyZh3yVBUd32dEGkWzQP5WD+UEnfYuFHCDOaLebe9U0EZAL6
fHCHliR4EDryr5aDs3D9mDGgKKGQaDkLfVr/wOl30utxRjNofBybRxceOpa2n0GwrvrcOniKlflD
58X76CfNUejM/UZwHjWOz3D/613CuI6Z5q7XmZC7mtjonnWe4UGfz/jx6SQzXb7EgJMOyutlaERW
GQ4RTVRsZNaFRNMM75NYHsfituF0ehjGmuIW190hTibxkIFbUKKed+1IpG1OXJwdBPUdZcTF6ZV/
L1KvC7XjBMc0V+aLy8Jq09e+vhE9gI3IA3ng1M5PQ5O22avB2OMlsl7yXC7bHITe2fS2ZhVFr56p
D1Xhne1GBne+wb6KoR54nloc5mnRW+HwjMgZhmdho2ZxfK++n+xhuZpGOTBtwajYqPRlACQ7mMny
e6zMB1Why3EcEsAkyM9sGu3fgFQREo8xObeWcVo8743GapM0tfUznax4x8jdOJP6apwZCP02A1we
Sk7tB1LYu6BBVh7oSe55qnF5NEDiKUCS0CV47gP9VV0H6feyVjsWE/52llQ6JvCtE6ox40D+nvXg
xdzevMYZT5WUFlAV81anmf700I8RlvXDp7M7NhacKrNpZ2hTVILt7D9UymmOPWEncPAE28zF0a88
K+HsGfYPq4WEXgd80wLO2suEnCAxg/YhilNIMkGKKIZ5C5aNXTVVN3ld13elkZQnu2fNazV2/SRy
lrCyZlNTO+n7WBrPTZ/mxwRNNG0l1SqcBSJh0lMNJ4E9ZhWFixTi0vhMHcvBJYiynWyQMM5b7iNn
rezUAWmU/soXqDNkwKAILCgkQAKuFaBRSLBcJg4KObReiPSL1U82+kC8eAPZGpMzv4uuL5bQTQye
5SKooRJ4005ZE0WF21Qs1PDfTaph3DIXbxkvO6St+XKxazlfvv4UACjGM5NvhpazPodhfZdU9mfp
Ms0wwf3eWiixSIPTZ0zzjBF4ckz3qcWrfUVWC5OF/YWLRtZkTbM1QGkhuDBVSKLzc4uv9KEPrPFh
8lD8qR64xsJVlRjoj+eBSj1hDXbTi+Q1J5fswi6tQzVn3fZdIrnd42xZZlwHi1J7lfs4/Of6OpLk
92R5qjuJ2IG8lc4fg501l8lrk0exCqXABWT46crxphtbCFSKYZ5GcmGw9suZV+3UxMZ6dLL6OC9a
3BNd4oXk4mFzcII0XFDq77jmxf3oyGDrE9QWipplbz9Wt4s7029neVnd6sXfoUDA9ltl9q7zfCTw
fdTc0PbiDbLdV3sh8C1tWLDhrrMOSIWb82RY+tgb1qs2sMUZM0T7hhycp2LU4OaWlVID7A7wB2M2
mbi73Ozs0CB0iEVgH+w7W83XOnnFKJ5ejKTKLl2L31rGNIdFnP0Y4hZF5SoeIkr9aczy+KArPiFH
UrFhpdiEhEqwxmMAe6mkXx4me3kEQmycjfXN15+SERm21Yph1zfSOFfmL43UlOxqv/53os5juXEk
i6JfhAi4hNnSW5ESJYrSBqGSAZDwSPivn4PezKaip7qnDAlkPnPvuduKAdu5zdjdcTmU6O86jIeR
5mwN+loyzAXPH6k/o2Vc24lIdItBvD/65mEIPtweTLAR+fIcJNa3gLi1TL10vLol9hLGkHkjqxfk
ADYxBWQoooIXOETthc5xsFONyaORD8OTPmKmsGT2BrT8zyv++ZUyzinwRwGrm5yy5ofurgdEKNA/
tJ1cSazVp9Y2+CFNMQsa03NUOtNBzj9kEOcZOgVy0THJNWvHRaUHvv8/uhCokPDA97eo8VLO2Db2
zFH3kaGCP8//oNeGPRfK27St1MmySLQy+jNPI8YCN3tyKazWmGUwWU9AneWjVVDSS1918IjyD2JS
dn7lfHtNuddC5Dm+jwY8trBil3F0DfSCzHazJU8GqWcv40tNxNo6eTMEYaFuxsscmRsYjhzJ6ly4
HeylqnvT0oQ+RWSvuixgTboMbnRRfU4SJgP9zeia37C3BZt+pFSwhhbMp0idww9ZVYQ+ad0eWfGi
Ff5zDF63sPAnZj0z6BAvTyXjn8xL3rKCiXngt0eY20FnfKYBQ6CFY4LcYYl78Zna01ZEG6sU+95D
3GESUIPAgG4HCryb1TvooSBZ1rlv/wlXgYtHfgdwJumGa5pMV3jhe2wbVkdr68b4COsSnokkWz3C
8hYk/WP+3RNCTJxirJA/Zoiso2We1HTIZJWP/lW57JW1hLGP2woOEixYnG0rYTtMe1zvoEv9SuYd
ybMF17MT9Ot6suXSV0fLiB/geLk/OrTMLTeT3jjm0eiCvSkC1ivYh9JRn42E7PiNMtw303ARQGYc
WX3SJtxgfIDTbWHcsXdYaIPYmxiJ0MhVe0IlCA5SfE7Aiuq5pqQhJ8mA2I0FKcnPrpOvdSbLTwGh
OMV864Y2EotC2HdmizXhqK9Oa5yYBrengPhBFVs2Zan92+dAUsIUa6Pu066ELCwW5JEyrRT+K8M3
tS6yWwb1d0lM8V+s+sNQaxzO+V6fELnEg7wLmySvV8dw/EtX5f7aqLaBM4wvo8jPlqzpo8EsjB7T
p8qB54kmVButM0R9X7PWQ4LwV5ka6NSsx1ExFO++HjtrGzvJAijMcxIVBHV7koFdqXMqI1KNpiNl
NTCgMbdW0LyIkB9OXVGNp7byyL1oPh3AGH2LmcDvh/olTYhBQOqJ8kPIrebkl0Y0+4lfqp5dlgZ8
F/iKRMXGHqoY8jFgfCVLVfH8WhYVXIK+Y9C/K65ok+PnhJLkxJ920bYef6qewryt8w0LSSZMhXCW
g5ZsNS5lYU3Da95tW/44hwq3bp2LOwQIFBoRkwbEB88ePsdheLcxR+1wMTEnD+1/VWPfRho5LSLe
1gGgT3u2EkZnLJOyx2nnMtTkvcrRhZL/pdoAchrFRPZSWn22DbhLSidhWuN1/YI4T9YwXBF5eTJI
wMRMGTAk6/QPcLc33WujtVtCxCZVCfc4vx6AUxaiMbUDg7NDDfzkXQpA1MPca2qxvZ6sLH+PSPhZ
mlBtDpmH9RJ6JXI0LNUD/90qGQijSYc5sAYP0ZIDCYdlUn1rCbopHh3krYH9y1qPBLxcS3cmI62X
Sbf+tJhbisCndawhvetK81iafszCDFWkTk15bOZsPZPt086pyqMR9yBfEjPcdG7Xw+Gg6SfKucGE
VfdPnLvT2XVsB3dghN84meKt6EFii/rsBSnPkWHgjAVKsOhL8laoFgaaNENfcWV4PdSUxIdbw215
VJnxUozpZzjyQX6kQf9jx+SwdbF7qMP6w+mZqNatiUGc8ORVA9q5CeFnm6ItWWqAhxYxxI0wNU22
V1W1IVl46WJPwl4DiazDtmlUe8f2AwyH1t3OZHjAmgsJhRQn6U8bPyQvHSkO77HFLlmNLE89rWww
B1TMQty0OzS2WbO98niCLB/fdtrEl7Cv0WPAEoE4F8W7ch5xcmqzisRl4dYEmvLaIYkzaMPhieIh
9Sar3RI9QbKppok15Qt+gBTlpDKXTsVLRZJXicNxQHg8yZ8G4W2qeeYlqUYb15v40x351eA4kIXC
edDxSVZl+Wp749mAZaGEDzIjO4HUYQRYSIZgAXLMqj2HTicJPspfXGgNoJBRTxdxfOOhYGkmEuCe
Mv4uIvOupZeprp5AI8kFyypv7XlOtCymAeyolaJUjwVqpsE/B0b+E0zWh88QAo/Lg4E2ALSY1W7t
9sWmqQhDRKJCKghVCeI5b29mfXoaeeCXld6VgNnIpbJbzd9j5qGjTQuU+OxEDzqRUr0QyPzy8lZ0
zYtktjgNXn4AzPOV1Vi47TFc62Z3HPT22vdevWn9hkmvTpfgpzjvBHb8TIEMiaapWjhd5C/TUtVc
rBTaieE/F8ReLLs5ACxo2KnY+c+EgYZ7uVnVfRytHK+Etq60a6Un+hLg9rNf23cyq/71LrRDx2A1
aSj0OxAgWTvBEcJBuPIa+zsS40JECpBUkRwkgV0pnBxNzfbpJKHk3w8DZ7YZg+1rpe+hrmhvVm7g
ns7j7GSRIbvx8HGO3BqZictsZLXgEpK5aEexoalEleXHX6Glb8n421pmtCesXePECfm8veKDwKR6
laCiWOgjWuceCjGcCblhkkgtFf0FcUZYEHUhI1SWYjGyTxjodv3GdHGWnetctkU2rlneJk997cin
ev4nTjVtZStBiBpaBnwm80+SiMnTTkgWuAn+w/9++O9fmCmkHbxfEzrWKTj2GHqR5UlyW+ZkR136
N6QwLXltOerAlJ0Ny3fdH79EIpO1yWy4iVSyGQIsptrY/bM0U1Fow/jK1JVv1D6CIM/9wVo1NRNf
wwre/fHYJcN/GKydkwf6SsQIGrL+n5mJcTkgf134BYP81ib2TMchHMyJYU7UpttuQHBNFBJT24wb
NgiA3qHmJTWG37SvvulAZlM/usggDpF+ipqQF13cY9kWF5mH4ZYWEX8y0QIq+9SoJsFCEtdKSECy
tiYHatCcXMu4sju0jnVKSl1/8ipszUb8RhCwtUtr2gcN7oMVD/ZWwvfdtUrVL6WhQ2z0uSZLKiJl
W9FFMpZGXef99nX2APk2vTSefS6n2F/pyvroQyp2EB6ABCcDFbp1s6GLL3wJwEiNr3mBtNlrU1o6
lDltoS6cTRuW4MER3j+iev8ftBm56Us4PmldXA3nJ4FQtbFLdtXsrI/QLWe/qUlBR9oXUJToKMvs
O2MVRnt6Vaa697XXwQfIR7jU8c/MYOzi/A25/2PQKdqrOo0OjUX+uLIOSUUnJwfvGg7Zp63UunSM
DTlRzMaRUiiG/AZ+q/pUF8UjYkkVlQOQVX/Oj/M+TGI6A+uCJ/Ivs5iwBoiFhcPLSBbPTbvFyiFV
LSKfz+pMXIiFuvUxi5IcqAMQns9EAhPhuqTcspr1VI2frCCYyIhfsEEvynBPZWn9ZGxc2Azgk6k6
ue/t6AlbLobnIWYlCvyzq+I3UmOpsztCPP3i2enH+2jDE+wnJGsj+RQuECKyJkFb21I/uchEURDG
WxcSEycAYwWfsoD5yQxgBYZZrEtyFRcq6neJFrwgKPyVvHMrPMHfjhGKFcRBliiAxhy75vI2Aeo6
JyloXEs7e0qk/wXj5J9qOGShYg0LtsAb0FkNAogBTJlrFpu8XheNM5367ZCOv7Vnsvkc5gBIJP7h
SCibJX7oFIdVWJdqD85nb/bhPu0Hc1POvyRf34VBzyPuTHb/Jnsi4WB3Temv4KFUQI7+KroFNizM
Axz+NiP4HMYk4bRyTMor8Je8fSqB6jOCSTAz+xQHdfYyUsWWIo3marXdov5eBbaBLSRw3ssRiVAI
/32nEZDBmtm4pBmj+l66b05WAermADIPsU5IctaW2j0e5Ufhj+7vqMimmIVCUZaMl1jFA6qDyr8Y
ve7tIU4zlWj1GBFNBk0hoswQYQQwhIiFJTOZq1YU00/ZuM9BN+XvnkZWssmlCGCmsBZVmqiTb8iA
ubHbvtouqjlQt01vNK+jHYKKtBwX/gUIRiOasJcrHST5yh3t7Me10gINMWKIkBMmN6S11uDFHjvA
0ez5xVdWejMwQA1ndqlH4QrwS0N9Q1ZVvEsjVWve3ubUjJE4+ahs6t5GYYN74ghPgq+ODa8TjdaP
21Ot6iKVtzA9SC+ZJy1IcBoC7DyXFXXf7/HC1T+qC37syRGvkdIYldREvlq2116rni8LLXr5Q9dp
68M7C4ln5VHiFYky7iOhzctEz+hjDDtcW7O8thgjeyNsUshFIYylGopuA8OMxKxia7XZP6wwM/tY
tk8DEIldPafJi46EMM2g558jSi5sX5z14CkXtQXJpvi+obYfK60un3qrbHfdFKmNxvrg00PLHraJ
fACWBlJlMd7UCDxva1mB30YLJ0PAsy67vnqA+D9EdCEjtham6O0hrKQ61FW8M/TkWWtAgActasZK
+5qU3MfTExXdsfGFPJhYtQnV6rdogrS13dXnvGIEwDhoUXlwRYea/Ap0kWQteHN3CaGkpdfPoQuP
Itw0xBE3HWh7N62uJvO2s+2SFhO6OBPNJOZ5jc3XJMEUCdb2aJTe0Q+VfdCAIgQ4MbZepl4bQ27B
X0KeyuaQpt5CkVhsyVgkx6Aqd7plHVInRCwWvA4jaujB7fyzp7KB7tP8LgyDPJTcfAX/GVNg9uwj
rVA7DZKIklKfkOFRRZ7Iu8arYPsEkah0VkZtc6RwlwpvU67Io9LFtXOmXyM0D9NQfk3TvjOqz7az
segjJ2gRzaTKIG16tBbZyKTH76KNMCL+1r596ywUEIK5/lrNpOiWSSr0Qhx1GfXlwnAVloTBejBE
9dGVNURCHFGilos+D41VklOAaBNxDE3uXf/7wWsAEqiK7XlblEe7tqvnyWDFAL3di7seTSm7tMk2
t8gMx0PQI/iu8NdAj1+n8VA9OdZrT9jbrhbyqehYJgMt5BrKS2bg0xdhEtGxHgE6uhlxE/kg3mGD
mSffRsfjx+dgJq+4EnZyaNbGsxGUH5Ipds83v9IB6y16ZU+nsV0FtVPiWEdfZGOhQ2Ib/YzNB6yv
em2wnly+4EeqqMm1OxmTxrlIr9YAV9kB4oyZaRGhbd93cf+mTylFTpIbvBWxWNexO5KB0Nfngth6
tu3uEd3hCuSUvprdA+skt4K1b9bjsu/RahTCczdoB+oVbhgscOEqyv1VOznM35Br5FimIAkvUdd4
i5SCdAudVh28balnKZp5oCj8b9gwHbL+0phWvfbkkr4+BtV4Gx2WYDpb3hVm4jU2twj/RI3zdWxP
1NOs5A0xMdixVI8cLd6X0RTjiA0Ep+WwFn1/A3FcrD1u/URrx5URWPUe3PLOM7I3JGCQcWDyRBIj
dc4Srb0TtU7X5ziIhF08rA2Gitauxp0EK76aco2jDY1KQRvQjiy/h4mj1uCku8RDTrRT0F+i1H6F
M73pFOK9OtRZ7WGEs632YDmK+L+wOWSEcTezesQ/Vd7QbV9JAIdAqASfAJKPRL0GufWQsI/JRcQ2
jYfYX4ouXPf9SAvFrqDIaDEYvtNnoJZje9xszZYyLmjwksE4WJnkRPFPxAwXPxBTxCl1tWM2tnzQ
sDH3WT7sYsdDnYUdl46OwI2IydHBNhFomJYAA4Ypxeu3IYfKgqyqc9461z6xNm1dD7spQgHK7HRp
BL15UE3yG4WIOvOh7Nc9xVyeESYaI/tYCZZ75///ALYi2GQ2I5Ra42wYSC/fhE0QXhwDDm6WO0fH
mL4l1jy0iT1Y7sQierq/gbzIl8kAy5Fl0pC5wDiQAaY5UoyqBEVa6/AoCpxIy165hzGQ0GRLiDp9
jsLS7j8CZkLL3qdkcxOHUz8LjmgW52gAsQ/ZddG+8tlLFn3WwG+bq8LbuQM++GJiOV/ELzJOfkjp
q9ddhw/FCeSzLjNWhvh9gWPXF1d080qJR6yNnZ0p/zlGui8VyRH57BgNvGhVFxBvfeOccaGzY+c9
CBCr1lUXbauy11ZjU8Gyg3ax6yqFRIHJat0cCcYqMHhKcpVy/yYZyW0y0BggmvDRMXLXi8Y66sG9
93Tj7EyYh5yOYq96mYcBisH9OOliI9IC/lhUPCqqneWgozeZUPJGTvthB6Gz8qts5Y34zJFqhsik
02Wo5y2jpAdZSuKQsWdz/dk4yZL/PPTBPmaeQXg925QWb+wiQQgYx06yEzYCq35OI53wyHkBsiqt
QQ4CNWJvx6530tzkH6qxHzBbPkkzI1hbu75SxpBH37pEYXt3E3/LIkP1Hkeo57Q8P1O5E1XdPsvO
O0d+RlGYBHdcD6CRxuoOQDa/xNFvwqozgiXDXtz1z8zT/pUCzHem4hPwHlYURkg+Uaif/JBBNUZV
bJvNb5VFGK76eg6ShtA+WCBua3SzoN3fZyDRovQ/YNOliMLygkMmecEorpb0rbCyEwMMEZeQNtTr
yaTQJGaWHHYa0jCKyV4ALGcL3OA5YzLmUNkee/ebE/WPRDA8wc7aaKJe1IPQDmXMlEbsjEDcMrd5
Y5X0k0Z2vCMsl6O9IUenMxh8KkJpDfVMCNCe4gB2uWdc07A5RtGUYs+D3TDFeAMLLEWEL5sk07Jg
SYYKya02gfgxHnHSVWwhaLR6JOWlWb6RgI7axzWHZWn5uHOz4TI4KfqTkJ3MQOTmXPPtho4O1wDD
za1CBpLEOBsiDR/SOEELOoAM8b2dJolxkrXY+3Dv0ZbQqlRQXzoriCDSYsCobUyZEuF6iBx8iF64
FaxVmRqfPmpAt/IgI8T6qpPmMxniNV2vvaIefkmqoV5pZrkvrWpafJdjeVR6AKuIxhV5+xZHN/Nz
4TyJmvsAoSdLL8dHURI3W6buX9xUKBmd6m8w4eLXw5wKlfHQhvEL5dwWYdeNNvfuxtY69apyyUSI
TXl+HkKHMQKWd4CrHkDHLNsqw7cWbzYSSRQSvxTC60k840VA/cSkf8mixaENpYxKp0OsWTQ/mdpl
c/CBzdYYpWYJENtDVMUy+x7U4u72cfcC34CbhhnU8MdzqgMgYyeKEMdmAy3orAqAtU5zJ8VjWEf6
fACEMETqXj2FRvbPGJiBDgOnZWZVxyJH3pqZ/IlMK36uavvPYAG/LJmsIuDnUjAh6/TUU5CtEdVX
+cPuPU4NuyhBm04SkRrAJTGivE070S+pVIlnczZZCc8WJZxTw1CN4tLbTMRGMzmzrmAwS5T0NnV+
99NxpCywGZEZNOE+6LX8KXQIBCIC4CbIJcCoTKiFm4EMj2cAmFfUCwLJ8RDnVsu41dp5ZX/VsIEu
0ji/SzufxSvJWhIDA31i2gMb4HuQ/pnCBQl3jmIlfNGChvSJPleUA/CgmjRT6E69d2WbWNRMslc0
SRJqseo8QoA1DPDMruQ6mJcyJlQtGNSElnFPpHxDSzcn1ysakcFzBSwxwwcLhNkRj/MuSObRG6Du
ZRg59xGn+DqqQiLCc5MzS6CAHi0EBm7jXIAqPekSgaPnAO8XPsY/jKVbM9xJ7PIrr6zPBKAdsrCh
0QZpt8yZGy8sL/wMgh5Ndl0daogzTgc9zYCusig8fJhJ+qQqzlhYqTm9XLgXmv6BSfw75Z5baa6x
qVUNvJEXM/B1Rv1V9u52nGmxAHreQlNqukdluB0RmP2ufTUDZmaQoQ7VOD7++9uRfgWyIIYvWLvA
GXJ1nrhnF0nDiKoxVh4zTaLmkCnqzQZPibPRmP6RO0jcnDZ+546OALU+FMyeTn4PqmSbazerJsHO
UpyGftwcXAE9lklhsfPYEC5rGZ+Bj3fnpu/MZT6d615DpGTBJMwhWksbUSITp5ewTl44LfmicaYC
KRK72XdAIBtuqow1gsKXtKxSlx1NNn0Htkv91slPGoyGwml4LpWVbIgC9BfX0EiZU2k5kOHiPhBL
HXe8MQjld3RDEc4hES7T2nxBAPCloz6b2PKp0T73DZok6E/4rgEP+NOqCPCxQV6g4TG1Y9ENWxIK
yQfDsXGx55rfnMh5urBLJy6R0Y6ZyhUI5cfgw98d+K1qZV5QM+MB0AxSf3tzR6TH0TeYJlb2dB1Z
pa1tGMd5CUrcO8AD9YlBQHJrPfjpDPVL4Gxivd7TYn5Hq5zJ/sZD4ontl0WPQoWytBy4EqxM1rGD
EkyL750l/U0I4H5hYhNalMYz7tkMJuB3jIEAgS4kr74nz92CAU+6KpZoBBA3zS2CZRoHFV8OG4dJ
N9ZlVt9GbW+NIA61cLhBquk3IYw8Qa1gy+mmioHKnwn4FFnaLsysH9uesLfO8Ls8OsmCeaiJP9dS
BD9EkX3J/OaO9+/a1KjDjKJVgE8qNu3QDOfvn7BaoBHIxUCSXcyBJMJ2BNIzPskKXmYalIc2noGc
wCbxFL6mtCXIz14BDPwKiKcoMglb7srtZFXwXRqEH7D5bcgKhs9PVK1xFBnjooHFJL75GgF7Uhxr
mupdneqXfjR2DAwwWfjeN63osp9MIBjemhrtPsnx3hkco3i2I86Yg+1ERyjvHA6FiQE8kASgCmPT
Midd4KZh5sgpH3AuMzoxT1Lv9kpwUkS69otq3dk2DkSS5juKvI0aEM9DpTAaPVtJqqfZn/TUX1mL
NDs0YIiMDLG22RQbvXcPUDWTmYMYiBdqb2fTU1IkL7o/J3AYrAYybGSbcuf40U/Ig057A1XY12+W
PTrIZxklhqqH7xL8Bia3jaFbvNOOvyednDZ09NIlWKg5lwTtmUdYUOx021gQDid4staer+8UQzZ2
4Ir2BJHdgEwqd6AdRuW5i80nP9XGnfebtri5//sARGZdogBoEj3O1reQNoTdsHdD3p9IWjsjJ+GT
swsWoscqRV4R8GPF9KM9M1ysLdBGcMbAqTCI6Khj89rDLV14LQBd3BYrWRcn95GF3UOv+uIwNQQz
so88ITh58lliLfwOdxvX4NayS3vXZWraIvJXER/L5OMBGedYJyPLDy7lAWzL7DRmw8HIKUnYOmPC
b31Ubg4nQw+ZJjczg0+xYUWf2M+qlMPaSJNbJkmPxGSwzWdlhAv7BpBUj7AAwfrY5N9J0D6Uw7ma
NDiH4MIv234GMzbZE+oHhac8+eiS/quHk7Uvma3qqf9VpP0zly3Zk/PYyOAJYZrwnngMgGOHpDDL
vkm7bkkptG6B8egbuE+qHi6+rhHb5MLEEZl/sPFqYD6jozAbVPuj5NOToyRewqiDRTKpF4Y1wSYp
p0fWjvkuibk2Pe5ZNp9EWTX6t4ZTbQFf94+C5JumjjnYcJBFT7bXnJg3rhN3Ztdh4CX9WEt2Lalw
S6sZm93UG6waSihHhCOGFxulUSURUoIwTegYT6H2R6YGzKQQtaXmkgMvTUq30rX208wtm0ovwf8z
sO/w2iMBdVtjio1TVHkHQhwr5hXLoinE2an1twnFCI4N+KrT5O8qOezGXKCCdf1vAR1u4Vjj3yjd
bz+vP9O4x6psdudCl5zwTN7gec54AyITSIjyGd4uKoMsvW74anxbrlQMmG4QOKWEQjFtDbeYzLAF
FPoxCo5ZwS3fTIxqyCG4wUHmFCvmFROqmFK+uGX4JsbyMIYU2mH1URicj6LCWekN+R543JWIsNeh
tecU9pwFY3ubk1cJ2ktWihR3bl6abwfmBqnWvvfi2OE/pXKIb4gSbG1XGfEJkeiXy+WvMv4Smpa+
SXd8QD5RSzl8A1CHXLeIel51vD6/GTUhE8KLR18+QzW3ZdQeB1ERfiGeUSbuuqIAIMcn4Sk+XMa2
tt2xvD2bBMULvk2/yymdtkkGictt5UdZ6++YOWESMT3Am2D74Q+RWMswnm9nhjPGui75+9pl8OoK
Ls8oEBun5t1zvhO3fSRVcNbMYufwjkJFU0cFJhyfjvYcDf63h8IfMTNCGSfEmDnFP1KO1wlGEsH0
C10fSLOwSB2MWOk1CVCPaUl+1t1u09/J1dcAwMnWraerK1lUERQeZDhERT6cRr3aUtG9uHq/JHgV
WgQ1VQiYYSUJ1bYa3MzjxPlGQ1lhYYI2j6dLdFdJv2YH0EHRO20CdK6ele3wVq9NDbogYhBo3XNI
sO/s2047B8AeEVLsPDfjK2PCOB/CXvJPkd6zyN0Lu8YVU1PWjdjpIx4r/OwpCZ68dUHp/bpB+TKW
BnLqHPogwppCMHzwm0+2NCcb/DhrsFtLC5uYTJllAtDYbh5ENVIqTy6IVxGuR9378pJ8VRuc6iwy
I7BC+LcdX32XG6XClyk7Oq5+RuEC1HHHoPLRAvnLtIm1AW9rQ02Mu5hQnFIdrIbXg4HUqrA0bTE5
LQuDUF8LD+AyqNW3IaOaqRFrgu442J+jp38CS8GDx+Fgr3jWDkKEP2Ff7MlfWDmhdxYtLHnik46W
rT6Ry2BuoeQzXJ1oWVFyUNcIiUrycgP9VNnpVbJaqkJxR4F7gxSwi10dtLdZbZE8bUiOeJvs7JJW
Lm0GFhJh8+tYo7y4E2ojk6TlqTEfI3E/XMfTOqs/s5HXo2PWvnS75qcZLmXo/nbgADZ6QBFPk7ys
0+l95IgGkd09ajN5Gxz7mGiEewue9yhZlylyGKKCqPS57Pq2IBy+OKRp8O3WTEW15qiJx4BXuhHZ
XmESgaDtxShI0mxWymjfesaGUIGoc9MwXVVOeWkiLvUx59YKUozD/nnqiOtrdP/A02VEDfFn3ZHl
LabtADPNQH4nIYgGuRG4Z0DRWje3k5cpzT6bLHAYCQrwwd4392EVh7wm3DMcWr956j0KHIIMPKzt
0KG8ZrLaMy2Luv5kSO3L9El9CKr4ny9mhp3oqP2rAxTFVRJP79kkyU6wSarmSIcx7N+tKd9W5FiW
bYDTIfCfYcO+hWb+Dr3EQehOsHWd/0VCHdmWoTZlN49dG6UMB9JOlepDZDUFHNVQVWazvwapot+T
j9Gxsj1W+njVkLfis7hXJocurJZym03jPeJYMEYCt/zgBAemWtpte0O4cIiSgQGFnp4bdR/ibO95
UCqqwb3QGZ8twi2A6wy3oDXuCIRJSdfzO0nQmOvRLY/FdlQlTicfDHuwS+AULmVc7VKSFlaMvbnT
p/dmjNfY3x8VfJ04DBomcf1VJcWlbzBlpU+5JSi7w+BbN7prlQefdQJZwOEb0ir/7pHIZrfNw4wi
coJ1uC7cFrV87UeUF/aYgQVzfmX/Qw7B00wFtkTyY6eBTyAZjwwkpnU4qNn6dafz5j6B5eqmjFFg
/lMFJr7+19o6Ucwkyyz9CN+hZ93bHnPMAKJ+h+D57PIgaQ2OWi0ZrkBTn8u+sBCsbKba484esjfP
IR8m8mbiuTBwCnDQOdDVNMt/Rl73ItSMOW/6I+ICpDGFdZ9wmeFcTjY8RP99TVqZ04/rfGFFhECf
Yw1SsHPHNP0rdC4HjTq69bvnvCg2PbHlpkz/opop2qvypj/IThBo++HW/KGiMw5R1N8s9QY/6hV4
NFdpXF8D/8sZudD1LGbY7eFaL3euzsKk7TISFpHOmgyQl/OpRsJlzBxgfonsPHoaBxeG3bROI85h
cxmDqJuJCHsWlxzq22aehjSECO0Lhiy6fS11DIR5u6mhJ8GJ8t5NSzsUMSE/Bl8+aLEUGR5HLVCQ
mzRDA8tf/p5Eaquw8s0h1YKkWuhfLn1UtW981tp85mSgsI2OtwCGfmxsP2hqVbvmKVjHzNxMBtV2
geN7wx6O8FpuFs0eroNEGmXGfP8pXC7HSl5UlB/SCpNGP1J1Z+hbfN960wgqs1piuqsEaQcNZ0a6
HgcPIVfBv8wYkOaZfLo++87JvfF4bRN9YEUh7afCtm5pyFs3lczExvTVaSJkHxY4o/Y0xmobeoDG
jC77LDP5j4COV9/17hUAhKX9piJekSIdDhPphhu0jOzd8HlnEaWOQaA8EkrtNUR+FA0ZOYO8fm2V
bXhZl8w8gCpMpMGMLqcnq7tUf2spr7a1G7/UtME98p5ZtsgOHS2gWZLLYfJHJIX3MyPXopcpRCfD
fRHmdEsz9y3233ICG+CpmI8WwsZWdsYhbrOr6RafDTyrjRFP58B0WIs48zpacQ1OwRoR7xOD/ecq
jv9BKSf9FeVnxxfUUADlVG3LKEPv2JRcCzXM1IauMRibo9mFc6U6UAHdclboZyn4prVuDrAwd8Qj
rJuBDGTd7ZeDROvKtBZcZkgOKD5AVEvAasvEvwFV5TNwkMc6TXHBd8f+okE3rSG8N6294iALQxoM
bAcQqsZTpIZfsH4noM3fZSUvibJ+FbZ3p0qOiIElKkUK2AoXuYasI4QJE0kVQyz339jJFARezy1G
oJozf8mzbHUfQW14XsqiebZ6DmNddoiSa+7XjMgwHQOA1bC9lvjgmW/yFWZ682R72otPtWRJgjXn
517XsUKbQ8dYhNzchkKAbDXrjWhCe5H0hrvJbQQ8mRJ7UjgqwqqYRmdQJ0N/zI7SRRrFkJ1JTRtv
dCP6Uo4q9qaT3ILc/hvN3tx0Ojno5F2Ea/4vaHgS7dSX6Y8TfTJpmYciwy+6hrgZHyEAWNHoN7bh
tx4N9Qh4eKGq+mx2r+w+2Lt7CbksGeGFQNL+Aon6JUiZGw9n3coxn/I1EsaGdmDGLlKo0JgEjy5N
+4NggGNMGKczotrhBqzado6QGa1fZ2Ik7DjNfizlcuJ7TcmYsOixF0xHk9XAtkrvkyc3LQI8bcAV
MVzubBXoKAHrPzsmmM8tP1Mt/GNWOC8ze6aepdrYDSTQ1HAesOkH1Dr/I+nMmuNksiD6i4goKNbX
brrpXWptlvVCSJbEDsW+/Po5fPMwjvBMjG1JTXErb+bJvZmZ9m3Uf/F60Dq8+oMyAGe8UOWI6wdO
4OBa27oj0OHhPs2zV3rjoB5QnoJAQ1cwqR4/wqGuJ/JNOY7CQk5tSNmHtBFWH5DP8Dpj7uLZm3Mo
BLRav8tK4+vLRj8aGcxDKAf81eh+a2kmqlqbY11KxnXl/kPO4iQbWAWkCS+0poDYKA8ka1/J91Jy
Kd29DTRqctRLnfFDR72Xm4y04yZbDyyx6p4TttNN1yLUmS9jSKECVax+MsEjCGLlPSS21wf6eniw
ZMPGbvzTaQ61c3apc7cn0P9mUTYZlGXl8hV04wYkjtpqbN6ian0PuTcjZ/KhLwAZCESzzW3Zbqyt
qJGK0h7wfz0+9qhEBT3ct9yUT2ZtoJcNCe6BsDjCpYusL+F2HukggJUmki79nidzSs1reHEaW7uP
MvmxSrWrXW7ZyZrsyZTmxxS4EP0nuuMwexaG8Zh17VeSEcsC8hoQD8KX6rgsWmC5iRIkCjr8hq9K
ojsj8rUplXIYjM7ATAgJEIawDTr6cvY528n+QG1C/4zrEqa25Mfex6/Koa/ccrIft+iesU3SOiop
hiq4FHL/iBVnqrcaJqIlxdyUfrmRBdCCmhM6l97pT32HSDrj9fA+xQK3CuSO7+nysdJkd1bzvhMW
yltqcFT2RM2ytOal2LBtVQX9uRZUBLxvROgNvS2PJZeZOMQdnZkqwMRw7ejlXCPHb6bOOhbhOMuL
N3YyaAmd4ZTsrHvk85SySs2BBIpn81A61XnkU/QIgDqQlXePyDsBIBLL1mzwdlVJcaf14rE2Heyp
LhjDXIaYLqZ93DtvY27Vh256Ut3CwoNvFoSiC25O7iEEELd67IZ8Ry9oY/rflgBjgtr/OpR83SGn
kpO02oNCU4rAOHQKgouI2c6kGjuXpn4as3lYZz5qx4Cp9ukMHyCRl4JBZ8O/g5TByELA1LE+UBPl
GojWpuW9IVfzAACyPqWUovrUaONFellCV+cQoUZuzrxXozbdW+qQIOUdvZFhOPixHJ8rZBwSvBlb
JrShTPBNciwMWIJIMO6G9Nlcks+8V2d4Dte+Z6oIw+5kDRNa84SFpuMFJIZ0l7QHNabc255GtENb
yvUSPeVHzcFXiXjkylVeyImjhB0wNCRQw8UgPzr9RTO1s1oYKmGV8ulKUSuMS2L1z4MN3gCp+Cxz
65Rp7bQrGAacGUAk52J0JM4Y+ybZQd4I6dM4EBrK55GLQIN/1uXdE6T4XMe6f6a3Qt9bw2tNxuMx
08c/JUIjtTColCW+twW1NWJkesqcDEW4arvAaZ/0kBqimbf1duFevYH3gImaRPxGQDMbbd4fpV2S
ZY1a6WdN8tvH8SG252kna3DN3dQShGqgX9lEE2zoKnpTwH2MSwDYmTxZCwEAD5Z8ZHfWbpjZx6YZ
Ae5wJhOOtZvQDS+gur44LsXiYPGaXa6xJcrI0CzDX13zdiIm/JR1IkIHWd9Avb2NLOdxovaxZYdD
OqYDNFSCdCkd33LTYzrhI26VV++JIT8tkVkgK8caW1828GMl0LPpWeWudIUcTZKIj2aqKFGnpvYn
sVtzr4fZ36wYrsi7I427OCoQPA0MlJuJ9hBJnA4Ho1WfiZTsqd4ovOlbj5R1GPrpvdRwvvLU+Lg/
3HNqocckqe3tlKv2TU3N16RsPB4Q9TNq9xg/Mx/zVT/Q+NSUhXFwFjVjBJU4rxhzYgxSu+bP4ior
GIseEnwEOCf5HrRhPFp94uFNguXcGcSHayf9M5TRL66UF2syM+6k7Ci6irZTnBs0SZEgrKADU1Sx
69lCmo3lPXWik0A/L7OTVHQ/HItV9Kyy6Lv1gjWHYOlVsy0gZ1xnBmNpLLeq5avWbPHcd/JzLrv3
cpnMrdVFFinY4P8TPI33AIMr7io6z7ewGr+Vn22D3yObEQe6ZHzWMfQzfkGAjT9Jho9HHH3LJtXn
746u1gbpI2xXgBJH+wa6Q+rXLCnJ6r/nWvGOa2Q2Qv1IrYO2HdYkmQUNZjR9N1nNr9wBCnotliZ7
HdhVHKaRes2KDqnUYLo2dZykFVddUSenRXXDQdrM4SVZQK2Q195ZsdV8YQebI3JP2OxmtZREUUSt
QTSqGcfDwHYcwNJE+jiPNKYsiOIQaet9QmI/gkLjt6jxKM9cjLTh2phE16Y+wocUQakddR7oiRXc
DrKlH+dRz8ixztC9yeV/nH6bPn+bV8NwU4QORTeQ13Fz/XWWu1JYHMZ04damWkg93ZnqqU87n99d
3i0b/deLmErBE3zNM9+9oZ0D24CaUEcczaEdOZRjuD/RRIk5TkTf68a9G6PGxyNKIJnfSjg/UQOx
t+IuwduYJ0vHmIvVD4xGdnbmWCd30NKUh/YHANEksqENw7jXXcw4rttfDLdFAiacyj+mmph44iIE
HxHXpym+C4eZUBV43JbB6XYNNvft4Di/tRX9s53mzS7wLyXrakob7xppsq3t5oe1lDMZhvLYZxIF
SIR+Ro/DJitVt/MWnpi7WuZyp0blQzt1roys+7SeX1N6xj2NhPJYNbtybvh+n9wBiTMjHUB40kVt
XGhy9oZPl9lHqWhvWMaB8kCa+ppw3jre/DYNY77P6SmrF1bLHsoyC04Ihfo5ThA7MxsXaEvFxZ4V
SgzWiP8bseKb0TZkm2r3nI/9chbqI3M1oF215GkqXO2SZx571JEgyNB+WaGsmRHJvw9W4UD3m5ZN
NNfw3DQcT17z18FBqnkY0nGwL1vI8ix2Wt+0q+JVw82IoyUihJ7NkzoJ4qm7lrp230iJ+jc0qXi5
wuHg/p1GODZ2z9WK/dh2wJQG0J9+6oxzccAQttXT9r2UBgcFElNccn1IGypKzdFChuNMWDWbzB5f
gdA0J4jeP8pNwr0c7XcVtto17uiYUAlg7uY9bqNdJiGkGYNxUKwZFfYUpuqFRmaEuoD3wgwqQsOG
VxG8aasgtsiXRBaX/rZcDrPoA0OARhSq/sDkdAulCTGgY8PfmZybYg3EjoLtGX7XsRf53tbdD1bU
0qf1hDKi2nule+1dYuIIzNm4jNFB2NNXPCJg2GX5Jx3TrwZHihDLeOlgtAH++kztCRao157Sjj82
pMolGumvW0LrJ+TqTYWy38eaGXjAqOn60APdInFH9BHMjtNNNyLG2WHWBcaFCMYxfb2M8t0hIjSf
d2Ao2jzP/YzKAez60wNq14jBKP8SIiei8uq1NzrbPzUe3wspPypP3IJDxF1tL+LUteILJiariDRb
wH9A8V6wDEJISIPSRCbPmGxQjYUNy9klnss+H4QmrIbHtNGfgZmt+8byOLSAM7nNSRo+06UwNlH+
Gq3dh7BYafOa4w/RgmHq6QDzDZfHa90ZcS+idDsjsZDN9htW4RMrJy8w2V9sJTcEmqaI4v9rzT99
2pLdzpYnVbVkWcBY87NetqVeA0oy+3MCxBwmItgcyDWAVOhJ1Cu3DyxhP5BRXoEwFZCvwnzLGrbs
qxbenLWlfpJs5wJh3XuGapuPibARjgiCqK2bV8d4KuNTFUZXatO4ehf8pFpN3uch/m5KIuZ1v26p
EjoFPUyAnB3cFJVBaYxZp/SG9Vyq8OuxGueD3xtvbLxR/5JHLOhk/mmX7yASbd2Id2DuCKxSkqob
DGCH2WEuGQjS4N+JvqTD99PUcn034jR0LBdzMk5frl/8W2uhgpb5AhBF/ANaIvIrLTznNfjtuON+
4rLZmJJ14TYs1gVpuDuFfVdcxqR7hyQAy9OIfxFETh6UyN0gGKps7lSFSVi86QUl4wp6bRaS/kmq
SxpxHyVdwTJlxttOoOkwOeLTSOvnOklf6YdZgCWhVvHeM32u15W4T45bPohk8rblGfo8xhJ3fJtz
xJjEehRST0lNcDQh/viDh5cOliy0+YoutgjXsOeYR2sg1MwnECPzVDDpNTfdI6RA6wAnwYQ7hiGG
XpKaHJCNcCqFi5wP2avL0tx3+AhMI81enodC2XjjcBjzfAlcfG673u5/44oIfc5rd2s69E9GRs+n
D4+wn600u0XSnBblEQ72RASJIQLCRVyyUwLzmTkckjpa+1T3+lCzo0mTp6FW05nqPhzd/sgt7hSi
Tsovd6zNG3Tyoxl59h7xLiK7gDPfzdJdrPPIqXT4Z2rTF9O5Tievva3pU7TT2eJNQzcAZXJPvMgS
OifIGqYK9r6ctfc8rR9qLvR0nyRPSQqzF7ulr68/L4E5K2QL0utTdRja4YXyaWinciyDqNbPEZbL
kxNR98yH/Ig+7XAbaXpsPoCPzW2DprBZSJtwT+ZOWUbfyUghl1XB5J9ZD1BdiIGw6uGfe15ga7Gx
i62HLs3ltpRmSmNJhB0DNB2LgUztnLWfDQvhxGsy/ZXK78q5PVnxrLAZl9M+Clko8z0p4+ZlMovs
aVgQZDAv3kaQqQRycqR6N3/uPTkFFrybgVYulie4nLM4mEZ9YeFjctEF9T/o0j2YYBcPTZMsGytL
3hF644CQRQ/pFtKf0ZuTr3jwqJmKHcpo+fktrksgg0iJSVq2aMEK1PZEaqecwaUkt5VksJkZU9mR
jH674vOwTVu7fKyp4ciWrzoCdKkH3LaTnTRhH7ht/F0ZpB1E/pmb+r1NBfxOATzeNr6THsuikq69
XWPpeve0oOPuiyYpL5qFdagC9NdPxTUkDw5ka3jGlb3B2FG/cJLtBJXNe1Cppwbyo9/ECi+UoIjN
dJlyRX1lHobsX1G8aj7YTSxWax5RHpxkW48kWMK7eeOpSrARJkU9m5dIv+XpegSmxk3CrggyKxv8
obs4WrcfML8EbZS+lqSdNsbIF8h/S47YAeME6rbNUj/v2u7W4/Ka87bkFqilO1CdeIlfY08cTWMt
SVeMs3o3YeLOKA0LTcz5wyfGve5AtDvBSJtCmHCmZi+y+bnHmM36o3O3cWfpO2Faw3bqkLNMo8Iv
ML55Q26ecdAZTtEF5bK6U4vmHaMLScsGL60Y8U2t3pyE2ysAyNvEtnefsjXeOlpGqz3VAi4KFscF
kxkyNufCe9qrT27Q1EZZueNHMQJbWi3UklpvJYJYWNI2TXDJ2Klbh4BxxK7WlE121d3ovs6d/BiE
+2Bo17Rd6oPEUZA3fM8EAcATrPZ3ulzQkHXslxEWW0LCjNNlZtLvEkWH2KwgxxCBX8JvjE7ykuof
vZsOx8FG4ojVzzhj2W9FWz6YmfE9LahJJeL3zMafYiAwmzU+ETm/DGq8qcGJkfmTMSDMczdJkAV9
jJGhFRM4r5PZQTtvevM7bOsjBV5ApF2tJRBIEGPBnB0K9kEVA6STYpaOKebjjf0IIYutH86obeP2
R1rb7F3fh+ZReKXaAoqNWj6/VQIWWCIV53N7p7xlQuHyPrsVf8duQ6dmZLM0WuPHK28L7etSjpXB
Rz9lRz3S7NA7dbBmY7gl1y2B8+5BgV31J+0+9GTlaxCKrKOmHCRO1JG8+olIc6WNy67m1TVMeALj
9KZZNG71VW1tUQV4ly46HcbWK9U9nHTk+LHYa+zvktk9LvF7W5f9Qa8yF419ukN/94LErf+KunlL
4tKl+acjlTPKfZKKQ6GTkluY9NgjppcWePqmlvwcc2Oi97N3gDP38UMTavUhSpTN/7gAX3UgWjS4
jqvCmM/6rPZT1vw6A69a1Tiwo6ETsdnZmQ2YBWgb0PBFC6SArRr5i5XQuXyjVoTHpk/KjTvXdMDo
JsGipDD3eAH6HC3dsZfhYhVLRrmmh5Sjet64g8E6Lc38zste5jJ7kI6oj8CEVh8Ob9pCdeLQg1ra
FAZX/vwMe8e6AhffDGVqHlnRhi1EBGJsEYVpEc0vGpBQnU7TlOgJoiZ0fWw0YnyRy3DDrccRWNVn
14F4gVfO9PviFZKx2CkNow/qhdo4hY6XPY7bXeh67sYxQuM6h3fT+a81jAlm6v4NVDkf0z7//e8/
YLVO1Dv9w9rcXzOT+NFY8eC4hdzzasY/SnXmjuG83IZ5+RmPqAIwb2ydWIkb2fWrtcpzVQqVxeng
4LQxF+dakJksmLFbmQMJaq8FlHH0O7DM5LTemTCgfzHOF7Hzz0mNsynR77GwPuJyRrfJm7vXWtwN
1aztcRPs6nh5rBXsf5uMGNMKZlPRfMCi745VYv3yvNGU06Xjth7KK6T6r1oriaEZT0tWwHxIeGvH
2BZIckvfni1aH6bZ3TEquOiPjMWEPvBgu5iQVTZcNJtUGIlr5gHK1Q3JkYd7x9jiJOg08VNNRoTZ
ovoXrvp05dgJEoDl3Qygm4wqCCkUwTAt2Tl7yQKkpeR225cmXtMFo3FWyxkFWroBq0is4kAUUOm4
YFR4NTOO+F2aT49GQQNi6Xgx4WA6TmlVJNI4gg1VWbUjjP+atbA81mV45IQfhFv2UUUqa8JHVDsg
DMRUECeZXJLi1O01LLxWX0fjuwstCpM53JMifsgYaVgVHzIn+ZNgdsfwgL3X87J5XxyHjuGxUDcj
RvoNR75mjNlgzkNiCp6N0r3rbDQDYwQOluZsWvS+vaa699WhkPH4EjdWNh64PqU3d+AVUg784SLu
q0PrsL7u9cBwIb0imwDcx33tUeJzzLxq4oZNO5gLPdxeeCBGyypO//1SmNHZYZEeyKYmMDP0+zii
pbkqoEP3bGCwKVJcwHFpWd6/tqMkEV9tgw4YPqSzKAMPICOaPIvZUbxAf6B5njswp6kb28OeZ7TE
5gVQepzaX6pLfnWZXzFqhSflypuRiYAAeOsLq1LbVCdhD9iu4BY7k8pAxvDJ6pB9o0rJl40etGV+
7NKuPxe9hqeoQ6Ssyek2wCsptXBBbZXnltIrbGniX0kq/FDw+lnvKfhmLHFj9i3o/Fijhk7qz3FU
7EnZre20+d0pYEz0eYUmr6bvuiW3KUp2GTZz0daKxnhPW9NjweKGzCNQlooLWiFzBEhA646Nw8Kl
VjOFhsTxq/3F7+rbjpb4eEEfKulk+wTC06NTxMHI0Ld6HVhgK9KU4OcuOJrlJh+tu8Vcz7Wh2tD9
wSYH1Wsf/e0misKcJvrTyIoVj9UFmWuND0Wt7ao6gn22Mqttt9pNjo2XJnrRXYlYVtFa7LajeAxR
3baVNtWsVEExFDCXQjfhkwn/tjFq8hgZ7xzHqA+eU/EJRX3CFBzUg/ZHO+V8hl4sQzvBt9nKqbtE
cZ1fyhoMlttGyU6l9gy8Jx0ubA3uMWwhUkA0ehiORwXgfJi5WwsOY0MTym+0cF9hiPSNcDaJJ0zb
PGY5PjjtvIkSXeA2691tahiUIYVDiF2bXP1gg7DuyRFxsK+IrHC4E5hNtt7i/GH1hkNDQjrNVvg0
h2DLPQfMKKw1DrT1c0eIS4NTRbiR9Z4DMbLQqSgI2Xht8FiVZEaKfx3KnJYPz2BRC6jtFc7h2j4a
vRLblK0A8Rh868aS3mrDt2xcWijEZJfFLlIQ54TdiFNLcaKnpeo4cr2OU8N5tOaBe2cFGEhZ99jB
KIm9KUrNNz2ptS/RmhcHQCV/xEow6YjFqJZC5lE4x94sfpvQJeeZPRBioI7cpkJkBQRKNvNnuYQ6
bPWaG0rdn51KfYOp0QjakkDNIuMf6pflJ42j+6x+inMnbJxOSmENWucySqz3/HUk36CuXRddfVrK
Zn3hTdpn02sfagSyMDssmGpXvEVLvsMat7b8jv+ERY5Am8ZbwhSFF73YUYVFlbn7Lynt3C/CJj5E
Rkc2HDMQtAh6sCl285i68oqEyLo4G4VJV+ho4D4hbcx9Ge3XXuyLB/1Uy1L32e6X+sXtxMiyHr9b
XFt0ry6exfaO94i+MDELyuC3kcdYQ11DdZlayH9DN5+9ZdwbZtgeM12PL3r9pCZRk/KoDrLA7KZM
qGOo+u0VOatH9hWaX3lWfnR0h6CQvaUvaMbVGXHmu5CUrd4JomQFMroQw0x6UFFwKexcRHwtBgYx
DbyRYdsLclh7cKmzPxVCV1eRmt6pmI1dlPX5A7EuWv5Ye6ZWsfp52HeFVfJWOrK/LVONqsTTwp3H
I3UAjAcd+t4jkwUVr4ygklw6UDnhehcDofVOvUxZ/90qqhvLYWwDQPjMRW35CwWAzReLpTAa9auD
zgtLgk1q4zFFt1LHGgB9n50Jlw50u/7XDB8ioac/xAmhw99NEuOpVE+5XTkPYsAQt3CqKHzOkZp5
JFrvIBfirutS38hmeBBwsTwbkEOSW84LfpIC6WWCQBQPC2YNcVM5MZzGsj9mM15DbeXwukoSTDnr
2r7kelTaML41j8wx2I+kQF9lwHwYVZR94O19xpoSHdMOKobr6iuOwTaR9HqWGA3Sv4kjIc1zdQZz
iGgNtnZ6qBvjs4l5JmBmjlthrfZKkt+bcBBvE0jIY9/SeasKkR55+1K35KF4AjQYuSSjWWUlCSUC
Dq9Vb5dBqGMCKSpbnHRjyWDqsUZCK2Jajio/lNB4nNB8JKmRByY65+qILIKm+nETGyTluNAbtZAK
zMUxz6f+uSjFxg07mv0q1b1k9mRvQtOaaTGXfI5ltvgpoPKrZ2AuVmjMe61ywEwqSVtnW3l+KZoJ
z37iQHMM3dfITCCCuP1qs2OX6soueodqtK8b/RqbpJ1sDWBJHedHPU5QHkeMJt2YtK9d3rGIgj+K
TsNvpT4WOxajSRCpoX2lQoJQOSFZGhjLfQrQ/JW41bSrXH60//1WUCvFTTW3g/9+S3KO7En4Gi9Z
cuTUteCx7o2Ff00f4s7ScC6q0tlOBsOWjeh6T/T01i5cumu7y87L0hj7yDHm46JzWc5d1WM/j2DT
iLH4JMYfLE2f/WKwI7hm7Txy5R/xREjPqbtl747r5MbU4ctZ1s88apTfxQVO4olAGLVTuEVTp/0U
rXtIDHmyQO+8ubOOYDYRD3D5pvgazv0nAMa34hhD9Xke+xDzi8bmNyqTP2k3q1vPbMDtRCR/ZLsf
imyAiAyIYiU6hWPb7Ner9akbuUlZBS4mbJrxRatbw29yzJFlLoeTWn8hpuVuwgWr9LyQudJEjwWx
bIbA7ZsK/bRgI5Dby+2/X6q0xnBSGHBPPLYSePB/MoRCKgKe29bsH//7pY/SwQd8lbMEzkFQap62
nVWkjnh/dpirwq2ZGDHzFHw0b+nui1f/qtCgWYLmBiMX1hmZS7gQT6K1kJOfLbdE+BoQ8OyjU5T7
GH2f5pnkmEJAROOX2UVU0a3oC/PU2PWhlvl8+u8XFKvncOSLMUgW4ZivcmJ/ybzjNIRsWDFJYX65
9pJMUq7Zbxyp7JzyXMPRwynZeUV08ErGEH1oDRCO6hoBjgtK0uoBWMuXUunTA8FWZh+LGA9ufBZ3
XKuJ7pl10DfRamioulOa8r1SizzIyoJ2WmTHwY1u7HXGO0HW11ZnIzFlrPz75AE18aHmmD0NXC2S
LrouVvO8wFR/UFN+TYt03Dse+g5ti95psg2W1FH7ZIh4fgXWSZiU2QZcWnUjE4K9KaSF01uYGhkR
K/qJdiJj+JK4ERjaN4Y1EtKXTXtG+lQPrbSfdW042TRZRBuJF5ZJDlTJJJZLzueJEcyLjuRW/iRc
w7fpaCk6v3v3aWlgy7b/CHDbuIPXX+oxyGd8ir1t31gQpi9mOx24+2bsF7H5mWYYnyaHVz9HMPQ6
Mzl3SfSGD2985iGjMzt70npdHQgb6g9e7j0TGe55ma5kUAZY2K8lc0z5QvVotdXi/LfLiWFGBFM2
vOaFr3XeFx8DpK6yop2kAxBVj88mZZNMcrlxkihjloz6Wxsx+MrRsPaaZxSXrK3xdVg9251lCOJG
mYSJE3NL3aEGSs87kLj4oDUuPExG99QPrXUwhH6pimx8okRYXqN4vkV05211vDn05o4jsfNlpksi
Rf+zwWdk+EEbbT7SX64/y6oJbPB0JczgU1GGL6LsxBlUw7GeSZL0mMsD6CgXAYvNh1jxrXnew2zw
g5wt2FRlHeK2muUOVFRx1gbAlTUJkQCLQCEA/ZlRd3VKnfcGGW5NnyEoa+Ju6GxZp5YqOf6SrzQP
87MeNzFHZjjsPLhnu6im9dPVGus65fgqOiX44sGhpHp8c1n3W7hPzknHIgqV6Ue63BUJq1MAO3bv
fWl8DsasHQywYwgsEDQz8sZad4mVfFnAFR+dmCpfGpfGgw4KeNOGpJCguweoD2QECKTZ9ejgoMG6
Oi4JK/WcL7NS9h9zJu7ag/JteRuelG28dni2kX/QA+yS7UeluJJXqQ1augI0SBcYd7YpP8fl1Gwn
EpFPIKkOc1PINZyI/VXT0BHTiZZxgw2422FqaJaHLuRuTGBB33k0ngCEYNRApQq3tSH9MOZ89Yr4
hQBJwSiiRX9Hf6RWaOtJeWwImgaOnXFYm3lHTYp2GyIh6Xf1PkrIebsGaFlKEu6FWqSrk5+qMdKu
iT3CtZma/OD13Nbhb7G37w7sus9hh3heUJQhOVH8qjOOzn8/dapAVqMcifkBtFbbvlhJ3Zyyirhd
uxrV4wRWc1IhirldufrWCwmVDRUjZGwkRUbSrVwDz7H+F+/2c6bFzrHxXETIaWSlWDF/lzGqPk9L
Vkfao+0eC8PVtr2BoZa7R75LYmuiKhDNMykfNDmxtZ7zSwS2cweXo9HKjE16Zm/ArPuJuZgUsRnZ
+k26NkX1zNNUsJJ1F/I29ilxsGPkDdd4c9Acot/cjPp+UeceSI0M9WDSqJpuCNf6XtQ/NAq7ICPJ
hwgHEkpVZO9Acb4blufuswJjMp1dnqgvbQyky6ojoEf6cU5gDZfYx5phGg71qO6zadgnCR/frBOH
laH33gkdjoysGclWxacs82eZlE+Ds5yWgRjo3JMxaHUfXGNzhMwTn4sDCZp2JwGpYuj1Hlek0WNr
uA6bIAcoqgyJlEoKj8KYj8ncv0P7iDSHhKL9j9AS6az5SwyZcTDHbjOM0qOiAKCNULgvjWjAg81r
i2j5Gz0McByqiJ4nq+YeBdRMRSxY7UY7NJNBO2NhBbO+4PBRkjSz635mMzw7V8ckFd4lF13cjfqO
HrjzQhoqHQg6rCHHIB68j//nVGbvoJnujmKP0a8T1rha/VhW8XIQSXvUBRVIaQES2/RApOkaQ7P4
W5jvg/vDcozBQydHXnDbJQxc6jHJe318Gr7msMuvnNt4sdvovW3z6eZE3m9q4Ypn1sCoqQGflu1c
fRl1CK+B7T/mr5tVspysF/dPGHmPvLfZnmva4suex7sRzhclV+TGsmk3KnVibc4RYdFSyv7UrbAK
RSOkc9IyGxwDkhfnta/FibsVoTNuvH6XhQdi5WsiCrRmGVkDV+qh3qUgTqTUxT4iFA5AL35EfN47
nYva21NqCkXkeZ3FwokDOBuZgg0jOY2KiXcK2xONDsQbMxE+uoXxDDeXkVjL7lUBXc8te/PCQlBj
BGq+02TQdnYjP0LLuGspVTUcsdg0sldvDveLfhq9jvOqqaaTVmSfU8P6yojNn5qGKn+cTtnqHzbo
SgtcSDn7Bhy06JNXG+oLR1r5aYGB2SpMYDsm8S1+sb8ym0mjpaEbLBohirgt3plq9N8+uyTMRP83
rptW+2tYUEdSTqtAsfrcRTl0I0BNur8QRdpGrGBzT39EzWn9ojIpFTOTD9uhsUe59VMap2uwjmoq
BRt6IxprCjq8WGOfqHNaA7gwMTrQ3g0hxqvZFzQDaGOI/FinVLXP2mNVc9eL9frQLYTAtIlHaBmz
16xeA/HdB9Nu0C4ljv4Gqi73PvJ91l6a9bNlVAMG1Yg8RNTTcY9c0Rv1VzfjymfH5Ke9ICsJIhyE
yHjNhT69mh6ZMfWncVOKejDqnOQJcuQnpytD3rx813kJCob7PFL88BhKPs44+IaFT5KbbjtqweAr
NqfEnnlzdNlLrcPsy6lqiGk4GZpfldfIjREhMVvLodFY4zvuInn1MMFr9T8Q0yUHBS7YBAVoJLd4
oUzrvqjhiFILY6dDjG107ceId634LczlUDMQT6RNt6Z0P9daT0hbrCripmbnpE08LSu2SZ8ebcGq
jehkTHBQ/eGJWod3NCsgxcUx7CzI8VZLQXsZLFWSU7ZqcmHUaV4nw7ENk+bVSgxFpS55XWTqI+EE
pEeHTtW8M0hmDoxEqZYsO7UWZaqEyl7ud+g4fK8szWCl4Nm3qMDROzUjV8f5rSUXhzozBVAnuCwv
9rGABDNWXQoF1eCR0nloU1rERvutsbRd1k48UPxuA03gR3YJ+ZNhvniDOhUhLoXCusEO6J48m0hB
JoEYlF0feG37rCd/nRogSdPZ98Iuv/Xaeo2s7C2pbkPnoIgXDyLvlF86TZAs1dFxMDCjpw0hxV5A
dI6TZqLZgwOxINh6+gW19S+xNMhJIHDvaJbstjGW+WaKB1rk9lt2Cit4GAwHd7dJPxc7/Mc261Hv
7euEYsyDyptukdNjG8dfIiRzSjymtd+ilLhsk75qVvIEv+0taXNI3H+XofgVWfcele2dHhzMqSBl
YsRmSpWzO3w6wGPW+Ky6+Ejg9mRgVHKJcaCk6pdGJz6iiUdD2kgpnl+MFbhRyeWeTTwNAzfGA4YE
qnQoGDo0ERGc8Z+5xM9Wi4lEG8puKyVBHTP5njKQObrgGM5H6iB0+EikcpFn6C7eRP/j6sx2Ilei
bftFlmyHw454zcbZAgkUFMWLVUDhvu/99WeYrXuOdF9SgCgKnHbEirXmHDO9mB2alNjCWecaxDpa
DEFtAgE3Xmm2t3BENRTGDCuVyK52goA1bqxwSx/5zNgQSYSXnlZ5K7tftalt/suyo4M4coxmWvA+
i/K96oS7D4pHYIHPKsy+DJC7iVreUJ4wWC0PxkwcaIavegdMT3RBebBGveWvvuDkdeiVEOO9FIsm
OSV7jET3YaEBckNggSMxCLH7Xlo5BrNwBWWF8bvJYghQEdG2vNdjiJJv3rR4IzT8eqcxEZSwVeS7
iqRQn4wKNgPm46qt79xVkgbbjWJWFHvq1G1j5fRvE+OyZMFVBuTR1rPeL+W56ZEeY5VC+1Tw3nNq
U6tqss3M19abr8Pk3hUG670IvkZkP6R5P0wCSxgSbEzNHjsWc40bWbg3d1xOFNDgFXO0zqggoSO9
CWwTdW08Q1D8a8zpK/GXAHYjFo1F4UEeMSrgAYy/h9n0zdVEmMJCCNz6nMn0RQnrnky7bj9HM2AL
ev6Ia0655qHnwX8scpXvCjf1A82BgsMS73tDyYzCkp0c903WBn+7Aglv0Aiwgu5C/yQNgXmwjjcm
woqc8ABhUpYTSzUwgxIfcUFmbTrQ2DIqIF209O+lRFiAfF+BOgqf8l7/Yq+1Ny9RxOjfE2j8w6vh
tTt7YKrbJOYb9yxTtwoJDHzvwfVAsscYoilWzhWUC18aGbGRmOAG4vhkjYiyjFmX2JpIS8J8HNZI
zBKB7VbQSxxGtF5jbL6mPSwgV+7KmYhyQAt0e2+FiOVOZgxLcxm9jpP10acLw+emzbdYTW+utV5p
pPYeYgxmiTNFD6DcNTh4ggUdlvykBAHxncaKsY32chFwCFXT8NvQazHJZKdwp14nU4VtHCkek7Wd
iywB0v1Amqpj4CUFVHYLwcbMKeRCQN4ZNNTW3pNqzRo0BaSMIrqlilcxMfJIzpEVrh/+vLRjA6Zm
ffm/r/33USDFpujDiLHimu3ucgY4u90vQyCwNiIgcRIX99mtwPOp9WUcjXGfl8U/Uo6iiwqSdC3D
cCQvkKRIk2IwYSVx4k+TwxHTNjmvZODZalQam04hiHDzdt6WlZgvJbNYOc5yD7LtvW5JzRUpXtO4
JwcjGteWrsvhn7CJ1s+Fae8zav7t7HjijuWbdr8hXgZUvX9gTbm7wYmLQ9EP94WCSzsqD+rJ+hG6
VOcwh8m+xDdw36WAbQnByz+ninG/m70okrH/iI7KCI/4A84xMNJFeopEqd+Zw8pLg/GgSpa/VjNx
bojy2A+E4rKnRXHDCkXkvNuZ/s+nqXL+dnPZwK6DIYbW4lfdBtd6Cac3hDYNri7HsjcM6gzC2tSZ
O5j2Dp0Fzj+FeQSjQhNMYOagSHgbbCv4vQzx70BkNDpzJh4e/1hEijvWXuireu3Z8MiKKcL+ksG2
uJuQbwJpsPZB0zprvhcqm1w29yuNbJMZCZjckEsjuvZmkabjRwL5dRFPl0GmaMzZCoswse9Kg2A3
sZxtxGc7nHyQzOeej2KIErNtHhNPMXevi+Os4iOxIt/OiivGz4ahICJpFUHvVuJVJs1CzwfkhXvS
fZ5E0cmD0U1+4LSMJZKFOBeZBL8I6kvh+BLMNWf7tdaOF+UiJaWeDOdm2DEr2hJT+IkwbTwK+zet
veWxxk75XDfpeWRzAa9Se77bNaEfgviDG++7KvU2JkX6Lre8Bo3mzaMMpjXGFeox82xi2rZntuHw
5CYu3oSQLKSSoomYKpz7a0Za2DfYwVu0cRX0ljtpTUejUdZuXACBFeHfanHRki325wD5cldElARS
qgrQGC+0NHkp4AaMNcOpNORo8vM1L7NR4ZOcRvcj7R2/Lmu1bzOHvqq+r/Mh2dTFQmq2Tf9Jh8D+
JxhqOxC0r2Nkh4eyjyziQhC+0O/e1W3lzwQNobwJIGvg7uDE8qmiysaIorx3JPGHubGLPwPLjS0c
eR+XpK8F+T0ogY30otV2HJxVrfW51HRMkb/QzgmARXymjJB2qPBec6/7EjPH4oSzml/ZeIlCBrom
9cuzpfryPBFOkkXjhzHPNzvsrt0QFvsI1vC1mBzQTM0IgiFUzCyNkNpsNGBDZPYJ0seVMAxIV40i
TG7oy8vPp11/wtRGsV+6T7OQq86MO95asYDz+Npz0DmU3RTcZ7gX/ntxu/AvGhhjjy1wE89e9eRC
soQdbDs7SUsEYBscE7/Jp/wW0kGmhF72pagGv82zpyIhuWLD+YVBrannfdjxvJskgWyY5szwYev8
0pNqokRBtTcUZ6ttjZR6hM9/XrLJzPfpytG3eEJiSTdeJLjp8GKV52F9+fno/15+vgZWEDPzECDs
NEsy0KYxgRploOyo4SCeodWpM15yENkJGfa5iOBNtpFXnyM7QevkrXpSB92qgcr5lBD4MGuBt7Va
39CfFzcbgjO89tPsOsYhwRJ16rnVw5YW30YzNLimdm0if2ZKQflD77mvGUykZ9ClEpcYto9kmlg2
EFvgQZbNubNGjAZh2ZxxFGK6QV2sCai7LPCMybQeZIF4w76H4g1HabaHbY7zcRthCkBRzJyt7QoT
TrKBOqFGqT4zUrpAZ6z/e4FNbaNe5zQ8RM439vxun0pvldouNMandDlb8HwORIFfpTOlyAmNP/OE
72+RyHNGY1uTTort7H1kE6BJiuqUMRnzBET6rtnxpaa4zIv1nWniWVGmZWDeyaJMqGzECiTOZn4T
dLzwnGmYIKu7m6MIaLP7aNbG6NfddwVE7KGV1tuAftdIeoBAkb/Yv63EA3G1cF0bhEJboerneMlR
1pCjmIrulKWWL1Aw0SrYdqV9TnqE84ICQYpzWyNAKybMDI1PcCQ9fv1vHil5lrB8GQXkioY+KENJ
sLMB7PbiUte8NXmpaQEcx6FHNNUEzD2p7jXJQikD4TgB/00N/jxVzg3hzGFG9eVNBe1zmxxwZzqZ
o3zQYf5hB9G7aEncmQPUEeXRS7hunSaLzXAFINTpYAt6i1TALyB00M/REMmYWgT4VsI5ohV8yTXE
0ioM/hGxdVWqO6eYm3uvh463oheX8IUpHGbjcdk7ponQdDhLMd+mHxhG9ZASJ7uJ+uQlTqZvqwS/
1uA7dStp4DELjo2pPs1UIk4NPgsLu43ZjrBpQn0MB+Spzg0V9CFEFuS52Amd6oGMwqXJ/Mmuvj2v
8eEQB8eo4xIm1b1A4BANFIJ95TG4IIJjms3HOvBHNxqO8ALeRxNikh2/cJ8QQk8GSerJX3BW2JVq
+1Z4pKKyjx10UHzgaGW+AENdCuulQmEKOqBClEYFB1Mh3DgotSIvOWdV9KTyhhVuCnzzyzG5dHK9
zOu1ipOOgGvmLS6/c+jVv8fx3tDySXMm3bD5H5s8zmAXHEgW4oa2eBsAG3JssN9bYG+x2yW+4el/
1ZQ+xU3wGArvyGLAPlZzS44jp/LQLt9BErzVs3i303fq3AtKH1rrElt4gklsN0YV0mLgqzITNEky
84YBBfcFuUBRPvy1Ym6OehC4JJJv5hevLsfUeeRuBzv+S7ZGiFWRs4CI0TcDrqh7l0FuyJG8e6Su
uUf7f64z4zkxrNB3E4OOaVVf0EkcRGFxt0neVd4gXJLw8niO8IdU3UOCcmjMjKvk1t9YlrxLq8Ri
Lk+ROVvOwrEU3zWdJ04Q5O1xZig7glLyB7cMng1tsoWZPY3LwDwEokLwnBNCR+3ihfQ04sgEIMQF
ykkP7jtuQCkAFgRYOuln8m5gBF67T8H9aIK21BbOHYt+q4iQJtfER2OZA2gWbIye/5/ZxUqrxXJr
AvJ6nn+lRdxtX9A5wGTV18GA1jcBvGGBfxd2/2a09YF8bpo3nd5Y4G6GWT2hGtiVrsTQbUQfXmUc
WoOcRdvyQV0c5xZbTG2XNuZVflkCR327qfbCxpSYkw/gOdFNp/VRYQjAPwITWJGxiK+YDHTvSd9q
YJJbMnZo1iyPbr58h7VxgiyH6hB5nbQVuDTQ+Onw1LlORAKMeTXhUonWJrg5uDaL+huDd5jtTyPH
e2XWH6xqPWL+4HedoG2aRpz41XrSR6dxliUD6IDBHaGDG0MiPSZzlwVgYASdLJ9eCYhJnBT6100Y
WH9IwVL2tQA7zhYGQnQl7aWM5XNP/XPz6m0I3uaQ72VcHu2IOF0zN0iVbC3+VvsFSB5QQQP9ZcIG
rAUKcbOxSb+Zj8uAayJq6MAYyU71WJ/D4dZSmFND85AaDi1it1pVhVO0F6iZB5t/PXk0jgLvGYws
x6EHUow/7RDx4CTq5JinLn/E5FxKaGRiNMdz4EzvquRumaj2CbRTvjv3YIAcZNPd8JCvQB4WLNSe
3wv9cxQUEWmQ7IAOKzH9xs6XeXWdSvc7x6DHBTE2s6R97RTFu8JrdChZ/PSsPtPG0mBkGDt2T4qQ
PMxlIOVSrHF0LPEnexH/KQklI+MSHM9Bvl3ilrDZOnL3bep+rncekQ6HiF4bqKHhvcfGjK7LYuth
wXZT6zam9UOsmJgWCKrtGVMy84zOWaMrsVBvigPNjw+jD29Ftsog1Iz2mTepLQ1EkaQpAOn8cHMu
qIN2dpZQiJtleB/kM8DLN0NQciYsfFsYelTc608UznBDe003vgmPqsetk3RWt1WWyxEr4JQz+clR
GAom2Cov5kjwkAFv0PW48k/cXWAQvykmQNm90oeu7zpKbZbHSIq/OWQXNmhTZenqt6+ZBizPBrZW
gJ4Fqww8MQHzJXFSgA8uiuXsobiTk2bGYtMUq/U15nCYEEA/Cyo6e6nPoq8PbVAScOOcGY7t+g4H
nptLvJ+Am/etdasY12ybxcYGbZUXOhor2mlsd/RaquGxVu8Gt3rdocVXv2a8RoaEGUvk4gqVK88B
8+DNMOONcAfcYOmTV4dPAtNEnPTQu+ntZvrVW2p0XgoljewebN2xxwMGpFJ6HICIFHqAtOK+xpoc
02B8blxz34XzbwT9Yh9EeF+Q51Y9AX01FDn6qqSJlbT+ipxI1FB8JCr6kpZDX4zk+wTEtrFq7qgg
r5pUVLzsDJGMQ5g6z0B03YAVTnvgVxIPwt/y3NOiNTBZZNFHlYANECmTPWkfaiZXuVviSClPheFc
myIHIgW4eNPn07Vx86MOuaNmMl9XFsQMe+TQm/c/y8oCWVcK75zE/7SiYVOM1msTDeRG2n9V1vpZ
DdcnDfXrtJiPULGS9B15Oz03Qx+TKflK0ANkE1IjORokAwb/MsJ1x68qoNCrXbelo4P9fbH/hTP0
pwI7fEMog5edIMYUEMY5lAEmM8YzAoOGQd5kYxqdeXS0BSQgLYtzndq39nlGLjVKDv319AW4n/K2
Ll6WVoOskQC8bA2d47TWw1XIDLcbxbHV1Us8yg/bqOtTLUJsIAuszTFXj4VLG0zCy7YT60/RgBMY
nQFn1LDC+KV7qkL3XxRlM+ZzlM6eI00abebETLw+jCaeLmWxPUMCS2Cm0N9BcLlzEwV7naDV82xZ
/xbH0gdtDY/uNLl+5URMzeyArLuZ98kVoMGq7rz00E9QCnwYaXohfsM757EighH4CPnQiM0F7HGn
RdaglXU3COMUOolxIvvsFgecolwzrPb8+429Gnj1QyahiLRR29IEpRTQFtzi3h1OHifSdEgOXTHF
h0otiU+BvyI7HxAm6PMYBYU/DNMHpl8o4bIGXaflS+810baTkQ2Nc9xZFMKdQf8x8RjKg36N9hUn
EqjoOZKyKarwkYCg8+1wyvdhFOwYUgwvS2D+aaBf7foGL32eGNt4ZhyNJhK/EucaBKNgJGU8etcu
K+gRSJN2QxrbF4TPxY5iPt62TX4lbC8m2JTzeg2ex6iwrwzuUG4pGHdKOr9rM6jo6RkIZNmuVPpM
QGgKeiCkToyyO68CmDCF1DElAKCwGL7GAVWE5YLpTUBdUZIxtRmAR088pmxkkUJskkUIYeFqWku3
zVEqg2h/cob0OTfRobaL8uMK8Gmdd6+i+nH6J3+5+EhfK0QCRd7cMk1E+AJViuTXbTGXRLAeY2Wl
8dVVNB2m4tBl8ppEjXeoFkQL67lZ1cM3vtyUwxm5d6J9hnq72gf0P9p80c4uChofg1OdLY+Jzc/L
8r8f/Xz6/31LnYUwQhu25bhU+DP4i8tTz9w/adnR+4qBdGovABzR0HXZU2MACfcoGJDlg9p19kPE
RZQ284fenKZThJ4qURw2G4hf6SEuGgpTui9dalsHLNPGDZh2cloxULP3h9GZpoXVXWTq+G1EUzyu
yltgmPuIYSNRTixUtnbvVDYVDPO7YTf1JIN4/WEUEfHXcYHosB8fSyVsbLAOEEQSBT32dW4VrCzk
hoBx6mPcWRU2+pKyI5avmCVewsm+S2rnzrGHZ+p6GOQW2UWo7IrComYIIWZ0ACgMhOc7aZYPvVE/
t9xRDXRyp9GcqHEFum1wZ9Ma3QYGymHM/eY2Khgf4Y6qhTia+JBxl6ZfsXfr2Vr9svOAOgv5DKL3
E6Ptr6wCBrDY47/KHEKQa/ozKEHHdCc7tiGPT0/hkFgnHbYM0deXpg/oAZXBn2Xysf9xMAXGtUXa
/qDs8IS18Awp+d6IAYNUHTEJCEHqkkV4wKiAfS+BdxLdWVYBolMnZzTV90PUfWfj6ByMdYStH8IZ
+eXEQrYvF4Qq2hgvoZrPPaweBEpPCKgYLaqOhR5YNX4f7JE2sCHGknFHSmMY/zJ7+USdgRhlSt4y
Mj1h/tzmFYHbMlMiGCMl2b6/oop4GM22vwULhuagnP7olMmAXqYDGvVLkJrMnkrADaI+2so+lS3M
tIWmeiPrk7WGhqzYX8csvvrGvU7xzCStfUi75HXql6Ndy1sZ3Cuce8AIymdAB69uaA08P99pnzAi
EwjI29xkfN0w43iHpoEmYhmqXZhQwgzrzA4erkUxGyTVB3BqH0sDbY8cWrMtG2hSZb2JdLxTmolb
MdnPzO9xooU06IjgLe5s6aF0w60l1/10ZPHdmEFinGl+l7tKf6gIm0uheyA0wcBXOjBsQYnVponN
pyBx/lZzUBDwOokTsAsQmTG2tiA5uKlekckolAJTN2dDWrR1fj6UcQY8tumhggXaO2SWPPVrK7Uz
6uL801T9+ejna/o4hkrDasGnUdredJGVvLNVFR9c8LE8r2uzKXKme2m4XyODUmKY6UH1/9uImowa
tOXc0GD+f18PSSs5BON4IJUwGy+yneuzlTjnvkmLg2fBLYL229buG24ueDP2zlbWC4U10l1ETUi1
QQg2ErgN2JZdkhRPsprfRGb9sgmOYL1lJEfMaooJYvPzs+3U4PxXEN8C0Y4dM46a/SSBbpdlLkkv
jqs/irB1EhEqyTvUEU4XKlTgNehRDpVAt0eXLBrNZGXNZ6YGnfwymjDg42ZaM8xbaB/9tEdgzx7q
kMK6NHSIC37e1mJxbJHTz6VxIuI5Ok5R6u6YKV3JQRrNZLkJ3b1Yjdue1iz6jTsmZCoZNbB6nrDj
BGpvSp0VVo17E28op6+Q3HhUf6ukDWM+RxMvMA5R7DF5GjioJ6gX6IsAYovC64K0LjYUXFwQoPUk
Kl/WE6vTVE5H+iZ3QRAqhvykgq84dCQs1p6Y7upcdF1HJoiO40OnmNdSvJ5/XviB1X8fOev3aYxu
W2j3QPTWT39e/u/7fj4128nlzS8PFcqoM5V9uKmNAAPvQpBJ7T1HuYPb+n/btDXpwud2ffn52s+n
Px+h/gQVOk+nn88EG8B/3yZ++rw9WK04t5FIJas3Z32pMZKdy/Xl59MC0zbRfsCMSnf04LlNwMY6
vE1lG+EHa6B7DQsNi9ka//shzro96vUnmUqUftjr5zGsmHSNbW6dmVub/714ofUSw4Ne2xRrnbCx
ChcyBfHl8Evw2WM+MqE3zb+Nsf3MFqP0A8Xhdpljf54449tkbDUwC5eQ4KlxeV4s+EwMXujxYHd3
AZs7UGcITARiSOPzVzSJA7FAaA53sWv355qayWLRJX5s+V0l5SP+ZVPUfjQpbx8tOaOnb2DWfDFS
b5qgvtD17uo2vnFtXs2Qo3Iz7eOsvltS4oeMmX/gyfwap+biu84/Z8ZrJ4flMy0ttbOW8JbRA3V6
HR/6iYxJVdmHbsxWNN355+/wuuo0lN2RufVnV003EUDpc2x5ToLZNwzMlaH8SgS3uBALaWE4r3cC
Nz39x5nN2xq2XfQ2dcQ40OX4i+CRrp5HmVXjGaJMYtybIQrzJLc22Z9+RSDKY6B43up7PRsa3AHZ
C714FKDg2B1E14E5SNXfJm/ZiwBvjGXzONv0STEuLNy9DUEU9d+iaR9p5Le7hDdzEy3DAarAOWiQ
1VsqehOvuB1PNA/GFEyyGXvNPvS+e1BA98CF1d5YbHuzRPJ5guPqM1t+JT8lPRsNzppYZ5/s3ui+
H0FF/lWT+bvuQTD29vReRrnCHtbfN1PVYve2o8coTw74dz5h6wNwbWps6w0xeEp8RS6EDCKK+kOt
Ho3lzfYaaGTLMmxFmV0a+UxJB2RacuB1zNw7OMqj6ZuKU2FyFidYOjoiRfNzeGIH4DLZnsSbLfMI
Uk1ShwPkEjfXKvzGQLSzXJsbQ4zvxRrHmDcvpcbVgPmWUMxEHHO1/Eka49KF+OKLkkJzbBE6xW6P
UYAC8WeQHQaQGyPGmmgn12yWlLTMeMXbOyjLbL2Oz7sLYhPivpfopOflynS6Z0QJlFMnNvYoEpU1
MtoW1xSMG8okJx44K1XEX3nUoBnC/UETA8Ekm+gf562L6Dd1NvqkxsMrZxmB8Lu7qlO4DCcIE3P7
uzYMDm05foeK1uJMZiWqqLXahis0YkXcwBqg0Wshv09LJ99ppzwUbf8l6mY+sTkzcYBmpiUzXgGN
bRoSVFajLvwUfnA1+vjiGDvp7MnxNHWKYX90NMetKrp35XFZw9jLMP8TDaZ50O78a6qNjFA5Qsyz
/DgQd30Api42FXgUarJ53msadqFZ+8zsecgg5u1yrwCuWgbkYsOKx8iJuymq6v0YAtfrvCPrMa2Y
OImPYuBhxsBbHetEMfsvCNtyFG1ilXJCkY+GwwNoW/VdMSRyN0T4DhSHsw2K0hhwCRkQTuzbk8Tq
EvKD3PZF0M9g8kCv1KKM9TsR+1nihpclIa61L9kEgSjhhckwj2b9v1ofs3Sd4PH3YoAwz2a5hA8i
TyE4e7eq5tQ2xYiyw87+jEXzOZDBBySAKVKc+qZNSCR06Q4bJ9SnR9MZuWMhJG+RLp8UCRNQuKK9
WZ1ce6GRSKAcEbV1pjn1dPQcIiMiu3QM+mMQl4ItOD6VKyiYaBEb7w6zQiIVGBHlwkI1JddF2bXp
sT3Ad8cPK79HjgPnJQRpAkntIXKIcJrVdOcovFSTmvR+uCcjjy6MbPde2/9OlPVuVy03xUwzoqHr
W4zyW6HEibX+PTAQ3o4pfahRiycv+1IToVSciAYOsrjspuZRxhphEs0h4YHX6YuVKzpy3oiW8DHI
7tBgNBtaVmT0BfiuokvXAnKeetTdrMKEkLUmjGhTgOUbPXiZv1v0HyT+uD618yNtW3+07OdCF/i0
RfhaWiEDbWtOmcltI8fCOEmq1sYSFSuSLef9hKxWtr8TlwgPz3iLtZHtjXH+khnR3/OynroPbjwn
vr2WFwWABAsurTHqEBfI9MdCE42iAcCZ2Bqedwuq7K9IwLaSAP0Md/TQW+XHILzfdeMSG1TS7TIx
Tfa/HMdDUtU6rzqvvkcBR2jS7W5yWqBydHk3xInCucnOyPCptezmaTDTB2B/TxLdA/JKbTLozT3m
VeXfgmgTZ5J0Z8HZMKEwyLUZtzIn0QbwGaLJ1kv8ZKh3uUy/o1m+WEOBx2VAX2JUCxkYlgRNMB4a
FLWoLBRhTP1VmN4zIM7s4iT249BVD27ruMfR6sq9Z5e3oh7ekLmQQ8QEBT84g+HK2jEgZQMHv3Og
on/QhWX4hcKd34wwQ3NStBUiBmkzpsc0k/rUugePiaMS4kX2xJvyuM1GxAwl8s5mD/eqTTrOPu8k
NJxpnwd7aTEcQiuB+lQSa1gtLFpVx3M3Tav3DYbkYJHYJw2r22XvYzyb6CmhXCbjWG36lcu42AA6
jWK8RfOKEe6HM2BOYnwkk5ly8rhJztxwVcTBtdXibg5Z8hfXYrYZ1ozwc/RFyXkieTigKYx31huu
WTa8F8LP/bwqun0lOT67UBJbZ+lPeWfRdC52NpCc9eeQN191AK5gSG4R2qZqrA7gcePtMsK+yhlr
HuKS/gqnW5PeEejF0DE+ecqNY2rd92XwaptWvBP4M3io0UWaJEBl04Bibu90pIjlmS73NSoggGuH
1AXtO+fvxcyubqj4eRT2sSHtlW3CO475BPN0wh4WesAcHQ+tNWFPsHYr82bEwVG1mAq6NJv2dt/P
nB6ZhDEgeEsiyJNOmiCsQwR+KYmzQNpGt7JqvwZK+UtDopcZc1xVGXiooDB/hc7IeYoZB/OGstst
Q3bp7BUX4SX3U9yGu7xi2iWN8kWT4HkqxhaCaylfF7ZG+uoGoTfwB+FuPwQtFFz6+ihLlhInspPj
VLaLnZOaT8Bip2cnhYgULd1rgRrIlwyzO35iYFAGJ1W9E+jeIU0RyonV7hAk9VcjOl9Ja95YCp4N
nFumgNNjXWKMb0m3plejz6JljiHSNGHsS1XszbZgcgBgAcsAeRXAXPqg/teMxZ9App9zOoS09cpf
Q6DD65j9MRXYjxLlFQ0zHW05UwyHPliVgVAZ+zI9mAz7fBqK+L8nle06kzhbg4bWxpkV2UhSnSor
3/YGgz1sMREWiaa8yYh+U62/Jt0sCADYJIn12ZGyTVUO93lhOAkYy9vNZfRrMWN9SdvuOsLz88Gc
2sccnfUyOjxQIdK5IPOuHl3PfJRvLqIsHwn6ltPrcAIwnqOQg9+FjYYhTT2dey9qHkgsH6kR6nkS
VxhJNAU9mxmWgmPrqZADGb4jzAJfmFeXfbNmcxcBHWOLBltnSYTiJuF4CbJwVX5Taz9kYfGoRja0
Ah0BZliu7sJzs2+EDYqhZwe2bY5G3ofXltXB6xuMPG3wHPC66X9nOZs5WuGQFB1rOkO4CwmcuU46
/wNLIzzM7XSlg/CsnPmhy4mJBz878bio+9msJM1l86nrHO231EVnuj6sYxnAhAbQvirp2id2cRkd
9ylwQkkIAbnZ5Sy40l54mVt+aV1JHITAMoDUQSKCTLuQpIUXw2DJc1xw9+sCmjNvGU2Ql9pG+J7O
nF/Dklz6X3AzwqMgyZw5V4FMIqtYOsEC1VOBTTkOuaTs2KCw5mPmqi/4EMnFEPQ5XRutRob6hJGR
3NrIBpFcmWsJSfXdurDphwUqm2yFX3nOS0XrS1SzsbU9ZiJ2Lz804YdkYTcnozW3xZQxcaPxtxm3
PBdQZrR9l6Fh8CkAmrJP7qqmivHjwMhwGN76rpyYfuNNT4gM/kWo2bZwvmwt8jenJLDGTfk1qlSd
DHyZQ/7HNRzgEKjBerMB4G7c2lz9SfJOP9uWjZ08aW6D1wznXDXlw6gY69AwJ4Ir+/CI7twsawxU
znyAlhdkU0On+SGeWSPKJK+PPQJEorGN7Nk1pu04g9cEksNHBdhHL4v/jHPY38BpkxFwRCgC8SbC
HBZhkskH2zt309og6ExAGgb0ZHNuYbvEK2z0SWG4WtGDGVc4/Z0Z7AqaLOyDLS8ewmYYcMI8Vtcx
1dga2pEJAOLUTeyQDEnka+HPg+sg7RofYWiaxCNE2Fk9NR9LOIZ1ZkM5mvC+hXKd0kAI2K12JbdK
MaI7ZQ5pqicfGg0hGdZU+wbUcJ0wnnIwlnruOHMeoUSXSqPJIl3FMYZr23PKNFt46KRUp5scEzeS
0ye+h6rAcX+Tt0M0I06/spkYBQVsnesBOwBDtamylUXgwGmGS7ktMbLu2u4fx/gKlHWyzZdWkmud
Y6wGGi+5TQ5ZjpHRA3XdRdoAr440oRs7vwxa0hLKfqu5sBCNiKUMorvKTc7E52J2jh2yIUY8lUN6
bmoN0BPGKb8eQos2I3HAHQbNqpINR2bMaCHS7Dg1jDIlZ+BiJvXMwgGwiVLDOHqgMrXK78PBOlJw
mQcjBzVUm/l5wAWmFnLqnXjL6WM5SRFdDAOKGmcAOMxBcARBeCUV+xHu8Ufl1gn5SNDuurq6MEma
bVeeWkaTeRU8olKPfctEadJr3rWgRRg9Zc2xoDXsB7HBcqizl7Y1+60VuzQe05Ets1zJOQKHE3ZA
nJ5Hc1B0CyX8OCskEwAUIfVfgwpYP04YaXZxP3xYuoCO6zoCg066pAfdVK9l3Wm/8Qa5sRlMaZSU
nv2QOzHt0rjR8OHDT92Mby1j3AHuLNVL8NrPmAdC1/w1mKAd+mlaQZjTfLBgdhgJTTx7XbrJ5nyd
kyfCoRik0nygIYD2TncP9PTxGXQWGrWleJxoolx661e4RCWJIyMNeesFdEqzi1eat2FZtDAJUocD
p15DBz9pt0wPFO7pthrg143QiAtzPrWGc4yr+jUKpi8Xg0IWGQC/MbfPDu3NcQJclKZ/h9EiU84k
u1iYNalsAbTlDFtFjI6BQDLM7EntnbxWIs3NGK4YaP9C53HJmWWXzKU07BEGOiwDgDreJ/EvUKAz
4vBXEldvuuNKFKn5YC9rdifvIjVM9SxVzmQTJf9mMsJ/BH09jHtrtucTAUDaR6v80hRWeqQ9HEHd
UH6J8GEP+WMf5KjiTCC/fgmzHzPBCabD4mONfa+t9JER8s6LPblVE0/Y/zB3Zs2RG1mW/iuyfB6o
AXc4lrZWmU3sQTIiyODOFxi3xL7v+PXzIaXpVirVWV3zNGVVMmWRGYhAAI7r957zHSNVmCly57rq
iL8iYuOqGJmJDvYII5OFgB8PqyLU8Ami1lqT9IJylf0QxECWBHtG8qApEpJ5evJ1rEhwlPa8b+8Q
NHb+Jk8R+/cuIWhlRuXNh+Bxka3pYcglkWMPWk8PT4tSkFgMkIbOai9MRlvkTkEJV/OTKUxDnGrR
NaZVUgcH75yW0X4oU+peZMQV90vc9CD8jdSdUckeglRzS61bBIx1J38FWbDaIud9y8AfrnPtys5N
7GT+aBDogaAydY8yIkvbHFW4qhh3sCJIIlKVtghE6q9R+RPq5LNIjHG/GWmQ9UqPcIox806rqt9N
ATUf+4+p5Ua1IJQjL75EvXdoVRCv3IwZtEQoXQkSOwlXPQz5oQy1duVnPDcsCxRAXc/D/vHYaskH
jDpAAcjVTe2mEN0LSejapuN5SlxS+U2JU4dkAnREp9V+Wq6C4moWGfqsob0Dgc2KrcfY8t/cBuGU
V9qv6BLhhJuM4OLAcBc1+1d27Uz32I+F8USoMovDRD2t9c0VWrVZbY3VPJovVpv9U+EScGAwP+4A
ouTzXHVUtb/JOvdAmm2z04YYx+70jPYO+g9IP/oCPgbI1t/U3pBe+kF8QBZJyJks23VXuE8UKtZu
8EIyLMWTx8Q5oiTclCZhTMPAs5OApxHl8qBDgW4VV+CYEeOm0ZoLqXWGjEeuyQ4I9/c7Nm5srRqC
MZcFiL2qhzqc5585vE9Z4m8wl4E+8OAHsiOBPJjCFpq7+XEmrk23QutCO30LQmaFvYVBFKOXRd03
/qJK/LNKh+gUsSsM1AiHf5ie0rk/ZnbkJ2Ro1Ge6C/c5SfC7prCO5dgf4AwYSw0hQ+jYzM7ljC/w
0JnDMWP+ra0xtbIFVAyZJD5LYo7geyWQDXRi0yvc7nisYmyO6bgNMKuO6XpqCY2p5yCnXIwBYeUF
YTG0NoEeOZDaDgOK+0XatlCqAJyvaiizhTUzVMq7dAK2Iprka6WqR5zt+8iiW1JFgbaELb1OhkFH
CDk+9pL1yzHlHnLQWwC00w0Rv2FvTVQP7ZNAxoi23JGr7r5trY8aa9SKRuS6VwDSEyOlreMIY1n0
PPnY6Ps62uxIwQ+U/sCOOnFCpA1wntjv3qP/g1+p5hGP7a5MLU32qXwBPnydU+xs/MJ7fXItBUwm
C8qrAUdaPgPAiyi8SJAgoaC4EaVzH8bDU9AhdsR1pxZV0aNhUPQVI6XOhuxpPWnz6JxeQJmzrY1p
iCy11Ebw1Ct/2yskjiIq1ZaMmDtuPEpbghYKD4FJFKYnKS+tOS5Baa3YDv7EEhqvZEJs8MAYDhau
g9Khrbf5lNzQNMX+g7Thm0IdPR/FhwJRkRga1bgQ/uUwDmrp90QRiLq/0lPV7ulIeUPZbcaAQtMW
yw7C9ZrW4iGI2W70DAztkEZRRSN3F6QNUlFNPlP5TpdJ8VInc7k5Zd3ajG/8nE5UNNyQ0OZwuSm0
GvorRuQPTMiPaUi3hf06iqUxfGyBC+58u9sRt+AvPWeyLmg4LhpZ7fTBSI7kum0MZ2D7ZRbXvs82
vMcMu4IGa61TkRarsBvtlaHsS/5X7zzRDrupxGnpBmRkddl5nIH5ZqBpoDjRmCA42voYXRaBZImv
/e4tyagPGyK8Uh+bozQtNasGLhwT5R78VgbI+iqstGLTqeFDQN8qA1pwpOKNwDyo7acaNS0RctG+
IxYIx8WqMnGAJ07vcr/SBXRRTEvsyx0zo2X/NdXYdbfghSX3Bzsud1X3KZelxuisvqihiHAdEwjg
6MVDwtSSB1JnrWcGBkvOLGxMQhiFbwrx9Z0Tg7BQ5n2d1elO6uprrOOOV3j8BwMjIjl4e+LIpe/T
8gm8B1JHmSHhOEdjto/aSiwjDbyU4Rjjnv4jWUrD3jLZ53qQS9b2COG9BrysOa61S3SXYTWNykhH
T2TVaN+0BI1ezpwI05K3wRRwH9j6s5va74PuHKpSXhtT/2olMUh9bHFsCo1PQ1DUwTBgwmti+SmP
gw20tGggqGkFjo+CO7SLwBSW+AKBIF/UPKo2FpiJhc6TIIsT+mtx6G2BFD0Funn2a5hw+uBvOkZD
qgXPYXjAj2gYO2ujxmLpnYiTZQRiIoiv9ergh/aLBNENg0WdyID6wNd2Raj1jc4seFOMTPecXly2
XCWMU6Z8MSb0SEf2pmaJxd+smFphtSZReA8ZLlzkLlUOYivbZAicCyq4rO7pH1FMulrl7chdAmbs
vVYOSUT2OHwiIyrXaNaWelfvhYhz0sjaYhEMijeIWXfb+kV08gPjbUy5SVU+vQYG00ovafbGyHjX
oJWOv33sMLjwb9/+kVLXXCAFQkWfsYqhUdeTASIMQkh72Gp6gnGaYdSqs93NSK/mkIYnegrO1ilo
kxkF03Fiw8ZlUpbD1tPGU1ewapJQYu/CSn8zeCxt9RwiRF1XJ0TeEanaQm7svmJU6NMMtNrUmQPD
zJ1fWAh+O1aQIIe3z7MAX9YYnNBGXyvilNE+wMYrHWeTTfi71DDkW1Spr7Gly22OwlXgmQxazurY
2FsG3q+Gi0wocnqSCCxgTKocP4w2BVqTyY9oSE5sQS819KELu4qGS2Isyn0v00etmowL3eTxgvro
HvGku6QnDLszqMJjjPWlbECGqGEcz9pzbkp/pemj2A0hZ+/ShPu4alJii8OmOIR8X5uynNJ16aYQ
czBbBWl2jJJtIIFcugVbQ0OY2lq5aq834dnVWmI3ZlMUCAh2G1P+NYh4t1k+LDOri9dVdsJLfh4i
x1sV4lHlI4RAvzj6LjILJWGYdrn4SJPKWAYOieWSu05rXbUqG9aOSiTGIjbGLeGGjsScCuAGXwsd
27L0X4RtfjBBhK2TUkoXWrQtA86bOxMCDInyTgjjWigyOFNhkbLRvEPrndYj/qm+R0Qg9PJMxsjA
Fh7J5jhobyA8QoY7EazQUkRXhUIuBM9mzaCTELRE15acb4oPQvQYXxmMsK0wuALXhqwb0PsUYcbu
WoAfnUUfGp8kyALd38VNeKxa+7YuvBk7BJbEYfYTVvkma4xnZyih5wK0wrTiLBiypVs3Dwgs8Lno
2rGkRZhGu7oMxAkHcNgp6zQHHUCms3ZSUgnF6X50vCs9yxRXHbefrkfgTxzzpJAzU+chp9jTfwJ9
aU9w6hGYLtHSneuW+d38lcHin0jcZquEVAD8YzQcMVNOOc1pisiaFpjpEg3HWLGJVlgxGFN/y2r1
HtPK2MVj+RQx9JgQzaByTdaqggvSm8z3kT8s6OzTVNbYbQyZs7dhR1s5wijV9+uu0acT7frZX9EW
9wiTX6pQ7kPw+GfTlIeyyp7QSgVLj2Yw4lmCOEv2xGuF0E0MT+3UODu8bkAHIwTK+UC56RP2LLQz
UVb69Uix4ipVbDDQvUkRQw4EuHEBYdFcoi3C5xAYJ9gpX7ujLutwzeSSWwf7AhhKHcUbgBdgR3DU
OGlYNRDzc6OVigDqytqqVCBlYzLPI+vWkSaud2NluVhOPSNBsDnF0VZVlb0BEIiCKcsZ2/elfRCz
7l92JtS3zsu4hsLPHhQBGwCTsLgsHIl+Ih0UJzr6danRt2Ng3FTuLieYgZ2btm+sgIzOkzWr0Dkt
ohm+yaXB5LigPVSWXNS+yQMsHS6r3JhVe/HSCGA+6HWzg7c7rODQkbIRgdgVEgyqU1rnDoBajTx5
R9Ab2iIiUDDRsyMjWYF8N1bYPKxYEGS7GSwZsOGTS7RRH9LCysAYpdpakvCy3noRYZ1uJmAkK1Ea
RzpW7jrc9A1GJwLMwXlZBRBlFMSQa67ahlGqT6TfCjPDM8J0Dja2ROnO7EzWa6dMiW8ZBknzaAsW
D1wWz7edlnkUxM248/l2txUjpnyYtk2QeVsCa3dB66FEsqZyhfRhh43jln7qyAYMRDkOBJwAPbsH
hhuLvmE8yz17Q+pmSsAADYveik6VE4tlTRQyTQf6YeSgqo1vShwDJc9Bk+Y8TqUXbKgw6dP8JUCg
SeW06Zmu04/4alkhJL/eutX19nNQbJHzAbWVdqbXCdutCB7gsFCzZvbTCK9wNc1jTjsuKZWpRTay
wJE/MRbd6iRREDR9ye4r27u9dTVHEFDZWPDRnLU+uuLCw6y9kEV+pAYiUAUH2FJv01dR4m2vbKI4
e9FfGFn/KA7gMbot+GiGfDHSbdMGHu8OhwR32hrIhIabgUzTIiHQDjGOBAW8nFBnUv7DW5qm7Kwr
09uOSz21wlU7UDyDObEv+gm3GsnSm0h9DOA3gGvgj9E9BC7MmZdp3V/YNW1vpSyb/qSOtBi3Ba4E
TfrRXZaIuxE7PPHx8V6LPW4hob/Ho0TovBua8RARlbDMolle6NKoSgGUSYseSYFNoi3goCX68Ela
C+kmjA58ShfaDVMPC0Lv10nLbekbYpGwY9UydumTkWgrW+sRE7CYGDEeVLnpzOgwJdztyM950BTT
g0FOaNbHwLtlf1HFLBW2MB9Y3/xlUOtrO/OAZWa3JbNVWNYVoujKBIbJOj66yVMP/3IV+wfXsN5d
HTygmY8rpboTG/6SVBwuz6mzV6mbPwhFfp6j6UwEBM32oIGhVxEraIp65bso6lj4zlXlIpaHC5fT
KIhDIqWwW7A5c9Sp7fh0RUPTqmwqJrDZsffw37ClAc4DMKqNSFm28rVOYwcFn05gxRq8B1G0UGga
VBuVHyEYdhBQViEP927W2lpU+lL7UKUWgkhvPygYV2ODN3ykWb+C978TF/PnTBIBCSd5kDBDF+6M
f08D9Mpx9YiSkr11Hr4LFEtGnb/ja9jAFvBJcwmu2tpTqwk0S2VMV3VXqT0D56knz4xAYTES/I5D
YZ9jnpWoRTZByRmh5XkLvNJYhz38EcevT4Mm3yVIYtguybuRAFwIrexplqq6psndWCva/sgqhdmj
F6hags483BQuuMmNr2gQhGQdwztn0Qli3Vo1HaofzUjesojpS+/ZGgsqY7neZYcEf4q9lu3i08/R
v3355d/+8R//9j78u/+Zg8ke/Tyr//Ef/Pk9L8Yq9IPmL3/8xyF8R/qSf22+/bX//LXv/9I/7vKU
//70V/7bF5rfzn++Lof/4+2tXpvX7/6wzhpWtJv2sxrPn5Dkm2/vgQ8y/+b/9Ie/fH57lbux+Pzt
y3veZs38an6YZ1/++NH+47cvhnC/nanfT9T8+n/88Pia8vcuP7Px9Yff/3ytm9++mMavbMds2zF0
y3JcU8kvv/Sf80+k/NU1DOKNHYVaUddt58sv8POb4Lcv6lddSlPo/MjVLdcR5pdf6rydf6SZv3IL
27bO/28IIQ1Tffm/H/y7b/C/vtFfMgLPc5KE6t++CGF/+aX4/ZueP5kNuwDKn2W7wjAcqaTL+yve
X89wZPh1439h6hhEimEDzwRCh3WDVwykcRfFT3YDoo7Y2ajbTHlmvmpMXeCztGSQrQZFSNND4LJH
Znm1p/vKNNnf1GFbeFQjFIhgJCqOzr2qA0TEqt0laYAKys/GETamZqRMJhD+Y3dbIBs3MUO6JeWb
W+vEOxYDPNJT15fuuCfCjV4lcNgx776OKqvlFSToSANx3NaoDB0bezLOPMQzy3HMLetJpONoHEyT
kG6EXG74ODqyF6uRUimFIDm9OrmGXnLM0mWQ2mz4QFbs40K044oJjo2TuSt4RuIGKMHUOUZD4pLC
AEtoSM1jxJRd3aFzR0uCeshufJQfjtULyD1B31XadZeaHua8LvJH60U5ddc9MeRi8/eqhxrRyu81
gx18z1HtgpxmR2OYWPgNZkvtm64Y1opVbEUF/sEkaiKblIFotK973yqGFdZh2p002wgX9ouOwk7i
x1GXQcBofR16PjV4ldhoBweSVsprA6YdRrq+BpO6Ljtb+hdlLmv1mBZ5aJpbIoPIR21lTnVF/VpO
9CbznK5ds6iMym72sIEgMHVuTlZHOXB2LkYHPCb94Qj/SJNPQOK8SFj2NkeO7n8kqLpuyiCTxSmr
ORQrPO3TfA1wOPswPTJDMZ7pYtcmRKqsalPXToY7BrcSona2xrNvtO7CUJ3Nkjm0GKmOLVj3vN0w
bA5Kse6sasA4L9xg9LeB5VvRzWBoBhkMWdUrBHLs53x009344rp056gg5NTfgG9k0Qfzizei84yR
gLxmQIYdJU5CuQSQTiU3oafy5FZptmr2XerRJ+7saW6GI+vLSsLhxURqqvThfPe73Eaj517qCGjj
k6qzarYFu3gFeyL/5Mof+zn2yJrM8VCqQlJSN45OiAwXu8scOsMcCSAdkhM9M91ZR3Vb9Keqk4jT
Gt2KDJC9g84eSmDzZbRY4FHVO0lkAWacXqyboSzLBalBrUEHRLOSDCdIjf8XTENn35hS2RrPUCXr
nWVCdtg4uucwFEdfSRZp1MX+dZsojDFFY3MPCjGSyxtbaTzyO9xfO13VVkjlzJDgQYbwv6lTDUXr
qR15HablTg7vl3zg8gy33ASTyHwffXNcqeLd8ufVhIWsmA4dRZN3FYqQsWFIn4RNcMie7YAMu+nv
Rkmdu7eGjpSE2IhIj2B8kCAkCl1q1LLOy6MgQhOnPSAXHHOtlWgLgcx6JC3E6gCf+lpQwWhtVStu
ZNJZ9mXsTHX63jUN7wgQRy79V98dRxPJITqo56IdO3ubZjTtlgpzDd3h3AAj/oDuAeMgFl3yd9v6
PU790CwQAyZdTYZ8XOglgDPXD5uNScT8dAqr2KgAwCeg4Ss3lLCQZp3axYTVwTt3rmPjlUhLXU3a
J0MElTZAp1gdnv/0uPljVf/zKm59t4Y7hmGjQsXC7LhK6oYh1PdrOLXboGc2mfOqtMlxBPXMFY2l
m9l36HaHwQmd258f8funxu9HlAbPKEMYqMBM4/sjjiqIOnc2fQaujRpK1/oXUQ/UNMw55dFG/vKu
pY2fL39+WJ57f3pY/XFYaeoMxJVr2CaP5T8/rLq8w6qnOGwJrJk5p2Wfe00X558f5e9O56wnYHKo
C8NV84f/8yOxjjVkp+yonJIeNRp5IHv6+DnmgKr1HMXuzw83fzv/9QTmQzkGz10QtwYeSJ31/fvD
GYnTJNPoBbSupY3Ca5Tg1Gz0bgLr8c8P9cP541Cm5ZiWoHw06RJ+f6hKZ3PVcv0u0Ar0sHTFh11G
7j/5PNQtP3weZeronaRNbWH/5fQNvG+jtDTE/EafLVETIEef/Ec1TJdW3N0YrfFQjubVzz/ZDxek
Y/CRDNPm+ndtafzloJkZU8YXnESvGk5pwU5It11GzENxjn10Scgmgv3PD/k33xuHpGUidMs2f/je
fLsPidHmc5oqaB/SKWId8aRmrd1uFP/spP7twSyDQlI36VyKv9xwaBzQi0V8c9HQ+Fs1FMadZoX6
hV/r8fbnn+tvLhJX6pZp0v1lMdHnt/Knyz/24hScCTCEttfqnRMNS8vy0n/5IILWprRsINqMF/66
ZJVOq2OOCcBth4F8KGSvH3p7SP/JevHjVSEopOcby5Vyvi6+/yie1gjfTGmleG26lraxbzN81CK8
IvARtkSg3f381P34LQEDo8Y2BU9XixL9++NJesETzblgkRX9s5Lts1DVQ1Znzz8/jDG/7++XDI4j
OXGo34XLLf39cRqUnLmOmH5BA4XB/7fsdbIzMN8VqocG3HpkPUPAJ5FgYeOEe9GqPsl3cYJz8M4t
oYstg9IcUS0iuzr8/M39cPngt0U3Y3OdomP/YY3RPcCzukeHTystCVE6O1dx/PbzYxh/cxDIzIYt
peuwv/rrifZ1vUScwxLdEpiX1/2xlwMTGYdZnbesAoLEPSrUpsZHjqqq0B8st4V3213oQfj/8J0r
S3JvCoiHhvWXayw3yrITAdeYHCtZXamIQmIp8aRoaywPfbj6+Uf/u0vMouLjWIju2VB+/9XXLQIe
S7EQEDXsAEnCAtYxEyAwDnEoe6B/ssj9cKIdIS2HTAI+oSt48H5/OKiGbqcc7lO3J0UBolUm83+y
FAj9r1czZw2trQR2wE36wwNDcaqaAsXPQq+tg61HG8yamKCS7D5k0ECxS3oRTiBaxNFwmqrr0vma
0RC1vRxJUbVoZlFYy5CKdL217GHHO9HNt5P+L3U+/gc9je1nPncE6r82Pv4/bGnwPdL6+W8aGv+7
Sj+z8LuWBr//R0PD+tWiWyFsehCua+kuV8zvDQ1T/sp8xbZdZeh8lbrJ3/mjoUEXhMKUemBuM5j4
p6kZ/mhoSOdXuh+MJahJUJU7hviX+hnfFx8o+unVsPQKqZvUHvq3a+1PDy9nsDAaBiZcwZKJDzMh
x8jyBzxOH0UTxBsWR+S5qRXcKID7iQov/cnZNnqqrW3H7C4mzaxWhdXcqJzhsmG76555dttyURIA
Pa4qPd/Ghq2gXaf94ds/uMfJEq9MLGi1OP3ptF//vqL/ubAXwvm+GOUDmfxnvvt0S5mO6fzlfg+I
XbSMoo0Ip1BPcZ4+ITUDAN4Q4lw94YdHNQHkcktGMNiynAjg2NkFAK4vcoGVoNdOWUKpx6gSzk5a
X6KnHNaGYa2Rl96Ofvehg6RugORDrWjNpWVIhEVTfYuMuV+0qWasXNc4xBgqLlGdvrCJ+oz7YFjx
8RmA+pq8RPF73dBFJuIKLXGGqjAropdAWJfCaG7a0kl3+YzsMBHkIxGXzE8T1moYeHAGw0PPUIFY
tE/U7WTdY1KTLrN4kKQfRhc+Vkw2FkRktCvwPfeEyu1j/cKahpuwr6/NKr9H4/ISBl+1Oj1CYW1y
p2KxwJGAE4KEc5L4YDmDFokeVGVAxtJ3U+WfVKWfhim6pm279I2XOb6yTQ7Mgt5F0NyIsH/Cib0v
+gamm7luovCmvo/oq8Sk3nsEaAJ5v0Qfe5Zx/jVsFIyFcjfR0oM2LofF2AElgKDZ5tGtSVMHU6s4
63l7asfgLPV+rxF/RB9kibhh27fm5ViNh4B4Pe63Y7HTxuIKjymRk2QCwJvaGJXaMo5E3nKos34b
Zd5lg3kE3OkBJ9OdpFkU7IWEG6dBX/ANzPbxc0pmUlAb+zRp97haLtAu31niNsmdYxGVN8RurBjw
7twiWOVpstMLAanptZUQPGvMzCI80HY/W1HzWE7JSXmXrRnuU1CjMfrIsqy2Y3DwC2y9I7rVOReC
zPXj/GGEre1zHxCyfWG7yTb3GG1p2lXh5DdO7VxhmzkMGBk8o5gnb+Xe0dPnypUg26uFwUAtMxAf
S3tDcLAeVsga5LsWJs9KTc9e2t2SUs1m3Vz32bhvZkhqpx2pYS7hrx0ItN9EWrzyZbfDPuYE02GI
sHujBnj1lUFDE1Vbg2zII4lwwYySFAgsTdplGchDPGkXSoSPDBGvHXaAy25wrgLmE4nP9U//AnPR
NdyCt1gOVyUmxzywX0U4UIM1wHwmL1qFofdcashZCDlOZ0lHstNSlPvFcOnLcVcQaYgodIP4fM/+
C6eSsx8gq5HfoafjvebZr1FGIE+fAWvv6Qt1dYUeVb9r+uDKIaI4ZsY8Q34x7+pgcpBPL+vQvcm7
HrlqcWuIB7uNiFXn6q8AcKUrgSHSNVtamOEuV8Ez5uN3KrMjwN510IqVJYdjmNYPDPCZFTby6zCZ
oDEM+7Bxg+H366lRh/lXHIGTfqhSAIsx41b9oPvGWdig0TIs1J68d/NdmaoXUPs7B6mGFUyvtRm9
Bq66bfG2izuz63bEA92SYkicg3uc2uwwDcE+dI1F4VekPYLrz9IS9hPUSxlNJz11IVD6l71dIFg3
17XMz36OWkWmcFfG4rKY4EH0MeYPmkHY08FidcNnx6rv+dVb2LZPhXXhmluzrT8cfXiHIt8tSbqZ
Fp02XFe5BEziqa/KKo6B3syJj+AzUiPGlJga21I9YqJ7Qjj/2CDbH4Co1Y75SS7KdY0IsJ8pMG6i
Vn1YPjkkFhNY8jYm4EfaagdxZOfn6ctQRHdJZj2So3MbmNnaUwKvhDWTyI8ja07IvLlrhq0yyxtj
ENe5SG4KN7xjj8F83o93CQqGRWSvW4OA7CEYr9rUvQm0aTefQq9IX8T00oFJnq0DcMqk2AEABZE5
M6nDV7dpbqVUV2LqAGVNF9JnNjnERytKbxotW/fyZFXOQ9k4d4HnPPnaeC68cIsfdWtP421NdpA2
EGfDF6Hi+BaH/oE14LHWzgXQ8aXGh1PRKYD3uwPX04UaOWe06QCrDnjLZ+eGubf7ejOW48lz5TbF
naPX9t2MttIJLUWShHLdih6DWjslQ3AF93NHerGThxqxe8MlnOEDjsLLtOgu6bbuchJLyja9JPuJ
b6kg3YIFrOnbrdPvRz0+ZKH71RxIcTDD6QjTi3buRvfdg9tkJ1UOq1qKY8a+iMmccSKRHWbpBjfH
uY3MJ01Nj50zvlkBOSBNg+1NL9pVkB2HahwZpbuc5Fy7SUrnIor3VuIfHFdcDwjJbdN/aD1CBBBP
ZlW447IgYtO7sAe8l8YdisQr4ziO3kXWtc9abt0YKr30vIewm27RyF1LI7wnUq0bb3lrh8oigkDC
Qc6n+9DTUX3T+/TkA7wYdK2AHlm4it4+Vob3BLyK4c5rfuUQg+2RjxlF0aZx7Ku06+YHIsql+yqu
1iKJD3p7B0VxR4ogfAR3P9j9DuLvgMDB30LovLH85okM3AdnVgfVtskKNY7bphHlJs0rOJjrfijz
Ve9EI4ZT46YnQJdUqrnJSLaPGPpHa6yIvg6bRa/xt5nwPviNvAi1jaiqo8ziZw8YnW4Fb53ens0Q
qW3KtDnjux09Il4BuXVxeyKZ5RzV6Yuyi8fS4pGRJV/dLrhTCNMC+dIH+goH8suQa+FCmbDhYh/3
5lKPTez70SHNh1Nn2ucuMR/yxLmcDP2iUev5ee8b44Ufj+9eAQ4/aftLG7iA5BSRv5aEvJyTZ29p
gN+3gPG9aPRm5fQkY5YSd6cXrIU2XQcZnmF76FZT2N5Mor3vMvvTtUkksKbsoczSnUEAVTJe0ca5
Bjl7Zr5yC7HjjEYMt275+In16777/c3HKyINccVPcAFQPen+RQxpzUFFkvIqige0EbLtGrd4RLat
k23hwtxZNDGQcKWHIUM4bLVny9SetYQZnKh59qjdndTrl5BaxdTUFkFKhFJbr+Rt1YTXLTYCOmUv
ETOSxvdP9MCR7+g7wk1f2iQE12nnDDoE9UeeU6Yoe0Km1fvXumblJ5IHYyu58Nx2PDSq9G4yQ2ks
F9Znbgdrm2f/0XesbF34SBNp9l0Ebn+LaDbCKXBBlVft06a/GREwXQ915h0SkCp0zSEfZ+Y2YH2N
PYYfmUH6mL32mrra2Zp/bRI2uNHN/kEiXZ1sx1sKK264AylddS9Ev6ShhpnZb0Nv7ko7uwaG2V5K
NsORHka8Blp9PRjuYwOpxFTjskWjvVQKYWqgitu4H+/Z7lDtEeW6Mr2IEjJ+xQmob2GD7xJHmzYE
vgEOdh+10a+2vuG993E9p3HzFIKK/6TqambGokcSVb+cJkH8DNQI2K5xtubrkJf4hIPlLJOGRK+v
yi4BHpSHR9J5FqUQDzhhufx0mDlGoJhIBmcTvc1aixHDZOY6mJUSnpXUyB/UWe/TEzP/GdT6ji3p
qugifC6aRqc/iddQtL5SnNxNtQXnSRAewvxsESGlMlMSTPA8PgXVwcK8v5hKs11Pow0EoMCkS8KD
h4AcwEb64MwylraR89UIZ7/Hgw3NZ50iNA7p8KwszSISPLuthxZOhTAwipMGlA3e1zDRj2kQf9Uw
Xa3RUlOIKabAQ/ZG+Uq+bZcAQaItg/y+2zUCxFKJZHWxCXXkGSZV0YLky4dCq+H2hAI+rebtkqlh
pYO6xS4MEk90i0eSkXBUY2nI8K6jvXpVAeKpahhWen9BoRGyCoX4Nwg/pg0G3620EFhm3XPnsnGp
TMS/4wIpvUnT1ulWnumeGQ2X0JXICSsx64UVOL9Ar9dxgEAJjVF0kviU6iAeLoKRSwpmqX1yBmmf
PGfk8R87b3XZhCvRzgw1B8o1/M9wHdhGtmb6TZ5JMMvH6/IgZ+2sYpfqJgAKWivzl1EliiMivxSz
d0qqlBdjBGrx5ellUQNDkl/p9CAo9tI9Y0QJZ3TadWTN7UllQ06eh8ZaG/CdoPG+702HKnKsrgsL
m4Wm9A9044cmYjZEgEq4dDA5gUO6CNIXQ2AHKuwI8rSOgLNAZy5aQlDuY8cTN+U28Qr7mIw2hliJ
1JPATYKqDGsZ2sO3mAl920a5jbGhw681WXdCeRdBktUYb8pjp9hEOio+Viwzi6ietSms7gA60aa0
XnDGjgUJKExuHIboj6OJhr84ZoWln6o5A2yY0H1JRTVVvya26i4Tn9G3NN7xoZ+HxkFt3liXDYfG
hTJsQrJiEIt3GG+oFZaFUPpVJTx4z5JXZiiAuz6Uj3ru3ljlVG3JK4ab2nkRLVGIvs15hAEM8hIs
bNNZ6QJnlcfjjqdBbyCVndBnkYS8tVW/67QKCCWEmIZatR/yc6yGR5Fq5rI0m0syZ8C5hW6zGgwE
CuZ1UBrNRlh8UdgU4eChb5TsbYYAZWwgbpwWqRJe/6ywofe5MOdduB+owVIyAbg28vw1YGDDpcCm
tho+iwSrN5agatFXDuu4k4BbStZD8xUG1naU8dbxlSJCQSf/wc1uFd+59IprhtQvmtW9mepZYh+7
YngOXzdHZRo6KRyyGomx5IGd9VdFD12EuSutxez/UHcm25ViWbb9oSAGHOAAnde4da2rWrIOQzKZ
qOuar8+JZWa47LpSGi/jdV7T3c2cCxxOsfdac6Ur1cIQm0L2m8GXxKugOslNYG8FfeiFMtnKeys+
ZTpqgxFAtG93xZycZ2tBGGsB4iICcK1wzDEDfOqx0T2B5syVzmbnhmQ18nkmXvajj4qdM2TrEVf0
YLiPEfynTY41DJ2yoqFRjgvlZeAw0SEYLvsnWZBZHaiHoscGQ1jJIqQ/Rxz91JSsiacjIYhUVGdh
pvIqjCBItjVbexg49cLkDxG220Aa3jRN/yCHJzND+Z/XuliViOsE0DhggfYPpIxn2EjsT9dBUBDK
EINtYjbcBzJXYIGaBkq3yTyvxvtMe8c31c8NDcepM9IVt/epn9QEwWrZanCNuxojH6DyCrhbPkxc
F36V0Ru3ntvod2VUPSZxsg454SCOwbUFh8rPcZpmZfbchcONnllvcA3XlZJyEnQh0Es+pYN0PWNK
HAqXMYtCSXCmM+KUJo3sl9Hkj4onVpkcf+l+R14auKoWQ3nSArtR3rt82jUZJvJJxX6HT6tP2RM9
+8YaQqUifkAeSAEhFyu3wKcljOKtsppzhUuzimLjBMxgo05bZMRBKBKJT+WxUKvV84YDc7xrexWF
opWd4RqQUTsJ8bru7Jbm2WiMamWjNF/6AQteOfbDMikoZxUyfNBtY+vJ4FcvyHr2kOIEbCawiXLv
afcekjyxpDT5M0WaPvMhsC0StthDWGIM4MPHWVGv3MF47zQgtU50XUY5aISaiGeHIAlrWlxVF40v
HrXYY1tWZxSjWishDpOjgdXgLirCLpgjJj75cQUZPTt2LikmSGbmMTBH1ccPLZRl40fnJgxvlALb
c5iUV35rkCradPCAcmAo9YCaxjH0ew9gEvFUB80grQ1AIzDfgVQ1e+ZkBxqm3iwvxVEh3W2mPlWR
drSq9ldHTP0sV6tiHpQCk5AHRNXUAmuWWXw5HqqPvKitOVpWpnXX6sgpA2PrmLtCIxlM0iFEhMG+
OMab4NlXhL2DPemdehkmBhVEu7rTxHBl5WuF4iFipcdBTh1MLUAdTIUOA2N9GMqrCDkgJ34q8OTw
MHWjAas5xpWqVy3aythOYYejgyueo/+NEo0PkE8g/5Gp048pJfuwffRE/2YoKaj3FV8szAOmN5yw
CkJcKDLwjqxNVnYLOYF/RY8RrFb9E7DUI7kEe5Rt/bzma8zRhTU2nQGToNjMUK48fLGzQdWvcqu7
tuNxS3BLQbL9CRyXP8ukwJeIW4Ep8o4D6TpT47fIJWbLT1EFRvdhBtKz94l+MaDtpLDDEDa3P7Uf
sWfBJaSZgtYj0edWlfTLKuVU3dVAEwjNayLqJaM27VxahgnStw6Ju5JAwmTp1jHZK74+3sVdsyqQ
eM0VxW23Y681S7tp3kn6unaQ2WNufUsw9+ONM1+J994BPtiyrv6KtOQekTeXcBYZiqtjCdp/6PpH
nIgOSVLuWQMbsCpJU2Cu9e6tXL/ByIv4yzxqVhoukFq5GKHQSUT3DWwNOwkOHJs2lo3BlnbkosDP
ELcDbcro1ZkUe+mQWvC22Tb4yr4ziwfOCpswEgAdcT7b5k1fJdnK1JAvWxxj3Ca4zTDUQUC8NfRf
mH8cXKKT9OT3sZE8YFfyaRIKEi1ZMsUuy7ObWqUeWHogIBK9xVUsMt4ksr+EtJJ6ZDOWWP6WYFfC
snoQFRHU3EPKQrtEiNKvFJEPC6o/z6yIKF5NPCAF4MZShGyrxWmsjALTRY63p+6AmrFNREhhLoBF
st9gd4BM0FGA3DiHHojMLGcPNe/VsCQFj6N+rSU7tmnZAwKbbd8irzLyCIv/TQ3sHZwA5h4ig/0B
pDkc4p0bia1NoscKkMU9hw5KYgKgMdWbA7l+zrqS1tmL/WymC2ifGjSAseIGAx0roKU4y5R2HYdN
B7os1sxRmiorvg8pIKwoy9ru2vNi3hqcObCywYyzabnL0ojTIBsnpy78hS61Xa9gqu/I5JgHbvJS
O4m5zElcXwTCAjvd/PJGuBh1qz+GzYNauzvyZs5jmR+1SKH8oEBhJ0t2EWkjaaZdwm4eWHtoOk9l
jKTPJCdnkYPcGzt56r3s2mtZrEqHWtS8UJoEeFb8a4AXNfd6Y101NSlD45Osm3LRgu4kdyY/W3H1
02MWWDh981SlKvqyuH0bjSyZqQ1bbtviu8EjvnB08coBjXHoe0+K090kLf/gqfhNgrJ9QxVdgfQA
LNEpO4H6Y8GheqmGxVlpJu+A7uNJyES96pqI3edk+XUr1vtiStdI+6tSMFmmgnrD4EU/iimYh7hE
gIVI7bpqPBu1BaQsN+CDj6gcpVT3JC8uBdEgbNZKbj/cWT4or6Hgh4wKknwrqe8KJAAkT6Mqy715
XSXJibjDX3GgxQ+WxblCaJFYi4wjpQOiRea/SJ67ioXIVsGbjIhczPQBGENnPirxQxq1hA2Pvzj+
aFW2b6W+BdNz56bjj7SIqdSItzzAzGCM3VsEDKRieC2y7IeVlKASne41Emm+tPo0IoxLyxZ+P6VV
2D+ayP9lVe5bXxcQDwZNzhK7X9T5W6HBpMKMzXEPD89Mb5MDIoEbE6yFJ9kxxNreH5U1PRIqRP1a
KwGxt2qBEWXytY0WEVBaDFPa0UN6HrKc+QZOYa0KD10bx6tOGw4egiOOWVemRGDq7uIkvsVApeIL
hBRTDsW7VjjXbmrsKrUJVk6DoxsLLTGGVb6pMQQEqQsbTsuOel6DJTWwtbIngY1Q70DmZhJgtojP
oxesElUh6k/QPvKVn4lklRcMXxnr2JQMnuDaCbViTk8wXQZ1ctRMYORpl6y0lveU2Hi5WwpN8Avi
kYkF91ANtFqBRARVXGUDpw97QLD1TBrvUOLgSKMTnhkAwpbWg8Bkyr6TJ9uRCewrYmWzFcu1OnhU
FUaQ3uB+J5wC7Ex3LElqWqSuczPQrZ5nhoXQsdrLWnsxjWdp1U8IOx77rnyWkf4OS+JHhAM3Kux9
YbbdhqqNgx1whvru2DhkG+Xb0HuSXr9L9CU7jJwe1NCoj9BzZlmJLrcunzueI7LTsQWgbIb12qot
/GV7EyljLaggNpq1VRWyMqZiZ9Juk4Ds5BIGbaQRhTAvLfs1CcjRECXQwiwOl6RusjLGhbHF8S5V
zVkwsW8scJdJ0j2ofI0QZPuTkojwSEIcHoVatSDsNuvGD17S1non5htsdm8RocELUrNihpqMOBE0
R4PIQcFX7ilBXjKnagUTOpzjagALG0Ss+xWRDlNB1O7fQFXYfJJWvKyi9g3ywdqMWaTUIFn4GsAB
d2xXUcAOxshXMslRrWcpMXWKXPet88uSrrrSbWiVkbNrbYVemLbTTAHN0yvumzB68Qw2Duwad9a0
3hNE4+rERwtFBbGgVPvcoAqIwAyzv/6kQYjfieukKjCINhRvUaq9NC1zn7yR14R44uLCJmkWbMYq
ko3WftXd+UIZ1nIcppQKn1ggLee04oEMSRXJd9ZBrIvtppobsQ18wclYcxKSVEtTm9l1ukqhb+Ns
Vk8+/MiFBBqB4u6spz1Jao2lzWT3q64J5zB66B2R096CgX2uZXLtJd6KYgEBWKAyvFpuhYp0iLEo
Zl0FAFRqoYmzWLnx605OcQ4udH/nCvkZAqNoyJg9mbDWfk1Hpxs3hAtvyK4N5yKAIyjN60obm4Mb
cNK18csRg7xVI8uggTxSofD76ejbFjs7hUjoNFq8d3L1nfRtImts8o5IRmR8agSkLtrCeGpME0Dh
ALiwjdKfVU4YR1nzcSuBSiOkvJYiowVJ+TEpZEvkmDYPiDAAS+Yhmm6SNeDfTaTG2dpu/REDZ6bN
zShfxIPxVA30KsY8n1C5/F9F+IB8lVajjecgOUJcbXftWF+55jhvk9uRKsLccgmU4rwt+4Ltos0k
GyjREnNSf0UT/IkwF3/i0VJZMlkUOqEuMvVO+NZDzxzrhv5DNZblyq6pP4JUO1SusfcwHc9Ywbdm
mV8RYuIhYAqcZUbuvRte8RwgpNn6soQOuWiNOEHvhfPOIbjFt1K8E6GCfyhaKgHcrJL9/dGviplZ
julhZHtJYUkz2IMIYz3aCdxgRe7lEF1r1LhW3H+7M9oh37h1uMbvhMwg8r1FZQp7xek+gOdAPdCt
Grlgh3UTtl3/XHRirhjucLQFx6bMOUEuHZbmAMx7GJI1aPsOICDZuzRwhplVqSNtG5/IFxQgqzyv
UjrZkkRTkGzW77eUh/p1x/Qur5hfxrVdmx7FQO2FXMZ4zf1DK4nSbjdVCksG6cY23HeiAchKTXJ9
zWWjgKZkHOlUmQdtY5jKAwvPGwi/e4FIckHk39qPnQLDtiIXwla9xRgnD53TnlCQkHKnIYV12qva
LsgRcQjj7fsQaMLENU0pKbRkTDlsOpomsxdGdcI+hCE1VvfUe9n9p7q61lH578qE42ZquUsyJVKs
rG+uxCvWK/WtEPcZlXA/i27KUF0MwMq2tV8t7c4I1mArqREG12FVP5mNFz4W5rA3XNkto5Y0ztZX
KOLI5vxbip70IC5SPjrW5eGQZvYNfrhs72XnCrbCJmCXBNmPpFF2ays2R/m+T03AmmSqxyRu76TX
rI1ceXI5AROil+uroPUxJQBi1GvRHVpVua1UAfxwHAFvd9tSuvdK0KKsG13rRMtWh4naGJ25qCx0
dgWkaPrr+2ZaBDvdS4jikBRQXfoncJaW0skyum7jFAXEhkG33lvq+kc/EXvHEe1B2ClUxfKBWm18
GxHv62PRhs3h9fNYyX/whiP4aGyszPdcVWlNek1w0G0X53yUTlQwXr+vc26RCYmKfJh+R0RFnt9H
bguoHxn51kMMOdOKQNv32p4NA1wC1S73XkfsbTKalFRa/1xkHLb1HrCh3Zi7yChezaSkS95La9WW
ib8wA3HXhxbIAqy1yZ6IxKMX4sXsxTFXDQz0LchT/6AXw8qnaVdQQBlEdYu7C1jqaF/pNCRz9pIu
gcop+IyqEBtHHcjG0u/6erixwUmAU9oYgLS7cpMT1AqW6FpT4ivbDkggwwvcKPhvyZ5vF0WWnNOg
RQ5Q9e8J5GDd8lcys45RrL3Ikj5cGVMZhG3MatOjiMixkCTdFBregf+N7iz61jS028T7kWpgy4Pk
EezXM2OBzsYdiDp2TOwkcxqcvfNmu+572Grn4lkRw33qUYyDBMP63UDKUisoKNG41UgoqZT4nvS6
t9bTl+As6YI47n2XhvD7+VSpaqH8SK6J+XstDR/TiarCz+vTN5Xmz7QR6Uc6mj1LM8/nynAEpm9C
lYeIZBdsGjeZ10UHJO724h+QmxSgolqwdEcWc7S2GNDmTqEdhO/+TAiPnPVJ8qAZzW1lyxfY5Kcp
mlZpO6rs5vM/QjWucyeiPdPL+DEKIF4TeQYcqL4GW2EAgALgKrMR5g7foCROgar5EqEn4Cz3DWVK
3HuYiNmXdi5et37AiZInBKR6HP9HndqsZ7mvSijCqQAJD71FLzNVbzt/B7bOWkbSWQfGpsS2Mi9i
OrhWcp1VxXPoek//wIvTW6JqUS3DRyLTzNwpMZUTLYJBxP4hPEOFTTBiLRtTwobV7Y3Mq3Y5WuWN
pQeEU+sHOkM7TyHxAkw72oABTk+Ph2yRlUW+FfTtvarbo9dyOS3Lel5kEcgg27ZWHm0XaKzdObHl
igSC9j8lrP+v1ZT/o0MU1eK/DKL/5/8jzSVWkg/yv7/ZSM8v8Uvzh410+vP/qbrEavNPDD6T5caS
Jqrv/xZdTv8BDw5OSqk5Gq4L8S/Rpf1PVO8o3ydzgiUEf+1fokv5T9uWbKAtzsroMrGm/t+ILi8k
img6DUtTTWlIlO+T+PtPjXApFCpdxM4cKKFv4BXPq9w76lnCUav6xltyoXyf9KN/Xovb/WhOsKis
lJnJQmUWBfo+7TaNwCKRrZSQOymKY4ETmrltzAXTcw14OjrrCF0+vJfPZJmf3jHxVShMHSw7l6JM
QxnCnA90OKhjMosETUi6ItUYbIDwLh1PuWp1jGKZs3WMkN0WuRlTObRHhYDwzIrJsaBshkidFmEb
ZMcSZDwgCoroV2EX7xU7v1EIVNDNfv/1D9cYJx+MA//1+LBC4KHCPfDbjfzx8aWjprH86sNBwIky
9GRpwOfPcmftvqfqrxtpES8OXrLtaPeM4aGJSaWOAGu21urrXzI5If5yMPzXDzGhPDoOzmcqKn++
R47Bdqpy9DkUqr0IVxbzsEiHRc1PqqsHBtCmcL+7+T915tM1TU3HKWfqVPYtjDt/XlMvKhclMkE/
Fecfg4Mp3ZhFN0xp0sZas9CYQnPKPUjCRvnN7SJ9vrjdPy89vZcPsmREsOR1hy4qt/bR8G6JdV22
FHhbLp6B2v/62YrpI/jz4f55tWn4frhaU6lW2BoSM0JElngX7NUUeSfZjgbB0qbWHF1DLgo4pEEH
QZG8DanoG8VMCSI1t1EfnkIag7Gr0L0fqU8RYqGYp0DLSfb9zs6gT5PD5W9Fqq0KlNuMBzk9uQ+/
FRl534AIKw8+7QldVOu2SmGlUEpGbGFSVqbqqBfuFaTU+0aTJ813FmNNrN20C6K1zPJJhV+Zl1DC
Vb+F80edkM8rMOc5ehPDoI6Eh3fesvFhA/Agy8eoyW6HuP3pt+N3Nq1PPjBMaB9uZ9Knf7gdMwQa
2Q11ecBw/oLEYmUF952a0YxLVkaRrNElb0wHaRU9L18zbisyRiDVboo6XqF7/GbYXajhf494Fgyh
8pkZplQvHi6m1g7PBr9GdYZdIpR9S9EJWOVUeJnTaz1KL/xm8P39w55ceH9d8uIBtJDeqrhvykMw
kUy1etuU1kmRXBLSjA9JNNPQzAbkW34z6D8dSJYjDVY8W3esi5Uh61IX6VfHQJKYtxv9paZUZFDT
cQP3pgIn44A1jPxlkcRrPLwzTl7+JghfZDduKTuuWjdaEWOwdKsbFeyN0STv3/zCP700/zn/GPw4
DNs4Iyenwx9jQ6PR1SSAVA4anN8mqc8wpE+5kMjDZkHv/CwHoszL4mgSoCiC9KSynnkejC/JyyOx
Y3pZ1aDDSoYj5vM9jGG0LoRGxjSEYRbCm9L530yayCOmmdqa7IfOxVzSIuCvS6HXB09HCOKtVe9o
hYBGxHASxBc36aZTW1A1/jfjSPtkyuTCtq2pmCAkDqE/nxbEBvbjAxceTEKNRndfxu25K5RdGt8F
LgIrr6Kqr6Vbso6OFilIk0RSs/dUPh4jTX1sA5PsHGjE37zFT1YRfIsm65ZUDVtVL35X71Zp7DZa
DREGVTWoZvLriRCVnDZrirPauMS+iRzLuk2C8mgO+r2iPFVusWr5uSIJ7hoS0yUkZtFuUawsvv55
nz826Rjs91hX9cvPwHdDiMEoFw9mk86NCLEaulvsJWt/NBepI2ae1ixMo17krrOMYmsFS3ZFkkZr
y22fDXtKicseGsXXP+v32noxzSNZxYFJpK46TRB/vk3irYq4YB4+YA658a17s4pwMkBMQDDJMrwq
XOcUGuOuKxZmpKF5HXeG8m6nKJD0aBHRX3TDx5igJBC+W2gGd0Cgbsq2OrdSu09z8axbeBSa/Dmv
nkIs+wgTlk8OHpURSQNggoON8eDre/psmcV/yAiY/LiSD/rPe6oT6aWItqtDL+WyZmaLomXSTkBt
CASAj/re33vhLwtWI4GAYMuQ/zSPqp/cUzUhnhlGpXbfa9q9bf3w+xhXL2QEY/b1r/xkCWCzp3IQ
wDGqSedio5WOopdDJ6sDNuhFTW+9ovtViRMF51ldvmKK/TcvePFU4qiNEjvhgpb4KUC4luIKSj5q
lfs0eCO67JvLaZ99jx9v8GJWpXA0jp3C9ToiZ3MXQfsspB7T9leqizJ0Q5lClT+/fqj/w0X16QvD
6Yr/+89Xb7fAsXzFrg7ZIBdhfWzruxKxQy+M+QgzgE7SQsHXUJX5+t+88sX6KuHbqrJTeJ9sYNX4
p6q0aJoopUAArBp1nngPY5Nwmv/2ytODvPyEJ/TCf9/ztPJ/2NpQFGnIonH5hDFGNcB2DATm1Byg
s9HO3XFsyF2UKPxLgbgG9dU3U9snOwtG8r+ub12MZM0e9cGerk+HCs3sVebdes4aMXxT4My6Krn5
b571N3dsXQxln+RDKHa8ZRkUG+ZN9I/usjYQDeblTkABidFZGFhRpUJ9MzUXVlv8m+/7cj5XK7tU
8BLwvs1k7oHh68D5dSM4vtaghk5fqq5X8MOXoOa/Weo+feDCMFRmN1UV9sUgx/EAW2M0qkOtoR1O
icg1iZri3BrSd7A1bt14lfp3V/10wvpw1YsBnoV4eIAeVYc2A/brg7QEjtZDe8KIOMt09hp5890c
8sneEd/+X3d6MbRjGKRekXGn7C5nZb3LeK5u8MAgI/mElhdfGlOK391oQvnm2tND/NtX9delL+fn
sGy10im5XZN0gGmi7OXziGexya+U6vnrAT0tsl9d62I8a7nLAZjMwENQvY3mFUXeTtwwK399le/u
aPqqPswTCFoHpyt4mNSkwTtsRuVKcJ7TxquGTu/X17rEl00nnI9v7hJfZjlQcGXAJ5oXFrJ+8rWQ
haPH9N2jnl4lpXFA638wETBPQ0gKkh/oRRBPE1XtOguSpUauDyKrBSx6bCUchRNSicB3iGwg0CFd
IhsHe1XTwJerr3/7p1u1D6NuclJ/fFBRDaG41XkddUAYFd/XtM0JaaFiypkqBKHfzy0yDmzrJSnj
pdW+kiC6qhVt5jyj+FihDP9utpku+dUIuahTVEkaE81sVrASlOXQu5SnCoRzzaKneQAATU+7haBV
bZC4Se1+1nfR0kYcHUXmN7O99t1gvdgxughWIHjydMDpL4jA0YZH1Ku0kBAU0ADXite8p0yNIhoX
5r6NO+I6J7hugw9tL/LvpiUIUp89G12bapyqJR3nYjrMusTsQ5i3hzxuEgTNzTIQiE6CFwwKkMrs
ed6Hy4wUz8FZRJxHYvLMPIesJbxQSkfXpwBO3K6H4r52f4KmW4Zxy5yyScnezeShI18tal8UxUO+
/sDOAcUBkvBFiIhzkZQPbtKfs17ZR1a5Rat41ihyqo/pYP1sRfruCE7VnqvdaM6usMfHuht2oUxW
SqLCwKzPnh7cYFQ8KflLW9R8KeasnsLtCARxzdUolJ+hPlL/lwpd1WbtVQ7CnfxQSZyPpF7HRDJj
aJZArfGy1c0R/uptXNHMwe0CmXWml/29KTuk794cHCgMO2xhNoIs7zpVjFPmocQys20HmNkqCA6B
NH5n6SnR3XKfpSTlamz8DeswFjrhU9Yq0cWjtzMdg0gy13uwvGJhhLhemza/nsYjCevbyspvA5E+
kT4zd1vlZ6C1WzJYC4E4F8nvrHX6x74Sz2OQbYZCvS/iH0Ff0EJkSCMbwwJADAwsb9Hgr0t28JLm
HbFhCvZlar+3he8f4tA6ZSrFMHFXyuCGzte89dju2OatqOpj7ZZbLbBPpVHjw0D+6teLlHdkNsMu
9uMN9sOTHxmkvwzPcMtBxnnQ3nSyvrA9GlH/KIN667fBvI6QmRfAsp3sWtjmwjH1Df3HNx+LklWV
nK+rXUAmlX6rNs+lN+kJMYhjk60ehuLKRcuYWFcGvW7bgK+tbNBqI0tgOOBM1MdfxS6GJxcBIF6R
XqS5B3bjgpZwhbmhV+aRvk9RTvpT6vDwU+goSAMDITgr/ODNo/xZR1nWGGtEytda4J4zz9kWFk5+
nHhZindsPPihvetHXGOglmK40kNGL90hm0h9U4mkMlZxvFYUf+UtHFqRWOrnTc8Rj/JB39/hoDr2
4AGG3Fr1XNEK1gQaLAV1sdrRX6azEULDF7cUP/3sheAG0uIga0NYpBs+0WGT7DnRfqbebUNEb+5h
G52yc6lux/4syc+hnCdude56/RQl9WZKrSun1O1c2TSqzT/L3TS1fD29f7p7muBD9AdYpC7ZQ1KP
YqhhUX0oiTQk/3k+TekjrfmRBFY0YXMoOXhzviusTzP032bwD5e9WFTiyFQN6J31gZg+03lupoDO
9JuN8XfXuFglEEbEHCvD+oAMWK2uQEImFLP/vcd3Mf3rCp4+E0vqwWUUSNoCU728c9F6daeKJGYb
oQ37z//NRW3NkKo5lbwubkxrzSBE21ofkgL+PkU1FfSuAZaqa2CaUztBUGuwl/j6qr8bZH9/Z39d
9uJec5P8PmHmJCuhG3HZ5+fh2h4Quk9IfKK0ptGT+cMSQcVMoVn09eU/H6h/Xf1iXYv4EAd62fXB
om6CCy6h8Z22RL3IGSFdnn5TIiH/+pK/8V5f3fHFJh9kQu1BZmGURuPSGGEiW+zOjIWGh6/FQYk2
lSlOrqrxll3rDNF+wZHaNlcs+XzNSr8LQIh3+AxWWYjtL0umwCNCWk4hs9fXP/a75zP99w/7WX+I
lMbyMUO0yqurN7OIwTikZEAn+xCnLoNw0I3N/+Ka9FKpFYPq0363GT5ccyRvuDEFp/xp8igrGCLq
1UiMd0uNI0NIw1o4iyk1fX3VT49eH656MQ7LMImgdwb1gVyOeU2kJAU0dqKPfHKYOmZq130zDqb/
4d+GwYcLXgy9TmDGJQCaw22fLDubePv+lS0WQpzvSHDf3drFgKvSRJOZ75MnW77BFkbNgYizXFBk
Bju+qalmfP0oP50iP9zZxaCpmoqiI7Xig9MQops8h8WUqfnNHPn5Hvmvq1zSjizbIiegZJKcUj2G
VMLf6VCL4j95wtg0I7LbGsid12ZtuslvYmw+dngzeRCq7+oUn7/JqaPsWNKm//LnR+KNmst3WxAJ
1IREFWDhwexJtXNa1r9+sp9+jr9717+vZFyUgfpiHPKorZiuhLlJWqoSkbme5uhCt7ccYAgVZgJl
tvj6sp8OIAkOlIcqhK5e3GADAyK3eg6aXcz2krVIJRwREd4qRe4WJaRBmMY3pzH5WVnCFAYoK0OF
a6WLi4dqlxUhQLQaYNbjfouPksOo3t76A3YWR124IlrZ2Cw0f93X0RrE0tpucLq5iMFFc046/aWP
m7NalfCBFNoBWX6IkWyFdfJeWhDyWv0lW1sIrafzpYMivB3p+9KhdK3bMWZvW8tpx7SdtqljzL7W
MtdUH9cVeuNaUwm0rZbAtzlt32q+tU3U5Kyc6yCcJXp+7BTtPleTjevZp973yeao6SBZqPk5FOnh
Y9vTNnHauZleZU2E8Fn/5vn9rs9dTi8m5zUbXSEdcfWi3uFAKHCsTJJW2WuPtd7vUvVRD9N1kVXb
smjPDmepmV9OZt3QPvs5cXVKvxEdwfGFvSrq/BxTbyqCa0gJzIclWRDlKvYrGgvhq42+bmytgzfK
ZdoMd3WjHyy7XIHi2WoyfUYJCXjDj/I1jaw5aTdjRN5YiA0nRsfrUi3NCEioyyUg8nni3HejtS2i
dI63dl71xc4nMAvCdQElpbbw06ZiVefmfdPXbKQVcrGrbSbiTcURhHiQlU4gieoSVqSapGzWxn3g
l+dS03a5wDzQFMe05gwikAiX2r51kE1+/X1AB/1kMsceBZeXtt3fmYxA/FQ5BEFzSEyCkLBjZb49
T+hpYwCFjqihIEjYvsCJsXoigo1F5Plrzye9hMm/9HEw5T6Hye4kCpoHJD1MOZlomjPNQA7rb+zM
u8OCSLYtYeWBtfGH9D7ynwN05jLfJXuJIYa4wrURa8tY9YHbTJ9C9RTAZ6OKS3gDqSgVhzJ64EJB
J68/kYOOKHxG0M66KeTWqH2CGQg4HVgh+j4miG+V5u7K761TkzYbtTJOMI8WUfKLECmkllj/tHmN
McYv9zgwaUzhr6jk1klvJo5CrdzUirUoyocswq/LjiUNfwSiXqgCanRhbnPvJRi9ld+lB1rq11XR
gMkBox//KtJHLD+w0shM9DHUtviMEQMrsb4bbZu4ZG/B4onQVc4L8kf9sb0yJtuRpLGMNcq/lcgC
VQwVXl0vwonyUsGOsBDblqbAAjqioJW5iSFrm1ILGLiW0SAGdrwFMPq36Tg+uMG+cNt5qdVLHTxJ
n5aH0e4P7hBuybtaMefvfBcfPPmWIg5WijTQb0KPr8YdVv9oRpho+V7p8phIbQ/daY6fh4ZfjzyS
ahbYGsAzgaGsM11ug6KcT155iTNzVgcdcvcEbFC7aBWCrzyvvc2iapn66Zb0+HXtDXMnW+DWAG93
zamUYDKhzZtcQeEazaOAucj295WJMygzrgfLPKZjdTfW0NwEZh+517R+3fBoCpwM0+rfd4iwhbdN
WvI3iEcfpU9+T7MkU+/VGYxl5zQTd/3WMbqWEzEHEIWMm9B2nvOORx/q9xJmRtAfoAtdaeW48S0S
ruMfno28OQayoakPxEm911X8qmpbLdYwzgfrDrucGr17yEmxFtbGEMKWwRNmAP3Xcs65Mt165AHH
5anKcGkHeFqIdaPNow1vylA9WS7essSM31vFvks99y5trLWqlqdUK+mIC6aTx9KNFuR8ctK/yqTx
6pry5DKBCbhVdWvfldj+1chdhWWOGvVUB+YiGp0DtBF6HJyhA+tGt9LlYMSHKG0wI4IX4Ot1xtu2
qWZFl29kFp4ry3pxE/L59Ng5y0o8Qfw8ZhLIW3XbttHZiNSVxqilbrBCdct4109x6q3qErt5pMcP
NtsjQyozd1QPjXDTWWMzIXp8JOXrGOtb3z10wtrCuLous9e2TQi1+wVL6yRa/o0WYd5+9MKeeKNx
CSkeU0C0SBsmxuxFkfTkSL1/pc6/DmGTzMLw3S39TRhT8uniZTkSaKA63qurFivP79H4Yvf1W+VX
nNg7gDtLXfAiVUO/HlN+WhDo6xA7dmRm8MHcZeynh0G6JHUpRjVrh24lyBkNgRXqPyxHP01/EQdp
NasV9drrqifZs5GPvFdfCV7T4SjC9N3NOtTHwWtbqoc+r7ahbZw7iHYZCZhJauWol7iLWDHehvqJ
t/tUJu0Tjahzo5N4o5t3se+tRC8OZNju45A/646nhK1nmRAJWRJDDn/wdbCLvZWMu0ifTKtj/R/c
ndly20i2dl/lvAA6MCWGW5LgLGq0JdUNwnJZmOcZT/8vsE53yShTjPbdfzo6uqIdLhBD5s7Mvfe3
PjC9obGDd/PeFvq93Ign+tSeoVkgBK9etMzY4C6ygI7zNIo4X5aR8Sr04xj6b0UUvGFs7vStdYoU
tMZN6r+zuNzbXbptqBgpUMVEzHSeDi3sKJ46L34Dx/jOEeO9MZJwMZZfy2p85i+/uZPYPVWtN7u5
VfG2LL1s2xTcXuUNK3Z5JHgZJ/nIukUy3lLDt/PN46H9EjTBu+QVUNM19daUAf9I+ctoaSTNs8dQ
k5MlTMwnPQ3v5Tbbd4J4wuREFd0lz7n60jcm6kwPRM4YjOZCwro8qZ/HrnTGArODHl8DwkrWmlsF
DocUTKZSKKiFeAzTcG+vWgB4pf/IpvSYMf/s/E1RJ/yK7ai0qH6+yP4yU0DBQwPEACtU1mYntA6l
pq8bSXNs0GLEpJxZGyTUQJ1JtGcAdWxSchTnhh2sfN+7ssafO5T+saESZLPg9E6k3tnPs7MeK9NF
YIH4dAeJaCGjZiwRH9lMPBcEJXJlBDHprhD6Dm3LTVPqu89fwYwWfO6iIpkG2XXq4oSYP9sUY0yL
RRdNrEcE+HTQ/miJj0qJ0xZ4xVGTX2NL+TKQ8dVq+9TmzY0C7LrtEWuVLpqP4ibRwm2as/pp8pey
ZisWvH9+h786KZg4FJiCdilMCmZHTeg1Y6n4HnXyKLyv3GqfYDqsgF1NI5cGfbpppWtJv1/2I5i6
ZmOooRpQYmcH6YJkltQXdnk0YYJNHR5sbVdWxT+HlO0Ntmbq4EjatHW5mr2aXvh8UHz87dnzqiZu
olUplceyzh2PvkYxOQKX4puEzWcE+EvoLzSFoK+I16FePkra6+cv3PjlGzdg1eM3YMikyn4+J4W5
OmLLmlNDLXcVnJkqth5RY1dqvLKaP6ZEPJLAG5pjwLFwmAnt75FMElbHXq315NcsdL+nUXNnQLZb
FF7+zQ20bygji9C69RsskjXzeybkV/yAtogD4Qpm74la7kJFfO8MHRGyso9U+ct0UhKK8S4DzKAI
9B2U4hG01baQJY4PA6ZigDF9l9S/zE4SUY55CgSy12x4jUlPl11DnAQvtYA/sMTqlCDdrA183PSE
PByFOMF4pa28dDyNAnVNTQNYL3UfU43fkqT+YsSIN720+ILIbMcwfE0N61oE+lViwyL6AG3WadsW
s+lXYr+i17ZfkZfdtexIWkSqhoZ9kpo5FpaKTUpDBp2XpZ4BsUITFdDgJYcPCD2/+PKVE571z7GH
gYDFVoK5Zv4TT54OkOiSXi6OAg5+3uMjQ7cpZKPW77clAWBMzV3ebCNh3T7deFq4h821VXNjAycX
Q0NjReWuoFYDI7Bw2e1lwXvSsXR2jbEpVTNaKZ3L6qA2J3kIQOu89bm/17t4Modd1YBaKtV9KHGG
gxp16tv24FVblPKoKOl4zcII32KM7dVg3yvyoTBR+1bNBKt59yWxVevom+XHN0ppvaipeCnNLXW5
zYjbJPKN08RwSzXrAWcLh/oqRYPRwPhwSI65Xm88/qW6y38Qgd6DngU1LhGKy+VDHcenLgOT2/fF
S9UTC1JIW1Ji0SPUNUcZ+3Jdvp3a3b3Sv0WneQrF4+cT8kyF/zkkmOCObfwjME8UuGT8PCHhCCL7
y7Scbr94X8fWbtqZxnHwbiBctI27LLVJqWvrTEmOyqDdY2l1r4bGZkp295yDp1fguWLXq8CWg31B
c7cOnjFsv7ZsoKTcfGKBwnlZFM74tfHFicYbuMBxEVIDxfFX0e7DMDvYT7oUIWKApwmypf4rI/Rf
yZj+P1If6cydy8j3xzL4n+O3NPr2UYA0/St/6Y8sbOxMUkoflEem/S8UPxNj3RKTWcjU2f+/uHcb
pLsxedRBYjctFVjtf5RH4l+2qmI5Z2oUxRibVNH/jaG/+2sE/eU46P3HkPAnPrr289oDDp2Ew9Sc
xA5axQ5jtvbEaOGF3Eu9Y2fyoer8cquimd1BDEdA0JL4pLO74ezrPyEZtVZtjxO82emkZjBxjyR7
HRWRvenZ/mbgJw56fltk/uv0/xv4CQix1XJfKfFClfK7D6/3fx/l461PNPyPy+Z064qm4txkGxrb
GV3/eY5wwhjUctR7J7GxJBs8rI/b5tZrOiZ6UaiUFzzspAQ+ciivD2HRWKtC8b6iIR2dqMkLendi
mGG0wKk4BS8MIyNBkcv5Im/4M9f9kfttfwfVNN10MO7Pz0/0G0CPw/ADtLzKKs+C7ES9ydKDeIlL
WrhuDRUr6SiDmBCbvNJHym8BmNaa7pgkt1aJ1P+RJN4jseu1bPxwhXhW32lCgG7u7hTkWQs7pBf2
85elztLLf70s/BOZuQqj8Jwp/VAPwdZstEO1gcPUVLh/RuajFrrhDqTCU2fI/cGuaT3AEIDMQKay
Aw5OnTq4+C1zK+dgyF6cV0rjsWcM7+BoOGxLjUqFjb+g1NI7ZARP0fUtnXXf68gwEPwr9PP1sVhc
eZRZ/vr8KDa3wn8w7PqHu1QUDkkkYevshBifHkYw6aWoH1oYy1BeJT6USlEeyjIiddilsluZmzRP
2vuSfcxCSgSJK/Q6aYSGPTBWZSHpC70Az8f+577nyJv44S6PMU6farLyxD/2q3GlSJG37ivbaU2z
PWA9fK1eO69FTM/FzgszK7wfcEGZx3w1QmZbl27nGHlIArhbRfAuzqPOJxWmVBpwCV0F8z1ER8lj
lA9Bnm0kQ96Wujw4zfQ5sPJoN6HVrj9/5yiJZtsWQgPiRASShCwCljrvtVLCEB8FNUTekQ7GmhaX
fUVCdBek1t4tjU3F2fRrb45by8iVVVhhYBCxT7PipNihdlbeUiiG2yIIbnS/1PAKj7FcKANzCTTi
JtXtfYX5620VikM/ZNat0RjQ/QLB8ba2ViJvRrI8/kMStsyrztsn7l1OTuvU5Bo7l666nwzkhOrd
angPwgaMIVBib7JS28Fe+5bh7c3uOU+6t9RgR5fQirsTmatuK9HBgFTAF3sd7DjTCgJoXbRApTh8
wFZmidTacduM7UR2tjcRkK3CzE5GFi9jJXlrA07YcWwr+1F5LxtT23nmcKi9cgCM21cOGw4doTM0
Ll/TcbfUS22dNyk+iiSawzqvnaRWK8e0MtA4cT5sjUAhpyZxjk5V780DG9EhctlkCXmW0pN2aakn
VA5wKRwxexyLIr9rlAa4p3pXxVKwlfLkR9jAxTInImVb3oc+fgtWmiY3aR8knGvlZSoP4tB6Pryv
xH3xGkXdelLy6FMY2vb0C1mNKQgI6poFSCYWkO9roJdodvvXB9Dz8lGVAX501YOQcL6gd+y2s7jX
UDT9ytBpKpFaQiNDCa02xfmFGuU7g3azJX1N1so1jGNg1A+ZBfu7HiR9Q77sFvTtxm8sdzvWVrYu
ShhyEZLsZatLMLxhpKylGDMLV+uDGyXvHjIhnMHU9WOo+9ZeN4DrdahAwU28dKJsT3S8ANWdxo9X
nDrvpWlscABteiM6yz30u/PUIualSwoVySoBW9yPrrIfREdSxiY/BnByDKhMmW0brA0KDq3a33UB
4CDgDxALcgJE3fUJVO3mNQ6Sb0YqsuWItfni/F6k4ub8t+VAPjWGjizQ9HB6CBRgP9AedE9y76O8
3MDKBDgeaVDVp0XWDBreH2VPbaTlqcrxmy9LQ1oFgzQeJKncxMkwTn2OklOa5g81T8bNQD/cTSS8
jZS58lulKVsRFxmb1bLcm+y3v4a+RQ+m2rcHyf7ullm3j4oKfW8C6A3kbXc04BQsbDS/KJTK8rES
8jvW26YUDLuhMe2dm0Ct0sGTrXFQWCh9EzkCz8xTQhkr7tyB3KpUgYcBOZvkBVyhuC3XLZYCtNtL
N2h2zPVQ0mQIYq7aNA00vK6NyCq0db6OdBRcfF3pWFiSxnEt9DYY0R75sP2dCmIhT5TxoLjAeAdz
+MZxThy6LHoavOB1KD19JzW8s9GLGlxbagFgoqG1oEiOQapY6PWKbllpTbEI/YHhL9rnPpS6tcXb
nvoO09sRvGKNeNbS1F1A7+JSDYfv5/HK5Z5wgCBjNn2ZAOfd9fnPq2lcZTJyybq2lyQu85Z1kxjB
rFCoJTdWn68bp/UNZZfZLLmZOQ1EzK8Xclk9BSE37XXW97Bzp39mt2ZoZ8u6BAXWpwpxXx68u85y
oIUsWdDdXVsn90pujXTe5U9yqymHurf3mVw2x8z1DxjCPwm7o1bWps0y9AAWnO94hHmxbjNRYu/Z
7puuqvedn33VG7u4Dez8ljwLFukUnPCS6b/IhvBvDPOOJihvx87oO3dmLA2RKau+6axl0Kf4Eaho
jNw6eczZ8KxpvjaXuHK0h06tlgmf+cY3wH+lUr7hfyiRhutqCMWtbnX1uk1KmUYg5QvsDHZpnfqH
q4ZrWq6KA7UIbRel0R9l7KE6ijtrpXZ5TjqahT3shk2XoF07v/e4MConsG2GG6DOEOz13lfAfAGp
zdcefMFl4xk350+QFyJby4l7qpsiX/d2YG9aEGvrBK5aCpQFesOJ5Lm1akL7OaKbceuZVNlM29Wd
RHXLTQ96WzeaF/wl9Z1SlRyekKarHe5kkqzdn1+y5Wvf3aLy+VrsBeOebd4w+uaRVdSmWEcLVJd5
bEHNdlcj4rpTK+UhTGqNTzSRdShBeWz1aQ/O6tOZGj825N89oec3QxiQLZeAcudhNGJrT6011Up1
q2dUQKUAGmTeUZxovDXWyul2zJCDg8VdelHcn7w+feP0SDO8mqRkZf6EPdBthlRJtsEY1ktQAHSk
RrG8dpsxevC96Fap9eCFzshdY3A4DCsP2PvQjCc1gZUYuoqjVvHwOHotO9siWvuyucOlcnhI5KE9
xvifUMunaJLYzUNcm/leFO0D7Hc45bp+q4RtDSE9QZRmVz6wQNFvRq/404IoeDSRp4A67+EO5qvz
JAvSqMOgN5C+oglGNRntyiQqn2BGTwFoMh8Z2dQrHf93tPzmqA3tsy8C4zUK/BvA9bgbFOWfWVLT
YBBLG0k1+ueKrkYNbP5TVwMitqXim6lgXMt31BzotE+elQYb4Q7dLSk5BEnlaIHhhlMYG3+oIJpg
5sL3t7OIusdYndIqJ/oIWFZNyfsye4BAWq2/Br1IvoeY2IQgEvumTZ70aFS2aummG8uzv6ljJA5l
Qa2Uoq/9FTJe3DP3k8iLvhoC46IxS25wAVAOahp4ZFykRaPk9cZPU/LrrBCrigDHUUU/6mBYNqQs
cwoIjDKSIzTnMIaRyrpAJ/FVwaA6X/OZKf4EKlgz8voHn/W3rnHXcUexoXYQnGp8+HaeXjM/aWpu
k/wkja8eaacDik1Q9x4P2ac5R0W174DhGOVa19u7Jm7orF3GZZQcz3O1V5tvdQigEONjbdvWIQFO
WsHxH3d90EAnHAecT0RKOCxTmnWHegcxmY7cxrpn4Vpn0PpWXpfjQ6ibh7oOOI6a6e0QtkQqn1DO
KiwOeSDdKTp4Q6RcS2JXvo7VPMfJKf9ajoL9i2huSi9f2TVnEV0CyiijEiw0+rPtyD91kpuuvNx9
rvVO20kZwGEprPbnzRZQ6geI0SThGx1n6L7IH5oW42Sfdao273HJBjXG2+RMOe3Jo8wRJBofaX1+
k8AR57YIH7C7JkFeisd4E/nGwczM8d7G6QukZFHipQH11rW6dUdsv6e1CmfxIn7PhiI4TdHco7Dc
MHkfM1/cWk2MNaHc0sk+xTcxyChl6aW5afro1YBIQUcF92bXSnpvFeUtduWQl4fc4IsqNKwb/Grr
wxYTmfVFhBl2VwILCMpwOpLuob2l1Qo/tAkbyF5w4yrlrQF3b51R5loWnSkWY01BJqug4lipbmLc
RDpVUzCjYb9LIU0cjKzfG27QbSeA8KLoy/oB2lCJhG9V5taw1MyCBvpiXIM5XwJPXZZVexdno1i6
pvu1kbv0Nqr1/UC3jEdpf29M6FfSdtUKZmXrNEP1J9uPAk8dYsuoFM/jkClPUVb/6GT7oRS9vs/b
KHbwmA82uS0TeZXXWNG1HR1HbE9U2XSYQhhjwWewK4X+B6Nl2KiRsquDRrrPAg0DA++rS1fLs683
L7KeqbCjLemOVeeokT1cx0Ly9r2v4+2S5elGJIO+VYFzyTq0qG5aWZC7wa0b3Z6GBx3oXOEFMOXH
G2Rg8ZeJneQB6y4QgPdqieiZY/JWHyUaWyoBVi3lX45B5a1No5sg3PgOMRDkG4h90LB1QdqRsVuC
yB9T0E9Bq+yKuJwwkzwn6QgnpU+GPflSFpxmz5PACwxvW1ot/WvTKSKGAr/UgiDjMo13a9jpDj/5
8jHM4m069ubGyxOEh1rUr5KUJk2lVtuNbkn3aVUXB916y9oEz4SsetRqFwsmupVq9SYOcvz7prOP
brsUgbuQgkXsbStD2xuD6B0zbd4CGhxO0JNWldWhP6ZwkOPgBNhBX5e1ZW2k4Kkuq2RjTYtyG4kv
KMetrcud7SfcKyq5TSyMfAeX8iGpzWe5qr6Qnw1Pro/fYAw1trOEoybtUxC78n0yBi9gF99NLSI9
XITjwpX00TlfQrhxAjY8GA+e6ae0cCEVMHEyXISG+x1kqWkt9Oq2xNLz2NnvVtYryzLr43XW0B8X
Y8Iz6qg1kxqDNNt3N3WPV1PUhVBCp+l5PkJmlgnGLZS3raDZguZadiRqat0wtzYNpiKekb5g6qId
RjQJEl5yS6FQ92zh+rqypSHVdo3Hzg/uPR3/vLhls9zqtn9sIiVYBvL3UtH7V9yipjZ8Bc+BxB7W
thATT1+B+2YD3YtGhHcJCqd1l8H1MkoVQUmS/3HO4wSh7oy6Vd3YMd4kfu7ftg3xyq/ZqSiqdsQs
YDyekyKVx5FH6Q0KQKN1VBjELDkFUTtbugh1t2lvvRYNDVlVL766wVCSUNHlbaRVUGBi0a85jKqL
moxMNBrGGjfbfhPW9r0c6w+CqvxtYzglzmCwYq3aaQslX7rFUNH2VQenhkb8Za978VFv6QcoFC1w
9ChQUrYwLsOt1u7VoSgpC9H2lbvDCtZhezeooaOno76yIlAmVpAES+N8ri/YXsRNtKzcxIABNiXE
deQHACvc+7gGVKaMgbrTe3b1XWevdZUcRSfMFlZqnO/Vwn/lYmAHSK+oPXsOUbOFEkV0N0jsU+2e
Lb3h67Bh4CaNQN0sqcYkEOm7c97NZmFAfdnLqm3vFvkrrlH6Lq6VXVrntMaM3l2dpCodD6zQwqof
y7K8s5LG3p+3Qqrb5Wu59h7cAj86TQ66VW9AAs5E+OW80TWjVwDvBsYtnFOsLC6czrv3XZDGUeYK
7P3YPQJ6g09vUByTyefQ00VEZ19vL0QTvveSezifVnNDeTZIT94SR74msNSX571vmuREFUXPNvbg
Vg4HWT5aKItHOS3HZQXAzlHV4Zts2gu6LdNVHNQmeDdxzOUmXyd+vU7qNtuR/aEdR1doQ/B0ZVv3
4VHx7Gg/qvpb3iLKs/F+WuBziQQNTG3hleah9dsfBRYj0/4diXo8ykgUx23nhxooQPt7T/vHpmge
pcEvVmBzCxqbBJTkcxzFSN3eJJaUPkpVaRyqIm9O1DlkFDHVOojL57GJ+gdTr7oHarvF5MxFW0Al
HVRsgrWFhrXfhpYeYrNPC1Magueym244GWnZcjpIyI6Dt77DLCnZKL7vLtS0qYC0mBxROnQ53vQ/
2LCB/CVw4HggwkNX6QOreT0JKiU2r16Yr/HX84CFqzQjRKUmH33PV44mq35Eof0mIQ1wJ4saSHSd
4eGAEFREBYhDVXZPfpiNq44T5BKf1nhNfgd2oqWW29I1npI+hXai5sUCeKcGokJqDnU1AgJWkbZM
x6bzB2p1WpUqV2DjGZuBY2TGXVuNeCjE7h1bi2YTqh7Y+CKxiRXtVjEFreDd2sU242QqBO1BhfyM
4woWBdPcTQ3MhCUTjvSUOO7pvlwuQSNZt27PYu5aP8glvmsq/2JFvn2R5X6BRRV0fh1GxfnR9O7O
9UTyHmvaNtfa9E6OPXIwdoC9HWdhHUj2sreRHSGnQWwlk91NY8O+a8j2Lj2fbquwx7loMn3QCWB9
FeSPWSC2Vq6Ymyw0YnpqbOnOynLvnvPlqkhvLJmEhuT12j05eH/DBgXWIXc3VDl8844Eqyepd9RS
QHVOC346CCRnsrkng4PurxjS3fll6pUJDnGIf2Rjd4hBCa85F3VWoTzpjUl7t5CkVaxqQB0r2sZ0
jP6GCL8UYUr5a2ycul5ObzBNesiQai3iiVKo1NidtKJW1ucf6JWwdzSr6I+a1N7/tfC4zd6fOkTB
RkKWbmxMNiFeEy9o11FIssRS+F4hO6QSmN+LXKQr0O7G1qvAImZJb3DEr3+ESuytQ5cuobTSoj09
a8tA0Itk0fC2rkhA0NpW2EsJL2ke5USIp2TQ6w0Q1q1Og9M6rDPq+unwTA5StHK9nHY4a9GrJ0ru
mNFYIRXjCL+eqqj0TUF6Htqd5q1yD/CcP/gZDaKv53M6h5Y7tQz/lDsSxqEdu44ma+5SbioLOSt/
5gfkEkuz5uDjmuUtWRZoIRAfg2n8Ra75KqeIFOSQhcF1W3fphVq5Gc3WYwvpLkObPME5Tf5fFTSf
soT/zg2sfyIu/h/kMqIhuFwavfsWgc39ln6sjHKu+Xdp1DSpdtJ9YCiWji+7PNVB/zLENuSpaGpw
MKNRi1qf9XeFVDP/JZuUSsxzFUhDx/qfCqmq/Yu/ryIwFni8nw22/4sK6c91DzpPdMBN/2Td4STg
RxgSGgi42YScRSgFxow0w1/px5rKlH+X+v/+gaky+6EiZ9Br0kcuP6BIydcmyvbZqB8/vOZflUgv
XHpq+vhw6TqjNzG0cbOIg64jPJYkdsPRuNI7cunN8FE+Xj3C4KbLkDI7ltHf5rp9CLSCdWi8cvmf
K5Z/v5eZPGUYKFL7rWc4otz2tnunwqdjS3gM4BN8/nouPIA6FRg/vB6/C7FJbCThlKQd+zx34j76
VuE18/nlL3xYdVZSx2210Mc+MRwTcy1OBi6kYMGR4/OrX7r5qSr+4ea1tpKoAjJs3LyOl56Z7Qq1
/UKa9hoZ4ufy+n/e/7mS/PEHckFOgC2jk7rGIYoK0L7RIS14nFpDbcgB5PMH+bn37O/fmR7ww+8Y
aq90oFlAeqKhl2NovGn30o71Brz4gmWWTSBGh5//1qVnmrUKmGo5UdhI6da0ZWIEM2DF7GMIOlmR
q4nY6UlTD1c+0KzV9O8Hm03syvPxwujx4pgo+m1c0AK7liPEJ9lNm9GFftOE1jrq16akXpkyl0bc
bL7jusjROecXvW5ywyypwOjFlTA165D8+3Fm0z0u4xSxciWcQo03tS6hH8g3eiqvGz3a9kn6WLg1
XX3lrizrH59/rkvPMwsBbtj0Ln6ePI+S/hnGxTFIirvfurQym/ukgQHRT6ERNdNKJOgSqmvEvwsz
U5nN+1HP6dqXQ4qSOlVLs20G8shltxsVz7tCYr3wYs5AlA9zxtd8KYR9TaJDkXd+jetXd00SeenS
Uzj+cOlRL+2xk30cZMwaOEX7nHv17w3PuRYX3XmBKYfHpRO522F4HC0tanVX4silG5/+/MONG0NY
uDHCLUf30SbY1rrRfnMdVWYzmaqokLMpbIRDsbaYrpHcbT8fhxdWuXkTtoIBmMzRTzhNp2iryU8U
3LlUvaNHiqguxdoV1t6ltzObvbpQWzkP+Z0qHF6T1D4aQnd+7xFms1Sli35w5WDAWK9Z+7T10tOQ
LjCMW5tx/Xtr6Vw06uNrLPoGd4witNWN2zbxKle1a1DsCy9Hns3Y1MqNgkJW72Ru/6CQEyuT8uXz
lzPr+P9P2JyTY6W0HgsNnwrHxAFGlp6lLHRc7V6Tirt0amuxVn2xjlLsymTpYBXB7801eTaNYz0i
iR/Q5xUUdOPF4tRiIv35I12Ib/L05x8mWjIaDQj9bnAwg1wWeRTijhSe4s7+8/PrX/oa059/uP6g
0ceXyZ3uUPDiwNm2G6E1337v2rOZrOKZXhhB3zuybo1LEY5QVhDxfH7xabj8Yicvz5bfquxw56vb
wcH9GE6OBU8pWNl0E6IneGX03rMlWH3+UxfCxlyQm+i9Qh8f36BUklOTNacIXjrZjYeiaK6skJc+
82xaK6GmY+tQ9s6oDoYTGEO/1Cwrfkb8bv3WrDbt2SKMvQZEvpxKYqdZ32OhPyaxfWWF/PVOz7Rn
U7rMSMKQshkc1RiwJMVuOmS0Cl2/N/Fr6kr56fMP8evBOnXh/jRY21EJNOCGveM23YYk2kOV9le+
8fQW/jmc/gEMjtzekhpctx1YesuITp8eI1R8tujWxq1Io0iMqM28FmHPi9mvfm42raeKUwEQqSd7
Kz2BfVqYFQ2x91g/LbTJj0UZTzWWpQbexbo49qWxSjEu/723OL3dD1M+9EhQirwcnDyIXlIjPihJ
4PzepWcz3rNsL7amMRalUowhe9EvDd+Tr2zyfz0P0VT9fOOulVM0YBw7tBM22BOXy7rTlo0f0yMR
tn98/giXxvJs7dZSNbGigjE2RpITpJmDxEFKkg1+xIt+zK5Mxl9HL3POT8TghEqIwoyplGGbNeY+
DGgyNYI/JDdxSNtLCFKjK7HlwqyxZhM/pIxaSFrdO3FevyRQgRd6GZw+f1uXrj2b+XEx+vQLTHFr
UEl6uPZuDKJrEIsL33suD/NbVUrlgmW1bU2s1al40/LVRIZjyFfG6zn78It5aE0//XEuKGVLLROq
Vku6vocWR0IMqX1NZ/oAcw4BkBa/QqxhEMhUQQaCAmIsmghxNuVElkzCwQaMGdUryc0OGYfP6e8U
nTg1BA3JF3sLWzUNGF5fP0iltwjj8krUvfTuZzGk0LRIt+pkcCg4PQmWo9GPr4SIC+dP05rFiD7M
zMr0cBAOVOmLKb8LcbTQmEfiq5r9EUXrmPhOYPp8EF2IvdYsaugkxOsK/L6j4iLnGphLoJQ2wB6g
kHAHvO40ykpXQ++lUTWLIr5mWHKjRr0zSM+2LO3qEljACPtNAkbDt6NVZNGFN1a3l+vYMahr9T5F
7HhXpGsVUcXnz3zp483CjIfRnqQEvOAk9MHUGRBM4iy5El0uXXy2m2B7Td+7HdGeXprvYV8ri7hu
09+7uDkLJ13dmhFcRiohauthRpJ+K9Lh/rfeijkLJz7l3q6Q+Ta93j6pprnpDOnh80vPvC7+fTYg
9f3zVLcbWYt9iwrO9N0Lc1W7byy66YB7J19++saMsWzUljUE/mH42pN4Tup7SXn8/AYujPK5CtkH
hGD6ejU4sW5/8ZscgxAtXSt2dy+kaN1Z5kqtW8fAgPbz37swzs1ZeMC2Ia8FZznHolFQduWnEuYC
Zi47e5RvP/+JC+PMnEWJEmeSPFBYK32jRJSEMm/fIcdZ/d7VZ2HBlGnMteCHOrUv22TZOIYOUhr8
3qo4J1SbUShpeQgwjxaVHLvZQn4t7CTYfn7vlz72bHqHRq8kVkUbjqjB5AzBCjUYWoIXSROOJQpQ
VjjaXpmQlz70bLbXmtKEvUdfvi7hJe3TipT3DzJ7i1KTruVXL3xpYzbpK0SKoNF5WxrYlUBLb5ok
ePr8VV269GzOS2pIrJeLwVGC6kGuu7dE6X4rD4Oq7+cpn1t9VSt1NpE1/I2CPyfChN8bnFiR/bRx
MKhiN57EXXsqpuhS3nzpfjMDhnPaz9f2etUz8xGSswkaht6bsacILf34/HVPr/UXO565QQla28GI
MtR4eu+uQvqphPF1OmpMJ7ZG0NgcXtkaXhiWxmz6umbsq62qsU508Z/G4J1sq9jhhb5BP3MlxF0a
OvOlnMZCevdHEgygVMdw3CqReWUCX7r0bAIPY9jLNrghpwnruypMn/3x2vnrnJv+1SeYTVj0NEGR
jgQ2Q1L2nvaW4eY9KcCH8KbK2DcmN1p303Ubo15r4WOHrSRbLdgf2zr7kx3YUF7Lh04D6hc3Imaz
WoNoNIQds3oMhkdPDm8MpVrJteV8PtQuvEMxm9mmX1itmUuDQ2/IVk+Nx0rPr8S8S+/wjPX6sHHX
k9ywCEkYgEfuQhP6OmulSTu+0NHyjVW8L+vpFco4PosXHTNuJKDOwJ+Hto+QCRalOOrjuPy9J51F
g7aWJFe0RAPabvat5j549jWA4KWXOAsG/kj1rBRIDcXYPnNc2Rvowj+/6wszVEw/+eEdZrFsdbac
j07uad8qRpYUSm9+pzi6Hl2zGLs0xGZRwAhIx5qBwUIoqfeja4DOprEl8PUvnz/DpdczCwHeSCNP
hOGrI/L+QNvx/Wg3v7d6iHkICMo8kDFNdEyPbT9bD9jyppGvfu/GZ0EgzLxCR5s3OEMW3OC6tZW8
+spW98I712fT2qitIJMTLq2k6kug94+V3z61if17oXFOigl8W49UwdTrAW0tDdLRJsjMz9/KpVuf
rditDHhNHwaKA8HwPc7H1yw2X8y2+vPzy18Y8fpsntq2gfNwRGWjdJt7+svjBY7oa0WhydSonc9/
48KInNOYY1nRU9XNVEct1FVtANIJpfXnl57ewi/i9Vx8b1jIOXJjBKkcxtpbQHdVWiJrhEFlEhQE
+NErs+rSZ5jNWhVPN6nKyHhLbfIVMuvUZ7ges2u5+0vPMZu0bq1G8kimG+JfjN+h9diND12SrFR5
B0B68/nLuvQdZtPXlKseoSovy/PrhwibRimzX37v0rO56xlNa9kWyWLNj4/okO/itLhy6QsHhzmR
NtSDAYg8dz2pbsUQf5OwimhEtXHlo6HUW70Yt3mS7T5/kAvzQZut0GVtVpB7wtHBU71fhfHQ75oG
/OCgFNpOdOE1C9pLTzWb1nHltRZMQkJpirTy/3F2Zbty6sD2hy6SGWzglYbuPU+ZTvJiJTk5Bsxg
zGT4+rv6XF1pxyc0Umu/ZG8pBspVHqpWreWM9XLygx6SV0b3jyrqB7Q7zjGEqOZvbtXtiXJsfZ0V
7Qa6oG4ocONumPszmiLwQEKzwPNPwcS+X2fAcwC920KDms5qOF8DaBugaS4+cjRJ1rz7CS7An5cf
sRGLtv6rCeLQsBil9kig85kiX5SUqOM3yFRcfsB5sv+wqvhWsPcDAOUt1tssGtBI4QMTXSdtceI9
UC1AolZln11+0NaXWGHvVx5neQNjzZBzWCamwHPSpwOc+/L4Wx9iRfxcsXUeYzDOj9WHcfnLQATE
OCpdKYoFxv20qzuzsbL4VvjjyNHz0BcrqNFC9wWg5/UTqaLquqSKDZTzgrkhvsJ0DAV0NFKRV+YZ
rY5oC79spXPM/WG6baTcotoGXdGov0Pl+aWaoYIwlA+DBzrFcTqOS7GzkG1M9r8SSO8iAw2W6B2b
UXXwyHAq3eh4PhLX/4/+BXT3z1w6W8Nbsd3klLhri53cDA4ImcsqfwQPWn/suetfd7u0qUHGVrOq
WErk11v5AVopb+grksnlSdhwIe/893fWCUNp3CBvsMHymt/HUAI81o3aKWFtDW4F9EjQVKdAVwCC
z/5Xm4sKh7RlTzBxa3AriMFq0DtA8OPOnaO7ATw7n84Xx8tW2So7eFYE92XkL9UC3wxA96HBPu0N
n+v2rqzAYqqf1+5I1/H7buJsy4esODaOAIkdw3qE3rtf2oU0Vdh+nRlaly5/zkak2bA3r/SqMKL4
GgjWgNdU/tPXXwQK4lGl/0Yx4fJDNjY5GwA3jGPriqVYoRAsP4MM9q6U8UGjc6Lr0TB6+Rkbc/4f
BJwTD1Mu4VBeB47jOo/Xk++ii++60a1QLudw6SeK5ZSC5ZVE46v09w6aW8Y5z/y7MMuVr3GQRWq/
7Ns77jWfHe085YKiBWJPwnbDiVwrkvseCcYJelMZZHNuolKnrCWHoN/b07aGt2J5JmW3oEEKpifq
0MXjHbTj0Cy67Gw2WwayoplVE2AzEw6AqzPkh5Ysj7TQaKQS4AkMzM3lCd56iBXVg/ShYQSERaZH
gHLRLy7m+rPrrJBuarPLj9jyUCuURZXTqmkwCx0rf5xrObHsdoBGGzNgo+EAL42KuMPbNz1ARu10
YzDRVeTsHME33tyGw7myWdo2nFFDGcnXwndugNO58s3P69I772dsMmHZuDj/BusxbsqjovwAyo3j
VTa3UW8t74sxWhrUzRwffayFfz+F1c6rb1nlPBnvXt3RLRDD6P/LTDcd+in/UHPx6fJrb6zKthI2
r3s3IC5cpB1AXh527mN+Zi8NDCRA1LLkoGVyd7xyy3Ws4G0XB31ScYwiL3VOXhmCK3666Rxx5fBW
8HYKCpA6x9I/B0Y9dbSYbvsiuCkmtLxettVG5NrIt3z1SxARA4FRSnYHs31SSFUHqgTlAfly+RFb
M21FLu42kIMNI1wNMRNEN/ccTLHXDI3WpN+dyOSo83fax8XGN0OC7vvbeAh2Fs4/vzYIJX8fOyp9
huIJHFQB6jEU/X0MwvPLr20pbf5/pZr9DnPz/kfJpQ/0cM6Zhs8FZBomQrP/WdECmDceSop8HN7E
2psgGWJIoya0A6NLgo5v9A/mgTdDN0P0aDyNRDkehXbG6tShCKYPEZXiScM96p0Sz5/9G/LtvxtB
KeRYnAAGnnLnJfD4fUVunHHaGX3jNMhslVSPT0wD5jllovpHs+9BXt0XLj0tUwzepChDZR4nQrAz
XbUSMxtetuQKvK+g5srW+Ifq2Cua0z9entEtZ7E2wNlFCR7XFLBUdejfnYJj2OydMbeGtsKnMuBf
lq4BhKSRD6rzkQdnny+/9cbs2rgxZyoaxg3y3yR3PoMh7G+c/goQhMwfLo+/8eqRFUJ5OBAHqhsq
42EPGBWPKpAPznsNc1ujW5tfkc9ikGCoyTpS18eVi5RE8rreH3Ch/u74YLlWXoX+78yAv3BGO3VF
9wDfG+8dn2fj3c4H/IvqBoKFJfaV/jmLSZVgVougnXTZ6huzamM2RBgYkGOhF2eql6fRw4FvLI7g
LbxuUm39yC7wOymjFV1EjtMnqi6bpANibufl/7wfMRuu54FlBJqnCCSD/pO3uJ2+RMBXSA/Kq5WO
r7r3s8iagbNUQAugtMrAG1eQrPEL70MFkTnndNUM2Ng6vsRF03vgrHNJ8081t8sRooXgE6GLSC8/
YcOHbEBdG5d9ICnUBcATXCUjmJ/a6jq4BvuX2/ydfy7rQl1P4u0nCHg0GvXVstvJW2zNrrVMrtPs
QukWFJdrXCWVIidZ/m3UL6X7vRX+vCr+N/cFoN/vwVU7onBBnTxlEarp3uKlxvkb0EYZfTjX4GOQ
l5W4HEatcwD0E/vtkecxxIhAelb6YEvtoTTbNm8atyMRjre0fmQCOlbDY5G7n2L8r1gOYCgFAyP1
P8ZjAKY8qP+0dyitdtz9G5JLUBlwvpFYnxMb4AcFGnQFra3K8vjlqqm30XlcU6eFCdFV04RBOqP2
gcq35x8vj761JdsAva4QbKgZ2kUIBzEUENLo0Yr7E5oty4jdoL+yQ0+VD3Kwy8/bWqysRRxnnqbq
kWTPVqIfANH/jg702ylo/7k8/IbD2ZC8BYxfURNJmoFXLQYzoniiDeD/NZhQK0N3vHojGG0cXkBk
twy6oVlOgWkdivVRQ1L68gds2cf73Z/D2q80OIIoYLoyYyD+d8r8XErZme6t4a2AbKHbFJbjgh7C
fHqZwCIXajDEjHuZ6C3LWNHoQnzJBBw97eB46ZNcxL94WO/dvTYGtxFrJVpZ3Ujj3ckoblkMuSef
7hxMN9zGpm/X0BiSvkQ3eO+XP7r1k3FzKEqV9SEP6yi9PLMbDc3Mxq4FVTeM9QRxPzFJ8AAWnyAY
dPRmsL2406eRmydXBz9C/Bpy0Anxq7L2zIa1SQgkA7FTgmaAus+yiW9okX+EKtDOtX7LctbWOnVe
qWYFqKJXeY+QbU1I0afQf+zAVnLZbltPOLvDu+2pKNhE/AI+pQb2oYJkhd8W0EsNz7kttXMKOR9Q
/7CL2Mi2YIXqXd2jvRPpVogJQbpBllE2Fs0TaCwPfqMeR7BU7SyBW35shThFz65gPMTDBHnqOYi8
iivD26ann7GYU1we4WK0ALOtDKtErBzMrXHX/X3ddFghjvkmUyDw9oZPn50V+i4QV1m96qkje4G+
MeM2iC2foDdNoQCRhSH/Oq5eGrb6EEIqCfJor5e/YmMdtIFsaMRTBqQ8LFsjCd4770SW7h6cstnl
4Tem2MayzUtUgrt9hghi6Ips0vJ1qMBHdt3gZ7O9CwghoaUKlmTscXkPzRY9JZ6/h6nfsosVzjmh
6NoY8eIeFSlvzXqQIXsugl3ejS3LnP/+7uXDQtTBClbXbDHjgYXNE63b6w5K1P996GGkrBbFRDNn
bqEK5GQyLN4um3zLLFbI5o7kbAX4PuOlQ5MenBvJMuYPguh6x2M2ViAbmjaIqurzAHbp78ACiLo9
L+mLt/ZpW795ur7S7a3gZWpclsCfKTKlIF73HgfnYCbV7jjmhpVslFo4Ek/OE6wULSoAZW5eHb2l
WO6mvFbX7WY2Uo3P0JmuQsyxNhWasUj1UUCud+qGj1dN9L9iKe/cM3KdZgKtFnyoi8DgJu/kGkJh
0tmZ5S0LWaFL0Kjb1jUkX6CrcTJecJAsuiGr3NmMt44YNlLNKdAFjxYBRBeEAsBxqhOoj+gTerZ/
1Yv7bQ1nCB8Xb5K4KQTCYnS2t/nOs88H+D9soTaSTYh8HMpziCzBAJ4yUqGxoPw6NuyHz/hTI8FH
fXmKzrnePz3ICnPjgBKwXfCNgfO5rZ9xUXFbDhaPL2b96juf3aHZkxTZ+iQr6l00kxRDpZH5CKDT
svY4CkCUXmWD6CRIlYMBymzowLn8WRubXmCdzEFVSeb47HmjM68fZ65B1dwVKuuF+U4IGJgvP2Zj
/bVVy7GrGkId0NDUtfNWhSHEh+qruheZDXRzQewXI0AZRB/8ZzTWHkCGfHPVW9uotr4jLU7m4DgN
cMqcPJEBGHmdQf6VEHsX8QQF0yJaMckjRGNvVpcGB1WBEfbyi2/Mqq2T2RoPuiRrDnayNT+c71u5
qd/aIoICSrVjm61HnNeadx9AIVkByfuCZf9CBsLpBDW8rBiAxep0W+9458bCZUPW3HMDNQctZMaE
+GTQiwil8uaLXgr3ygdYUT21oXE8hWlomKkONagTUe6AesRSQGfj8lxsfYMVznkLtpA8AFNWO6gp
BXt6/RgMPT/0AbJBlx+xEV1nCr73c6Fa16A5HnPhlgs9ciQ3n0FJR39cN7q1e/NxCmZo1LIMFO7Q
Z68hcN4u19nfxqjxxeSmHzE2aG5/BuH6bIr8rp6va6dgNkRNeU3TFgK3UK+dTTIT2YDQhU47IbBh
dhuZZgInJDrH2pn7QQHZJKNWdUDhVBwvG37Dc2wut06Bw7mFlCJIncKTEmVqwO/g1sFO+njr9a0I
ZiD5xzYD22OvcaGqJKbDzJY1u+7lz099tz54XgtktoJPdmBUg/B7MKadBttzu/A97qgt+1jBqxo8
YXAZ1tAWhLvR8txxclejyHz5C7bsYwWurEW4aHr2ez/vwE9akU+DnPMP141uxWyJBsW4knDN1Z9/
ttK5jSr/uh3RswK2dCqciBpwMA56bA9V4ZmEqrbc2Vs2zGKD0aCREYrAh1koyJ2w2UJgcGbr18tW
2Thl2SA03VbTYCD5nfkFNA/UMtyhmvdxYdEtRFUeKFveipm8lU3DdyZ5w4dsRJqjGy8sHCSSuGdu
27K+i8LxdFYKvvw9W8Y6757voqCaC2f2K3wP6DkKbF4DOYbjNO68/Nbo5496N/pshO5jhaw2YwCN
B6sHeLLgV87z+aHvBg+qlctGnHO2IoBuvRS/IAV2nfPb1GylYfnKDHIJfJnuXbBg8qXZuRBsTagV
tRCWHf/Pg8a4Pjo8fItG71T7/Lqr7L9XoHdWqUwM2S9IfGZ6Gh5dRwVgB+t+Mc29K81uBW8nfDXR
Ct3ddFhvQZhuEpC2/3PZG//dmf5wibEhaNRZ6hrQedwzffOol/lDGzgJH8lpUt0rLh1gCI9e+fIK
8ZnsHHSFO62JCxEpiJ0fcMN6nCfyS6oOOQ5yq7z6BYF4GjQWrzZAuHJTgCY9DxPo3qt0KIOXYu73
biobzm7j24zXCRYBt5L1QUMhSRcOd7Ee9HV7uU34FsWGFU0DfIwcISkF/k2Dz79s9Q2PtOFteSeR
KFsxNE58Jw7qTVa0p7KedrDOW3axFgE3BO6ygEJ0RnvyOLHqS8jV3g67Nba1BpBAyWYMURbylxJK
wmD/PlDZ7JE8bVwhiLV/5yATysEAjaJcJG/7qAHyOL6B6/8qi3CPD3fL+NZy0ICCnqLRDdZpIfmc
00CmJkYdBIhtsTO/W0aydnJDQL3hz5gAxcXfQs4aygG5vNIvreVghoZeWwwY/CwAWAz+fSTbnUX4
z6ahNqpNFaMQ4OEOUEMpfJZ4LKqKpCIVSGg9nqPee437Q/n1931kgVwG93o8Bpy9AgjSFhB8t5wP
UMFcssuP+HPGBOrKvz+ibUvdlR7cdKj138yZnwOofEJwp6oSwuZfwqMvlx+0ZTJrOxdxUHRVj8WZ
8Kl5W/KfYclSpVlw5fjn577fXUKFKgckvTJ3rDLRMahudpDzjndOV3/21H9Z198PHwTcqcWEPCy0
G+fEX+anrnW/X2caK5i1cPkyuAKrHJOPa+6l3ThBWTO6at+lNqauhDSfMgyvHnfekUKLIxmLPAfH
UrSDw9zyISuKuxbw2qVBJtxxmuqgGXumS38bTkU6TJqmbhVftV5Dg/X3OYbu2zDM0KbI1sa/b7nz
wqp4j9hu4yNspB1kticHW3qAXWyG/FF4G7jkOEGy6rzX15CFvmqubcDdWvUrGQg+QRXdvWT13QgE
S9SEe01NG2Fm87V5roh6iNNhLibzaMrwQxGHr2YZr7vCUBv9ZRytwcsBM03z8gFk2ClSiDtHrK0Z
sCKYQp2jAw0U0sTViXVQparcBzd8auPurpj/vmz+jTC2cV8u5KMEulxBTtt4Z8z2enRA7rqzXG8N
bsWxH/BGTCELMhqXDTTWoixE8vCqwy21MV9u3pmIN3AczfNXWvDHcDJfLhtly/BW/CIXEEAn9Vzh
EwF0ktltT6MpFXHxySX5TQPRwMvP2fJNK3ylhDYmipXnhLn3JYaqnwtpJL3ubPcbX2GjrtBRkE9a
g+SZtC7ykXle34K4f73jEKM8+UhigdGz3zs5bj3M2pnPipGKD5jqoTJB2gsG2TPosxyHJe4S9MBC
0makbXrZbht+ZbOmQei8keRst1p2b70Uj060l6bf+g5rV3aafu4kR8z5yHavgqQLem2SClCK2vNu
xn3e0K1vsII7FjjJFzOSBWOuHtFF/bTme5DFrW84P/Ldzu9AmdCTMSaedfLLmX+rVupDV00PaxOg
aObs+NfWF1jR3UB2Sbv6fFaFqCfA/PcLNqHrJtg6aTOnxdU1xNmIExBZ1YNmibNAl+7y6Fv2scK7
KnlIYh8vbugNpLNvRfdXIMg9H36FVx3jaWgHNiPTWp7vl6Stb33Q2UL7uFh3Xv/PVx1qg8igCuiE
LrI0GRrh06nvoND4WTvD88p3sMYby5INJcOKTVgY+kGmYvaDLuvJRdF1DPdI7raGP0/LO/ec3CqY
NbilM3RwxomH1gys3vIw9cXO0XTrAVYMV5E/+qINoOggwjeU9I6+W0N4T3y77D5b9rcid5wmlkMy
Detq7Mi0VjwbCV0TdPrdRCO7LgJsRrQ8hl46g34BYFDo3GyG52Zk18WtjRQbvEILb3Hx/gRA7HVc
nnsz7GTMNtYEZgUuyaHGFfkwfd2Up7iAruLi71bwNuLWhoYF0Sgb6O9hXZOdfvWHafrARjd68tDS
fIpAsn/guu+u25uZFcLOJF1Ao2GlsvYPuahvGmAa63ivpHHeF/+bPaM2QExPYqxdIFlwIirbN4I+
6TvDGn5b5Yqny2T4gVPNn72x3z2pbkArqI0Y62MHdJUBCTKAozWBjKEPBfEGWhCfA/H3UoJgVH7H
4SZR3rRzANwIFRtEBjToKqHojUviQD54ef0UzcVDt8pnrO07gRJvGNIK9hWyqqbzMU817W606O/8
Pv++NF4WjcXPpsY9gkDxJ5UDfPFy/G/4OLXiH8qkJCYGHzWy8Al0xPdla3b2jQ0Pt8nPaMU9okcg
2adBTiTpG/QlD92Avrmc09Ncjm4Kc3Y/rvsQawNHBURQxoEYlBP9BYZxk4aQP7rSStZKsEJltKlz
YF4Nj7LOF098vk6MhdpAM22E0wQdKvmqm7w7NnJycIN6r4y8Nb1W4A8Ok8OsdJD14DCAXFpwFj2M
hzzPrrK6DTHLQawviegDMHjMUdKFEHN0wnYn4DZe3gaXkXxZcXUGgIVUXfDYOmChR8vZdc3V1IaW
tdECaqERpmkm0DhMqKudZUCbnXffWCxsHrTeZWVR9ChRV4H+4YPXNSEyum1aeVM2EFO9zvpW8BIU
qeu4wrF76Vk6A3YFRcxC7wy+sRbZADJaCB3lBH0ubR+f4hWcjtHag9genUOIrqNT6+JOObn6EQRi
r/tsa8atIK77fqo7rwuyAFB8ChRtYPbi7GyTP+xRgRXCanIdJJ9RVmagQNe5+1kUdZvwZd1Zurde
3TqHy7oSkJFG9dcvQEQc6dY9jKS5MvnwH5iYIWaaQ0g2sVAcGARSwGm7c0De8NT/wMQ6ZNKldIES
7YZ0iMUD7evUUUXSQc1qx5e2nmFdqOtullLMgPrUJW7QQRFDhqv+LKX36Exkrx91Y4Zt5NgiWBeb
KITzkOF5qsfT2NCTqPneTWtjhm3sWFPJcBEuYRkCuHkKGjFmGt1pOwvG1uhWLLteP/rUuBjdGzS6
NqanttNvV60TNlpsbUypwE8P0c96MXcV91XCIe274/kb+7zNbtbR3C99qF5kTP8E68uR8Icg9lPc
4PIr6+LUt6K3MxBn6Trg4KNq+h6OFFkZk/fHy+bZchwrdHF/rru1hSK9ixe+WegSfgkh+f7gMBN/
uu4R1j4cK6eWGgW3bOYQP/D99jGcPegaq+uuKjZcTDHooja8OwdYeAP92HTc7cR2N4LXxopxFTUV
KpKoU03NwwQ6M4/Uxxr2Spx4+gL59COv42MoWVI1wfeSNJ8CAxmw3DmFU3liOsp0Ta5rrqY2tAx6
74N0R5yQuT+ZhBcVOfq4HafRJObrIvE/6LKpFwPXMsjGMS6yknUlwDxX4oqpzXkmOyN1HGH0pu7T
mAQnDWZz07YZD4bXq5zNpj7zhrxd8IMG9NUd/j13VIK/FfFeSmVjqfKsXbptRxkzxCA6wMh9vvhf
YrXXbrk1tBXnkE41MT1nXl3OX85Dh9EeR9LW0FaUxyJuyNBhexhMnEaqfBSBuu6mY+PKcPVkDp0j
JIHa9aav0CQyq7/AnLHov4Tqxh2/3FhnbXxZ29djt3YDsijLct/wx9HcxuhAzscim5fPl11nw0g2
zEyIPmageccFNA/ZN0pH8ZVUbNnrSNka/vxp77JlS8uJ45gSqGLi39cjqZKiqXZefeO8+u/y9W5s
h8y1knV+DtvxOV6ke+g5WqWV8pO1j27NXP2CDmh7ApSuSS9ba2tGrD27qTvqA7cSgN19Dr5WriD1
wai2W5K48sKHuKyHPOlk3b9cft7GRmUzoQ01n8puEkjjROK5inWQ9Hn7cQKc6PL4G3kcG32mmQ9R
0wI7ORrcyUcz5DNJtQrBQR1rcCpk3WyokzR67duDbBrnOvk/ahNGERzWaF84fsZKYCyMP/4Eu/OB
1u4rjJld/rYt17NWlnap474Ax0pGWaOTEZ4NZdLoOg55aqPfSIEWeghcYUn02JdWD/Lgunyv43br
1a3Dgz9qCNoI7mednsqkAWkHLnsN3VlWNibdhr4BV+EUIOVCyBP/AYTdz27c3DoVbkkzQ/OC32XA
qOxBgjY82MaqgQvf8Hg4f8qib/NAQddrORTcvblqkm2wmjFN0DhnxdOhAmepbAPzhnKw2AEobKww
Nl6NxTSKVdlHYLsS2J2G80Q0xdpRwPoqKNKHrHS6pIgdd0hBjcNezFhHeieFu+EEtkwp6VvDqwj5
LbBeUMhNBU78wN2mv65VgtqYszXuBxLyKsx8VXsfR0rVs4mkua7JmtpiorgUC+kUmPiQ5YdeRGvS
KzdKrpt2a2v31ODNQiC2MQtluuT+nRL5dOXgVvQx5sRVtGBwNy67I3Hq78O67GVwNlQ2Ahtrhjuf
oycHo2vsVXxYD2Jdn3HxeCU1eQ17lLUL8cvh3V1XVa8Dmvj9ArU35YBMRQ8koUgHaEjkydz5OTbq
62V7/nlJCGxkGto3O5UDLpC1oz7+23msh9uSd+Q410uPLW66ddGzuBNWf/ZskG3/fijoZ7CZFKKi
GTrZF0Dmo2/njrLLX7I19vlO8+5QYFp3qSSJ0WPUcsjfCejZFKkbKHfHUn++GwU2l1QvVS6JA0sR
ob9NnD/mzEt7FT27jft23SecP+3dJ5AeLXHLhPXZGF4cHNMV4Npq9nKsWx9gneUZqePW9FgxR6dM
o9J9cdfpg1FySLVXl1fOgrX3gi5CBJ6DO085ffB97+RxuZO88rHUwg7/TewFsRX8Io5WIibk5p0g
MvJQRIGqEsdnLoB2hNxLDcKWYSY6dXLR3C6AjYL5KFhuS9Opozd2yw10q6K7ylnWT0UQyhuxkh4M
NeH6gkbvPC1E6GWCTexTq/qvC1n1qe+H4nldzHAvZh/958U03Q9+xJ4rL25fZQmyy1JEbhJA1v6Z
9jngTnFAlrtQRtUjnVT9V6Dr8uRGuXhuxwn7x1B4hyGqzQl1uvbR4dV6B7SySpkp+1dtJPLSTQkp
BxRP79dpBT8Xkvrl/DDircF0hG6WqKrNoWWy+eL2a/MkoM6QyD7GLX0K0VaXCByA80MkPAifSpL/
1bTnrkqf1RKqnGhCToIQNKxQguTfeTG295JC+TUMe+e5CgoHLKHDdDPzAaLuLNZ3tOxlUnj6H5cA
Szou8idvUFqcS+OkpndIBjSTPKnSpQfldD+Zs65/rWDiypTq9SHOV33rU70msbs6cZp3qjq43fw8
uKq+deLGfShddznqAVI5nSOLF9eL+ywGUCb1ZvT5aj8scbultxC6eDYetHvQbVYe2mkuEyPau5g2
7mmJ2HokKD19C2Y1nvyOtclUqfIwNED16rPyL1kZeTZAMyCDTu5LtGqn3tKGKTK3L17pfKAmABvn
JH7kofqhZdk+GCqng9dM6ymMlyZjJhI3KE4uabdwr0rmeoCQ7YgbJie0gdxmyG+6zp1Q1pV96vVT
mUWmFQmdFtWk3aqrY1Uu/7jLGr94NS6n4ElakdGIPShu++oBJFDyuQahIeKzprc67LwDoQSvjwxV
MvQLUIwxGoJ8t3LSPI/0yWOjSoO2XRNJ0ePtqx4l9zHPU7OWn9cAipjfumJqn5vGqDSf/VeXLgPw
bGUECT2ocB/8ypzUuo4m0d7Q3a9jwxckWlqW5O0kQJUpx5T0RXVUS6uh3ozT+1FNkZ81YSHRVTW1
Q5TkToFbEGAX8jNOQqt4WCkbonvpNLl4kYvUc+q3BGaLloJ5STjLYb0rwyae0igqluGTXKvBoDPR
L+I+XWtCyIOiboH5BwD7RHLPI6nshorDxqDVP0gVen5azbKpj5U7oEAhRNH9jHrRJWb0QeLpzV39
BSmA0hwrBPZH4Q7lfJyCqtSZXOamvpvlun6DDaPHZh2jGkxkiycSiDl6j31eBeX9pF3iJpMXdS+L
X/EvCkwxzwivUSdBDlWRpF9AD0HFXH6C8tUapwEZQ+jVesx1s6Gv9Vd3jssvEF1sbppSu/5hckcd
JasaZ9B7zJ53K6sc8uQThMqXYxy4I7kRXHlYlOK2RHkHVFcUkqBuMEXZJPicv6BFS4eJ0DryD4tx
5hptrrl/rtZ4+qR8rwkO3GN9nC3IYT1DHGR+Qb3X7ZN6ZCaH4HbYq6cCx0t5Gtu50gdB+eQmDmAU
NWjVIUmTxn7nyw+mjEuZynJu5XEMRqEeq0DF/rHgvcRlbVWVm0KfQ3/yysGrj2yl7pxqRFJ/i4uR
iJLatFH/udTVsh7F3ND4KWhj3n6hax8WGQACVQ8UB4iJy0RqiP/dmchdmlv02nvfWk6j+WPAfA+2
BsJW8Y9VzbR8zHPZ4/N92c9tApr2/m+OFMn8UZRrFz4I3wEatIqn6BMaXXn42MW8EIeg7SBPqio6
N8++VIWHm60/iaceSXhoN6+oat2Pw8weymiSfIQyld9Oj6xRkfoCbbh+SMA/sqxVUqJtPHaSgY2N
+bKEJGpu4wXKhYjAbl6NAtrLbYcHMrJlQq6jiyQvbyRa3tTNgB3AeYnduWVzwtawFc89wUbfJPi3
Qsl/6Bq//dbNE+pwSaghy46lSC6LTsERV7kfK577XioKXGUzZ61deRZpIxQce37owx8rEaYFb4Mv
Xeh1Tyz3JMjwUL746S2979+sPKf6tRTBQLKeC70egs4pscOYET1z81CpxyGM3Dhd3KISaQ968Srp
AX5E1tIl5NkPA6xKedipOdF9M+o0Kpifp9UAUrCT3xsQ7QAc0ZhEjm7dZ647DU1CvFaBXX2qMJip
eRuCwLKH0wEFOYd3rVp18ajV7P81a7ZQzDT1+mTBosFvaqFy93QmMy7TcsyN/lkWvRpvVLmuTTIV
eJ0Hlk8t+W5aovSh4V7uoGCM3PMLglUWtxoNCsNrA1Gt/qCHRdIUPTBRmDiUjX/lkmnyNDQQZT5F
gRd/7ktCIkSw8Z1EGkM/5N0y+Tfl7IXQDBkXcr+EUJFMjR/OGuXQZsFxgsR5eAgcL1wONPQGcbtW
1ei/rcNQm0TUY6GSduTjfMvEOng3Pk5yME3rL/0jV6ZBF/Mq2vYESfcxTwRTVZhIB1SZ910VL24m
VFu7b0QNBvAsUfb0CD3GVhwqx0TVyxI0SmaKyTK8pSbEJt51yww8QdkJdavA9Mc/8jgmY0akH4xv
oUJzToK1PAb1Tzt21cd4ZRU5GCT8IlDGmamtsQmcy41Iro0zFusgqhFDOapTlOdQm8xHV9FkhNZG
9TwL4JpxtpsG9eq71PxoKfaXFPTrI03JqNe3AFV4B/tprOTXMR5QdifI+Php0eTzI8+HPDjE0WAq
5DM9fzn4ZFYQlZrQFXk0TRwvXZJLDr6POHb+CTj4P8A4Q+F0iV4QFy+geCItfCysnf7JB61x/QqG
ybG/6Ugf/1Uw4npfysgBKcpBdr6ev0WjH8fQjQC0lN9H61rXRQatGT0+lqWi9XEqe5TKYqzZ3o2W
0GADGWPuzq/NWXjz2adl6x+kEMKAkmzp/pejK1mSFFeCX4SZQIDEFUhyz9rXC1bV3SOxSCxCIPj6
5/lOM9YzVV0FSkWEu4d7XTTYDWVrjmri90t+xwtgejgsFTQd61COQ44gWVZn7WKW6C/K3FAWrB49
cUIXnqi0hOOCD1VRp+qvKOzG61JqhHOXsVL8t02Wsd/H2GHonqF7kltRumkIDhuPyzGNNSfj0+qP
2DGkC1aCd4DtsJbIHSU2i7zecCzKYwXieRED8zGuGJic9TIsVT4KrqEd5TYc7l0iuomq5+s/BfZ/
O1PFIOygZIQ1SSTrKjzRavZ7m41uXCd89AlukweH/e/4kjSteIpV0EZ5j71Bm24w8VeAYeOlzy0f
aXX16oTZzAvwBVfCECFw2KIJe5Xh1PvVS9wt/ttYoUPaN0jX8/dJTwd1UxperqkaQyEyxOr4BjEH
c7TA084ohlhxf7Xeno5uQlYlrYM15fVSxtkErRQEt4QnG6Sld7e/K3odM3+ptjfmgk2HoTzWwUDl
J+t4TCEVKyeV2xCxhLCY8Vy7x/XfeyLV28h7bCtY5IViqJj0vz6cVp4ldgVE1m2N16fWn3xyWktJ
UIfmdei+Q4FaU7QW2Yz460275KZceJsPgwgQHrJ5y1CnJHGhOQQlokwKBL9UJC1xdtjbmkhQFLGn
u/KTViiERyBba4146WXdfpYNOz6ZQLxNnM34VE4XHrOQpmwTlSlmG3rzCa0C+jrb9LE+lgj4G4qg
pF578GW/jtkCLiR5RZuxid+Qmhp3c+RPOP9a9XKAE9jCZdaqpWHoauhcr3tmjVcd52UO5DVa/PJu
84T+9qmqJrHuS3TbyyEY+7h/gC1cQy/8vsV4wBwi9CFhI4Eza6Rs87dnbUc+gomP1VuNLdjkumkL
li3D/rCav8Oxb+vDVoExhQ++R9d91yB89s9U01YV1dTZ7nlWcEArKnTDNPPWeDTnwfW6xnUgDEX3
ykyMmHmJDPWlSATzIugdkcN5NQSlMfPp2tT7mcN2/6hYrIYzPs2Ne1llY0lWEnAsOBYaZDOLBhVl
fmJGm48c1rNFRcsaGuUEE1+R+CusTJfeLORu7VfLY2d9lqRirkayEwzavYdyG7dQpG3UoFPtl9mZ
TxvxvkzRJqjqeTNzkjx3bLPJrnci9DFLji7Mxi40b3ETcPt3G3jlQ0U0lGjEdGftgUYVtzl8JIw5
ebFYt8dIr7PJRGecfVEC5mjnDhaTNvNn7S7EyGksYpYMj2LrtJfymSTLRxdUMj5MW9TD5L2XdPqH
FBfrI3cAJeOaNIA6s8Aw/iSraNIHJyGwzUsno7/hmpTBlPntGADuhHgqbK5eYjvv6Pm2lxnu1E7m
KoyEhqpwquMrhWorQXtfmWWX4HKcH22E3/kYYWs8LCK4wba/5bbgdswp1+GaUr0JL6OlR6oczmKa
YuJoJt6nZuice++RLW6PZaWCqMCyZK32AAHW6IwSZ/0PeFzBmfRvPzFaUfC3i0Df6/MawvVu85T6
3jyTJIVCyFKXmebu3RJSgPfJLtgIzO4/rAyiEAp67Iq5c5CMTXBYoIo29U9j57G1WH6bA6xvw5Kc
xPk463XBvLvZJiMxbOIyqIxEt2PVHASXlhsSJikaId2vmcF35jsxzvOmUkSc9ZTgdbRr+IlOTQxo
24amkn8Vdmm8fEl644oZIV/ioHVgjnPdyDjlKyrHV5S4MflK5BiYZysrzZ51xzBFKzJhwEp6f84Z
qcmeoeloM6OjqMswnPMD3gJ7GO1QzpC7BdtjolS3HDGAEf8cIvypvCbeNDxz9PAy65lCgq9vVopt
+5nOw4NnqA9T53mzuyCAoDcL4ZGCNLtuWF5iX9tgFxudtHlnpjllgabsKkvZlnnI1KTxx0PArr6u
vDgVbdB84IPWNunUSv24Rqjeu8iNLdyaB20uq2QQ7/SxJ39htY1PYgi8DQa/MUiEDKaI89caeOYT
dR5Vr8UF/MDsCBkfBDQLSZcOTl3TWo9dEVMnmjxmgyezZFFQCqPqrOPNt3Q2+xkBVUOq9MIClVqy
xAom1EyM9GWY4RaVes0oRTY5ejeK5/C9qv+MdgwwuQvU+8zTpf9U87KHaicK/qsCE4vUBguwqCAa
gscx7JnbWQemM+1npMbCqnBoIvz6Ohohl2wxcsjRoCQgsRbzVDDAT3cXhxWt0H0CbnpS8HxEEoVg
2RiEXo7eV16kR4KHqInnFCkZ4YdXTWONqNVwwDS5LiHKgq3qXYVPt0gJYiSAi0Rt9EDDOlZZZDRc
CTzVT+gN+pVjao8sOeFe2N5s2EfZhoGizdfFaw4YpltRDBhCLqj3Zp/I0v2bzPQD1Kw6hHNX7wZG
+h0n01syRA+TacuihiXcSVdI46rb2kfPixyVtBTViMcYrywlEpbvOdph9kD1tAEeg6pDHzGcjvAl
lzQ2D9scgKLzeAOTe9nQOuuXEuiDGz4xDjw6TfjxfgBfxebWF39rX2S8Thi1Q/kYS0BhTWCU+HI4
dSfgQJZnZmyrnIeVeaZVpN7AFatgB+TTGiR7RN4vGWeVWdncSoLZW7WM7H3Tb5kasHvspcMk/GxN
1uAIoxfRpgzIwbNb/a5LCawA8q722Q+Ma5Yc21DRM17NePO60mEnt6MvVs/yL/jGPh010s9iSBFT
jIT9i291RZFcxr8Q10jSRs0K2rVAIm8WJdmX84ALQtUwRJWW50iEw5yVyO7W0hJTjbPvwqk+T5qw
zJoRnuunblqnj6rDvmVeIQSjzO6DZrZsDcvdFALOH4B7JUiCie2yK0X74qFeHGbVIOwEGQ6w+uqw
jO7m/ygvB6Cp80ny6Ml14Le0JBiWOvOqdHcmrTqTePsUdEDCbIAU+tpUpxho0+YF/5ywQ4aDuR+Z
eJkS90yYfBhLdwojDEt1CRd3f+5e6qG9osd7C8v1QWj5VU4QT1D0AtX/u06L+aNdphfrop/7F3t1
x7NVJ8/oZton3HcnFmEI2ILls43gX4p61+XxOsLarR33C/x8sw55IIPBpOdNdU6Vuu8lyvgEXGg9
V5ywo6vDBP4zUfRFuQKYO0aTy72y3zedf4aJ4juV4qVCznPKtfdek+TYmehvx3sfSoK5y02yrRni
sU2qZx9RBiDI3SQuFW0FKC70k7xbDs2ET1pv2aVatyvGwyd0OoBSSpmFkh6Tpczj1kP3gpwXWla7
yff/srV6x3T4p3IVAk2MTYNeXoGHfpbcO20+Xi/2Ev+bOlCpkh48SrK4ar+BI54Bwr4Tn569FayR
Nq9SgMtF3YMlf/UE6AglMT6UDfmvl30G1/0yG0fvkZhVZoDQb4IkB2e2F4wMV4ATn2Wc/Npq+qZE
vdUReQP8Abdv/jFVwG+9iR6a6C5eqh+7uX9NjJszGrdg8Us2ItTBx+5HqHaaA3dwssqqttsvk/cN
y2WaJnXvF3EYiIPz5jSk1TlUYL/qEU0UsizhsXH3W43vaeZeUY6hSreavHXBCv+VAUtc/bGDLzQW
3uPHjU+7rgkL3P+vXZucrZI71YEoTWrvCLgWdaU+KFnue4sUFOAGFpeuV6YdHzNovWjqws4vHJyC
9LIZ3B7jl5J4Im08nOpFHkozvESbOkQAeFFgkjh1a2cyw8xpi0Sx2m43+9NPD9tiwhZcH4ibQBwS
cUuUzoi5CdvwxUd7jVvkKhB/1QPfKm3/Abz/m9FO7uhEfqrwXoGofxB6eMeMFKfDaosO34uAofE5
gw3qtle9ze/PHbaRZw22xlvCVPTLK0Lszg666RrsQL0hvIgji2nhbG/Kqj5Esn0ZTfOKpNsxg2xf
p0Hb/vgIGrQx1OlxH++dN9xYUGFDdC1PlfCfjLFfnNMPaGtOmldvNAG1co858xzbh+j35VJexFA1
qeTq3AiVC6b23SKKRVZ/YFK1i6m/AxB6TpKpBsNQ4eqjfRaV+qBK94ykCJ4BLstlx/Ogx5AXYXxe
Kv+7IsOQahVjBoCyKu3QfKVw6KmB8yxdTnrz5uu6wXXdynzcok8UgeeIzgVQVZUKaNOObt0ehIj+
Ar7Zw2X/KB2/Jav9L6n9r7GqTq4yt9C5B9ZtW8okJhilixH5E5zML3Ok8Wfy4C3uVgtysaz764zM
YeSQCxQpYITzRxMKWJKrAtTzA+LxXrxY76tWv/dbfKrrLW8TBFGODKGmi5fWEoU4GuN30k0HL04u
8IV4vYfz1khNxk7l2UfuHaFwFSI6/m/w60PleYegFQcAopfOk68qsKdkrfM46F42GhctaF+Qdjtn
2BPCbP+wZMInD7R3B4o9dYQ++qiN6SplIdqZZwhR/q9LtuPQb0+tnIMMde25sermieFG1vHA7p7u
dmsg7/eOwYiZFpfZcxy6ApjMtYp5nS4h+Wr85RFT5Wc5i5dwK3eY1A5VrT67YcuZV6HXRWVwffgK
WOWKNmpK63r+N+K888XLqtC9ONl/6FWcWtEVljXHtmY7wftTgF6zCabjwslxSOjVBrg9ZJCUwFlV
EQRVHgXdfmsQNOQtjxBhv9eNAShPLoHfQxavMap3iFdGEUIgq/WRCNdPT4tXVsBEgJJCdhtmFLfv
/a1BtXyEZfoOE9p1UIAj68h+TsQ9jYL+LH3Tp6tbgG+RE0ESlqvavQ+MXkUNpCvtM6wAPjtckC6Z
jrM35uFY4vOvH9mEg8r0+szkfI4abBiQTda4ffmhdeUZG1E5oPCDFuxlFWzPTPk92OXBC9ScmnG4
eMN8FWN7IqH/kLjkhoWm27aOP/cTa3SQBeMsd3pr994EkGUITnyib7qegLJ4/rHt6hdIhK7rIts0
0gFie32CNDNwfoMfHHWi36mjXxP3lrQh0aPsJMpv9Z4w8Y7W/5agKjlH8zqYb2UgXgeoXjVQlag3
Oz7PhwaN2H2Pi+cVGhHEDumHSEx/Kz594428oNGB0elUILjp79IBoFjU/NATeyhp+7SoZL/Z8LDB
dQy+n9na6QvyWf64gWeOhfC+wQcj6cJzsAqTLRYieGRyv0ZLSXLBycM8sR9FxXGUZbOD0u6AJamD
LPlXF+PVcy9MGTCnXQeCEWMe3pYef9dAft2/dlXYqp/Xc8DC/+AmjbxDPEpEDDyugX9QtXrsmD7A
zeTZABmR0/Y+dN7V9nebB6KOiDNM4Y1J03Ws+jwi0P/Y9TVg9T/EmcEDMb4wAdAsCPt3lsRnOJLH
aeIhDU4gNMLN3jVK5jcvXt8M0//BXek2cO8rTMDvoECotv6NtD6M3N2asT+LbTjFwVhEWjzPbfdv
pcuzkepXdu6VKfjeRNXH/w+6qvr9Vsan2Y9v08wemgWHzQ/F4xIH8R6mxTIL1PYOfhrwQyf2A5Cv
HFg4ih/eKjZbzwYRtjiv+8Q0tyEQxygqy3QgwTfWHIqFlHG66eQaj/OYdsDiogQ4fSNFLpvuAxfA
1YuC30Wz8+T5v9q0x/sNZl39nZRJlAKUeSCWvysN54ESXHSM55YgfNNM/EK3KNVtl0VWPkuJFju5
3/G2afAXTTsZJ3mPSh0zf18hv5T5QUrWpktxrN8T6dYUYqLDtM5vMIjBKWwQPd+0AUBKUP5ABtKh
QxpFM4AFqb3xqXKYmxYE5mA6e4bt6XkdhjhTcb/DwyC4FpNvz9S4OVr/5qOwTJawHPT2o6fZqRar
TSH6EmhBMGvBq/ks0RJPcfynmaKLV0fTUWGqxJr2CazjzowdSbcw4NDx+MmVj9sreOL/bKjP98el
TbQnVfPjLUGCnLfhbKaFF84vfxaEwWb+Qn4sMI8m1TZUH3IQ6td225sAMoKXMaAxZGhivR8Ap/QH
7Tgixi0Bho/JuwIt2FRVMXe+OXW8VPumh0oToOtJzXhrfsJeG0+uB7r4Mc+q2ehfr+oReD8veB5T
EoF67btCT6FMtVHfIopY5nn9JUbM0opnUvIggT+e4vuVbl/3CyhW67+BeagYff01qfVEa8DpUx+/
aBm/jYjIzgKH5gIUQIJ6mnxO0BTMPTCoGm9dUn1da3cNNW4s1IuqB8fPpN/uXBMe6VI192FUpTUZ
MqwceMUaseXPBuUbz2YvIf/goRcXNNYa6CPcd8NZlylb8emDNaaHXW2PHdDd4zhAcpyC4Ax2AMO9
h1rO9nvhS5mBfACbWLXAXfoY0sqwxvSaBtaun4KxOp8148UUAFvzo0RdSQe0eVs7308hA1xzL4GI
Q0Cfg3TGnr/0ttlhfxfLU4OtusvsdJ2kIz6I+Qyz5jfnVkbzVVVxHsHadEvbpMKo7XHFk3TZanFr
lq7DREPqfahX78NU3VJM6JGPtGUQFADJwggUMlE0MPWHQwwfdsmGHa163RCM1dL6m4OpfUW/jRik
IYw6EGUSvA4Uu6FaYLwzkCWr4DUTZZEjI6QVYTh0b1692g1ch+M6rcTEn6HdgJc/UiF0jjTe7YSf
q4deRK00G0YXX9ZyoOCiO7pAtdHEJMqGUATfcHCu+7R1cfnd4sRdMFOZc6l4dDTwkAa9EW/vIvbn
U2tACCV1DeYhmK4rGcmTnBsRXOtFC9gtIt9FpH1kxi9Zh0JfajUYb6emSZwqkNi7SKBhmIcZF0io
y5svq9GmauZ9cY8R5p/aOBrnDCqXKm+xX8tvYTOrXV3T8BF9EW2ztlzjY4P3/BAm4bhbDAkGWGZ1
9rlZKT1ZO8SvsGGprw6U8LWMNPqEJfFO0dDIAie/yYeE8D1F/E3Kanwi6gDrJ7SJYpDliu2CRQYn
4MMyq5J1zkTM8Q2mpimGAWqS9M6/F0CP1wKxPN5XNwfx12SIfopavz4BqBnXogzGDuOOmx9qZvl+
ENFk034Dqru2VHxs1mMs9Uub7Kep7w/KhBZoBnRCi3IcSGY9HSeq6iUfADDBtoMBr1QYquBG9Wpb
s2YKcKG8bPMaIXTKtUWyYnTdqIvTEJ/4NLY1z7wGn1MseTanKuB9FkOvcuBdnANUrAEvDAcy2l00
LMcl1JlzBEAOAmbRSg1d3jQRWBEVvGNYGDL8UCJtuH+urHcIWbKjjj2FyebjWPAPRMy8MdJ8qM6i
QQNQPYLTgi/II5rLG/yWmrQ1yJSjFsAO53BJ6gf80cj++D37u4ZmzoD2qmxpp2evWd6NSvxMc6/O
HPQyHidXsFL7XiUXG1d1Jiv3YBcQ8qR2/1G2XVU0VikZyB7v9+b5pL+OZXWpcYe6pryaDt3E6jUZ
coKC3CaWFUG/HmNNv9o6gJun2E89KdaYXgL4OIO/ucWh/q287uhUWJSdftAjVE6iZU+edJd4GqMU
vuT1oQzbjDcAHdjm7xcqaCrbdiwQAQBJTAACzXYNw7TQY9C7K7n8yKKZMHoHxUuTg7tHdznkmuou
ZQ1Kgxb0vSu3f/ffel7Ivh+XXwIXr96iKuOc5glfcIYQqzXp/WbswTP+bgnWvfTDE/y0cVdOCpQG
ZHPbADJLbf+1hLzWuKHzlsAbYBsU6BCC8uT+LB4f0tXY9wZHBnuR3eMEgVqnhikzsClxMZgj/x5m
YgUK9IIA9AkX6apFlwbCu85zdItXVzAv2LcNgp18jiuSPfTTiuYneoW2+ZvI+HulyAfsGAGiApBx
oMX9Z088t9dDjNde0WMb0JvHMCWsEmCQ6+o+gxPtheKQGeiZeFRfezztvceZLgJOTtgSBdiqzPOc
bA+bkBcDbW1ZY2LuQj9Ol6DhV7zm1wp2HCPc9VKLsHlEhfSHbS4RxTcljwu+MmqTl01Er4LSG+Pk
udT1ZZBTHlagFaFVgwLB7YH5PXp46lTo1POwym74GZ5GxUTkT6C8R1mVSPRzp/tvNDN4cqnkswnt
gxn8Lxp4hSXJG3R2gI4lZDftnMfSxyRMstY2dc6AtoTluIezfaqd+wDKJUA1Q0vYh3s0uQ/3JxpM
/SOPm0NfDrewav7Cyx8Cpy33R/M0xRtJLVQDMB//C4vdfEyqD9Ab+66uDiSE0Gy2otCkPjXSZZif
D7Z8cqH46O7SB+KRP8znz+ES5mQcU1317/dXBTLM5tDk5CHvc1/9oZV3C4Q++0HwGLKSYELy/4Sg
KO7/QQNXdQnAVg4ewOsPUFmCEurRcLEtRXG4QH6dT6U7gAFDcWbDmpVQ7CiCGkFN1pff+BGfFGyb
fO/dY/JoCaQTDgAy0tzo7wIIjmqaCdwAxMMx1/PT/efQ8XiFambX8/YBk9LjQHDuYC/VJMiQNBEI
BHD9vyv8HiZe5wFYXXh0ZbW1ZwE5QpN4mTDmxWO8RNtktr3TcAMOiDvhuIMamQt/sg8o5tk4Y7hP
AKwCekOD7u2T7hc50fj+QDFTVdNsTPStr9R/1AXPfmuzMHG5rPXPPWrQWzWuXWCccj4OQfmnm8AK
u+Gkg+/Jqx/D0R4aQg7N9hOy5YicezxHbENCKTxGnx5iUtjkF8TnhzLGxMaH/iXh6gAzM+SDIU9b
RG12fwr381EtLt8kVdCH+t+j3vb9cjc6K1GvOvV3tu2bN6gHW95TOP3ugJH13/9/BXixFRSJiDGx
mPbEaVyafbXyL1xeZ6ws/XJhMTh4FgetrW061W3KefMXGpv+HPmu3m91fHCh/YRYy14q461/vUCK
+QRURg1pP1VQuJQhbfGpM6qwsb+eiCvtp9J4om2FK8ZPoKcAWQ6qYwYlOCoPHRrI33CqtzOan+SB
zIN6507ER96v1b8Sksg8MrP/GMy4RgjzJnzMZ7mAV7IF5BsJbug1eQwp0cCwIff041giJNN3H0Rg
TmpE82DbaUU/CMqzWcDQ1ANsglaM+6lMmnKDVQLBQwnQiobxGF83kKdXqP22QhtOj2aUOusd5alv
DPh4MFf7JdDYv5AygsqoDk8Dhr6v1Y/HzN+2+bjast4lvDJHXslhwThkfyJw3QdCxmo7dKoUz7Kc
XzW4yNyKhtk0oh4Qu3vUEDjjeScNhMBrG54m2sXHems+Oj8osUa7de8SqCpi41CP6/KDj/0b6bC5
qOemCBAjma6h/yhr26S8rYd0SJYmA5kfQk3Q+Sm8v0kKyl2krBpiTHJKH1r8jRdkfT5MiyS7aaLD
PnEbzQIKja6Ign8D0t1TOgP4wEUeHfVGPRw/1zwmeiMAVmFzJaxT10nz15r6FxtB/clhQg9EoFiC
0U8pfsLU1d3ZUO/fFG0LsETlHVzndSiyjX6ZByMLO6PxhlTWxL8xur+ct9NTTMfpa7R1kkEyeNeD
ghtujfkPSPJ3SfTNTuoOJc1JRtbwgzHynfQzaJbYAsHu+3EPIw9MXcHwuYAPhKCYv+J8srNTU3UK
q+jRrcvB1wpPYYEQY9lzNh8jj7xzJmyqIag8mxDINTNWZ5CVnE0dvYhYtYfVonXtkrjHpTW3OdhI
GNgP+F+JGv62xDAUrm3aDzoqnwWLPsHe2Xwx7Z3O8+hRNd22l7iC0jjefqg/A+eF3GHB+YIoEWNy
dVYLapwOsK7tYnFyIzIJe+ujem4AdwZg09nmiM6C1uGXxvAm1nBLZ0c77H2s5C2M2wcMz8ihJeIH
drltZsHI7EZku6ZQfoFEb8yTca4uJuGgbTNdgjVVjjlrnZ57FrUo4KtKGQsv2xq8gDobUvj2fIsA
O+N3J1PMOlFRRfTkyeoLCt+nQMW/ctI91O1+FsGuAtgRZs5t3YDhIzZ11cNvJYM/I7Mvup08UGwY
SfCRifMw6eFltvBPSYdbU61tNoUJXoCGPGvVi3+Bp4OXEcRPI4sD4DID3RYPymYckMs9anIdUW6g
2WourEQ/Lpv508dAxu6nHuT4bS7nRzSurzXoXogbzafCIjrECtsjnM1vySi+YCvcQD3JP/37StKG
3iGo15PfbVdIbOe0asZXaDcbgF33gFYCJlpoIbF169gnRCj6VK+AIRSPgUe2p3atzkTPxSqHIxY3
npthe4o8jbXTZQyhxtLxxST+P1jGjWlpaALvJUifWwCEObv3SxMtgXq6wyjXYOdCkGiyTPDeLKBZ
2IHitfbEKShKWLXxdGlVH6TLuLlnINHy0+ervPaiuS24JDvaiJQndsLw2mW4P89NIG8dqGHsMcUR
hOLiGm3TB2u3o2lBAveq/RPReq8TPMm6wTUSL+QzXNcZcnEOfo1tH6VwNu9CFhUE82V6N4NfeE1T
QLfHwMcOR+id4pByoH/9IZigbHLrxYz1oQ/5JZDNfiPQ925GXNpIPGs//vXnYd9yC28+5kYcLoZL
3HvHjX7VnO8TdDcmUUdjPGy6hk/SLK5ApNmMUwPQYB4hLhzK9jAxEHzCQjhqZJIHgj1i7+cNj/Q7
qHDh9/2WK9U/lYPd9REEP4kPqcRC8bDujKSdT86LGXRDttzd3YZFub5vGjSXg8ALV1hg066KngVn
BDMsxZ5GpQEhze4f5Dy/yPi8bSAflRQV7l/03wbgJg+AQ+gasIWI3V8Wm9OKhYFa+2e4+L5Ayl3A
/TNrYrG/mwVPW3KwLf2NSwL154J2dmnRlC5fnes+kq67cUvQH5D2vem372QCZQFOw6QMPjO9mx4j
1+J4YeOs0wRtMMsQ1wlU7nkc2GEAb6nXnxmFHTcOCkh4qREWEMJHJlmf1ECgKb8oA9073rSuCqf+
TU14mxhSq/DtO4Asy4Z344qqR5tq0YGsyQUtnEB+N1yfMgh28/v/fTe2iOIaodtlVsHuGlbCITS+
+Edbz8BeBpEhmjRvZ2CvM0TmuGzGZCxEXF+EWgrPQpuzLrlEov1s64OPFDeChRoa+E8kBBLJX8V6
K5salzx+zMBz5/sPj49KXnrjzqyfiN9uAweqF8d5jp5bBD5sgQb8A2NsPJuN6mKDMXAbvTfhckRg
HaQF4q8ZP/Arc3T/fqOL5Z4VBS+oZTK/wrX5qPjNNhxnfczwUxBdZvzuEVKNpxJ2AmEUYqpen5zF
uC+/8W9BiN7dN2A4wLVQhublFiMqOema3f84O7PtxpEsy/5KrnhuZGEyA1Crsh44gDMpUYPL/QXL
BwXmecbX94YyuyvESHd1R65IhXtIIkHAYDC795x9rCg8GdTStST+RnOaKpA2PMQswtolikv7kqGv
eCxqKXW2RfTgaTF+blpxbfFDRJyZqqH+TktIk96i04ItBhXmOUL9aLWENI31b2HyO9WllzmLOe6p
PTkYtRv6yDVVlaEx0I5WdCnTjH7q5FaZq2XxWUwjolwWv1Pq4bxOvgxq+kO0+lHlKckLInVdV4zV
2fRdi5dUfZ4qj+dctfSKwO379EB5eTHfBRg0rjzJN7Km1xWozaJqnYLZI100olnaU3/f+aobDwoi
kppqfLFlbKhmukVsucoFYmK6j0kWXeo4OnWmvKq8EWWZIdE29H2PmMVWjqXe6Zmy9aNuE8WJO1l0
cIlwU4z4ztSjqzX01CSxLPPE5zk1rXK7pZiHfM/1lKRYRYqyysz2TprJJ6TiO1FVR04Eeuk5VJoV
VYk7wBrJZuLpUa9idWO3mDjHFw0syCJFjKGyYaOehGBcjgcu+Cizq5/06753VpNW3Ilk0zr1l3kQ
KVq4jqkX+wY12uolnDOAAn0xtN3rzPtQM4Bsk0prr3nkMkYoXDz1qMbayoJdOFjVPTlyM/O2SN8M
gD7lFoeWMMU1pvb6PqyfVcO+6+rqLLsM24N5VKV+6NEGI4vO3249zbS/OVrzOI+AZAC7JIcOT0fx
pWAK0uHdz8iqRFeuWc0tN16b2NtYoDdMJma82dumAFffleNXM+ousWi3yfgpcViA9MDZGWghq0Ua
Fdl4Srnd0o7npOY0QGiCLbBHqaD0z6eLyQpDr5pVzKdnE7NMKC8Oeb02y2AxgSzTdNO1wwbFf47S
ftwNRbrNwUOWAi9esQzYTabeKevPE0KYYLaysQ2cBxKuvGtshDtedN8r6SWOrSe/HresOhZq4y1q
bI2Idva5VA/dYF4sqQxL064f5+ofgHMufaSLuzjwVkrXLuKx3qYtSwTihwElUY762nTTMeVwKfCz
pPV2NRQ9M5jWWT0Lp8ZHb95aN6r2+HbDzQTPSsQvFrd8at6rA5H0furaTFKkrb09mmzKsApNkw6l
eIqcyEE3jpOYyasNh98RBVF0Qh8XO6zZ/SXL5W1JKW8s3fmXoiZGG+sc8tFYx4N+4iMUrLu4cG01
bnqu09xaQspxpzXccs4Pz+nYHdSo2vvdvNgIIyqhGiUQMjlGQBFi7Fz4OUucaC9eX7ilnu4bJd7M
E7oafCl9E8/Aj/k6MTOe5mtCdunSojQuh5C9sLFi5M7Tx3yJRT5sw+mrRmV9fl9LsiOZf8UkhWAQ
3roOBtfhmTKU7jyjcIYzhGYxlumc+LMsjY9h2ayLkVi37Dlgmu3h5c3TdpiG56gJnvi4Vq3SEYbE
WunLIQwvfqu5zBFpWi9ULJSCBwRqPBqh4sV2PPRdKfuWHClMv6xtZ+c71tIpLXciJ0cfbDeqrBWi
J3ZkxgoZ0I5P06ILW86Py2iKnkRv4TFImQIARS9kbpwSyuPspraDJR/m+bUAONlG5Y9y0g6VhZyK
VqR3VZFpM4dEDCzmUIoVm2rEk1k/x5l3iSOShNthNZ/4nD6Qk+br+QBis1gx5PVWWzIzCv41VS8y
m65GEe4iOqr81/ly8/BFzLma75wKZeI8j00wisagpxRjLLDNHPhJBOyUa/Il5OxTbulXk01iE3UU
tLLjxJmbGORB8h0FIO2FZMEaIcn3eOldDqFNqhUlRLaMiKVH7BcGS0Xnjjw21B4ll0xeHHScyyLz
9n3hDKy9IcqmtA0XWE4MCr4VBaAs+Rom/VdiC57s2vmduQ/zmGLGy2hqLhFc0yWOLzIsJTez6QFy
aiXNJ82zqQaKTd5FAQiVmprdPH5i62urey+6Kh/LBuPHfALp3KwSr1O3GY20ZH7BIGCLyzbrsZp5
rIiI701jOusJ5ZWJXZwwk2Y5lSM32ay+m2fg+fvEaT6pXfZaeX32XU3UOysf6PCYX3AwsE+oHjot
Xk1Wd8378QKi5C439e+y0/ZSqRkVBrEtStYekrbHVjP8mIcJ/dvfYzF9ha7KuQ3sb12m3neZSe1O
UNu28gcAkbmrTRm5NQY7pshR7ufRSCP3Hqn/sUuzz3E0fQ7NipVBcQFTvqao4HISd77Sr0XqIAzW
PstSP+PSOFZO9KCK+GTJ5lGh9W3SF0FApjzGeYd/uAjvNc8ZDwUxeC7+z31TlC9+ZDz3sf7FN42r
SFgIhMLZqDooz9TUgpVu9kw5TnnvdeVd2pvnSdZHi6UB+wmgyKXOm3RvHN/IatZxin3ITmtW+MnI
tlVPf2St9wUx3ZHtSrTAwGABHBOzYpRubZywMZrv+yaXw8JIissgu81k1ZeCwgCJPvo94jwEaM4r
lQ/yWShowyRJlxXOlAX2pK+aGtaLKh+p6xTNGTGWsfDN/AtT+6MOt3/N5XiprbGkx6C/1LrxxAL+
Tgpx7e38m5+PgGaSzE0na81HXqsUZXVpPUaBcZG57dZ2uO5slre9/qVUBTMMsxlPUGq5RfKjQqOM
+Kc2VppOPFbfUAaCqj8Nye+dilCjrD3nAEZlPsAEC5TEjJuFzYQvlFaNqO1+rbFpGJporVhlfUyG
7GvByYjr5prj/mp6lH/oNO/mO9iStG36rlwmpfGpZ8VQxGxr5olonoBp2i28lDunF32+NEzlu1HM
rivajnGZfC0QFFR98yUUQ74M0/rLIMJvVHYyntyCBkS7qmvxPcsQpTQ2JqPK1Da19J5whTzT+Xdz
k862yqwqhuwl70tYGLWy0MZ8n1fOPVM8pqWa+VZxrs0UnVicPcvC++r7No4XZdrbdocQWTxQWzkM
SfJSowrKkmxrNNYBpgSHzqF41M3VMdzb6ueWvlXwHAeO66nxU56g50IqGi0Bh+DdS3ahOuGKmlhg
FHpw1QwmKWhYD0R9IRxv0B+YERPb1MVrrEAvTaPTK4wexmR6tcPOldE0bpWg613sUoh1UBeWi8ku
SqLZeMJHAVtdpba9XQMtm/urtfDu+xep5upmwhPtNjV+JU8j01d0frhExpzS4G+vkOPiOwoZqKJx
YEEYyPqtQ4Vnizc2vFpJiBSsfMXazMcB5PSJXz6VQvo/jMpK9zXyB9rY0+QOJVI0WagXCSD5GHsj
wvHRQDfmi26h91m7SGw2uU6kxfiecTVqeRxu1Ei+DkbjdqL8Vhb2VQuHXRmJqxe0YhNR1F0jYk/D
hR4x+/pSgvkcEgn4G0acXdqqmza+shSiC3/HRukgDvay0/+SssX965m09Bw9X/rF5nsx9dSKZLXw
S+U4pcE9xuDNkMS7oqQXmJ51s3r9a2SNG7KLKKemLkQIvCNM7T3dGbYputN/AL34CVnjNnIoUZtU
csV5dYjdM0RF5eFpdCzWezX+9utP8O8BZOZt3pAfkjPURWhDJwSDmqTdrstzwf08c2FmJsyv3+Yn
FJU/xQ55nUHzbIDkPWhL+iMnNU0+AHj87KVvAC0WLiLsr/MnoHKDd9nXoZvU1uqvHbiAGfIHdkpj
1rmVJ2BzExQXCxumpzZ6fw1bY99wWfJJBdETYS9Xmvqx1u1LjvrxLzGHTPuGypJOdKfKNjXXNgG4
m3gImoVstI9YTNrMXfk3yBT7hscyIdKLwo6bLk4rukFOpResMDsLVkIwijJb4zrJPilmqneoWHX2
u30z9VgjZQ9sGtRxilmxQKHwFy/TDcKl7Mwwr0foF0gIEOYVBUZOBA4f8Gnni/3vPu3Nba4Z+Rh4
VkwYbFmlDdUvb3wIe3046ggWI/fXI+0nd/ttPlHTlhFVNMCVqf2QsfugmIo1QH00lOdfv8FPMDfW
zGr6w1Aex4iyXTBBmDPnHs5n9i/UAfzimxr8mO/2hLLDr99pHsD/5nxZNzymMmPTQ+QnnEnf+1b0
6Wetsj8iJv6ELGXd3O5tZkEfDnhtNnF9fp2oHEtE0HAmsJoUq5qO468/xE8uunVz54cASkSE/GId
KNkXEzeoKItd5XcfxKb87BzN//0PV8Nw1NEg54r0SVyC0B7BrXTtX8OZmdbN3Q+JpR5iLHvrt4Xd
fI6CXnyUhPezI7+598dJ0zAezy4QS/mGtLVZaX5i/iX+nmnd3MjI9YbUEASB1OR/rKDOVp/qIpN/
CXJsWjc3cje2ltYO8xO10IKzBoUYWGnxwSzxk/NyG0QUFEbb0z1jwHj9YQ4yYG96/+ux+JNBfxtB
1A6T6oUSkr5G4HhgVnTv5IpCQ49RsBQY9rH4/PqdfrIekDe3rt3kZaFo8PN5QKenqApzGvgdwlL2
jAs6ELgp6dbd/frNfjLlydt7WWiSWIAAbhucQLJXtM99qexMVQuX807u12/ys8tycx+jw1AdqRZi
nRhWubSQ4LfkUf21SeI2l6jzMSlNJOHCPHSeFRBhmT+dAkfs/tqx39zH6RBiErRIU8zDfqmE3cXE
afHrl/7J9CZv7uJOwi6wbI7c1kJXRRWHf++qRPVfW/DJm/u4KvJIijkOG/LosAQq5O+CJNdXvz74
n13Tm/vYHjWCLD2StCPK2Ou5EKSVk3R//eI/uQVus4gIJ5IY/CChJ32bFxTGPeHtKxUJy8IoMvT5
WNVi9JJSG/x/fp7/+D78p/+a3/3z2Vj/93/x9+95gdrfD5qbv/73Y57yz3/Nv/N/f+b9b/z35jU/
f01f69sfevc7vO6/3nf1tfn67i9rcqEaosZfq/H6WiMyeXt9jnD+yf/Xb/7t9e1VHsfi9R+/fc/b
rJlfzQ/z7Ld/fWv34x+/aQ7X7D/++Pr/+ub8Af7x2x0Fg69/O7/2f9u0Yfb69U+/+vq1bngVIf7u
CB1clU3ADP5wRnH/+vYdU/07MB0b6KOhmfP3fvtbBh43+MdvivZ3QzMQATnMIyS02YL5pc7bf35P
+7s0TWSiltBmiAok5P9zkO8u0/9ctr9lLTaOMGvqf/z2fkllWw6sIl216VyYqH950fcP81qGIzKK
zD4Gve6c1JAAm7GOgqsBrm2ptTZfIz1xLmWCUnMI7Q+eODfsT94fwqbj6IZu6gafStzME1aFByIz
HDIBkuTV7i3npCiKvVcjY3KTMokflWRuRoTKs6nRQaMDaXwyrf6brzoU/K3xydAredTmL2Mrpk1f
KS8En0YfTGNvEOP/WRC+HacjLYwahqrjZLFv5uJBshBsPa881ZmGzX6sqXJnaRUdeyrVZJY50Csy
86z5zSe29TA5KvHABiPc/GGM/evy/fFy6fPs8+44hA6qxxDSMAyVBvTN+ULubMxMQ/Vk2CqyUtAK
d12LmE3PBUMg0DfBVCA2k+1wsjTrW2al/YOa2vDRHP+kRpZb4evdT7mD5JIc1HvPgjdY2HeObu6R
/6XHwho/XBHNM/L7gzYF44voCtXif8bNQQ8NqWGRbtsnbbKhStqwCteW3QBzb51PrTUAu6GFvMmS
icdcqI4YVVU6hD3YGKvM4xVEER//j2Z56zIK6qMsE1qwbdTSpGtcSRjaU04kzwnDQLD0DKM/OoJ+
kBRo/oeqbVBsqukCfGj+rXCCU6eO7XcMYXQNgwsKwHzPTSKwsY9KufGsyO3NC5rjbGnDSzgFuozv
i6oPF8JPqvWvr+cbVvz21NicHWmw1oVeePO0sewBdV9leScz6UNKJGqydwJBF7NR+3VVKi2jzFCP
fda8jPPFVnvcQcSlxByc7Z9q09eXvz6kPw8x25jHF/lx0hQaGtb3U4IW+4GVNZ5/nqjkHgoSvDfj
eAkrbAI1qPLHqPXDR0ODIZcvDEiSqyQK7pBG0RvhZje3XhFuEL/oT3SuvXtoPRs7wFJafFGtKj+X
9fDROfzTHDYfsK2igBCaaWDNeX/Ak2/GOnyK4GzHkoBlT4hDXRn+wpx98Y4WGes8wlfnDRh58K17
OHK9VzDvYl2rir63Sg0N+dREbjbVT5GS0bgZ2waxpYVeOdSefn1+tfdPZ6YSchM1XZJvYQjTVG+X
8o0OUA2pTXDOaHwNdu8frbSqNipVhgV3MuDKwewjd4ju1Yj2BXqU+mRQfoW+VW3tufhsCoXWRufq
2WR9UNF5CxF5NyA5OlBtBo8dner/7YBsy0BWE/vU89B1+qpPZqGunwfVCmRfuxIlbFkH55drhhIJ
gubXO/xl10KeTLXDTdJG01bvW3urenSWOi080DCOVhr8Ffx1CfLJqYndfkzwJZimvkhDZENR4b9o
6qQvdCezt8Yo7I9WW/Oy6vZTmYZuqRJLmG3rN2tGTNOV2TQyPFsdzv06V/NTqnSbxjbE3hrdIjEo
pwMbWskQ/1UKAVUJlIMmpyvIvHWteCOEkDFdm3q9wjGCBD2k+jUhzTqEypc+Lv2TZVTminwH5Le2
nx8Slf5hNoaugzJw7QM/nJG02r7IAWizwd1ELMw+BUCZdlAyFoXn0DKO5TLTPX8H63HP2n9Vaogz
fj38jPcrz3n4WarNqoMZWYLfuZ2MPbsuVQNiyrnO/cnVnHSVMT0je8DCRThev0w7fdyGOo0zvZ8+
+6A4RhtpQjSiBEB2VlDDHbRjN/rhJvBr5LZNR5uJYjs+ftQIUU0rtQXTdnYSELgpOMXvUNGEpuCu
6DL/jpVSvWg0SX/LTqrtqJWvrZ8q6xyc1cHQZglbNH2wV3gLwHo/ACxdZzgzrVmGRSn7/RwRG3YA
Q81CvjcCcAvt0iMwVZpb7LH38F5fEr2YMyD7bG3UY31JkIVsAqQxOxFBEU0URNGTZ4Wr2LYkJK7q
6qNf3mvTqKKww4OjhGkDCqSuKLfC2eIg0l0fiBWOmm2VdOOXqMP7kUNd0vSpu5oaDCWa9nv4zelD
2otyiQb1h05U1fptRdMVH9Xi3zJS3p0Ch9safSDLBk0gJL2ZJvs4VzRZGOG5nqP+qDRmj6ofHmLk
/oVmiacc4H1Not4R1OgdZKKQ/mH16A3NKUMzzDmr0hOSXFw/ABhwXsTPCsFviCYG8cEYfUvpuT1U
xjgrYNbNKgP2/dVqUAJNQaJEZ9MLvYWaYap10GtdkQwu6nZEAxYqxiaKHpWOCaP2EixqXXY1g9Df
pFPwfdB9DMJIn8NgkjzCeP4YhvYMQLK+y4CfwWjwl2pp1Ud7Sgr8g4XyQRXizwtbBxKoZjHbmDYO
GPumQoDGM5to5cRnw64usYGgK+38l4qLsIcmFbuV9gR7sj9Xlb5wYhXhWCQ8lwA0jAkj597PBhNs
mN8tUzp1izzN0nUF8uDXs4EmbifG+TAtvkgV66t1m4ABwx2GccxhavamNSZ1Qw7k1q6GiiqlhWZW
lN5976CDLBSETJl/byvUtKjQ3wknCzdjrVVHKA0f1V//vC5yNGaAeeOkmwza2+MazKzUbNAE5zyb
2Ig0YKS9OspXhW08meRvLR2nhK0nAoxRafJgx3mN/C5lVYJiczEklfLBmXpLdno/JjVpSFWVEpeX
MG8DaJx09BJZIRA0o0S61mQgSEbAT3amQJaM7Eg3fclET08zN5NL7o8KswLK0UQdD6KjRVmUib/x
w7CC5o3jgUD6dk2Is+NWuY+Ff8y0laqtZ5rzvsqG/oNCz1tN6v0HoCjJ6pstqYHVS70ZkWmKfbgS
ZnxOJiQIdYM83/GMS53I14KNnjt6wHYVIAkwSdV4OUw9z7rY5yPG1h3JC+151Kx8Y6IkTUKUn2bj
vLRO2WAZFfiiw6TZ1Vg0VaO1RpQzFY4Fr4oORmSPm8irjx0kemifQt2XcX5pR7zkYTpXbgx/1Ui0
PpEe1auSSWpV1VaD4w7EQ5GqJ2y8J8/xnz2gXa6qQ+aswVTh4x1C12sNXHYRBe7CSdE51rLcjL6i
rKX06mXInnMbaobDlsG7oI0tTylCG/xj2nNffuqFXzwNEhtTrNUSB0VcL5Evll+wWRx1esNNVVZH
IIDh//9gYrnP3htn37xqvW2QNmWkKo4jkzPYzxFTZvQpnsLV2A6F2zoK6Mqntob4GRvcY/FIeq2i
TOwui08A9Fc5Ium0hbA42Tyv2AYNS0vPYzSNOusbGaywYKe71u4Zk0rx0ZblLQPudhyxOVBth7IB
T9Kb3ZytB2ll5VFyxsiFgW8adq0sgkMHbGiwCollw8JsB981LWrrpBTZDnJIs6sYgGuo6KSsW929
vfJ3STkZO6VHEhv0T6H1HSWvscvtbF/g9XBbPyGvW82rhWaU1gc3w58X4Y7J7pnlnUYJhbXQzc1A
0GrbOrCYecIgPuoH9Qioo9sX1F1cmgKfa4SHZ4/TulKmfpPhFN6nY3fRh8RcsWPrV6JLH7LI3+WB
AXykgkLywcys/nlqNi2b57VDWcRijN7sw7iN4DbaUXpuNIgJswyUjQ7/tjsFgrmHeQ506vdiTK+y
qg5tgkQwihA0AgKboQENMqM4Qytj2MuSEHrQKXWNbKG/0/La1U3NQK+JnYMt+baMZLCxWAEuMW86
Wz8hT95QzeRbbWevGfDD5WQbxXZwGFfsDRw3EIr9jNpiXZfZorWU/KHzquIhCJOK3QtsltCqvL2d
gEdkxrEONqSJ2BmKnR0l6lqPGNti9Kcf8DmAfmdWAUbJzcvwG8Ji/Dtj1G89O1fWapQLFJUixkTQ
H0MnukZ2os4aPIggindIlJ4MghBEtimKH/A4sW3hdabz0qIdyvxk53sKYlB1eogjMncodrEjUdLu
OoKVVdGA6I3pU88JYbkjRSrG9qWtBjhz/IhwRPU0zcpLRayySOnvpezr5zF61Avij8CtDhvdjrJr
Xwd70cXqehCKswVWTGN8RHdC4bUC25f1q6Ty440fA04GunxIdJunPJaOrsdf/cG4mZdxN7cn9yWl
PLan7DLFzdppamTl+1qSnlWbZ06srJPIicmsOVZSQv60YjSKqchWXSXvm0xjmUqxbW3IQzV1iyip
PXfihnBIn9Dlh/l9bxutPxwdjx3D5vHDJoSHqKRX+H5llwOPM9JwME6ONY4kutQkYCRovyVAX1fk
92XRpQc943pG5saSibGhMqQgdcp4jrL6AGeHT8vbdOF4JatSbGXvMBsiMt1rQbYfDP2aaNbTB+f0
LUjl9rAdTikVEZVt6e32oTFEp5WZNZ5APMCVatnDtb2oz7jn1BWeamPliFJfQD8Nv6Vd+4hg4YzA
INtODhEPNeb9x9BOCpzhiO4mu6vvKbJ+ycG5HQfwhJtA78E+9t3OzCk/AKAVl8qsjjps/bXlpePG
LrHWmxLXF2SNS+Hn3aKHeE5mQtEdtUIj6YHyC8xLBqIaITWc8KgMIYLmMB2Vo2dxnSnM3TWePsE9
claVocZHGKzxUSYgswerxk9KDwihr5qEC0pscJJs4rrrEpzNP7/ARqJlkQSbMWtsd3RMufcECmSq
vIB4cK6veobWpqt2SmFWpGvIw5TrwSawA2spTPy2nuUrOxhd00YGSoU6sGsgJOWA2wA/oWM0YZuh
0Cqy/OWtjvP2pYj7b90w5C43UHpIsuC7l4bxhiSTzjURxxPLwj4EcvW0EeQ6oN5XDl07RdABCG/L
Hpg2CEPuVHMjgB4xnWiu0fXlndFqc6iJ9mLPWYVAfDFrm3dR5A8UsiLvzlLk55Bq1xEIsL4ocrvZ
OEI+dUpbHRtFLBSzDk6TQ60mKSWNP9+cDrJmB6LV2Z036imvFW+SsT8FhtPuBs3G9OthASU2GERj
bnQ79G7PqDe1XWYR1TZ5nrGfnHTd1S3EpDbchSO8SzwW9rpQWq/Zac5gHdSeoeF7AGi1Ooi3fUa4
AxgpgTe+7/aK5KIhoDTOb1/6CMt58ezDun3WmsreGbZJPcLCgWASVx+vW3jWx6ZlP9pToFy2EGVh
4ECaG3Tb2GM/qj7JO93xjSdOgwc1OXCORJLgsVM8sYpyROQ61qgh6L6RRqCvbMNS0Orq8V1F5ehR
y1WkX8EYHUIWpnslK51F2zCrQ0S1V2Vj4zj1i4bbScaINfMRyBBf3v6kldGejgpW3jZ4KE0ZPKjd
s4gt64M5863m8f72phZniHlFoFFfv33U2hRVdSvzmJV09pJhG9xJSdVmxODGRo1yrGqoKnzFcdwI
n+XZBHm3rXhGFSj3NWTbI5aF0LG3+Dn6FU8Bdm0J8DC1QNhHhsy3WAWjVDpodvPhi94YS+9likrl
2agI+Cnx7+C1dGPx1GHxJxEpJchFwuf5YBq7aR4w+TJ3marG6s2kp/SnlPCsSase6PopRK54gGG7
M8KSS2rZZ7Za5SURLqzW+hBOnbioou23xDwkHx3FzbpmPgqKUJoDN0hI+0+PAMaoSCQ4fmTzlnXJ
/OzeQnGzYn5o3EpBi9skXbysgIEuho6qUhSr0yqjKzs7gjEzFPxwCoZsS7rEBwNB/vnY6MNxQWn0
UKAlJ+bm8WR0NYxBXcBlhyYxhHg74tqDFTh/SRHiJqOGyRYLFcg7PdlMZv2pnhCAUlx6CBL4Nlon
9Sfpp5vKhuAI+pD8gxCp/TjGjssUArqdzBmfdCEKsC3W13TLMK9X1ZCUqEb80kWY8uQYDSlkEbd0
EVW/O6l+T+IEHV0io86VGD3X9mJrSVLE16CV2Rbo9fQINeps2pN1aUYFcTy9Hh47LbjneDr2Rnk0
ba/fynT2D1b+q5NRJs8M0nUs4WxD35IQrMQBEQiiX8q0dp8cssFil9uhTm6LXmyEN9AEwUXqmWO1
D/TQB5OsTR9UTt6WAO9vRtthXc4Og/YnlYmbUt1MuSiyyVRO4yCNS1lEkKeb2tvYjWw3VZu95kK+
4vdpQWdWrzapR9v6C3Pg1pwgZgkNMIJe9i8sfsbIa7aitMtl5gSvZtiOh86Ox0OuW8Oh8a1PxlQR
SlVlK41d64MItXPedQGRBKG1jlLQO1QT4tMIL7yvDW3vZ5UbdA2rpawVRArAisss39kU3fS5HkPr
aSrr3BVCv2hSMd0mkd6d0HIY1xjn97C/tCVscPtC88ZUk0MRyheKzgM+lCKk+TAqVAhr44RLCOLn
iIy4Qvu0TBBRw5ErhdvkxbOTepjKe3lK9P5MWvHeUCVok0psoJSwdhMe4WrxsGscFdU14SDfq36u
UnAzNYFzpe/8QOa7d6oEJli/wqsniOUhBm9HytNwiYPGXA7qViYmjToVsDb3slhPRbXz4bQ9jgR9
/XpWui3NMh84MCpoDdIGp8Jy21oFPFb6rN3C80gBB3dheSinXtsECpXnMrP709sXcC8w2VvE/xPo
Wsv3ahKaYDn6LTlVce6VO3webgrb3Q0mnDBBFH/nfSO6htbRLixtqSaTeRyUHMegrhhbvwbJMymm
vqymKdplogEUV7M+yMzyqoLI68MOR6C/zPPIXseq02w6lnur2IFf9utTcCNGtedT4LDNwy6oO/+m
qwvUMqf+nuRnUU90u5UcKT2GvhR6FD0WQ10JdKtbqfn2MoFQwmZvcL1xJDKhrOPnjw5m3vu+uwFJ
8jLxwdrIzGgC3oogRaRqg5Yq+VkPyhg5GzZjKKqFm9A2OKnQn9i3bvI8eFEQpLk6i5mVuQF30Swb
3cxWqiQNTLTR7zrxk/skxShlh3BpgKXFexNjbkiv7tor6pfAGLQ1Inm80GVu3ZGmBOLFOfYx9VEt
HxKQaxUCSbNrXI29pt7GJ0nHdy9YgpDgRw1B2Lhw0pBdQqQBnKuFvhqNwofHErSLMsr1fRthiRnh
l27KCbyvMYaXtBqcT7avZVuita7YXMR+yAoDt2uHdV9gTjG1RQTFElc9lUYbqPeuM2DwO22wLw2n
2nSe1l+dLtP2AIUWoee8atjbP9mRouL+ueSx1NywRxUmTKJaSlk9ZU0zMFkkhqvODwjIK/oTQSoS
K5mOcy1lOdYqpsTfVSqXty9hrimXNgSPYFhDuR2aa9xFhCdNreoi5ll6MeQQaY94ayKF4BO25nlM
GKIu1GnvNKHY0vsnwjGrX1SPZpWW0Q2PJekVYdw+emV4jVoM+G/LKr8yc5xiPkAtwLMUmxTzU683
tLrmXAbFaQ6dX9TkRJJdy9Le2pXQuxrfvFOEMn6NSSBZqKTA7boYtEYIOOzCg3xfyeDSQUNeZnXz
oar9pqNnq5qm2qwY2eHOj4q36skfVKh6zgqcXWp5hoNZLhxCavY6stEs9rIH8n/gfVqhdG0BMqNq
pi9eiQnJCnqDrVb7uRz9dOcoABLHqDA+xSOVxCCpyw01R+MTFh7KEclw9p3abT2gNe1UQubNiy0y
s+pIaMC//pTlAX8C1bJAKA4hCdbdIQrGR9Km4stk1NusrxUYRwP0OzNnTdjbOz83nW0Ujt4HPc5b
ico/zwjZnuyvUTfobyX1P5yRNhad5/fAwXmoBXctbrQYdKbXnozS7u6rqLyGoERmsTR4LOW72bXW
RyqZm97ifAga1XHVUVlJE+w31yb+cAgV1KK6IA3izP+z05BqmFohQ8XYFcO06g4OQElAAGHIbYYf
TrYOz1JCPqg9jauij6MXkI/NB4u628r921HpNjIramlvhYf3R6WFQhWOPpB5MQ0bKavxoSiCHGNq
qK4lKOSagVwS5YcxWR23lT6m910zHUQ+ZITddVc0KxmsrPkhMU4DKcS+3MJMgbVrlF8T347vqQe0
rtPr4Uaxwg9OqvnnkyokcgxK9oi0NEpD7w/fr5xymuosOw+j/7kOQ+2YEdW3T5r/zdl59ciNZNv6
FxGgN6/pvSlfeiEktZomaIIuaH79/Zi6OJiWBi2cAwwSVTM9XZlJMmLH3mutL9/Z7VPDavlt6Eky
1LBTXdoQ4ybtuzTdlm1pLEMiq06BUdPacYX/5uJo2MW5Y636ePTfVKsl66br4t04/1pp6oZrvTkP
0FufKnwPpGrBMikmd0+J3l0ioTsQcpuFGsqSEwJHQKYDyaakCb1qS9KoK+KUQY5Wn8mIB7lweTxY
TC5Fpw+bx09j6g2b3ois9R+2rf/yNaHPskyGRrbLPOsXJU0bWePECiYvPWSejoT6Q6jCpx5R65hz
shbtDrmWu6n9DJNYR5OOAIEs2/fCMC++dJ4VKbR/uHS/7+vM1BivofPQTdr9j+PGfzwPkT9K03MI
HBNpi2osGnX+zAgFB6TuStIZXBjQHhm8OcHakPaJEBR4ABOctJFm6ee/f0P/5UaChDXf61QM1Fm/
LpmTAbRF97X2guek2pADZDDR6Qk6Dcpx1ejlcCkrDimGinHRja15qkvLPI01x6xQG99Gs0879tgM
M4zRNteQUKYkRASCb78s7eHiyOpHSdrgPlcQr/oM7yBJNOYl9O1hS8s2XHnwZa56GZ8y0k5PCLLG
QyfNjRFbap0jPLkMiBDKOCAzBgD7MrcH82411a6JGoEJG8G+UgHtITUi3rIMagrchH8qxn67kUyd
O4geJWb5WQfzS4tylIRpK0qwS6Od7N6bzro+fnfSUCf9bkgO5L8Iis5DkR5Ku8hOemq8Kw/EEIFB
16Qk2+nfL9uveiyfVcckkJumo+Vb3FC/jCqi2cDjRabC3BaPdNKZVyQdsagcopdNJV8Fe8+6Db/b
XUe2EAxlKFx2vBZtY+xte4D80OWnqiR4E7Rrt8tNEmOFUMQ4yPC9iqLgoCyajv/+rq3fTtImzyJf
IufBwPepKP+5ak2eZ6AM4IzSd7m+IwPXxXB7HHykJjmT0mVlEqyu5KE1TYqbHPtYPou0Ur9u9gH5
jhTpg3foy+CJTqYOrHM6qFmUEomkfGq6+luKV/2ATXsTFYIOcK+RtTxEX63MeaKYa9dF7xDzVBEd
Ct0gXXcjjaeR2yuqAEbb5jEdm+gPKhPjt8qZqzQ/WG7gGY5Ok+OfH3qoImAPcYy9oUFmNlg10W1p
dbXdJjiMWk251oSXsgvU8TEn7r5HKWFAQS0Jwki9HWlxmP5zZk1+Xv2pyfXrSJ37yGV8baCCQv0D
0fqXfYRhne0z658uPyWsPxfChiw25i3eVWlT+zoilNxNk3xvoowm6ayqfbwQA+GeEu/PB5/fnzUX
TbrpWC4nfrTA8//+HwtkmoetX3qDdclQju5oL5S9+6Wxyoat1nAOkj678JGDlQpaitnhfmij7G+r
maJVMqQTvAW9Wf37neuY/M1/HH+Q57m0CVzLN1Cg/NoDskLgonZQGBcKeG1XBlG7s1Lpke8XvhkA
He+dkdTXptBPYInRijKHK7Lhux8yssc93J04pT7JfqzvDQHdizaMAU+0gs9WkkUJbTwFjPrEbVww
6xfVinmTdy7aTJwUbABJwPMy6ptTJFpvS25acCqr0N3OQEpOuVAk5pawMUspiyr5aD2EczvoESTD
5H6/ZWEut7EnAtbaHvG2VtLUKCpkakkpf4DbTKdoC8sk+NF63lGmjv05to7PIcoXf6i7ft/9mK7P
fT4WrYBW2q+2vSKF6zbx9OJcnm7dENydQDdPRLrMvQuHlBlxMBLD3Elj+t6yKmEaFN0hn7MU//2S
2r89l9asZfVpNBAMxmP5y21mWpFdBa1D6m6oK6Js5pAkyxloX1XDSnauf6ETRMxpUUniTuL4yNGf
bLJKNzZZqaUbK7AFwbvRRMYYGmWkDiaYQZJU3DJzjhrZZuBYSJEheWXq+o0Mp+hsM6pCAcBlIs37
HtKNXZiTem3MobkTwnexc7s56wRqKZOW2kja35Hct/jaM9Un29iFVdBN9AYDwi684sObSHBuWns7
NAnhTFpSkmWROHu7tfM/fF3Wf3kCOFr5DPhNivjA++XrinsaKz7qtIvFKQsuF+OkIAZ3l/5dNzrR
lJ6h4WG35ukvOUitO7D00mE6kLrFqbsVs3x56tbKg9bktG9WxLBEFN0XAkE+pZF/qZWPrQAZD8Dz
GXJHp4pe7i7I0psXu++AD0gQ3VapekPug5bO/pPZ9lcRpK/T7Ef+iPLJRtvNWv3PdUczOKr5ph9e
UBPnm0oJQk17AL6x8z0yjPtkjvZBmyNOgwhXdqWIadLSs0NaOXBs8np7xYmXPW3tS+3q4lHY0+cj
f9wMICol/oLzA9lLjiNIUZxeyElDTUgbUvltsYZp/Gyn2o/cibdaSAuLU2G/TWmvbQog8LDiaDz+
rx8A10FKYFMX++78LPzz8wrpO507ueKaNf21K8zxnPoeA8fUf4qn+o1wMv8sE+I/qO4O0h9m1Tt8
X8tICK+LxSoyYzWzFIifYhA01PWZLPXy1YoTsqxIiQEm5tMhOFuICBcM0cdl3XXDCcVvCCyqfXJi
wyXWO0f/bSAbp74SpzjSQK5kOhqQrHiGNCN3MdEmt8ZAK5s3evVRh28Z+8NbPX8tPoiJiXL5CMjH
eikUpxCyMqo/yC5+r1tQh3JOdG3ufuRnjzvnP3akSBEqmrVE+GU68ynlDCChwjI71daPsZP2rXer
ddLnxJ6kbr0bFFDGPKmTY+y2F/A2z3DkhldfqEPoWV/bGBZZkQ7R1ayJxbQrC490FFzh0vWLRg0e
6VBjuysNgDYE3r2qgKBro/7Wk+d5c9P6LYNUETbTp8g6STes6VaIgf6kDKUB/duW5zGU91DPW75P
/Gjwz9sjlvDT7HIQV2Xp7dbTsu+h1ztvcWo2iBjqcTnpqbj4NoGLzAjHjU3YK/HcInrPMiKveslx
pi94AGyw8kdiNYv95BuX2BHjtYT4WvXSepUTSCY7ZztNWlrlml8eejv1mCMKzB5SlRftPc4VIEOO
r1stS+xLV4zZ3uGoulBa6P4F1U08GxVYEred2BIJkdl71ltaMlZeZNqcZmi5b9Lkvl7GoQ5hDtrx
FZxLcyWOlBT6sbQXMtG+U8in19HASes6A3SUSXfu9NIHckD+JrfFYq/mB4kHydMiEll1f7hRN0JU
6+H6Wpm9Zs0bvlQ/JLj1v83XYPZiyM2UiBayU3Wc+rA/w2mU4GnKz8lR2rrK/XqHFVW/twKDk8mx
S07hwfH/moWuzHPseKPCTr3mRLKaC+CST7EeF7d28k4oJLurjSJsT4NnDTYBanID4pJVGnF2Do8m
T28qUO6bih3/mrbZWwQPiv3Xfde1gQF5O5RnhT2QANRKfkYa6LA8VOOtI12hTwBJ9ACu6aK1BCx3
ZXN1YALnDGw3pNRBsfufK9QWXrEn5vVFI3xmHQ/pzOryUPC7zDbqrlfnXot+GFIPb1UXbOy+svaC
WoWMQl/fdQPEVnZS2x/1VQO5+u5/kvQWfy3ncM+eE7KXouhZeH1qrDKo77u8Mg6mj1ovs5mz1IOL
w4sRxDuL+g5oOXnLVixht1qc3xdtnFjPSFed59JkCy3kKc7E+ME6TUN4pJp6/NqnJf0NP3xKiIm+
FoiHFhPR3cvajuXFG3VifACxXOJS9845/mUicvX4W5+QRaHl7buW2YpuswQvG4CzLuP74yU6u2nl
3wwkKwR2gxprSkec/ShND2HeN4tUwW8ixBwKSkrH0c+FuXQY8B0i6ZjbqXKrjeUTT5O4n7KsnC2A
0mjrw6O+t27+5OT117KVOTjUIby6WS4W1Bs9zsZL1vjVs92HOdGPITnwk14/k0JYHtvaPqGHevaQ
AP6VpuO99PP0fZKpu+6Vao5ZrymUeWT3RmXyY/Qa9UKEpvWMgswi9vX/N0rchjkjT3Z3seRoLnu+
n1eDrFWV+rO8YUr2hI0bhKRBMK1db2k3RXPuq+g2GK22agt3hGmkD6fIkzYygDLdo7omki4ZEwA+
vT1eYkMjEWd02yvUkQIpnrwaQktRMzr2CukbaBoTEZMBx6qZ+b2CCN900uTRHD/L6aN2Ou3NoKjk
w4IyFCL5FgyOZP41elhMSu/cleO5JNh4UY5lf42GOt38x0/MF5dmLcLl4xvg9HSkhw18Vmkfop21
vAAIlpNthWdvYkrHZGodMfagauufpe5+oIfeCzdtru3QNVcR3ahixq919Ow2YbtGguEcIwYYC2fe
/Bpv36rCOT4kJFkpxgVZ1kvX6rXNEIY8GLGeL7Ns4uxYPne1hTamf30cJSzayisxOs2yAkgo8xbI
SFlmHzp3xLLLJHl2hbZy4DOcbDHg1KK1uo3mBWQOpqvLHlStoguoc0ffHi+TsxzMuL2YldL3LlQv
X0QF+rR2kcyC78i7M2aJd64GxbFmzbo5GOt3EyKGJafgcZVIWFsKjedLmXxqMdgcMjqSL+AsdCXH
Y+GpcNvp2l+algM6a9qnCYJY1tn1shr9cdEzhbl7ytqh2x3o4xjeVhcN8N84aU6xCVZwANzH2dHd
psg/XpKchMAs0t3vJTd2Bx32mEaut/BjVx6SoExWnW4mH5pRELyEpXTP7GjBThTfMh9hta3V/ktC
ZbRgeW2+sPZvHBfl7TykKUMbsh1pyvtRK/3XaMK5ZF1zT2m3lFC8+yTxu7At3LBGDqBzfG9ZidHf
4iVsj6GCTZhPrrkD6wnRR6JRdiZ3pKgJvkqaTFSPyXTI7Cm9ZGWgrxJgXx+ice/UANMPrA0Eqjdw
kaLKOwME2av2IVMsznKo26doqlg8Y0S9lcmAUszzidyeXsag/puSUTt4vTcgIaoQDzv6jLe7BYQo
b6IECBtTYfWCtyC9Grp5we14IJYpOz+EYDjBw2sZHvHddttCx+0oA4eEV12Yp5Z5QR8mw1Y0NSJk
LwTyUUn7Ipnz/Oxk+k6ylLMnkjpR3B8+ycok1F+oYPwSKdbU7K6smGD3rkyvgTyRF3JmXx0hMk8r
H1kppeQAaLx3GFvFtGUsVxrrWhrNXgdbTQD9OJydtH1KJ3XpkiZiWp4iQeK/0UZ9uLZgiHLiWZ3G
IKJWy9O/xoSY7cqlkZq0YOly40lxNH5GGmgeg8jPVlqayH3WI300Q0FkbAvRw2CtfTM1Ut5jCPIn
O+jPnpmEJy2hoafLsPkEcfCKa8OE5pShs/aS1N8anmXOII5g5Xic67nl6r+A721RxlqfJffMCtVp
frZiwnF/HsMrLeXGw3NDmpCojo+XjH1llaI6Jdi91s5k02k7BOcvj98mGw7pz/9vUvrZuupBaJuh
Nl2rVBNPIh2eSRGIPssuZqLkOsz8Z79ZnNA7ziMTlAKqFAIKyycPe9mdQA93pzRGsU7RVU9aGINj
atQGWIyB8m0Irv384owvmchzrJ04lqg3dnYTxm+G3mh7A1b82lGx+wfD4SPR5R/tFtv15+b4PDgK
0AP9MjNqYgYY5AJ3lzJQZ50r+OblJnBa246ORMLXs/DO3HuGS/zFXHEC5QRm5qmRnOPwU1cWwaAV
p1I/Refw+DVpyjdy1K3XaKieI2EX38syfy4jM135amqPDuL5dWyLeOv4uf6aLymP9E3lzlnXXqye
22yw78KqFsLkskWRkOwyEHsfd+2gyY0cQvHys38mffmCzHn6KosIEm3rfI7uYG4ap94p0gyPBk8f
0WphE9NiGbp1oNXxiRPe2vbK4gWiK6GOjat/kmP3VhZ1/t3hU2gW7zQky75Op2eNVeNLn4U0bSM1
vFFgYH5R5gD3JEQuUVnuE/gDojx77QWNUPQ69og2y9R70rs4vf/7QfKnfPgfl4vUAUaups3x2SN1
7ZeTpB/qQ4swErNci18VNifj8lkhGhTe4CyIo4dJzAHGidZGTGKaI4mg2hia1e1Qan4Ug6jxn7UM
tX1dvlsZvWjKUgWRBW1hZBvdOnc8ue7aGu93KtXRRywNOVzz22U+yRJxnt9hsXQwZ1h1e+3cqCci
u/3b1Dt7zfPrHEgxnm4iEITLRGP+PeCUWfh7vwz9l9rRssuUJSTcGFZ40WtSymvoUFuk79XaKXTr
FYGsue6EdzFC9NCJ13pnS7O8s6NntHuKDnwRA9gTz9KtBzV4t6j17+GE3Rixzt4pneZqzS/kckb2
cKcwSDtrpAZATlCP8XPiQVgfJahZkMrqxY6BziGIWBRD+QWppL+dQ09XBXqPZVwZztFutYzRXj+u
7bvTde2tHJ32Vs0vWggDCBumsalJ29RwkH+Lx3ffLxvw20Z+lcQP9jI3dvEwUmokskZ3qAfmulUG
bqlSam8+s+mlaYf5s/JrRoHsAdfe7cJN2yjoZ4HTHWDNbUv+LZdxHgp6Tv2DeZfizVmAocj7fAmC
6FvWNu73MW1vaeiWp0LZzNhklNN7n/A9MmmFd04Xfhd0BkhUSblPoqV5tCdU30OOAN8c8nrbcCmI
MyYFVjbjPnKn+0MW23q1YttM7R04FvvSxxJgbNoj84pCLnlRg/BJ033c99WnXQK8I022Mt8ls11w
WvnwU0DUjBE4XqfIDpPBLN6AErCvUQC0xGaubHCftwkjwmYoVX7yDARuVuu8EIMC9bkSO0OLhjdR
QYlmF/n78Vtaxd6BfbhcSs+bI4Yse/O4ZI8XegU+Bkpt3MSNKjdhYVDUM6D/pKOwdazJfgkIt69E
ZR1atDarihHv17qa9hBEsze4uum+a71sM0IeWaGlN/Zy0j8DEnuvdCicN3Qwi76c+humjC9G2eUr
B+P+p05DZcHjJi6BKbznvGSRi4iEFidGxP0p703v5hS1d9PqNiCQNre3qmkUo/g4J13UH1eeHQ4H
st0t3gRp7UPjfdZmvS11hZYwMY1bJPoOKDA/pRnm7UjG5q3MRbcuI6tftn1VbzOjMk4mMopl2XrT
JiT58akvrPLcNeHZmmdBYUeVFbfDhxdwEfMW+PejbNSMcTzWMgJYK+GruHEuV5hBw6Mjg/AI1TVa
xkPWrGw5NsdmKpFLpY0TbVVcBIvc+kxMhEdGUH2qKtY/ODNx94Vib4+5dWWGNh30ziw3g6R7n0sk
CJ6YaLQkxXfNRIeTdon21A60FcLSqlfWwO0/ty7o41tLB0Drnvt3gWKyP7C/VOEys72VDKS1D6yS
2E4dZGDGwW/Pd12ihsr9t9RhnNVHa1hNYi/dEj2f1sOXYnR2ZcthqZ4a6EcCLeio6c1xbH3/gOK9
WWq1pb2FUesR9jt3NFR/GnLS18PHsji/PH7SgdNxT8ldMi8XVVC4R04O4eJneEvlg1ASVcBRz7Lg
HNrcCK315k4QD7QW201KTuctJP0DKVW40Eou6GD88BKaCkHWZa/+RcyFvq2jKk/61EHC777EYd3e
EqV/saNyzaqk9s1QT0sjcz/9drSPrTa9kBxgfgcN8BG6jbyoourIUQJtaOvyuYur7LWr6LbboxpW
SmIuEp5DtrTCZwww17FovWayWPtFoJ/aPr16QRH9/IiPz0mXnqhVKf074poX06kR8MSGPGL+oJks
s/ScsmXuyoR7zQxLyuCYzGmsDQsxRQ3tuATjg6zwVVDXuvMLHmB0ASXqbsdAxO3NIoaxQ+5Ysmgt
IIvJz2DO/hdhEh0Nco2Xohe3ztIAeM3OCjtJ7VvMPKGd6mZPO+/mp1F9KJL+8pjy6WX/zQlA3jmz
DrWfdaiPFzU8wXDiSWM6xry8LqA/TuH3R6MGIx8X3q062DRz+csNzCgVkcgCfCsB90wgPPLgvuUu
zxzAX+RbfbB5FN4ICl89OV1E7BmvILxpQ475ZhT0rzJz0rZcQX2FSn8R0187xZZP/EUc/S2daNk2
SFIDQp/jue+VpUW3RbJjLmpJNy5Oxpdubta5VoHsP2inXTLqIV6q4kdOH+2I2dE5Oq5wDx1csT72
taPEILyAH18S9tI1eHjVrDoRSyfOqoORk7QQGaxBo3THVZy7PyrdN18RdFjnMPR/FLPlnNbdXZL4
fbVy44uqq2EnacmscovkeUZe4ggQONv8vOeZ343cM1F06yYXDyg4QnRbOVpqgqY75arX1BCfqc4h
HQ9uQRq3FM9JVH9PLX0820hCFy2D1ANAeXpDo+OkIBUSZzVCmSZEnsrO8oo7XQxCaHJX/yYD2o1t
C5DFx5nECDDeiNYYECwHyYfpZJ9unuTbXJfa2mwqd6H3bfPVa6dvAwXPE3yo6uhoQLeMWHtqhKE/
gUsyniRxoFXeyFtmQ1PQmz46VqnBaYOLeZWaiF7ZklbFoMMFhze2cL2JnnoViJOvQ/Mqg2QfOwpl
f+nsaX8wSDVL/5vp9UszglOp9258D8fknb7h9FTG/Wcf5G+Pb94VbbXQZUJk9VzZecCXThBcz0MU
2V/VN2f0q3tjMxLRaw4GeF++5n65QxsoNhP521CF0SgRBB33lXMcp4tB3vxVmGa786gt6NhmGTam
3D3b4UGrhTNjN+hueIbZbujwdgB1mvBUpR4MiM4HzDdOEwqT3j3EjTWtMIyHoEQYzjz6folIv06D
rUNHHfyMwo8sXVZ6YymKWJzh5OFowoJ4NhLrRdL2P9JO6Ci6w+QvF5pMacfd3tQ8i9Xe0ncJtc0q
N9+thnD6Rek15jJKbQ67HOWSdPgRxEg4x9mA00wjLQ8HpYHTOs8Pg0zX5NWVleFZC/zVSPVMDWFS
P84vRZGtf9ZFNrLXQ5GnTDvoThYdjVFmIt4qdvelKzn1Jgrca2OMm6EuvjgVkE4vqMZbNmdjGDUm
ml7v9KsojQ9FZPe6io1hWUtvMypl7OHrPSP4m6jZrHEHzOb6WOFZZn3gKmW7x0m8LCbfne3Qgjm1
JheFGxfgkgGPPNwLiTEbBwdvTfUDJgyn2CkDd0Nn86MfPfkpCt1fIjQqjv4J7zc2sqgXJ+z5CseB
aa3NcNaaGH78DRPZU6/iTUJmAJtmtLcBCD9bnYsoJW8/PMg0EckbX/Wp9JctUWc7r00+nZCuCdux
hyEw+1B+yOfLM8kXXXb9vc44RUcGwlrNNaetV1tYTsMuvWmDz4FxahG5UnVj9cr3g9A7Jhale+Nk
/JdtlvrrzyVV1oPYPp6KyBz1r4P5QpN+frSqT0xS/W4q0JLyPrcN/+ABvgHbZjYJoibM77qlBffY
0y+9b0Yni7e9TJzGXroY4i8af+3ozAGmvsZTUkzOXlr0xscmrhZ+4urbyujZpucX7h1C5z1EBJbT
EmvgO38LwHsrX3PISs/BKMLgjl68ovbXuY3Cj3I12YaTHR5dPwMbMYbPk5ZtkQ1NO7xNzZOOnINg
KHKOIjat4+NFi1OISnXUwEhxlvTvIaDOL04X8xe0yP2CX1SxiCMr6HxboJVjFddhBM4dVOnINz8Z
OUMEXXFiNLCuSQ+6F0anQNFF8tNNpuei7o/oqb39OFa8t7lSMyawUGamH925AK8fMn7LeAmJNQlN
urq05i7DNLULqyniH5axpf1GZ5WkinVWWP358TLEerKpddZ/McbNc1H1MawwAlMyGt+PMmCaQufY
QXTdCdPf28FfrkUjqEjv7ny4SuH/YKngiYnbp0yaxlOWuXJrKhh/KrFWykJqQNDseMaAlhM9/2b4
/aaZmx+mzVRD1c+6X1jbSpYMw2gYLWjq6qe4LsrXePzy+BtapjXPqrylUsinqkz5aJNWcF6gQ9qJ
4ZzkIr5xN0U3dBbJbiwLtUDVrfbm5Lxrfdud4oGXycK7UtdusXHDtDv1xdhtuAD5doYb77MuOGl4
KKvOKV+SWjef8IzteEPuLXajcxsG9Z0JY7MQqAH2RArUd5y1a08n8GYSamfO9xeBKM0lTsxn6Nb5
7REd52YkogrPOCpoICQQR0wFOvdk1+p7HpAPU2kWSOzax04xF5fj/G2XlVlyxi4QbUGUHLWiedU1
Osu9LJtv5hDu0vhQEP8/cqiS493Wo3qP3m5YeFAX7oZ+NKxiotuOgCWXIbRGYQ7Tuq05XojW3SiO
fx+1r3ymRR6S7b5PlulDPSnjPJ9BktRng3FDYRw/l9krJW3+ZBK1smtLaMBqcvmXhzlbUROb6M30
dOfF9LoTY1/PZUUR1uM5aFBq1LBb+SaIlzPS5l4XOFb1vj+Nj/rKEQZ181QsSGRrn+KUe4i38tpE
HdO9gBZe9z8/tcxqFmY7Oc0mY+td2zQiUUdEXwRFx2ZM42FvhGb0giry3US+9i03qmFBk9a8jQK0
dhoyfRDgdegseMVrFeKohc7c/YiaGvgBEJU+HdIdWE04JLZRMFvX+mFpcRkP2Cx8rPFDj1VmdL1D
k36gmwv3j19svtx/b/88koD/0f2ZI1AspG2zB9o3fs2Gs5kRNASk9NeJimqDYlvMWhWHrVil7FCV
C1ut6Tc1k989fEowdUmsH2Qb1kvPbrBsE3WxUc1OK0P9W2HvLJHF70ZMJzXPtK0e0r6dEEPfOPfZ
t4JZ4oLT1dn3oRzGVqJexsQOtoaezoc+sQ6l0b0UkPwWdlF8ug3hv2ZsV/4yNNRN2WFwiJ2GkBF3
Ljz1F9Qg4JmkX9zh/OWkbjT6N9cQS67d3teHSC4NEc7hGf1iGhygwPPRyK4BYyFa3oZu/yxGK/oc
dEfCsc1sGOOjuXMGY1w+2uN1d44rDDAT4/Ctlzv22Xcw9QV+KbeqHymqLce8D9XXZBDln1Si84j+
lyvjee4scddRH5oPFel/6BbKLhNYUJgTG3HKLDGLytWE+OrI22bj7Bo40qLOkV32q9AsPnPTmYMf
+6+ZNhkbzEn5BmZDuRoral5uHOu1MzsQiLq42HZtoAcuYWLPrOvO6tYjvXTkUUs3K86gXv0XdP2n
robTBsDi3285w/hNSepaAf8hBAjhIqDoX8QJXdbQYCdz7PrzyfRrGMtVlNA4dTHmqaEqVuBVcLKI
aK/sdjr7lXGECZUuhZTmuQn/othMV7XQtX3Xce7lZDAtqqp3tzkYkXRgKJTWxspC83uQKnyreQyP
k0FkpIH7e+u2KrzU5i1PsuCSyiBAlEUdXrlhBoO99XePdcWpXwwn7l9qqTalnNpnprVyssiEsMpZ
zEfioN15X6awZzyUGXcj7YuZnbIbdBGvehn0K6VPrxn/5D7NarXVBT2/R6WphlTudHaEhU90ysJu
/e7j8ZOOdnLhGTp6sMLwAMJ6HnZPSJD4rQDLE+85TtaPTHXJVcsWvZ8sBGQiWh7nPlLu2g2TTR5W
4ckaoU6ItB72KQkX3DyoJlyo1MgulbXSCEbZ+BFA4EZPzyXn0L8cPd2K6VnZCu3DOCHQzsYLk9t4
bRqJuNSMqfalATA4zfsBx41FKdOZzpFoI1ZhUZ1SE79im1hHLSwwvaXai2eEBBtaCSGlpbp6pRVs
SQrcWXwz+96GJERai7u1ct9b9SYtgrEH5wp+cPiD/NP8zVjkEhHH3Y/8x/B0RFP/1MJMvUcoRzNh
hRynYtvnwXZUtIzAAiwzdy3nZNKM+a9IPHksIRA5tfPBfDVcRlGdrHodJ1eYmtU6mvJvMrGBShb9
j5EYoJPX5f7m35+O//ZusQ2S4UuMELLeX4PIGzNOQaWn49VKexNbdJM8T/Uu0AQ9b7oQSlh3BOT2
ooBHM4kuYHmoLCa0FOGmvuszhBaNGJuDzdkEPy3ssMDAU1nEB/ynyf/h3brYPLGyeAx6vF9F4Unu
yE7ZunGdbFEsKQSzEa+udU5FZbwgxZcrtF8Osgtx4/OgCUeFxONSj80iDO9drgXkZxkXEjFdRsYc
JYoy+5I6wZfQz1nOcnf4gxyMcfJv6yrzKey/mM18ogF+tXD005jDTHP1KzkO711YqOegAcsGkRt7
ra9HK9udSUf0fE4j5l5SAqmeXQH4LzlgE7A+zDi5hrmFWs3OqmfNsNV2tIh+oNe/QMCD6rsmEyOa
MjRtc9tct8dip8IiuXXVsMQIfsiNrnxpqjQ9WeJFmCToxk3evfUW2Uh63opv2D6OjaSdAxWziIPq
1Kfw20tDbhtNqKPXQa9L2mCCjcr6nCuVnILqvQ6rlIayylBtIbpJVZ3/NC0yfjsMbF9YBRBH2VOm
XdG5fZIsrN5Blc9ucXIeEhFi86pQtcxnGckwZFNAOB4MioBR5MnRjOrxAyNClIXLKbdxuHvB9dHG
aiGdF4lnbGQV4mjVquTi+oRqWliVv8XZvIiR5MXmqxJPf6qDiFAjx3unKbmqPIXnF3zwznaD9sz4
kiOoDE6mT67nwIHs1qPpBmXFzVFRORfSOwSPXmmodcewHNVxBOY1KkdjBmCQgECD6u3/EXZeS24r
W7b9IkQASNhXek+W36UXhErShreZsF/fA6jTvU+feyP6BUGQVIkOadaac0zf0Q5NYA/Pbc5c16V0
hNq5iGH9aMcsu3sFlEFMlD+TpZECYp2h2KvjUx0z+ZCp3J4K0ywZ0TJ2t+ia9r4MSEJUKAgr0h3n
dK3hEdE2ypts/L9k1rMa93/P/LM/TLi2uwjW/9Oui8OrnZrGne6Omz27dalfu7HeKMAm6wDwypbd
HoOQII0eICIS3DeUeqQJRsWf0c/1VUEH6+3/GJXQbf8/L8qhqYuG2MZw5AKT+t+jKE0Aa4AKJu6N
pb+CeL4blIqfp/nQRHG5A//SbrohRTjZdp/W2Fo3fUwxPxlhcp1lJ+QqPmUUIiPX1L8CSPw+SKkn
htEv1CPZym0Swne1KP2ixEETr2uZMbPup5b0b7b0S1QXinqgzN90N6+PNGg2hFzM9qEt1Ui18UBl
Xcy04lvSyJKkeqQqIrVZuZUfjWGQlUrFH3xMvNO67j1rBuPsBd0A5ZuWnGcmNzx01dlDUQBkqzm2
CQxQZAuVZxCMbh+nZgqfW/cReYi56Sv1L0Ms/05kS3MmLRGszBQfGw7Gxk+lvpnK+BnbdXsxBDDd
zHaQEuuwGZZTEGCC2SRCc+0Z+6XQxI/NOvk4J1cUufAlI6BA3DjSFyNPcNoHiGNB2gHf0vE7fwWG
RfZi/ewxTUT0Z05to5ikq9hdK2hcaPhTUj86gRko2AL82LAeeDbtUO7quQQg58OyIkE5ew4rN7o7
eftJA7s8CqPnTO/bg9KH37Npi7Z8Gj4HUMYPbvIWquxWIS1DupncbMuPTp6Z9+uk88VD7/xfVm0l
p+WsMxrcsrMZheilbWx+1rkR7lwJcqXhEjr0XMWbaOiDvepBcASBQQ2tjH94uOMTM1enFM7ed9kD
MjpSTB+ITFXflROWb7ZViZObFGh1K58gLDJJVh0cx3cAzY+JcgSfnpeQGLrupt4BF8CIlvVV6Kwm
R4S7cPL4sYIbutCTasCJMWbWk6o3Ue0lR1/51iHVhoxaMX1YQk5YT+K2fgKHux1bB4l/yPtih01B
i+ipbey2zcqc2wVhjDRqaO82sbXb5QWNWdifRj78ivWsR6QIyp7KKcxth+j6aLVD9AExdmsJgvzK
YMTKGzaEkyOWfLUTuG/k61KtZphDYUdBJ5dAPPEQWBdm2DOcpIubqeER9x3JoANg79adS6bRmeIv
W+KZrWjbyAoakTZ3w1bpNnXYgBdBsbJFnZ9LclpPOvQeMFD++Q9CseR5YIv8DNr46pRsjMYy8zeI
RWyqpFCZpjBIrgGLflYgsvidgo3dDqN7bMPO2zRkAuZsvA5FpOZXxzrFqIk/7KCNnhVkjVMxshke
C3BJZYjpII5FN7dpT2kD9mn5cdsGcNR+C3wn+InfvaMh0qSPgU7ZaohwXkb2pPa1RV0Hkk2Y+0Qh
kn1S3pqOHqEYXmLaqlsvaM27n6TmPZhv5eb0U3YIoVlDbZeO5NKbbPkx4qd23GMvcvM0uNRM6paE
7dA30q3f2YA9I+ICA3Jo2Je4E70Ad5UM6HXiltao1mbJGYc+bZIcfZ0qNtUMIlm6QOYscMhK6a01
Fsk1fXPjd1Sh4dNE2JwFva8wUeNNaV2LkCiyDvX80cuOWFm9Tralnn2FXZGcl0PTBfG5wXu5lr0e
YwdW79I343vTW7CodL0iCj5EckAsJXyEpt+Obk24q+fWp76oXxbd8XLoIv2jjeD9Jc50a5KRnqZT
tntTBowY5ZBvFpX11FbjrjWrvwfbBmKVN87VV9UnQnEa6Moj4DwBcJOSm3CdW9DFUF161w03fk6B
B9at+1T0SYELEc7tcppS4tNmS7XOu3+L8Qq1QS0+NMMw9kCYppWvhxQkJ7QV82FRecsf8/7qZ1fq
W5BV8u9CT24CzgW66LzAhJC4Ng3qVN1r4xCzOr0FuWShRP2Ezon2qiXdv2pA0QD43454KW3dvQRV
JV+ANpiyWmvSErv6yTf14OakdXBLAcIRrF2DzGHYjiPsVWVvUI6m1f3UdNgAbOul0cJ1PsJSpf3C
iFE2w3dxE9bIumtG/6gsK92RQQxSjjzw7ZQ72Tl0wSC6k2p3UnjB1sjUw8ud+mp0kDbhpLxBtZlu
Oa55YTdklnds5zxy/raEKecb4ZrybMwH1cT6scitgx267asxVMRxxjRhI0nteCROOEjiY449cSPn
+pcdmJ+B0YbnMmbd6avwZzQP930bdFc0wCtrHu6VgF8lCd/cfhs6RPccIlrBTm0jQ6VNA6mvYGuc
Ot0p2zCF9KelgMoV8aMjT+cOYv2pz9hULg2Qpo/oP4YotiFhFI8J4ueu1Llc0iJ2UJczi+Vo2bzV
0CvoI8TC8z2TSu2CplgaFAhDqfLHaGGkw9hjZxLqhRPKJ3idCLv6V62N1l3Vdy8YEbMjwp981VK1
WUciU1evFPYdeSCKJMhsy69+4bfhgtZvqfgYEc4uwsgpS5/LfKRI1HhvOdWEgzLL4Q5KHkBk7ml7
LyhrogXqk5U5KTAiczpEjTpjMyU0XABq2aWz5akLon2aBeoUhg4TdlVH5NRjed7FVoCxD1HoJq0r
tQnq3L8XlcqvcdGxa59Ojaapn0lUuKuONc/OoL3GcNSPt+UgcxFTLV5H5ViAJBnLaxZV5ZXR3Fs3
sdUD8NfL7bdqDQY5VusQIfx8MK3a3eZ4GFZLN3zGA2/7yB83YEOSXTviOQDLme4GLaYP10O9Mnvz
b5hGLHcmFMUZ7gvP6Na8M/lZ6812wQfEsQ5DQG4NkI8rWJ8vvd35h466wgeEEpqQs9XJgI8m+Bp2
DY7ZQ9iQl7vInam7BJvBOox63LEV9P9uTb59vFQ/k3yCAQjlH5uzGUUHFUMQxW/SuiGypw5Slpdm
MajAMdzUmUlPw7JxRBbZV56M3d4uRn0dauW41fs4uQCsWLfoE3YCrNK+Ncz0RK23XvNNpQelRhLD
58CRWsB/r+Two1EI7NjhL6swtym6O471k4OyeXEJ+A6FptBjsk7EC0gKdP/9FKw11ZSHyDSacz7o
1Mcd4In8Mlc6oOiTb/oPiTfHXU26/2IUCZ4TNi8UGUHfQOOjCQRkP8pr/68mq/m0qJrOKt7GCdwH
aVXuozITY2UxggujcM9+aolz5txDn9ieGCdNbXod9FMtBGM7bzA9l4Zpq2oWi7+QHlaXtD8WQzD+
NUkU/tTCaRzNG+w+Sj8k64LX0pin9JFaVoqdQZtlp8KM1T6E5QpwSpir0nG7mz92m6oUzm/PrGOI
eB1Ma4YjohTsY8vidB2mYcLk8hym8nOAQzA9XFZM6+Uitib9R5Km7TpE//QiveFejeV4NEyCOJDY
W7hFCRq3S/Wa4+g76SMLB1NswtZF/aB9SDc7NzZUpKx2adexxquJ/KWOFz9s1OMvzewQgmkoXPSy
dTcEt2pi1792EI3fgVPXlJ2LerM0RVyEtHMF5ykK8qtRoxiMpPnTmrzh7BZ0F1TGcgQxZ7J3xiZY
5TO5cTn0dm9tcY8Oq4qp7FIWQ3Swoobc7ExoZ52kiz2rsCf6ACTK+7NbX2uZsikSEMCtupoMb1ee
UWc5h8ZxdovEKa0ClMqEH/uiiF613vilDGngyma7Wbg9CYaJk2ztwW329NCDSyjHr2XkGGY9b9yP
pzRmaew758XE5BLosYIqz+xvZ/Z0GqxSPaluT6Uh2SSqtT9amwuNIvm4UpqVHBUT08aHVHGhY/7H
1YN+W3ajOGg6mQ5QjJJDkVGnqQydUduqp1cCMDLWPEn7JxAvAXbZDeke5j0Mw9OQBMafpA+OaHKZ
XnVbXVpkmk+BqLOV1VfZaTnN6rQ4k3x9zQPnE0dk/T6YwbRtnby4hENm0nlnyp1Uh+8DKnhuQkU1
xnZ4DnyNDCRdvMvMbSCKYgxgudo+2IIlJm4A3e19Xh/rbS/G21qk/msUVuErndJxdhLmXSq3iUZw
LgDMjpoMgIllKbUsqvT6kNipuKPWGx6iK+TRJds9mnWdy2GqiH1ymvKyDGAWq6rWJtxbVJO8jjoK
V7Cva6P3zac8Bs0qY2aRVLY3N6afndIZRnwMtaXlTSfKCv6MCT+cVqpfve3ZKz1hUCt1OW1Lb6Br
Pozj83ILdDx54e0c1GVDObtk0hHX0fP/QGH3X6Dno0Dv+qMftuPWcMPxR1+6W+UY9vvYcZnWpatO
DX3GJiZ5ftmWeqb2wCKg9sZohQe2p+EZrntydkoj2JupKW7UeLBq9bpPH74cjmTZFG+6Hd5SXNw/
+0mZa2mP4MvsEZ8ZuBXoiJ32Qy8vDnTJF66vqyaz8vswkc2z1ou02TLosMIo8+44jaXxajft52hO
xjW2A/3e90AkWltcCaq84qURx+Wsm+8y29air1OCLvE8bwVrOT6LSDffGM7ROEoRnfWsz25e6D0t
jiDZWvfBl+g+vF4cBgaIVdsxE5T0No8LmkvOp6RlXOAC3RC29OvFV9bajrG2nILvVlnAbpq03Qil
uZjGbR0C75Q/IY6oT3ZqxaSF06ct6KnIVnb2hrZitveTGtmmQhNm1nRXyt69jXk8IiUeLTBZIwAw
t4e2LZVx8UVDfHgmXievqLYC2R54TBHfWcpTNpi/T+XF2pPQs1OuEWLlpb67wj7jrC1SejAcsuGZ
EqqRSe6TSmJOKMgBMXW1MO9NKXGht92vqoAMSO8OiYUnDJZrKYYrmhz5zkm79BJStLcw8Cw9cYjE
RF1y3Zc1U7OfuPEpF1hXp8EwPqcm/hEHJnvdcDSePRYTXALdF7hXrFUQx6+ta92NkV2+n8uQ7QJr
/AJEzNoB87h2zbCfpWUZBHYIoKbuJc8YOKtVoGNqW2Zbek8Tm2WUCYwpkZZ1axFX1q8sWtWmXb3Q
GYs3zmdUtNVHPA7R3bSLPz0yyiinxcguE80pUto7wm/zyHKtY2clnefSrSmBpb2/7yNCHoO60w5R
l2vr5f+0bZswKN2Pkj3dkW0+5uhclItWKdTh5U4Zg3NbVevczYPbcqgUc0sQ2zurw3WmO8NDURxD
zKSxe2XX/aylbFiZDrArTH+UtLkEXdxC1pLJ4vDxeKPW7bAVjz9iyJehEaM7LjIub+TwICQc6pp2
MexCiZd1RKW2OGdlhb+qcrPb0AgEqmGp/zXNt6LSmf5K0vAO3fwdpV33fWE4SDp41jq0fe2lBM2A
lNJSW5Muz8odUqwPoArnild7AKkV32i47FM3x4QakkKf4xjFnxH5FDHciggGlqAhDc5b27Tl5nuR
oSJTzhkmCTBJhEJBUuvvROJ+wv6uKIcP3UXVxp88EMEucVPE4oHUrprezKIXFsR6nOnVCZoXr6Qp
xFtFOlvXpm8s04pt7yiPWrfQrsu/Wg4wCeOVhuJkvtp+K6mhS0dJDsiB2WHZiU55nvG7P0Rx+oLr
p/lNXt9TKSiolBLcZxNEzdnLdfdSwH/ncp5Wbd43r2Soe8BXsT5mSTtv0eOHDHX7ltHDj/C8v3le
fFKSS72aGucZTvhxKZRP8OI22AHstWMWf2zhqWrtFdZfVcs42yMQeh69S4YPnd419iEwjnVhOF8d
vOR13fgImGRJdbr6aKdCPiID20mYsfognEmia+S+5eAcM0eV/3bHmFZiDdoh3S3PHOanRwkBEjkp
GNHY7A2bGvjUixHa0+ieTL8//jMaS9ogm7BkvOvwPOG87INNXYwh0VRpdBZ+QKquz3r/DKV72kyz
MgsntPsAJiu3BdFmm2VFuqxNTZXIo1HZ2Wp5ynKoRnZViWuudY/vq/QrLAGw+PRVNwXRrU/q+NrF
r6ywxKVwW1rMvv6E5VB/kiMtiqIU8bGcPdShVxpPFIzeRYCYdrkrK3KGy6r86RLZPtPMdAQpj6Cp
XxbyWevgiTUqKnfLg8jqM5TxmGHNrvdX/LjjvYes9XtSQn2UMmUW2661jp2Or5CSOdNFhj5+Oc2D
iLVuD0uxyLVdZ03lC+Qm/xaDSWjnOITlICPX4RoVrK/FgfTp8b0zc3c1OkJdlh8JYzRmOMN4bW3K
uBbQ63QLLCvYkMNZ7el8xx/ZpE4u4d1f8JyvYH1oklbMuaxjM5w+moVVtWf9Nku1ia1tdraSYrs8
mnWQgc2Wfl4b6kd6asa71w3dDg1UvYtYor6ndA83PCM6dHzYbYyVSHcseRoNvV5VKT/n7wPJpKuh
jCBDzPcRk/Yc65p7QHHLCjOkMVpkUbTRudr3aBeJdEE5oGH1uWE2OTZRn0iUAsy9CYNH6TBZkztg
n4zQ2k2W1r57EttjhL5qmxGYdHYVpkMrqIIj64kPIlHMe6wB6kJuOmIVcPpnrXZfkdRXWIXobLLG
uWky/QjjiiRHNrSnsBtzdV7OC01jGsz8nj22GRyy0K6Dah3R2j0pKy1PpdubCKLzNVWdqIB3LQpE
NfyNznZQ4y83S9lSSmF2bLdU5L5MIy9OwIBytN0IrFbLed4b+fedDrNaOsOC/nX+z9P/ec5y3/e/
zlDVbgdH0pvX6uIUz4eCLNHTcootmj+2nAN39/91k4Yh9/7z1OXx7zuXm8n89pZbemPnG12hVM2o
vqd8i11x0uc38H1rfrv/djo/AM7uvx/9n9PlKbCC+At0MeETASD+/lvLn4kcfyRugG6SOEjY3b1t
56fI8Phw/u3m8vaX8+VQzW+y7xqehCo+Py130lCFYeaaxuY/3shyurzj//iYlgdIcGx3qMqfKPRW
p04iKx+qocygm/73eTBopCjowyGb10q4K+ffCsWWNe3N9eBX/aHJRzmtxeC326msfg+T8wf4YbyC
tZoHUJ1iiuqmqD/9wNvTPLkVPhS6KLNPThLe2lxsikIUrBusT9ehg9QUJmGmJWs58jTcvKRdnPXv
rhkMG9qIHtMvmzAW5J/u6KLs9B9aZX7GhfGz86bn2oxfatqZW8CJn1Y1vWf9K1TTP7SYX4UZHgsv
GtaZ0bBvkjSqEEZuGlXHlJkKiqbEdkTYCE31arrmSxn06ymE3VX62Vchqvci6uTOK/WNbhrvFYqy
Vas17jov5j6Z+Okr593LlLNK0jOu0oNoforKgBqT/86CF+S6AzgY98mNwq2fxC8EnzyLAKZapn4h
0FesZzK1RmdzKRCkZba+y3x7F7aEBVD0+yJdQeC5InOuLh9C6rf8E5v5Tab63tMaFNUi4YVF3U45
wkC7K/WVbNxHAg2krjX3Igx5qDO33QywFzDPBIeuMZDR2vkFU8a+RRKyQeP3IwUzWRZZe7Cr6LnJ
KTjJEvVc9UlCzDT9YKWPSd4dnpVWh6u8d4E7i9280j+C97h16GhdcquY12k1wSWkom+JYjvCj15r
obv3jH7l6WiMbFDwZhs+wsk5sTF41qo/4dDzYNwGK68wX+TsAmmd5zDpLmSFHYwWrRtahuiNDgCf
iZXT14v+BqLQAx8os2SgLmTMXsFHjK2edEY+07zSXuYVTqTMV2dm8kfuBZbnKVHlHyHM91bQwzT3
nq2O2Gautt3UG+9D248RKvaw0cuNOZyDbHrSreTVRyfOiwd6VFKA9Knwbqsh/IGOqMVpuCJ4ip6b
3yFR8p4IZjxRG68PcfbEdqda5ar4kVrdVw5PV+lutKvkl4yGM8W4i+6X0c5XmbsxEa0btbmJIpPC
dKRRxcqI4c2NF8sborU7VKAa+FnXPTi00t6xrd+4U/yZ2qm96lEUreKMEl1T7Kc4pPcGc713C8J6
bLGdXLnx3ZSPbXwNpErWZBqp9ZAy6fDncO16cbETDuFAszst8S6gLK2dh9RKSvlnasJLkwB2yAAl
0wKJ7wwRGyt+RSmwUeimaoUlcsDmSJgLspOE6PoYwrBosjuT95HJRoX8ltPQokzkBH88d2xQBpl0
DVPgKR/L+JRV8UQkxDzEmYkXTggEKRdVobVnuciIt4yFgxgcEPPzk75vLvf+2xOWcRFJXLzNfJIm
JrOqT8sBZUV9kml5tPRC7ZdhcZnSloH/n9Pl1nLf8uj/77Qcx+BfU8k//86M2NMoXNnrf+775x/r
LfAjWYpD7cBvrFqrOjXzYTm10hyj+nLncr4c2jiqT2hCVnnrJEdtQJ60iufZemwQqKyWOfv7PBnK
WRvMDLTc+c8jyu6JaS3t+3/c//3HljtHi8iwf/tj3w+1rXCoL4RkQc7/4/edAyt7BmenXLd9U50m
+vj/dljuk//zgCCBAFWo2slCTWtcu9Gv6EfVhXi+o9+BRWEp9v3xLwcBONBJWnPQAJsPQgP6YAdt
JToAhxiuNaT/bS0agufc9mfvGnfPymhzERu1cazRPLL4DVamVMN+MR2TUwJbvYZErcUeFaJpFh3X
mkmK6Kg3txJ180r4owdwp3pqhs7fTWKwjlo62A+n0nYjFANAESmaVnQPkN6t87foZWbzLAG4sAbK
K8J0nXxbnoceWd6LwP+bTrhzMHL/bQgSEmdG9vSN3pR7FHfjraYnBDQhe6+iGiG5iqgNcSDO0Iga
+yGr+pANSE9lFl/VX7lqfqIZ7mk41+9+RP+rCzR1TqGQAwgRwzbOZxO5Y7KaDqoMZb3WrmvYdqfK
VIC7E2281I5zqFS2tSxNXtmAJA9bk/GjYvtXqpys3GpqLyXt0TH5S5P2GgYdrjuqSqg7c48ysZ3s
Oyvuj3HyITOMKpiooquZuc4WvB0haXP91lZussVZgstz3s5QcDGuvU+3b66vpylA4dZRb0NI2YkL
8Dn2a/znjnLXulVDNZ016+QT+WXjfeT+pyfmzUxgFweUe/EKxD4bJmXfXIoKWwndfaeLaHoRtZnC
RkwewkcWE1A3phA38cvvjINe2g2we78nzWDsHlEziA1cTLKnVNydcK3RwEm71VKwzrLwdxjV+c0v
yStJfGKIDJt2pqZ7z2nwElBq+rszkx8TouAP8gNgLxFzs3HrqF77eDZfHd34m9pGcIkivXpChbWN
EwgRZJvRzWBzcy/iN/S04Fg0f9gYmOH2Y+rSDJ54uR18pmOv2dpqqsdp184pjxm06K0z9kgJKeGt
Ur+RpxnKehJcMmBESTDw+pvWDdreTnxvXcF52HV6A00u31LBbtqaBTuStx3up3FPCa/fqEn9Ibx3
2LkvBjSLRzQZXybGre3CzxQphrMwKFiHSOLtkopZP03VyO6bTTMxgk56JeGxziOwHPiHG212DBTO
NvMM93fheK8GsILQ8D/GAhJ4FRToWiaw73nF5FcItTFHd3igwv3d6kjujGHMV7TfParXpdiPyYji
O6KFFcX9qWFqgeBj9PtmTn/1+qfES+mZzsaSoPSeeuFq96hHBZFr+t4JIaMPsjROg5P3e6s/QdQ1
rmVYmNfllmkPXJ6UqzZwttcG4bjXWrbBdbklkX1fEp+1ZgIgR3SSftl8cMmzoDdnhFuP9OLDNGLS
9ViYfhe2RM4yo7Q1beVTmdpqWWUdCVKrt4E7UggcfrX91L6Xbvuil1Ny1eFzbKnXl4/IistHFTyX
mlMAAOee1AJj0npACzQDYm852xDcugYw4vrVyoqovktZiYNpYWIo5OCs7CnKn/AHFQFfI3vNo422
8hKHffaowM7Mwvxw/88pcWQUmTzFoMePdGMREbdRlX3z/Ng7OKI0L3nimZfJa6iPNUW+W6R7jc4Q
A2/+UJHWlSZIW1Ufsj7sQp0OYfuhmdIL1oK16XcUWus0OgQjHyirX/yy0WjvwL9S+LCt9pgBWaoD
08eAXforqaprV7sBuSP0UXvskKvMEc3B1LIfHcva05gPzUrmVJz5fhkLdZq1iB12gbCnrT4zDNyO
oQna58nKa/1iJCHdl4bF9KSbiGwKhNmGNxGPpTvOunbgLo342TaUGm8ir4sHnQoPN7brE0qJX7IL
a33Pv8IC3fFiexZxaOB4SgUqZyW91t87BHTtaH1raMMpGjsU+dZ2YcT7GDXjHqkmzbrZak38478O
Ad+QbVfByUzrkmhsslkGpffbzhjslwwclsDS46N4z1uje5UpfiUbmZNRND8T8t13mrJQlMnMXLHH
C69VboUbs3Hag1mzF8IO55+Soe9ewmksjr4+A1Lm09Fp3F04JJTTFYGNEwrTj+VWiffiA60Wn1tv
M9ZC2Nzmfc9vrCWtbWv4E12VOoeYoAIDD5YnGD8L62pVXo6DHt6aiBoPh6MZ3cqIV5R5k9xkdI6+
KNabI+yV1ib4u+tWQ15Zv3vMXqbze4DHiwBBOE9+9WabIRFBEbKVmnLBJjZ7QB+IjjaDknLPMoKE
uxjyz8SY9AL+PJ98dPKyNokToXSscrEH+9rtgL6HezvrZrlvRaS8bDrF4gDVhFs5l5Cc3j2zKvn0
s7sy9cGnDmEpD+SkFmd/kPR06jKjIzYN28Gw8o1hNf7GqyLr7LCqH53MuGilbOA01gBDEG+NKZxC
u1KvAw21c2WNw0Njc7Ea6/yhJW3wq5BIct9khSR/4T1hw1iJ2hoe0knzj0x11nocfHXP68iiRzy/
tyQtXpQfvIIChHXDzNM0mDKb1qzvTslOGLFV9WmGL9KFlNdaUf5IRLbSWgfksUyg9pGtdARK4q3D
ET2I7jD9GO/029VBJZa/dTJHP9c6PC0Do+FOS4a7ljAYFa3v7MhhR9UwGxioerOACeitzVdG3UR7
K3GqK6SP8TE2SY5QXOt3Wh6VBKmE1UfY4WUl1L1FoQJzkXIxI07f5fsutFp0D5HcaEy2eRRrM1wP
BlbqX+xe+xubk/3atMJ8CqkMzsYFPhV6n2XmRi9RHboXooaGVd6M+LyBJmzBYs7It5ImIOZwt6jz
k2HXrIHm5YImGHxj03RQI7ov/mI/EngAkxGbfsV//KOqdk2rI9iaFbA0j4az7nfeo1Gfy5KlSJGw
+ImFTsF0g2NgZz+5NL8W81+toWfNwvhkd9RYVzHu1xUk+3hXl3DJNRreu6wDofOdFRl1qF8KTDWU
vD5BMH/rsCnUu2vZOZRmITbHbNCPuiDGsvAcqu8uSPY+ENdoPiy3JHqHdUCi5UafvX3CtPqdZ1BR
URozlDU3YGO0TGsnoBm/7ST+Sn2WTRGD8Esv/mrwlbxNA7r5KTA/tHhAs1xHJ0YR0tcqf7gPTUa7
Hw45AbTtBjM7Xi7Gk8u8KYorSv0mlwIBvRxixXWBZGulO3lNBGco3sjeus4BlMnUjz/EwEXexELc
41AaB3aO+Uoj7G8l8O595IlNkXTSdzp9us0iWHdn74yTBU/Lp9vNdkvCm09AU+qrlP0anaB65pPI
1iNZMVczcO5idrCpyno0wjTOXOX9PpzLkKXjgB+ixc2noxl/7M44Lf+rZ6EVMvUa/MT8Isrchkvs
p3iD51M/UPaqgnyDZIaCsMjogRF+Lt5ageuzSFzx1XTeflq0OCIEr9PNaqPilxI1jLwmM57RuCfU
M9DANrJLzjnsnr3WExzaGrUOSwev9V2oaNpqjk1qM90lGXTiTeq2PLvpQ0PfN1UZHKwGhRwyBy3a
DRXrh0jJD6bFax9k2c5qVbcx5u6d8gR6YB/1Ga9i+dQJU/oa4IuMQ2I9R3OduLFAsTnFc0j+wIVI
v/uS9NXbLT4bUBKrBd7TBm2192abAh93fJV11YOEppFd1vqvNvK9J9QE7SmDB0TWYH/Flf1DU3iN
M4nAIHbjN3vuZKZtOZ3kcsEiHClWDmCQAsHdW63VHqpYLd7T6FPQwHt/gwpxuGhK6UwXEIICxIc4
ey/f/xx1EwbdILzE83wVpbk6OuVEr9U0qq3Z++1umGGayTCXBER9CtXE2Kjq8hhY1IUyyHI5OmBA
m9GGbQjbOE38WRg3sDbnTJeZQTcSPsjwGcgKmTu+f+mCFe5y9Vr4MZomrMV0aEz8MjSuj+FczEcY
RGKrso2TbHTAqAHuXK8ognXi+og50uhPHAER07CHbhZMX0opGMIQIKpAlQTv2pLYXwCdQ8reKYss
RfI4Lr8+rH5OI42Mqeyf0qlCk5f21Udnid+MvlGSPGWRwzTrlfl6Gqv+qY0NscoH5IzOYLwrMwhw
aIOdSH0/O5QuS/l4mFLEmWRlITKfh/74DIH1w7Ab/57PfORZT4vqaZ1qbBTU9FME/WdSVM2L5kUv
lo9VpJFj/lGm1q4R1CfNTrWbIA4efehB/QgighP9DGpcVzYvKQPhefQ+DYj7K43QLiSOybROIAFe
kBe/6RMBP5tAC+Wbco2v+bJ67Yy+3ed1Xh5m2SxQgbMlmScqKhDvek59TLbkzhtDOtzbrncfnRHj
U/I2eKboviv8SknBvOa76it8BgFLQqSje+IFq0z+EmnmLmqDdOMHDNGWrOTT0MhDJfCrOI55DVOC
TpC3Zvs8scZ17cfNQc+c5ORjxF42326TTWs2VcnVKGdnTZnTbM3tZl369rTDIFwr/c2cG6dCm/6L
sTPrbRxLk+hfadT77eG+DKb6QSK1S5blNfOFcNpO7vvOXz+HzOqpqiyga5CAYFlOLxJF3htfxIlu
p86r1uWiUU35RubKv8/NQXN79ikPXTIAa+Y1kgTmidzjDGuWeLAl4zkehHkptGQ4eEX7vFQnLjda
TRmeV3u3pY2o1ZMQq51o1qOUcDVPp1FdiUCiBBun56VKoUEAMxjRPRt1pQfstouC/XIro6MzYcc0
zdpy6nzcBQZnqxCVb0NZmbmzsZuu6WB9m9JC3CrxCec2oKIUEb6wxNWPql2pBb1rjfGmYV13ithZ
cDocEotEpPGYzGN5uirzdU+8GKtxHG0MVYLRDLx81fZAblWWZZxWIAygTrijb/X7nhoGJ4ks/Vkx
GkIXrd3FO7xIGnQJRbvruIauFE0p1kMV+DwNOFmWm1Ir6B/U0zVQResQhiioogD9K2cdrGp5Mn7Y
y2xQnUbxqERxc7UDIGokTbmCab6xKrn+vTFHXFOQsoFBxkVvPpO0BW+tMZmv2Swh7JKli9ZEFkpy
zHLA0lAu2N8yfsAJ8iOHjhkjOjBIBDU430Q1lTuiUS5AcZN1DvWgXrdc3yHUG1/gn1mqYyi6voMN
HbrF2Ad7LS6xVHpJRPud5fZe90aE7aaXUn3RKWKNEUtdnRmUpU32rhTGHr5Zds1G9bOzUscwmgAA
cHRWQVr0Cont+RJsDwgquZfPvaXk+MoOxlcd16u2LvUTUs09HtMB74Ssn6xsGkC0VN/UXrcfUrbh
lk1xduGFFskDP70TiP8OYMbK8eYNSx196xQ9uAyAL8Oonl6T6qX3TBJhmI9DToQ0Mni7WhxythIn
+KpZNTp9ZxQOAXq0cassH/KK2AlPVpqY3iHHIesMtbRuAl7tyVIAloSaY2t27aLmrbU+M93YSwOX
qDwBEZZJZqfLGy4yuCXUfB3IuEulQbE3rVlw/EOGcEtdNxyaKlY66iGiCKYgEDVkshMVmMbQQYIN
5cplUhVQ9YEfgnSgvYrU6p7nyj6UElZSuyIxx2hhwk9kQ34g8rvT6DRUhKABLIKkZKMhgOGozn3P
jGIsOBn3812AbX8T5/xro4xBx7ykcT1nNWf9pVUgiYPJQP3WqbrDwaNMLx5StkpTaz/hu8J6ltjU
yEzIIeuoUso1h1+1UWxYHUR8/3PkTF5yuX+OwTFgVzUd+6e8/Ptz4kyhx0KJKJa9C8rsgm1KbI2I
yXEsNTc4K/Imv8nkFtaFJ1EkCn+WdIEpPhHjnzQlyh5pb4muJpCc5Z4vQWErtdhYLcmDLJnuvDHZ
EmvFtJoB9feMEcoD16k3DTOMmhjDzoL5hLUxO9vSpHxkIetdL3UwYEgUqw3eKfMY5MBSkp49VX5R
BcBQpiOvQdPppzQ1OnpZfUxNkrxv0l67MvrVV+qyLU28TRv5gpSpbpDmsaqTKvRinZAvPbWTTkyG
sxiXkaumdsEjwK76GGT1dyVjmTuFvX0M9NG4ilGHm9gP4TeEyxeP6Z9eP9RYkA5aj0w0Bnr2tUPe
8vfLzg2Kb76PRLOzLD89o8tv/Za1OH8Ebp95S2InF4T8/MeNF+u7tjIrrFDIqblJwcpYhc9twYGq
+MUDyzOxYj37QYB0oEMrtDdEAawNnXAg4EvvSUsCd86hnvGAais9Dm13sHzgHLPYPJbCfpfDjygr
3SKRborUVPfmgKwuBQQzKMMLpYqECSqVCBR8Hr1V3/y+JwbYGkiHYEb3vi148mZPdq8O4gG9oFul
clSdi6mpzstHagDHqjEN7AqDKN3Kt+zzWPa7hgx/udIiLdsr2UAIJ1tL8hi+eyQ+EAuMncIF9ziQ
Dbv956Pa+ivVwVQxSRBIl8Cg2vZPcFzWil4zaRLUc4K+K8w50YodcwvAghtAdCyTyIRdDYxYFGR0
2zYdVfIvuer8MPrntCWszdZ7tUPQSUEBQM2Y8CVZOlaZr0qSxOdGtq9JUjGzMycLj2ymPwxjC+GF
s0qA65DsLkVLP7ycXec/qUOd7DRaDjYtwRWnYiGzaiqZ7l3Vuyuh2u5Z6RgPVcanEWJGqaxPtoSo
IlsbIhYabhS8oVJCgxPL3UfLVtRDXgbMlqE8ypL2YodD4wbDwEZvLoSctEsIdijSVZrDYuayNQjc
k1flXDPXC2Uq6+WdP+rfPGzHdCiwOWP5Ft1pKZUE8TemmtrVmNMbrDUCB8vR6NBKM3vclOqxQsY7
dDSh8st6/j62iZz6OWkxeNylC4+9c/h5waad4B+yLrKKFcYAEmsaNqMstDjghPg7mAdn0J/js8DB
WHzh6YHbZBnKT8yLiYEQWRWgQTVZDLkd271qBdKGKBS6ihZgmSiKcGcKs9hhLYO1MkbnMFFHVs3p
PF1yrBbOtsBS4C5qaKbkhWN2Fa2DRtjei/qukuR2LydBsg5a6yz0Rn4BNaPShh3WR6tMv9aog/if
ddO75mobOlZi7CUuMw5SQPeg4Eu5R7ZdR0kB07+S+tWiE3a1k1VVgZoLOkyE5TnUKuVSh03qepTr
WkDWFVTzswCAankjWwCG4Mzmbd8xgkLdIk5O6ERUx8x6gN21w+HHkUzHCrOsoJCePFNKt8k4pe40
3x1sM93OhCIt9IjmsiQI0BLxUpuv1HRvdUnynv1Mh/UN2W/DlqHfNwkFUAsca7lRY42BhA3v1oBa
tPzmDRkF106CfLsUHRRF+R1OdXar0Je57rOAHtpZ+tF9dU2juniepiTaYIy0N0Y6jo5sVNFWCROS
XIb1/sPOSvvTmo7ZfI+xAzVIiT6mErrsUFF2kFVzpNQPo1XZ1c09R+qVEXpzhBISkFuon3y2YfjC
j3le1Ou+0NNbn/T34yDXtzjkMlXNosIMjA9V3zoyAxFY14O9Ebf4+1NFefJDfy/wTa+YbAjHJk+E
nLQeGQ4codowDEimkxSDwArGd4maPtbtRr6J9Devs41joQ/fkyZIOFPUVGVg6f8WhjvdSp5nvtcB
QKd04pB9wRNXuJHmp89+OH7g+/U+PQyo5hhcaXyMh3uCAbHbTIV1boT+jo5ICMybvuQ5ezPAsr99
lIdhes0n3F8WfD1mI8WuWVx4Y3ojsTDeC9tzOtb/a6i7CFrzjepF9joJTWqL7IJAWAnXrVQGYhLS
QHK2UQ5MXMzzMi2q8k7by5FesTGxpH2Z595lGnC5dSOG3ALLO8DF+DMabG+XB80FVXYgnxt/sF//
sqwI8gzQJj4UJCPmJ/GsKpU0Jvm16UJwsbFb6ckuqtTmwa/T6qQk1bdJTD0u1gwVME80dFxotUFZ
3uhhKW5CgXTOybo4D95045pARjzw3nwl+fTmJpzlph6HSyX34aVrS/PeHgHyon7umKMAdrYB/ht2
Wu200ibwAixoJbHt2SxcyCG15DW2D7h9w07OPOkxxBJ0K8vKlfT2C/0rc1pNw0Ro+waiAgJlFb0D
S0vOaVefEWLE/scbow2+Y5bSiRkhQZViYl7LzOurHSrnLCDh4PU0OQQzOBS9rN6XEm+TIPqUZiyG
7meARSP/MM0Kddlk9wYxzV04qtWJY4QqNk9d92WCq1TSn4eokcgDwNJGPEPgNKVvSarbNxXypD/D
oIQxdiellR/JrvHawZW8lpMXXbqJ91cLainzjfRme2Jvao6MHPZJyU3Nar6InQaM+lkZnuuuy57Y
dgLBIMcnPJ91iQ+aOEMBOtILwHbJo4xyUY5lopAlMBxMMTpgKorTt9T7NE5fj+gc9OCuOEkrro/b
wFFpSjk12AE2aic3cILms9mA40TVWJSURvYKbdLtB6TjENLqInypImmxosWv8HDNtTInGAxkbrpR
hrPiG4ytggZbnfyFnIixD2aEAKgjmuSwOOuV9ySjh98t4ASrg0tBmm7N2AHjsi/WutTRRxim0l3m
28ACiRNaZtrcFdL0IqCXnxcCbD+mYrV86VBX9krXhpCja+RHTKpGSljpd4YC7spncroeMkKMP167
gE5SJNtnPSUwaPmKeqpioBgsbdn5GtdBwila0szNGEAPX7oMgrYp1Z+q+N5q/VwOLYcXjGVEcTVK
qMp+GJhkKhaqLd65oM6rexgXxUbvxGwvU2Wnq5XypfHBh9bZq/A8lRQ1i8/c54nNVf97WODPF+bM
iBjTAHu0iSw0DME1T8JrA8v9WCnoM1GJUXBmFuozszBsQ8ahiNUL8aDR63hrKhkd0M31Py/r5L8g
O0ya/3QVmoxiGYak/0TH8EqrphEtVe+CNLIPvpY/CW+wGNfIrOobRnPRPFlSUzQme4r0e7s1ceST
9ozL557Y3Zc+qB7/5ndS5x/6pw2UhfBpg+bRNd2G+PVTeWmRtmM3ZWCp4X7nzlJeWmjt1Ra2ttXm
S+Ryk/iu57fhRfJVbZsOUA8Aqo2XuMbmDcxuiRhl+U6FCfhjgDQ28qc96ZwP4E1hWAgkUjDC1Sic
YDI4tmezM3OX7CMrO5jE68nq9RPAbfjBY3wbm2yucu+8c+wz0e0khitR/8khYp1lg7WhxsXoLEfl
avR062Q0NsM3iHuVjP9PHcg6tQIrvzEa2lVptfZosJbnBPeUjhAoRQY6ZJzGc6367b6V1LcojsaL
LQXbeG5+KTw7OjUBDOzZM7LA6DW8ZbYS7RXP3HcdDBAze2Yd5wHUH2n+sixiRIwq1koLeSMpynUu
blJodE9NNipnb6Rp127oR4lGOmGn9k0EQXX1B+kGVb9w+rgjoeAbMCe7aTt0gJoBSAd7oeU3kcsT
41GbuCu+mBUIJQ1IGEgny4rdomwDEgjQBKsKPSoxz8sUxorgcMgjeyzdCVqKLOgLUbdyGnWkBxX5
cWAZ663QXC6sNw0S36G+lhotfO0QFx0jB3uHejeqefCQmZgFy5F+QKn0tn4T0LqD7Yk8kxoP6atP
OKhJmUZFdZVsJmmqvrSVoDEhLTYYEHRexH/nJMu+lv+O0/SXjRL9oswRwcPJtqLR7vjn3f/kh7XI
QWFdsUz5a4A5GES9TjBuTXOGu32y6vqmhSKBrrsUcioGRGtT3tpSgeWlhJpfpBOGdfHK4D4GTWPE
26AEeln7urL7z++15bf581tNhYqjSgZ7O5n3289vNTX21KLO06s5GjqBCtne10msznGt7kG3QRyl
aa3QF1pFziA0ctCEn/Q4eM6s5G1ZVckIi8KPsmOsg0BTWwlwoVanewlWGW0/3WuhFGx3pUBzS822
7sSUn23dD88MTntHTdgpwfjApKFyjlxCcVNf+6detSGsjnhjs6nZMbvUSPHRm5yT6ylM8SUiktSa
/Wa5ONWV1dzVXvRAcgB8nBSe5Yp913KjYTzdJ779KqtggcnAc+KenSELsFKdqZXLR8vnuiiX3b95
hn/mDykSQpqhaxwLhvXX46EoNc83kcWvwgLCGYa9xvJnqrdSjdRRd0O+k2V3nAexDWdgtW+7B8NK
67vAwHGHFQQrCf2URy3nPatlwToAU/QwIWIcoIeQZ0/A+Y6yGe+FuRbontflpmUySVdGcbFNjzq8
MXOHSlYOTVHcfZSSWd6bdnVY5rlIEgeWNtW9YxnDXWVRTOZlxW6ZL+aFv7PLAXRgYpr3Zta0iClW
8l5TetaU6rYuEQibLOpPraR3J+Hnzd8xpX5mLmIu1KAuypKiwJbTl2vFH2iSQJ1Sxcc9fWW1Li9Z
u1mIUnESqH1JLGZm59Rmua5Hi3Ujcfd1bBX3i8yrehTEp3Il7Wz171iQ0s/XKH4vfinVtGTFlGVI
Xn9+m3tNK2Krr/uranrWnVnb3YGvexeJ/z7O9STLTVC2ZIwQrZZGK8rkPNeIckRzlNvModLoZpiM
zhRCz/J8riOFbh/CFhEzy6rHMmsMFitZ76AkWWcu4uVWSO0TAxPFWSxceTqdQnYCj0uMpeu1rbrA
6li2kYtb3j1d6pE8rBXdXTZlWst6icxEul1IIcsNyMZ1mBIlz0omS/2cNUuHGfJUiXi33MVrUOyU
Bp5peKb9YHhiNEDeq0AtRipU/3B3YRZoBobKSONKlEVsxwN82JQVWGIDDltyhd/Imyz91ttldh+m
TOG4I3KBqZwP/HnmoqhKti1QAdBPNlh46qO2WFR6Xb6X5jzg4txDrdecQjEWwQn4bKujEsgYqmUs
wju/K+sb5D+X1ME5QnbY6kN1M+byu85uQYtOJKs8UqeMeWxUDRLBzghKn3oC8dzH7CTwsLNJ1bBb
mi0lGv/5vGDM14E/nnk5gEw0a101dEnVpZ+5ZHVKNXYa5uMVHg6clmA4j4bypa+83rEVPN9aaF7Y
6y2iCWqzvak1dNplvsP1Lz8buBgdifT7vsfquwn8p0Sm68RosCcbTfOJvJkTNZr6OygiT+HAeHcx
QqUh1XZ68pAtBQ96iXczrSNinJZ3nctzXCyPZDiEFh+pxY2Py0dNFOdbEeE71AqblQszpw4ldDcy
314XJTwBlNxvARn1TZTy2i1lGbdahVGGPU0CjMCxaakW0ZzCUt7aioloq6JBaye1Y7YNGOUxCIc3
Xic2pY1+5r1b300oqr0fDLTOiGAdzrIcOUfzsLwS//U+/Lf/mbOOHv08q//1P9x/pwq7YnfY/HT3
X9vP/PKWftb/M/+v//uqf/35Lv/pt2/qvDVvf7pDojBks99+VuPts26TZvlx/Pj5K/+/D/7jc/ku
j2Px+esv73mbNfN38xkG//LbQ/uPX3+RdcCQ//XH7//bg/Mf8Osv57fkrQ//8h8+3+rm119U/Z82
b00kXIW+QpUj8Jd/9J/LI8o/4WHaHIc2uwGFs3CWV03w6y/C/ie4Sx3qraRbnIP56Jd/1Hm7PCab
/5y/9t+/zJ+e69+f+39kLRpJmDU1v8FPyyVZVQ2ZC6MszxRnQzJ+gpz6owkvJRbZKmB7tFbtPH8U
VsKkOBvU9Uit7GPZ6t1dzkZ/eTAkoqsODM1SLRTn32/wygoC+gaGEF0g/v/fo7yRxDlAMzyocgmd
nqDPGPnqjiwmpeA+FgY4dU2u969SpRk7JgCpu9xNSvZ4WSyXF7mssSYHEGhEOrwGcR9z9E7Cqer4
8ofX6ren549Ph2LNr+YfzwuMk1ikSzrbTlWDp7oI8X+44OXoLyqzcvJHpXii1zY8Rh1M4aom4g1S
oTlE8w1oIXUTjjE5M9yiWC9aBwpnf+ib6G6Kdc+JuhAjf/eSqyyWAa18loKNOFdE19Y0EmBwE+hd
Cvdxn3zVYvEUUby8QgR5GJv6lDPts6rse1mTDEugFK7a0b5vcWAlsUJdMN6bhiYMO0pIxvpyS66e
2mJVfRVNmZzA1a2qWDU2SZwn63RwyypyQ+j2K6huji3mpS4qyYDpetUWtutBd0CL79K1gXxG62h7
HMSU7EjyZmu7SJHcyZY5YdPu6QndTpMlrbAe40Av28eKPJlTc1lSKney2fPo+MpPRburetLbsYZf
3yMrG4XW1gqI0Hr84UAtgAGJb2YjgT5oj6yM8pPFyoaEAwcdRmE3bZkShTLQm4itB/0/EVmu3gTr
A1FiqNwA1dnBlfvRYjV0wf+Z7licOOe/ahkmz6rB3BS10MjFDGUKqcr1xDsXuzVDD7Z2d1KUHqKI
Layqx9MaUQLd8dLq4yXyxkPWp26k1HD6ideHMRXFuezQ77PJ4uRZpeQdsZDWXSZBWSbbjhEBf5EY
ePp6g69E5pI2trSbpN5DkZjQ51qy/K0Vn+agVZF42TosqIqQ4wk3pxFNDjm/DSr1u4zkKCYoLkZX
YnHzrGldyfpTX4C+K6t8woCnQ+vrs9jpPTgyikdomFN04mEJ0ylMsBScvirTn7Dwzn49ZUBMoDUX
NlG1cvBhPgWAIWTVFX04s+j5ednC322UmzmKO12igE0OEZ9CrxjZawS4jEcXusK6bYwbqqS1niKZ
XkaM3l5yinpVpVRp4E8sTLzxSDRFdaPHixqshhouQrZnxZQkt/XsYavlRcjEH9dTAPOJE8ixILu8
NhNm4CQdwGaWFUKouY/jeq+p44aMF1XAUnxv9rjr8rhwCmGPrmezhCvosc0MrftSwiyYkBa1Eb9B
FLd4EEe2JnGkO8C9M1miURVHf8U25hQyvJ10c21R+OXItXqnTTJybp58JNS8OFokinWde9eJjoDe
t29sJ5CkGHyNVHZnChTDOCs/aKWE1dCDwLLU8rEbAw4z+4hf+iQXNd0edtnOSdtDNvFGZ14eYWDo
YcHZ5zII7iHlZ9gtwqdkMI+WzcEEmhmV2J4nnMW90RcbEO1B2LyaYcucIznCdkBj6/QZe9JRjRA/
+WkQrME2r2KdbwxrL3TzRuvXSSkd8qKgC0/HaaZsNeSEA5OaS6vG38iUi7XH7oWUIQHIqq4pdJ2s
nWilZznQgJPq4dka+4eWSnTftFDZjIZpnU3w0RRoU+NjLJTKYWUy0fFAbiRuOjZA68nUqxO4RHdg
NonzWnlPW0qZPel7nzIS11vpDFPmATfNhu/lH5JB13ZSyNu9H+jYBvd9rGPCRKVqHyqlf+8KUNvU
79xnPRngqs/CdU42gzhwoaYuSXmEBuzoxxo0GKMLjY6NLjsnkWof80FS5yfk34/S1qY4kxAWNch8
sU0ahRciRAdKMbE5WqJ7Kw4/JmJJmZ/Y6eQnQP3gaRjxuj6630pS6y+5jjEd2DyYjDCyN15BRt7U
vlXlMG1sBj2deCz8huuUX1R3ozoBzJw/Ioi0qjnPrajpkt3lU7/fmExMrUYYWzZ6FD7F/gU7fkPl
Sr/2DUV5lGpO921aDoflrjIqSGMek7/lbln5TznOBiewCP0WZFgfc6YL5zYsvi33qsgUN00BoKLY
8mPT4RSHRyI5ShT4my6k7gBtfN1npBzGOQkuz0m75aPf78pz6jusFc2JRROsWD+QPTGqY5EoyTYX
5UNVcwhKqkfTZs40Mq/1Tyug7SLttGcTNC7zmhSElGkZDuOnfCUldkUoDF4GIV4umMF0GYNolUe5
sU4Nq3jxGvvVMuL8e91C77sf2zD9UEIKpfHeWA+DhNtfCUvjOGZGdiIYJdwAa8tW5Z3ilGZRr7Q2
tj/09oK5J/3e9NJ7HeT9M92HAdsQvyBn4O2TOmkPHm8TCEvoimCy6RBU36e6Mk9YW0Zio5K00wAL
dSPnlR6r+E0O/U+mOeKk02RWtCWiYadQfkffF9V7+YOoiKNqjTad/Uz4IAkVuJB+sGeoFl5sGu9c
e1RMTPI1dhg5hBbFT8UQsrKK4YmzYfl1wG6ItKum7cdoRi9ZPt0GnxyplGA4Bu3+3nf1ezXYyX0W
juam6U1xTGjYOyimb2yNBAZLLkvtdjBrsD/JrHV5PsHT0LjGTeuWdZS/dSPpYIZs8maIOZgHH7y3
AULOFVSsvxIW35rYoN95MRm34JG5L0I2ambVzmNCq96EQ7oeGl+7WNoFwit9Q9k+MiGLTTlPlCyo
pR4oVj1oKlYSAOOCI5MoUjtI8jnFp0KxhG9dexJftB2n8bYRceWQlgwdQRPdDeeF5fhfLSObrhOq
7EZXAuUyzWuVnqrNIBaWwzgMdOZL4hc9QWYq8ZJhpDFyqlP5ILC0YXtO9lNkqIfUC7VDklcgTtv+
Ja3Fl1qNUmKhHQnVgAKeGBPgtmD8VLMgvAV0rJWqcc7j/Knvs+LRL4Y9TkUpE9WlmAczEIfBmX1n
1PkkWETSSAbJB49KCtTTWpmK0R+Dd79uxF0OCH6r9oW5Qv3RdoRjn+moa055teYkMs8qNDoSQade
AhKi6yANWSSAnz0Odg5XcaCvm9dVUggKV2R3MHqCYSy1Zl2xm+wl+lFkyUm8bjpPYQh+QMsfQp2a
kjb5wKRXE3KsXxPDt1hUNOEaRONEUI5GnIEhMx5NaVODgAI3Fb8wHqodQy/vstIYN55iRBzvF2aY
6l2VWG9NYVS7PBZsBDCYwKiR6bMBf5QxJVyJQXA2vh8UDg9ZK9pHvx+1HWmjm80l1PZSCutSoAhT
6j/IieTfpYM9bmqVI5VGAevSn6muSI+gkx58AHNcbfT5lNhf5YHFWW5pr7ExdAfI5eF9k3kvim63
+O64pvpqJd0tNx2zO5uS0H2ifStkgl8sA5THRqKd0Y9CG58MeV5euJcizVNcWKq+WlxT7aQk+7aP
TnHD61VYFgjSGgFPNcqYRFLdHtVJ6R46PaEVobe++GMJv6Hw2oflJjQ1sO/hse+YMgg1pTOyVx7U
zniJFKFeQSNZzjClzVabsFHGQ3NF8y4fkkA3XSZgGIq0tL/RyaKzgb8PRhkUfx6d/BSbdcbJ+mJE
xTcNCchO+L+eJOlukLY20mrPslXQ1Zji5odZxA2gh2kT2ZRiGyNXErZh0Y4Duj97oktYSpAkqduI
FoqkO7I1v1BU2jxZKEekzIJX7G3hUTdADbFU8F8DuauIwEs6hbg8Klo6HRV7fLCGZLjK1fC6fJVB
hGuL64EJt6RIa/b/+maBT3mzCywsN7FP3Gq5o3mSC3tRO3TEUs5S2EN8A790Tt02D6KzMn9i+Wzl
kZJcLV9VarK+kS3S479/vSHPnIXl/o+vIQS2sntZcZfP/Xh4+c6//58Q09HsEwG4yE8xvVFhKMPR
E7HwqhqaEor5ZrkL1bSrWNxVFRQeZifLI8vXBBERrh//R1Mj68eXVy1vW1E2A2Zx/mJ846ux8seT
TYmRvFo+l056frEgtC4PNA+67PnXElrgNeli7xgoGdUnUG6XGzH3rzKOCvbUfW0j32qe0kyPHkKo
Ics9HP7qozVuS6NRAeDTKD8x9i6pwXsyZW0d2CErRdO8haFhPfiYFkbd0u6Xe3Kaj2v6hvvdclfj
/L03MkJd/vy18ILHh6wBO8j2aeAHsxJNmjPvlJDeEI+aSP9glVN3MyeJXF4GChEiEGLWeuBoyAtB
/4ndYEa306/VmAOsUsGIafdBwJkn8rWaBTCJiEImC+FLeHOjhl30WtaliynXXyUw0Wz4dzQHv+Km
0uA7BJeoB/xGcXXXOo1lfI4aMxtqYkvHrDPOuJ53AOMAoi+SGHbb9d6akZ6aRGuMQfCBjpv00AZM
RZqZLmXG3naKoz3xp25NNxL96GO5L4VMKkGMhis36b4Z6CrE/VaQAwHhR3BIp5by4qmAYiQpIPT8
2FFp7JKW0tclA+VVNEmvdkS5ZpJzxmy9g9mWp1jvGk65GmnI2j+arBmAvtoPiQWeJEs5JfhNv/f6
0tpxju4rZXLNpkHv8+UrKRCduZT00IDdaajvy2go0vsXM5U+UCTIJZZu1IbYdBSQ983g74fcciGI
bYCxeiepTLagZSEHUefrBiPsWlVO2bGHp5Ed4Mb32iN+9NypTOB3E4wYESneEVMK1mmL8L0UvS1L
H3nS8dlL9VOcJF+tMsYHE/WrMBUQAw3RuYlfRUwtgRMW+suUs4gQLHTbuRy3LMifevF0MYcPXFWv
2O/O5YhE5E1fPUYYkh64veonBM2/UBj7MXXjKiT0S+FeBJoH6/9X2RzrbQU/R4mnTyXKP0XYfRhF
9STXTJfD/E6X20/FFJumYt3e2PmTF1ZfqJ0+TuDbNqPSdiu9TB1Ibzfd75KdzfJ7FVTqxQhM2l0t
3rDaGO9TC9KLl0EcKeCKcVZ1+5qjWm2Hr14cfvh+LzhszV0kaUx/5YPMJGDV4KzbdFX5yYp/RVJv
TuvdJh9lRddtJsbt6zTVr3EgH0sf0xFp9WMTN/Q96gGIHzmkEp4VvdRzFsg0Zulhs+2k8AZ8hApW
irgIBmV3Ex50O5O++U3+dTJCeSuViAS0ztCnZfgvkc0oj3EiT0bbbdLHTmOrWRBbInKy5djtjj3b
GpIyrbVJ24ZkcOglrB8aHeJn8J3WHMYSlOCG8BqcooWJMJSfqF3SihIMVqbN7KqNzC+SEZ6h7xIe
00iBy4zr1iqxXru9mWLKXtLSwfkcbivZ+/CT+DUc22tVU3jMmX2fpGZAfv4xQLUiQQBIhiE4f2pJ
33GFi6YVNT4zy1gHMWjG1mxcDCA5l1PeSSk9bArlJJtiWBf1SOaPwk6aPAl3UAwXS7K0CmLlzFH6
XS6rgyioUFSMvHKB/lBKXc9DNyg6jap8kk/ugRkhTYktPQDvBTAkBKuN0VFDHtPVwmLETSIo3BON
PvFVkuicDdIvrHO/g/kuIfbZt8TbAfzT7osWxE0U6a4XsDQeq0wcSi95CsoJio1puWHLMpft4FqL
fWU9CrpYSZZX23bEVxppyVGozd2UFQoKgDgnjY8lBRjDC0lQV52iJzUfPShy47xyD4yLtqOIY0DX
MT5G3n6Qv8h+I6U55OV3SgZnIsFBOKXqrk2zO4YmrTOahb8VuXHSc3EMy5TCj6qRndAaMhQ26So3
trnNhuK75bfMo2acd1IrLNxLHvfV556/S6bv3U0TBXt2ITMp6O07ztE90lLFX5bqeJdSY1uY5nOc
V8EDg9Qw177auiJTFmAF93Go3ZlNzVEVWgiHYB+ZLYK/T9n6TeQ78YllLFKGciUcLRU8XMUUpUDx
XCf9ofCQjQclObFRoy0wq+JNFlVEC/svJCBviZzlL3ZXn9qBy4bVG89whx86G/WxTS2XEDhNosi1
mJH6ahsM9D+UJcXgGpDP3MejDFxbR8juzMB0/pe6M9mxFFm39BNxBBgYMKkBze68396GT1C4ewSN
0ffw9Pcjq9E9V6qS7rAGGVKePBEK3xvM/matbxE8WVBK4ngruuZviykxKDZxKJECPashCUzDfrEb
jQY5r6/rbJKcMDLILOfqfchRJLWK17Rms7tu48WRZvNmshBVmRtfGj0ScvvYDRhViSDatdsl8paR
cOoqu2f08Nnzv/haO1UhHX/mu4QJHIduhOtaJTz1BZenw2St55VHqXDoh8lBrM8duYHg8nY/tddz
jJbEiQYyLaJFe8udKbnMhsxDHM7AGFpCzrE/qURJRm/b29w/KxwxPrqJ6mA0BHjr8Nplz/XRGucq
ce07S9IzYIKLQN7hQdHJYB0U5Yekwt9SK9SazIRSAZ1ghuZkTNxXurG7/K2GEbXWYwybmK41+jWX
8hVTHGyrVB6WCj3FqjMjgTztmwDMokWXd4vtpPd6079smfXOBNc5diM9DVKTvbr30t2Eyu0+sgDc
jIHWuH3YvP4VblkXGm5tcWIOfpyWgTuMJ40V+SmtXGavjn5e25zUbtV9amr7gsM7B25qn7VRlMeV
AMYDGFVOYWZ2iesSNIV91QfSRZRMgcN9fR7MPInA0jzlKPWCJTd0lp2hHHsQMHjFaR9K76RJ56Xc
Ez2H6WmozZtl1J9J8UpORX5GkjcFmN7UoTb6Qyr5lpDHMz7pUnipHtMgk7xs8CfR5i717bAl716p
vQ3kKNa5xBqjL++Og7p93tr3SvM+GbJpQa2yl4XclEM2Suusd++WRkwb0VkLhHrKAiW/mLhiatTa
G9a/YSlydQE8dHWWuSUhw/ZP9th1+Nj5g5ke+sw/THQLVDUacToOiYUHMRBXA3M7kHRCIKH1o44n
Kogr9xX18Z5dYf1CMLc88uLFre2F4ALAJXomrPXplDf6UxGPIiqFs/qr23yR88cs0aRHnwbfUmRO
eoX8kK35M8W4vVBxkRVvpUe5d/kI/1Hk9td20iNmoFowLzcTCsVbhHE/s86J2nTGk1z1V8/EUKDV
wPomzuTAjkfnYOBf9jvJ9kC6585b5NOCIH9N9qlKEhBE81YS4tU7nPH1uD5m3qdWcKnFYsH8ZY1+
PAFsyBWminI7tE7B9F0fH6eagYPOzKTKcjT+lYculEcH1Ij3OqRw9CqfkRTh6Mvw47lYF2PPZHyX
LgRj9/rdppzfUqbfYiVy3bgBwPupVcZTv3YIbWAQORgIg2YzjkixHgi+Ts/ZvvFe++6hGgR2uFR+
0xlkgbyp0bRHmkeUcOtiMFvET6NpORkifREsMWZNnn4OkaZmX67/6lEkD6Xx2U0aiqBaJxRcOee8
08eLNUrpx7OCTTXhylsd/YBm+IWR9q6LYjuBbLV0vW8lm9+T2z0JFlCe4xKgyfY1w5NcoElwG0qD
on2tFqoq9EQyyDEZh/1COgO9+yEzTIqfgKtWu9hVrcgU/Oy8jhSyVmphnzT5w5rEx2birtDpUMkH
pvFwFsAM82Axs1TqwdXCUUOWPVb6w1oy9Nn4UdpFvLNiZJsECGOa4cGRN8A25mD2A9sGCZoBlX3Y
MyKE2SbCzeWMNkxd9x0liM7CCz81sc21RkxIBhnX5AIDuYEurYdUyCoP9CpWWmOpbpopO+HEr6LK
dEZwCbVPTLzs1rt2Sv+A9B2ewKE3s+VGfW/wrWf7N5SVBX3hLZqjNGqhdYXW1+K9IclndGT2HQdH
tHQdRa4yFr8zx6+01suwETZmYVqBYe+n0n1BUFfmvaMxKXBr6AVmeyErcwZtl0UiRgo2Tk0VpMwO
q8H7zbgChzw+bZqga59bPK/FLM4Zk0ifTJJI0Q+wO2vJHFhZPazDRiSQusun3Y7bboqLa0wPpRbf
1slaBbJJVUjw12GPQIFsUieHmdRtDIc2qE/mN1Twe2INRaQPIGilK7xd4zw9UlSQlzFmnzGGkhJC
76UuSIDmNNeQ61wgZabookswpDjVQqfZgMohxBtrNmf1NIXkmZRRB2TT64r7wp3u/nl+MUSxMWTW
67fpyhSDC6Yx/urNLzezX/8J0dZWFwqH0NtjYQ+voNCbPRbobHrOF3JxaJmtC/1vfq033lW3Kvsw
XqwrWCHjzijLFontWdTJFHUbixhMZYoVpH5FZfdUWJhFOyuBYF85X8nqvRY5aXW2jRJEHS2icY6V
0m5Xnbp2VWFmqRdwWAajPWJU4y3/yGd2eHxGWYCbnQFUkw0+QDWsNpn9u4y7P2Vm32vN8NXbtXg0
a4wDS9fqIZkNLGKZok7TKMNFEsCSvWSw1CN2yjLopHea7Tehi+IeoBp57u1fr+LeyWNIixBMgJJz
NXNUmCQ0no0ZvRmQ+rbYTg1phQdb317aduBtUADY8+RHs2V7n85thDP3u+mGPqCTa87G15znv5th
+9omaQXehqm9m/JfNJVWYJJT0SCvJKi74wMiNJfblAqrYpaxacM7PfaXaI2Ixfa6u4qXYPV0ccRx
8RuxAANNWZJVIrN7xtYIzHVxNolhDNFhwbaw1zawoMAHHR1NsIjirsq2GEU6BpVFn7zLP79M3GGx
BB1vJCs5O+0FVfNw2PI3rnwt1GbawRzS5Fwxnq7YeDruKI9zrRMwPiYPTQobXTos4zv03db2Baez
lfndmujqkhXDpyuSm3Z29csO42JUd+ib5Fc+qYOjEcbRK34A1q7f1drf5eWqnbsNuaTIxQHs8VNS
gT7Cbgnog3PTWwbEW47Yzhnru81iMUtAem0s4Qjf0xcxj0ieeEwWvORjTReBPrHRTg76vxLlEDd2
djSxpx/nqX5GUn5wY0MdR1f/YUxwshj5+JU5vCbGwm1MFqnrLLt+d/+aBi3k2CXpYuDd1hgf2MZ2
pxPRFGgaCXd9R0yTdXSkQfPouicPOxWVaHvWtfldsY7yLH6GubQ+hUHOsZtXr4r9jsXe4Zii8z3H
nfxFsnEHwnfCVN9nEZRCRt9W+tEtrxpjnYe+ymGYpmzzvKI4jbR/dIglwTJivk4W21kcBFsAmlpO
122b/1Ys3UZ68mhO5p+ORJksy1WUNBt/AO1JVbM+Vw6Mobqj70PFRQyDKR8rSa3hcFLMJGcFusTf
59Jh9PTvhzGtG9YRHvtGniyiMglIE9wLNte4Bs3TNWNmu0bO4TadUN9/S3vTT+AxUsK6idlINToD
80/ntaQJtSKkWbNPpaEbfmKT9rv07ecocO7by4BDjp95M3A6eMAGZmRGYEpZxZBFwmDR9Mc2PhMG
x99z9BiseBwpyiVbJl/CdCE2vCNCb8tLGv9pU1FlMEMl4gfFfEtIbrxVv+eZtTRJGHX3IXYdCpep
ZKBAIetOka6NpwbqYSi2So+Kdn4msYcsRhw4wy4ng9psAFegveHTnIi7JscAUUniMcmqyBWa3Ac1
tUQ6BYhhzciu8t/QG0TwbCT9W0ZnemZPuoajzjAhYSN5Wxl/J+6KyK7lR1HKcE2n13Si0lWF33Vy
ubYJtzNCyihL9lS7kfvPxpmf2PC/UyO/4LGL5IJswrXNG90Yv+Vsd6CFv2YrmU9Fi67QBYtwLAHd
+/Xc/277NjsVxBNxmHzasf26NTqhzA3xAgute9Hig+Hc4GYradW5EmHzl+DEPwEOMvicaTJkCcht
1cIcgUPQQjA4oEq5VSkQTG1G0luiDA08GvUGklrgLY57WzJ8WRZESTpZPNDzpmPt6AXmVYMyfyrC
dSrkodFJ57Zice+ZXnreSJAikfxqVklx29fDL28BtShKT170hDJWT8jIMs00KkoFCbWpR0xJp8no
6xvyevuAGRfYqiZJP2rydzN1i60R0UCRHh1CHrEINjBYrORS5UxPbG1B6sKqs6feCJxqvNDZ5gFD
GNcXerVny6yPRTdntzn1Oq2F5Wf6PJ6EoubP191pZE0vvaOSEBR2R4itxojSpadu5wrfETA5IC/P
a28MEZnZkWSfdtq93arPS5i2xVdWAuGd0IQQSsN2fczu6IWfkmzTSBUjuZvEDT3Qx5YN26GGmxVC
StDYq6g7EktuLZQZk92/QwwU8DfxHDCmMSXEi347ybp9FV5Ul5DSMEXJQLCIQw5UikteL6/YzPjh
J4q/1fVWigoNuxUmNGpI1DheesRb+TfXvKumqfVZNApgzQClyhFTSB7BoSzaLIo1b+OMJ6yzVwFS
Mxif5l6TMvELpnJs/bSchrukqT7B11q+DoAn2CSAysKa8Al6OylzQCIZr6hf9TtcNO9j1T7FJJ8g
HMa63A9/itloeFJ6ohBYfnraVSqX55fF5EIT58ek/bnKrG7sGbNYbSq8MLGMPE20gZ1bTuBMTLYL
w32oM/k1IT4PueLcw8imkdqmN58K+kb2FUkfWa5G2u9GoLHT3hSNFhV6WwZo9F7EUsBBXhSLAUni
h8OfMnudRmGTH2Zw3wS/3cjcOINAbY60AgxbjRRs4sgyYKM40Fj4ZFqRfvXJeLs2IA7pje9R1tyk
nqZBYHVonZHirACZXuoFdM3Goj40Z8nSXeU3Vu5chSSkUNfz57zhSOyTHVVu9wcDkv8Db9qnkzWz
HwP28puk6oljZcqnI6xrLBbPb24sCxBLA6saulU4dmxPLWh45uielOMezYZxv+2UfHGeK48eLm1f
1L+g9pz7HGKHXph/Z00PasrQkPGJQqRv7/RGhL7Ktco7RizipGbjYcoqSIIKMW86giGtLLymOCHv
7TL5gRALpUy5p1nDu9YudYZUInlPDetT0WhEOeVqmGkskk0i2Zse/HvGCAId8N9qhfu1rTBA4BYw
ATbWG2VOZTQVBs+GsH9KIFpLxhSJhaJubtmpVE+d24tbhJCRJePhKEoDNdymCKYRnrrnLfsZxXbJ
N/yHBoTaoGpsylA10v85JDYhRLfY9VKGka0QJ+phzpmJku9NXLftRcaMpduCRCaYiDJBxHDiENlp
LFbMkfloyJb7aqgPbgb827TsnY64kwjEuusnPPgwQ3Mz6lfkT+j+rBLhQH9pJm6ZrmGljebqcZH1
dDDSxOBVa47tTBasTGhCso6bALWXnybMQNHr4FmumS2UrZQXW9MeIbKve+ZKqnR/WGP5OFn6yVl0
FeJ/PaJy36OBCI1f5nUJRKfe6zZsrYnpEZZfjgrEhMwf+tOMz4JUpT7b+fIV02NkDCgLOcd9Or0i
Z3QtpvytnvW7ysXvsE1RVmAi5YvKnmzoqYY2scOO2y6w17R5jgEKsi87YjZlzBWTC4Dt5iMG4rug
HRK49KLCdF7GTZWU8J/9lvQc0WAW7HG7MEEiKO08qGk5FlbFuy0diySehHRxOGyZ+aoIP/MdXcbM
O4jVXLKDx0LrspFrwEcc0xKZVP/WqN3l0ptCkvZUWIOBqxej8MlN3w7DqIct6TS0Rt7Htpyx+/xt
2+0N89h8HFASNKWmuJfpjGSVwzFXXpRmOXnONQl9cVuTO7Bo5xJWc084C/lVxmmrJirWpLiCg6/8
aoz7oxhkBuLd+pUIl+LTNA+l+hLK2EIKw0chqIvJF4bLpnu0u4j5DUzAWte+zGPrkvDwG6jpL2v8
kHXOwz0gCMQZRM/vipJ+qbxi4TaDBHC/r+XUjfHU3nnbZ095FRKiB1YI1ZzB7OsUL85PYy5PK6ZO
A8DBoRbF8ySa3xWKOa1tzhw/A1Mcg4xjZ6QHN2ACDat6HFOswez7WVdPFeMPr8cWNcNHK0hpGBw0
hlM9n+HFHYQDgT0pjDeh3TpNNh8z2DgExQ5/DUpPrzXzc7/Yxw5RCADSGsYPk4fO+I43fTpl9AT7
Etrt04jnLz/hDROBMem/ywVPAMEeJ3NhWI31DjR84UZUNkvAuvbMqzy3hhbJlAe404856VnAJsHK
FotoaVD5yhOzji+lPp6oA1suwYvLHJ3nY2KJgoZkzFyy0XVQEiWyBuInBME5sIIy3uLpp7OQsvDB
oOB+iHHHHuttOSqSpGfolmGq7glDxivDGV3X2+ficD911vPAzVUgpwgrmzLDQUQeapVJmECpMxuy
bJjmUer07yhZqKXsKjv2FVcZMauHkaVwQeHjl0kLIYgshnFmGrLyE4YmelV/tQnlGCv3kJTV6iNV
IUrXJqYDuXEBU28kKq4TI5TdHK2AW7U2b7BhB4MiFIEV5jyxlVTT1bCrV1PC6e7d+eIMOB5QtGSt
Ki4wBT66PivuSd56zs3ukBoUdAnwu4OVsrD47re5P8B8JDIDwuyJtvQW6DX7PzgZ8RBubMaDvOds
1x1xivGY60vKC5scV8Jn/clDNxw75mdb7Tk7+XqwlxwLeJrerRtcUTMCyE1LzvXj9xfNFrzsaWcy
p27OK0g4H594eePZ3I9McG97TdcuXmN0DA3rUBugE1bGH4JS3YUixnXGY6Ph6EH6edSazT6TJB2W
MQLXtGiuadbSzTDgEhPqRZlWZ0fNSNSHDSuuNzYoZddLTWgiAkMbkChzM6N8zmE2p4gdLugo/iJ/
ENAQanlwkOkcScBY6Enm6ior7XacGLAbrvbeuix4Uvb8AZGyoci61dfUPETs2QK2KFvUF0jJZEO6
nM112Wt2NKCRZwHDPx7iJaigl3bg8uyS+uxpFGBVVyN2Nj9XhQwcY5cK1IK4bPbm5xTWkba1z6aR
sMAS1nfPrsEse6Iqm/WGTMJraRNVITJ2++7IVeCNn+NKkxmLiL4ccdhgf3dx/+II6231piJiMRfZ
5sTCi5aLHh4pYBPiJM4oASFXGawaNL091x23oAtZu5bD05Zut4mx7tkaxRCVOr4F1ijnQrhfMWNP
qOp+suJ8ZQ8+gj3N7qyFGy9deIWyPRg8SUGhcdoA93pRRmdEREcc4QicV3LDwbKEVD4oDRmqWFXL
vYdsSiNo84TxCPZgp+f+4mG/3fAjh7LCayZFAw4fFVSe1VOYTa7HuHSZ2a2AMGi9vGP7O7/k4wfQ
7CRQ5LsfE1H/WcQecz5m58SFlqrgteDl3bpuIAdnLsM+XYNiZZTEV1W6KDjFqzW6Nhq87JRbLfx+
PPM4CR5ZZuBMMyjwnWFDVgs4tMyLH81zi0Ake29pQK7Z8yaSpDugKv7qp3NCgK/v6zEXsprN5Vgu
dri23ddqzu8IOMebfd6bscaOY3u8DNPwDWWQQiEehwjQL8cFlFa8peYHXrIjrKk5UjU9jhwYYuiG
0R32s2b5ZyuoqT4Auacu5AffTrFDxz4TgFUKQp21aqNeZBVgdstRS+2fzvaemIk+FTkA6N42ji3R
vK45skrC+4E+WQv/+46ol5o43fLfDVD/7qH6H3fZd1f39d/h//n/+v/IWmVhTvq/O6sC/FUd9Jf/
7K3af8f/tFYZ8l/4vQ3sUx4+Npfu/H9bq9x/WZ6OV9QAoezqUu4e6/9lrjLEvwC16VgjPGIBTaxZ
/8dbZfwLJAM5Vh5uLUf3kEn/d2xWEsbcv/mKQFEYpmN4YOeAd+G3+q9GWj2VKJ9X8zAlLlDddgdE
gqumpw/p0RRylAXO2cHdStDT2fgSq/lQ9VZU1GakQDei3Le+jMT9Mtr6Rpqkgg9AACfmGFTfDLFT
VTDgYaLKMJOMTzIJWmH9IRH9Zawz9ofQuoHwcRYNJvOJLtN8lvOGTwzec+1422Xo99xVRB0MPz50
S3EgwZAJ+uS5NHlrC2EhOLCgzosCxIwxokdSTLOSX+0EyyVz4ltvTk4p6QHN3HDloiNCikGVrf0Z
tZqkoVydgDCwT6NTijccFAkAgY1wy0a1v5KZBduKfeA4NjoFS48qhEu3XMYqcC20ulv50cbVicoU
7XDDSmRqXSJBM/YWCOJGrapOLjtHyMgK2U9JJTLIS1Hue+dzNyKmiG1oJUxgRmTSmHadj1FtK1tQ
yzxkDOeWqWz9rQW8uNUXkiACNqIqsOD6UDVeYnP9jWslYQVT7LFmWtltSLfdAVHWhHU4sc8piLnM
HB8SCT7KsEVJt1vy7Q3Pm1M+Wj3D8pGhHKN7deN07L0M43HJtz9Ijdknw/XrXkVbv1Rc9XV9keX2
hVMzOaAvewFl9E1+88vsLtekG940MI9HD1hdgDb9OLAeEct807lG/bHMFqJlepFuG/HOwh4KrcTC
OdoeCWB6d4qliQykcqiZeh2VzXZ0zOmlMKsM75R+yI3p21oFMGGFe6ZEeD91XgKcNI9Elj2Vlslc
28s51RHALtb0k2yMjiCqhzRpv0svQR88ZeKWTyosMCQQKhyAV/g1ZP98I9rXaDnviEiQjXWgMVe8
gKAGV5ZN3LT9X60Ji7mGL9xuoVigOy+CHHLazdjfQnetzcuyVO9oprMjU46BmRW+p1Tb55bDBeIE
SNCxuQfQEZHr7RJ9kpoHEmpTpuEFsmqGayLXGRtQocdgLKM9K9lPluHWXIwkzLuXpUzdcJucu21V
P3lrIB0oZ/5OFa2nHmpeeXUb7BNl9btpKhxC2o1krtu5kdU3ZytlVl53r9s+3pc77lx2X80w3KB/
OQ+iODVCXK1OY/d+yfbnHdpJTWxcnoDVOHSMpQZlIe8CEBTFaNKjuDvIPVtKKC1icYTApF2c0DlM
jGnOS6w9tHQTDhDtUOLWDJPesI49YwywVSYoJWM411r+RJAi2XBdBcMhJQt7UEZAwYl+ZGPz0ZXa
V23lrxLinTSGwffsGAQRswMRc07EoFK25NqvzblwrGjyDDKZbL2BXYS21nHus3V4XhxoLqQ3XQa7
4rfkNssjn5Q1qW4Jqj2ypvXHiXSTEZLjAc3GxRr4t5Ql9ZF8oLyeXip3eHI0t7raMKzyEufiYM42
YiDF86f6kDeINGalDpopCBvscKzvY6XkiF6C6T1w+JTAtLQd8sMwCdB9TPkd808jNsY/Of3wjHjf
bzyPA5Sf0cq4x2U1nUqezqkmXSheh9Ncii93/gUw7dGYnbshZ5TRm5p+ELP6buPp0aR7odAX7mUC
GUWXSr5L7JJUvb3TyVRBM8ygFDtYUYlzV5jY7mCbauY6/jVW6nPeYop3/ovNYLksmMh35V3SZWZk
rfg2mtSuoynjy5xLYJca+JyIzb2gI1i5BZLOfDYE8J9O04bfA9EwxW6atKh/o33ypF6Y6dsfQ8/n
JhIsjQYLj8h1HaxVDammjfWkK5wMvdKRZy+Xuu1uks2VN0SxzxFu2OxCy3sljWilvTMwJhoIsEQD
pI6IkRPDvopzDl0uXg4oWjSkJ0QE4x1gjYo42nV6qvrnBR0yuijeYNfb9Y46LV/pzCSSbMUD1SDV
LrtF31gH8cmI8U1NJsr32Ly1LaHfa+t3nH+nqla/RNe+QugywnlmxOPm9TGWPW/2NrBRaNovC1zl
E4Mt+VCkrFWVnqhH2rK39mik0PL7OZUnY3ZfSweZmNZ8Av0hRULvUPU3bohFJD3k1lA+Trtur53i
9FS5G2ubRBgPulH9aGSRrj3DZN0lVU2sDZPF7Sm38MkihoqGdn9yUBlQ2bcfYkPhY2wE8iaQrsv+
ynBWuixSFovqs685Y6p5uWPb3/IA4LR2rL4jVu9YjN4Lo00fAdhVLWQcWh1zU62TTMDvyu612NMI
yNN5m5I+HBLnj7N5RSgJAigyBIQ0mEmPD0HbL7mc4fIiZLiDuWxTHlBv6rsFgjusTK4VgGs7N34K
xdja1f5ajXG1vS091oP8u6blNUcQELESeWW0c/bW7O/guvPuSWGM1G23M68clO9gKKsz+yOBEaVU
QQm63i04E9ueSKOhOmElerAqdTAW7btOxw1RQvmqd/nP4H2mIn3NNi9lmb3cuqn8qxIg6clJ737U
4v7qtAzzMujNc1y2Vzrdk7SJ/YuXFdku2QEt8HOiWIH42SVyy5C36LYeWXJ7+NxMjbQn9Gn6rn/6
Ug18C60kBKZM6ieUcUwlisVvKz4Mb6seBtiXRORA1qmTayGQ4CbFd2pNYR2jO4xhFjGDvlvK5F46
j9ggiRgpksXPmIe3V4WJLE7nr6Ei6i+xpotWyi8n9VCQzM82nU4Uy+VDZxWf5dNj5UyMdiuPaAgG
cz2xA8y4iEcAQN5/S3fiZmW+0s1AoweixdKWD90o9rTumZDoiuFRzsnsT27yVwyk6/LfuSz0MQ5U
0QMrZexRMw73xd4Jt9id+9R+GInglJ14mNbqQcEV8EU63LQeYFNVk9hmi3DtZEOjNEeai0rcjptv
iNJszOJlCw2g6OawZ/Ug62FzWfp7ejNfDP16Y813ycq/FT2O5AbtpT/kW3XAnMew3VBf+SEuGZ6J
9dkqsy+R8+YNzauLxCM0koRy1bhWSn7jc9WO7ROaU3IpC9aInl7y1Jp0VU2PPTR9nUSfH9EeBVB6
37yM5UMGgZZfLmojaNGa7Qhs1kepwWLNDNYt7nSHgZCRAgR/f3DI2RnHPlo3+3Oyk2+POsP+XXOX
hZaIE04N9qH8fbyOEdHSxmRpFfYx79nBdSsgILe91D2ngq0DltXm5b4a+0PvILjCgkqBVb9vevbR
gfotE6/BhTCmwZSWr4LQdPAPZ5QXv8kROuuSpU8JJwidGNuzMXmXi8V2uuUXQ36uFT+TWQN+sZiN
QyNbxZNdLx+8mpFZkp1axs3FBrMTguSYjpRLYKNtshbgnquKi4skts9Z3hvTRyLi28ajhp35LDEh
sKTXvC9db0jBc9bLYtQnz6aoYFvNiWokxtfQat+Wyg6F5LzuSulGeuNsMBxRRrL0nX/rM4KBbUT3
u5CJZhfvWi5/j3mH97XRvzBWPiq9M5EJs9iTtz2eriDZCWu65oTM2jHLVstVwX4EMNbYfsYYv8tj
5zab6poyePs1YsRTq40y1lkJR5lR67JlcQVIvklSUjT681Z4YWcIkp2c9kFqpenPCQ91sfpVQ1ff
WNi1LJHNN4ZIoGa6lIxW04Qd4bpBW7qPU7nf+9VZpEyBvG7bcLfnNDXWNzF/CGln8Wex9QsZWBrR
B/uhjn/WYJsJ6PlpHo2PseHLm5aMO9y4ZVC6uaguhP1RcAWGdULt3bUnw0EEhDjzDCSHwIOlqY6Z
iblQryjid4CWW6K9Wl7HUX8iaDC75HH1mTNI9NdsjYN+pm1YynNhpEs0myvqfszOTB7guxKlHcl5
Pm5ET/tuMR5Is3LDrpuLsIBNheSbOjgbajTGM++P5jmklerWjRjawBSZg3oJcwXAsPowOPr35MQD
BLDb1uuWA+PllyIeyJZHxFMTzefnDtbYrm8fi0Q8rNUCCgfSlc+sKWqhW0dDic83T/b9+ew87P9k
Nlu8bFhcjrlY3RQJOWlOKtAdcTaXRXJlj7DxqWWhWQ8P67SrbeKVwZrGq2Xwl9yoy327LP5svXab
IsuBJbDkfh7r/dFcXKaxxgf5iSNy7TpjGbGatD78lhWPEwkoN5i1BvwHp6phtWJ1zf3yMhGSfpx7
6G9Lz46kAv2PlBqRX7bH/iw2TSlBXYqpVVQrF+2gNoSDXn+aGgcI7Afu1odhWLT3FIlk441P0nOf
125920y+ICfJyoP2gHyUC9yeblrAusz05G1rcwfnpnO1m6GjTIEPrYYPODqf9uJa4drfTrYaH3ud
RqtiChCiPwpWUopPSZkchn44gzIorwSLVdfRnNXRpr9Bqr8hR/GMCxMuKBArO/EkGQK3pTEY6qZ6
5M+IZfpJ2BjRl1J1h6pl4zLUD6rjy4qNFr2eU39gEtyGLKNAbk4jl02gbVgq4B6Bc6swwfORm21I
Shaf+NBcytbJ6Hn69E00gBwqeyKHQhdPuovXhp86Lun619qhHjeq8UD98FxUjM2HiiTFXBU1fmtX
Y3uBZTKeRu/iZcUtWdu3dTGXr0667XMFje86L1/H4tRNBq21KSX7GnbvKgXTvnUorVRGpoNLEhcr
hqDTAJLkM60YAsSzZ8wvg0h0WvvsmbmRRygUyrpaX0/aZGwRNdinbSUtwIuMp3NKotbk2ip3CihH
5wDSZLO79TBrCcnEFkBsZ0jPjUkS83TNsvbabulw1xXzde3XN2OBhyNy/rimqFAXl2/oQGVU2RqX
tGDdqHVbG8B/G/ysK94hZxKaJwiJaGY4kKPBtbEhbGvX9dSluGSW/mG1cxSkrLDTTKaYgxP7Dpc4
7Wn96In2tRm4nEp34dDJkztCvgj62WJYigX7ovgNYPeREpg4mdR4rJM8PelNzZBbQHG0i88G+l86
yECZ7jGutXvsbcB1NhGxWuTOd2PtGC/T+mA5MO1Am3LaPDNKiU9VApGkbJSkTpYsIQksI2P+aLHQ
4Y5jncEHPcriYW5I+yak2peSJ8GpHqnQsTGXg0F3KB76dbvNrfXD7Iq7uOvvWteuQ8cWN0Yc6zfJ
PJxYhewaBCjJ1WEf6rMQaUkE4gOSRfHoYT2KEGJjrVpbhbZM8Ojy0rTd99IO2n2ukh9P/EGyT5h4
c16cvmH5h9JTT0zIfBh494QOVzjVYflAdt9FdWdDzdtj9BrnL8lGhEnbo8ffmFtzybtHVf4HR+ex
HDmORdEvYgQ9yG0ymV7epbRhSK0SvQdA8/VzchZdMaZapUqRwDP3nms9KlU4m/4UyALYNnXh9la9
GhY/Wbd/b/l5dMXwlII3hV5StOeh3g23Qnm09RnFyyXTDoExYpFEMvVbc/6c3P6BuDXsO3W+sZ35
wZz0GXXTtIFXu2WGpdmlDBQ0+NuWybsOy/gtEEZx77ZfaKlS2qkQtIJkzVzOiGUnqgIsKGerqV3m
X+6P7tRpXBmi98VvB/dOagwqTWae4ITsRqhFrLjVzP3RfIPA9UxYGx7bzlmTvcE5nNCKWAhOdryp
/P+mVxLRsjOd/J+AKL73wq9h4plXJKjSKw9XQkcua0Epmq7d22igB7VDj3nXTLlgPkpB01mpjK2X
g5VTwrcWgkCuKQeL0RKz2zm3g5yYFIaF2B24EpeZUi4gpc7z8fnjtjrZU7ofkPMcbR+9Kql1TmRY
UbakhzYtxVu1GtgPhc/8xaguGp78Xenl9pNuHOtpdd9WFlq0xsi58/6rcilu5DDEtee097XR/Ot6
+zGvDLaE4+DFSv3nuAB3iLHPo6QrzfPI/hrw3RZZu0m83+yfkh71gIkHbqM9SW3SCxu0KVAYbF5A
U8JzMuT6rcoLdQjqikMldJzdPKCdWqfh9mhx/KRW+40FXSJgzRIA+hTEDIyPVZuXB3ckNkJj5Cg6
9cTd6Z2QPCfwI/oE8tX6UAmJEoOQNc7R42DX1hEk83evCGwzLC89oBrjBrVpyDwEfxgY9tnkVo9L
XcdmjQmZ24tEPwOMBEUc5UrabKFn39TU09YqzFPRI0KpGmabUOt/fJR50CDqXVpq+Dyor2aR/wVD
eOcU687sM9Y9fX4Na2SiCbECB5tkpRrU3n4NbxHVPYVkgw47SpJ/nXbbGKhRxBXBu6hKlutJi8lk
JmBpZHeDo4Cu5P/eAxZWpNXJmCPoORMpbTmSS6j09g/4vIZRaSQMxoQtDiOs6s5hbiy8q+UG4S0d
ddFPyLfPqLioOky002bXf+EdrDoSgG08vWkyPrTwqVhmjzUCPDauiS1OhDxqRCdrvGBU2fTqtmnF
n4HCFB1jpRENNQvfYuoFL3SHdynI9ais+SiNku2gBMDuJ9VDQi57utbsbIv+OE7dQ9BAuqGvaYDT
e073O5gwapgeFf0a1WCMsgbv9AT/P6/p+hHfJ33D5S5oahCya3iuSYw+7ujD6ZOsu2/zFAWGyfoI
F5J5e3hF1LInMl5wlqKq9Sq6cRN+CEqFw5QnJBYm1gvL5o1NjhVvdJ/jUCaOCZM9XHYSzA1ia/hW
xqdlBS8r3Nl9kllD/QIck7CEhxqe+6ZKqNv509aLnIyMEZaxD5eLmWFBG92b3a5/WjpmeUHWYuKv
T85yU9OVE0lXiB52c5u9QVNKQA4j/1Eu7VrdI1wGnRW6DCJWnX8VxkC2gDPducO4xoQyMYVheIOc
j1St+dJm9cs0AgghOfctaG7JN07YP8mJSN/M3FAgIqlI+4eyLln99fIV4/QCs5D/Ni3+++JZlAeW
3zICWDY+iPVRjj+eqv+cXo7HIr0Iq7nyQ1Kjm0Qpbce+JR0hdKaD9r3Hin+p6Ft/bzi3Jg0P39BS
nFCaYm9AbxNWrzmuxd1oUozZ6ESCsX/yME1YaflssMqJemQulj88+Bk2AE7atXcPBewVZGLGscAS
hlXD5Lkt0APQ+G/bqrtIz0WlgWE48s7+0PwymqJHcAUitNq9SZjzCBGu5CaEGu4OMAhCpTdV3Xzl
Pd+4iWO3ldh5MjTnMfhLZC2G+JrDMdn6GS+Wc0vNE9Ke486x+JHXuia7sTaiVNc7Ptl7l9ncVnX6
juSTT+DVYNnC7qdxCgpjKb46j5HEkMO0cTGb9xkJhSEvCvV/cppAVEaKGW9nG8N/IRZ3RDnPkB5S
Uokl25/QpWKcizOYmF96I28TrCjCNHeoRz26yzRABCp/wJfOi8jSKPf9kiHAwCHeqlfljluRVr9g
MIodnxmTPluf2vqAKB8PdGDqDexi/8WvqyfIc3fYI6ujV+NMCJMqi1zTRiTauyX6VKyLvoeUyA1Y
vpnGh5ismQK/PxceGer6h89/OKsKjhWd3HYcQGvUbq33Hv6b91pXuDZG81w5PIV6ZmTgO0xEPEHo
iYO6PRs1dqmmOQaL9YTWJaAJpIgIUomNrTcQUI4fPDrM0AdPsaSXmE/bAs6EUwLV6LhWE0aMxqHq
vHQ7rTQ5CKlLynWaVlnO/3SSkguZmW9y3o2qPi1dUBCPYsElmyGCLuF0b4m3haOxFNMTulDiBuaK
yO++5oIqGeaSs1LG7nybXqz2Lm36Ze+z1ENfpk+DNl8nu6yiHN8Yprb6BV8f+Rx8b5QKzg71CG9b
24nLkjkwUHnGZ8gichnuXWxQF89L3mkn84iNVk7gABaIgljpMm9syuEnxtMdX2MRW7Q989muGDkm
lT6iY6s2IW87iIbblSaZler+1iOZv4NV9TfGyB7CF+EA+QDzsDCQZJe/tbtke88O/xVkF/r8NMk4
YxwIeYjdF+yJ0U2XeM4HfNejioWCurQsbF61gNzHi4vyFdYCRnq74AWXCQIJB+d9M1McohpqOKBV
sgsCjITa2tYjh1m5zm/JwukwG5hzg2LUh37RI802aYzle4X6ZWPy/gFOcz/8gP1IXhDfImyn2v/Z
k2nHlUEAtx+WRaQOdikYh1vetlv9RweJDvwVA59Nz+Rldb9yxQzByUBb5CEHGRCwKBBWtzEF/zjr
ePbD5VO0bLhGNzsFnGZz65ofPUeAacWOKbHKMT4/DMZ/hofwuMR4f0CJg2dq8S3+6haCHpa5q6FC
RNPMqRrbEVu3oWk3PYDewdrdFZlBfkP9SeTTdl2JEJLgE3DfMo70+H2sez+dWRsUZn216w0C7Tqm
lKYkIwMyEuqijqlrSY4RfJGBMqFoP+aEcIEWz5HG0XtU4eNskK7nL/mZvL77LEcHa5ELtYOT50Vl
OzXbxqChsdvbXg61E14djehQGJeUjPYtYdDoP2EGCvUiBJujJv9wkrmK3YFPhMCReCLVWY4U5xVg
s3NQAGBoE6YQeXEXiLBnukg2kTBzVLAuU43Anj8a6bVHaxqy7di6TzkyGjCq2WYVFTNeNkmQwXHs
GMmurmWPcUCytxz+2lx/ZUXJpzGhSW16K79LRe/hpdtlYkKHVjecqQMyQjeYf3OzfJQSx77RIT9p
E5A0M1dkVShymI2XhUyTrb5t3Qee5APd0L5yrd0IKxT6DKNub4LJQeuLENBJ4O+FFAOB0Z7WdQ4u
HlBL/VSJddxk2rj4fg3ky9dW3EISGM3hWKssvbXfpKIRoWKI8UC3h2A4geDhuvdpwaJyRX4cw0Kr
onVlMukKuuxyonWakafitXkld+slW+mjDIp3PuOomTNsok37xjC3ikj/ivsetWWgj2Qw3mz+qPXR
xJIKpwV/lkqpDxhumnPz2wbetMuS7syiASPZHGRR1/tE5qanuvTQMTVI10HnxhbzrLVB9sVCrT/0
/koVO9WSGVFQH4JBg0T+LCZrV9uJBjp0FJPK913uLzHuMGYU8lwaDpDREcdEOGaoSp3yEVAeqvRO
sQiwsmNPntgcIEuimB72ibW8F3ALoxXQ27ZtJb7pkbUR6/NT7wCjC6Zw3U5KH3zrOoo5PWj7VnGr
Mwnb1XYY5/KwhOqqced2/I10LoiVpO7M1IBeNAvf9VD987Gs7HDVo/sSwGCYZk4mYRg2so9y4Kpm
dngt1Evdrt6hW3q2sCmmTm6XDcKqY9bV7HdZ91fmoyeYdzmldCPfALrp1IwPqw7kgItQZm8ymeMn
myWxtlk0sPb6nDoLzAB1qypAm7XZ9GhgQ+CKH2grvhJXvEAEPRDccswhAltUKU2+6zq1tZbhpMBJ
MEnfGsGpEuzkGr78oieeCUpFWGB+Lr7cgYb2Fox1YrcmIB/Ctb0R1G+6DTafjH22mWNcS2J5GSus
V7sJflqnPQZ+98zeGSNpPr3Zq3vNfJ6WlEpapT6UGY87Rf1XT+tPS73GJMt9VSASYyet/2aSj5Rr
X25T1lGJe7f77ZMgpzeaTmHI1oVRzwfTzWiEiRW26MgSu7pPBBk01rKe2b3wvlNpVPqqTRSPuoLP
0JxGzh5m/99UNU/oRo5qlofb2jKvV17regFBFD4yjI9Cwha3RcGlVYnL0C+PTi2JKC6WE2/Eu2U9
D6gY/HeUGeidRetw1Gc7c77zMv3sp+1bLsWF5I9nJzii+8Cy1Y7PFHsxijgIGmH3zLX1l0/SIC/G
fknkT5uGUWb+S5dXJhEQkDIMlCPBUWV/9kLvPuAQg6Misz1brTJq2IHSCGSvzGdUZKdlRLgoOYnE
t2nIbEXKf+ixEG0yMk7prdQPjZC+yCqMWRA8wjRB7Vz8eLVT0nETSgf1tl3k3qoYLIvZKKIpoQIp
X5aecwzVLGaqiZonY5CAALyP1eyHtz3kV+DkzKXFaejZoDgZHSiMeydEe5jdPPYJmk6wPYbw/psW
73moyGWUns9xQ8u5G9qDzj0OfIewDJ/HrPDrRwfX8lqCa8J/ds3q9T33jENmz1+5STY2mRYUMYP3
fxoI0xdAOWXp7bBtq9ge+tgcTAjOgp+mqr74wl/t4l7RXlBZy3tHSDTVzLhHt7pfQA4TSvZjZefF
UQ/a0cvWFg4NtwLBOv0xW3vl5WPxpgifCKej0snVqI3HmWfMzBZOZKaNyd+IsjQa9XCGs3vLn3i2
XT6WAYNaAhsRY7iOBEaaTR+Uf7lrHofqOXOpO1NVf0mkI5XOPvugehhSJ8I3vLOMbIgKc1p3BggP
CGHkoaCmZ25cYeCi92A2yUKE/xU9A3LTjdkNXtQWbL7SzrvYwf8JQBOYWXeIyR0AG3KcXHGF0vI9
1usmXOo1HnzAIqm275RGiiBDB9EM76SJN8Wo6qeKE56tnMlNYP9CBzdqvl5KrE3SY8JnQgCrt0pY
r9KPUWPFNpM8wDDhAO6Ai8TSmNhHtbyNVfaKnBeSli1YrjpmFAzcrSuEWoBJG7sIHy2n0rFc1EW2
9UfhD3uAtojLV+ORchyBtOlxwuAlxMSCYDb5zMb1TTOoY+86cFR1f/Cwjpx15zzD3DKZ6KyT5LH0
BLNxj2qkSrkORcOXN/7rSTZtd4Ose+YvuEbY8ZUbu5cTAo3moV3IFBnVeAlcsjU92W38NfhNUon6
3ogcjIqUEIPDX4zZHYCnsW3/QiLPU7c8Wr16UMbcxuZqvS+NdjfawVfi5GzUuIu25FXijy6Te6yB
r63fjA+VvRwzoOSfK9LwMhge+ZGw+oDSNDI8ZHa/MHf29V024p9g23n2++Gr4Osc5MImBVDzO5cu
ILL1JVUT00NgWrG6b/zcvtDLsxUJ6f016/9xnUkUUkxTkivB2VzEk/kdTlCz8z7HaVRRxCAhP3Sz
caAaNBGwK3hvU3oexmDZiCqoYssing6We42Fa88sAVV40jx0Cn3geFf3GmZfgISjgpJ2m63P/S/T
VbI3p4XXdch/7DllpV0V0HjGx4rvNyI+C5q5Ja+ek38IhTiqsjPUSN/rulxm7LBRnubk3SH3TYG4
+5K74+ZTxiaDbd+kgJbLT5jk5O/Y5n/pjegZ+Eu6S4T/Wg/mLRfTQhYWfi0ZAnAq53HzCshO7Ibm
2LvrsWFiE3jlS7Pm2RGPyR1qnXbn2Bkj36BnmngMwqZFjeDDY2ygT9TeSqd3uyd8+e1guMSvwEd3
+1po14YemSZxKndt2o9I+knZ7hghKjIrKZtBMOQ51qSxpddb7jwGxVEtV/uYoGNjsJMEnBRGWT+l
E5qwMYM8kRv2f13W/pbscUA/c4hrXqfWw1Bqf/eWZdHmlK+52T5reEGVVQ6vnk2CuSq/hhyTar2G
3wHvtZUpZ6dH7w9C/Mbw+w+zNd/8NDnNDVLKHCHCBT0BFZqRvoVF++I2xk1CxPvvugWo28r5mdL0
kTvuzaGV4bLNsOIgvAgSfuq5A2YDlOCWk/0mOkrZVDhnRVpjP3iP2CB5GzkqbWPchgv+DRHggS5Q
gZag2zfSyPbag+qDMgnEDtMlgzj4zEueJmLGS64WGHjDzgLIBnm2jhTWNdXVRYwWjgkKgityyohd
B+SQ5uZxNc0fNog/+QoPeLEgfWCsfW8IKzwO/tLsPBYKAOh66260xoOZyh8Lk+qexDIZeXI9WCYQ
AsGMm3V5BGT6fg4SLES1eivMFgqrpXMAfxIlBr/HHPrPbsFgYKmWBFyT25wWCVA8AhnPfK5u1iUU
yr8NQV2nWi72qTMyKzab7Jecq73rz+E+UOm/juSYjVmrP1LG7gFEip0b2igEG9a8OIOouULUbFVx
rju8bhaxNoEZgE+da/wFbrvtQnPvO0Z1qBkcMVkG9Z0Hj6kNm+X/v7RibSI1Lohi/FfJfKhlgrKr
3IUbcOnrY6HcR1J02Uf3wxCZvX/K6vQojOJjtQKkhyUwvoEOuADbsE3wyfnBaB1YCaUySO/WYHHu
rG41dwTNlmgqrId6eBY9KynimkOAcFNlw6GRhAmEwX9sVt4skqm3QFbyzAjuiBcjo3lYwztzqJ/A
vnX4QcgS5U4F4jYbJ0OaR1Kop7jSgEiWEdRSXlkHHmhox9X4N5DoDRQxZWAlhu6tZ2Yd1ZB6muFN
E3ErxpG0Y3f5ai2J00EAwOqdMYVP9mNLZ+HZATKRVPjOcjxGAKDLVFxvXr+kgBhCrIrjgFAaYWs2
4JmQhaJVgvlZ03+W/62Zf+VTuPSm/4OY8AQQxqE5/AmAQLAXlTsf/OY2nIw/yHn9tkA+OBEpHxG+
EMajVWkwD+w0u3Rr+2C+XH7JDO8vNK1fGIogrd024WHrPsuipIUI/J8uZNYydWxH2uQtUMnBCY1j
6rPgCFoBwm2F5qhNeSyX7iOl5mls2iRdIXga99Bgzxl6B/hDhbdrCVUSxnuifOfuSTvF04hSPVUW
30IAvm1lY4DM+rcnAo+1f9PstD++Dsn6ZBVYqm9W/6iD3LqpAJqm+nc1sLwTv5lHREqclQeXuSpe
lEAq5DNmVsUR9x6cDP56eTjdeQEBD6IRT1kYntJe3FvB3rViGFBnV1DMW4YdyxRyfwpzBxG9RtcQ
3A9aQxbC7VO5uUBQTu/uJNsyVVwBryXl2aawkttI4YqaHonjcfVhw4CABKPJhvAd5u5b5t+GrCPr
084KnzsxPheIw5ST3yPUfFCAmHlAkqdU2ldyQM1Nt2oLQAv0xYQNbJUsZwKqP9LAuJtD+ZZUzNRo
SCExFMmT7au3LFAqbm5UU1nA/Cz702T8JNO4RyzZRgEKsMNIIC/5YV+5nncu+9UFBTVYVzYsFJky
nHh9aCCM3tpUc/Li+eM1yauDoICo2+Ra4XQaOhyUYX1JSjryAo8CuABFSQOSj9CoJWFv4woae4VA
D9Kl3NoLwjoHMTKOYkl2g3XtAXVRYqmhuOY3eXa7xql6ssMJ65/Jjr9nLVh3x7qYHjA/o3Sxn7zU
eGMu5Z/mOr8vQYs5UjJcIAk7Bksiyha1MheEMeb/BZBHNgLg2salkK/cW+K6DpOobsI/t+g2sgt/
Ef4XdyYA37wKIm2wSukaznh/+c0q/OMkwx/yYTg5J5VbdBAjh0nV1WzOcKSaanrzSe2NGC5+mQar
cefk2MmVOJ2/FEUNkgHIXTpgvu8cxs4n11YPpzELuoOxEMlhpsZnPr4qZT9KoAjo0fGx89wzOWLu
ai4cMvRvlB1ADH8kdxU4ZOeIb8OPgZ5DUDKHR7e0gYBN5VkvFbh8aAVogO8leOeIg4V0n0uyUsPZ
IzkPbkZrkg7JXoOVNPFpso8CgZU1Gcxas002IXSyvedCwEC07G9aVuI5YvtT49M6I72FGcleKGmO
bhB+DFbxVyZfuGuXLWkaeBw888/L/uzKY5ek4ewVaO8SAXIxQzeTdCTJ8rN6WAPIUEU1Pra/BQuo
ix7u+1T1ewyS19AE4hfO7o9pMxxv/Rb7hvvs6Q5nePfR1IV7nmqvIZXa56VgaxUxQA93U94LJBiC
B7eu6cZrN9w6NlM/Ml03vKoS7CLtr24ZA3DJTPFS2DeEomdvgkX+UfIhTCvVSjxDpbnRxSMREoeq
6sVxVAxCphYsRcpjllqy2Ivkw6yRDDjELKAbmXf1mgR4ySoEzGGKS4axjCn51mH72nDKUUUFJY97
0UVuvR5hVoHgUYZxzoasBe0oL5lltXFaJ97WGbJXp0Og5PRYRUMUZIBAmdrarUnHmohYqm7Z8lZ+
Bam3972EQSlta1oj/M/torlrrPJjKPijdD79BfqGKrZ8oJxUwK5kKhwQwFGussUQgPZxDtP3tTYD
DAz941TjO18lCrSsAfcbkpWh1dDvyWM6NYz9Ne1FlI8hxEOgyNh+xfOEDjBkx++SOMSINQMQBEN4
TgkfYTyWFap9IHCMXWQ1bSUkYJRm/aFKn7A/1PtVyF89YdWWyvpK3elnym3BzEMiYbGZ/DF0cQz5
g5r+QXbpxa+c71J5czwjAYrAzFLNmv6pgGCx2MU11cNv7TvXQJAyuVhkNcsBsbn3uOgQapilosa6
RVo0OKfWD1129a5DeqGG4ApjvOIAo6+eyndybdEFdsMbae+QF7HCjEz4Ts7QvNTDmLEDWuNSZZ98
vmAsA1CT//+NhY+SNK32hJ5jExqgDXWo+BPaZpVtGWXB+xGkRi/rCXzmMz26DWx6E1CkXRTRO9vA
tAiSbWs+9+E4DSR3g+Y91yIByOUvX0WpkfeZwQmJJvi8wI07dHiboQnOwOHmvfeGSBow3fApSibG
HT7w6RJiVbyU0F03MwDEaLp54K0sDLaIGOJsdP8L4dA4fgUrA2TXpgc9tVmz8AOiEgDP5DY48e/E
JOV+IA1kKT0smzI9eJlVRjjftmhr04vtG9TRBj0uMGPmZ31ID4nyMK8Tdhye8QXuuds6zOYj5fRA
dornMh9yeHHZP4Qj323rXFXoM+MDRWGndzKpXueykTvG3uAKm/4yhw1nNg/IxudM5SIaUiX2uiFT
C8hibeifqUHhKLrlAxcaBhAvaePOZABgZdh6cou1VY4rq6pI8ghQd5nao6t2vWWLbLKLgZk9rkn1
PFgrs/oKg1gfhkY0KmQNRCcAgZrCLnZQtpEukV7aRvPNMn8Y+KIVIrIt0XAbGq7lgqoymox8PQx8
glY6LAcpkNtPiE/QX00iUmbxrDpGWJ/QLOqLW7PD7w3+6q5nf7v2crVyhtoB9N3GXug0BWslZn+s
psKbEoyDAIkSU7ACMmolxUaJVNA9kaE5e0DC0nLkoJRbA9j/2VmqaiOI3kR0968Y05M9kDTqN58Z
7rV7z2rvVVPc28Pk7cOafpMiwDpaf2lr3aFo5/k1J+upT8XAvK3jH0GoxsjF7iiuv8mCRTTMt/3n
UBaPshEMAFFgkEIUqArlSiuf17a9U/504h1p98z85bFhpy/vwrTYD9p4d0bnPV97GRlpEBuZjruA
1Cnfn4gCWfNxT1/Qo0ofHnGlJVtDB1BxDRzpKAGrZ1TbBL/sgsYgo6Cz6OEZzAxYqcAospt71fnI
3YjnuJnfWteRO+6Nj+UM1uVXjAQfsylvyCb0IZEkbo4/L9/6qs5Q0NFXpn6OvAcs7+QROZYk7rPv
3w1tdyFyEuUJ0hXGczws3uwA2moHbIN8tfqWkTizZ0e0BbVTuzxkPhaCzOxJjHJ6J2oZSnYcjogj
GHDzxqLFfxgSsRybsHouhIq5TL9MZW1g67PLy1m5DSq5w0H9SGrMj+P5736hvgCP9CzN1aMG8jBQ
OLrMV2eB8dKauwehrDhNxbrpDIKW6ib7EW5/QBwJiRseSNTr4OqUZNGszYvl9jOei+ClbypcmlMJ
ALPk79RkXyR/pbCN3Ocpq06Gbn+bKXgZyOdAsnUyjNzfqopXd0GCVkD69MF8TNNE4KPBSKNlwBY2
nNO4VPmxFD869W6qQaBiOu+gjlH/gkNBBjMeFxDL9BVNcdKT6rZ9nZwNf7aOPlv9Tea6jwXuTi4m
8QqdB8scerd24ifeMPs3Q7ZITettmwIjCYMZBF/NDLku/PYpSzEFQE/pYbJmJReNGIx/veX5e1v4
PFUAeFwH+XGVG/d2lzBNROUEKiQM4sxqj2tKxkGRUFRW8tefGaR5hb0NamTXWF28fb3UryAt92nf
v7HW1LFmuthIwCWYkwBfCQxCHHf1zu38T2Nac7bgf9BG/oTtrrvpBfu72C/JWm9qGRwsjRZYW5kf
ibZ4kOueu5vtVfGQT9O6JwPtbnLcuIRmAspmyuKFKqKUSF0qAc7CRW1zEzxO/fDt18F3B38lgizz
ZvNu1DzLzGcpvCFuoGDy701nGqHq2KgqOHySkEuRprHM7Sm2EfQOyT9X1feigBYfKn6Co/EwITsI
nWJfhslyzzQQ7yaa47iBhIogm/AJWbJBYqcfLoHYgY3frHUiD4bXPfuCbPbb2gpOufsiNIZJY3V/
XN703dLV92pAs2StJpCGrAWqHrPzas/0vV8N2369EJbnWbcWcnZJ2LW+AyZRhO0AnnLSmVWhsQWZ
OpvoX0KVu8iuTGB4fXWHMC7fSFUtETl8dPM35XIRQJW3yQ4T7HiCxL5anXwLrIFJOOvvTbp+YHi6
7zTc3dTPUGePXABrJwGWlHAG3SIgk5VcPBIzu721oNuwGcgFtxdgbKp946DWXl0GTszVMYVspAww
Nlo4zZyFKLYpEFuP0gsJNdtrD3G8GzZdhHrWfjTS9b+kDJzt2CQAV/Mldsfpx0XZxtaXkUM2tpCS
jVvnXi/bbDKn/Zw4r7lhUsWY0Tz12X2Zw5/TvRUCSbSfracCJnKEdPynIWNNSX3JBOJy1BiIbrIL
gCVAxFNKwa7knnhq3qFlnb/dNrhOVgIx1Hii3c0YMk8EAuDT2irbjceKNV8FYLMSaXGe2NzEhQ57
7EcM48eyuWceeF0mbdLEyrsuwM21UhSDabo5cofTgiISI1ZPi1KYL2V+WRPBBsgySItcBBMHRHFR
EqT/iPO6zAEUEJeSZEezwXr2qWuqRzcYMXf4AD2H8R4aTY8YgD5LFMcsXOAFTuZ59QDFTa0NcWtO
ltiBwYlNNTsmBS9cCMCXRqmKPdUvDx28uOJA1LcR9fkMq/4WcYTW/s7rze5oFgNLfpIgwD/b/9Z+
8U+pZpOSmJYPxUUc2KbH+PfMPfFyLCKxduNKuTqdF5wDND7wihJ413VIQZLCjGbmhfbHoTTA2inx
ZGDbaw7U3fleKht1cfGhzYIIPjHzuTGhTfKrP5Xg4rhnmJo9S0zW9czwOm9SjTgIK77Dpo8+PQiO
4Dg+teBaInDkVIfiW47inV4cxpZPKCgmCTzXblS77oDWgqQdJf/8pi/Oasr3jW8eW8wlTF5dd2+R
aDPOPCVLOd31HaaVpdSP2li9eDQM6wA9iVdAqYfGTxwGwvTH3CbGFttsgjLG2koJqcOw+njgE0An
e1+Q5LBZJ96c0l69TTsGR+0x/5VI+LcMA/H9gPjfEtuFL2TSvCk1iguEAtCOik3eW5wOvmS6kZ7c
xb1AedmSuYxynaEbpJq+ZrTEL940HxPLy+Cpe/901qFQRlxVGUiCyY3LzjS33Ce1SWba6ry3ZcEe
2+dWgbDFG7z6l7Hwpi0G+RdS2/98RsmIKevXzvl0J6qvuTedXeqy2q/7UZ96i8pwqYvIDQXYMav6
JfFpN1g3T4Ucw521oqBaBXxit3fFHo0Zf9eVxZCZ8GaXYVBgZEvkhs3LuC2XeWem07tyM747G/Jm
WxGu7dUjSgDpPfqarC1dhMC9HXgzFsIIYvA81LDVTzfgaDNEy6ApASsp2/68TMjk3MA19yMqjsS3
VZz2hbHFd65fsqw7/dW64Q7nd4kWqRESrZ/e7eKgf7WFIgPLpYGkt/8qp+UP2TsDuAqflUGPe+8v
ZPeYAbjWKq+qyLW8z5QUsTXDfE+26VffFiBU4ZJWJrdurjelRKvTFeudBRrPdJ8bRJ7bVpbrNm3t
3ZLmXuydGHABSSFQAwN59h04/U9pBGk8DajSV/+kJudhTvGlIPAC/oPMb2N7NzeX4381lTjwkBPk
2Dcnz10AruUjTktbx+W0+jSgzhirAMGL9N5DWBix3/YwVhFCwLoE49tOHSLh5CHMjdOcgU4Uq7oC
rT0GpYGEuUP98SG9GYmhZ+DbX3nbRnEJJYpoa0WY6BM56KfjM9Ng9CglP7eJ6UdqdkisLiVxLyj0
7HNnlK+oXq86TxGQASpiFMqAsKVbIe/EpmExuy2ByMWEZZhPm8YbgoXv9HpPMg82ReHczzZ/JsF2
V1Nztc9Vt7t9UJLDhub7zZv1uUkBe/AvlRsIQiJaPdC1XWZhTfCm10GRe0cub8wBi+BnxsNhwbUj
NnZDgYdZk3xrcjMB0mPx8CPec8IBZfhfG5JgaqHJ6x3YuU6uIXclz03ih7T4yWsjmvoyredVktfg
pOq5t6p3lAXMSy3v2NgzAcgoSkRpGWdh5y8NeSsLN5eyak2PHPyPvTNZilxZs/W7nPH1bWpckmtw
JkQfAREBASTJRJaQoL5vXNLT16fcVnVO3UGZ1fCa3Qmb3Jm0Ibn+Zq1vneAOrFgfHd0aInbYg3NP
PJc0mYPZ07SGUwgAvjzVinoxKJDRi7R4N0L/d5ugeM07YKuqR0s1hfNtHgnJhAOoIBpsSXkrjjO+
pzudvocVQsuMp2DaJC++hO1aI8SZepS+MN9x9E8OhdfYYR6EKGbRlKznJn8waH1G1GBmU52KFFVX
pJDH+6hbmpyZsWqhedV6p4ETlgmeYduNCQdu8kvt1b+tAlPDiLWJkyzdTZ4DgTAGy1pHgBUhKZKV
Oc3FMYvIUK7nqV8x0cpOM9v3Du2iKu15G+qHQWWa3We1l+bo7GmvbhZp20FfLCsvJhM6/HZBqWIp
4QUFM/paGED2ppHMACMghomhYbpBnI1LOTK3RNiJbcAVLsV0dTHhkNR5SEf3lcIVW5nz6vlk92KU
CHhtJqaEPGIwyXir2qwlydv4793J3odxQ/QVQQ55MSc7Qt34GTEV3vUBc1ffhBlp6YOq3Nckyh6d
I7EPAQsB4z7zjpwgmHurY8gs6RZ2DX7LFDNGP9ZQ9kl5CPJ7fmfbpkYlAJScOSBIxQGkdS2iiPQQ
htXhNLwXw7w3ApnxK0JwZKUv9pJQWfKAHzT+4Bjw75zZHFO5cek710Ml7b9w58Y3uPkCBcSM/wwz
UgiVEUG0+ZyznVsFfvTRmih58pcwxWhiKH+tQ1ygQ+Y9DL7z4RMGA4HH88ZrLrMP1FGwVevvMI9Q
drjjzaz8o27h36CZpAyH8lDigV+NKYdtbmOpDmIsSXGMOho1mO6ALyjH3udYGFGq670Vk5DQoEZH
XM9eLMECYFmk/LjTaxfE304hX+HQ3NtJqdh9zxURhe52hqgZyXA4iS4FpoyNeOp+Mc7Ql7aazX1B
QW/wA1wjik4oAD3aaLIesxKQoecbe1s9uhZJmio1vsfR2zezmIkbIqO6SfRb3frV3uiaR+YFCgFk
/ECmRraPbX9dq46uzJjuoRYeCHQIV0XD3rxVs6AnNXf4FWkBeG6AZMx88iPRBYg8GFdlLi8erFOG
vWAax/JUGdF7SNgCAY7NQUQQViMz3ja5ba+lOV9Ug6Kzbel2UsrWGClGjYoFZAYPgj53WX6PnJyc
cx0mq5Vkar0Pa4aTVhtZp9L5ILP6O4b8sCU6Oji2tdxEgdMc43ADLgV83phelhFq7rTOLp0aeUK2
pScNWGycW/fEGsbjiX0nNeqGsArDGxZjZEOGmf6MmBJVhvngJwnDQ4SVUhK8G+rqWvnqNTMHCvro
MM76xhCvBdHYHlPx6gn7pSbs8s76jq0RCQ8FOyjtQ75Yt0sXnKJ3HBHDi9a68lL/mtKOeTwwlXqA
XgMlHJF/7YP6kP2u8JMP0jH45SNnoOag1/NbDIqmVltRjcioay85ofvhL3uWkGY0/PIZ2nWCWyDm
E/izJdZu60cI0zOwKyPRlOZIVKdk6I6mMjnUFvlMSQcwrhPoQlM5/XbT97qrbiOe/ifQQDbjeEgR
uXC5YJk9BzV5EFpLTKmG8eY0GRxpWsGC6n1rCEDVc5DHa+nSiJaRJTa4umIi3k1W3oi0WeCvcp/R
kmeRv9uPyFGa8TmJ2LjPzm65+boxXsMjPAZYhBAS7GcfhGInt+kwHYnRXe7jCeYgtlc2VCYgIN3O
V0IpSnQhjE1wSOs7qH8c/KI/ZX0IUJmqwjcmnOYRZ16hluB4Y1lbGUO03dy0PSIb5sbo7GhEdN6K
lTFxxXsVFaUh2/cqjN9sRi4FdO/O2C+nQzFHT73klcly+cP3qQhh1vzG9gk6IsGFkzhkT6eGO7JD
wrFJxvoqbBmwUnTzSu3LIGWFa07Bycn7bU5pAs4YsTWfNbcnZPJc/qbWN8rY4q7OMUf2q8Z0ET3W
EXBzCzBWNH22QbzzlKdXs7XY4uf0OeyjCuVr86ZMb43x9WzBvxmz9CWmF44G8CO4XGd+rYhpAZng
sd51kXz2Rr7MgJN+lN22DzDUVPmOB7FYT7mLG6Uv9pFm/e/Ymgsz/u0N5Usi3e9mFF/JMlYfKYBP
pQF4fayT9r6cIXPDx0alVCrUuQai2nR68Hv6WE40ND9AG+pCXJAJkP7gvGKgODRQZKPe4GVQ9m8v
8GkFXRz5TKtDEN+e2cOvipzX8GfhTdu4rt5mv9xxbS87Dlus1dBW18QkOcUCHXmX+fG2bMz20a7m
nQlhcuM5HLsNySahaCHyEyBiz2xge5r9O+S3jDBnYI/EXgzcCLUOy71B5+fQs9857knKX5ZX/Rwr
hZ5VMLxJh13tRz/yBGmTbaQb1t+vw5AjaqZOHH1E3d6JVcp7EpqbIrJfE16FMZY0eIwjV7R+3OH1
a8LikCEEDv6c+k6HtOW6d/BAmNEztt2N2Q+SUhqCq2ejlRsnREdGZa7T+rHtjWMvjGA7KOYPtoi6
i4/kMwpMTjxkQ5qZ4MElLbbtM24g4SHDMKKHucB+Oni9pKyieTTbXu1Mm8Fi7OrkmGYNNx6D+o7j
NbML7py0ZejuSXMFTiq+qiZGIkAFMjANWWHg8hFGONla1Updy9a2GGTh1/Do2r2qpmd0mhI4FXRt
6f0inzb6Qr645SWu0b1y7U/p+Et1drmzYmhutl3v5JBgxF+2HB77n50m7e5oEZE7mgKbVdlOd2WP
tTYYpvsM/vY04xGiQ4QCj06A4St2/g9rip/kVDOe7kHddQwWOVi3dctakfAXvBaXpa5G1Po1RghA
XB6jZoLFrM4FlWjRYLJDlo9UsXuJQ/nuiBi6QUb2R7qPphhfXOexbLEx4/KQBWX302Adzn6eZYXM
DpMOEA+YmE56+hfKBLT8NYsqBsDBrbKoynMR+oeK16WVBjMnA0NXUAzH1EVdEcgZHdDyTqbletkI
ACoYX8ZGJVgZ6Vdx/z4ay0KIF3HvzcyjiGrqj1U8bixStVZ2RZnkxmF9bCn6PJdwxony+JwZ3ivp
J+UJzFixOnY9BW2aCrkxEvtCIt18x34Wd7P8qD3x6QaE1Vml8wrXC5k6wTgBZqncdNXZnNhOEZoC
AzRF9Vs/AyLhTHP5MX1VMHhPgmRXTtMjXF1aYNcm0Sjp8EWWUYP68dQQMIF9DiCcU7JzEY73XUna
P1Xhr5+LH+5gHZo4YsShumEXD8k1DFip6Rw3pHTsM40sLB60YEhKESqjOH+rVEUP6Yuc3f1YIG9B
esMzHjlUcsgn9mRF+W15lKqTrfj1D+qBnB6ufmzy8BUIwavGay8/jYjGztNyx8aV3VHQkRpOSTYY
C3+8BGrCrpwxpjMkF1ExEJTzPUGJpIGwVRnz5L6TMtuU5rWaMY3XPqeq4RivQhnxdmzRqI36xSdd
aBTReRzd+9l2ii2rILRoyU1NEQJLPCwbt0beEJeSaXvPw4yZOjFE/SqJEaqJhsFcscRCvRgL5xZv
ibGqlP0rhGLAryfBWebDaB41SjjoAzyK8sbnbIaoUoFMKPCWbYKZ6JfJQggzIciPCV1YM4xB2cGS
bQ70zjBGfWeGLAnlOCV3NrEai9di7+BW2c2Wdx40bYFXmvEBO6s+NrZ8VALZVx/YDz4S2pvTSGfN
SHVcV1B/d5YeKtILl9W+V7E1dgNmvEQbrIWML53bOqcamWRsIdKRARQ4O8vbx9kuNwmpqlipOpJH
RwiYjFiYsXnFR9vOEt5Spe4TjovHqNTgKEZxbUkiHhQmPFOAa+s5KVEQWKdA5eb9NEfI8wPEGtHM
WBu0CxM3AbzR1QPTniFgIRC3xc6bGqS3yHV/Bl6JrKEpwVwHobuPPN9lxwSl2W/rgwm6KF97ffSt
Q1jrBYiIuwIUvTtV5j2BgfbLROg2GGXiXANtH+ZuGu6nuHBWQQwPJJvbs12O6rGu7KdIT/2raYx3
llvLH7btHt3QzR9E4v8SCY4PajnYlI2Ca+wGiOB00q2KcsDfa+bfBHfsBaGA637q2f1hqrmb5UiD
3Y5xssuYHY6el61RYFgvzmS+6joz4Yi7HVUhMJxbAnHgwJiZSWW39+1h3ISC0TaxAtFDEi6c5JBA
F09UPyMovmK2wwd2D3Ivh+Ha6D7lneingBSCOBaZs2iC+6L2O3jObf1RUnZT3JpdYFwkVIjH0XWh
c+iWQCbKcZYNMh22Ne4M6CMA3anoqJU8wQiaIwNoMVOQO5ORHBmBUXEttMWBnhfFaZjtkzWl7j7p
AvjuqbxWqlRPhgzac5zIjVVYJovVmBm7XbTHKkIqrLHSHO2s/NUht3os0ELg8KwvCGA/zYwimfqQ
PlxZ9SXm+UN4azWsAa9hk7LnDTPU8IARz193CAgOzuB99MILrxFAwbVRF8a2RZF4DwwIhn5kMiDi
zaLsnZrkRKBduqKP988w5/mxMp8FfYsHdwNv0HpwB1tt/Fx7YE6xCo7MA25pO8zsmxZRMagxOd1c
S38iykZnWsevQdOLcxWXYCRnQDROoM7axwjnWnl5tgyeolP5pFw4Rt1AqRHHe0wXOIvKbl/IRp7t
BQxEvNYPw+7yHWGN8iysAg1sV/0wG+fWlZRNtmif5jCCtmcx31SxmcFSJnfPau3HceruRZ00+zET
+XUmcDpXxdmKRpIblleq0hgO5kR5O1dhyXGCLyYPX92UipdRGrBQUMpuRhfPfRbU8xPavSfqtelF
Ak4C3xSZ4dFWvnPKZ4PTwUAm0bEiJkNw5LnQM8CRrWouuTezwHXi+CNsmktUQBlHg/EjCXGppFMy
vzoxt09AntItDoAGMTHxL0VvEFIvm7Nyc33yFDFzSPCbd8Pv9oM/91+T0+w8x+OyLLJzlw/DMzJZ
Z+WSqLqXdB1tOPqXQGvv0WcAIyZyXZY/9DY6PHjEl9LPn6M2HW4c+MOttTGnwds6aLAxqkwnZJX/
+cZMqEuS7Jimgwb5FaWXEEXOHlfayCYJUJE1hA8O3/UhMrjv/tx8joy3diHlCVWwfRY+7OC/75XW
qw8FZwCmRheOz5R43oMmjAll3XS1wnK8r6J5JzFyhuuOhQOu+wwd9KbCXgfgbvERFE51LwDUZSMs
Hx6WuQ+D7f96lxnyKSlbwp3sitGCIvOS7YtvqJ+zoCdN7JGHYUKd7LlZ/9Q3ZMCVt2EQMC3d+ZAl
OSLRvriECkFtjlCWPCeLEHJ9TVqwfPniaffmT5+61EJaadJQ3HmOS3oGC3gjRyEvZiZ+Uh2CmYWB
LKJnBPSEBKbACzBdFupRILGGOcJDzGDwRfGRk54dU7f9AZ+DMloGMe2Gn6y7S4q6I093GUCl0FFD
GSAA9T40SkiuTKgrdoiNqgMRGBkA4gpQD+wLOGszwi/gRzgS1To6GvJ+/KU3wImbJe4zS1MOkDRe
dF2/IufJohM/xYN46RVm9ldsHNuBJs+A4+6FFP1Abf3qbPgQW1QRSLqjbx3E4Y9iyWoq7Q2XRr4P
2gg5dLfMF5sgfpHjordFt2t5VnvioQq2Lsz3zFO5T8CKqF6zue2n3Z+PUCFuzsVkVxz//DmTIH9L
J91DWlsaCNmUd7apgzVDMeeI8wHVlAfoJmKkPhNyLNhOowlKQS+2XckxqhhwSpfnhkN03b/+4s97
f7/5o2/PgncXMsRhzqGrybLsD/AzDeYPTjtRokZeffzznjkJjo5q4NrEZXvsa8Y4ApVEdvfnXQ4j
pofvWP7jc5OHQCbZ8GgnVjt3Ip/KdarDMPTfa+VIWsJI2cWRSqI4WixPdklt7fTo9fsZ4l1FKgKl
Uf0+Cuz9KZXVRKeF4GTf2/0tc6kSR0aE/DJSog+rUxnmZLhb9a4RWqyzFJMEq907wgpCC9t+3WPh
gX8ZbNFD7Qgp8aP0EIbDLZUAepaPYzq9yxfoYlLNP01Lg79lwzS2SH1Cg/4pyl4hfbFhQODskf6y
rYcJSNpE8kCeozmwLbSkZbX3Wp8ZLcnAKCJ/kypwG0z1JVE2pAFiqrlkgxUm5A41SfrAAskk3sh9
b9z+MWsbJoNcyAWNLuMvgCzYOEWPb4tO9VdBqANebmzwt4AHInLe7iSNAUHt3H3n4/ygm1XNJhv2
iZmuu5k0obGayGkCjMK04JoSt2yKjmCMcH6dLKq8aJZbq6dkLdMna5IUJK5EH/RWIDfWhJiQNe9S
fNHeebnz/sez40J6LGLOZbVLI8JryTe/mEwTdzolJLnszyhV+7Fv1qnVOVsjnreN9YPxr74DIv2g
ShPdnfEa2d0XxvuLztot9ggEgpH5DlaWo4ntruMNVyibN9NdjJxheUwy7xNG5sGLcAeYhMQGGa5d
9q7kJwATBDpYOvf2WwPXYmgnUuSr/g6lr4SpPfysxfjEevPNiRqcvUsgdIjtggo9fCg8ANCmikum
jHzWKI9gOSM/UsnB6q+OCR2LXEDsNChfMGrQCR6Vyp7Ymz/SPjOtSp136eLDCbdG1G+9hY3jGA0c
qvkHv/UHL4eoBZ8x9lfGE2lUBsqavmrfPFnt6EWoGwTQ6QLcrgDVGvsMAEr23WF2TeFpE2tAgDMt
RJBUp7c5ZcCtE/x9GoqBssUSKZPdY4DD/pWMgBjdL2QHVzHQ28f5YXGbr1B3OeZSTpRvPjF52bQD
0TbcyQl9i+1tWlY7RcaboWMLBtOZA440lVyj5tWOvsp6eAavCr0gqD5G1+52BPYSV5Gc2glwdOw3
9tqJxSUI7o0sDNaYOnLs8EPPkhWZpCHY7A10MoimeB4Ytf+tq4rJTfJCkJSNwhtoc8k+DJb3b58T
q9TQYVtKx7JExmmFxj1uxVGxTYfi4ZGEExh4bsTsH3lisySxWpb7vwe2txe6+o9pLocd0v8S1BeO
ek4dOkyLsUFVnwsHFa5bDDjshAZI2DVPWNSh6U8j+Rc8tO+SpGcWFVe0XKaiWHHsB0f45x6/AZti
pvV1XR5BCRLJUbr9Kux7ugkUNkr1mBNUwzl8A84HA6YuWSI32SFQj4NnviYxBuqIKcCdYvq74mGF
cluO+2boh7Uu0e1H81UN2X6aGnzARNKh2hTrNAEqwz7h4pXxC/Qq3F2/5xmlV1TxAIT19RqWn3Wm
fjjDOO7RurRrmSm5bZcHlgize6iI2vAfDDd9qTK+vwC03l00Qhh0YcpknvoKTB+OQrete1GtkAQy
R3Ng6uPXibW/80NI6p4fM29eCipQWEwNisXPeuEzfWRK/bLM/MIy/9HV/e+G8JSISjq9dBNhlaxS
0N4RiR04vyjSOM6D+uCk05vkQFVzv56nmG8HNJ2RTj+7aRvVxryBQOjjPeEqd4mr4rgCOFEbP6uG
z+i2jb2rnVNlkSKvR+ezatXDsGCYHLwwhdtA1g3fpyFlctDp42ijSGny95q4qmlaEBCTux+0+RoM
+WU5AsWMh7S0nka2k15iYOn9I1uv3sgUOeKivroa0WpL6aNn8UukS6zPs+GrH2ZLjgwa2N6jCjOn
9ygr8JtW/a3PkRWnOBKYSM8wmD0T/VGnHuyYJsjtvtLOfeiw2sMtmtEGNEl3NUuW38RK3Yfu8OD2
uBhy57PDx9Y25rlAh2rk5cDTxN9Wibvz6hTgux0+4X/ZzX38sqQVEHcOgueQw5ghKJLf+dXJqz13
xX3dtm96Yc0kxv1YhKw35WdP1bdo0gqHbSVVqLWqDITzWD+MuKRd9aCJTFN7s5X4sjUFe2+9BvNP
IywOQVeAyjc2aachwHYQDTIXQwl7GrKjIA88a2ewuHe5YpC+4PNADl4O1a6tvE/L8Z9nEkHvUgUm
r8Uf0PqXJKqP7N9/u/YcruYQDoAYukc/MthcLFzFYjZ/J5L9jmIbwnFim0dp5GTsIE0gNXNtJGl5
aBLVUASR67ki/ReNm5uf20SMu5K51MbSGUMa26qPI9Knv9+Eyx+jaXhij3HDwL8M+4tuPQqqRqPH
0FcrtD5dARn3T4E0LoUUMiDO6j/vOnjORvba2xRlhhcR5RQmHeBF2DDsk/y4OsrlTRxgNh9snE+h
jbSwronDCeBIJdgSpMm3VRg97QOC1eOfN5mFHKXjtWKtR2mYxmQb9y0AuUkFR5ySqJ4kmilAnCve
qY9/3hgWOrG0JTqRhooURnHWOEq4lZJNk5ZEZZGot1gp6trega4++pb7Wc2jte+MBj5g48h1MzAC
h7m8NkobraIFWKYTj92y5yIs9rk3Jd12TisY1W/KQDNIcQcE2bE/Z4yyVJlvdt6RcExVQNqEeGIz
QzBqymgtmPpoEw2+DQwuWfRweIosHFtvIuM4bUPEvXD0LW8Lk+AHVnhmi5xG3phdWkZXzCCjY9LN
1DKufqpAcFHMgoOt7pWePUTk7AKV/WL1cfloKKzRBc92ItJPvpiZccvXeWY6mIw6WnlefHAz/ycC
dGEl0X1QpLh0OMBCRDpb1DKIceFtUN3N0m9I1jX4GMjnhpUfXN++H2fG1ZKemaP2NGr14LT+c7C4
sFrgF5NOluD6/pQE4qsNLcICfpsoi8HzHyI5YM9fRVj2Ch9Oc+nEZDDLB1dPn6ZtvjLQ/e1QHXm9
RppSyx2G5Z0gAHTJahdNf5sLm9bNTvYEm05MmIAOQ8VdSa51fGfA3hhyRmPjb8XYvU00V7zUnIQ8
hDYywwzZjPEBK5i/aSxcIfwsPb6cvAvrfRQVL37EvjBvR9Z/zQ6uMvupkYsyEIzmOFnXQ8BPM9nG
fVW6Z6j+iER6zLCFlX23ZvHDK+m4eKTA+fbbkAuMw4XMl3GkFHd7nT6Aa3p2pyfH4xUxqAZ6BZzY
bGsWdK9yrlsMGBKKoWHzqSjovUKMtPz6080QG40yQT/ttfeVctR6GMqDSKL4iMWhYJZOKSiGvdM7
DHK0RooMQQp6MfvsdT82N93dJ36cvzTjuKtN+xViK7Z2toLxg3YKdrl8AZmGH/1EOwjMikBzC1mq
GefrAUMMj3YEY7rYOOH87jF2QtKOeMhEl1NWin0gtjXmUCu7RhXTNcNdFWc2aoXhVmaSEpPtzRw2
7jkdBPg+qnUHqP+EWwltj2KkxIYW9RnJxQ3rtxOe8EVUgXbGZPRVC3wYdQyYujTC+yqRZ6f9bcb9
02wbSNqz7lff0D+ImjudKMWNaTtPobRfnIQvxxQv9Wo8xp289x3v1uEm2XUFpsGu+80O+tlFSrW2
LL6lsBHsh+yPSYaMJtxzMFP8ILwOVcoCRrJwkxCY6181o6M7XOHvY05fFmSPQHt37lysU4d/WPUA
WbSTvc6gEbHsWywvuRIdKrVoQuArzVCfh0lCs8aKk40107my3BUmjRG2++MsBKFjVU6zro2D3cpt
EPjT8yQyc6tE8FBO+oYz/CnJQQnWze9OmClubAqCeeB77mEugjfCbtG/Ac9AzOBbX/0QMUYU7DFN
i1eM7Va7M4v0XNihPgpdPgdx9GPUXrJJnOHK2KDZO2DWWqfG/SlsYAYjQS+MZ84yujRdSp1m1Twu
yRFGWf0+KbYwtsO3UNVgAPulWF9GWUT9mERpUoAk89RiIWG+2fKLnvtqyX6NQcal/H5s08Y5SZnb
sMxDESF2ZU5Oh+WMGmW8OMeqWbsz7hYUV/IkJyW2Q0wsgYh4SHv1HgwFE9iqAyLhOAO/ZlVsjJR1
sOyZaiBDMMpfsNDehplWvTE1/lk7e+DgJaAgzqlYdWAfgaoXI01jRAFi15iiEpvuVDrypxLtAZQn
8uOBZbcyLBCG4HnXiUFOEgO2i8hf9dD6zOtoVVME4U43PoImJnPAisEJxazcdO19lRMsCyRaX13T
n6jY69X/D13DtNRxcVdf//zHZ0nV0UxPX2H83yPUTGX8T6lrZ27//t8j1/78+//MXHP/8h0Gsoia
PGQ4ivg0/dV2//yH6fI3qKkcA6qK60rD/a/MNWH85RiWS7Kaa/mGZbi+QYgbS9ku+uc/lr90pKmI
XTMM2zAIczP/N7lrHj9LVdJklsXh9z//oRRaBz6NbXqmC7SO//L3n7+eUFW3fJf/R9quXeqoCK7d
m8yoH7nYTWvLB+zKTCFkM7YlW0NOeKgkAKVQ40evrAxPI9qvHDJlI3AsiJXHlDxKpjUpoEjF7Qc2
CyRnYeVO2OWV4mCY5Y5US60sTvnwOJoBmt9gGyvrbDb2U/oCkXixudJURJcuDrd1srEEHONFgw7Y
Y4pekLDy6Ko2c09q8WLilBX2XIqYcLjPSvBbRvFEbsM1t81Vv7QB2t4aFTusCquO7CBNim38yQny
FIT1Zy9A8wV5fkWiZXonp5dviPDv/ve3zP9D8YKe/T9d6Jsuissq/vXv1/ryEX9f6tL7i5xw0yO/
jxuAK5oQwb8vddv6y/9XSqByzH9d6qb8S/kmV7gke9A2pXT+60K3/wI2Kk0uc8cByWDb8n9zmTvc
Nv/tQvds6fme60jbd12DrFe53Aj/dqGPjTOgNR6ju6jP5q2tXuomujox/oymtGnC4oqoj7DeWUPd
HRw3OWP3Ha/10LylfT2QM6PJoKLoK0vHOwMSSRZnwovj/MbVkn6amJvcqBTftTTWKQYnvo787lna
o5A7+gH4UaaKLxDBKFXYVqLqTaNHItSBClgdPC0TPRMjR/N5HnwWrRU+esCr5nM81uLB8qsff/7U
VfZwZn934OmyZXjqfyD1ZtaQF9so187BC16WDIVVPsBMZrIwn73R+dklgwILXq7dxjFPONy+3CxW
L4Muswdh9aSfLX+06V7u7SVdffmYPx/s96l7MkqEXH/+RZPCj5HSC7ZUqydUoBooKHbegD4Dpeto
deJORzHTX1341ygeHg38dhq58s7Kc4xMSISMjGxz0+ou5dB7D46fP8SZZT6NTNufvLj4McTBd0Gz
slNlqG+GrMataBERdw1iHKw8WLXy/DiU3Teu8w6ZVM3gtG0Qt3ZuterC+JvtiQBj7/U3t+67Pfk7
9AQCtHwZd/tm+f95gVS/CZ/+/kcwQNbk+5lbsApHL6j02Qf37gw2K/+BjVbj+neYqO1N6s9fNhop
emdf7i2fL1/BIU2y2SZuL1FncAkY/YN3HxUQRdoYXzKADWlnTtvcjV3ITjR5CcOPja3YYDCzgWY+
HnOkdDuWzrfKdB40de669WC0ey3+8HSgqRb5U6myeG8ZCI1VJT5zVoRHbUyHRO/JYyQpLz7nGWDQ
1NFvgK+xGCXQL0WCAMhJ5Lrwfew6mg1NgqAm1ManFzLawG92C9C7UpYCqCV2xZ/VxVM6I94W+K/u
IfqG731JJluKqLf4UqEH2yJ5lV4L531hNgkrbFeAVu6hn9TbeZaXPKjFDh7mQ4Fvb49J8JFRgF7h
Nn1C/ofZHF1mnolf0G4wb5IlhiL5gGg2vytGhE/TVQoX7Vmx4aYcwVY/gCTDvcdAnRSVVYNeY9P7
ADtkgs5MDkx3DSCuPcK1LtnEwqeRjbp+C4U2JymSX7NakLca4TsqKMq+TM7gj2DkmuypqqnZdFhJ
MYWSMsgm4xutm1szviKB85K47NZn3ziW7bcrcUMnbgtRLHtpHX0bmZTDmkAvCaMvz415HTMyBCG0
NxPvag3DrZ7zta8YGGeluGsNZqSTd0v84t7GpDRHpKRAvj4myUSxCk4ymLtjmPPqe7a4Ne3FL5rj
qJgPLdOHdMTnXNcVhlY4h2DbniGSYafxIWXJAJQ4Tsipat/TvPwJUQnnLH775+Uji9k4uUXGyLLY
L1MB97kstb+h/fpiBLROe8w1NrIU4b0S2OwEn56DT5NxX0douxHAB60bwUXAkLrmnNmowb+RYofk
yUFpOzPgRWZZKNAJVYERw8mNl5bQt458j7suM17dENVjnWBAVcxrkLsyALbYmrTgEAak5WVTwDGC
h19gx/bMyrg4OrhGvnfIsybeFg7Gg6mns/aGjUVrbDKwQrGIQCzBMO3Fmsjtwfc3bsgmtEy6jTBC
5pQTE7F4eNMeLG6TKWkzhE89eVxkYl8nxO3dSBxEYtPzrPQ0DPs+TndVo77qWWI4qE4okMmQqHdq
8j9C48Ht+l0oIFouw0fa1pSYFfWZ1/FTU8QvnTfdLEHExRh8DqicB1IyWREVy7W3mSu+cseUOHbG
K/t/sJIf7Th/uKF/HVy6mpBjPBb2AIngpRLjuqyybyufXnU7tLvAZovgRkQ76npbuOGJRfQDQL0T
+6CDoaB8SHjUpefuihBtVG6475HzXc3OMy1lf5tG/R6bh3JJ1PIMGe4K5E4YqUnZbjqgnXUYXKxq
+Wc3LjVEqexT7EXwFjpsxOANA6bP5m7rK3Joe3zewqrGL6VfyBdfs5Yb3nwIwrM3vUMnKIEACJq8
gDQfoiA2Uc4WBsoOfJSRsBzsj38GfEkwzchj6G4k/i4WLNzNOiAtHkZ4ccrIKDpW9dtszPmpn3G6
qRwOa4TctqgiPrld18AIzeoOyJO3sXFA3zOeB8JieQo66gqhGNCQJHir5gbV7eJA7Tq+tTmhUSTK
YkiwUjCJdgBL5JKppjrCKEN5yWYS91j9lig/WsU8o1ZG3P+wIRithi7+EVb42e0otp46XVubZGSO
E9efCFfUUxU9iZb/aQQ1bj2jW9UjmBDk4AZ65/hGpN+5Z32gSnrL8YxcpF7XpKCwwkeyZyFeZakr
E3gU5LLpYBMEvbFKCmzjYZkfHFiTK+2CgYpjtGhNVglcrhipkxaKgDbRkwXMZ/bhBLzFq5LgXJTF
uSJ1Y2MlCGj9SqWb/yDsPHYjZ4Iu+0QE6M22vDfy0oaQWi2SmfQ2yaefQ/UMPsxggH8jdEnVJVNk
ZkbEvec2A9anWkfThakfumXNoSMCcrGnip1Had/0lNtjGWar0k/GHRZRtCVm8DzIgVTgmYigSfYD
t0G1+eA22kTkm1sfSVXeSgRQgV+vncl6k348KyZ5fsiMum/Q9Ae1MBdSFh1rb70FLs5scfpB9bkW
2WQdGHbpqzGhgQZBRwAh890dDBhqcuxQDo3mN2U32V4H5ynR+BDaZdWvJcA/rEaxt68dvznmExjV
ppi+fSj2F/B4wXOYd68ABpEDWU0DX4hjjdl7T9AL3IttT+VzUbEt+COCw9+HPhDWrPQugVtm68FN
/mDqwScySvgTzYQbCW2fsnrrWupTeZ/w6O6DmKUNsNs6afB3c9Not7QxID05mHodPz2wpsgb372L
Ao/AiJEs4oFQj4L4BF51/qSrz4x0p7e38D/8a2mvLdsML6Zdd1dUaaex67kjksLDuogr8zqYzsZJ
teb0+8guWAcUk4dAVZeSniGUD2ODloQmjI9t+QhVIzr+/uv3Q5mPEc8H2MRWKFZBppFznJjxsYs1
Pog2Pv4+dBqfO3e0jXsNHHTz7ynzV3+f999DoiTgU/y//+/368S2/u8X+/3yv1f873/+/stoPRy1
LRK5/17i91//fpxUcjFw4Iw63b/KFEFX64finoQMsaYobx8As+EhNAzrsa3nrklmQgJIPRwNvTe8
pL4ivKBzIxq94C/dWKj3PkBDmmN1BsgC+0GaJsN/7U4MW/utUPgXQyewBCn6cKEXMQJLmdB0jBRK
eeq9OuAMH3OMdZixKpdhm20j89cx/QzkhvxErrUfvCr8TgLjmpC5+aev81dkkPpnYlY/SRhwmILQ
gLY0Hd4GjbA+3RTR63yZELcVj8+cZoH+aEP6VCrF1jhk7kM5eiZsrFTdfTTtpIZpxU3RIdpkIhHX
3HaJG/Cj8JwrjHl2AEO5Qnu1c+vSOfZlSwMbGQgjD+4tAn3cfTpaCZlsMtzZQy5OjTeAn8qn9Nzw
S2wzuJOwnfuBqOuku/oYedeZdPVb2GCrG0Uf3EOHBUc3w+wRmaO2jN16fOpIyFtyOtWeB8KfFlFS
dq+M5YFeIip8Q/YJsS6a+g+SDf5gPk++2LGf0kBZnDbss8fl/hfxyw4vHiC6CQe0W+YRdND2S+SZ
y5h68e/P72qvVVMTgNC7YP+kQ1R6oVw6C/b4N5X5mUrT/0OY7pMfNPkXWPWv3Aj1Dw59CGYgr76L
ssG9X/Tjq1lAP+hUI15qCZ6lLBLrSfoEIke6VT3GA0jVUBcxKsMgWQNvsm9541uEcTnqOuqcMEnd
ai6aPWTbQZjFeXRSeOYtwBvgOt6O2On06LmtvZeizw6BGMzD1KOqEIFhHhW9qJ1IPOvExjpundlu
Z1Jabzw41RfDZTYeT356m0glWcdD3t414MorK/PMh4JEnRXk1/iJ2x81ZxV3z5Vi6dc05aH1oIVj
aF395tpUhswU/XdXIbP2UNN9+kPMhs3qJvL6NrmR89042cEQbv/TVAbd9xTmPmooSLQxZvTUAfcx
X/aJ3PcaEVAEL4JIMEkFAjGWbvSugcurBQfdctQ3NhvO+qX/JbT0nWZ4/ukY2NYy4Pnv3EWYwZok
ffMZyiym3DFe4p6dVQNY9YxRkJWgHLxHhzb7CgWmeiC721thsinudmT168aJo5tRYtuvKhrRdpcG
G8cW5pkrxtxaFgPgrPWGHVoddZyyGFBxaowHkqqqg8fga88ZswRSGloEwATVaRiQ0qm0bs+CjL3t
FGrUfcglN1brmdehwaCSNGFwSzTkqD1hTg+MU1uI5hz9NasGQtOP/hMyvpqapKpe9H5icFQ69qse
4WfpiK1/jxUH4mnKvY+2bj7Ltui/6ix9ZPohvrO6PXGyQkWCuFo57kjN04+oQiSd6DZ5kIFLy6D4
tCYHsblZofOJNTQ/E0VcnNjhz9xx8NSY/TVjwlujcPgjPe05GjrvUxkeCTB1+cFFfYjMjKPzY+y4
G3dQ2YasMfGQYzAlz6KKV13Rk1Q9ZFQpfZDcmM4mgKq2NNndBcdfhIP+3ZwG/84mx2GJZs3692Gv
V+bBr5uvpreBqvjNtjZDjdQAAuE4imG6TEn72QtlundwpQCRat4Iab8DrvqjWoJOMgLhuPSMlumS
dgoza0ImjYJYN69lX+Rbv2fG1M4zgsLLtwZoJu549ebYBAJOwjV2WkWF6kiEWKZzbeSXroXxvdU6
fy+82RtZVck9HpGxjpO3tQXzyyG0q7XnB9kaBWl/k+FfqtEliSnVpZeFc49dst0GRO8LDBMLFkmU
y4U4RmXRboc4/Bs62l76en5PJhDbWZZctYII5TEGghvQOtk0HL5cfWMn/Oh+wIasqZpzYI6OG1n3
XyeodipBCs7I7BK6aX5qWok+f/7g1S3L5UA8NTCV8ch+9QK8LoRiO0KIpj7lxGDTq5TJDvQiZzDD
KB+MxsQiXH0m7tQAku0mbdHX6qT6ZMF3t4/wJI17NH/w62Gd2bp1GVE2oI2r/8x5mADigrOYBhYf
V51V7169qqtOTuBhYx6nefgWXuLB1C86kinoc8OGPEaoOhTbC8ho82RwECuaB8vIDtxLlQ3VXXqq
W7n7nncBsqJT3g0bZxZWPndVObwBvw8LNZTXiuOoh952PYhJW/0+Ny5sOgFjR07TfOoKGCX5HQzg
wtObO3GA5GObY7lRfZkcYObMbZKyuWsRAXkzXRxR+qzSd+p75w9QcX//JDVn0YNuq+/R1MwLILFV
Pch6pTXzTdDqw7YqCVFqrBIVk6gUsaWdvBPxV+/jEhCEkabpXaPQpsfonw0iAHZypPrtUXnr8T2X
2qZ2GeRNdsVbbz6C4yfAop2AQ5JriiuJDy6xKivRqngDxMPoY+tGzmh+x1bLsAte6/r3IcSU5ugp
69kLBI3u+S/mkOFOdpB+8jltkFrGyFkf0lM+gJBxB4JjTAPAKs8Q99iCLQs5iglpqT4qzq7EFP+f
29fE3wXSwoQLJL1tZJv9LQjs8Dzg+FYRHap8Xg0MTfr30TOeQpybh3rHLRxuoZ2/dkV9bgo3DsAH
wNYluQT1ZkQ3SxJgQxHQ32EN+3vTGx4K4kdpT86QAdbIgwo5VNvn2uBmTrriJipoY5VTuhcYc7u0
dz+dpKjfYuwfhRLIfwp5KWI3kovoXqQVOumIAN0McUdkte4pZWVCQz2cHWeOVWbH2jeKXlbPseYN
RpqzaKNweolLj/TiDgcyLoX4pPkaGLvBQ18hOw802aqNFQkDSXlpOwaITZ4UL80Af8iQQfw8K7wH
m5AOkJv+I3+YbEXELhHUY8MqDetaNBvOK7RLZP05mEm/bTPej7k7e2hhj66qHixtR4PJvfkY8x5D
iawIKpG5i3sWI0SsJ7RXj2ypcAUIAdkrx4wOcWe/4+H6FnU5XT0bZRObXGLa2quRmTfTivulIn4J
Ttmt6pQE1WgCZbBsY0WFwFnSFIdJVmwGSMoqmHCrmHFtE+CgoYRsLjEmJsXfeL48KGaATSHXyL2V
KZn4QNtbu4n4zGEhIFTSfiRW+a2FObZMDXrdwKXW8aS3l7EBTt0GTOTHlPNxOXkQcJMcjcX84fdf
OdomRqRU2B1izMVIPNm6QBm55FL9LDNYUyXr1Tk28NOajoAGIJFmeF4IAj0bj0IV4kzoCLHts8Jp
HEDXyRLvTAzDAgthcy8y/xtX+6zahRYWGc9Z1uzsWdrOmfavVBwQkU9SjqMWwmY1rKZUPmI4CDzD
eZBh6Twkkfwh7+tUGczTdcXP9vvpeJzETpu0hrwCgHja/PzSil/t+WcNZi5sMECYx5CWs0zfI4SC
S0Ukp4C3dFAcOH37lIlu2Lp5SxjCofOUJLuwSR4AXME0syvtNVEWxUaSbnuVM11W+YecrG9pePXG
RDaN2SWvwLqD9Zt6q7ywSKEMwKq8lwMCvwAE9cPvh9Yd93UBg01LRL8i6Kq+ajQ34TfYs3u6gFHU
lfi6EtN8oCO3LcsMEaudfMQteDXSldqrm8IxzropXI+TSThreAUjsB+b3Nr2TbRzbWDkRT2mq9G9
mCHmhmrMIBrF1sXiQrx3eQl0VINVbiOCQeUoIwChQO8SF189hGkMsGmOazE1VvBdFYlGnsCOjKnI
cLLsXdMTXE9hCoXW+5PVMnoadE6qw6zbGLuKvgxFi4VXE9eGTubpMDk0x3qx4xokwAeg/97BoLws
Ck5PBPbCglHWeIIwnraY5jqqnZ4omzXdsQGQjNMeWaO0tdHa3bVP468uNY9cq/k7cCQaq2H+Y6Ep
OmAoaM+UnujUE4ehBM1Cagv+/Pj4OvBoodScXTf7DYr4psswWSot+Yaw8NmOWJrnY1ATy1vfoWkt
K24nhzoVIcNFZY29AK850WPBlzjy1gLELWesV40XPwvPaSXNbZk1BTYr+msJe2tYesnG9744X05L
c0Q4JkxMh75zFI2IIH1FtyT7SoQbbw2/GVaARDgqjPRa+zb/sPr0pZ3mI1RFyJxpgO6yE32hBw5A
Ph/2GUa+gzA560cjTlLc0cRpEJ63IBhV49Ieh5ui+Wo1p2Ay0mtlBwSvaP1HljMOQ3J3571a+VB9
/1jYaBYAm3xKhljBfHT2PVwZzoh7gwt8UZUchjH4JbtqItGytqjO6+KVsEiNrnTcbCgmwR1kYbbw
y+LDg2W4AqrJW8bEiFXvTx5z8EjmLpsRxVu7wLcxVG7CBKtXiwKJ1TYe25agKeYLdo81RUzttlbj
xopbwYnxHbMN9g8NfZgLqCkXiJ6hiWCTYz419RmSV9rpy6K7Y7Ss9mxFRFnXm67NmHC4JT7otEGq
tRk67CSM0zH424BvWgfsqQf0HY48Y4NgIpvYicND5DmrOBbfqPIE6LtyW7JEDEUF+KLxynVXnMij
X+XRwLKoQRsqaQHjJA6exw1pGv1aRzW2HIL8uYPMMOUBariJECYqT5clWZ1N4m83UQlyuPmhvPAB
MGNLCJKL7k3GtQqKcS+j6CEYMn+XxOGmsPtTiSdFl9XOJB2O7L+K1MThRWELwMYeXwcYtxpJFNgD
EmK9/beA2GDKYeYoGUMQzxuNI0a8HjUwkhMkdQUUKsZJvVXsHGAJsOoTTx0TkcXs+uai6bvxEBih
3Jcdsw8NYAHMc+ol0+4OEZXKwWFRn/QSZv4EYyorSMCDSHX0q8bc0tcCRqHUhXea3Vho3ZVAw+6a
tWrvlEOzMdvxKt1kVrgTOcZgKD/C7n/36IBy4SAZKklQspFa+5SYt5H0gH1mRa/Sy5NDnbR7txNs
8FEa7bsOjIJVhM3a1fv6DuFqVSS2tu2R3iCxZGrIDi/zkoQAcm+4YyLyLcryJod6kwKHoRGEqaXc
e60dnEtXu2tWQvXk/LF0MT1BN8bKCPlmdEfi291eneqYyAXwHYvKwO1RjhPXA0bXFRO18JiZWNNT
c5OPpbty2+FiBOXWwoDJxp7SrvWtg5wJFqIO6e0lwaM5+6phwjG7K98HMKiHCfDPLrO8dOMKEugT
PD2gFJMO9oKp0Un0dyobH/HbdTeZun/die6NSLPdJMWDnQ8/jpnxtBhQdU4vY21zAkQvhYXWDQwD
4NSl1SfvKov0p+zdV86j4p3u8bvjI4Ivc83h9sah2TYkh5AlS9HauTlmU66kyWvzPaUONL86l+xV
TbAVvj88aBUoBxh95BdSFSxIW6MoZ7FiY4H/jcHcgNhfiegzrwGLU9PS64FK3XMI4FLywGBigUp1
NHEjs74VgxfyPEwC6HLumWbYSg3v5oTxAh9RADg888RqLEhZM8epvjHxRqCXBeV7V82BV20c7I1A
J7PxlQq/eg86Me2JttJW9fwQNfO3bXj2LWb9/Peffz9P/omzcr0y2Pvw5t/lh1l0wUuede9VGUCl
BCj3+yErbHUJW6EuGDnmHHlki/99QWeAsC/hMyFKSI4GgNLbb4K2W+v3Jpx6RtJJ/8y57102bXkh
c6J/FkxcFyHs4/PvwwJQLdroID5lmtc/09ak4Yx79Pj7VVv34L32rbUeaVODAy3aS22HAtuxpt8q
AzZSIPz4kV/YWcacfZ69HHaHVbjtG87pdOEKt/o0B/Ecj8w8axJI5CRRmxuwjL3aZTcRQPAmtADg
/u115LfmX4vVnXHvRnPH5scD3YKWbqSR110Su8ZV4E8ptTWz52JAfirRFO4BzTOOUH71gnwi3Axl
beO6K+sX4doSUIkOcmn+qo4wZRk01B+OYdYvmcXQVNAWO/1+NXGJqayz8gpzqlr2+UjsDb2brdkQ
5tdBhHiKdfezm9zsT4TmWqsn74kxnb+18Nf8z09wqFOfYlf7BOHy/32FYf4WqJf/e4JpZ97Tfz8D
i9m/n+H/foX/8Qm/P2SIZem/H7K18+KIwS2ji+O3G10RKmpaUfMY63r6YBnPvw9+P3gO7hhd0ev5
fejoPf44Z/j3DGTAzeOQc/LMkgY3xfwSWpprO4IFCMCbH/77X1hKY63uKU74lNHT1kkarZ/fmxr5
BcTzJkVIPr/a7zOSBJAlI2dr9/uMOtSik2/5379f/P0wGcEr+nSmMh2XJk6f7ti6uJvQgNAE6jA2
SZ33LuGA5Ztt+OhPBdzj0Zu27vzQmhTJghZCMs7I4SOe9PDRJl7GI+e2ivzhCDMaGXEG/nFKC6yb
RmfsCpE1qy7tyHCDTt0MwxO8KjImBX1HTVZP+PYfjYhtM9a+9D58GbIJijHd1c7+KzNn3JDnh10O
Eb//bsCYoNwAShEJhn929qn5zRlI9HsbeZApGoBeFXfiLF/Deutw5g/GNVPx2+jpEXiM6rkPq0WR
otgYzeahKYAMZ5HHpo9B6Jgn8cqphnKN74XztBGmO8BXlNbwrMeQTlyn4cQkmYeaVr5YQR5s/Aih
BR6XW4cNqDbVHUW3RVncf1a988CgxjoyLjYWXarvZz2eTBhY8sk+TgOGLyoiKxTDup8Wa+g6NKFT
QtYQDQb7ycn2ChIB2LN8S54we56dPWkTCaKqQ9OPQqbdcydfhCb/6jZK957sLMr8bT9xSKUyIcmO
NQJwFQaAerL2RTkYl5aG94F0lcvvIy/zqyPaPcC3DEystvwbQX7/6C1866FJapG/graxcqj98CG9
K8egndTwPmtf8XwyrFE3MK3hEppyukUoWU5NHZvMg8kDLEwkMTXvrK4jyfJa3iCvHlD6e9Dd/f4z
LjL9bmQS0LAIHyZ574pNrld/OUijZEk3zpD86JN8CZ3ivUzWmVv1y2bYk04SL+lJh5zq1A+Hw12m
+mcn0Am6tBk70EGsJbLEEk43IMH0zUS4MGNFalIdTGtHTRMQOTp5GjhDuST9yVwEASA5MaafJBTd
Wom810KYsUAMmevktTU1NFE3bSAS1ONShRMZswEWzHDoLqVrcM6CX0kzM1holveiS6aziusL4KTJ
b+7wpzcR4Qd/uG0wsWq4vLTOo2IY7X1bAQ8N2b+64IcDSriu3+fAbsYm3dc0z6ZTj9TtZiiOicXT
/Ziypp0SdHAVAYRJi34/mNb5MHnL1m0xFQeZsUFld9aYjy2GWL3rg6ruvYiuNHmZ0xZA3MuOWUsW
QsVCvgpAVgfx6vYb1Ab1Iu1QhVaCnriWxTsE76BHOT2E+XjIEm07GDSpIzxL/TzIANtD5mFTrhme
gLueLa0xhD6rBtA9RR3WiOkJSCx+G+CVQsboXV2mLdmwRJzFkImUbh2J9wqJDm0P7BPoD66MjLdw
AhF3GOJPCdIBRiYx0PUzshYP7QS5Ls4h8xXwmzF7a4V07gYnadRbCbXgUMG9cHvC2MeCt7pL1VOh
0293O31LfsPW9EfIHgNdjEroD54l+gXBNUvPQBBWDsS7KNryj2VwwYIOYyuPuLEy/xDmGOBwQtLK
jL27zfnBQkpzsLSQxAtR+4ugN9Z+IB6KpmB9JKtm4WM18Gp+qaQVZIdpkGJrP/jsev8jB+IPJsN3
4b8Y2hZe5slVSPgJ9hQr5Ghfo2K4g4VEbnPH2SjB9KIRXrmreko01Wan1uQyUmZz040qXVYN7RnN
6dDE0DPrqmMKKI2UD7EXzTje+1EcWuT7KwxaGoUEuOKce3UtuBYmUFpMzQ4kNsLNjjg360V0q9zu
nDQuogSrepcm2S+FyLd2T3Wm7OBWA28GEHj2dPqeY0TN6xVc/HgSuHJT5PZd9tiAFV0aGVBoKzf/
2hnbRqxMDCrcb71DnqcT+9m2JZWZGDrQorq1JbWWTp6sbU42rI9d+pWBpV6BaDuFBWoW0OScSNuK
RBVCvGuFZAID2aT/0GBDLEaAFBCjjukHPqwCA9DUN/y6lKGrtHFvHODMrZj617481L6iK4C4wUgu
yRRXK1V72ibGv4l9yVvaI++2eOzLERKLpj7CaOf0hQ5dn1xt38oJ4q3hGLnAVxdDT6Nc86S1NF1r
OInxJG3yB1pCCgYrfIk9lpYqlXhB4xum1m8id370U9+x02UTs9g5/WekyI4fnAmcsWka57oNWR1g
yvnKURc/8G70J5ILgK9lQPirK4/+EIDMGFFn6QSxRHSkvWa+HiwfkofH+pteo44UKky8AAS06rVJ
6x9Y90B42FITYJWZQUxJbQXdom61U0NOnha22qp0SSiYw9LYgyZ8lNEdUPh74kJImdJpa3n6F4fM
t8nZY7rcG0YATBcqthn1H3huoCDIvyFs6GVMG6b8zkOCq7PyK0z/jKCuuUkcH6YwhmFrAFOjmm8r
rdd9d8vIQUdfBJpsBKC56A3b2SNnV4Wp0TKHxUbbv9/VnZcs8xAMwNIFVrgwR8J6g8jrHzQUWzfW
NuBsEkvtLH/eGBmy1n+PdTl9lBptnd8nm5NBR9X3T/9eSpnAGGqz7te/X/39dmOFjiOSkrElr66s
oT8ydPgzzD/K76eCwdbQXbaQIn+/o4HDkgmgcft9ileic0YlSsbK70/bzCAwZ6S39PvqVmKMd6DG
bBv+eYSzTg85i8mriY74QRFNC/c79/rvMgwek1TeBGqaYFwR3PTdYBhkcOfFi0jj9ows7xAwpSZH
FVNzodvB1iOYbiEzk/FdFDlL2FUPUS5fwzx5j1wStJTuovHXlxKvsIBlaxi842WmfeGR6EFmFisU
0XKFmlocBXDHkHYqxCy5cvL0nRn+WxKpB2qMVejumYAIMn5zoCYSikqvTDbMVeuh39CZ1LyUXnm0
p0B7JjkNEqTr3n18A23xbaGTzksQdoWevZUFyhPRPpAO/hRI/7kbMx0ISvSuGsy/dXqIiReOpsDA
OFw/lMH40MYpcst6gE3/WiiDXhqnL6vf95NDnq0x66U0pKi6dPeRleyDgWTM2YfRpDBowsQOqLKA
cORttp7/4bVSbAKdGaGrMXiAyb7zGB6QUvQeIaelozcnjzVEWYQYy/3OQXvqMS9sIMw5E077AkF5
6T/QjP8wG/PVRyIAcztcN8rUafhXf+yuPvlR/a1FVPtOXn/AfQB8l/t0h4fwqePJ24DmM6ifYTTJ
aEk3bQW2opnErZk8+9FjArFqOpP6PgH4ppJqS4Tgc+n4X5rDMZH/5a11F4i9cOprG8kvTYPr1AT1
Z5IP4RbdIV5yG0iUZXW7UKeqcKDT5wxda1DrIiWzipwG6ly/xKwHaG9juyMNO0BohEn36MqxQ1XT
e6m07xCuEIpH3WJxBZPgzEKuQvOZzGvcgk7MsBbW5DsaQpDW3NOFNNEx0lsLAuFtNas6efMwKnWM
a51hbpm7o3GEEpKovveObZlGTr+oQLXqGSjXMSUUDflQuuqIp1+oSQ5HB5DSomLCQD6McZlcuFnR
aAwbSwfLV4UKKS004H5MrlzMkJthRqz6o0VbcJ2wBiXZ3OsdPvyAylnG8qkzYFj4Zv5EpDXIpHlf
JgUoFbTHa+C/mR6+ihpMUaI5r66Z3+kIEWPONoWzwzk6Z6ctH5ymhNXXoSgSyZ1m5XGy5HNubpsS
zWSZEQQLzmpS6VlvgvTUmc0n9oTqphEz0cHlO4cwXqANNTdIk+UDJxjhuMnNn8kvrqhv4N4LoATh
idbuprc07wpgNHtE5JFy8QO0GIkW7Gz7h1C86u7RENIJB8rJ0NUnvgvYhh1+wb++a7ercQApwi4N
SJ5VvnEJva45UVePZi6mYzRhaaDQCNwE91GEutASXH5GzoQuKiGo+XgTSGl57In91JE+R7JkLo+x
OqU02dv1HXKPtlEjDrtBC14GXPOiFH9EYZLK4mP9aAYDjjRj032Eb+RmGwSiBG4BokhAYZSMdTeZ
6VdndtR90ci3YsoxBETaJnNoRSZjD3FJoVd2UiJ9hLw4wACfGEizibhesFXJSNZ5hQdZNmdDps+i
HusdUVEYhM9Qs4N7a+XhXfgqP9ZW+KlRwm2j0jNWmskQg5WQvQqV46IRSJpS17B2BdTFLveTTRuS
7xGM1tyzHldSQnkpsa4umaeiysVCO8nIvxYYArYF4idKgrC4ZPKz7gQZ0gP2Z/gR5s0YnU+nTRNG
H3m3K4fsQ9KThrfDnZ8CQUlA0m88TO1UGVl9kSwQRc86U9u6thvytHlKCFEJE/Ydd4T0GXLwXCI6
m3gjSndXwvtKGt1GuJTYq8F5YX5KY0DI97LDpf/vA16jjdE1d4+20bJOVbFy6lpfZaqGallQTyEe
2w8BFW1bGdEONFKydCHz52IOznYJuA+cnGwcOtPokclnq0DegV/Fuao0uSwSSRnmVGxsxUOQMNBC
oK1oWl70JD2C2logQVgkPUMDX7F1WG7xPKU0KHv2jAXxEZSzrs/lJMimyWXKhEbu29aQ6yroEF3F
PBWt0w/HYCoQBx3d0NP7jYP7BKVpmQvGJyiBOZcKSey4OmdmjQkePCxy45xsASTOZkRxM5jBoaur
4jxMsKmbPhebkdwtZkdug1pnLLk9bHy1YXCeEiGXlRX4S6ufjqay4KmHsC3xD287E8QenUdAy158
0TG0ZO5w6ur6Nck8oimG7rVNrPOEcTcNDEaIqQv8v2EO4oTqGjTec8UKtCKjLHhT2JUWEaiKRdn0
pLWAwjGrOHjVlX4cKp3IgzA0d6TjBQeVcZyjYOO6TQoTMJX7C1myoOK/RrSXieK041MRFB/z4AIc
Yhtd0xbblSHLi0961AM+an/d5wDS43QEWBA0T5VrHcPyvUe78lqkzACYI9cMNgePoFpYHjknAN5q
rV5BXkIoH0bmUpAGyOZffIc9909uO1c5kYRlP1laXSCQIeEEVNHaBgS5kWOv3sKhogdWTy8Us7BJ
11T1Fn8Qy3smAyjdEoeCq3BIyNLMydy2Otb+gnKcWrA5Eq9Ms+Nx1IDeYBLT1j685zBlWZkc3GZ1
HXG4lpG2RO1IJZ5igWec9CJj37zmgrgRjvgvxtCiKfLcr0i1+3YQVMwlHYeeaG++S/GWGAEtP1Wd
VczNq7CNIjEnhE/0CH/QFtoaY75ARhsj6DOCUTyd+tKT6wDHznZohj+0KG6hNNQDJ2Xyd/NQ7Kq2
+ZsJtP9OVYXb2GHMZTruvGqEhyF6Fn2q1o0FdETNufHkoIwUa168zazw2lv6TzPIZgVmpAFzKL/d
uFPLmODChmjbxcHH1EOVCejW8LpXT47Wpsk892Aqf1iy0auVzDXtUEziycgVQDfNOOmZoAlkh1s/
6bSDJYEkNcJutq2RMuEeWPhDtE8QyuPqZOfTPdOk/pJLh6liA/q9yahg2vZnMOOV5TiwpxXenI72
+Tm0g2d7Y89IjImDJVGohMW2mbiaVbmDbcaA2q2XyqInrpVj/IIMkRZk6HzxRM79yLUypZMCGtr2
WoPBJT0mzw26u3oIzzTX6MdYGowJ0HhkV/D3YR0jfIXz38HLIEp72VWnFwLJlU0L3xjGgJCIVHPQ
swedsVOsJv0wpOmeU8Zz3EMom3LwkElOVnNQf7lqugct7SLnMubVfYr9aU+uQbcMa5BL/uxuJIM1
06by3DoMqbxkfHY6qPgmjAzOqtyWcWZ7SOW1G2/o3xYQ86EgipJWOCl1nUDEhP5y4RTDdppgTXs+
5GsGtKep8ryVp70Sox3dwyLZFlQhkiOZY3Ghk1PCxAjiEuSscjNaiMsmfPiOV2s3o+N2TicEgun8
i/QVPi0K/CgoTiQ7t6rLdkYWTitAgiu20J8sy+HoePVzbaufcTDds6UTRp3IoxUK+y0omN1oabGC
C0GMXlw9j1A+J0BWILvoc6jSJl83Ntf+BCB2qNqnygQZ57WO+9TnxqOfqX/VSuZMpENLQP5uGolX
AGawMJsYOetN411YNGqMz1IZ/HppkXLRJgerKt4Rnzs3MjYvtSn5Q01T+84hltThHhq5M91Si3YT
AyZ3HRlaAb04Nk8hh/iFGIaLXyYvNjroKySG6cXM/EWjxxm6osB81MvkJ+1856Pw8x/UG8khy5lf
0Sw41pF+gZLnvi3dcTwlLu7meo45HWGDUtetMAxld7KlV3VHFyM2fKbg87m0s9qbFZU/tlue62zk
eFr6ECIYMwU2QhiA0xxI4+GtMapzMSGBbkPGrYbvmEv27vJ/UXdmO3IrWZb9lfoBZpNmpJEsFOrB
nT67xzy/EFIoxHme+fW1qIvqlCIvJGS/NZAISDclOZ2D8dg5e6+9iQsGOGUMBC/A9+BUYPctZkmQ
zS1ytfLgLoWMioguiLaYha5B7SoEgyMA2pQBUiSS/KZtdXpAbQ1JvmiRTiiyoHs5omwfDHdllRBO
I2hrSa3tZV2Rjh268Q55LNtEEX8Dy9xuYs25gSHCMEdX4SZJRukNcdafIr3vvF7HgRmMOuwd/87o
6+nU6qSGSuPSd7SrhWUf4drEV+jSuq1eocjI6tlYNdXE2KIhHSEWdI8Nm3LqFed/vuPSsm9u+ujY
DPmzaQ/oriWAlLmrPAmmGvVZfxVlg7YzKqMk/ZrCeHayYJfpvANx4pueLdGQs3w4Hu1IxDlBfWUG
RnsOfN7ssHy1He7d+9mS/dniBr/LsK37FtByfO0XOkQN/CVgmCaul1VKkuquvWtklp7N1i/PmBrK
s+3OICI1aqQ8d7LTXz+CkV2Cphq7WPps1aaqIF9PRZr/9f8jwWy285Q++yVSyYEB4Fo4Yj5BOpxP
MsaCNBJEs4aANKCvs0HjMjzZKcQOx76iL2giNfd0xwnWAvCoV2Di4V9RtdeLLDj3zQy3NCDrJxj7
2oAWgzhuoF2QrhzSTEgFot+UIKw+mVpabuyJu2rsi25T17TReAgsQFpKeLOL6G7ouv6IwrY//vhn
ZNI2wOZGe5XNIymCmr2bJ+yDAc/ISGy2h2ASfQvQS57suLlra0i/VvpKlgVUk3lC49usiq66WGOf
vxIG+EEdT0GdnaowfI1z+cCL1sWwbSB2QKu4bnijrUnZPJAn7ERi2sEmeQCg+obnctdEoIaMSH+X
fmWCH+JC1CcR8lo2iuht9LWrfEpusx4wlCmrjJYyV1gf1WaEnxKQOdDJ6Tt3K8RVy8rXAWyp7Int
y76rOEK7eA8UX8Ro3S9T1d0mS5LuJIeJgKCF5unSh8PuYkZLtKefnAdpfp8KDcBhSBadK/N9gTGC
NOJbIpwPQFrAHpA80GXpe2wPzOFDf4MuCUZvGGK2QewP5XiD+AS4UB/e0SdQ4MEK2lfZreCgrfoO
YcBDKR/KyMFdSwQb8UPW7RA7XzEU3+aFoH+R0X90c+Jy4CPxzkB2PvU7qp5313SX1GhGMbNKay9b
XKI26NG5Mu79btgowzdWkwYXe8q/QqbDK53RNhID8zRH0tkOboq6vhoJA9zFcHk2tg7IwZXXTYFy
t0dul1joqGvMiEpHItTHprGXorlN++CIZdZm/+Ncxeq2Swfyaxt6VtJihlLFPOQOGOmhfcNrwUok
io86QqW0CnDjc32X6ZFY9B9dvB2CcV9io9xoCJdMNFwruieFJ+snogiK3k62A7rtVdyou0VZRLwf
0WtIbU+OD8MsM+DX670DWGx4QnC6M1zxNFHsbUz3uk/map8Am8uZK6BOuw6T6KEBGUOefHKpp/JW
7xjoFVCIIsmB5XbKrS66+2CJsatMQrn7zIQQyanIydraIIh+0aiNieCbYxMZimm8O7PYVYF2i296
CyfoUJn+o2O71qZx+gZDsbpBthQdw0pbgosT8nVpzJfFY2JO5AZq7YW+uLEbjS/xPD9oOjkHhf0e
EK68SjoicKzK9FRmvxd6TJ41eUDSF5WnZ9Q5lIf7JB2+pDGFHuswBZhzFSQpupcOHg68HoN7dBWb
iIRNk8VZi+5Ti3Kj7zaVMA8khS7JlgQqhLxpyR6mdZMPh6jhUrAaAZlmljGeEjrTGEr6+4kSiAqD
hdDPZbEeJ/vJxy2XaNJcTyjh6o5+/2yNd5Hd3iuM0I5IH2stv6SDdedYM8FCFX3BpIlZjUO2oBbV
11ib12nJgyFM1OpdvyhCxZOWugSdIP1m2dgS+/gyWInumRk8Bin0zkPsc49E++gY6rkaTFT2If6D
7tTpvAfdxt+GrfakTTRqVIqRutIPaqKDXGc3sYpeNVN3trHdACEUa3T2T2lO6k3cJjSp3cRgOmBN
eGjqrwb9PG1EwO6yOWWagj5SvmtxV1HNg69V8fAEKiJhOjsGK5Knk1Pvq6sSNqyPYVjrrrokgLes
45ivNZusdjHfxz0Ju1Fbwv5iHqSx29QM9JwdDKmVarGl1E0OIi7PFxM85VSpY2xqmPlpHwIZfzP6
x+UcU3JBn84R1A0aYbiL762w46tejza+i4XPHwFZNPF2ySGZAS6ekGyvE8Xe1R7ZKNMshzpmvGYx
TiQLhTfu4vbBcs6dHE41qc+rXrvqe6prkG15EjPk1tRVXcX3zcR827FZ0gDEKAf5kW5Q2UMkDZeR
bVhNX+mBDNdJVsktUwFjI0wyvyYtu0BP3LnCfuZ9fyD5GfYiEDa94gobj5haX4k9P8ichEG/hKqf
Qrp2/GYPZ1T26FxNExWhptnvrQO+xhpv4RGHjPLzvRNX310//Cb0fGf5WrZ2A2ZAYF3L2X2odOPa
rS04IM0D0KmbQdOeOlIcNBQanjeq+WUCR+vV1PU8Kuk33vAo5GlkibNAmizz9gDHwdrrtYbfDt2l
7VwChGHcohdcz4xhJhw6kNLJHSwPXaRd0iJ+DML0q282gBPNp851jkVy4ZYB6DVj2neZBKyZOG/B
xFSMZmPsYml3NKLx0LWEg5nYlZSBjz/AtRcV2CVInFiRzo1ICg8ryhBDcK9HcDBDldzJZNPNnGVE
ZZFGXVY3OIx66r5lC1DR0oj8C1ulN7dkO97P7bU+RXfRhGSjd5zLLKZ1KJI3YBlfM61+aSE2lEq+
gKPAWSXPdV9f8C/SI+3Sa11D/maVCwHMoWOJRGg14qJyW/2xR8OUl+4F69oVgcQrIyAaOyYmt+7P
9VgczGWoEvZEyml7lRg3rmjesvYNl9u+DetHqwruIqE+CEB4mtzQ9JKCpZnFHtYlAtxB0tP3nenZ
YtKFRG00iZ02OY6FwKtN+XcyIp8s4nf0XDxC+o53vV/Ktb8ZcozfxX1lsdd2zAva9zcnbU8J2LzA
6o4tRAE69tdG9+ojwFlIyqsg1Gj8QPYmstVjisP2okuu5ESIxZJuSY46+taiuq4USX7zexHEYD8q
46kSU76GLcNQTz/DdFTrpYPW19HD0CY3APh5q5kcFKzDbEsytopdQE1m9hjQgCfYktRfIvbW47DI
ILlDpyFkIOV7aetelsc4iI2z7Q+nOJ22gCwp0eJvsigOU7eodisehiC2iFPXPIsqXQ/N5wCVPaSY
bdvQJOK9cpEh1P1B4OXQ/fm5BQmCX63BUk5LvtRf4745waw6h9BTCEnPV5Ee3Snd9mZkID5Jv5s5
Du7swCtpomgq/EpfPN5gcfreR5dMYzxcJ2IpiLRXvSaEscbmtBJzfzBdY9/xBoacgheBeJMCfvBN
OElGdC2ZPNYTIuBvPSlDkTI5idp4O3LLjcSgtGAlRZDfsZ4B9bVCBHGB/RrYww5HjlzTtCSOx9Bu
VTjep635YbjdWz7kaEiIH8FVQKsg6S4VwGdTn+8YNusNj3UY4oIRbXjVddl3t8eJX0O/pmRbI8s8
awSNRSMpZsEk3lJbfmn4ajRsyx0CyVVD4OcNr5M18R17Eqp2M2Jxxgok1i603qZXPYZ6aq8EhAIv
OQwJM5EDYPhUgcd/8m9diJBIYXIv0NDJzLBsdhkFK+URSfQoPZXEx5J23N7p4vxx9/bQoqGaUDAG
xm7qZq/vm3TrzjlafwSv9ofDW8gQiTqWxBOv2D2b20cc1flFW8pRN/lWJCVDwNSC53Ez0YKNLeam
kXtVZOA9kBxCkHZh8BOA57JcCGRaNa/crYqYzDvobMhTIRABm8fc9m8SkMFSKxnNyNDFQBlUd2Sa
8Tx0lvMdknK06BftlUseNvpFhCLoizaW9MdznyTkCakADGMMRn90X5Jrx06dFfZUCInlW4GYmJt2
n4YpAAcTSOmM0EWNPP+W8TxGyRXajW8B8TobIXCR5jwoE0ZPzWUBp2ClYym/ZL5NgF+q72fgoStT
VCjFmE+ts1LfOKMjveDbQOAjap3iIMeU18CNkzTfZw00jM1KBCXVG/B+DK1Bi1timgfJU8VEl0YZ
djcd81dGOgX1/UTEq1Y8jD3TduFQQQzxRMXHfeZ08akXzlublsAwXDLn7Q8/NO6FG3ynm8ikNL+O
3Ox7UYePtR9cYbLDWkgjvUKUtptI6VoH5cydGq+GTLeOOs5vvQlmYOMIBzuStrfWlA+3phCzZ5uF
sWF0knjapE2b0k8ZhaEwMQd9U0al5/SuOhTVkG7MPmPDXkUnK4XCiUb3uu85AR13H32RFRxxSOT9
tQaza9W780uLdJTdUErz0GEmNL34BaGyY3wNVfGlM5Ij0SOg4InA3snye+xb17T16oPPJoTG2HYI
9ce0Y4idPDnCvgvpgvImm2+6cSIJ3ty0ufvFhBbVBeMpiKi4O9O+tirMQCJC+1QEj1MtlhHZOQvP
k0YzlN7ReWJhSJvxJpzL67IdPIxyz13Qe2WBthhKuh19r42YvFNpbdKE3qm5WGbc77ymtzJiZagk
8YRxbGjQw+IvzNS/Ah3hxtT0U8agvewnm2lqeWBqfelcjfEFMsOk9fc+g/zadDZ6WxunlBgmuKN0
b1HW0fLXVE2SE/b93JmI1gFrYJuaN9q4IQuRQbLFq+VZs1iLBGKyE43OIch9nNp0l2QUnzulPkKT
rqFjbPrijs5d9b2w8DzP06UfDA3zis53t7i3M/tCqYoCy3aJLoVpkeXfDF3AzsA/Qttr6kF5q5B+
SyAetDhqjv4UpJtS5PB2HOYeAWFKXh8C1Mma+6EfmPpZgBrMzrg3XLimxmFWBAQxR3zJl7jkeAAu
MUchnuXqiJLyKa3OvZFtkzaBJaUzkUTbmYCgZX2HGgJ9cNk2Kn8Tuljc67i/tzr9TTIAXNMDcQlF
LiZArGitrXY6Ou0XlbK7K9zxBvViuUtpANJATLcDH8e2sGUfDcfIQXjGFlqssjx80vE9r2dSVja9
uFSV9ShrVmWHHdI6FiSqgZEOFLOJgU7akn5xbg11YCdDRkRl3g1DM/PZS55K6r+7AqSIm9i3P1Km
nEOxtKSjmnhqcopMurUYcL7ITjyoRF4bkQQnW9q39khnV4G+CbKCrqbfbUVZbYs+2/fITg5Bk7c7
y8y/ygj3eum8G+j5pIvxq9M7jUcVzWKDsX+f5xHENU3eB5OrrxemCaHuBAkg2MNho4iJtiUUJma7
NatcOMf9LkBfZ8QmxIPavVClbulLvEksJaqaT22qzoZtLcs8xdOotx8jEuXZJkK0LQ/KCIktK8Kr
vrRu2F1dNLffll3rbrqg8ohHPge14RkAjx0G7wcxaHvNd0hzDm2koS++RbyhSfkon/JIvcyRMe/6
IGh2lcMWzvw6q0U8F8YoaEt22u29G8jHnP7u2s9AEov0IHTDWeLsm9fEosyVbtoikVLRxmnyZMcJ
RYal168AbfNdphIfsy5/1g6CwzTG4sFpEnVGVrwM76R6qcqVkWu8v3Vm3v6sWV4WVK8pvOXBDjZ8
jZe0J4G6DIurZuq6NzGSB5QNnTwqyd8FdBierEB/i5HGg7wS9XEYq3qtF6Z7dlCGHLhJCaptt2HN
F2s7Ed06hfoGThQ7urmtssc81+7CAAZ5B5o8Sn17GZcTHgO2XbbPM9mBHlO8vRmY0PSSEm+wG+5g
BrBujoK5b1lbp8qOYGKZi1Ciz+7h0RK90JTEVNTJvo5vckcoL9SQjPqO8nTkqITKXKmoHhbAEAsW
UllrHHba5BublPwabUaXFhBNbuRExvv49Jt62vk12+GykPezrtDy5na1rlrH3na6ulNuelfH4WlI
2z26inxrxuZX5E+NF8YarZCBZRyZGX1Qzb6VDc1yc7mFimun9Bus//iDtBFIaGbkG5xDd70SzIhR
EUCCapjaRQ2VX/KGkTTjfRjxTjIfRMPCA7WcqM+2f0nmuzysEaxZOknx94BSbvWIP8DU0l/7oMCp
lC9Rqav9AKBK+eQfqvErzfLMC0f9WgWXrKE90VMapBTptq6iraTdaDRxsXG7nj2q7M11W2tkLwbM
wOf7WkHI72MKQxa/zOCd3tuHuc2R58WPrZG/W5U6uDF7kUx3h00ye27K1jzJr6ssvLOp5E6hf+f3
drYXZbAXWX0tU/U09igtotEgMaJkSWqKvdbybzCo7r0qoLWoD0er5ymuB7IUG40FfCZ5FF8aU32o
bK1TNx4OSuJBDbG2JFIHZQhEt6/+WPrbOk/f3HRQoBR+5AjTrtGrY6RDNqQb0633WcC2lQAGD5tm
tiaLd9MQgrqeRcYbN5GHJiGbtWFKs6lNeXB0eqlZJm9jzLIY4vGfhASdrMZEPrYgGFeJQTy6GcdX
qNrE0cj0FyToahMxMZ3WXYsDso4yPEQqe8ms3CUNs6VznFdeStDqSkofdAQr47HXVHXMYA/w5MSD
xxIlj0TH5hRHJeON2BXAXwgQ1rtY3g9ug28Hcasm3uKxvoDWIbm0rR67QYbflR18YVeUvDDANtcw
ffDUn/w4fJ/K8g2cSY4gBReh3qbpXhl0IHJkamOEQqNHn62gC2GV1T6sEOc1DtQ7pPgg+i1CroeB
hwvtykscFsE6hBPxSBQjXbLwQ6cOuKVlDl2CoMghnW7qzH2Z6+47DVcMqZrdHBHQsIFjUjV5LSom
5sgg2ENB1OfyQ7GNc9NTOr5AG6tOBeuHmaF+XMQVDAOTcoPVyKZLWI9ew4ML8osa0JDNcdI6flRB
e/zx23/+cB3xrcaysfnnf9KXP/bjzzIE3jeN0HEe5BYC2ME6/fgViliyZgWblixPwIEMZDAyP3yn
7TsfM71tiBpjFnUMqnY+QlCaj/lQP3Nt4u2P30UzIBugKZSaI5CCWNy6Ew4ZyYxp61TUyF1s+Zeu
n0Df9z6hHgQVsqO6ifyUQUAUM3ON+m+hOA3tyLOu3CXwi6eAMCmruRvbPsAYavAwJtO+N7sXdLmQ
YD6oEP19K/xkG5mKEw5Gr0xrtjiF+qIVj7hNJRtZClv8d/4zYxgEb1Xh7kJ6x+RWIYxjR2LZlnsY
qYtYQPqj7obs16I63pJ2waIQSBPl6kXPevsR2OkmRvvwFmkmv8Jhfsg7p3vW8Y7wrkFwgGggrYk8
NNSmyWCK1n1OE80ur8jW1O4bGjbnaVEL+1kSvsW8kukyD9ONkwu1nWJ8HpqFxcqtp/DNl8RF28jw
lIJggLV7U/KPHUyasjRN7YNrj3tNRyJcBekHTD/oj0n1JGyCZ4KG7nplYuBKfDp8hSFfzCqcDiLv
vxUWPuA6YJiYVnW66QRxjp1OYm0CSNYPdHU1mLRdu2gQb36KCi+Ig+7G4im4SoYGyb4G1gM+RgWv
mnI3UU56Szeyv2QTb8kff02T4Tc7l0isptJZWWoqNmjPYEcv/2arypc+LPDHuAr2VwSfU5WivErn
Dm7AF/pHCDFT0KlAoXY2pPikmUMqZDSffZLq25CMaFdCkGB5aLdm2FVbIZr7tDwnLmMDHPEmuNj+
OhZj+KwGk5I0ScxV7iu8iX6ML9v2r4k9CPDyDF684DWjGlZcC5yDfAr6bQGvmHGMBpoA1ofdyOuO
RwK5Cb0X+9yjNDmpCI6MObDn1NvuS0iLPGyKEFgi0VRUDUinljYq5kKfqacdl/3px6/++UMU3SN+
j3JrlZYNZL8/65Z1DPV6Ew/yVDn0j0vO6VnW2nUdp62no8fAMGhLJp5hvcknpIem85H5Qe21s2J9
YSwzm8swR/gRyklWicgG9cpmw2MfiyF4iCi7JY4NfBc14TfbaBw9emY7OI3l9RAX91PYf0sEC73R
0Q6eQxoPo4ke0vF8Qu3GgB0MizOlNSEx82Cc1Zz1R+b4wKvyHlG5buxZXlmoFlRh1XcPvDhhooJN
iYLAR85aHR3RT1xVpT9b2h4WOZFDDC2N7kgpVnup07gMSsrhKN0AXgNMBaLDHLITMgZZXRbd6a4O
HofcsKj4xlvKS6KxI5/JNe6HZjSPk2W3qzyotzrqt4PepdUh0J4ZbOwsV9yEiaopXQH3BWzIl/Ad
DJ7dxuzc9yqjszMzGuGGApepg3uZFysH3jVi5nrPit906X7TytnZdvnR6cKLown7aEwYnvTJ+qj9
+rqJup0K8MP1VMhOZ6ziUMu28xhZBwyZqMPyfjO44UOc2yPBKfP0SNgDObjSE2q4D6Ix3dUdDeGU
dhpxZvke9Ze+y6LxLfJn/0S7pdq7CZKsabCOWUiUQbtIPPqJlbxhdilUeTIi0rIsGNdZt0mqaUNC
+TYKrdci1F+HFOFcjMavaHx/6+exjrOFHxBvTCgdnbNuDF46MynnfnygkUncJWOOo4R1sNK1Odn2
dnUzVyzMWoePC9VNvgZk3a/yOWEYmmHbkhEJWORs40Io3+2Sm47WHPCIy7/Pf38oMv73X//nffzP
9wKeMDG37X//1y+/u0TvNfKJ7+1v/9T/RyB58VuQ/OpLHqRfvn004c8o+eXv/IWSd8U/AL4rpQNs
ZTAmDfG/KHnH+YcuHIlEyzaE49Kx+r+pCUL9Q0kDvJ9pG4hypYT/3iD9JjNB6P+wbOIUHAe/MqEL
4t8hyRu/BibYpgJmL4Wy+BzlmNSvv3Lks0BMKtRcBAUqhvhWRY9JrNBEaxs5DcHGRZKERZDtfYeZ
jToqdP4KFeCOCD6Km7+yGf4j77IbQrDbJYSBE/NTZIMN8lSXumVatmM7BnG/n44gJ4IT/Wce7Cff
IYnQcDcIFCGfNeD+SHNYTfk0wpRAJNy4ORVR3iLDkjZjh8bCKGhoX3+KAfibAyLE4l+Oh3NuGDh1
Hdf8cbw/kfUFfo+uL0z2EejCmDkzZisjwksSozqwFf2qm0Ccui7q/nQilmyKv87Pkl3x40TgkpGW
kIDLuGGWA/vpg3PEPXPJfm3fenZcbP2sHg7uTPMq1F3KoSF7kC3w4YHeWCSzPdvNl9qnALMLsher
XrunMX9ic90/3v/+jNjLJfjpyBy23zoDS4OhyXJ8n4+sRAHM1Y2yfeLK5962sy09CWKdfPNRMmgm
6Kntd5WMy/UQLDZg6bpnFNcmzmT/IZxrcn1rkGQ6IcRo7Kbx6EQLuxrhEe8NZeyiJi29Xpnkr2mx
5qEjIDZ4bi6d3uag4+59F9W42bKtjGWbEYCECcD0I2LO8k1vWNrNTFDsfaTzglYkUCNfRO0zuWLh
tiyRoDgPTLeJDjXhc8sgiRJ3WrsFKbd+7dwOytGJ1cI61FWxA5bXwoJTS/WEZXCbhIiUhHTtL3qN
F8DGd9jUaX1l50RAGdVgXqlW29Pe7W9if0E+FOmVFjn36BQ1CGEDWY9T6W5j+CZ4ZtyzaY0oBpjl
1sRP/v4yfYqE+Osq2ZZSBkuHbi/pLD/fP1o/kN+qhek+qKkR7ZgitjM56w4doz5S+99/GqEtn+8J
QwegLQwJhpR15NdPY9hhdyN/g9bHHK+Zf2WYy3WEiH4PI0oxN5mlq104Ut8jsvhPT8unh2X5soZu
OYawWD4MJcjn+PnL2oyluLH4ePQ0wWWsnhZ2Fsc6guF21h16oz+cXfFpXfjxiYZiR8MsXdDG/fSF
EaC7etrm2T4d+viMBBvOTz2sZ33qDkEfwH4Yg+FsJZVahSGdjZDbAExNR6ltGdWd0Nz97FHEG/Wx
TGjfq7E9ixaRi0JGGJdI/wRecw9LSfmaGbF1B1g5XAlkJnRqTKaL5vCHS2iQR/Iv19AyDF5PaMeA
QS531E8rjjYoO+71pNx3RbpuWx4T1coKE4xpHn3ybAMQ1+wdidK2Qx7dIrBcRLQQvTHAXJqOBJqg
luXazbtq8/u7y1iu36clx+BWRgpmcKF1x/z10AQtRyVCp9zLUN4C2wARrZ3NBrGl69a7WaEKXO3T
yRq2moNF/g+fvvzrnz9dOSBXHIG72lWfPh3TSdVQnTIWr2p20GhAZGHKE1fBzcN2l/GqxCfFhXbX
moDsFdgjmzkYpZua9ppnRPjDfn9I4u+ulS0MgZnG4uVgfjqkyoEZbUFIpE8Ngh4M+DaG/rVPA8dZ
W/2LM3XOOQquGVrbFx5cXId26l/C+DZo07OdD6WXLmIQ3zgigPSPosMmXBGUeUbitE6CUj+1cp5g
Kukbc+geu9q//v03MP7upNrSYGfv2JZhm5/Wp7lx/L53LDCYId3DidUynlpylC24FWl5KQi1Dxj4
rXWEcEe4PWitxBScRd1AhK+XXLRUv/3DMX1+qHnPk0HGGmI4Bvf/59vMSsx5SPFH7Y2hf3RCuMra
gDpRkaq1IrOzPCRp/t4MwOihUmQ4Iq9a+Uae9mKNCuwrkD/Md1D4l86lXBrLhrP9/RHKz+ssVSHn
zDCpD2zFz09BP8nQW36n2IRUQ/+h7EWlq/As4ukZDwEExsKfo5M2Dd4oiah1rVLe2H7UHRrHG+A9
aTDJps7eVQkNRbe+HRh37ykKueYhVhmth7DnRFAT24huedyCJa+SkGg462WBi1d0hbnNov0MwYfZ
ubZ3s6Q5p7pJDVT2dL/LPS9/sQ2NiplsYuv3cYsA8fcn4XOV6iwngeKDgligmWM9+HU1QH9D8lmq
cxKckFZ0BUsyikBWf7Eqq9+2VBpO2pM86ZSvFTvK4x8+/u+ePZ2bQwqqIIUs8tePz0ZajrJp0n2f
kxVmRG9R6N7Yg9KvKwohb8zpakUp2ZzKdnYNrWyCmJsjbMVkmxZ2u+fg0FCnf3igfrxiP61S+kL4
tylSDcP8XDlnnV3UGiLZfd3mOFRnZaOziWkzsxkuEWQUdPbMuj0K4S/+JJNwSgaQ27IN7f0UB7ln
TCgGdTUf7AkhMdN+Zn96hMClucZ9tnVrZE2t9Zo4BntSz5eBvjAxjtFUev4Q0HhlzgCwtyZPddg5
2JW2ZunOlzErX9KQKNWhlGfXRs5DXNa0y5zmsUQsdQBU5W9BIFX4NwrkErL4Ok5dugWjUm3RJOz1
yk7PjjMjRq/MGxpI4SbIkSZLW1aMK1k5sqw1T45Er6frxAygjSGUGig51HbMB7ptnEBW+TBNKgrl
CdNw1iev4eAy9egLwIRx3KD+gKn5+ztFftrMLDeqY+kOixz7M920lkr65zdq3TJDabtmHxKvsQV8
N2LkFru57OJjzXgurOPyqiSkJp+IncxJkL1Ts31iSLlIVUJzDzKSeeqgoFdFoLpdhywNvZsOPcbW
cpi+2oAX1k3+kkuG/Y6hNS8RklAJj60tquDV0pEA0FsBWzkzLCi8cIErC9kY3u+/6d+u5q6yBI+l
i/zox57hp2/qcC2wG1A7gHGwFwoLisqG6Wifa8W+aOlrJEEaeamOS30orWUL1/RrsHDsb1wzva0H
fS1m9Ay/P67PC/pSF7oIGHXOv7LZ1P56AUqj8Z1kcIo9XDwKz7EBi5CTGtBza2T1c96leODs6g+r
9N98KkwdqRu2Q8ngiE/rU+bK2oLSXvKeKB8nhUQHZEQGW0hzvUTFPE4LLSQgR+v33/ZHnuGnJYCY
LMMQpM3xvT9fBVKle63UBiq44SvOOHnWS5LPVVqZRwOjPOlwdbLl7tqVhqjQJIFKDRu6ayYreRAA
1DD0Vl8H7ErWWJY/avJu/nCEn99fXBC2RzwRJNa5vMc+nZq6GJJ+HNt632jYrJsSCp4BEkVnU7vG
POrus76LHsymOblQDXadRiUq2vkw9j1T0FyeE2VdIUREDpCzFbcXakSRBZE3aOrL7491uTc+n0xT
Wi4PiUGCpPOpwteoe2XLYr4nY0LzJkw3IdLZibHb0GO/+v2H/eisfP60Zakg9FIJLFqf7tRexsh9
k6De15gO1t2EXZqWfughWQ5z+yFKtGunuB3ogWznvBwPmYZQOu36P1wg6292UpKmlAGphK0NDalf
n5jC0uOocqGnuyFthtnUHzngjSiG6TrlXkL6g/5rIumdO/ClHwbQuz6BAbnZvuDTHZ/GAvNbVH8b
U9xFwAiDK4JtaF845COHEs2WOc9wEcZG7KUZYvFwIkQrxtEuwviS6UEApw9hA6h1e2fRwV25Lb1f
J8mNTSASAiJwv3px5n7F7c5rHjGY6pXPHyBqPF3KgaSJ7IOs1m6Kt1CEOVvAxMUEOaLPz6Pokpjs
WGpbdzYs+ytxNjFyTpBs0ZeQOmi5PJjom7XYifa/v8R/e2YdU9guyafK/nHmf1oi58GEf5trRFpL
NAr8CkO/kWNZGBq1j7MCNE6e/KFW+bHx/XRbSdN0LcXHohb6XGUX4UQFNCHelk4wfa0nTCM+Q497
3AbNtqIVgIbS4E3KwCIuNZDl3IEoSsESldZzR7jfISptDJVNsJ7HMH3STJKWmrjvl20BXuFKFOfQ
Of/7Z4ojxi3jsog67vJa/elMgRtiewdLk4RtOgVZ62tn2ZU4eQysh4roRPCg5vyHO9/4m1VbKhZO
cmulvRRRv36qTEy1dBGyfQURAH1dp7zG1exN604vsfUxB1V+NWEN2WQVcGokNS99W75aqR49j/gJ
PIkk75iXlD7F3ByFjAF7Z4B3f39u/u5NK5XlUlMYrv2vu3RXoxwadcQNpDlaFzt7U2bVoZ4GBjB0
y34J6RqpFcxUAW9sq6B4KMp8vEfh/wClTrsYgXv4fzkk2j50LnBRo4D69cwxsxnDKfWzfd4az2nV
GEfpVrdN5lorCRoBuwU2BNmzbzBnH6hM+OLIIt6b1gKtKO7pd9/8/ojsz4UXSzNZqI5cWuZEy3xe
TQMLwRP5I/9D2HksN6+cW/uKUIWMxpQkwExROUxQ2p/0IYduZFz9eeDRb/+njgf2wN61JZFA9xvW
elZ9iCzb2ana6AK8dNWTB/l618KcxS8JC5jAlIH0TxcHg+QBbwUa11n9VP4+L/XnfFLdpbMoWGfP
MU8NHIbD4FPOozq9AeKPD4XFqs1BS7JNLA+j/RJ1W3ugpmC6/Wo0p7yGsWDofrRnTkDgguOZ28Xw
gGKn+RSgjS5Qp8/2oTAEImq5tIdl5dEnCAEDrc/tEIlOT98LXLoEc7xtEnzBulm+G2bNmDPKoD13
GoRh7MwAGsYTJ8hIICtL5RhqH4p/AdW43rdicR4cWDPh5KIctulTtqq1RTg7pfnAWueEZPhbVO78
YK0+lw662zavpptT2eNxKFCQT44ETZ6U76n2X4dp/zn0X4dpts7t56wDFt34z1PKcvUWuKde8+pN
Jplq7sl27JOyCHkTnT7uIsnK0bNhwsbDPWHguwH8QKBksXL0oN38l8v4fzkJ1rEEx4DJA03d/u/P
s8eoX8ysuw8kp8a7aVjeJFRovrkk3vnuLYshCep5/l+qxv+lNHJ41KlS2Rswy/yP82fWZQcfcS4I
PUW404vl0Z2tf2a7eVCu/9B1LcgfzRjBmnIP/9/vi/P//8U2w3xGC4xiXItB17//xQAstFGfInVI
5Fxuo84fttIfd/OcZCGUlc+h4MpKl/zbbtE9qcXZ+E5mnaYCSaQT0w0mTZuHOq6sXRHG+Fu/Cl8H
0ed6xc2kjuFy0dt9IxNAkJGrfyOhQtgaT9XTnNdy067CZ+L3hrfFPY0WCi84Jw0Thxi94EFrI4e3
w4oC31A5nAmw5o2duVcho3cnU+WBndUGtJt5z6fy7rJrD4tcdzcpvJhHm+wHlPZoMExHXtp0bN4Z
wlpdhXwMsUdq4IgZTc3emChJajHumt76+b8/3n89v/9+C4OOXyerJJ5TF7n/8UBJG4XwzEzkoEGU
VqzZmU1nxybxtQM9E66ftuoBCYIZoT5xhvJxqOx6D6bb3glkT5u29cZAVSgFCQhZRQqS9rYVaJbK
e8WA5JgbkUbanAPZb+q90JwZvZNAEocWHmrm8nRjov2arPy6VP0Dy3h7Yw9ZBJKdtXLh0zwm5I1G
Fs6TmqJyh8ng2OuaWImhLZ4LvUU+OvsH5XQYLrRP3IvapY7GayTaZU+i4H8b6DtMd3nm/v1D86BV
mGSkObrF0mUdIP4/VYC/gLyNY6M+YHibNl7qN3cYD/h3/VM5ls8+SWtPNTLTh3QpOc1kc9J78IUd
m7NXP/qcfWyuABbfrMEZ8Tm5znaq4Y7GfbKmwxntLR4RoRC6mruMI+Zx+iQsM3GtgsEVixofZg9M
tbOjxQU6+A/ZDda9/kUO3TwUslozWfUhiFVBGhULpRIXjdd4dLFCnRsvOhDHAVwcSDoJuT6qu9Fd
hQcHgdqBYfq1SJHb93qJc0Mg0iSHvoe5i1qY9BY/I2IeqqQo7HIfGXHgze2L8pclQN3/KvXiZaqt
OxO7J3+ChhE3MrAbaT6JCjwn8rcHzMQgHv0tKsYt1BY88CK+RM34N4bViysUGyeSwr1YIzwTi2m/
kaMAz8kuIfT2t9EcfhM9RlOQrsEKUYOB3u3+WfTJIWWq2iEZTA9ttlrXM/epFS66oJ4H5Ef5kbaL
J/V3LrQ/kYoCzYn2eQJJ3Uv+DnGntiN308aQ7Q5odb01yevZ5Zni1NBIMU2N8gJLvNzJ7yavkIaU
4jeLsE57aCQnsjrNMXq0I7Tm9IbI2Omlt51uPfeODYyxGO9lQzzw0LqvliCSJh6XJFigkWadL4Oh
X9Cf/uL3MgIGq6hP07Oo0LAtcatjq3WevWQ6RqW42aInLRht4uL3gjEzNbOwiaiqi5VnZKRB6tb7
gRNsOxZIPcip/Yg9CCiT+E2oOS5AgF6p9QN47LhPyX5qBX60COzfzh3YaqLB/0lhmoJsy7Gs5tpO
n9uUu94C3Kszllca4QXYTZYApjihF0S3xgnMNM1oOZYBHY8RotgyJxekVPs5W5xr3tVq65o6Qmb5
p2375WROJGZ7xGp4NERIjjeth0kIqKA89XmKNYng6SY2g7qIx3CxjPY+Fndf5eoyxUN3jIkjGrN0
ADO1pLt2VkdROOZ9dvzLEpcVYqEYlXpJjEGFjAA4cI9oIIFsU1tNgBn5ECfGXwsxw8XM5iyYLOlA
d8iG88SM4YB99GRkk7UXlXzXtAojMoqDTQecYddakGCrwXiRnV5B8vGReVYdMVzjH6tuPvomcTZO
Z9Y7Ss5la8yoaRs89Zum7H1SRZLD3BDDiru66UFypqNBL1jKH1uZ5wjJKTr+x3GC4UXCU7st5kEF
Ez49L5U3X3yZZZQyMcREP9PyOIymWOk0M4+ZiDbWsJKi3X0kCPa2qPWyhZuGAMMAluO8TSG9mZ57
sxq+zVjrK+pGibUUooH9Urg+KreY5Ii6yPa+JZnBdsrB1D8EoHfsWy3bO5Q0QlKV+ejG/a8n5AVH
zU1286eR+DfNUF3Yx3Edxvij4QN2Mnv1LFzyRXHRWsBLE+kde8NLhzCKcdSULdqA8pDE5jcz0/SI
OPZgmh/k3FvHYWZdZWbAR0EfsKFK/uA6W/AUd8a25s/IsfooAcvHW/hfqwS4H+6/vGkJ0CnwVRTi
bHvNQyKqkNoSGqz0IBTZ9VH1RI0aLXgPr2DpVAGKoq5z7AYCb1EgWtOcZwdg2ZXN1oWBboqKmnfH
77w7uj0n1Mmd66/uRHyImSwIklv9pcs6GAQeRtcKRy0XrL2PWtIxHT06LqZXX/N6vJvN+ngv7cV1
IZa06sOaxKFEBr8MSWAV+E3gDPwxXOSULFHOYBQvlFwW4emgErL1W1qGe2QtH7oA2J9X2R+xAhxH
OzvKRH9MCK3EPNhpMUwBJHFJNeASQNRnahcDUf7E1cKZ/Y/CDL/NWmiiw4DzPWN4tPXqRW2iov2c
LSzMOiPb1Xa4iWzyvBQZaXGE4Y1cng3+3QoFPeOoAwG6JnVLfXXLHAN5HMeoMG110pPhYyaJooCl
S1qgwaFZ//qO82cyfOLm0jtX090WmG3o014B8ja4zWe+deSErm/e2oXZMj0a9KFEvSxqPOs5xc+w
5D8ZcYGmjWxS1iBaDGc4mkNSHruFekBJb2P44nO0i+fccl/opLezNO7xyHC7p3CfyRVUNE9YuLCy
srxLdEEaMGMNWf5Z9JWeInClJXX9QuuU7fTB4Q1FEowxyMc+MbqvgImHw4BtknRbRJbrk4cN/rTg
1SjKtrwMsuFKmP2jr0W7evXtDr0yNuQs4dkBva4N1u/s2n+k3b9Twb5oMuOzX885VOe1RsbuqHNj
6E56QVdC8nhuHjKrPLdQgHxRffhxTUAI5VhPtGI/6NxeqcMRi2tWh5Je98nLrGrgAAQQRzwL6ydd
YyoVpfXuGD6qx2XAKyLHl6Yv32heSEFKs3PamBu70l4RYQ5blBd/XCM9cAhE+P4VBni+Q1w1X+ns
harxCCysvkaoQMpnX1fymzezDlljdUhNKQaE3tpaZzWPJlbN9gtH+zv4+KMGlQt7XPK55Nwy5FDR
lG6sJn8mACcDFqEfHVgEAD5cb71jAbm1sgrYMMJeQX4spXuwISGPqfkjPTccrHLrNQbVVEpceG5Y
L1mSM1U2+KcizvDxppZFXCybnxZHFAIDPoDSoNixBIxvzFiHyjCSi436wzVQDcxZf7BbPGH19NYb
4yvvIUSmOdkPJDpqORLTXn90jOXQ2jq4bTAYVlz/Ncl03o4Ucg2oPEJeN60OLZbwwf1ESDKgGHVN
bGu1q+Rbk9x3EmZZ/s2RtrfN/A2vAHox7t2tHHPwT9ojvOC96Mpn2C/vPXqKIOJ12oyOObKKkE9+
Nenb1jTFRhjjj517Z7n4Owejd+bG2IQBjmyYT5Msl4CmjNwZKM1Cm514GVt3GKngMwhPRrSOmy7B
zTumP/rEvilfFaDLfBor5my5QZJjU+NLFuNRK2DDdY3BP4uHoREdxcDknXJVQDNMiIcxOTNlhX0w
w+9Ydf229yqxrV3mwERcfQF4azSBSN3W8g3FdLePlkRuIxvrQXKLhMLrBBxDTmvq+/xOk/20LFO0
tX0AtkPHvNSYphjlKUew4ROl0JUqzNvioXUljtq8PmfechKxuOdzF44NR2+Zzf/goMV7v9oURKO6
zdIOaiey2t/2JiW45I4ICSo+Zo3328PLxZASoUIfVysN/rk0Jxs7SaMj8azWrhJetlLlGVjBPJnY
R4a94IRt/ZTkgzo1rrHI9MvsvDIiBlo2Xut8sQOd+yVJMHUJtxr30LzSNK6ChfAU/hfXOpIZR1mL
zsqYpz7QDDjAyZSvCR6AUtyx5E2I7mMZYfOwjPTojhaIeApfabSENZbzztQRHufTFO3iOLurqqm3
VgkpxBdDBeSAQDbKiWtT6gRXUFx19aH0DeIF8oFFJSUOxZglZPOoTAhmllyzfpT5xBBt3DHMjAOz
we04SX/vwpyXDSU1ouKGexM0CrbhTaEqVmeFdyYVDofY6iTP9JuGDNMYsG5EMybXrEEBYNNtu/G9
W1Ntew7vcd6jElBnFfGq89pWsMEdBs/npV4FMx33pN+iuNOjve0O02G0zJ/UooFuyZYayW6bXO89
T9ami8wTXkTrNufaj5yiYImtf+L6CxBqqHSAxk1XPbcFxBECwZ/crAyZqFFVO286Pea26l8He3zs
0jkJJKDjviM6efjOEPNvNNW8JiZqfc5W4qBP2czvxqYHfhKvB26OB2Lrjp5PLsdU8lLa+DLy5tcm
l9kq1TlhaB7EdzP5nmzln9nM9KzWdPKo7nbCxRIvQJKJqcRIsGvBczh0W/4EvmKEnIuwgTJipHZV
i3mFZMK2VYgP3h6+kLNqklPdV+eux5S21JC77Bj2t9egmNA5wbQ17k1/YX5NdZlZXyjcQ0uOH4WI
njLL+ekNOFcNYE6TxDVi1JyfVLeoRKqg6Muz7mqBvkDj9JBrZ/IhRjKCKr36jIUvYSnfJs0l+80m
eGBJ/0RG9crHeUPDzSgE7GRed7fMkU8DALuNKyvwywvQEb8H9WYBHEoLYW6WCPxS0pHDUlisjyzz
UWjVb0daA3a/ZA5Mn4FfFN8HcH07xjMLMZSBbKNfRrMsx13jDf7kox5re3NlNrha/6yX2hpa3OK3
S3PBxa0zixMnv6TzJ5SBPLQ04tdjoAHcX2ja61zvgdCB1hy2bH8T9olg9qrmYahY19vLj4CaA/Xk
6A+dtRtqcpdo9UOKgmsbz9rGqLX3BS6B5hFrB/fgn2R0npcR+tbiscfwm585H44LqfRbF1AXjpvP
yCFfSUaKFMCEwAp+85I/7mmxBAkGosQnysEbDHnmkQXKmVotYTMtfeD6e+FywPJC5+QXhth8nnqR
a5suoVvoOvdXeOmym7z8tiS2uU295QxHP92m0tX8DbOdFT0ofAZM4mFxq2cW/uSvtb+RgfgPwN7V
asTf3u7S3ZQhI37wXTLP4hiMVDORQ9u00UUVFgABZLK5pS4avV4+uLgXy+Vi1zLwkXWFM6cyPzum
uPTtM0Pvaov9j0lWOSVnd3JCq3Xel5j3pMm490aJVR7oUFEdULQae6+jByVAeWx/7d7+tgrHChqH
KBojXfPk0XrM8XsV5bCKe94bzjr13EVYStqoQtuYue8G0XJa57zkJjA6jVHZxhhmdmrK/aMtzo8q
QcTAgsPG43m/WUOUWqZru36R+k6lPUVU639WCYQG4kNcTLW6Y7bhUdO6kjWvZErfaMcYFCIdd8Hu
jxN9jBXFoCfqa5RZ86Fus3dSbhUP3CfXZbgs9bMDsWOcAEKnNoStjALEaPsOs2A4NMsbwk9nxxSN
5nUNwazN9OI3HErAmTjG6Wu7bAD71Uv6xfmbuS4QaiifGla/DbxdPZiBy6TdE1m0V4B7I6E8foQH
aukP0nGe/LKHv5BHeEe6bo/Pa580xNjkTlDl/rekjdxh1jN2HE6PTcwYwWPk1Ew0aXMaH5AxgzPR
PIOJ7hgYMRpR5Qp8OsZ72rlx6F6qdvaoGGmvvTz54ybyl72JQl7aUN+B1ys7K+yE/gIcdUUOkJYK
HHTekfVphpH/OcrxMjZ0TcO6ymV404YMXQARJNnRBJUP28ZZVoMlrJU2e57qBPBtQi5HBStlR4IZ
bqUY2g8a1dtiVh85Wesb38NSl+p4Fl2QVIVlYB2ELKurHGWFjFfk2O9ikVZAADPZVbr1wD2HuKbY
xaLIw46d7lqoUxEIyoJkSPZKmdyaqiUeiCKgpaHasZged6yPnDDSAFaK9hbFzrhCxi2yAIca9AHe
YHMq3tOo/2safHxTNRFSaWpBjJMxJIqRTfGIfwmpQGgzc4uzxQbQRI5r6S0aPxTgBac17bm1m7vl
Sl5bkHWFzdiUd8xokh9SkBAx9zSDsBoQ1SB53+fThS4IfLct78XSxEHc0q9h96xvIB6eTZwwT2n9
Z+gqa2OraMJxm+4WxylPiTYeKh2nkk0c5Ja043tZER8bDc1qs3Ofq5GeR9dGogxXZnLqAHgBfnUu
Sv6IiIYw89znhNEREyiSjdoWJRRITUYw9IGwKJ8gIdkUFg2IoLzJjlEM+jDReWZ9mFLPc9fvdXNy
d92cbSF9MVQDO1GtOc0pT0gG8oBtJWVsElE+IpoHeE10KmpS1nbxhmCNnySN/5GL8TgWZRkaRp09
6A1SH7IA951o5earSM3j7CzvwE1FfTLy2gW7182kFZG+VyT9llYM5DjP2UZkxuNcqC/BWQSKmsKz
7yAu1fEUehxczWgxOzHmU9tS9STeJ3SUl5XMFVWls9VGzyc7AB9IGnOHR6rC0y3hirAdrhYYecNE
gPtQurDX+B5Q9f8KrTkZ1eBv/HTmmlLFIdIc+1LUks86GZPAAyJDjrl9YBAdn0yqu8sELXbo60BG
fbTVFaSAxgPCpZvBbBblhesYfUqfffqahdd+Ido5iZmr0Rzz4k23sXgZ/Imp6qpVnRL/dfF0Bsr+
scwyFnWd+8jsugjZt6WbhPHMfjai12SUbx4LZyjmDBw1ACrQhqChG9lXbXDYO1bRgwewtx56+0Cr
QekJRcB9Lo1DEzXptUlvQ5V3+6TKXnBATGA4KSVgvu0nk47dAoKdeykQuplhrN3WOAULdMB2jLnE
xsKZ+muWkDmEwBPoZyo6YZ8eu8Z96Qz2jC2DEK5cT+4CtmRXTkTLJXUF6I7UB1OnRcBYjnfNbp4A
wkZYW2Nzp8jmxg7eQRTM5Huih3kZ2WHvgecBMXQAQ9lxOiEucLLopLqBGQZbiRjNKWAZi2Qu5MsM
qVfJoOEeJuyZG5RO/hNHcJDpEVIqGtrjBP42cy4WxNDJqF81s3qop2aL6O4zolZ+FhVy3r7qblPX
n2M7p6lkeGtY/aUekPc65mxfk0IHfzXFIVECxwEL7G6cMWZkhcaR4BcCi/NDWqYftAASM7sWlHE7
rC/dtzZ1HOZmNKMt83lwSPNIhSEpHUtQIW6D+K9PN6Mxv41mcTPIdNzkBSRzpEyhgzTjxIlxYq9m
BVNuvCzLckCU9aJ3D3XSnjJmQfuYviX3YI1B0Bhi95GqDJUCkeC4x0m0YKSbQg0VvN5+XtO9W9La
LW16rpBsMKOdeIhUDE8yS9pLl0wnPd/NDTMm1VJhNeh3iF52P8o6m5/XjA47Y9YkqzdfkcrSOtTp
S/HWmINNdiFSHAMv8VBhTWgFsGnPOnmCoDc5hTPVa2T5G0A8Lkh7YkmLvjhAQY2opxSyZWBCPR2u
V2thRDDdRWh7NlUGyeAEZtqas0/RT2zNmsRWY7YYlTlUM7Y3fykjSYKskkDIJoQ7JlN7BzJxQCH4
LHsq4Wnu3oYajuOkM+h0rbs0zrh+vqZi0EIPP3L0mZd2FioEMaHRk+ySanl/dAv7V6K/ZEdTUN0J
qzoNjKs0HDRbvQ1AxfsBxlO1NeGx72fpHGIG6hJQz8Hrebd9PX6DcgRuciBJwJAdqFuRH4beFFc/
GyNy4eaFE13GR4xa3G3sq+nEYtoQwELZ6B9kzI8Qy/hpYyE9Z6UI3SRjHqlY+c7x0hLFIW9xpN7m
PmidtH9Ma++9SfhiorF+MN1oOClQH5DxX+cSqPkkLKIe6jQ9tgBqUR40LGFMI5D4qqBeJhuYAMch
ivTAa+ug6nErWH7GuC8/97m3bKlZH8kCB4ut9RfdlliHYM6f6cf3fqFR85Sw7lJnJccYAZEGSJci
8xqbHrPRhGJRdDB4YOsRFb2EGOZv9cBC26yAJYzUHwjEo8PY1u+x4UBzLlGTsa4EF9PAtTTXSOM+
SBUOYqeFPAdM8+hSNO1in0aHAl2/9yPhQxnAmgV5wjnPO+OoRxqzCKRzoTNBb56Q4KAnnVzoWdO3
XpS/LLdFCKvHPa47ZOJv/Cs03uFSsEVZFP6JZSi+e282ro6JyVHq3Cx2Ss2GlkTfu+zBys4AdTIm
LXBx194SQRIovh22WaHraOleTQZTu1TBeG3jQKWSuR4NpRQkzzgsu1hrQCeSF6dowoRJp2dM8Wnw
112Yy1iS1ct4AhrK2W0795mUjL3Z2unW40FkWAIsrIOXEQyp3e4s8kYml9as65fqpiWr+aznJqWI
eSMiI4E+GE1ZFTiAlBUn2GqBa4LRqe591PRhP00qgJ0OWIgJ4sKrnKOKJW/QemnL6lt5SxYIc6Qw
ijLaYfamYngYlXhw+s4OHI04UNNNwnkp2EOnD3HSzEdLiwEckCCZZkweRWGpcEpIfVZYTVKn+hsl
KRBVkPu0IIyBE3O+LBCz0HlFOOTQCmiingI9GYfL0lCBYdK4TMacIoBMNksnu7uwuE3HvlxXwEbY
2cQKp25ihXFGibYojzFU5bkAysbpyvpuulYAa0AL0jY6c2C4bvXwr/8i0zp/AC1VTEmAVF5yvC/E
G47GUwwS8EH2ywebj/Lq+EzcZFI6YaFn7c5mYt8pS9+nWldtgYGStuCimEOGxGowpoxf4cbQPMVL
0cMMrWvoZT3UOj3riH4fjDmca3bm9E0OASMnWP4sQHtY1jWXEXq7P3Jh57tMGhVRVHGb8titZqax
AoDq+6yjlMnQ0KrLFWOl78DX7v26sY4UUluZTG6o7Ib8KF3JkO/cgiGZbGGqvqZsA1hTac9xF4dl
rawTOyLzVf3YLbEgtjsZzFe1OMAr0pqAUQt4Jm4+XaFGnwu/hnxlJx7X3WLedaAYJemRlGxeOHtt
f9Y4+JaoHU+Nty6yR6eFxffOs87dJNTB7CXzqgURGBqCbbEbrfpp0mGxGaQ6bY2aSzGS2KNKmfNJ
VdreKvy/OugJyvw9wPQrMk/nElmPA8M/YoUY/wrfTnezRrKdbeVMvCT8sqSav6jVLktLuWwp9Yc/
INoNWnYY54YInbx/yxi0nzISRkSFwmkY0RJrOsVMbANYaG1pnVAen/KmuaUO+dJZCYfCGaowMn1u
NBSW1IDy3Ft+E7TkaZFuw49l9JOCpc1YCTTp8piV1V+Tu2ATtwlAq2ntqguyArsn2B/k2Lb9RcDm
QhBnf7EnIDQzm3dOScMqRvfNnRJge/3Oq7r4OfYSuYlVbYajmk+uDZKkq0GuOcDoR+8tLWemRAMZ
eDNTnW4BtW9lxsvYQHWMbf8D4WAgY38K0qzWGHPxx3RrNpGjUWkSTo4YwQzTpjP417t+0LUddm/2
QFrhLQfRWw9lgq/C6PqMQT7CI7tkQOxbMaew9RMTtYn20dskAr4ryfYfBk/dZqYmJVe0nzc0apu2
Kvtt6aZHPTXZlMqG8PqXAj53EGsVmR61dlqTgryin/aZk5dsT6Jd70dXL8N7hFCa2Puchyumatey
6rlGsdsKeTJM/wnBybYufe/W9r9W7f+IiBXuZ6FQ9GXiWjaUBtQOVy8l6ahOGKBUrCgKThYahsDP
7IvSlne+PDjG0/hBuviTyh26SkaGm7mBfjJS+SWMZMpxOemdfKoa9vol+zy1Kvo8mb8pqzxxp/in
ecjC3Ko/aHdfstSUFL+JuWlUdkV6+6S78fBYNKxlzWo/YrohqRKqFPbtipRBQWTc4MC9hZq/rWqD
drATO3+i6SgqoMz6bzYVt1aaNGdmgtc0Z9Jt1UGjkVTfTvw+hDelF9V5flB7D/z2DVAnBoEHz4v1
U7oe0OwIL+yjkqC1IShmiXp3R6xhwk7JbEe91VI5SqJgaGGcVxWb0OiFfh4o0OulvA2pA+0fVKDV
pcQ7PWZqmrfMD3EKNcvrkLMiGuT82HJtqQTBV1uS4hrJjKSAS8XuFrZOr/GDxstcoSNGxsusuA1c
lx9odSMz8aL5HBvzPXIzJlWe+FFzBDzQ7E+QVBRorLWCkOMJnPnbaI3rv925oyOKg3qlqfXUE5EX
vYDk33ZD5G2qwujBwqX7wvr7r1+Pdx/iKQcT97J/7yukFUtT+C9skbDwuSY6HhX6mjPy2aXPMk6d
sPMeZ9mF2kCQe5kxLRBj9r1YUEXiSjvrmrWE0hKsH+1G3+e598mmjAWTGx1kBKAxe4mxWgdJZLIr
qcGqmpCIVvWJhqspLv7oU/YdoSz+0IsTRW+JApxARK/nrTLomtEiEA4uFi/dDej/OvOTq93btt7w
NyI4+2w55BpI8TjrjPEseR5HXp5SDuDn+XKnFZSH7WQoVySjDt09IndhrxrzNWdFyWJ+aMqr1YEt
EyUeOTM7JYSJVlrPxFgyEym+jUGC3Kx+zTR3zmpMdhVeIjKri2ajgVxkjrl0JBtk9kc1aH7YltC5
FpU+MTsioSPiBWns9KcqOufM/7WOBBD52IBXaoH1nWEXFCK4ic7IBLEnFooKm2I3P2XppMLKLX4t
z1b7Mq5RNANLtdb94mL8aQSre8exQY+iP1Tl8xgND/ZQMbbBSVMsK8PR9Aj6M96JZ3xd4vQaqe43
yZjACb34ZaF1J8+cfZ9kslXXFMrFDJc+qZ61DGDrTIhNWVu/E5HKI7y0aAhtX9Ip1APQUf2xKIZz
LFwy0WL1goLuFbsd5jbl0LxKRi2Tu2Xw+l0Wsg4sggyZbG76EVJbZE4AqJm1+vTsaLQ+0vJl4jVl
6fbBifY1oCnivgEIrdXD3mnNW9+sGKU4+WsYX7pBu99ybm+YVkNUrKilB1IJtpZxspE8zSYMgzao
5ZVIaLkbW5tF1ghNvRqugLv2Mir+ZoRa0ZHpwZjD1we0956RrrUTdCaMP+ZlA2szKCQurVhlE3uF
KShFjga0Ao4jHck7q7OhzR5F2T97Thq61rdkg3GeenykAgGOT/JJO3Yf9kgp37h5wwFQIQsbGCmx
CKeCdT0PzSEDY1bYdA/QanI1DYix+axH8uNq3YB/xx6yzLPtki2fqZfsIsq8+0IlW2ggwRCf3yWI
2JtjGsekNg/TTA8+xCSJI3CRJ0ee8S74WyFxAuZDj9I5G/UdKTUwmaC6lj749dT+GAYtD+tnAip5
VBGjUZ3BEEEqMs76vrZiQtEgnlkm62nAT4Sdw5rYlskaM8zWeuz8KFyIp9jqtHq5lrCW9nJWeNAG
JsyuuJRhjK9KtB4g4S7WtaszRKHtkEsHOI+M+Q57xUiJiOXgUppiYJ27PLmy4OHg26Sxehts9ESF
Xw6XpoHEbAl2LksXcVwChmeoiCDI3PQeNN8K3UuQVP7WzdnhaalGhEGMkI/IWbFrF8iqhGESEUF0
XrYQJe2Ne65VK2Azz9uUL+2OZLDvKHIPzirjqf23rCG8y0F2+TIXRr6DUghqNgHaqtfpATf2svcy
87mq4fICyBv06bvRTWRLbf7VTQggkolSHDMFu5NBe24WxOt+359EXXzXk6LgcMtXR/YvFYdJIDOL
38W0fwtbf3ZIM2CakH5ZRLqnIFH2RqlqpJ/m3rZnvtc2fgSN/KYISd5NsZxAn6VIAEV/gTazn2ON
yR0Cr0SJnXLnV90m5kG4izraTvunzWOwNWvMZI9K1r87ESesH83m2RxMPtCh2zVN+kJSTmjm6sr0
h2cecKWFh7b2hM0kz+lJG1Wg4kV2tLnl8HwMDzLrblzsZ8xQDGjIbWgXnZdizBQpFPJ3tv1s05rl
tTMQwzid1YVSNjBtJ1JAnZyS2PW/JKl4m9RLc0Rk06saVxancyO53tkjfeedKID4Vi0w9IxjAtie
CnS6Z7BSitNAp65PCgCjML9h2SPa67KStBtl8Aa/F86B9IB+M/edQ5FFBkVl/yX4B7/98Gx33DzL
nLMx7l4tayaQxkNHyIwAFyOj41VQaG3X/7DhUhvT8YdTxRER+cYf6JuMQVrUgS4am4wrAQWl9+yQ
hpxYbnaKsVKILjpL13cO7cTTU148ynHuO3kf8ETvQN5vMuQ3hCwbN+7KHaE6O91jhp3QU5VldrUW
8ZGMxruGLoRSsKBEaP4xoaapjqWjJIaJ69+9pKNKQ64/qtUrCpiaKHpCM/r8f0g6j+W4kS2IfhEi
quCxbe+b3m0QEknBFnzBff07mLdhzCgkUexuVF2TeXI8yfHEA9uvYWayTTQwp8U9J7sM3S+T9L/U
PpqOfYvojpPw0fQ6BGEeA8/KMBhqeG+2UbEjaGMYiMyUJxIY/PClqudblRpnzCAbEHg3PVlPdhqi
36jDnREv95b2LnGeAbqBED6yH89bKC+a9D5O0gwdSBKuzZpAd7P5yZETrkIAE+uq4CzRwGOIIYtp
tAOv23puuHat6BcnIr43qyPi1a9eUzsGaMkYFTQcEdgJk2+TV4XLrOIxd+O1CrM9cyEL7Gr8jbyc
jJ+urne+QSJoYfg/gLGvZPd5YBb57jzUydE0f70MxF1VaHP1J8k661j3+yAiIRCCdUGh7Dcl5b5w
yagptnXpm2vDdoxtlSoSWFumfMiNBRCJVZDOw0ozI+0DRvuiyM6d0fIrxDIf2YgpBgH8i+w8f7aJ
PiuNXNK2wmyeCliQhdGeRdcMW+JQC4Ip4cHd6mq5TsNdEUI+7kV7s+d4UXyOX7013YPSPkDa2+Wh
vpp99INF3mVfviSCR6wGllQObAJfvdd/2eTMZp56zSlPlpdk2GS5vW1n+2VqS2RMgCEBlCpkdZH3
0LTEnedgyNeurTkcxdVO6cCLsAehQwyOlQY/9VTsotqkqETbVwLQXrWEZWv2yU7rfMQVvua6CvdT
K055ZO+ZhkUr0bcbE0k3xfV2DGCjxtmDZ9GakiD8DdW7WAnVjlsTbTuCajhbarpH5vyKtnZaxYV6
mZB01uCqHW/MkV4wiJDYGZuC0XqVb2x73GvHJI2Psapn1DDY84+eYpwh5MB7KleIUNyddshUKBid
75w+w9RW7DFsX6TbXMsRkHKjow+Bob8yrB/ZsvmTKStKsQS5sASuyuHZ0iOXRa/XNhqHru+/asF1
U8mza9hQloILoxjIvg0T8t7ZzKb5FtrAVGmLCKWIHvPYNVYRrP1V0VvtSqGmmgg6nImAXBUOODwx
NfMhdfmZPWSdbZTddcpgpOu6lylj+OlgW1iq9c5viA0uHaZY6JmcyHm1wy3BOsTUKufbXJKutY6Z
YU4PbsG17WgMA3nacSsS085CKno0UqRBaHDuVGBkydrVW61dJsp6fG9i69vKu/c6wwRhGtWwioOA
Nq4tJs5vqwe8wqjRTK5RFpcsqeZbG0M5bdBLkeLQ/mvyGldGOBwRcFCQgHTZeSK/OMo9aBM5cMqy
+RIuWzc8MJWbH1n4cF5wfx0nM34v2Kqu6kbvRjRstYUo34Z0nQVMv4yOXzKIvPXjRpKG1mPe6MaP
dr7EhZegrOseh1magLk8TiUmd1Nt4elxqms3tn8T/JvrZhcnjoVnIazWZkRWi0deAX5xcgx8Bnhc
r8Qc2R8wQbaqIaNdaEKEqQd5JWK5K3xBkknFoM+198Ncv/cN8bkKzRXsYIZwvT/tYQbA/GQ/Mb3x
fnsrUPDupvdiXERR8W2njrW3XBBqE1LxnS+LSwWv0yYGkjoqPaE9v40JmtyQfJsF7W+Fvr8jOgJF
3R6XEE1bJ84imAixQcfc9YQSlKrgA9c8WxLYdZ5JauZZPeiS+Fy8Yj1KlHYrm1xux8jm3zPzzTkZ
ZabHw8j7AKabl9V2Z3+T8WybkQ/Hq6377TT13iYmbj4u3v3YGvflhKjEkSFlI3o7kRVfZhF4G7Jd
8VhUqFRkn2y1WpQn6ArB1y/XZv9qqH+pX5s74Yl3VdrbvKyCFVEu0Y7YyWOXZgbjXqKeWuu5EeEr
IYKLKacm16Pq/03afitrpp5B0/zDKEsOMO8PbfXabaCgWDSkcOX1YZrqAwN5XjDQq6uCkchqrqt/
OkI6YabnzJyXXGuGPnJyJDvnZitF4h5DgSy1igKA6EM8nfI5/+v2+atS5kceA8huXssXo8ehAUsX
EuAytomqEWldQxJiYcAy8xD6JVGPPLxH8N4P45NZNtUlHT9zPc2biM3dqp7lZ2c284bWLls7s/+3
L5ibG5jECLgL2euEKQ6UuUnXbWPumsG8zzHvcU2YjC1aFryodHfWmNAHqxuK8g6awwhKoJyfUW7m
mLo2DNWWDXqI6CK0RhZLO89lcFknDpkiVLQRmT9UQiWKTpMQcVdvKh3u2l7/U+x5DhkWaIQk751F
RQtG4tS3HJQSi/XaE+nJYonzRAn8jbkiAhiMwRpJB2yS1kBCl5PKzhmHxW+rAvc8q+DTyLLvjBdE
j+RBRRJ4NErgdTVo7J1TZx2miDunEZHeTTp4ZedwEsNzOgzEBea0E0bxUXY2SbxibtYqyUBuDQ+d
OVsQZRA5t8yNdkR1s2F3i22iI3yhbfmrJ2/apJV9pKJhz1ooVju9x9mijmIOmGQPzWuiYmakCc+O
y46vpslMjC8lNuSaw3HxANQbsG8Ni9WTWc3HpnNs2lzx4WX9B70v+pw6VGsDocFhjiGuDAwClagJ
ppnx2SCEB5dff8Vp8enOWb0CC+CsZZq/a1G5G1eBmI2A41HLcBkMVn0kTvrdDAvUc6DL0VoTzBtQ
+bsxudzWY2Jnywtmv+Xj9Je2EeFrW/k7XvKLwcjrLMiHpJPbuQF6uI6lFEl0faOafdIRYqadbdJN
Fzee/w0uro3AUe95wQgW99ErJLNxPWvgKp6ymc1JCH7pcweH2S2QvcHyoSYGweZ0ETMU8CqkfXfl
xhVFtM4rgNC2a34U7EZti8ZXi+Y1LPXHHMMkdsZsg41vj5LqI5TlpxO2IWQpY12hQ7Swmq5nPI7b
om2HTWLE29j6Y5pqOsSz+TVo52mA770oQPn+ktpy9NAljtMhjMVT4nfOsRpH5njdZWAvCAfYFfB4
4o2o2rsoJ2Mta/ZDzswTFpUegVCUoqdKjC+yQEZKIuWbR4pO2/Hjjy62KTYQL0xP91XL2troSYdJ
eucYV2qfTFoRfIb0xooaIp6t8tXN2kPKrbUdc5Dexbm3zCsW13rPwzFt5sJlU2plp0bW25aom8GV
GzNhYJCi6MSBcHSq+ScnZnft4QQh55w6NdQdPPHhK49ewBV82yRQMObsyKgHTW8L5mXwgSF6C0Ui
ZAZajy3WzfBvMZrXHZuqcjc20w8O9A5BLmeUPjeWcxWpkWOFYVIkY9AOKYEhhEORzVdbvOrskNxN
UJS/PZbpl2KGXjXXTAU8u2elm3hIU4d5X3s8fXqiKh6br1G3OFpLxoA6NIaFBzCtK0dy4/l8REGA
vRa+vgYbLShhB8i+RxvO5Jnc3Eu2oIQtjd8zrDNQTQJQeJAf5Fi2axu6+8XKok05BvYWv/CP5w/+
Yc7iax+xs29Kgiw1Y2KYkSOrJKNgdYmbDOfRPNAZ+9+D1VhbNxNXn93JKobySjQfA4J6iLhUuX73
ThQ5ZIqT4FJ1IcYzMqKj2ruKOC63XSoo3uJenFGOHUSGLGAK1HEynF8ZUjLlNudzYtFJL/mnAzs0
pqQNuwl03ZmK7HVQ55BucAzFxOPt46gh5KSs9qFpGRQb9kqjoSM22vl0lvjTUN26Ct2yV9kfiCj/
RWym2TZxavcK+xPr1H0LFJE5M4qyxpO7KkKQwdzI0HNzKMd5B2vPueDRfKqX4hAVx9dQku6D6Z6E
0Uydqyet2+iolo8L+Vm3rOPCI5sOscFgqG0uRoSUgdwM4HDw+CsyO7luEvLB6sReL37dcnoHK9+u
dZ+zk52SjzInBWUeRzRetbhWom9WhHLwrgWPVBD4aIED6ob72CN8wwBJyZK8PWCGAu2fFUcqcTqE
dvxTkHflpUjRmT+ewtZ5wfFkb+1cPRKm9tEpdlmM0oqVYXfcs6rZNEWwyw0kQK2wqNralmHKS+Xc
II69aaOihSOvOOxY81rFLSddiP1lRq9isKYeoYCsOD8+YpNg3oE1ZIH8f0PuJuFgn+2AyWcc+Ywj
/wjvWde8xlXw2Geus9GWwm92rYlZbLO/JNQgR0fRQCDBvTLjGy5ezNW+EJu6z4ITwgGOjvSoOl7w
JPe+TVT+jBQmlphD3KzLymbSS1QmpVnPwMynVnIBoe870z6ggQIDBoagiOi74zn420rGgkADEoYy
Nome8XPBA7EpUlMxGIoO7UAENZJLRXW71BICJ0biPU3d9BEghF1DwsjXg1lsh66+IivHyJwEVP4z
nPbEDM8I8MW2LSzBspzHX3jYUCskynn8N9REf3k8TtiyeesQyKabyWvulIq/hRXnx6R7J2DVX40W
kxZ6+mUT+6kSbNcx1OS00989etrMGKiQvU9Skb6DqoIfouRhKqpvkTCHRs7kUILkv+QxQ8taNEpl
kcHFBdxg9ntzDrfEokEYYfbb8lgyFewf2oMAa75Kav0a1QrmF32WRUIYrZ0zenczao8DPeIiXH/k
8npUoYtnOiaDtUMBT1VMa+wqumISdbcOOUtFgV2+mz8hefLh4IejGXkZnOSWVyacO9d4d81jWbGX
DW0kL6Wl/mXJjLRFT9e+DZqztMbvXmbHFu0Vk2bSjfKUmshi7jTn31hD1DajgVwXiiW+LdUpdbQL
MjXot1rz2o5XA/k63zpw10HCTUR7XSifgaehwk3hPdN4gNhPwSK5UPHzIHpIHemsEWYwF1rMARzZ
yegcnJoNVK6Ke1gXD/noiIPX/uCyDflx0wEniNAfMCUQwghuP85+xHn8JuHVl6GNnw1BzdxwxHnZ
QPiPxhViMbjqp2gz2ZrRgfE3n9SHoRgfJMn4UgegYITzldjeU4FGnoUi+no1/SpNC+3kZzc8KeKP
sp5EFUbITCN8cvlE/GmzV1yZusFjZOP8i60zsPctPe+nG7gP2iUMyAyOkxv9zBPtMZNYp1DNOszS
sxt462bMnqwy7rZm7dJ859HKHR5ctz6F+HtWy0eHidmwzwOkaxafY+amxOKRED3iBFm1miCBsgtr
5NLTj12bAnUW6ts4OZOp2GxYGkdrgnyYcK9qnb2hKMtYMyT/CDBk3zEjMnbiYxMhrJ2SO95WNt6M
/aIQBKoivoyO3ZgQotv+XijvqUOZu7NMQIH1ogBBAGpGM1lN07Aye/UzhCQXVqpg/WwTNoQRDteH
HD64N1Zd0DHnx6cQ20O9EyjmGav/w7/9Txr7yhJIYd1FQudcSX2rVtNYfOEzehxd5uQhkpihfKlD
1wXQsuylGjwrteFlaFLxBgcGUiGzbH/LZpAbxC0HQZm4IbVigjNO6G+TTk/1ESdeD0ZvRsQVyGcr
ql7zP71bReuyZALqtBxjfUMut2YklU/eTUaDsZ3I3pim4qOewzufon5D+6q2FU2oDupiHZjUu31U
4zIgjqky2ecOc3fMBDoDJpspnxOkEeMi/YhleXSF95uNSB2rnhPUHdCkaH+3cEEw1dY0z5poEif+
k3QEdQT+1K+JIRyChvwIX9/q0vgca/c3SDIAAaUk+cwjuMAUj8TfYeatiG927V0T83LMWHGimsCq
ZtDboUUVPpsrv+VJtx/RBDyGxNmteh7VKeYYlXV59LvxNmJS5K0KiistYM/qwzM8LMCjZidN/2l7
w0/o1DQUuvH5sa9GY7yMLZkx8Thj/6sehBOzozEYBqXBR5KUzXlEjZ62LCC7hj5R/Onc7Df2WXiN
9k5IoDzznwmHlSafiNyQXQ+TgM7VifElN9xEfAaDmic8twYCtx0f1Zo7gRX4ThkdrqY6fsPcynyS
DfzyrT3XfKsK7zI4rbedOA3WYxQ8kBy5SK+OXkxLEAfwwmQbnLnZYkxX8V/Lx34AXiSyEP5wIpzb
TJEnkrPNNYdu6zTFoWvFTbsWVrfi1YPOg3y9xfPCEJwVIVPsFo2oJ7q/KT0nLpNXT8CrbhzzDb7n
ITO7jqxZUKa8ITPOy13T8VPS3pHFzMikw7bjZP0VjU39fyJK6xwazfrf9okArOrXqpf1psTDQl05
voOQ5LXwZ4nEYK1qaoV+6B79toq39kIMUcuMySxoX/wuEZvBRX6R2fj8IhzuhCUiKGJpaLuPpTU6
mzKurFUru4iCJvhQDNxWvkNeRZfuWd8ne7Sp4DrwmSKMMtc+wsuJRlwZKOfNAlNPAQnCLa9mlfzL
yukX2f5N2Zh8lpTiKGxvXa+f8ja9+4VLoYVrLuB5XlkmiW82fm7kSsvjjnB5SHaVl9OWWl295cfD
dOIgSLNKdvbTtZ6Cky9UtWegA+WJXOh5G5bR7xSyF/ai8c0mOahs8C8qVAPDlO45jh5yGwSq399Q
1W/QPt4To3nPHG8flSrf409hHWfx728paGlfkj2ROdyT2cEyKqTnbelsWw+rSJ0ViISdP2x1OnB9
Jsu3IW+2HlKkZEq7TT2VwaE3KVpgpOMDkyG4+gSHjOuAylPK2ATstMGuFKuKmOZNbTrpNq5/enf+
47Ozbor0V1pkPtP2IBBy4Fr6Nc8GOEyKvQYvx+TF62bo4i3UkMDjzZDIdTd07woaJG1A5RDQ22VI
gFP3w50w0qK8a/YCC+OtROvu5l7PdUsO3wQqWBnQwywSXoFKIgua2jk85kQx11hgN2zNLi1HVyRJ
Fi8rExGX68enobH7pzjHimuwaqAbDLZGLdo97JBjVcMuCKo62EwtnCNHG2/zoBht1oos5H5+tRD2
cGSohCg/ozKHrcEYbWe23XuSpicjUeFHcPbhO+wzHRI+c/LzTfbcWFbzJ0/9h0Sr9Bz+7aFd4FjG
GopcRh4Hh3WzbdxHaH+VMhATFWG+xdhDGE4ZXXQdrDsQBie7dSTykFhuCye9lVrlMBRYycV4bcHR
vMca1CAvPAFXrnG3HCbdsizukQXz1Nd9vLDA1J6R0pw1bL0SbqB8RiNBMh5KVteCuxuhDpeyOuJO
/4tmP+Df5LzSq0OUYdWc1ULximn7mDqPUjrVJcIcttFwmqF0+unZcfOXzqFFH9HtqzK7g1vjf8bx
qSmK4QWinbuG/+exeiKnVSdueyb55yrofC4Ir9alE5GOHlDzMDq1zk3dbcZK/7WAKY4hFjRfMdFv
eiVujUkBiuCJSzHCmI+HgYBAIluvpqClMOaJDLjHBWGTpfb7DPz3mREBFuUhuKha8Wm3jT0O02TT
gF7cGESU7mM20KNpzuupU92llPZ3NCibuLxMovEM7UuJAmilfPvBaqCmvMdu1D6yTIm3tZn3W1jc
MF5IdnuOkcwXmYMpIQmIpaYtrnPQFo50g7M5skv16pGXoG3jcykVJ+nwktDF3PPZs2+YGE6GDl5m
HsPzzKgtl+EhZ5MNSxhNtA7RGeOu1A+E3xRYw1hcYUz6k6bj3Xb6kbCJQW0GhcRn4dJDHyKiqmVg
gvybZYtt3dzcqilDmG2hAbohqQiZQIXfRJg5NaeDEXSnkj5yVbZVcBQ+CC3Uk9E2K3P27m473ArX
eUmaIrwombRrL4o/m5T1EFA3erYZLNbk+fydrc1QrUWy2TbOvnUYTMSQwdlCTh/gSR6CROfnoCPb
M2SQY9wG3MFlJoe9DJFe2nn63av5Uat6vqQl53yXKHcdTtY2QUrdjGCeYp+PpGl40zFyQTKyuAW+
9g+AVn1yC2a7mkpxL8uRdMNp/GjKML07+NV2o1O0cBHK3N9aftEdcM+ieTa9+om+lbnrEmPciuIv
fJKB4znwb7vZEH8h5xTnApJTahdEtLOH26tALxjpAHOf+QE36i00UYH0wr4MvBcPoQoZVxCovpnK
xf3gc8KGSWRvo/rCYy8GmrtsGo2HoMCQJdrm3GfkZUZ1eMvDSwJO4AIjLDsnFNu8v+4BC+xGCnLg
hvw50hiKgFtDuHBALKre+idyOpFE6DdLNP05lh/dJEltlIN+zyzwCpkIsfYykfdCehJhdtfOqrcF
fuM1Crfu6AYp/VlZnYrS0de+s8dHp4ipZ0B7xSPleBPQZeKcZVdfDRAabFaUhbD7S195B65D8yoH
v33Cgn5EO3UymXFasyy/RDytvU/P/8Z7ZN+FAZUAcpw89EOa3RkwpoNfbp2kCdh6jzyphfNDiArJ
Vla+xdSonkKnKC4DohsYEvVaMdp8C4wKBFxrkGxdZmTcDrN39wUfSBgwEuDMPG76pv3tbfnOwt0/
OnlTbqTPlD1xFmE84ZJqRpFdIXHxpyq6Izf76cJC7k03u1bdHN296acxDfFolHJT6Nii+2XOEJda
nhuDnB9FCbya1eLpKstHhoM/k7Lyp9GI6NKCqcdYNCBuNndGFuGX6tKXihhdrw5aBOEG2ADuTm6c
U5H9KtIIDxR+KXZAo7hl8zlaHK2+0yGEof5dFVY03IK0OmdG/8Y6qz8k/pLTpoKTuXgYAyTidGzp
2spnJAfQgTuKupqP3P5f1o2rorGYAKY/VTsMZ1cklMSd7+1LEgo3sWUMd1XH/4TbdNfBscQLhAf8
JzMJy0gwDwtl8+hAOloxuqRedBtWjJaajtKA3zWJWd4iuqXeyTEIsi8leBW5rI0AZp0x1N/0qW3d
3Wqjydt8mrziCX8MwlHUzJTk2Z6YA8rr/w81GfYtglTZRth0m3AlTXbeDKdumA/VzvcBRgMXGICT
k3y6rFJnv27QwXGXdZ0tLp1/bz1QLpCmIOcmj53XB/f/PisSSvjxPyenox2UWMar2fIfIDX+cCPt
IKb468I1rB3r77+mxVklO6mPZuINJ2EtQdfxwGS+RFm6JLwVFrdQEOVHRN85Vei87K7G6URawi5C
64TOx3orsT/NYhGggHV+1oiq+956iibP/KY0qsyqP9kVrEwBSwxEHJ/t2Q7mPyCOF3BwpNntq982
wJLf9ACG3EY2j/mUvtVzsSpnAaeMzfzarfRnao3vqQ5xQpbe8+DHzmmekSa4wzdKxL/goMResmNZ
oXDPtmku2+M8pIdZKocsY0fuu8H6HNMGS59XnqgYZtKrxfOgMfnJ2ikvns/oVQ5kiPp29G6OsFyt
kgGSqVhbKaxSHugQrF5Du6baJBUwY4wyKzfdk3jnw1mpXuK+QpFahsQkp6pBPzYF5/++YErdDiVh
KQTfW6+NZqCX5X1yUWF5qnITz6CBDkPNYbPtR3IChGgrvkvlHjODfVyY2mhNOxNpYxeMp14eTdQp
h9BNWN8tPBQR4GUtIbOgIWZCa1pI1JkUv7p5iiZzTB5020lYugbjEFl8jPng723/p3O5WlCvgM0z
g4dgaBxMBeRd1cxBp6JzwSFhlqn5c4esSJ673KhARGefE4l9D3XF4RmO4UX3xbMbzoswd7TBmSYd
W7OHBHRaFM/Z2eyKb98fxbGQEQgV5q592x/aAPhA2sPEsyIm8kXDQo+gkD0Bn+Vtak3iEx1/PLsd
Kyy7j85tjPa67mR+6s36H2e2zvvs1dZlvCtG+pPODk5jJH9tsgK3rJicdRhU3dbuRsat5W0M/f4h
Qx+KM3tfBymb6QnPLoxCRC3I/SNSCQ5x7XyFHUHKGQkY1xj5NakdO5nje/UdBCcItuOcMCwsWsEE
2a8hfTSpijPiKJ83/J6JYDOO8VcnvXfDYwkD1RuPYkRR30V+fVd9/w6wjw7B2ZHD1v/1AnQ4aFry
F4XVk8ZXRidXlJdU00xErXIf7e7EdhmDXZNelO6/3WH4U+SAQpkkDw+ovce+61+I0T0SRDoOmCrl
i64Kl+Ayx7rooT+nLbp5gLMDkBltveT9qWZMjVahRWYlh/ke+ty52Pbl1rETEIWyMTdeSAQMBkl0
+aNw7wXeqvWI2yTtM4uxr2mgS3X9Mw3pX8Ig+Wjr4FiMNT25NpYgBSP+0/ooZdCp8bzH3rVFlgVi
5ytW4VvRdc3e1n5/zB1WgdJz0f775PzkFiePG4C/Hb39iA4ULVWt8PBlZJQ+imkmiclh0O03rrtv
p4JYz87Z9Awsb0NmPaghsZ9JBmEdO8yXMmopC+ejqj1vE8xyfOgcv9yZgBEROCDh8rIvi1rhNgMr
p6pz9JsDvB8XBVyilkt4heDpPgiku+W0nON9P5x8/GDUUtEpkPEOOMzDMMQIStLpxkKYqVCDs8UI
3ebCcu3UuIa7oewlALSGJmo6Sq0zQXubTBSqeEbqi06Tcm9Jvq1dSaaubZ1fwHpEK8BOag89ARHN
aFUPwNLqhzHDXetF5rPUyDrsFOeDTsLkDP2O23OaLNQImTijadTANeVD35fqZBWPWTGV50gsNq5a
Lwv8bi9sNa6MuegQLr94MRl3XYYOy8vdL6dM8Xyl7Qls92Zi2H508UDMKlVnWmE+LiJ/Fx6MACfL
DiRwFcjhWQosxYM7FydaeXGEpGztbK3+KOnkF9ex5NEY5L4f2HCCXGIB6Y5kcVT4z3B2jqu8QCFj
BRet4cs5XXhLAh48RB7E7eGPu9JQ+ZsmiDTrBjlvKoswQhopnII1zUXn/dFW8sxoSO/muFs3rJ+u
WFofHVuUL5SVuGklGbYTIoqqQHRV6OowdtVroYnhcaeAE0+G8Tkuq58EUzw0Hgga/YihIrO8RwYG
0Um54pMtApNUEV/SKa9fXBPbALL4chLDITfUSfXgrseoupE+f/Pbzv2eskuOktUk0n0Yo6utuvbc
z90DxmzoEIP5zizwUDDoyvB4Mv8H6Nu4znH0hjuRL+eyTo/zFNT7iIp3jffQo4M4W2xD+aBo8yRk
f0hNqR8VRWrnyec2752TnLKjpWli5GBheI+ji8oc8H09VYYaVfvoIj3Ax66RaYSY96oAJgKx8poz
AqxUMF3/+2KZmbGh6esOdnZwFcC20YX2BMg4Pjkq4llVjF3SeHhxwwbMRXssU5DdopHT1Y1Eins5
qekFWR3UNbKo0JouWMf3ZoZczXej6ZZboj9KXmAb3SK+JYdH2SyT639fwqbZh7k7HClE1CUtiNwW
KZZ4PJZEo6XeUSn89mpS09rX0cjoPX/A3hCedapfhdtaF6K1rxMc9oPNqPZAZMI/YbfePh9Js5oN
LJ2dSOs3BrdchN5ZR1XwpXU9rSL+ROKpc9gtwmI2sLuFTg+BGWpxRRTFWFNZDsuwGUDBFg0ok3nb
l5fWIaFqyquTWamG0TB8VBt7OJ4sgIgGxSYe6YHU5fQtbqZLiNSiH8g2R+dswckhnjsoYOiEUfBi
w1p9zgy5xQ3+gWwABCnOq1PjgznxVuTTiZs0mO4Mvm+uppmQoxBBKIcPfbu7mOJ7+9TnYfYkRysC
Jdm3DLwAH9hADCeH305FHjFpJuN7ro10h7ch3oyZ/eKW7suEL3sdT3Z0SpbmXwzlOWhkAphAyJ2y
8U6bqoo2/ticA3cooxXEtSQ+pYq00lUB2cfLodslXiuOlK31ZlGCOsW8nR37ZQ6G6dmf6JPZJbsP
Xov5Pmz0MUSpvNf+OH20InshkkM+uuYZS097CmvYo0z/6kPmckDF1div7Qb1GHfTiARNYmd2g/jE
cJiU3xhYd4Dv4UNItC0j9yZ6GGKhGE48dAoX0qbyk5uqx/i5HfQAAg7Ub2tNKI8DZLpMS3/o+OUh
EFh6WkcXG7NOXxn+o7hTuX6rUBtd+SsOplP+w+FGNnAXL4KDcrzlxZ0Bc72ByM2DlPYz8e+uQILr
Li4QJ29X1gBjADkSofQJpkh78QRgHt+JifVMP4fvAwn026COSZMhKZ1tM1+E543vNLr8heU27u1u
b6ajerFZKQ0xH61S8OJmmm1PXnkoOKMUFo+WsFqXkIsSJ1bkd+WVGgAx+74pOzQZAFcQuPfzVz/Z
WNb6l1mSOxYz37t004LImdCypIibQ/bYW6IlSVabumxTxE601jAnT2EekdowwkbASnuaQ4yHSM6J
MAkbvLTB4xRb8rOqdm3vNl/BPDQ4GATBJVbZfjWAtnwc956ETpMCbVvHKdiiyBpHfK3S+cLEDgax
9x/FDIXJnMEojTphTOWUJhmIbowYrHI/8J/VWVN/AsLVR8eDmzISR2rRcnDVejPNQI203GctoSWP
X2eMVGVV+GuSs+HBZWciMLrHPAbyJfL8YSpUdScnRjxGkb1jjLILnLB6iYaOrnvRndXobtPaS58M
LBOFGaYwudjWdi8I/sxPCPZnVu7ei1TGm63Fe2Aa7QMSJugpeH6K1vSOXYmyVIZBeq5a4J2RQ8Cs
M9bXObeM10UEt+6IN28mT1yDoNebtCBDu5ISOOGgnxUek/9S5KIpNW5JEnNItOllHFKcpojBb77g
WpR+g5pvxk5m45afvx3TlGsJM+lzaPBbJ9xDSVbCWSKubtuAG1hjtEBpkYbTmwlhBFVUa8j4/t+X
YAreQokmmA2s2JiCjFEu14OBopVKxt+AFmSzhXThlLFAuIegvUnEDY/DQEwO7qYUxQNqCIM18Lbq
s+FIvMjRZwP1xFPBhITmiXURC/cyQEDICn/fWfAODc3z8T/Szqs5buBK239ly/fwhxyq1nsxA0xi
GA6DKOkGRUkUcs749d8D2WsNofFg11vlsq2ixEYD3adPn/OGlpvgXh9Qn5HbdxBK1VPuo9NHv+ng
qYFsq11efMHFgJ6daSBLV8tkiPCciq4xD1UwCghRvzeGFn8L/ADPiEnqyGiUbqfjMbTJsxD2ZiUU
TiDkPyhzVIcuMnMH7F774CFT5GiQtrbgQKD8R3L2wvJHj1d7HpREcHqdzdg3Tc8+96O9FGfqSYJB
tApl1doCOJLvZMSWWjWzbkTzoKiDckefNb8d5WFnBRqwLJMz1BOUO1+p3zTMh57pn8FuKYbbYUwt
Wxkka8+1Elptr38bQkPZiF73aHS8NlkvKBYmEGuNtvmmTwWdMkUAwgyxBdAGZOMMtEDWdZH0D5Vx
p8hJcdOCkgbNSubgU2UD7vNCIv09gUmzLROyRBQXJDqxx6BQEXJDOsiWS/GoFpSlSRro0uKiU7/V
74HWASjnsncymn6v05y+axEmWonVQ+bLaCkJOtgLCb2rqgpOKEkMOzlPwQLBBuaiei8NHqpgVcFt
RMM3TkJoKvOtd01N9ceWIAxgjO4jkJ6VWLpIN5F2bkaxbu8DuepupNZ/SLPwR+yhuz6oJhkKN2Yo
ggPAgVJ0QuCgtqYE+yTLqdyHFYcwqAClUOmg9uYWvGQHmjTGn29MvE0WNDts2kDgKWE8bH7p8MPn
Km5rtInow0HlBLNwyE1MGAeXCyB8yce0CV80sbeeLeChlOZLlXS5aujmyyIACgnwGsqX4EN6Kms2
hLEJnwaN2yh9+QEkzI7o6tsVf6IQnv9E9iW8qYGjrPRG9p+pJUlw65FPFKXo3jQ0l3uXn2zguzsN
fbhfOY4pIyCAmR5tN3FUboSyAP00/T/Ee1+brgp3m9EgoncS4taCwHklxkhiNFAiDyJpO0mDS5cI
7mIbgGeRNdoSkYvUrYV2nVRmdzBKqoOlyHxOcY9qQvIoKxm2HGp9lJEIhWAHr3VUgl0jFvf5zzYP
v9U9esmG6gMwksoboR2glvMoh1RvN1Rvd14uVJ+1FiidMCqo/mtE09xr0kOTpI6cNe2D3wUCHP8Q
8jhonEBBA1MYD6OMBo3lZ8Zaykf3kLnUcysVORqce8eD1xiQXEeqvrUZUrMsqQaH0OlkcoS3tARq
UvfZGy2E9BaESrERKIzeBmybm1AUtY3clvkjFPS9mRTfauRZvhfJXUTIfxZF/YTkanDsJferCxJ0
j9HFq5DlNcylutqHSPfbbYsuQlCWBjUJdBG0UqzuG8kqToas/ADBLj2LbrXHXCTbKGmhO0FWm8/t
+zBq+s7w42AlCelLljbjC7ADmGNZfTcKUbbRq9FbMFiR/vQ6MTQuWjoeTwrefNbM64SXJ4iiaaY7
TYYeWKiTFlxO8T4q5cIu6uHVHD3Uo1XvEaY+WeNYfQ7Jh9fNlKRaEAFuuTTTBc9jA9EwyIANqJtW
QleF2P7LvOP/fbCkr/7rP/nz9yznWuH59eyP/3UXfC+zKvtZ/+f0z/751z7+o//avmf3b5QHr/6l
5yzhP/O/8uHXMvo/ns5+q98+/MFJ66AeTg3H7uN71cT1r0fw3rPpb/5Pf/gf779+y/OQv//tL9+R
Mq2n34aHbfqXf/xocqA3Mav8f+e//h8/m6b4t79syvf0u/8fD8hupe9VgLXe33/pf//L97eq/ttf
BElR/6pqsAJFS5UVUzYxdu7e//4jTf0rMjGKjtOWZqjytEbSrKx9/pnxVxMrHAwM6aQpsixP3iBV
1vz6mWz81RJFyTD5nQr/i5fNfz/l9DRelv796/FS/vHn/0ib5AFH+rr6218+mozouHIaFJohNDKS
CraC5zs3GVFVM3czseC01icGrLfydQT0arSnzCV/scmv5LefyZ9D8X7Ph/KiMMtqIZNPLiX/DUFn
Hdr1rnTGAWzmChUsW3gwFvwvJ2OZa2PO9llRqm7eFiQjYeHepJ1Mj26LkdnSdr78FnE00TTZME11
2u5nVi3wMgw9xybqVNukCLedI9noPTrenXyU1t462dTvnu0ujPrRs+jv75OVoGtYXeKaOPd8rzLF
1FEK0hFC+CIO+lah3xSZPysxdzSp3pjagpfeLGj9OeDsA0YQbmOYLdopvS33/Q9ysXAj3Mcb80FY
e/vWSR/dV2Ra1FfhC2bVS8tnMlGbf8rz6c4+Zc+JURWloZ24Sdld1W0COOfgVvZZI+7yENgXfdoG
VbVeHhbe9KVVdD70zIlH7N0CwCVvOkCfNAlwOxsTh/b+ggsVGrULc5we5HwdUZOHFS5oJ9+DduPG
yDTKIMbhXpowXbzHCIys6H02i+ohSNIN8J61CczV1eNTYtDa6aWNKt4FcD8oJdx2HbqCYXLIShLP
fjPmI9Zad73n78UWulISOLIbPNGUtN2sQJwBihc2xw2qnrnQArwZDwMoawPeRal/JTtGO0+GJgN+
NRqOlWjdAnVfpT89XwMgZuGOfaPowXGwor1nRU8ZgmcUVZAQSBQMW95dnW5HZwAxV1aWm+w7bkS+
DwG38ncRvhEQvEOuRZYLUpA+E3dmYXiCTxwgmNPg9Sm/6Pmr1pBk0JQtshsTqbJCUV6QM3J0tOdr
9KmESH9NA3E1ASd94FQuOMABfJrWPfgayi78LnTNNpKIMBPSYFZ4NCQu88IJlnYPnsfPP4MZLcsJ
dz7AVJZtTxc+KVK9ksvC0bP8lBXSoUYCxtC+Yfnn6Hm9qoVjKMPi1W21kW+NnExELcHHcKOgU0vW
SvK4zulbphXWCvKrB92AH4K0Xfeyu66EN7KRR6XEnYBkTv+OTFo2AinZ5qmA1+ldrRa3080gN8Ld
Lw2U3kl1XiuygLLRohyLGnvI90KVPYU6inH3Rkd+McrxIW01kIXDWmHLwJO2JUjkEPB3Y59hK/Cm
S9ydTW2tQaxzm9QpFSR6ABYCmRKRpWha/UVqfkoINyDmipIGdG8Dmw/LTFYSmhM6wE+NtjsasGsl
T289GXF4hN0zUCsj3Qdknjdd2j6KJH6e8cNvPjUhtXyBel2ySWJtk8lItLQu1YgTPeyvMd3AfDSc
wEcGt9nBElllXMzDYKDpv8tkQBAuT1BvRM2985Bn7ymhGTLmahHaRaPwVUwAE8rGC/KRTB+9MP89
BSfY+eFOMdL7RoVJa5r00hQ0z57BxcE/QzFVtOsB3Esrfq3wRcDiwgakxofrb3IfeY1JVTVJtxAa
gM6yIiS0WTDgqBCnIGN2eiraod6CxWLWlPWL5qEd+dDDd3/Q1oZv7EfzZyrUd9IItzud/L23tanZ
IW42cjh8SpXeRo0epgr8LgtUvoEXllCKmxzpRAy4yA67Vx/2lIYmp++3ux49S3d4iUewQRCH5Gzc
BUMKZ4U8sXsrcVehZ4KSS44SM22BF+KJPfbe1hryhbh46US3sG/UgefKeOXOwlWqGV2P6pZ2EkO0
TYP+BmGo3VlW9fD3+H6en1wMvZKKZbL4KyWahd7S7brU4ww8heonPXvLm8fS+3l9iJmj6D/OtbMx
ZtMo2rryanzYTt1a2sQP8NlPwtq9hRT0gNMW+gorf7sw5HRU/nGYnQ05JRRngd4qqDQOxaCduHYM
DsI5m/ybtYay9yl10m32en24C+kJwsiTKbaliyQKkzPv2WhSGPh6JrTaydQ7p65fM0SWsrFYw0a/
PtCFBcFAmmaSmqpkprM3qftVDJtXBauHEHkoHo3g+/UBlCkfnb24DyPMXpzSekMyFoxg3qmH0U7t
/rXZmvvEye7ib9Wd+wWCEDyIFZYawbayoX6tETarX9QbP7LbF3Q9d+ojRNZu4ey+sE4/PNfsFRd6
40l+zlbAwZPAaa5E/eeIEN716Ut/TJ+7gqUahoInkIxh6CzRLAujjALqV5R0XzXE2emAb2sDgjVi
JYJEjWESyaBxIYSKowHh/V8Pr2qKQheIS4PIR57NElAJkj2pqJxwQXlMnHZX2O4RItbKd7Kb62PJ
fyxa6eNYM0tOMQ9QUNIz5YT07z3FIrvagrXd+GuEAtYce5t+Ldr6Ll19V1fmCmbNgcbhlnLEQgRa
eo7ZKyfxY9dozNlEnKdu7jXrWyGBIlTahWg6/aIPS/vDhME0fNylQRnpaCFNrXVO6QBZARUZUCX5
7OmmE9UmpaAHP1G211+zdH16kji7ALZjaKh9FConzhNgQxmSbFK9TwKkt+g8JcL3XsYmqIUjHPl2
3lUPee/eoVEw6d5SxotuOqWzrz/TH3tp9iKm4HkWrkJJMLzE4I1TwFrJyTdd+Tl0P6+P8WfQnw0y
peJng9C4RzgKIf4TYggbyC832Nk8GA5gXLve4kG7VRY8mRdHnB1lBpZyqhcyrfDW3HKuR45v0/Be
iZ/9RxyINt5GW3iRix93Fo8NhHuMEo7/Kfg0OLBNd67NlY1zRjvUTrGPHcFGonNh5y6tqOnnZ2+2
NKlQGkpPuxtFoNK779PJ7SNFaEZaCIfGtBKubZlZPNKyuPRhBDE/kPPOEAOWjL5EJaZlIQg3z7R2
oIKRPUMpgcbajSEWX0q9/toY9ARFU/5CHb7HjwNta3RknwPYzV6mbLF3hHIpYD0WNMqbNYz3WdY9
ZwAXRzrSk5RmmT75KH1o1bCT0DqR1HanFsNnIwGnUgz5NizQG/UMYzvZHKJUAXopxsPnuwCCpNee
dBG0vRVv4CxynVPtuAcSqn4zuxulxZjWpRrSTx5GBthSSK8hpnc5mI7gJSnATYIGayFvjz0yC0lM
2p0K6IVr+UnG6qGQrdcQvT11pFycfGvK8N6IFw7hpf05i8xAZmUrLVjINbJXKA1giTM4XVEsfN2l
YWaBt0pUtY4ANZ60BGw/TjM6mJ4GrZCFSDAtkiuLSJrHXdHNakWcpmP7z7KJlAYA9FW1DhzDEe70
+kCnT/qECNQmXZsLMX9hjr/O+7O9IruenqNpw+FSfwvqr93wWtZfF+b3Z85wfpCSqX/cjxZiykgc
EwTcu97GJ9rO1vlNt9E34SFcOE2WpjMLqgibw+4smU5DPQbc/2qC9ZogYxemNP2ePz8Z1UpFhW6F
WtPHKfX4gw1tZcpk7BgOr2H4oCBm1yttq2A9s/KIagsjXl4kv0ecBbXOdRu9smQKiQRv+GOvIhpr
1L2+I+XrUuQD5/TiPsJ6SBbmKv9R9/p1UP0eeRbjBPxvpExn5MrxH5p7GTkfpyKgroV1/BNZqlsU
sDaJ7Z/wZ8tPnm39uD71y9/09/iz3S5VZpc2qSWfAkr/iNfIJrrVyLD930aZbXZJz7lz84JPhZBt
RqlfRyYol3xhL0xH7JV1Y8y2uhEZtKSQgDgV0om79yYPvIV5LI0wS6fyHti73qvU02FFqUhkCbKx
uf6qpIXV/+tUPAsaXY+Gb5wJ0+oHPEWluUJ7a2Xa7Zoi+oZi0/++dP9xDRqzfR26QgpmmhGjT42D
lSMOZ6tR26oPyPXYk+7uwehW1vPCPJfe5fTzs3mGYFtyDxEbVn7xNu3ycINsgm7ja7jOD0XKPg8X
9vnCNjdmgaUFq1MptLox56lW1ZAgLwiOCkEvi89Z183CavkXCdo/N5cxCyvIRaLrVPNiC4d6pLtN
7bzc9jewtejcOrItvdR3mbBudsr++sudJnJtJ8yiiuGqad1JDJwpB6023oEiAfFuXq6PsrhUZ8Gj
i8HFdumvpTpu9HXktKPd3gR33Qa69daXN+b99RGnF3ZtXrM4ItdDU3TDNGD8M7eol/a3CfglJNjt
6wMtvEBzFkrcSAvVTCBg4SWwQjQebUxIs0tlhX9xafjnApn354RGEJtw4KRrN8l9gwHfqqGOQVNp
C00OqhX6Zlv/69Kdd2ldTr3Q861Xit1Ay5LZTYdOdQ8LHebqO9IVmLquEE2xkdnP+5W1LxZu2wsb
0JxFGksokCKZ9nwLudGAQFffesjfaS+h8nT9A0pLX/CP8AKQFIkN+aT2zZuCRnk3Cu+lflsCJOoR
O0M4wLIaNMFQK6bOLgf6K/5ddzpEHQVZ6OtPs3TMz0tnUql5+mhNE9/oDpibbbMNoptn90typz+g
WrKiN7AOQefeP3U3S63Exe89i0ONMCYqeATi3iG4Nw+qY6CSv3dta906gK/jrXpT3rnOUlNv2v5X
dqs5i0K4bYVJEnNaoi2+qeTc5t6Po5piN0lnu0a+xRRmYYEtffVZRBIFdzS9inRKMfdu96VQfQfs
00J0vXhyqRpFcVXUJU2fRaEgbmXPM7mXKlg54FtpR3jVXl8wv9L2P97d7zHmuQzNFiy0sX07AYgk
I40cLVyrNi73t8D+d5BPFsabnvnaeLPMJtODIgSlSMADE2NWKIKpxa4LzAcvhTkXe+jERdqj65WH
FlQbck1om2gDKNoc1DUm6erwMMbSiwJscMTLrLXUz9ef8PIWOnsjs6ClWZC+0DWa8iKbCkuzMrcw
sLbtN/rEB5zV18EtyTqtpZX7iuPdwoFwcS2fjT6LXP6oRFqdSvJJb9/6UEQ78NHE7Vr1PAd7ZRNH
jevTXVwAs/hlQITwamuUKZBCZ3GKbbsbHpTtdLBqD0v5wsKKnidGOkhmoIoMFscvrqmuu1JeWGC/
8ArXFtgsBgFwFzORPXUqbeoX5Aqyg3qO05zw0r5DwGfd2bf+rnnAl+8U2Eu1sqUJzkKRZeL+qQoi
KS5GaP24zohC1z/Y0gizyIPUp6K5ASP09T6mkRjWyeb6CBcPz7MlOAs7ECVHpU7ZAMKI+EwsrHJ3
P04wDbIfsRKd66NdjKS/R5tnQBri+qoeGPKpMZ5KCd0MnLMJrwvLQr0wqQmeZNDAMi1Dn9/1h66P
/FTShVOhiXiGQk2VJFh7aHQhYozIwEoxy94ZMyVcxxqlv6Q2wJmrCCqPHuZ1UxEiCjVMQf17uUH1
w4AjQltWvwlhgIEd5ubSK+oDWjNreTgkKIYWaOgb0XPRUOXPfoDTBGLroiwmD8MK75I7M8UWTcBc
WCqLo4ZXBJKNyLVHmE+BZMfNJo96NPC6Bh3W+g7+K2rXjZuir4ipQRKWzw1K79e/xYW19eElzfaO
mai9y3yEE1oTeIPA2coF8Xh9DHmKn7MN+mGQ2RaR4rgqJLkWTv0mfiZJWHfv1n11r9wENzCosi3E
gF+XFgH7ZizkAejeRfzX9vpjXEqJdVCTpgkJ3NRMfXoXZ9dCK6kQ3/ay+IgE7gb9tfwp2mLndjtK
u5iawTp0wJMKC8vwVxVwPvnzUafdcD6q27W+YIXx0VcRGUUvbidhAjggVZNF2L7j126gwy9FMWvr
4fqML5wsHyY8+7hSij503KXxEX+pfelzfJWGY5ioaQ2Jgye5rSPRd33IS4fLhzFn35p1nFDkZUzp
WN8KKsVQ1x6O+EWtkYSKNkuHJ6DFP9fW+eudBUcNO5okyvz4iPkSii0Ciru7XH0UXWuXi9BGgZqE
WfNFMuIT1/INmggeOlDDqyoh7qLVABcHxTzW2KCP0E7GslsjpfIToZhgXYUoHkjiu4ASjnuHhcFN
iN1hI2JhAZwKst892npvQ/xUIdaqiOEG0RKAyr49AHXSQoxmKg2nPUxJdAwkRIEnSNrvQwbLs4l2
ONR/VaExSb7yHSUDhz1YGmhOIYjb4FyiT3q9egBziYVppTsT5Mj/8VPNoj5eyzSMAz4VhNhtv8e+
7FanI6o45VpYBB3+2YCXKLj+3n3ztFMuscrBKiA+ktwci/6Lodcbt9ZB/OO0VIIyU6EfQuGtauih
/laLh1XM+oGksLIUSF/1sG6QbO8wCgj5akXircfWt9vxe+Yla5e+vYbaKp5n8Mi2pld/zeuj2XzO
1HThsLyQz36YyCyfdVu5ttjR7onDZa0LlTPm9V2M6P2ASMOIrBQiHwOqtAtf68Kp+WHYKciexRGV
U8wUyiQ+toolr10vcHzUIyZ9xWJSGzOxvakfySRXVQWnrFMRuH6Qyy/ClHD/Gyf4h2eZpayTP4iB
ZmN8LNDMKEBKyZAQcnB6C3O+dHCcr5lZxM4sJY9w+2CFrjvKhzAwV8Ia1Z99v+122dIbXhptFqkB
x4u5bPCGSz6sgPShUuurCGyaG2HRQdiM2u9V/jxSyy6xMyshYF+fr3KhZP/hvc4CthFgJw9PIz5i
Q04v8lCtUPt/rZ/GHZTRZCsfseYD7pxv661ACRP5YOtJ+Wwdc/oWyMCfJAcq3sJDLS33WUAv6rKA
mD6dmtaBXuWq7JV1LferTvqcWx2KNNQBzWapxjKtoD9PTVWRNfpOqizPRsWvE1WPLBN+NWpyoFX+
JiJLMLb+rtxa+6Xy7aU6Bm/+93izY6RFWA12v+lOXX10OJTn3Kem6jnCurJjHSjXTogP8a6/852l
Vt6/ODJ/jz2Lw2GLRH4Zsu5qG5m2VbMNbUj+B+0ASGUr7a+vsT/B2L/i8D9H+7UGz+IIyN1adPUo
PqpfRenQ909avBGd2Hb3wxGNRFTCIaLhroBUI7Cg53zd7ZYO7ctL6vcjzCJoW9WVUke87BI1/0be
jDjYV+BHa0hBMIXXIh301nu9PvEpVlxZUcosfmadq6lux7z72lyTrQNk+3F9BGlaJNeGmIUrXcvE
usuZ14Tmd1G63qMP7+0whgo3EOIP4gY78mEPDlno7eWdujTDWfyCV66hXTzNEFnfPJBRLHauz3Da
ddcmOItP7dAGsdYwQoEFL77cq6LdtzDAPOEYiI/Xx1paJLMIIPZyB8WPl5mHMCTxpoT8uoVdbLeo
w4e4CHjIbSbqwl1lmsG1Gc7iAG6zQQoqPj4iMIiJIshoKM6NAL52od+w9LFmmz5T46jvyfqPiUKc
qQYcgJfOs2kbXZmLOus05A18rwCW5BFxno1x4x16eV87cIOP3S5tluLKQsRWZ5saijh1nmk0s9e3
iH5WuIJjzJlkk9inbOtSuZJrqjEhwt7FQVZ+Iny2sDz/xV3rn4FFne1x0zMqYZB5huaQ75Odd0hv
sn14s5zNXsBTTtns75FmGZCLX3IsCXw+/zbd1w8Y99jjvbFtHpbrg//i3vp7rFlYAVaHdCOcjiOK
DBXwuRXGOGCAdo1nUyCIN6NTr31nsXB7cbOrqq4ooqLAEp2tUEvwRb1H1OmYog7e6rhVqzhWgbzP
4UGN+VJd+uJ+/z3c/FzCaN2V+4zhJOMIiWWtewdX/T4iQYKZ8RrMKgD6+t/ZhGdjztas4ALfxktg
unlR3lW4fYWL5e+LOd3ZGLM1qZVGa5lTzJxA4tZNvxP3SD//T072izsQSijULksxpV891bOT3Wjy
JnIFdFSVNEAYatzLrvJUUNqwpOa9gEQgoMgZQ4qIvdwWXNFJFA02cGxfD9wX140FYNykg4Gq8Cxw
53WteGMQpUdB+uRJOoIpPVIW0a7s5cehWar+XsxnQNGKeKVR2PkDOh5Ymo6xTIelAnL+CNgjKW5b
8Tp88LktJNvCFqQDYCIFJvizeJuvAdltr0948RFmx6JIBQ/xTqTzi/al87y9BUtbwUMryipn4pQb
YX2Teve+9E1OucViiy7HzwaOKqM/3qIVuVHrJ/RK12MmLDzadOTPj4DzlzP7FkivxBZmX8nRc/uX
CPHlQlFfilZbXX8Dlw6z82Fmp6ZnCrFc50inmP2u8VU7l/4d7MrEjzQl1YB2as2jUSfR3s1wUz9i
LnyQncCJtuatRDNbcmhb7JeO51+/b/bmzsebh6NMDbxcwsX8iNnZqoMX1HoaEr3dXdYUtpyJKBIG
tqS9dVhHyKZ264uoUGPCm/nvvf7eYjhaeRC7UFQc0QErhhfMGNP0awpaY0zFlYWqr1ub95IhHpFd
qZGP1xa+/SUMxYcpzKIbEgzoUPhaciS1xh0PA7x1bAuOaiPli0+xvXxU/bqWXXtrs2CHhISHXoqc
HDNHPOgHay/sklecfacvhjHXSl3pR+yONvqz55Q76z7fDZvp0lq9pi/Bt+uL8legufYwszPa97Bo
U4t2PIbCuEUtZIeQwkuuWy+xNOD9+mUivmEfdYtv6Vp1v40tNrQgRvWxeJDGfk2AQxBsqV2kTFvu
2lPNTvNWt4SJiJIcK+ymZL9b5/G41+tPfdmuE4Xep/ngKh4esPkDyH5czLa4hyDp+WCAFUlVbTdi
/ZGp2T16XJsq/1J2yB51ul0Dq4i7l8QMDkPSf/f1wsmwJdO76AaLt43kAdIfynuseE6Ae3dpnN/k
tb41DfN/H/8/LLvZNQQeiqj0Lssugtgmhh0+RO1jlu9884iz0ULkuZCvm9hXQWnhzNPkObFECfRS
xOQnOYoYcTdiux10ENqyhaS7/2/k0x/GmkW5tNMHLcB971ia5ntfVltrAghZ9U1bVTdJka1COOKG
SLntdmjery9m+cLh/mHwWTZGdpjktZ+nR1Xs4ab2q1wckOA1nEoONplS7QTIp7qSr2JTosYP5EPU
t6Wo3Lvu0e+bvWLcJCmS5PgjopSURPUu11CObG61SF5YAJcAMmfPSj7CFjhLRLqowT86InbmBlIY
XXvCBMtG4Wwtwb1MUV81/Z0aP9Y19NjsMxqHEISNQ0NhqWgfrr+3S8WVD88yC4JBjdLNIPHe6k3n
DE7kkIA9wKOlhAZVY+kSNMW3Pzb3P5ejIs7iXyZLkSSx3Y59hXyPgepoYh5CI9rX3QYlS0y/N2XD
Xa+3do0efHWlJXTZ9f1A5v7x1auxR3c1Y7quAsuXymxpPlkYMIftwm64kK5/eK+zMObmVkxq0yfH
eF/vi62+17b6RtwtER4vJDAfhpkFE7mG4GllLKUBsZVSeMkU+WGQ6oUosjTKLIGT8B1vsLJBFTPC
yXa4iSrz1hIXMMSXykMf5jJLxtS29Esk7dOjCAERu9RNfis70g7mr21sEWt1oH2ABw82SxVGa4pM
15blLHJVqh+l8limx9Lzb+ry64i7JxXWVYulEk3RtWoEzoi/UGFxIgY5atzqzirh1D9Qjcb3T8FT
VHd0Mp5El7Z6DgPe/6qPxq4uNJpoRzE+TFZW1l2ZC5DBJwuvI04xKCeHTtJ88bAwG1yLu2ryaErM
D8+RLnvVNAx8ip0SpetiPMCxsa1IeMqUfJfTimuqqVvnrejir7L0myBySMfD2mrfsHziClzuBK+g
/yGj0HSLpdwGraiVan4aRhibCGliHYlvxZe0CWxdh6EhvPf9mx5h8Am7su5Hx6wl9JL8yW/N7qIv
QaVt40h8wnDElru7XvUcFY9ufXgwPYQbkr08Fhsolo5RQO9FzyoesIaXTJhD0inMIeLw8vAZWAmu
dIMA4sISXdrYs/ifRkhdG4KYHH23deqx4lmr1YAJ+HS4X4+Zl88aXYGOyw0O0uAsZqL6itSsVSbH
tJW38O0fNAsUkmxIj7HOfUoOnruoO8kdQne4jGAX/FiI9WcsmHA50MadXOI5XIw/wir7EsTRDQ7C
CLVUtFR82wpDW4uWmGMXg9HZA8/CrhoFOq7RPofjFg3bbbSd0EzhYQnOfqk/Y5pn48yia2jEHR61
yXisJW+Vq/VKEErHHYNvaW/cde7PLC03dTQ8+G166E3rLrFqDRk8/7MWGyvO77Wno8mIx7KNtvEa
/wt8OHIItxG8UMiLTwGq/Qr1QD/7lmnJCqroqq+PLu4RnZStr3/lizHhbC6zAI4IMV4mUToe0Q9e
e1F6yMTPfYgdX5cdFIQUDCtduJBMv/GPKHQ24iyWu1pUq3hMMGK8aU3xXnD9hertJSjYhw80C+Rt
5mPrNdQjZLetoooHkGfIFgLWpDs7NOuGWIT6GpYJawS+jmY4tZoNVN7eRGTlSJNWxpDcBlhnFIP8
I6EY5LKxr7/3pbcwOwXEHHvmQQ0SAiSeDBGc+i/XB7h4mJ295lmwH/2wQ+YvG4/R+NKE/T6Lb2n0
L3A1L18uz0aZxaNEd5ssdnnT6h13yz0caxvrpo2+Guzsf3CzvFRwPf+yc7Kd3qi9KbXMamJugQNo
tsm22ZRvzUOwCCq5VEf+MNgsAJpmO5jFtIymeDLceQ4OAQdsu0/G/v/0rX5lr2eZspglUomXLgdz
hNvxiP59QYKc2tdH+Rfz0S2LGplpGsZsPnprYJSj6vHRQ3fSDKkAWuHTMKAI1+1jHb2D1lsl/kOM
beTCyNrl5f576FloRo4ccXq8EI5aq9mm9KYaiJMIyddB+WJG+rprTXsULWw8xC1eQKBqynXX1Jum
2pnwZqn7bZvo3bV8O7W2Zl9vSuGYGftYvtdgtbo7NPcbYbChCq91TONDudlZ9Zc2Su88nB3x0gsQ
EEY01xNWfRU+xFn1ponQ/lT1Z5DJj3of3yBJuRf92FHRv9TDchNi6Iao9APyZk9YxdgBHQuLn6EB
64yRvA2rL732GLrjjWXCclCtb2X7yQM4qRfmlis35uQ1tjPjWmvjdSDhzG1Gu65tUbqscZ2H7IGb
doseAFr6eUiPlSSps5pdUA5Mkg1kDfeimGFM89nPR6y+vzaJYRc6irV4K5mSux3Fzu6afqu7eJwG
Iu6sP0pp3FaZsAp8bVMHKHWa0iYVgoNWoQMa4e4WanhaN9sskLeRhdCX8oRb4zpM041Z50+CKt95
nrFu4k9yp90pCoRoUebH4T4PMKIwNczi9H01uRDjw4rXRttbawSuUeyOONW+hcrN6GGPhaiTsVGS
H0SOlYFnUjvGqBe/9uGrmO9x9uKLDqsoSB2vk3HyVsA44bDrYoPpt0cEg5xSTj/1w7NHs6+Jy1e3
8Q+DmX/qA3dT4PyytD4vXastUTWoSYgoU8yL1WEbthr2yPRWtuYBT0I4rtEaUKANzmCNsfa/EzbP
x5sFZykXw0AtKJBpq9Yeb1N73PUrILDbcFccl2lpl7LG8+FmUdrHQVoVkAI/xpiCiZ9jE0uV+nHI
0tvr+/wShB5dwX++x18/PwtkYyWqetlb8XGSn8Se9+iZeKtj7+TbpRl2PzrtRy2ag61GwjdrPKAM
LFIuecBWMkZ+K8/8KY8WH0LLVZAjzlcona6qeunsvVgNOH/MWSBMEtSqysAE4sMrqQNvVedcJvsE
QJkL9H7QMA0BVTMU2bYXVKdKMn0Vq+lS1epSx+DD65pFxWFw0QNMWQZ4Iff0YFbim3XTvCQI+ex6
8OrVc/lo/VTe8kP2FD0tNiwupQhI/KMPKRtgFeecoa7xrMLyxoRVP8nEVzv9kD9EDkDRrYyfzx4Q
SNZSIVk67i61MmnSULBDelBXwWV/LE+EYeIOcsr795V1C1rfXzcv7c4tDz3UTPzdbez7lsBql1/2
70GtWTnKGIfUxCEwPoqI/xD8ASwUb4CwV56Db+VDcpvIq4yq4efgIUSQxr+7vjcuvuyz4WdrDq3x
0sfJmzY8EmIWBFjKQT5u0ddHuVhdOHu11mxJpb3Uw6Dn1bJ+df7zc5LJxIbjnnr/ielZJ4siQ73O
1+Zj4y3F0em3z3P789FnNyOhRTS8a37FUUwqthNeS/wS3Arb9OBtpIWi3tIbnXKOs2CjZaYg6T5v
VC+/Fd6xkxHqL9+uv89Lecv5hKZnOBujC2TNry0mhBBJDVs+X1R+uphCnw8xv6zUtecpKdOYcF+j
jee07dvube1I6/HOPwgLMfpiWfZ8vNnNYyzEydCWFdJLt8ZxKkEFjmlrxUY++m/ihsb+evkEWvpW
swMvDdRcKSkWHqv621C89HAdsKb9/6Rd13LkuJL9IkaQBEHzSldOpZI3/cJQS2p6A3ry6/dQd3e6
hGYU9va8TYQmGgUwkZnIPHnO5W8lWoPzKrKsqZjnwLfqmxe5vCtNtNbuLy+x/rHAtWvIaMmpOuUP
L55AztdrC1i684hf+IELNtGbzpU2kDjxLNHHWrW/s/W4c2vnAIW4BnuCTtJmfF9eWKUDFXkfGD22
U93YDzzBFleP8WxJ7hjz2prNPqELXkh6Kdzsfigc49h7xKkhkmxnzliJ3MZq+vV7SZ1zzSAF1ywa
Y5f0ZLwY/rxNncozT6qPupZruaICzvoVOFuP88VU7iHXoWGL5hEy8R2iALCWECe0q+0MwGUHsFB6
ogJ3tQYuhQ7YP7ajc65ZRqAfmhrPL4z/gH5uIeIAy+8+3hhI/NR7gFyv2k3oihA1a9HWQl/MgMWC
Sxqz4N99WErmocSTEM++p9Ftd0pksyNING/0U/pAwPkReVD9+++N6Nua3F6JCQ5+RnFPzKN06nQb
9LrP4xZvhXdUDa+6G+0Q+uwvsupvi3LRp4N4PWlDLCptkVBtl4lG86p8Qc0WWOn8uRERGi9myUW7
b+txASgwamOkAQ62bW7lrAaVaxbt1AYsQ9JpAmeUpBaPshZeQen9357vconP4hIEjLMxNbHV5QGh
gbn2NIGea25B41F76UPoQDsceLe/8A3fdszHKrlE14USmNIEUSQIOTqZai/UGmwjebK1B9poKfxA
Mdi9bFCLn7t01Jzfxbsip90ADyHLkp2DibQKK6/WqMMggg0tTS2st5dXXHP13/bKuV45hC5ZoWCv
w374RX1lKznTjbJJ3qDxsw2cvwC6fluOc7s1YIS6LmO5whpdVkbHtqihZgS1ygzyHVF+hFKUz8ZW
8EnJytsQBSEA+3RQbmo6n4vrIDMjaR8Pd0byo0tuFIhRTGbrWyzAxJS+TfvSg/YHWMPwGqPGQ5IW
j4VJXrrGeM3bCb+sBtFgl2OysfSbUTqaUPfBU6r+0bbAcE9l8FBlpSPX2lNa3bOwf8dA5AEPMEeG
1NDw2hUfNHlnFTRgb6Y6FHzElfB5vjk+56dBhAdIAKmVRMGoQqNAdv2/T+u/rcA5Vz20mqycouGO
DJlXG7fQULFJ+fOyLRp/7gOq8YoJ/21iDELmCeIjJlmQWTazu6ExnBYgzLpmPihZX9I++bDGsIDE
A4SDNAu8gFquHvROdrXoQ59zp9GS90wu3lQyoeMGYumq35I43Y5hDnY9NCPUuTxA/gdCN8prwrq3
Drp+NtQr7AZxSkbDRgc/HoZ6QnI95KoThlCdrE9mdj0VYBPJboCM8hOpOpRN8wj4U+oFcXwlE3YN
YobU1dr5Fq19xa5mFUI5CU5HSZxwZPtsSo9lr+1iqCtTpdoatfZpYQBX7T/UejjEZr2JCdiPK3aH
i/iQxYU/tPVtnTxDuBRluMhvZNYB7dFCzH02HRqb7hRCyThuBYnl10jomfcBPT5VFSR7uq6j76PI
vLeNJlBrgMz8BH0Npw/y45jETywbnAw6wXVc7lVIWwK3N+mekWJ0Dp3JrEkcRp/j8K5B77QAm4HS
QBgYalNIPqCSIDvg002H16isXT2cbb0AD5ds2SV4QVERIRm6StO7wm5q+jbV3hTemMORwbiy6udI
MtuS+yNVR6ei1YOhK+iEQkBrkRFLrqFSog2vBVBDFnT+1McwAA2deo1UcoO+nG9kC7t0eK0blp1D
5S6dgZ6jL3UUbOMIzB1NbluqCBrID//+5wgNXYaLkQ0TO/kesMoJcpV0VMmJTBiLhkgEQEdhkG5b
Ih+DUHUpflkJjVHInPuK6pChdA2I+QXpQzmhTUM+jXzBSDXXE5rV0RC8W2AVT4vd5YvGV4b4n8n3
F2itkEgP8TOl/lDsDFA5Wx7I7DW0hPBsrjaiuMY3NP5YkPMfbdJKtOtachoM65iYFkAxhx56sWlU
OkGEaUb2S6+uouw5akTlpy/v94dZ//4mX4dxlkRkbREqcdaQU2GoL5BCcPv8igyRa6RgxYvT/cgq
5kb18Goq6VajZW13I9ArVSO/q9ODOcwF8DsGhralKXanBMPxIYH+ZyqDDzUFljHvHkAbsJ+m+xCa
PrL+kMu131f1z5LdRVLmVewqn0qnVAYMTsqznWRm5qrKsJWMjdztMyg+2bScr+ANhuyqGtJjEt7J
831GjHspQbreQNRRU/KHaVANKN/HkGbcGcPPrCttUjyVw+fY3EDH09f02376EZWqrfQPRn2V5E8o
0hfRQ9Ydl+7rZHR2or1QTE+28EaQX4fOHkSgtN6mAZwt1Ksz3JoBUStpIaXdgX+EyC+sLoEH7a4g
TWhTiNKbKpBVuZcoQA8GuSBQcyHgfw3FAnEyNRdfxKUjYPcZtBS0qKcFLLhQ5BvKy18Z/+8luDua
hp0iTdWyxAaC0oBIZYeF8CTEWEEmpK7k8yt+Qyb36AuMoRlLKF2fMuLMll3tNA+IUKjeOtZROmp+
exQVPAVHyD+Eihl6LkMxkRN6O04lo8pq/buPxPNeVUVjFj1YNE5hl3u1/EhAJiH4SNxb+Y9j4x45
s6RA0UkbCOgLzGS35KWWN/jFk04cxcs8MZp3+ep/eol/rMJcTvXMS3QxyKzkBHta3lTKNt78/yBe
SwZ/aRkuxspUbRRJhjlA094v6gNTHwxzL0P6McaovOAQl+fnpcW4d0xsdSptVBwiNOKJQ/1mY7p4
vpngJ4CcrnDqfbmbl5bjXi8dwcM/HHCEAYT9Yuj7Qs64xfzf1ECUvsaAsQh7ySX1fxgJ5ywGWVKj
QIWl5wpgJAaGdtoSsozvSfL+L0+S8xm5boQ1bfHZWl95X1A3CwBAfl9oHYuNiGeMhyTx++Lz+bZs
AzmHhvYpz+z5xbqnsTvW22oHBQQ3/0QuuRtKu/2FLLLK7eipeoq2uYt65kmEpeOLKn/8Ei5u15hB
mRmwqqdUGrzeuNMhSijR2SX64Gak9kCoYJvsRYawKtQS+rQCyAzEd4H0dvkDLNeCNy0M1xDQ22Da
B6T++PvZ7Sxj3YhNE5bcVNcW2ikT0cHqLCQ5XjOo82W4C5PNfWxoIbbbeKML2T/05VqkZ16wa230
xmYvRGcRLWZ3Eo4Jr3nt86W5y1M2E9qX6BGfihRZ4xKKU8H819r1PF+Buy1TDMBTCMX1Uw/5g3Ta
YsrMGym7k2v5UEGSJZ40Uf1mzYufL8ldG+AbrKhbvDg9zeyY3i2yBIHL3IYdozvqaFthz23Nv56t
yE+ypJEJ5nFM7aOsa83XACgGoV/dLxR9oJAHD3ezq013yZAc1G/8QVgRFFjQFzHImaFaFcPTeHG5
gwOmkydo6aBsRbehlzrvmgVEuofwdQsmWPdfXRCyhIKzdScwF7R6hI9LwDaegZLF0kHHkooeOAIr
JVxYBox7wOkvVlpB2Bdva7kSlBtFKyx/P9tI0o5Wn0IG/mRUYMCYNbeWPv7dUXG+BJi5pIwoVmgX
5V36bDUGahmiZ4doH5wr6RkbmFHAEEEE7+aYtJljIZ5j8b4XvOLX9M3ZWanl1NMW4kJQwJ29Tldt
Pb6bpttZA3OMfhfXmJXtMDXGoN3sXj5DHmT1FRhUFe9ctNUNAJ44QxjMHJLUXYXPdEKt3S6d8Nh6
0TbbC0lWV2/02UqcQaiYkktiuVs+F4SsRrkAfgjCBBl5LwB+pT0Uow51UzkE+q4mOQQhkvj2aAZQ
Gstpo4G0RvItpI2XD0Bbi0jQhYRYkKppkKfkXJuVa6rOJqDMaXECIZuDOSd3CFNXgeCa2gC2D23j
4q5mO0prjDHverY1aQHs9SGta8eYngzjNEUSxM+z7dzvczSt28Cueg8aOV6dvPY62ifF9Fr3w7M+
K/4kY/a5yeyoaWxDT7ykCPYDUx15UvZ4IB6NhB6g5lXbQVmBehXvXWdO5tgJIBdvQ7Vre3n/fAf+
ywDO9k+5d40Z901XKy3mb1nvlMlnFYWntn0oi/I6jkZXGXI3VpVtatV2ZMV+2pY+tJqhqD3h2diX
2zlvfTK+kmFz+Yfxld4/fhifsoxmEadGU5yUGrMa5rgzjaJw2zEodmUD/nfGPiJz2ATMcmkJ4tES
PeGgkO4zLT60wHop5FhHaG6E3UHqTBsmHhX3mXmdTPmONRhfJaPdgDKEDIbdEXULSYpqAN1eOaNw
E99US81XLg5dcUsjEI+BYkeU1q8EcgIpSxD4mSbByBrnwCKr1qlUmSpGKwj6o7prPiXgPVL9RSmF
bqYrCE3rzxjRpG/A/oKJUmD7K6b/bX3OtSVt1qPKRdWTjsHQ5LVpbwHgu/wVRVvksqFMNzqGcWr1
NKShR4ujnNwVEvDjSe2wGAAijFddXnDFXX/bE5cclSMoyKhiqKc5vSuGp2gyBV+NLA6Bc9bfVuAc
BuRjE8vCYMPJgiVacoHpgWu1H6ABiFk6zMTWzWuSNTsl7jcF1L3D/LUbmJ3AymLzmST+OP0I5/tO
PfZJbsc6wETIbtop3Tdq7efSVQeq9zZLr5RRBhuztY+U6q7Oox/g9vD65lOLJLcH0LRP4CfVIQZw
swDfU3R7+RzXXgzn2+TfLmGfAuhRSSpSaG2v5RDF/pLw0V1l30OT6obdoK3kXV5UE5iLxd35UEPd
utMC9dRp8q0eDhuWatsEdXlJuy1G3a6nxCZqAeGmGCIYAN2h0pk1ioM5nqC/VjGtkxsZxjffgxSB
2oQKbfk2ScTJFAAfov2izmhR1FH8Qtll5GcS3UrNvcluYxlDHlbrNonlmajnGvQgTR/A2nlSepcl
xpYhMLeW7NTy7Vi8B5gBVBC7qqkiAvNaiZLfjp3L/zpaheC1wLHnQYMpmYeuxdSvUvuT8Zl3vy4f
t2gtLvbLQRilrMflTJodWIzdDO3u+lSXBExsT5eXWgsz3/bFR385qhs5xpddYEMtYHsojXpBCoEm
c+EDAcWyi9nubQc4qcjNLW7swoW1ODdrNWYJGSS4hARinDPTHavCc1zDdJVmCLzPqkfFoD+UkRcq
CT6tjqCKmUn9qJ4qMMQOGFXNAHzJMEh2+TTX2hMEQpT/rMOdZjHNdZSSEm41K0t/UbxFLThUrqm6
TZJPyqDtCsmbZJ9CQSKoc6du1Me5+Zi6wEE1DghXEB6kNpSqaIl5XHCotp2g0bhWL/32E7lTN8Im
I1qH4NJ42UMbbDLiKYcUIoWqP8j3tRPdiuql6y7r7FS4eKZUbZzEequeyl8hXOpufFhkqS1n8oNu
A31UAMVEtrUabs6W5OLbqEEnywzxwaM6cergJkML8/K3FpkUF9ACo0sRzrDCjPR3ju3SRP+xF30t
0T64oFbREHNwEo5uIQHrIXuAcjqUj+87d3KnXXmSXNF7YPVW/j45nudpggAzoZ2moPZcKXZSgg1I
VQCmL5BqdoIz5BvSSy55bow8zVMVk2bUM/z7dTs8pFpQ+4FUkf04YQKj7sEvGxvV3qgppv5lZzC7
Q9gAH0OzFDOB6VurAPHfY8xk7NHyNFryqLP8MWxf9PCDhAzp8qEL3tQG6r3Q1opdPOHtfDTuDcxK
sKRBlDbuwkJ/m3rchlr3+0Z/ZUW4BQT0ox7GD7SBQf4yYKo1KTxJvtPGUzhAYByjGwFSf9eY+k1X
Jn4C/WR9Cg7oH3lmbPh1n+rbbpL3ilQiucCMEXR3e1rtM5PsQi2xZ+AWB/3UK49SAjnfBOTQoD+T
zRHJCvRCkI3I1412Z+ENaBP2SLNoU46fl+137YX57ey5iDZErGbQkoH7xcz1MuaogA4xsWOhRQls
WOPCWZCqYMuDTNapm44Z2U3Ff8vs+YcZcW63H5t0pKicnKDevajCL3hK86Pz4w94F+ApBSe3Uhb4
dnKcC0WIyvqpxdU3j9Vu2IC5149vwAjkwqkLbojo7DjX2RmxosU97DOUOndsY5tKz5d3o4qW4Fwl
7YMknFtJOXWVM+3NfXigKHSAZFD+SHyynX4kLgZ0MEbAGjduILoC/KaTHcUV2rWu+bdz5Vwq6So9
kaRY/UKjlXfKtgfUb6F0ARGS8GTXM58zR8e5VtZNyWDGjXrSis9iuMnC+6Jrd10gY34cwq6K26Kg
pJDSwYyBM8eDndUgXu8xvJfu5ZK4QXrsQhH2UBBV+Ff/hHTIMlv4e3N8q+n1kN4r4RM4C+zRuEOR
xY5aBFDIH2DYJCtuCuO+IqYtYaDtslGIQjblEv64bUGYKsE5NJCqt5f2IGKPO9624PpRlu7gq6iy
KzBDyrmjGEVlCHlP2Dlc4VzfTb0uyM6+Wox/JJy/vzjlHFFTZGXB8O4/ZWp3a7TGW1oixNH6tR0/
KgqW7Pi9M3svBrB8fCy1Z9K85xqzK7W9a0z2hAaJJ8cQU49PSnUz9bI9Lb4cI2har8CLg4gTL8Wx
2E/NW8ieEiWzu4GCJ+dBxzxeYXggbkOVMkOzH2UmaPh116QDn1r1wbpjX0Ntl95J069WeWX5O8vA
faBgFEFV3cHEf9PAH1LZNUM0ZqxjCvgKTVQIi3b31tg9BuqTCiiV0UCH4JWxw9CgZpm4bKz8nIDw
p8GcXPmT9K1t5DeSNXuRkh2s6ibMfqagEwf0zDEKSFpE/RQg/adALFjo9w1E8YaSieL+Glzl/KZ/
zXmeFVYBwlH0omRIz8Le77vEC4oAuA3ku9LkFZC974KPkplObR4SXdh0W33NntkB57/1fJDaqaUK
egjBrQLMwNXs1h/4hA6aNKh/2BF+AHSt+tkWQ3VEN5zz6Fb/f7HKMH4GA3j79Tt1TgSmzkPT+YjI
DxhkU5UjM5mRnZ6GX9KLjuaaG7izYWeHZSLMiJ02teOTqEsiSB6/+PXPvus8qSWTrSUygmMlCu0g
+qVKi9HXgri4akEQpyZ00TWyVJ5VggBck0u5gsAY9Db0NRyTWYDMkE07vYZxipleVHpMOyYAC4pg
02uf8HxtzlVVqOzMdJbVU7HwloAcCflkCqCPwAdzuPCvb3i+DO+uOkLMJiLYIqtBADy6ZfRi4u2a
KhAZrmRM476Pc+NQWaTps+aKFUXWofFuKWBM5+4HGSpmpCVesUHxK61fyLAT7Gw5IN4Rny/A3QEI
xMg6GBjVuxlFeCMOHHCt7qpMRUXVMjwV08ZTBf6yed+Ob+Ns7GtrFBzumgtQIItlUci2osPCnW1Z
A+xI0NG5G9vyamiDK8W6jXQgPysomo7ZNQW89a82/XvJ5dTP7kYO6UoMlHfKV+97Ic9Dtd4CIThk
U/1odKLHy+utFZHOd8h9RIPpRtTVpnonKbNvTqD0YrEzgeWYAXYv5Dzip1L+Y6xnB8p9UsuQwoyA
ff2ubFqgRyOnzNv9gPHuqMWgT1I0fpPLLstfWfxWRy+W1ftZb22ZimczKcK9oYnQOetW/Pu8ubzW
ylhZdhrOm0R3DCDVAeDZy0e8Wks5P2MuYYUGPS2bEUssigIEEqjoSIE7DxkSaOUluyy3wti1fnV+
74rLWiujatFhwZK1q0DKMvagMN4iWi1LZo/z6+Udrnq631+VB9eVeTYTucdqco/ybb8dy09miira
y1370xv8syUeT5eMah01ZqWcplvzh7mp/MRXb8oXcJztiDdtJf/ynsiKYeDWg1AWxUBqYgLv+0Xs
ak2WJ4pNMSirJubrgDwfUj6bytSepdCod0MS3oD3zCvQBRmte10/xdYxo3iLKMxuIum2V6NjpHXu
QH+E5cGCyIo8dv7AKl8bQfIdmRinGRrHqPdK8CjBstGLS0vjLtIz6hvJfKWR+eHyrtYu4LddcbYo
DXo5hjJ2tYzyqE4DJIgESoh76br4uYBrNLgZSTmIIv6KI/22LGePY6FUUpoTBYJEd2n+pOWRHWo9
iHCybZc/sL4R3bmVx/f5gjw3QCOZGENb9pna0Jtb9vkYboxN4VVHUSnsyxI4y/y2FvcKantj7FF1
+s/91rAW2LKotptlO/2UvHmj7GdP3dKktaNPUfhfA6l9W3zxBGfxogtmi0VQAv6KFxKU4AvVg962
VewIW3CG4F4HzQgwNqrXI5K4qa28dMC9YDbgL6oQ334KFy1jhicGIAIKtAAye6pOuvJ22XpX/My3
BbjYGKajmmJgBcGKglg0frXCYyp014J7z2PcgAAIda1CZbPMU1DFPQ/17F7exmLsl+yFC4JdIdFe
WkLO6C8ltQVRu0x5CQvqojvAeTAwqgHUbpzZJYJo5VmbzIMYkqAkIfo0nF8JpFluKw0XXDFau1zi
qPlRyqng5NaqMd8sgPMjnfV/11rex9tm8NLR6fuvHhRUhp2gtZls47Uk/6z3EYxd2V3+cl9v/z8+
nbGMRoGK3zL5B5NE8qoYolY6Ucn6pejhT9Zb73r5Swl7m4wnNqto/kKxT9Eg5AfKowZENRaerziP
OQARTwBcwwakKE30NsqPDYoCFq2daXzWJBWDAcRN1HKbMdOXMDsWGYoXZPG+UjQvziU76t8CaS9p
vlU/pNEdrpod1p8dxgE6dOFA9AAqZLvomasX0z7TIIU7Wm5LclslCsRqMRWRoDSRDp9Z2AvgYupi
s5cOhvv+oIEoMceNUdQh3edgPWPsjiSF31uzWw6WO2kh4H6937YA3WDgA6SlTgqNGwV0Z9Ss7L5+
L9VjVwa2KkV2M44+uuZqsE8oeCPUjaJWW8GXXI1IZ1+Ss6QijqmGIQ/plOTgpu0k9VgyTAzLsgOa
7I+67FKnzeLyNlKLF1mZS1+jMwaHCpl505gle3y3jRQTN5TH1M5kdd9Hpp93qHxKw8ZKnoYcOhTg
2RtY9xhF/Z714DqoLYxAB4UTVe+pruxKHV8QU1ZhCQTc9BMa3bYyJ+CWxJMYwgQw7XTbVIkfLcPq
cuUkhlVvY1PFwKRUvTBDAe8v0z+Shc5GAtuf3BNHbtJDZKa3OuRRcqjImujVoS8RlOABYY0nOMXL
X50fpZcCjHWFBq5DUkESeTRACH1ox83lRb487gXb0rn4moQS6IusHLalltfykHz2cbedtHc1L7xG
2ir5jdwDAj5eWRjO6zrDoxQCujmYImPTSaQQldpfCklttFsAssXwGxACDBRUqPpPr9IguAqrnvC3
YfGD910f9Jpk4UzSVtlUue5Ec+wTYBsun8rivC8dChdsZdI1RUCwTDYGm6r7HKfKlTPFbwq6S0dN
8A3WKkVUO9vVEjXP0gw6JGNaft1vxzglD+wNz8Sl+o93+HtfgPlyUQcTZlbLv3ppk8tZn63agQU1
jqVSOhEL9OlS/UAr4tLgChmP26CdVhFo96WtM+nUpTW4SQFNLHu6VadI8BxYO24UkUxNUUBlh3fs
91+iVUGfoyEunXpdh4TqTTg9tmj5ZRN0Z4JEcK3Wmm70fDUuQyj1rDWbGauRsvdnZMfqkHhEzjw6
gw9uSryowcgKWorRcHPZrPSVZ9a3pZeDODtylHokU5cn6aSHhZ9owX0sz28QJXK1+AlyEwA0v7XT
nVwMLu1mf4pBsq/LmyBO0PUJXSgyeCZQeTRUvU76VUTPPQTqJQkcemWxV6rwgP9zj4lMN1AqoDkg
TVth0K9vVJs00nGOjb2ayZ9UYtcBK1yd3jLtNVDfakz1xQ9tf4N62oaNP/MMksRdPzljlz4mTQlm
2vHWGsjPaJyJh6lKN690X1deJeWoG7eaASTXxDCiuo+CU2BtrOZUhNF1TZPby+e3+hg4/3RcIGzC
whpGdQmETvQQfQAGHm4jJ0Or0XIGP92xXQTc2Kv8N5ML3z4cF9CCsAnLseqlk9aXDlMZtE8Fnm3V
CZzt7ctsz2wD9BNkDq3lEvjVLmu34WHRIAIa2DHaq8A2fSBS/lsx76VkdL6vrxLv2aLobuiaImHR
eCY+RD98RTSRsfooPt8X94ZqKPRtrGVfxVV6rf/SHeUw7xZBvMoLb5IRzcyF34IKmWjWEvTzdTkf
jodb2iUtPtkgx14ZPKbFc6BeadPk6FkMQZPYU1JM3msWSvKi6vRaVQrnaqlwZxjzVPnaJpJYk1Q1
AkjjFbsQfSJIXaKH6y1SQUgVUzHXz5o3P1+RiyEtRnQltFKl06hCUaJuTmGk+3lybcnPaXAopueA
dXYlKSgEptWtTCy/qWNHDYSo+dVzV1HVobKhUmJwPi7vEyusqwrnrkiLAKBdsg85/9nmzXMGvIWk
2VSvnq1i9nTWOgIHsXoKZ4tzDmLUwGOdJgXsuZxOrdUha8MMfCt7IcQTtBLFmGCXzukTwElIXAqn
bSdouQCsZg+VLvgxvHbKfy4XxLZUBVyJxPiC159dLsnSh5ZUiXQy1dIOm3Y75fj0I/jRSzsAaNKE
hya64tYVTGMYj0VcueM0PKpFvNXrz7wunSo91UlzoFZw1dXsXu/TIyMNVEMKhOjC0yNM91Ry8KH2
vy6f5FqipYNKSFEwogy2IS4tHFNJyxoTWtZ1CasNC6dhO5Llgoft2sPmfBXON5iJMTVRlUanOS/t
Ic3dXH4xATVK5ffL21nDNaBJ9Xs/nDcIoAed12kdIXKAbXhb3EPow8l38KqQwxSyUq3dgfPVuMuY
U8mouziLTuCBsYM+9Wkw+ZIZIHiaXj95KlSVpoMZ3kjG0+WNik6UT6VUNSE12DdP09x4Upl5BiW+
0oCHkYrguMIzXX7LmX1HklGpw4yvtwihQaESL9KtZs+O9Ku9FfMGiSyS8ytjEo5lsthKOY1OkoYb
va8cpW0FOdpaLnr+6TgPIo/TzLIGn25orsLJ9PvpSs5kSH88s1IU8hfz5jPw87W4rCKDdFCC1mgE
KiTQhiu5r5PnOLNQ9AamPCGgCA7A/6EcKPj2y8zcoBRqXzYXwW4pN+FSQcCBDqYZnoKMvE4jQU0u
RYcKFV0l+SHnpXt5udWC6tmOeUwL9K7njhF8xKVCHr3O7KTgIh7YPvElkI1DOfZH2TvKEa2O6gmw
8o15h5FxMTZ1NZM8/yGc5wFfa6C3WYB5HpCWLmXlNAJXhW1ZLluaOb0nu4kXgqppF+t7UaVLdOqc
M+qIGeNRDeca4dVRgZ06m0M3bVApYdsoigVxaDUZOd8r543ipAFsXimiEwEOwDR+yBgGhDC23TVw
TPK+TmIUhnK3wP7JdMWC06RFAlMXuCXKuSV1KEB1MMPSJelRz2/TckO68AQdKQG/z2oWfb5XzifF
gS7NaRtFJ3TPMX0yXGkWQwiFDHOX7sEAigoR8yzondBK2SoSXrvQLAHzG6iYKEDflgiiLPrUy9/P
fCSLyqGP1QT+uIekVP4+j5M9tIM9gEIppCJxHaFZc94ryemsqMrivZzRpb4GKiPIXhPbktzilG96
BwNcppvHmy46iPWK17D351GWcg6tMilowhcfvTRj9cwGadGH/Nhdl9dotuOGL7o4/bWCMWXVrfeV
0/z8K3DP+W/gy2bZSAwlDJbYKzWODIiwMl6Bg0lg0KJLxdfNVCpRUJh/nfTgybotaVcNFAzAp+52
mlMGu2zfbS97T11gTHz1ax6UEfwAuEWlTPdy8gSknNsnwZZN/RZSRNtKitCzuWkssmME1DIRZhmm
/TyB95reBkO26ZEN9wr19HGv6hraSIA+oJpHCcR6QEQ6l97iIvLsJ8uh8TewnRbXYPGv3Ejfo4oc
gceu00EpPW1UVB3K+ppVJQaxoFofFpswA6yOaE5LUgCprdLvk9CpCvR3SeYYEpIEWruFHj/K5L5O
bxrwQqkGmKCqFC1b1UtNIPhpavVOgemkhdzsHbj7KxI+V03DHGYNyGMADJv7UEAaIPyWnD8O0pJC
7RNJ0zKAo7+Vt/E+3wCp4RNPlSDfJMJZClKZL5KyM6cwQD+A1CjunkhNnJSaEDnVIC7wNy3DM1+o
c043HTMG/jKEmXlgLs0XngDByYk2wnlbOTLRQgnh3eYB3Kd9DdRJfwWSGUGWIso0vy7G2YGV4STP
IK2K0HDuXfkJgMpNuzehTNLcS+6//TqcD41ytCGKEl+nDtAdes+iwY77UZAJiU6O85R6m6YUkPkl
T9/2BLN5rPTFGMQlsl9IMA0uvTPyqCH6DCeV1UdWJZsxKQU+SbAPg3snaoNhRm2fRyd1Kr0OUL8O
qLE6SATHJfB8Bpeu9XXRZDrFDY3wzjDqQ0qzHSk/G+sVEpLeZTcr2hLnDaQooG0E4PkJABYbPJ6o
DUNELev8y8us4bsRqAwojEGsggJ78z01UOKAhlJWg+58b4DAmxiBFwFcUE4VRD2sHSUY8M/8GiOX
ZQY4jmxtaIJZd1F2uJ6a/fMz+BIg02VFYQaCysIHoz+FB+ALFi2eyiuYM3owS2TCqE0LO+jLOf5p
nL8X5r6pKrfDNEpYeHkLzC4KZIXd2yCbA1GZvrVeRTCZtenk8wP/CgNnXiSNtFZLOgM5P2Z2qyCI
nWS+0dhnF+q2tehMD+omi4HMjW5or4EtMySvWZyj2ezoiIcJSOMhBo1G83OXGiDNQZCCbKcxuniv
2a0x2A2TXUulngoWT61RPYY4RhjKNUEkwYIqd1JlLw4eeyl9RkUZSmsZ9ab8TRd1jNegud+2yqX8
UQiiqnI522Sn7zUn3deHBQeBGpMjcpe8sPJXmcsg1NAIRaVT49v2VZZ1TGFVeAotAJznyl1Se9p0
03YIMcbd6tl0VIw0sXNCooMlGxHKgoOvpj0arNEWPYyfcWfcBTkoTYOxvQ5zSIyMo23qhupXda9D
34YEbpjoh5BNt1Bd3FeqtWvlwImlyk/zXuAAVvOB8x1xEaAehp70Kpza4ND37GEZvUgxfpNBy+2L
VEx0hGse53w9zhO04MCYibqcWpk7mATGlFxs12q/EXic5UbxN+5sHT41ngeqDnXZwOM4wSbBbAFm
HrY9pFPnfB+p29QXFsJEK3LhoZHT2YxTrNh4AegooLF3QqrqAW/b78sOKwq9ylrIO98j51WSTtFA
P9cuexyBwVMwEPKzBC/7MkxAwRQx3YpJ4cj/kPZlzZHySNe/iAgBQoJboKjVrvLe7hui224DYl/E
9uu/g2diuozrK56ZN/qyOiwkpVKpzDznTAZxbWFnV0aiodmgAokulL9HNBYAttD9sZBIiHxlJfwX
Vp3U7mABKgpPE+n7EB1WvfwzyAQEB4VbFh+cvJUQhk6Ge5mDgOs+Jceuv01BDVRyute5xLMN7KHp
OgUFRoHuBVXVvYDlD5BBekgTEIqWJHyJ1YcuX2rTXjDOebDKk4AoftUFx8T6DY7TLY0Bv5FLzQ6X
bqHzbZtFktSAdncpsW1aqNn1aCCGyAAG8p1cUZeO99KMZm9yLZSyYmkbHLMfckVW+Q78WeAJhebt
aTJNOHEz2FfrRdNcmuPMrZRK56cpxUrSte6VyboegRuDsljv+Qy069Zq8Ihr8Be9G/6J4N7SWZx5
GUVkfZVU/z6LCvvobsxt7X4e/n92FC8FbWd7Oo8++zHuhgh0iZ+RBYRfzQ/yJKBB5gH/740rgN6f
UmFb+T94YV2sOp6PPXM8YTdqYHD499iJejtEP2j1MWWoCUpwk2gu3attDJgRKNKWIo2lic98UFEN
o8zSIUCZP10rwj/J8ob3r9wHojpbLLhdiqPOpzpzPgIaTGnEYM6FwU4lUIlhe8/DEGQdpRuXv4pi
b6RA0IEsQ9UGu9LBMA5K6oWrZekjZgGH3sjCzDjOL9m1B+rwYiPAANusUOUCrcvTP9DCWBpxOuVn
0RypsspIelya02myChcxsgIGutEBiHCTZzfLmgkL55fPfFQB6RuJuk5wLGt0c8fxStcae4ikLeVS
g/zSUDMXpURiyJgP87UMkBiD6m6Eg6J1uYKU6YI71C+7Q0udInEGVvrZQkJiFYKBSg2xnQ5sHAnl
v/Km3lOUpnJWr0O/RlMQGMjC4EnNlZ8qQ4JrTNZM+Ul9Ztfo6VN4vak5NBgnzS2zxHspX1cZ+hDb
laUQNGAmjoZUlJol6HO5NVloawwEZyDXK7VtzJ7A6nKTlvxeKNXTdbNcmtpsx1BYNQyqT/mJ2gCJ
VQSmjVedLyj7fLa7f7/9/y7gbLNCf0RhxlBxn1DDFcMzMAu3IlX0nRCdpwfhmothr/TsbewKlBub
BISmCmRbAuFY4BtgcnQyS7i1v8rT0OkHY0KzOddX4rPYfO0jZ5cPeqliLqMWKnlWuU8j0MunGx9c
ppBwkIPv6iFECKBW0b5EeuSl+RMYtF00N7h+dugM1enF3QBKyRRcqB3oUUzczNMWWxYIDCn4Kei6
gHA3yH7j6qBozMkgvSsQ6YNuf0XCZk3BLxMjIevjacRl4AQyOtTs0PXJChoAGzD6gD0ijb0g5pnD
jPLx+vSXDGF29w1jhjaoFIZgFpFrtQrSie0KWgT/mxv8jynMqTnHKO6kkuDl4P/UKjQnSXA6jOvO
6z/61STxtHTTXIx2qUVNrlsmsT7fZmdOMKFlUAZTAi5kxVqAk2loNv/Dyv0dYT4jxpKx13oYN5Vi
hyLKOtTl1tCId32Yiw7vbJjZfV3VSE9rAwqRBn3rROXKiEEQVoUsQ7aQs1waaXY5s6gey8ySEAg1
OEgIf8kAHY2621ZL1JWfNC3fjtzZnGYXc6gFVSN5BseqH9RBOQw1CE+gJHSIFYusBj+/n3iAbDNu
Hus6fKP9eDR4DflGqBvacMsnnUlpV1bm6inkrkewXXUvFhNeyopfYYmcDGuatRbQTQQyH3psTKC3
+ua3phZ3gSifzEGrHTmABlveML//oEm4mojxhRn9MczqNlKyn7GyRFh98aidzXoWCYhqpEY2meRn
loVtCbRaaPD7urlczAjzs1Gmrzgz/Njo/HookKSdbv+6daNdgNoL7GUj2n9A+305JXA23uwmSWVn
mZaA+2xcs0nsf/GbIBsHjjVo2a5yNwOKdrswyYshztmgs4ul0ID7oAMmGR4g4+CY6jFB5nviAQnT
HSAJyc+lpuClwzG7JXhZ//v13Pqo3vnCUxNjzwn3CF+gVbp8a55NbuaS1ZxYtDSQZm31Ea8eRG/t
KaPqFC4kdpPV4UpVk5XQ622emZEdqdW+aPpV6U8wZVXaqcL2mh7v9I49FqFu9+UfTl+u78DCcnye
8DMrK9O6GVSKDWiqDQlRhBJvXIO+9RIwecGNz7utamOoxyGBdXGZ7RMLNTu20NaycCrpzOuFadMF
GUW/AzcbVxqDU/spoCzhkskurdjM51VVl+WDAQ3PlAIfN1RrM9Bu+lGCuoVEN5R092WvonftJFm6
1po/EFnY94G69wW0I3KtPNSLVAGX34J/LY3OPJLZagPkWPA2qVeq5z93gaOCEjV2ocUdO9DfWecu
I/dx50WLHGhLyz5zU33NkiCM8GSYnl51s660rQU8yXUrvZjtPXOGdOaciKYATaviSouKdJt3d4K8
jLhqUoO4HZ56ojlVyQeDnJGS9U/Xx55c0JU7js5cVOqDdCssYFcxdIYFICFW+4Q8lRNC1aR5vT7W
khP+pMg8O45R38sqGzFPyKcPiT31FEzhVQ1Vpl/ltkEe4f8YX80ZkAnvg6ZOlKlSCwVxHcXu8P36
pBYsZN6BZZh5H1Uxjr7ZFu5InzsImoji4/ogF/0LKmGajuYHRImzXRqR+8lA/pocBwZ6KYuuE7rQ
yXmJwgq9HXhA4hHJNTIvBBaDmrei7CGv26bPjBQvoHgpbRWB6yEb8h1ryJ2agoyfigPQLpDfVXzf
DdUIfZ996BqiX1Usfh4y7TZDcpEw1VHy6L0g7LYqhh3+977TyUHr5P31pbnUksZ0cFAYBGLnEwLl
ayRRWIqZWmGUHgMReC34T2vf4I5PwvuMiUe8HpE3yZt92Zh3aZ2so/41Y+o6iNWnKAI1Bq13QtEV
iCE1G2FNXDLRCVxzSCcCi4bAp00cI1Wfr3/0pdccPto0TUYN/bsQqAVaEqhnNOmx7Az0NneHXmUP
cZ6uOTFXEaH7oaC/wM6yBwjjWENAk6XvfNSe9Tb+VbZyZ1UQ6bHoLcnKZzLpdKlkFxu3EQtsrhwQ
QLpDPKxHZbRrhgGG8iPBCzqGXhEzqSs7zS61An4dbH5jl/5QgH4udchJhME+Ctr1YA1eXwNsqZCT
0tIfiokeR+z89VW4cNcwlE1Vi6K5mqPh/OvODSENrI5ILIKFvsnaBFsngWobvg36UdeH+mTX/ern
GNNgJmAv1VSTztlLmdRIEMSZPJIhfiGjBe4vtUQyfxjuEwndkF4riA3FUroLy2PMiz96QPZBynxw
aSfbwarvqUKJXRk8B7paDAPI0gPAM2t21GTuDlW9Jm20C5NGRz+4pax63Yx3hiXWAIeVbhIbf0ra
Q7g3rXdaFr+bwoeKI+OruDuUenWrcJiePoK/t/PCEp3/BbQBTf+okXQLviPwk43osHkQnfqY3zGQ
vNn6eBpV6RGI81R8nQbpfZ1nmk2QMtTV+zFtDz4XO561yp4D8MKEcRdk7SoG309UJKEHJcLuV5kp
BeQfS9vPKlAt0+zYxNF+yFtzldJ6tFNK4NWi4Dka0PQVVrepiFGMzK2HrproLED1lVTGjzozjwBs
vFAZVbYaB15tqo5ayVVbjbeBGqMpswYtNAS8rm/r99vr667OIoNQNzoaNdhVIwGYCSVH5P7H/G2C
+2ViKVH73dNjMOCaNR1k+jqQEV/NNU5BuKMHuTzy/FWwmyH5mXQLj/WL8zkbYha+izE0MsExHzQv
hzpY6fsMjQMvUYvEnFi4jaf4/NuJOBtr+v3sMo65gBwixXSaynIhlIVibv8YlPHJEtq6VfpjUaAh
CEdmYdyFZZzH5LIJjd40p2XUPhrjaDWeZjxdN4sLrRlftmoej8dGxmuQBcmjdpfh6VWDftSZ2HIB
pwMz+3BonvzVUhpxaV6zCL3TUEjXLczL4oPtp78nFdC2W3h1fXeZXyc2C8+F2XetCAt5rMDsFtd8
lSMyD8iHsiS0uTSb2ckqqNQyjWE2I5gs1fSm6Ec7p7+u79PSINPvZyY4an6J5xgGKVBG69XbFG6t
qx//b4NMS3o2CKdijLUctjBYAqmTOxN+ojYW+pa/B2hf92XmG6qR4SRNvoF1T+A+VPjL9Uks/f2Z
Y0gQm0W1j79vaIDdCUQnwdP1EZb2YuYOMj4CYKNhmbIBCdwejM8DVGmXhA0X7HceLZdREw7RNI9y
gvPnUBbVb0bUGOpxXLjx1Yv+zYL2CWIfXdO1WUaS81wIqRX9MYUOWB4W+67jwh4Q7bC8/VVa43vR
lifLKF8qVjybRXY/JNFTUg+vPChfokHZ9GG5yUGqYWu58tu05ILNfH7B3AObIN7TplvFIHO951Id
UDXRaHbSW8tTpQIGR9NyycBLGx0zJ45gzG8n7PZbUh5KcwQNwrEe/uQQCNEflIq7WQB5zaFOX9C0
B3bXgq+rcOnWuwC3ZswCyZtOwB5D1LmKTt9nQVFlLDulfuOZrbkb5AjVWnMN5KQTDOkTJ8aqLNTb
GnQV/71NIrKHhgjhSM/NoYi9rP0C/IX5KbRQsghDG6tl992S7MUF4hRM8Wyc+elKxlBYo5qfVOO3
ZdZeIy1XoZYDCU5bA5GtjiaPtPvVDb8pC4B8gOytyB6q+g+ajj09ybxspGBWWSzKXjot5981O5Mx
RR3JBPjw1JH8Nx4wu05mD3Gc3JdZDxG73A5JCoX7bheUrd0O2lMGNLo/empQrUdIOdClMPrioTr7
InPWkNr4KUlFNOSnIQ0OFCj1XqfrKIxWo5HaQwajEP6PyNqIBKJYHeilxntIce0Bp7MHsMOSEsls
QrxG8T091BaO/AVZHcZVThiID3WV4d9XV58ZBO2abVKc4kpfRUFxY8oEfMOa/54OkA7Wh3GbVSD5
EQrkc7Blde9TW2E14Ppq7lCQvUZt94yOfE/G9CCGbuWn0FKgFnMHXrl69LNJlMdQ447R/+QdiGCN
CIVB6mpU3HTVqmmgVxIJ0Kxrcqck6KsfIXOTg8Pu+rm4kDCaJkpVQig6T5EY+DpRXgcJrYysOPVm
sKl89ruibEWKEM0KP7TRPIQF3wYEFZG+DtdjNSxEIZfMgOMVRSEDoTFwJs/CEJkPQGarcXGi0bak
6C1VIruV0RrJ3VUdfqTak18VntUjRkGNxqocxratqq8AzLutqAFJPxVi3Q/WourrZ7PiV58KsCvX
kMrQTMgOzZty0cE8BfC1PLHeWNV44UkaBHbbZ/eGQV7Bco4mXPVVAy1GUlT3UWju8T4LtwVtWjfL
slVoSbdFTdxIhB2iuGvFvt3kEjLpI4q93aqsXppI90j0mFvAuKXcTq2TFBCw1YgTaOgwZFoEbePm
MdAsW4SJ4w8KWOSgWI3Gjbi1dk1bbDONugFQw1C6cCqr8MGFxDcq05+0aMKwoXDUrBkQxX78Wo/A
Dvbsvs2Lp3T8aHn2HI5L7dnfwwusmqnhIQ6sswbpja/2BBGRoTesSp58qt9Sou8t42HBZKfw99vG
nA0xC8MSvzaKzMcQaDZFa4vq9skNo+aekPCgAEbHcUAFT22zqp4yKVcVFn/hE76706+znAVpZaj5
Ot40EtAVV5hbxbJH8E2GHkc1e22qkEVDAQqQF2hpLDHRLS3w7IZReZ+MvIJZRp0F9Jx6g/al67Nb
GmHmEpTBbIwQemenDBAOCCC6VRAv+NeFIea0gUOUCxaGWD8S3IUgUeI/r0/hQlHwywbNQ7ZsBIuF
H2GAka6qrVwrK+qyh+CR74hLFlHeS9OZPdgQeKUDJVgxSHi7HH3P0ZJC2IWk6tcJzfwkydUgRwVM
njyytsBXYzfinltr+UxWzTtMD7Qn6BmMbB1iFkSzAZ0dgDsLdwm6vJfujGmsKwfw81vP3kGSSM7j
Zppu0d2SQqIJ+zSU4YmIdJVHT6NxKmr+GKGrvqrBZBM8D8bCJyycv3mjUux3rS8LfEGQ/+kVtqvG
Nz8j9zyIVwuG9P0x83XdZ85mkFADGgOMBIVTqOCxexDLfhLhoUHKSN0y8YJXIDUeFiu+SzY1czFG
kmtFnsGC/WEzvmdb7pVP1V658TmILqkXu+jfXy9M9vtD5+tkZ76lRXeSTiNMtn3LjJWYSJ8d6wdb
d8qqbT9VKEwXiPvak2hjKG4ZcoSL/DoX3jLTR4Alw0JcoIJeenaDmEmqGwANnCYwSA5tRTBmoLts
XFmtXYEbniH/ghCxWCX3AblVS6e6HyIX5cWFrb9QDvj6IbNTXSs50brpVNer+DbYtOEK7VkAhqQr
4VlO9qzflAexSe7QBL1LbqXcgXnuf3b4f9djdvILqL3pOGSIQ2Lo5YU+SJ8Wno+XTe3vCNPvZ+cZ
D6bajz4n2gAf3EGaM1gShbl8jP4OMf1+NoSvCpkYkEc4DVZ4y5I3jZv3RXd33X4vm+/fQWZntTAb
NbRYA6eP/jXR/xyqZhP58UEYr5CXJvLXYubzAsr6q43MTqn0rW5oNAzZ1iU0rDlUu3YxN+86wZ04
U1EDUrbR8FJXCbAwmlPpyjovhlsN9MU8AumO2h/BWeddX4cLD+2vXzU7x2IUvhXG+Kp61R7+xcWR
2eVW2yw1iVwI37+ONIsVQIQFAWoF+9o5rRvs1Q0kXlfdzXQdmUeUL8FvBKoqJ/eWoRYX+Aq/jD3X
XuzaPC3UELMs0/eS72kJrQzA+nvLG/TAHcwDH/UDr2961tqc4KUdhE7I/hhtYAvywLunAIIMZnOv
+NwNQtVuk33Af/j1Q+3rSzsymd73K/M/pjmXbEyMSh/LFIe42xlutlURLVYnCEQ6Fli9APv9l+7a
EproQr/D1yWaubAIYbLZDNgeusaTf6XYmYse+6f0z9TtkG+T1fCCjuJFq7gUIDAdzpt9CrfOWfw4
sFtxSRKcCmTkPQroDTIuMWYKqVxll3vL1flLR/98xNnRT8LYF02tNKfBfLD8FDx1zKnNbRDpjhpq
Ls0VN1DShRviovWfjzo7/X6iWkwr8+mc9Xi2Umes3BxI+9sYPWijM7i9j7Z341dZb5ingx/eXepK
WJr37KQb6ClMlBDzputgM8mGTdi+ZcDK0jCzYz6CRwF0XdjQ3qs+1cn+2TAXw/azBf10bGfXBPhg
glQJYa/Brb/utzlo7956x/wx3axLEdalW+98rFmcoUCJdhiAWDyhjIRi6kdaLVyr0+7Pz/z5ALPD
FxpQtLBIgMkYFDm1j7Ts3Gx410dgeswlQ/h8WF8bbR4mWElEK216UnEHpOTuxKtHH41bPIT/RUYN
obfIXQoZL/m18znOQocGuiG8rzCqGOVu6HahBN95gEcxOveuX2oXw7HzoWYhRBwrCilGvznVkrmG
Et2OmvIrSQzkZIDHsDMLtG4RYH4gpkzM0UlzNLYbiA4bqJXHlasAPlH026DxN3JsNl1ZvIZj/5aX
0aOWiFUfLKn+XLYvbjANRQMAKmYbAirdXI3DUJ6SOPQM8MwUIMK4viZLQ8xWP42D3mo5LIzXBdDH
vVvU1f9xiNmqQ45mLNGvIU+FAOV38GCBuO76JC60fyLRqv9dqJnvTq0SkCUjwjlJGjcVzzEP3KQE
lUpXemoReiqgsKFsHCqIG+YUUO03ovq2Lu4C6G4RdsjD30EPyTjQuNULIeVl+/77bTMPr4t2ZF07
nWFTAxHXzpRHia7BIFkqUPx/XN/fkWaeHGzYSUNMrILY0l3h5WtoZK+MHSKo6aXnXF/z70gfKG5o
SLpCwYcgvclmDl0feZyQPhyOeOLcZQPQSwU3f6oKwbM9DexBFiiRgCVW8vhm5Om+D62PMKRggTb8
EC0lyHb3wmiRT1QdrQYHN6hYpdNwVdhlpD6GarkJuvK9ivQXSNDccA3U6bFvukE3AsvJ9pWmvOo5
UrwsWEWZBfi7cFsI1/f90hn5bKb44hgxVUPVdIKsp2FZ82YLNCO1tI36FIKX4MRBU30/itWoAFxS
BdVLonfrfoiOdd+9B5UGBunKy/XYbUC+FXQAaohxFWg/TAbeFB+tMiqacpTyd6OKJzlqd1Vwl/c/
1OR9UNCHTE4RUrZIaTsqJMqLNnYsFRrYJrlrdYHgB5CfmO173fi4vp3f/MA0RQRbFAKuqv6NP8I0
1dzPtLaAxurOh6/To6XH8PeHztch5jezklja0IOQ4qhs6K7l93V10o1V4WUgxFh9AscZCMXeFXKc
7upFvqP5VTobfXZXq7WgYQ0d8aOIlNMo34tOB9U6YGPVy/WVnNzZN2P5u5Kfp/QsACn0lFHmdwWk
ZSNITz3nINFP2ULRY2mQmdtGGYtlgYrt6qLOiXXwa/M7taOb61P5FrPN1mzmucNcou0mwlSEeMpY
6ZDuV0WfiPJTS6Sr6BJcFNmCW/keEM/GnLlyXQfDnCwwZrcbPcXagn41B8+Fus0K9M1AXd7tXFLd
jBTywo7ZrNLAXab9mjzltT2c+ey0ZTnnHMbiU3BwZf6qpO8GW8u+BLr6l1D+XF/nzxaga+PNPHeX
gagxwbSP5tQ43hRQ7R34M+C9m54W7AC17Y3WmnctIA6Q4CshUEllCr1Idd2OlRf34r6lOZS5BjeI
/Rsri6GHoplbEtJHq9US2x/elarahqRcByTfgR0wAvk3qvRihKBxUGyGBKvKxmNk+LavgIekVLdA
8q2bmqwgZgGurvWQgre1+4CW6ULn5fcn5mzLZzeJxSqLtFAVA2BJ2H1BvVw8qRV4W5QMjGLpJk4A
9+vXMS1WKroWx/jOqKFtbJ3U0PCKaInvZMHq55UFFGa5qlfYfJ2BIh2oxigsbQYq9wz9EA3aeody
I4Nidd0GvqfnP1cB6DvVIAao62c2h96RVk9Q5D+iPgjKh8Gxgtap896pdUiVIPQmJXeNGAT7T10l
X0LGPDTi7hqGvoBi6F4y6FL3vAGlL/oEIGMRUJRcEz3LnsA/vxJG7SpcWZRtnF4g3y3371fPLBey
KcxvcC0BVRTdR5sR2ZvW6T+mZASeCgvO4bt2CUOHrk44Z5bGGG49fM2ZbwVBHDE6tU6PUTiuyshf
pRU5hEa37bp8rybVCpec2yn9bRaAeCi0gkdVlH8Gbv7iYbyOmuSoRnhWACC3svwEHfJiXQOXlCr+
TYseWyeiYFPU24rZKLHCAFVjgelPv7BeAHQaFK8atFtb864A3dRTq9crcsxr7jBtMwrcfcFDWjx0
XbALoI6uhMmujtSTgPU1mf6Tqwqzgd3C7d9m6UoauoPui8rWg/6H8FGTUrpNF2a3ZOje1BDkrqZG
biQdn/WqBv1egwrDEOyZJZ94MABgK62DpocLQe73pxV2RteZhVZUgwH2PbNeLbdQvumM7ljw8FCr
ngF4blofJQFBJINIy640fxvwIAlDgalrnELTt0VEvJgnHo+tHVRdhK4d6ghnHOKiAyvurOpE4+Ug
efqSmcV++dKZxWYJbRVN6t3R1+QWdvRbpYcCOkJ2G9ePWZO9qG32EhR1YiepuEFi+yFFszbq7/5v
LWJoyxfvfcV9G2pT0oavrtxW1T5ADf5kadG+5b6XVuot4JObzIgfCZcoovum08fZhvHX7FD3sRuH
wPnzZiNDbG1AvBodExTCOyOeL4byO4aKppEOq0S8JsjWW80m7FzZr0J946NoZCb3Biium2rX+i+j
vzbbh7gcHcI6m2beCDKOcnDRik38cBMAQt/E9ClXUsdEr5QoxSkzzJXfalDNwTNh5IkrrQqtyuIN
gnNu3UFMYlRVe7DQ6R+Vz5UJ72cUNw2g5ADX/4irerR7Iramjr0EguaPAbVWY6Aw5xrcoIGjGc8J
eTM76kXlERbtQ88hqJGkxJgpmsRMZQADMTb3wCDYpxJUDFCD48cuH1wWRVu1uSPGSSSaHYHoKQeT
tzSfdfR8ir6zB7N3Tb13KmUfhL4DWVM7ylQXcBQ/O/XDY2wI8NjIfdErr9c99IUXj6paHLAU9Jno
FCHxV+8DcuPQIjRXj0j5uMmQ7cpCOm0enZIM+grpqZqeLaCAD9TnoTyClN6pQXXA8QoDNWYrwcbc
HUtdPxD6wPoMF/BDW4dObBW2jkb7PoHjzG5i66MD8sNUihVjPujmi4OsLenoUKpxzKF9KRZFTL4H
k1/nNfmsM6/K8qApSIR5RRxdXP5jxBl2f2H1vj8wvg4yy2WUpchyVmYQaxuk64fEnRCK1zfo+8X9
dYhZUAy3muVFlULdDxx7Hdv545rXuq2Mv0EQVSc7aj1eH/BC5PJ1xFmADKFEYUBYUoXMhu4Vr6K5
0Tfx+q1zIfJt9nschQ042oWjLYT/lxcTYBWAsDggO9NKnO0YNUtR1YyJYzE+U7nNY2Mho3LZJP4z
wLw1NhpZLcCcKnDRppFtBipOV/CObP3CCn53xtMC/h1ndqQI630SKRhnAF+bkcWHKNqLznSLlGwt
33Cv75c+/bmvvv/rcDNL9wV00bOUiKMcxVr36TqFD9eyZsNYejCkXKt1t+c5XE0dyMxNkuQe6CvU
q6sw9CwJQTj2UzSIpjiQnlHipAbIOZAGiOtyU1EEELkMARwvYpT6AVW1uO6wIVqP6DKqUvKHZ/lK
y8KFqOh73od9ndXsaOkWRS6hZ+QYpp6GgJEbFrIqkRsNvkOy3tapsRHkbQgbhAMaFCfhW64v7Hcw
5ewTJoM9M0iTQdgMqr/xkZq3iNAeTfRsxwzNJCmL3a4CXW9yyoYHqrhFdPBjHx1V7dIyTNO8trmz
w8h9H9zzNSfHkX4A5O3QqLM5+GFwLbs8uePoSOR8DaJMxyoOMTmFjCwsw5I1z96umVBN2ZSKONKE
P0s1hTkYyNnwg8hUr+/kwnDfNQ5nqz4LunzBiWI08Kl9JW5HJN9wwff+YGei9JLyGMrQVpsfuT6A
+KxbDSijojVXRT4pBPtaaNh+HbqNCG5U7UkrbnOTeVWtunkReAaKbhHNNrRtHuLgj0ZRjKrJk+V3
d2zg4H7amEXsIl+MVo5XX75GwVEZ3mIFFxcv7Gr4qKRX+ijVaa1dxpWtUb7363pfB+0dRT3V8Nna
1NLHLpS6zYp+Sbtl2utrtjAL8obGqJO+wk6g73efao1Tg18maP9bHPxs/WduODckEnmmKkBWSdCX
ra1HX6yr6L9tpvs6ypxoMUfvbYi3jsDz+HfPUZisljL036nWZ0PM3HBPyDgEEdzwxFndph6gqaBj
QkzcHFR3CLcBhzD1pIqFUiRYVaoT2JeIXRgu0uwLx3jamSs7N6clV8BLMxBpiWPa/kqxlkNJtmUd
H4syXPfxm9/8ue66Fs7snJFQSCnbjmvi2LUMwjmjh+efNwZ3fihc1VrScrocovznvpuzaENOpTMk
0q9H8CDaWQLWzJKzbdbcGHBWBMkXPjLuVL1cuPkm/3ttVWeeKQw6wI5LDkut0TJSK/u4WKLv/g5c
mBnRzBvFdd4GEMGIj2wwjl1TQpV+YwCe4MvfFu7MEHLxaRs5Oq+Quym8JBo3A8m2USkeWYSWRNRs
WnVYFUJur2/x0qLPnIHCWa/kEnFhsjU8Y4/KnRdutP1iNfhidGFakKqC/KCJlzA24ewSDNkwsiHU
yDFNEXb6GuoURbvrpX6vROB2UfKyt8vOAkutnpUbKwsRRLTQGueD6TtGYz6L8ZcofvV66OTkj8rA
9Zu8t379Egc3NeRT1GrblwdttNYlno5V9lP7zAcOeGPrZvieU1M6eIi/mmyf9gHasDiKTfE7yN/2
XQLsg+xOhSletaj2ri/w5ev/bOaz67+NwS2UJLEKAp1mGzbOuOcQpHJb0DIWa/0dMZG1kDS8aNBn
I04XwNlal2zI+hbULceqfm1QaRrVBa87nYhvJ+ZsgNmJKf2SZGmDAVgl7Aq9P8A4gGxsggYuNbxf
vKzOhpodHC1silSf5lJ2xR+1ADo0BEQlZQvH4PJr5Wyc2Tno8k6PGoZdIjul31NHrseNtYJyww+k
IfzYI17pxcfANZfiou8Q2Mk1nI08ndCz3TL6odZyFTMEXZ0z8t1A0SGooigJiUrr1s9eI8g+MrrT
mtKmvLZLqzwo+oIP/C6Y+fUr5hdpH9eDqkxfQRvdE9BhykFzVpmeMB9oVx5lczCyDSmyU1a/mLrv
JWa7E1ny0Pv9MWsgrmA+kyDaS2hi1gwyPxL3Iy/3bc0ALUJqq5BuHeb4b6UTNZGrK4pN4AjAQObU
GhiXcuJW8PR67rS+boeVBaUcuQK+4CYQHUSScnCeKC/ErzdQUgUWqJc/E5AS2T1/Ewilw5SOtiZK
bkeJ/xTp91oeJXZWje89moplzr2IRM9tqK5YkSEI1PJfHa501KJutH5caqa4dObRlkC4bgJ7YyIj
+3VP8ywehzDRydFIE7cxk9oWyBCFKrONfqNK4Yw9SFFbKFlvsvqnDjiQVS28Ui9dOeffMCeFrWUs
c4ki9dGQO8o0pyyo48dQBym0AS8NQJ6SNzUjNuIHrr/54/NoNXbG4730AyRn/kDJsOs+FpzhBdcE
vRNLU6mKLmMyR/1AOnyMyv9H2pUtt61ryy9iFQmC0ytnSZY8y3ZeWIntcJ5nfv1t+Nx7wjC6Qmrv
l121k6osAQQaCwu9usVOPHU29CpBfx681Mm93u1v1PCQ+A0cKrnC+xcuP+ug28fVVlDDimpfQUeH
Ls54SuzAhiIDOlstEfVWj0sXurSffou5yRqFYYLMXtOKJ5KXVja+wh3E1IRjMt6XZJdXkykZXgIm
59J7Iy5fRjo5ebAcJtFwxx5O4jGANfghTPfl/Dwq3zvNC4Hk3dLDiTXPX6ErcRQMaUfhZTZUcF03
4PhlDurSeipsEDylIpEf0QU63NNgHHpavYJHK5u6TNEMp6ITshPhEbkENajfmnAOgmHY66VOjkKq
Gybe3t87OQTRoPsBesOd2CtnWR08PZ5cxSiwGev8kQ6BD47PE6TF0Ny66G7R53j0h7RkJHzro8SF
E+O+bt4TjbpiGth5T051ijWmwgRs2XeSYi043IP0PIy9KSkyyr0Qpm/xqji/EBCG8hK0G0GG+WKI
HsWfNUgCSUrPeBuv8foYPEiB7paIqyzvg3bGVzYrlPhnMLS0YdwFUmF3TWIvqnAjo4htyymxRGhE
WUL4mOaLj+rKqVL7bwMMqSJRMVMxMUUJfrAKsiDwJ2hxHOP+ZtYsuS5+DNDkMalSg6QQ9rsMtr5z
NcH0fMCbZyGmdtAVN7GeWbSiN4U6uDCIMlspPoUxuYcsMLrtiJ/l2os6QFZtDPZwbrdjRBO7HB5Z
6ouRtk6d9jddWt6LKAq0StFBwlxye6Ld4Dru40YuaIpHYiitN8OpiIXUGbMcrpt17USqdtahXWJq
RfQgRRJuW2eIPKL9MXZZlapdJv/6Vr6QA/y2wDflItgMjCUaVMSTKmo/O9wPQiHdDc25CM7/LtAm
cxSjtMGSQ6AuMpx0wbmBJEoRO7RNaN71UJeqRb8NapOr6cEwFyJpxBOs6VA792tPtyW8RZmQOnZn
X114IM0e5TaZ1G8BN6laK7ZYC3kvnhoJbw/iMSmeqpoc2him3CgiRPOuFe7G4O36OC+8tKEc+QuG
v7KhVc4hi7EYjTPQSZRTR9MbiOnCVCNPfRI+RFVrTjCnMrT7srzPq8rs9fdAtIOp8CS0j0J8eGc0
wOzao8Jpjm4q8VD3sMAuXkb9RStCr9GQ4S+3WalYavM2AHY0SfIpGd3rw7h4zK6HsU0OlaKJCwHA
Lu7lGP31JpnM2BEc2UvvRLgb4v+4lGBu0E2mCCmgUVeGQTzFeX0zdNDYC7/D+LgPj0IBHIeEzpSj
L6LAM86LQl4jPEdeH/aF98Tfv94muwhplas5+3oQuDMis9qhZcY2Hlp4jSV3pmB1DmsNMChG3/vi
Hm3Pi2rpuck9WC8k5+tltGUDQGFV6Cd2mrcORkkLx6CoLPrMgK53pxyUNG+YHAV8GO5zNy/05nwN
gjksGg1fIcBZlvSJT4UpgtTywlljnITlqzq02ik1eAFBO2GuFbAIpvoeNeSX65+TrZcrEPD1tVcR
DPgjTGIKfFPk5iYIITwKi6+WfAwywfPw9356vx5PY8vjWsANyEWzNEcDS4covHLHLoUudmHX6aso
u72gnBu5M/FoZyYlvFEF3RaVwsvxmuNG5EnqnwINr+gt6pilssfTkYr2OdlTyZNA7ocEL5Lw8ImX
3JlgBZ2Nml0uyBgUYg/VYmnpO8VLe/NUgt9Zlbc4P1/QndNF7wZebuM6MpOl/agnuy11JzP6Y4+0
X4Syd3BIBs1U+kM2v6tKc6N0wk6HFzP89ipmvi09hTE4OB8GWk3E5Zu+3DTtfa/uZmRL7diZEJyz
oqx/jOmznmW3IUHPXanbYyVYetNDcUv/TrWncmoPJO8PBjTHrk8571zZNlSOMKeUweMGzNuzI9lg
VVjzW7rDy4fXHgTO7fxyNBAWFVFixIMtW2YulzKvZ3Zi1uVNX+O2FU5uIQ5OmcDILbmNyuVHkxyk
8AkP4YbCWc8MdP9YXqvoG3wsVdhRCCKio+sNJWayW9R7If4ZZcp3vZTsfzKzq2gbLBRpCGHHBtFA
iY3A6orJoVwelMXAYy15UrC6BxEi6dAZy+eP5+vBOSPdMm7keibQt0bsokPjhjwdx/SzKw2LSnYU
ZZxpvUARBer/Gun2hT0cqiYeOkTTcuPUd3B6TN80OJcvZW+XyjEbT2p7K0BYzoAkWFxAZyS+maZn
SKJYKKuay+xdH/0FNuLvP2iTAQo9iETCgh80p4/opT1KE3VECE4SqppJ+KOTcQGvW1NreysyWkif
wGVdVyydvuaw5WnTfQ56RmLAo4r3yy7mpqup2qaMIU7omG0AWVXeChRvFLgDLTslnWAH/yoL9K7O
XkNYQQpMez94KMvOjmEvIcvw08y4WvUXap+/fbkN4KK9tE0LtiMiQfqRVg9NFzpJhkqlstNH1YuW
4bAodqc89BmnEnjxlFxNBPv71dkS5ZKRyGwiFjXdxTSA/g3BvaXkhLmcE63isA+yihO3UYMCL+L0
xfIyw1NLybD9HcG4LyC2Q6HQT0XtVupvCKNmQpixS3igd/FUW/0EtllXP4HCxluLKX5COX2LO/FT
KKdTYzzKxl6CIsGkfcSVH06CCZEmshzFPISClN92jxr4suFilbngG4TXv8Ob/w0WzjDFaEcZP0oZ
jWcUpY1G+sbt1v+zN0n9fSNuMFCflzxvVNAfU5gNgUF32/eyS/C+nia9paPX20w7egwL5Wkh6g66
bfUoWHmKTvdhhoxnwcNkNtVXToBt52gwgt0vsvUu4AmD4L3fWFKrVsuHCNrtkoBbnBTdDPizfjJA
2a1gT5J8SINi1bMfqYO/BINPFA4ofCWj137VJmNMhEzMqgQZ47wXLfgSMru+8cEw3NBpXiC1ag9n
6UxSCyo5PrCA30R5MdH7tUKNDV4acVFTSBiJp0QW31SsOTmCClEwumP50WbfUsohwvA+wwYFuzyE
JjW7OEcpbAmQ0ek4HOCeshPg9BeOHLeHi0sdFC9wN4mk0D9SnFjMApXiJpvNL/V41OZvVflw/cRh
OPnHF1yF2KBM19NMzFmIqazNJn804pSTqF2+Wq1CbFAEjhVT1bBkvCqIG0JSVc93NV5X+7SxGpKd
YwoLFeG7QUSz0PXHuCisKds10EsNdNksYVgQBjET5E6ER2KA5TseyPKYj9yM8iLcrX7oBlkgvDsF
Y8rmwkVn6ngbO+mnCvWIykSfWi+hXFF5kTdb2juWdMg1Vr70agFBqV+fe4M5NYmnNs8xUVKp3cfd
IQq/y11hze0xwz1cnSoo0ubPBOIk+qNQ31EJTtaJ6F9fEBfP+V8/Qt5Qng1QC8goYUtXbe4LY3IX
qJMN05HHVOcp3rDNcmXtfbGnVsfL2I5t1LJCDevEp1ZkEd2J3BguWLJFCrMoLV4NmfOFv2o4q4iS
CA2uIq+xoZo3HRpLU5L4AwFIwvm7ru4KkJ6VReShJG9KN6BRlQZh0qWIOkkvEwwW5eHJQOkyym9h
Eg5OK0q0snInqa7RHaowsid4u2Vg4ytFYPYQtoA5mROkFFngqa6PEkQZIUHoZ5r6lqQRHJCKg0xz
bh3tItatVsImxdIEY2zrCD8bPt+6159QC4B8D9rx4a6rNGbdoU0czFpQ7z1+LeLyAWzgsQfWXpAb
3iovylEyNoqC6KPVa3akvSuRx3RsBfTkp+nNEN4nHdrG+WpVlxOvVeTNuI04kgISYhsq5vKK9njF
bVGyRAU9cyFgZsGbzrm+5S4eYquAm4xSl/pBihMENJLivoF4fKbfzxCxIkoJZ5zOQrMMB5P/1NBj
6c0q5Ab2xz5LNINdfHJcKBZ32DEZDDAJQfumVs41Nr18kP36mJsjYOrKUSBshITiVSJ77dEfO0LX
+fo8Xnpw/m1UGwBXIDaoNcbXmpFc1MzsDvrdi826/XQTkh5oIPNUBzXg8oUT+fIx+muAG+iWZkiE
1yw9k+AgXpaj35B7yP6jffuzbPZp3H5GmYemXIgFViBmPAXtfRYqnHV0uUjx36+qixvsXgK9UyV2
cV8glCvheaJQPuEpuxPIaOaAHpgxjcOy60JUo6LaE8OUc3h8mVj8Cen/Nw+6uEkIpaCDiF834ZYo
w60pt8u820/Jt0mvDi001rUMkoHUjtrUmml/aIYOLz83/exK4ocafejqz3qpD0ZXWmKimA2coaSh
sQnkFCcwnBODOKmQ2RNumPUIDRXpPq0fEnQFqDAoIfrwXE83IhpBYgU6FtDZ7ZIW9uPQeG8Eq8HA
4ccF1+W7RbmpwY8xwm4PT1FPRcLBWQ6XT7Zf00B+vzgpoaplU4lpWIbaRSexX4ZvU5/bMwYYoqWW
9aeMbgCSZCgWzowehgTNm9d/xPUlqYubU0cTOmNKUAY9oaXSg7MG2jHk+38XYoOUdBgVBcZ8qHoK
j6pyx2yyrwf4f1KiXxO5gUZJLWD6wLCYpQjdUzF46vf6CMe/o/oe4Ea844to8eZtA42wIp4rwqrg
YaaadHkNmoEzqssH669BbdBwqQqxWBhM4cPftzn8v6LIb4tv2qTa/XzmTCFba9e25AYUY60l2Sh8
geKIOmlthd+6A7MKLl1tNHktc1wM2iBhL0hE7FW2Jjz6cz4u7O3EXKwA/UN/cVhfPzr1LQ0BUrO6
trDBgZ9l6kHyIx5BnKcQ2xUGZ6B7Abd1znxeP8sg1vn73u4DWjQkwpJsqJPnoFwo0HfokJlUBzjG
prug90SbKSDwnoY4y+Zr5lfJ62RkSdyxhVnGsynIGrpsIUr23kJJBETV66O8nCj/d4l+5UirWGMb
K8jAAB4QtnNgpeEx+QQpmW/Jgmd5Jdnnow55cJ5SKG+IG0BZBppHTYWwzZDc1WjJJUL4ZkAF03gh
IqfAxtnnXwnoaogFbDsSccJCLZtPg+4prljX55C3NjdA0tVRnMEZEmfhchfp9aHpaxiXzd9m7VaQ
P8Li6Xo43ng2qNIkaJ2ZJ4RLKghsyhQq+Rwo4a38DZJMFckWY8bXgV8sOl4na57LVwVtKdcHwknA
9a8i+erLKFU3dvKIOIHUuN0AqTFqOMP03o/gXeLpiQ6abVAkDckdoM0T+8jts38wmxAikyC8Lqk6
/vv7Lq+6pkNdFb+h68D3gSiYQTjL4yKZbB1iM51CInVaL7HpRG1Blkt0Y84W1Qsm4hCFxDLQuBZK
92G1RGY/KceiRnteSx5oWlukX96aQnAqpXEzKv+TL7D+aRsQb+SwjvMMP22MLAg0N5KZ2PpOs4af
mm51D5DV+cFDt4tH/a+YxjZ5bYYwL9B/y456dk7FTgfjb9jwOWBx2UXk0+yYHLnH1SWgW0fdonkv
t3EpYqSpCl8JiLN3cIErMicsfCG6V+MIDVVQUQ+ixwJdp/p8Fwf3+VxbhVQ6HVRTQqN3shBN6Bln
szF02B7b6x/GjvXVJmh7sZlU9sPkMTlV/R1tPtSlxl0w3nG2Gy+S/HuksVbmKIgRCc5lViLbHeS6
IeaDr924KooVeO77DJz5/i+u2peoOutBMkxbDTKoShkKEPjmlZChja21khrvmoXTLIcA9hPjqwTF
yWnIOUO+BJXrsJusEg1afY+eOeQoYWPR5c7QI/v6pF46yNYR2JyvBtYZpRiFDCoX+j5Mk5fUlZXB
v4Hm88koW+d6tIsXXxiZqkRB/RAC8JsBhY1AoyoTGQUUbl47VieBrl4J+ZLBSp9Ae7RE0RSQ7Xmc
wJeOBB3NB9A5+LKh28AksEmUamFsb7+Ubx+W2FZ+gJFs9a5kNSa2lArdd5dXMLmYZK7DbqBTihKp
MCKxvW3syYbEfe4M/leW+Tod+TIQF2tR63AbOMwTNYP0xdLeMmgSF4d2Lq0BiYLVQh2maVCwsaPJ
iV0uKF5aR6vIWwp5h+NWG42vyOgn8yOQiG/Z1gweJRRJp+MCvcHPZjL5elsX19Q69AYZM5LL8UgU
NsezA9/Y4TF08AAOiRDIkrqMVKw6xS695a4p9g9vkW8deIN8S9KTVC7wcRO0zzS30ZfP6Wh3J9Gv
/evrV+bN7wb7ZgNubqkgYZBlhOfsyS6MRwqaYh8e8vEtXVAeRhGOCUkEi2HTLHV0yCcIxCdQCQiS
ZyVvzCpDB0Pm9fk3tG1YHS4ipfIiVGDfaB/zcAwzKGwqyWkYUTCFzXzYfYvb29KALsUSg2vW4Rmv
2qXoJedgEL2EruuJ3KBrL6l9NMpDeytrD30SW2DMnEMSfujDU5YoFkk+SVn5Y1L6zRy7agUl4MQp
SezLk+rFBjxN8BiUgd+iV0/QT7MG/UkycNTl93H0EDSoldeuMp/D+bFNIZRaJk4MHmNUU3cRBA93
d6eVJ7Nc9iKa+4LkHNQwVgLriQdCl87w9Tg36NfGhizWZPrP9kQdvLXqT/SB6ZkpmCAHeJDjNBMf
Mmfg58su3kt5Wl+8H7BB+0ZfZhIKfXtrgKaxUNSiFn2fojWjUurbEXxpspxhVHN97V5Mk9fD3mAv
HRn2wvUAzsBd5MCPHdKjmtP9rDDZpurHrs5JC7VL5+Y64gZ2SWeEqTJQ7JYUNFQltKb2PM9gDjcH
CZXG+SyUnyo6wYZiDydRsFdfF/nc9I+iGqEnALYzgzmp2BehgY+DXWN8DwAsCuosWXmKEjwQh44E
pkMsiZZULE5HocpM3mAv2XdehvS3SwF6Su1AfsQph8LTZdD6BzeZn+PuGW4DVq/e5VpkLSL49jEc
TNPMSkd0OkLLroMIYEbRd+SN0UNm/KiMzJIlzBIVYGPSOXoWQ3GzdpoWjsrDYdQaJ6gLt1SLXaJT
sDyiB714FY0OVpkQ9pm7TLc0MtxzvirnRN22uUhqnILnB0RiZw0YuDIqNrkVW7gL7GOr3BUOnDh5
C5h3oG4bWwZmBtTHAHvWQwKCEbOf6N3uHJj6S2zzFtLF54fVQtr67WrKqBSKRlr07+FQey0tEAfd
5tQ+hlxSK2+baJvjpEyrHG/bGjtO8gfJbE14i3rANLOzkBNxzU64Y9scKfCEiiB4CDAobtBcCst7
tPBZ9Q5Srlw9YO7YNgiPpvMalujs+ELeV71JEFxAtS3f6W7zjJOHOzjyp4I5Ho7WX26DtbSgjUha
jC5L0CUT32hTsA+qwBZg3pYtuo/XYhmPmUFzTAPku0ha/SnMf8JBEe9KWQo68yiJEOvsPgcF7all
OBy1qFRNiGDOdy2dPiLIUIpx8j2WpsEWdUhjJQGBHRF8mKwgLt7yUI8PedLjDOsq1U8Dmnl6C8NO
MkJFJnmvFshktBoaWBK7KxrLaAJ08zwpuFDnmi8LZ7xwm3Xw3giGpU6jRQJsb0yerHjVLABNPrRa
gOpPgdueDJG6MrTUDsbC6HBLk9aEEqItTu+p0XgFfGRTEczToLKk9AypdGvJRkuH69YQBFYxneZR
P3VNhOdzwJDsdNV9EuCKlSM4JI7xEqRU96q+F2CmFIJmHwkfpfYgZQ/pAM+lunR1WCC3k1eAZJYq
lVmgW8moNSdKBUeBGBmFK15CG6eIBKg+lGiNuU/omzZDnQjOD6m2b+RPonw09bORiWYGmBXnnQqD
0y7SzHYgJo0Nb1x6X++Rl1STlTc5uoGGb1AHtCSlsEOS+eVwwG61jckaSGTqYuUUyr0SCWcmCRUt
uTl1+yj87Ap08hSNmbH3rbw3awidlIYPi6xC7M1h0SBj155J7gn5XofseNosdp+SySrQvdSF8RsZ
MHXpI/qyxql+SQTDVo2uskpFPiYRZnR6hC0TiN3mlJ1g6VvbeUtD1wg/GvFO18DQRLfRAL3IrHHD
/lVPiB/XYEKVtRW0DykusUI2mBBfM9MwcXTlEJWePGR2+T0Ac60BZVe38rlHL+FzhTfRxTgK1Ykk
jTMoyPOnx7jf9egwo9CmbrWihmT/B5QDX+e8fZTD7DWbTnUEOcPylNLuVCZ7AcdYAJ3VaAhOkVo6
kMi4gb0i7LYzeyyPoA/Z+RI/w/HWMrKPPvvsavFWoN3TvztOtE1qoifhUGeG0d7m0IRpDWS2JLLy
5HsC3+YUBSSpqrAvA6vDHquF71X4THLNJePdvBCOXNIl1YffsGOTsEB5ey6KGQnLrNjt9E0X0V7a
3UH68UnT9gIqlvFi1yqyx+BHFVeHPo3gXXKWa2qFUJYLpkNU3WRozkgXCRqJJwOEGM5ssbPgytVD
2yQ4ZT5nZRoA3agn9R78a7zcIk+MxhYQs/EChxOPk1B9tRWsygR4NSaCPCOhah3JHVqbGV+gbxN+
SHZux+74+Bedm5wrzx8Ma+g0wurjK6bs5qUjRaeamU2Zo10PHhPiT2aorJjEJq3F81ngZDdbwnVT
lXM4B6gXzPA9bbrHQmDrn0c549189M2Zv0hVDIkgvb1NpXsVZMlMDsxwNqB48STkj2r8M8wDSzBK
qxwiV0wEqwASjaM/oa+KRostShRoDXxrXoISkJM+SdKxJLfgfmfLiCI0xNnV1BpnwZYhOJRF8VHq
4/2sNM6UGU6flaZAcepjly86RDeaQbBj5KW1QLmsNc4a0jf5hgp/vEITvmoho9NpD9ErSxhRgkGr
EALfFHt+cYBeqhmu0gB9k3igZ1aNaIXEA/TSDPQ+lyS47XQ3I5JpOu4zAE0ZtPYcghzcuxRTIFQS
RObcqnupxMCGO5BVQl2PwsFxhim1/NILPzrjW1ADxbNXNKuYY/RTxLWyixaIuP+U8pek3KE71SpZ
t6n0JMCwTiWQiIW2UgRJQVy+SGTLyT6UJFOit1R/7oXGvr5hect3k/1UqihmYwkES5LvZXpuQ9jS
BjzWNQOZKyCkbyBbqZnCaYy57ez0OzmnzuSnsy0JX+SnZY/O+hCu9RYuWJTxn7g1Jw4I6huYjqD3
K88x9ii7gUxPPSw6IFbpCF4LOOIV4HkLaYO4Q18lhlRisOLwo1UfUsg0kjuBJ2nES8q3bsMqpJkC
dACzOZ1s9Vy4qZfu6qcCRW3eiDjFgC1Tm5ZFgeYEjCjZdTsmzze6LWgK3Csbp0y29efRkMC2gwEc
z3bFHftI77MreCzr542IV//csqxzeVGVQcLsvebm4gZ7tKL5MDmpd6LdeXx04d1Gt9y/QlBioS5x
PWRV5eAn6jne4EO+32k/IAT2Lw9hY4NlhgxxgHbq2CEcgGJY3GYELMMBw0PWqL7M6PFEb811IOHd
3IwNklB0kJQJxZRKj6pHHAjm2bGXnKGqamfOX5z6vNWyAZUl74dCqHBKUM94/c+tFB3Yr9TnXxIv
PmyuDoft26k2D6AWjjh9O3uw64ducaPXCIJeuaVZo93upnMHszMTanF/0Up8Eb1U+J5D9V4Sla3g
sRrlJBGg6QL0grnIB8uocN1HMm4io7LJA+c78sKxv19lcDoEJuouDDvMa4nSjAMtPlu7H23jpw62
OC9h/NNpkF2/V6PbHPZpL8SRPMYs3Bg8dqgoEzuq3yCyJdvFbWmFXnGmDRj2FmmOinZIpbvQ+hs7
jst7dPVLNrsmV7Oo6Muk+9qjkImvMNGdiYv8jNemylI5rRAXO+PWI99sGMVoexj+YeTJTiKoTFsD
TJTNXgWb0qzeWIc6/siRa2tZ0CFvtyKmn0cfv7xrV4Pe7KJQ1pY0jfEj2OLCu9N/jeqe8LUhQM4t
lPGW1+YsbvpMbWcRASdXeDdQTEIyanVnNLnCtpE7vIuH8Wp4m8MYXLugzwpEG1z0nqdnlVWyLeZe
Ofi1zeqqEDlvQbszs/0/e/ZZBd88skGdpTcopIGhFtU8QSsdUlHMsoslHTyaEVsrf2RYv0Jtq515
QOQSruXdbZ09lkXwA0xScKgiXoGebYFrYRgmr7ABr0dxUYVpd6sZLepRuj+Md4vYWyJRTm3Xoo9a
FeEfX+DWXUEJU/WVWITe93xYupGTuPK267YK2pVDJesMOJJd4MHezs89cHAxv8Pxnx7gqwnewFRQ
4aUgAM34K4UUVeyTyR/Q1wH5bYhs28ruOgp/3VmvzfQGHNAFMwloSEXOpavOMgxW3JauUirQu6vc
yPgYi9vY2IvCrg9fM82mcEDvQ9DcFeoEzJ0WLdxQA4z01hFw8xAplDVnuMaE/aGWQ9TaoLwgzlao
SFYxvoYt6LohxNPLaqdMqTeXkY/ynD2Kkwu5bUcERSMRPAGPHgr0acTcafrU0iEzliQo2LFfRPAb
BIiB6aXd9JLfQJpMNY66SOA7cTSG7CQTaF0quUNxTy0oCBkqzKTuUsVREtnSJqYgEFlC8hCVgqMb
N0Ws+ajdQVGn0yDWA5ZebAVTbWc6dEKX7JZk4rFdqo9EprVjxDz+AbmY866+9wYXW1jdhDWUA28b
0C6h36mWt6n61mIGdBHgscRuJdzGyXPdQ4XSgAa77urZZKLLwklJYGmjBl+cArI8vZ9nuZ1BpqyD
wlBuODWaW5LoR66BDt5mx27SzRB0Wd72YAvy2gLa4GySqGorNFiwjECBt8P/A/bhjN6XF4EP7DwI
2kDtrPawkMDjL5LOakf2EEInn4zYPFiwPc2tCW8hkcMFeB4ibTCWlAWQrsM+yXY53K1Ow1ONR0PD
gkeF6M6BOTygr9e5vjkvEwl+LY5twSkMg3qeVSyOZAdrmGlxK3T1eaA6eyUKFRChdxIJRQTnL8Z7
Metdhd4gMKWBRJIJ42XmjDMkyliTy2JN34nPu49dfhlZxdpkgsMoQDciYofKgMeL3ly6ym/z8TaV
F7Ojoj2jIESleqel31MF0lr1I9TH/BGdGs1wZzSaO2q7XvusEpTpB8mbjPsxHG7QBWXnInpnFz1y
OR+Gsxq2lSOZQIIkGFAbhheo3eNxEZUWb/JhU/1dArdkHKDixstgL9L8VnnctnJUKmlYTy0WPrvb
wWkGzhYseavtyQmQziJZ/Ys0ioNP+uZ8UNHZKWsjvk0HJ1sVfRjf6Sdb+SxhVV8hk+hJuc1au0r3
LwoqHHDZFnQqdVJA9cSQR0vECzUTVSrvgx0rqrSDBYbUX6x8XswNoAlzISu0wrdlMcUzKUCoZCJO
wWu3mE2KQ5hXJbhgKIS7iUagPEPhVmF8HRKrdGceF6UdoPh5G5/VBvU+E0QLB+9KH/DsMcXlVnEz
N8CUF7rVZC9a7giLXz/1mj/bYPx9chNKNsQ/MP3X79l2smqa3sPUB9OOqxkeEfGSvviw4fQaXzUl
S7Gyfeb4fJr+5RW+irsBnYmOUEYMEFeocZgsdu6kED3DU4uHt8N6hyXOJcRdLBmuQm6wJ+ykhYQh
1regDW9Ld9AG8lzk0OyrdYv2M8QSOX3wFzfUKuAmwRuSQK0zHd96NKD5H8HXoLJj5U6Z0B3Z0Iec
nKj44zpcXUSrVUj296vlJcuDpqQqQvZyBXvi4gBXK/t6iMv3u1WMDU6MwRBAURoxBjdSoAQIuTrW
+wmW33QQbQK6AK/aerE7frVr5E3qlEF5dQynr5DjGQmTBi9EiBkZVnqzEJM4OVqiKwf6vHgGS3R4
UecuW7P8X8Kb3w1ilAqJkzzHGhpU7JDyWCFVvD69vFW6yXn6BH46rYwIYvEOFW5TUd+G8QX85jup
JA8ThNevx7t86Vl9zk260wtJmMxsyQxurH5JD7LzP8xBnfwbUVS2Oq4Azter1GqFljoNUoUiXBGP
ZzFe7uXlaVweOIO6yOr7Nagvb79VFEPIVa1hUdomdCettFvk3EX2rGiuMYBYpd+Eov4gqAOnX+ar
l+ra8DYgE1clXtXoF56q+x4VWcmrd6zWwxM254AL3YAL3j9mkrPPBhNUR5TD3WAMftY7DQye0ItO
FSeEsOn1aeV9uw26JEEej4WBmD3VX0i8bxRyzrOCswM4RxJlv2L17eQqL3uxxg7QSOO0k2wrWvhY
De0pyfdyJXDGxIu2gRbahFPVs3kMitMsoWgPBa+pgJB0oDvy+HZ9Ai9qwayAjG7wo5o7IzcURGts
rXXKzM/iB5L6zOOdNWCP+k7vwTgB78UpA7POXBSxvsV2xDmZeIPegExSB4ZCM0yxUqNxZ7ypQu1O
D+a7tL4FRZQzwxzM3Poi6UrTLworgsJF+Jsgk3MT/bP33V/7Xdk0dcN5NUiJhnlVTPl90XdsQtk9
cQZHKHIWp9rzZXUuTaIBIzSYQ1JNhGHS7+t06fMMnxLj6oAt4+Sh48BZFv1Qz1DDhTzu9aWjXNp8
q3DbGyI8ZWF/1OvkNELZBLxWZ0SmZKg/2/q9bAWv0sfKSSAh8DNPZuNJA9f2tRTBTerzznCEeUED
wFwae9RmPV3XwbkRYN3WeTWYn0mVmXoiV1bQCPs5afwoEm8HDYQiDWxZCd2MxtQpyElxKQXtGSbs
aQI9BKGvfVWMj2EAxeCykGCYmAswsdMdKR32UGSzl5aa2Qyu71yCetWN1Cx7OCPO0nsQIIrUH4IC
LvaVwTw1PQIDk75VdlP1AK953vxdOHfW07dJOMO5n9KkNshJBGWpL8yqfafT5/VvdOnsXscgv68I
OsHSvGP4CLoKCmKgpurxYwjrxfq9Up7q+f16ON6K2BwBRtFrGpoNyUlnqpniTUjRA9c9/rsgG8zX
inTUA5Z6KUlg1cH3pfFo9ON6jIsp5XritpDfRP97sFCvycEzMRVX8mPPqCyIi4t2+/gXb2CXYGkd
cwP8o5ZM0QRL01N6Tk+hz5q+86Nq1zeA3xAHNv/Sw1seG/AHL/t/ix8T1IKYPn57A0EspHROI4h3
oUSt69PKWx8blF+KoM5hhtfdRqxRmNV4hcOEtujrUS4+fK8ncoODUUppOaH189S50Z3xutwE5/w+
99hLE+R5stCkfrTnFsw4g9syCCBo0WhGFpDT3JiomNUwtz/GDkgzj7ChPIPVM5xyF91c09314XJQ
f8soWPSCCh27RS4tcSKptstWtiqD+CEsc/q2966H46zSLaugjtDnI+SY3Cl4Ri8sSKK8kgQvwgZF
AuB7Gw8sQvEkIv+Qn//dCDYAAkvOol3YKqQh/JyW6Eaa7/9dhA16zOOcRkKBCP9D2nVtx60DyS/i
OSRBguQrw0TNjIItS37hkRyYc8bXb0F31xrB48Hd62cfqwdgo9DoUAVS1l2nQ7W1kKzhYnr2zMcd
ASxaI/3frw4Vi9jvWEAKL9qXPrQYwXrdoWKzigzMxIJXV5aiuRTon5sWUMMw1Ejv305xA9acwV4l
Ux5wKQSVdKhbKOA8u40rWbWCL0h8x5xbFbBD16rcsnhANSXQDV7wzm+19RCpazzEJQAigUVHwA/I
JIaazVNii95s1NJcqxASD6uXlEw3ShxDjCsK/sJhNFWcokaEAyrqEC5v2RB7SD8n9fbvDAjBhkkG
1Qj5N6uy9CE0jQNtJH3C1z0SaxBijcJRo7EasIYuyI7KU7Q3NxDF2bdo5OhuJt7IEX8N72Vinfwo
/dEtYFUACzuMFVPjsfxcnvS4PrS1eceb069v38VX9C/vgxkBMwodFS2oRSLoKJ5b1ASr5MEGZWes
IPldawEhxqpVqrt4dCSe8YfLjFi2AQoWByKcH0O41qmVokf7yNF5aF5CvOB5Bpz3E4Sn6tOwBYWJ
NC95QUBd06Gg/sumAC55m1lL3WFTx8a8ydvOU0HDxFiJSY3R1x10FUbNuiycHSQcjfCnGe0r7aHE
XIMOne4+mnxjfNXBoDXVxVcyrhzqvA7UgtzJBsSjrqGZXO4xk2U6Ll+E779awKW+SvW8irFTyiY6
QtCmclGoACJivE79hkEBskPJACk4WX3u8n31bldApp7VhpOTiBzjokRfS+zOk+T0ylYmABL8u4uU
EitrMUlRRSc2GP6CWcWWgHDw6bqrX8bZX6sRH65mG+qlwZMdJeTKe+cuXewvhOySQRK2XD6473YE
RKJaRKjdw0481A+z0e3YAl2GReIUMisCKBFknFNngJXeKX/ai/6Sm+sSgynX9+wP2Pe+GAGF2jqJ
9Yq3Oc3flFO0x/sy2mc7FEufQC/0E7z8p+o5W8kc72J/7Nk5NQVU6iNdyxZ74eUiNHiurU2042Nr
86OxkWX3ZBspwFCBT9VOvBbX2tMXZqyRcLuPE0nvjeQkmQLujFpu1ZDtIcce8rTa9LWPH/7yQwkY
oagRmkZrjuOoY/Kh46/J59411+h/Mz20YiBHj1lSach0kbL+/EsJGFHhdo8ajk3N4tpr3Suf1aBz
ozvraAaYKfo0YEoWdVtlS4PrK5ZAhylARxeFY7Tw+9FOyxW1D3H+ORuGTdg/pK0hOwb8j/1+Gf86
BiLvgd7Ms9HzJDeEraFpnW2saO3zsTfivdFxbhvo3K0WP4OqIEYqYgckpLLoVLbVYitp7UBvruHB
97Iz+td/3u3t4iY3k681XgN6a6Qw19V3OQedBDp/E6VtetLHM7es0XtVTVcD5gb11t7U4+Jf/6wX
u3XPHOpNde0sJ213VUVMhq1GkeSeVC5GN8pP5Knjc/SxT/0FvYD+ONyA+hyl+f/2RHv/0ALwdP0y
ZJRfEgrT13MPaajmXrJAieOK5ChhWelxiLYX+FLxghF0xwiS+9jLwQva+Mkn8Fmk3ara6r68LivB
OirAEIOahR2NWF3NtC9mE96kQ++G5OX6CiVgR0UoMrLOzHmQ5VCK+SMW5LJWRpkFAXSyZfy/r4Q3
jKMuq9z6u0tcHHtvQVHoUH6JZ0l9rDHcp5snLf/2Vxsl9n1mWm3rAz9WDa5YBFfV90aXNbhItuq3
0XYUV5SYfwwV+hx1j0ZL++/uNrGVs3HIMrbcQooCeB7mPpHJw110W8hYgnLd0A1DLGv0JG2JpSAO
BQkgGnS2Svm9GyQX6EWEf7chRoeDbhpTy+s0TpT7ybKedYzd2SCYgaQNaLbS+M6ype3UF3H1zKgQ
KmZhvHTmwBeGSV/IoUIrEyiXrmy/cDCE5sX3yLi5YAhx/OLLdd+T7KkpxI9qaU+OHcF0gRZNCMig
eMDcUnaMLgdyZysU4kclL+eEFv8bljAfTFC7cgPW7oAzH19fkWwzBeieogS60qECAUoH77pq3g5O
5hoY6ptrqfwF353f4oGzZfHdPbukjLJK8fbD7uU33SMoMdZWMO/GgIKHKJES8cs+lYDa3dAbS8Nj
cIWGt/lAPVJkj3pqSPbvcnxxtigBt+M2tUlcYFH1E0PFtFyrQYZO++Kpw9hx78b6rn8hj9kKxHfe
9U93sVjrnJkWAF0vwTeElCI5pq3fYpwCLODbCuwGILVCwq9240e0hDprZYeES+HlAVTvvkhPo2yf
hYiSjiAhrxl+hLMZgvoT9Rxj+8/kasFbNMa1+sWC+tnr9bWjKe26M4nBJcRydbsJZ/UUjibUjpGE
hgLoRI/gpvnqzJBK5vqwzc9OAYHCy5I91/N3CilzY2t0fhPfkOQZo60VOI2yFN05UxTETeT30Cvt
ix7D6Xjk5q5RHZpwCxZrDG5yxhvgjBIHZRfeVF3jmUUP7pjIi8jPclS90In9mt0x0ASgSbSos1UX
9dtxTFCtxBkGCOfZrR1/1VPUQZnjhTZ1de0LmHj8AVQOkI1m7DA3zC0s/K9TN2qu1YDsXLlxZnTY
6jmmaDdDuOmbm5psJ+22G/EHMOIRty8kPpXTieoPmqWBIwLMhuXgjV0M+YUItJPQiS6GIKxoYII3
IXQMNLB/jtPWTa3qmRRP6KyPFkz95J8UivkuvlOfm6z1Y6p5mvWqqfdFinydeYoctomVV8fWgjL8
nCXQiwexopHQlaF1Pp7tbod0BAHxRIVep1H3IELhEuNH3Gaeg/m7ekDPXj5ALhfaW4xuwnE+hrPt
hf2Ug4coWzBOHq2vu4rEQcUHgKbloWXWuKNsPdkbRuRT3fmklP+lL+rsMIrRvg6q08lMcQ6qCIwH
0YM1n9QKsr63rQ0yDWeRHP6LDYrn9oQ7wqitTLFN2KNf2QqjW9TjjdEjSOWMJxZgQEOeX5DcFVS4
K4wmo5PDoa54RAlUBdmj7muFZwT/tGRW7Z1R4d0cfUt3MsqBiwHZO9SJ4X9nMHtZVJjuQOapq7Pr
yJJqMgvCfWHRWpknvjgV3y+kn0NDknu6nLo9W4NwU4wTvD6aYGG5w6GxFxfzAuMWU7F7M0Bjj/Yz
egalwl6aFpKtTLgmLDO1MJ8Cu6BeeRhw8fIypOVFW21nPJn/4s0tMyhcCdWUlCaGwHAlFmowLphx
Y5LoWbaX4iNgoQR0MxZM8M7oGfnvT1y53EAnOAGt9loHT1P5WbaTEv8XXwWzWmvhnCGkCBsGwqOv
jP0stPB2LKl/HbIu9jyeHW7xdWBFYWzkNZZnndobawVJ7lV8tHG2+MSgrHv14lTmuTUBSqyxS4dI
wbpwmR/tRPdMlDSy/DhNmceyT32EWl4y+qMGJaPNMn4hzguFSoBSOqepqdCsOK0rjQWNhZnC6xtx
ecctU4cIBdWhIvMxYmyUXrE7FdHpuMxubsVupeDORU7daGXiwZd7PPR3W8IxYcU8g30V00Nzu0mB
al4WhFvns/JCTHSaV99B7b+9vjr+63+Ph98tCuek7QgIKEe0CJSzs2rAvaVMtt/mkWeASFfPn65b
+0Ok+svcWzh5Fn5PdTXUkwFz+U2t7BpMM35TH+tVd0gObTDgxVSu0SsZgifZVTeys/OHE/tuXXi1
gS83dMLkbZqQYRzr0IM2M3GLu9BH4PATmjW4O9DRK00AXr7+3+0KT7YqLholo7CrpcoGQsUoSkVg
/vh+fXMljvrWIH62t4hEnTLic6/p0mzt9IeZ624M7ffOknRGSr8iB98zS2Fbo5QGIR4IGyENFlEX
Y+PdceL63hgZ8EzTHT4l8br32A+wb0leO5eR/X0z+WafGR9Y1ZsxP489g76b+lyZkktS9rWEWzil
Za1FOnyU6l2QDz/qyfL6WXZ7XH6Ivi9DgBVimWUEFcD+pK8TBkZe5Hc87KXuFp+4EJYsB/2Hh9q7
PQFaSGT1iYqB5aNxR3f0rglATnZIO8il8XmebjX+7J4xCgrOz6PpGa/af0nLvSObONNT2mEzoJkM
Ccxm2nb9ylG6TWt9uX4CJK4hDurUTjXpYYg9bVs9AKOaTxvJZ5NZEBAkXQojtBIsY66Wm0nPtk4h
sSDxPiJchFnXh03fwb0z50Ebb5Xxs7ZITFzO1L9/DCKcX4YXEbPDTkUiG9UAr/QhrnKfN7vQbzG0
V3wCWeeqeCh/6M1a1lUtw2AiHN+MxWpoDSgQmi6EviHGY67MfbTL9wXYqJ115YMcT2qUf5Yrt5w4
G9M2HcuVDEa7yY825Sr2Ey9pfSS4g2j1n/o/znZXONlzqEE8g+CkZXjIdvm6YdAHDP8OpIhwnHsG
OqsmhZtYBvgDG/AMht4AqavrB0rmjEJ0QBS9KboS7q5P6TqDlGJvt9uK/fgrK+K4S5LphOgtrITG
vNWWfdH2UJC/u25E5njiuMs8mGZZGyB3VncQu/WqO7a3/fRhdDnfO3QiY1dBX4Z/3Sr/DFcczxBu
fgUzfEpJgEgOYG8Cz4g+zoei2SXgeldM0+va9XWDf8jb/sJ5ceYFNSrCVFBkYpkLIisQfXgT6Jxm
sDPIgnZJwGEIMDIo4BvtQ+7oFhx93ipG7dZoMtWqz9cXJTMkYMbQR0usjXB2Rr437Y9CIS56qqB0
ed2MDBffyOrOQotK5Q4SVipIUuLvxUuLzly86OqNTtw+iDe1F38FDQJmUF05JYzkqIlTL1MzUieu
sUbDiTyNtJ5V/owzCfkNh55r7iigRrOMakYoxtjjDDk2FYOs6SHMxlUxriNZT6tsQQJ2FI5i41jj
VJc1+kCmBm8nbb/IxJdkcY1Y/gmnhE0pj6MsEntpqa778XGOtJUOXtui+zwPLyYF00xyt+SdC5Vg
173tytWCLk3HHNZmA4af9GXMm68SX5JECqYQKRBDVQZmAW4qCDtsSxxEdfvP2LK2Y4GDbLwsxJN8
XLEwpCgpJsL420pVFTeEmlKhtYHTfJ36O9Y/S5bHw5ArnmQKYYoV621etzUa9NG1guQHhBU3XHAX
JItgxkXXiqzSIHsbi51FcdPm4ZLBYvPTXquJ16DclnjgMDS89qj/G3EQ2ScUYMecGqWYOJcHPRDH
RQcVFxPiE1PFDRhV9BXnAZNdGNJlCq+PKetrS1tgdMztbeU0bqNVfpkUK6K02yx11mH3tUZvGh0V
pKxBfmlD3KyQ8ZjIli7EMBDFaseWwZeSsMbo07dGJov1h9zxr3vKFKAIQzltgqkZZAJAJRxMJZSa
0pUS6A+coOUFWaavcv7B329jXSeapmEIjnIpdOGDMrVFlagO2SkktQuhIrfOQC6NiaAccg4tmVyt
UyUR1O8b+dGk8DnrgaGGqgBxq3g6OF1+zKA99v8+ix9tCB/L1JeyUArYsE7JvQFKxdE1wN1u7ZAg
Bz+DtNwmW5Pw6XQ7DJc+g70uIIOHog0IvgNOiNA/gjOtBW2bnN7zAivKx0UK10mXkzJKODNTqDkn
Xd9rVrGjjLmL1qPOaK8afMYmHN0k6yB0Dl1aaz2gzykbSRBqKCYNoFY/2YQGmrNNNJ9g6rFg90oJ
ztg6BQt0I4s3f39zfPjBvz1Gu5qw5Y2kehdtlgOElABWzOMjNzLkvwAaH20Jl80wYrLR5qyk0LgO
+i3EZRo32WVrc03BhfSfKtsfDQpxrWY6CgEPJDsZXRY0ODlQtXAhVLi+7tqSA/vbY3hqrboy0cBP
2gaKH9/ShHhl9MrQdRH1ybqSNt1cCJ8/Loz7/nkIGNM4ycI3Dk8QaT+k6Gtnd5A49cMI9J3XV/d7
WPvRlgBHGWsL9AVykEV5rowhgxhCyEBhqymRlep+jw0+mhJgKCsh+TVbOD0F7SAtjc54sjYcdVtb
8UFfZFmSC7MJH80JiJRDCJHqetedaPmjtNWdqVoYACK+ZjLXnPYdpiEmLVzTNJM4zIUQ/qNlAZvw
BIYkwoiFGuvuBegEcQKoR6MwidYctkYvgv5k3UW31s6cfXVTvF7/ohJkJAJIqSgRtm2Rqqes/s5o
63WM/iXYi49laLGrkAtEGMQ5UTGC7001rk22RupkRezA8WXpjAs39YctFR/OumoXlUGwpTxbFNm+
teI93blLHTe55WifPUgnF38PLz/aFPCls9H5lhGbgepr3HZkjxwl0LOB7gbI8zxeGhgnietIsEZ8
OA/NmKWzg5Oft5gJaV00cniYu/I1Gvp8iDtn/nVnuVBh+7hIAWumlPRZ0mJjxxVEApQ3XiErGGMM
hVIovstZR2VLFABnQekw0Tu4ZxMMwRKgim0+WE1Qn4oMei8JaBxJQLNToUOr0c/vZOyKErwTn9dW
HSl2yq/wCNJdlX4ThaZXNt0hQ8+cZGsll6/4mtbp2CLQg6m2RSlrhiJZgeNB0P88ll5Tp76aaavM
YD41f8zpJEkk6DLzAgpNZaMmJEYQH0J8ihWLV1T2tstK6GHsKbkztXBVhVZQs+85qAX0EBSM6K0Z
m8QP82iloItHA3DlWu6G3bxKLWuVMpALXN8kCViJzZmTY9Ut5aEpc+q1XeqryZQM4JmSa0d8nKOw
SEltOuwUpSzAfF9Hw3t9sneJafjgJx0graKAE7Ft2XYxMhXkfRB+VJlVrR2K8eSqgQqAuSyTV4H8
tJ4IlKMtt3ceSKg8Z40CMubSxnCToiygfazSk13PqV+W833s2OQ5zef7JWrv49K4Ne3qpa54k792
LBYQiiWZr4d3VnjfhEh309wtzO/O9FgNXybzS64dsgnCdhA/02K/QmyTRZto2hXWq1N+joYHJ7mf
l7sx/NrWksSu5KuIeYOQTFWEAr96aifNjaGgwcBref3Dy76KAK76Ao4HsgDpKtN2LejxMa1Ya4Tc
xPljFsvOIgeVj5mCDygnZgrmKdPiySlVtCJ9V8wXvXw2yOv1BUlwTUwNzFlmIxeOMBFsG1CA2+Zd
7fbdwwhGvBmSujF87LpBCZK98ZCcRYlhOC9jZePoZPkSuVF7EzbqvkOrQtrpElOyiFScQJpMJe0T
BV8rPDhPwxqPZI+BL2n5N3wPkmv37TyfrQuSjay0RiRA1TU0s4LSrzznqINgEBHwSrkl2+vbKPtu
AkxC/G9s6wbmLHa7kIdI21XtkRJezVh86HBJAE/21YToLEfDyFxpcJOUWuvMOuLu9ZFucRdpI4fk
EIuNociy0jrj36xk+YbNG6qYwfWtk1kQXnw0zjNL4UGZSqxPzWDc56MMvK+fW7GZkNRh4SQNAk0b
7O/DMzS4+uTx+iIuJG8/YIM4MhRrhp6GNhyg/bbcZwu+u6utqMf24z45gOI3WoebaeXctRSzaNmq
XMugULaN/N/PHL60kq5QdWyjpRmrEPprTlNLggHZ41zsG+xrBhoVhqwTj9iHY/oNEug+VIL8+Tg9
yOn3Lnu5QbmSMia0Rc2LgpAl0+0SLLnmPeRXLRuTV/ptODuSW+Ty4X23I2xd1JX2MKmwYxj0sNQ9
tm+CRBrod6ntQ3sA4kaLxOnf6rS/3yXvNoUAtrPUhtUdLkdOdjxAG2BEYIcKMoQK0POer+KV5akI
Yi2PInAoXOvodj5P1C5fys8ZSMrrACmYmuvebB5lqVsOH9d+HP8wZ76koHeznMsWlwJExhro+cYF
27CoRVsVGp7B29Sz276UTTT8IdZ83xN+25+ZjZDUHI0wUk9xp7lJz7ypL1ZhVWydZHJjiCWlgLiU
WBhOq13L7HdLf1P2GRrsXrViW0CWkBilS5U89eZFdWM8fUL70/WDfjkGeP+NAtDHZdENaKnBMYum
zxVtjsbwlLBUgu9/OGnvZgSAB8PHrEUxzHTB6CeO91b+xPSxCl6t47iWjztfjqT+z6AukmR0DhuV
VIPBhKTrHJxmkdMc26g9hrF1W0rDjuvbqKsC6Lf5qFBFq/AS719HdhM1mC4yNMkh+8N7/31RQnio
RBWyogqstE9ToLioqvlWgYwy89DTDbqCWirm9ocY590kj0vOfDhcoolZ6NI4RYNyZNaOqItfqamb
97pLlGM+RGsVCNNHmacpMp2sy3fAu3EByFRbNYeU4SOOKbsd+z10tu+uu7/EMXVVwC0+AByWKnCL
K2FF+xz5csX7ZriaZ2/UjaxR/Toy66oARFMLvdFUAxBFfQrCCbT4THcs3/XLIVxOvSULhi90VvBb
/H0DBQSyC7QdjgQO0/vKyem9cotxQp8xHwrOgz/cVM/Js7yj7fo9hyzUR58Bd2mhJ5i/PCnVswG2
xLJUvML+kaupf/3ryQwJqIJpu0IfdHy8caFeYqBVpDoMFJRdvaQ6f6Gv8sNGvqVVz45B1jXQdjcc
jl9LQF9GSNbztBfz0E75yVilAS+JNYG0fCA5AW/H88wuJWGe5gtOQKem6xoaew3mjwZdX4dW6S/k
W1UxLw/3jZoenZTr7RVu2XzviJTT5vL745cnvWXMzn5I2SGoaCvkjSGiMTzy0Wr7luKB740vSOP8
G4kp2dIF5BnnxLSHGgHgUnZ7Ld3NheHG83fLvrejzwkSRLUGdj0aek68ticMFIFrvFWGh+suJgOI
N0w+W/hSqXZlEf4Fuv6mb3NvChc/MeZDrjp+CUnVjt6YYxZENrJGVYYGYgtto8nT9Z8h2wwBptp+
tOM0wmZoFbkNUwWjYs/XLUjO0htrydk6JzWuOwszkSelWGWhs6rmvZatsfTV39kRIImGY02XsMYD
LO/WHaRDdKq55ZT5kTJLuqFlSxJwqFcGs0s6bNqsNlujKoIKsi5VjdJjaa2vr0oC7G9DFGe7Z2o1
IehgR+9kbW5VTBcPnXNg9tOQPDI4R5U5P68b/EOK+teBfHvAnVnUi64FESMyxoSB5MlCt8XwWYle
bRtdXsqzauM+hlDNQHLXbB/tTgKIF/1RNxxIsJkOChtCvFOPtMsKlbcQmc0eQzzbsZFRxl4uVZ3Z
EKIdCKlq2tjDRpObt2q6j6fmNEJtVC0g612/ROVyLPRXNPB7/2VrzwwLyKN0U9PSBH7TBf2N+sKl
EIdV+wh92Sd5+fxi5HhmjO/02XesSVrq5ohVphYDXV2+m5VbKSeU7HMJ8FEWwxKFvMcbCdkDbefd
UjWyEJ9/8t8eWWcL4afxbCFmA8qzRkFmvaW6i7I3OGr3BqkDbWl8J7ujQ7JmdbJti/kW4lz/5aif
GRdQZaqW2VLRtn9Sowmp60MMJbN+JqtklApI869/bZ0CqhSJamRDhL2EPt8j7+ngCiNj0G3/XXfV
5Vfk2dKEIIfkrANfMZbGI1RI7wYFRdMcOA3qU/pMbv7pewKFM/hCMaITqF+gHCDB7AsKBgh/3n+D
GP6kDfTha1416YIpMB7VQx6vQc4GvrRVxuV9NhlI99UVsrodJiV4x+6Iiax/IfdzEWfPfoiAO23a
QcDewA8hNTTjFTfpNlH3E0O1LsnHLdrXZV598Q45MyiA0BJbRpxiJAJfG1oNYePlt0XAhdUotErj
owbyVC/dt+v/9FI4sytg0GAwLUnGAikLu/RrR1tTJXPtFqS0YeaFeOyVMs7My0+9M5MCEilDrWmY
YeTVZP6Rua4tVww3H+UvhMvNAGe2BEByGFUja3pzKOsbtTHogGwHZ9217tD/Cv5HJEYwAEBcPNxX
stQiB4MrJ1gMdYwpqWfDyfAK083AqspDa24MqgdppKFTaZyD6/eJzJyATfqoLCC6ymFOIdvetn26
pAFLUUHUvzc0kpxVCdS/7fwZDFuO48TGBHjS7HZTdN3aMDbX1yM7EgIg5TY6WCfeB+kgAKfWfdWu
hobt8lGWn5VcjWKIk8QGKsULltLTdGOrhds4dG9XlX99Pfz3XnGHNwA+27GkSdpqZjADHoK9Unw2
VDTLYf55vtMKNCKiky2RUa3LViagihXPlW4OQBWlig6WdUhIe9NiaPb6wiSuII4dpuUQlXSCFY33
0sUPuTlLQiWJK7zpRZ1tnVFa1TJwZ2tz5UEjh1xP12TWvTGRPUBllgTAoKxlFQjToDxVaXdm1m+S
8Dab0iCTefflwPodmt74Ts/WhKliXev5YAj4WpjHx6upX900o9uClVYe/0luNF1AB7o0Uxyl+Ehd
rHgLSb2uC/f5lO1rCHqhT92ftWR73S9kkfUbe8rZEjs7TVOd11Zi4qwM+6bCSz5MIzdX1K2R31na
bU0OdPhx3azM6QXciMayIQVv2k6c7hi3K7PWd6P55boRiEBfP85id2fedJ0BRg/U3xjeYW0dnyKb
PqoVTV1jaqCCWFSg+yEbPR0SpDKBYehyCFdmZPRoJTQgV1Inxa4uqLG1F0XxmmgAi5NTLV5caqCF
bxfqJ4V9q85okhlYqnpxjI6Ifi6Q5VLSOWA0ITd5YR+LuoeFTt3pZrdaptNQ1qC9XtzM4r8LjVpQ
iXP61iudLIhBmIuKhK9F9xZy/SSqN+Z8a0a2O/eHJtorS2SBjGY11Z9iTQezS+hXNWhpwmEX6WxH
kXLwh1BXd1kIuT2lm9O1odd7y5pf5/FE7XrFqnVbfWbFZm76T1YJVgnF9uqIq05t5l5z7fA5Bb+M
jTjDKAvYTb71NPlRlvd2/dRzZpuld/XldUyqQwwGwQbBlu3UENbInG2oofd9SlV0zNQ+bRVYG0cX
LR2pVySsCJIaIStYJXN3aFDGKFn/Q4vZsc7blW6Ai0utfQOtN1YLu6E1B0UUP6a9cTfQwcI+jYWr
2spdCNrm9KRkquoaSiK51i5n198PPhFiy9kcKsjB8uvGcWkRjDqa+HKfj2nl5gpadoufb+SFCglI
E+EqqPQhRMc9rC46PWhtfrDnRHIPSCBG7NXt+7bubH6Parm6ieJtSL61Q9A4+aqFpommRpJbQXoE
+ZrP8KWJQV6gWogk4c+r/Ls1uvZjc1DQx4YxlH10iwRa48sVEWUnX7gjoDz2vx39KQFpaTS4Q/oT
TbybAsoDEpSRbSn/KWcrTIY+iwyTZwWRD+6O9g+wtbAbOA1EtGN1q6+yb5Cd8QcP/e6y8FXmMcKN
UejmlNX8MW8ujjuACMo2JBeEbHX8389Wl1W5HqakQKG6+9Sj6bJWjk7JwMjQuAXbozl6dX07L98M
NuGyksSiIoemotuzUVRY0dgNAMthrWmHuZK0b/3hYn+3IuybltMZTWy4fwxA445zvXKpOKXcEw9x
ROxKk/eXMwXvBoVtLDOjS1mLVtlRj9HaeG9Vj1ZZb8ZxN1a5x9LSjaItQwabZBnYvEDuq0rJpmW/
Qbh0O5pYdOQPZhC8JhCmSXaON+9stA2BywDTILIH82XX+bVmkXoHdd7S6FB9PRXx6FfUzzIVZW49
iNrPeY1+aEsJrvuO7LOKvDtwnbJ0OGyDZ3p6SaDDyZn1xskfyzX0jrOT9LtePoDvaxQgO+80zVYz
WIQM2rfRWeuBtoEGlB8uK5Wr74CwUEqiKzkiFv/OZ0eSFTXI3GoelZJstSig9EDLRCHJ6v4hBfC+
MgG4h0Rv2pbPe4+rFHkOntvqAz6tJK8syzZRAOu6q0Kj5wF9WY23NR0P5mhK7qHL98H7agSQrvrC
ROYaezYa2aks8kM4HJXoBeGv5DqQfRwBWZScIYjhL+LCQp8SRNlDley68NN1T5cdLQFOnDHVG6OH
lax5rCFAVtvdrlnoOjLqtbE8RrmsK0+2LAE7tKqOc6gu4f04PTDM8FoDRaeMZO8kfiAKw0WtZVcO
JzJInOSkzvMhVh6v75tkGbYQ1w2LpmiqjX0zi+WYgZpGmyOfNDIpRtlCBFToE8uJaA4zDqpNtZNt
zLiVOLTMhAACyYBu6JizFZkmObE6vCH/f6Yinuj9dWRE6W6SzGPRzLCw1NEqGr5l9bNmhx5dflz/
JrKV8G92BmdkGgbEuvjqeTjcJGBrUaXsYDIwEzW5SwfspyzCWgpl3qpfIcPp0Hu8iSLrZqKTl5RI
XEdPtVJKvpIEdmwBDRiU4K2IFwh6qkMlMA/SHFfhgpp9cXd9Fy/ffZRqXMTRdKy34vXZNvb6qI+V
gjA03VpPRlAhLw2tl28ReNz/05w3nOPMGv+oZ9aMoQsbkvNUBc+MFPecPF67V74iS5K7lb9siv31
9V30kjODgpdklqmZOR9Lsev8UNMBkgCv1y1c7pA5MyHcEQz8M8hm4mONKRiOu+wub9OHpldvEpRV
M4vsNNbulpxAf6B9GIrpoIEjljb7tgshQFl9uv5zLrrO2a8RXEctlLrUKyx47siTXdw704Z1r2jQ
k8TC/O/8lvI8syNcJUZrZ2DL53Yidmvk22bGK3/5XiyGn4Szf31RF/H3zJhwjUCuczFDBmN5Tu6W
/jFyjM9dKSkASlxFzBWHNHHSho9R9tW8MWbLNRtTctokmybmiTW7ZNTkPRjJ0H61ykM9RGCNWVJ3
As23U/+8vmuyBQnXCfLDTZ5xQhBLofvccDapITldku/yW3oY7wKuq8NOenOErvWuIK+NJZvdkxnh
yzzDjAItMX3Ou3gSs34ZrOJuBA2NbUs+zQW+5w/QJPIHmHYIEd1JY6fZ2TZZ41Z55iNBVfq27mQg
Xp4aj4EU1K3rx6LKPGts/UJrbtqxcdMFDdI2WfVzEHbgHRyMwjPjxHcgghvTbzEdPRTp/Si8baLj
CEr5MUfCyi6lBXTZFxegqK3JbAx8cEApwbuge9QbAef7BP3oYezzGHyS5hJkN4iYfrYTp6YtP5zz
KtTW/PXEO+DHbKP60AI5ScdHZYsUkEebE3vOOPLwkVXkBP+hZuVrtBM33hjSlksJpIr0dplZ11rp
IArIB8c3aHSbNuXKyG0IjMnyXhKAEDPPrG+bTOXxss7s5yW7JRA6qI30vizSE5W9BiTrErOVSRRh
jqVAz4iZqF6pPiegsEJG2GvjShLPvFVxrtwWYoqyZphDV/mtFKabKWDh5PX2pl/2dNE9cISOqN5G
Qb8x10hzk+GVNY+RdnTC44DJSucVw3q2GwcyT5I4kpjUdHSkhxfepLNgeq1Sp1dLxvksgS6Ri6+f
nJblMyxUGjlq0SsU8G5N+nAd5mWfkf+Ic3wkKTJ4CT4jA8UjEpjgqs88tXl2dGt13ZJsOfyXnFnK
rKSkDv+KdtU+FXjaD/3z1EmWc3lu6P2yJ0IEE9Y5mhaGmJ9vbRWCG5et2PKg+c6rrW5KP145UBzN
Rsw4+Cq5Sc1P80HOJiPzDQFkQP6/hKhI4sstIAgdoaJO19c3U2ZBiGmMEGwGpgoLkz0+TPF458Sb
6xYkYPIbm0BPRxMnHKF9rH8L07UCosJG13xrPOWyaa//Ie3KeuPmleUvEiCKEim9apvFY4/37YWI
nVj7Ru369beUg3M8UeaM7v0uECQIErjFrdnsrq46vzUsA01JxDLV5QtZZMB96KjZohwtf6rTJk6A
2p7WztP5rf5tZRHR1FGmVCyHlbaw7kj3pSiAoINLeVojG/0vl9q3JfrnVhdtRaNYIKgX19kNco/7
mXbH/PwX6c4a/dW81H97x29j81Y5OVdVUVWNphnTsYhelTixi5h4eNF6oUU3Sj64SVGg2vd0eXes
DnHhN0orF4Lk2B61N7ih9jtZl71ODnGoCTjSWs7z/H7/HuTCedSgzugBRcctOjSvIshv9YK6K0Na
2x8L1xFEsarwmRmg9ogfFOjBv4pQVhmABkImsnInJ8Ilw4EC1/fxnq3lPtWVdVw4jb432jpQzblX
goN5H2By3GjUK1ehXecLjex7MhfOw9CahOsCB2H4bA7ELfPr+eHeoMDImS35rN6+sVZefOdx7N9G
l4rjaWiMVTPjDPQNKlbaDhobkfevbscwQ4n1el0a7b88rv8z0L/Uxhktkk7DQHvHwjgRqDSHGvRw
woWyHv2i1WfvFm62mqFf8WdL2XE0tkd9GGO3BiDTiYmxNUTzM9RW3k//5a77Ht7CzRj6ZETKRCd0
KKC43UVuUr9IuePGYwaMQJCpbplu9SiyExr+bJTul0jQqtHWrhoZ+5FHXtVG92YeOm2eOYPe+ZcP
1NosLBxTFE5amPSY/YY1XsPMw5iqT4pKVy6q1WlYuiKDJaiyws58bsvINQ7qU6A6Wf3MG8/CY2or
dh2aP031hphXSnUzzqdqrcfzfLrvZIMvXJSRBLSdZj3JGCUnTX8k4qDl+76nmzJ9NbWfaZc6oQ5W
ufHz8jyv+EZr4bfMRuubalbNlHnwyVLjMU1fLluYXc+FK8ZauKau5GWWzILck/7TnIwrLYMikJm4
RRw9kzB1dC7+UTrle2svXJQctFIRMSZTIeKtL9UniCJdHtPKekEm+897U5qcFcm8XloWf8rhK67i
Nwv0U2nU3QqVPSjsNgD7FpWfebC7bPvyySDL7gWea1NXzJqNOtKn9kDb0Naqo5quEWycB0L8Z0+S
pcy5DrLDBqs3HXkP5n2oMSUTFHCk5VDWesxyxqh3BqQrEsuyswHAXpHYLB42HVSnEqhArYvHs7N7
iVvmLPxHKDEXpxVlMJWWGrI+aC2xEeg9jBpHb3GPF0hYG5uSgjVQJormBLim7AZwpQ7k1Xx6l6Do
YsoHWhTcFOJsElJizdOEAzWBtKWxmK2nnT8y3SPwgTmL93puuLlBD5SicaqFzqgJoSukyzS9cvMW
ccvQvyojcQS4dhrQG4E6zkpudAHW0CJ3k7B0dCo8EXCvly9G+sCqwZUtd3j1FGjFXoKFoq9K24qn
q1oRNo1vNSIPFdrhuqTYWpV0uvY2I7dFeqyMN66WdpZPrtZ0u7LNvSZdI344G7GfzOzCAaVS1alq
IOqswtavysIJs0MVKl6EGVMZtS/v4fNRxIm5hdvRBOcWaOqQuX4FWomOPngM0N0JyjHpaahyjS5Y
UFeF89a2z8IVZWrdG2OAU1vK7EO2TyKZ7sIJHW/gr7tv6nxllGtzuvBDUzNwNB7OFa+mALN/abf8
x2Bo16Q9dN12ZUbPuoXvGV2GSDlLuVXOTU3xrkc/1eT9GyMiHjC7YO29DZzmmq84o7Nh74nVRXlS
pJEY+dwAFOo/RzV9HEh2pKgja8bm8vjWhrd4f4m2BP5xxl8qevqGBq47nT7H4ZqCwbwif91VJ8NZ
BEXWQFJZzHCMFm1afVrvkjxwzAS7EzU+Fd4tBeWBshlrsq0HDSxft0QEjtUAgWokm7KsPF0ihhhK
l6etc3kG1r5tEREFZqMrDcG3KZHyQoInQ2HbdAqA+PzqjBulpI6a1Ss2V3awtfC3pR7WeIxi1sca
8XapuFUaHzgtD3UK+O3L5QGeDUVOJn/hgspcQflKwQArQY5ipHtjNFdO5Np2ncd78tzVUyHDdl7f
ouBPLHgsqfnSih/Basv1vB0vbaSFp5GTjAMthKHgh/Fp7hOQpiaHmNl4DgKGvQaqO/+gnnnPISaF
suKSDCurB6BVuZCgze697jH3k4301FdlE0MZ03i8vE7kt2DzX6M7MbfYimRoKrTxoqFcMMtDDdIJ
osFuGWoMdBNVwLxW1Bn1PStG8CkmTsEKm023UQrtyMQCxiS0x/497jcVullJudWr1lHxZo5NVC1B
Mo7+O49HsRNqN6PMUfZ477pX4Mw9Od4o/U/V0Jw4mmxVR+vNAHWgFixr9Y9QwbOl8IwhcFLtQ1f3
NHjWu6ek3zLUoLTGzcrBjYKHuDiOYeRk2nVrvqjMD2NPL66C4scA6TqpPifDgZg7PY6cwQo83tQO
4rrQ3E/UhQeyG+0LFVcnCEDVPRUgGkwcBIJuZEa7ISw80jzwdqfLGAKU3B50YrfiZlKFp0KAJE/e
KDvI9KiCMD5DTnFA/DtAITPKm82EVuKO3OrkaQJuIbmqxUMP0aqaPLYmgK6Q/QR5tl1I4SZy3BWR
BK1dtINWnG2wz7aHrlZeQrxgsEsCYUqJ7qfyppgOagk1FHmXdDdR/VwPnVslxOFgu8xHCKdS831o
pN22aMuDhITe5oim3oz6zpSD2+lsn+b3PVh/G8wIiEchninkRjMfKg3Sd0zzG6NyWgmxYo3bMrLu
+lrNQS33FgPlbHamLYr4flK6q7oAUQ23jMo1wvaNJ+IntEK3czulGaa7nuJHWLQM3VjIB3TtPtOJ
YiDhr8s796w7O9m3C3cWJSxj2pxG4KrcFplmTybsWqPXq7eZJO5la+ezFifmFg7NyDJcWxXMZUrg
lDvdC310Y+g1kOdwBIinXdARrHi48y+TE6MLFxc1oxEbMydOI7fdQR4FNGkwWiwVAJNrYuJnA6oT
Yws3l+aqxeIZpTIN+eMU/sjwbK3EJuxGG4GB3dJkZXhrBhchVQiwZGv0GB2aOt2sBqFBCE0ysjfw
Ps7rJ1XbrqzhWUf+PcIl5ZoyYTazOVUprpEfABNUvkWvg4f1dNZBKmeDnBNji2gqMZNQ1+YNEzbG
DWtSR52qt0D7WBnT/GMuuO8lBVvNGFo9WnTfC/Im1Z+0+cmKtzbaDrnqpIgcIRZol01ux/1aGed8
3H8ywkWAxUFG0fIZ8xOCqqbeE5+iC5e5k2EXxIVQbgcqoPU2hbPX/onVxX1VFRYLirlOTPK3urin
OIJNozm6+nl5Zuefs5xYgxKV66alEsoXZ48VINYsCkxsz7I9MSCV3YYrEdm5oZyaWJy4OoxVCP52
05EVX4KqToKXoFEjLFXWGMDWLC2OWqAwFqkSdD+yv0qsK6uUtjU8FeBkuDxpZxOtJ0P6C0QZdo2o
s3Z+hL3WluEFZZA7oRqNW5LWv4wcfdm6sYu7ptkkOY0camXHpEOmXal3mfJEEZRf/qJz18TpBy2O
YdAR0fAAyxjzn1kC7cb0QId7gb0DfefLpn5jOy5sGXP2PycRKVp2KjZMoCqsivSGZRYocMLKHXvt
pi4CkNO0vZ2GyZOwMjeJbln5k+eFQxXQaJpXWpV6tTSuBA89pn/W2i0Nw5u0Nrwpot6IcIaWgA0k
a9Dasxfb6QQtTnHWZ7QgHCs2N5AoNr/iH8JtoA0xbERjrytC/cY5/D1LugGoK6MW1xcXd6/ERpO3
BRhKILgemNU7K27D/qYRmtc1d4LtrXbTErDpxO+9hhYob9I1m0G4tUtLh3To41J1d+oLm1iJI8Ht
lwpQcVgKaF1D8XPkwHP0j11N/ZKUbsDXEgHnj9L358//frLIhmUO+VCCqxZy3Y6SGPZgzm1jiV/J
cmVDnfWwBv22tfBBBol70s9kbqCHzhFzBPsciuYdqA4gBICCRcMgULGK8Cfnz8y32YW3yIwsVgIN
Q6zL2wHsCilaz8htV24secez0TaUpxZ5FzH5XIzoMrxikOmDSjNIBAs9ebt8qs7doydzsOSHzrWx
ZaHMcIDTQ5GjQDQ9Cm132cZ5X/+fAS8JlaEbopT4bbZh2swAsbu+2qh11oYOfKzJTUM3l1TadakX
4TjCRkEiy1aTdFuVg6On7DmM2W2aPgxj7JixcKJAvzObmcR+eGVM26doRbw83Hn9/jqB35+ynFI8
0ZKhAWvOMYMoa0lve7yPOqLZtTLtirJ208ZyWrB0XrZ69uCcWF144lbTzRGdENhVIbMtpDfy9got
QVsdJH6XLa1M9VLlivMszgdUvRBYcq/VB2gjrSSXfgMRLk3hwmu2ItPL0kpxdfPW40wldpPXyh7c
WMdUA+ViQm86mZcg2ZzAS1IiX9DT1lYJXphWqL5JzjK714oc4G9g24fgMar7O3SUX+XEgPhYs4vA
YmPL3qwdkdYOMqx2IF4maDyH/T4kpS27aG9qqmsWW9ZXboO8/aCEu7qgntk/mvJnaSpoAAweshSK
D3FyW1eNB0iPV9P8VgnAiJqXrjng1T31X4VokcwwIycHN6iB92ufw7W21FZBzzchIy4hA5dmdmDU
gB+nB7OF+DJvD7rCD616p0QD9kycQdS8rAE5aK77cNY3B4LYBtmP6sOZ7NLiQUTMzhh6lfKHgr4k
U41GY+5qRe1fXv+zLkOHdpPODYtqv/3biYumJiicRy1RwQl1D7ZNp1X9ql8JD8+foW8bi9gtFaER
GD0Y/2IkRYbpXtMeM9l7dbfpAvQqpQE6d+8uD+v8Afo2OX/SybCgM8azPE1xgIDElqHdhuKm1AJP
iDVQEV2ZwSWIGZz/Y5yXIS657ji26D02MicT8IvdsTTQf96id4V2u4yafpwSWwO7eXEfZz+s8XNA
QM5KiC4Fpa2beITEXtOpewTZsd2ZDQLc96rEx6uvlGY7VCdUdKznNq3IVgvyO4XHGwERBmLlc1Ji
xdGfe3LC+f57ZyyR0ygicbwdsGpMe2S0t9t0XyLVxPv3lli2tLK1J+fZq/TE4CIklFQPIdeGrTij
Y2ZtuOQX+1ki++xGhxhsuvM17ls7VEnKdqVyejaReDrYhY9CIB6HQQHbSVu6OZ7xaKVxUVpzlSnb
pMNLnd4a5EMlD+kQPtJhrep/dugmQy5d58TQlpzWENiK5VCP07GtGtfqg0MCIXVVu8vK144U/+TI
nxibz87J2QjyXmD3oHYIdhYvSz4r435ChfMfHMATI4twLJC6geWUYOkeQfjY7jQJUWS9sw1rTYvp
N03fX/fLiamFewFhoKKGZoXJk/wxNSc/1XR5ZypgmqpJ8iMNUBw1KpATmXrxmfT6FVrKjrIpd4HS
UTsKa+5FaAx1sMlrt1Sh0iwIc9T2n7RUGCffufBJYVZUA82GCdHgaOtdbpvQ6ouGtZfy+b38bWfZ
zRuNhAzdAFg9Lp9N6c8wJbrBxfK/6y+aT+WF2V928rLBCrUowMN8qAZ/kNeJ8V42YpNYd5w3dg0i
Z5wtZ+Akt3X1dqzXGrfO8qKcTCtfuA01afMUxNEo13Mw3gcfae607bFIWk/KmbbjXZF4SwL+f3mD
n4/8T6Z54TJAocOsIcIOz2cCEE/MU+0ojjnr59mAV99kO+LFHpIIfrvmKueffWnS56ju5AjjMldC
leMIowFg00OIFe0OkETlcyPZa4QyyKom3m93f8nkfA2emNQCA7npUkMUF2abprhO5EeRHLWO3kAk
DKwhCQrYTeE0SrYbARKwRTk6rGveY5F/sqKkNqjcHzjX3XEWiIxRmM2mt0gz2xXvtuJK+cK7MQ7B
d9JiaixZ+FVI7UlK11ARQlPiFqRe2QZn4+eTXbDwc72ZKGrPsQuouQuJsI1ArFg4m9k+3eAL/9am
taY1BOd5TsXO3IXTJridO0vWE7HnX9Enw1n4qJZ2g9EQDqEwgjw9em86/VcVHKLqk4e/UEO05fCz
V9pto7VeCjXVNv/SVuWmzkZU3x+xTIwJQyF9znEbUlAcjeUPQROAalYixHnWLuznv+DTU6CUI6uR
yylR/uq3aHpC2GbYcaBvI/7Volh32WHMU3fJoPbnAbJQYU8NAvevGqBdLD7iyHzSO+rQJnXD7D0u
UMiyUu+y0ZXtaS6clBBN3A0ptmcrXhV5ZeItctnAf7ltLN1kum5QtmzpIESiqljxERBV6mNDbJJN
69c7FUJ26/tzPrx/z+G3sYXf61QtB4cKjJnTTpGhk0SVlwSFrUTJihs5n521LG7p6J41+bInou/1
sQKsajwqfCcBhE1Is5Ey2gTpK2h0cZdxT7WgZhlp20Sl75UlHoIuueq690DUK6DVs6t48i0LD8A4
qosV1cZjBEVWRq6aZq0P/szEUmKpHCkXjFZdrmJVt3qpia46WpGKjiTpQ2XF68bW6yDVvLJjzlxe
f9haLCIXrYyZOlSAKbKrQHS+ycKdFKZjtYrfGsIG0taXovShuOFUI7F5j92U58XKh5yZ1T++Y3Gj
jW2Stgmo3I5Nyv2K3ypFunZPr5lYXEbI3pKpiacKoamPaj1/xT6C5PWniQKodPsDymmrmNrfTWSL
Q/LHuBZXUlr1Q1z1RXU04rL3zSR7hzYIgpLGiboYEqXdW42zDDKuYq+T/kPps4NQXGx338JeRjNJ
MoL2/4k228oETS77GtNXUb3G6bNpPteqUO2h/SD5vWZ+gSTTxSNbV8XKzK1N3GLH53rQDaGCtWnj
fjtY6RV0eFaW/8wt88c0La46orQiJfPaWNJ0OvZLhOG2rJ4ub/aVceiLRB5k3ZU0QFf6UW1NV1Us
R+n/7x7+dBi69ue1UqqDDHkCCz0AWiwHIWq9MoYV3/CXkicNSBNBvf0oNfDKtO2GRo3b5qBD7XaX
Z2vN0jybJzGmPjHgzkJ4oQBK7NDydZOS79u29i3oEF42tbL6y8rKRLpcN+fVB48g9Ei/JjDtFcK/
bOTc0/SPxVmc/ywYrU4t2uoY56YTWh8Zix3Rdq8BexVJ6kjrjkGJOYrveULsuhr2tNI3QpnsKvlU
UJaBToZdxUDa9Wttr+fIfP/4tIWXqALWNr0hISI5DqlN0nTfWqgfNaGPGNAuIgTqTbNLgRgOQHSF
KqTPIfA71tuWeiQp3pgQO9kmvrqKITsTKP3xZYuzD8mONFDzeUdDacXVb/CEv5X0oHqz64wcgJW1
1o7Vnfna7xKgyqoV33OuzPfHByw8g6FDCJ1m+IDK6xEbUjTA9BtzNx41yGIBT/K/aLo582o5Nbks
M0RNMZUEzT5AsZJ6KwV6mea+S+6Zx+Kx8Uy7P2a4GA9y80/ekn+YXrioIPs2Xdz8izbf2swwndLZ
Iuu34nVXHOKy3pBNZOLJvLgWSpcR2Ayj1UO3ZmIR86ZZAn3HFCboke2VY3AFFCI440qOZjTiqVvh
qCttaCvOZCmYGaXUUMXsTHRJttHwWqCwSqfNijM5b0VHjt7UVaYvGyD6LKh7bmKPGDYLHfpq+DX6
/kuUEgDu/4HeeE/ZZS9IKa/YPb83v+0ubpiuRZOpoLCr7vsfKsCG9zrawWI3cUoQfV+rO6RZND/1
AHNcI1RfG/JiKUNV7SGFBNMNdIbN5AXUY5AcWZvYeQB/B0zfA1xcO1WSDEYyT2wVOvXzzB8aQqe+
CrxZBBx85isKhmuDmv/95JabQkE7gH7L4wA9HNUKr8wMhXqdr7mxtXVbXD68j41RNMHsRwdXg7Q5
67elhvZB3ZbYO4e5oSt7gTAOLVY7DtbGOH/byRjHSIsGJYftLC5vMzAm1uArsWS7EjCca2OD8/pe
usVdkQJqWzCIVRw7GV8nueZGfPSCPnKZmJtbcvZLtqWthIatiM+cH7XkhWpPqMEUeuG3ZQaJv8i6
t0gAJG4ntwn/B+xff3zg4i6BbEcp4hoTkVtgbixu41XCvHNTram6oRmo8RBjKYYm26KACkBMj8MA
pk/lGbyxtrHG0HzuTj41sthLTVQ3tCp4idpMd6Dbbks34bZZ7bJdG8ti2wxFETCuldVxTCKbULkp
5QTeirWS9O/n7PLEnw5nsW1oYWYCv0rQKgDbqIY2Cb4k5RuZ635FIWVu1YDOIFbTCxT9f/WxdAgK
F6nZeeCUEJa5iwvPTJ+hfOsp5SEzesdIr4zuR99dNfVGQKyNRFt4K7vsOd6whwQ95hXgAnKVcuBc
Agaic9/rv9hhnQ7KfdFYUJ1/HkB+jFL3LSRK/XaXHRV3rWFzZR8sNUVYaYBtLtL4rb5pdvVm5g/R
fXW71rm+sg9+p0RP3EfWGFphJlV1LKGMkrOt0X0MRF1xkOcoUk5n7vfMnlgJaWiOsWapt50R2vU0
OSbXXKM1t0bbOGOub82yuddjw9Nk6uq1vMrzzEViyNObaRe1aJHlta1Z+lzsl8e4AIY8yuxEvIQB
6qQBqH+aYOWbz1U7/vjmxY2oBiOJu4mVx4lU12XdNA9mwrjTWc3WZBXkzVF48zOZDL4h0KdtlSuh
znzQL5yc3wnkkzmLNKQMuIaVmYDcr18A8XJr/aCCqvwfRB0n2/p3fu7EUE8bbsajWR6rr+FW2+v7
bsf22N6e4rGDVToB1BFcqNW8r3HUnMu3/zHFC19HBhTbW5CC/m66x7NsE7rBZoQMbni3Zks/F6ue
jnLh8LDL1VEjOZ318uwJKhl5kv0opvQ1JMPGYtdYQMBhUDWNtm0zE/Pqbt9mtgW1JqPZGdDxGDLP
YNdTizMSP6YASFIgK+1Gly91cp3lyJ5N5N6CTkDdCbsYUqBo9kjAgSZL1Z2m7VylrUERH/SFp1eP
XTmgRkvFD6q2R16Vj1ZCjmqWPDC1cdX7/+caL9zw1OdaFFdww/Eu2ibeDHVIbLw2+1/Jk+5aG7bF
Gdpm5j7f8McV2+eykKczv3CbYmqA1K/gNrWNuUFLDnwZsjPvwLT5JXSx6Zq9lZVewkQgLwC4klHP
gYDiiCDehyP3u7j32qLfAFkKcOsuUDcISVylrq96HfU1EtuRknkrI1/7ksWDz5wAt68ITlbj6vvp
MXXFDv2uDt9QB9IwKnCsa2wr55Lpp0dKWzwhggJ94kWGez2Tz12N8Q+TDfYVu5e5W+mGU4j6xpqi
ayx1nfgyUwyEMDW25oYE3Lk8fpPNA7zgw5YcepBZqNNYGfgtyFFyu6eWBwEEX0rlbqqUrQb8MHqH
kolCH4+9aG0M0E38yMfOq1Thd1gUdZh7S8x9nJHATiAvySuCTun6pmsAODUPJsizAO6+QorFjjIG
GUO0RImnCJguo+vukV5AkxBqaVoBRBc0NSh1AaG3gUDxogl8d4FnVsUTqIpwmO+r7tB212UC8q7r
rvwVkXezzZzWJJAVhXgp8nBt+VQhQml15pKRuDQVzhBljh5LW8silM6AYEcXWVs0dpGXN5oIwGF+
5LW0OwGRzsrPWellen1oJ3roLeErWXDMyuTRbLlnqQUCmDsBCpdR1yCp0HtWRGxg9e454ZDG2ITW
ZMcaqs+a6aNcADBc5Ugu0dP01lKoi4Ejzy3x9xTi2ROBohI43AaVbzsAYtMWkVUIkT4GJEaFNHwo
HKLpPm0qpynqHY1K6NEpDro2XIXgqVLPtZ7NaBgbkDhuIZXrCoU4CRYzLRQfyrluZRR+on6ROPa7
4mcXtRve810s853Uxw1akq5YDZRWJPdWQws7y4rrOui8vK8OQ8c2IqcP1fA0k6FLcAw26gaDsEE8
4ABMshn14FfRRoeKjMDHd5WHTiqv44qNZwZCh35rmOMzEaDkI9NtPdQg7NJ3U4tPzMd6R3RxU2vj
r7jBww9SG9CF3ShK6WrVbqyRnIgBA9O+tAhN7ypQM8VTaUqHkhsoX2c1VHLT2gRgpLmd4uAXYVjp
MAC2LPtARWfbK5BmN8h7X+ARBMmzAHQTIk2fckN7l6Ta4yWyi3vF1ZT2SkBxVkSlGwrit0imKZUB
8ZL6YObalVkPz2mU32joFA0Ds7MTvUWXH24EpAUbcW3Eb9MYAiqaePF0E/fPIf+w0HWYtH6vBw4L
n5X+i4ymo470A0T2bx2qOqkhtk2ce7nxVfSGZwavhhI+sgRYaJPuIJu2t/LxDmWLD3UqMNkPnQTO
TaaisIPhIxh6tzfw3mCNG07WW1QLn5qzMmiOxsMouDIjCsWVQ1ZsMlBDaLzyaZUfRESAWLM8leMC
j41NlnY3ZArtkL+mePjRcECnT+KiCFUA0mybk7opWus67vM9sag/6c2+mLSDVXMHcn7zoXdTXTqT
+RCG1d1E+uswRPkmZ04AjFNW6G49vSraERzJiB4RFDa9TdBoh2Z4v864lxiDamdEMrAY1jvLvKkg
jjsBPcK06d0oP3W1Cjc5Uw9V0LvSKK7CMC6cSCgPZg+Mhz6YPyTXt3ma7zQaAxYcXImkdMoaXDTV
dK/SYKsl4lEJBwLkN9wL1xzeHyoGMBMfgInt3DHidkbJjuNPE2qL+pzcxPWvKrmP9lKclMSbgnKn
oZWAqfKQp4ofBwz9FArAHKatFKEb4tCQQgcPJKDuWu3F/a8WEmwy/wrkniNxP4LjYYRkQDj2+wQE
AIm176h4HeD+25zdVOCJaJvSizLVE7nlg03MN6ziFtwP22G6xnvZ5sZNMwwg2Xix0mer/hgLfW/G
P9BZ6uvhS1DcVe1XhRJWOHhaUtuVOe4m8JJ1WeCIAkp0ZHLDtHPa8C1vsX5IWE8QF2jCe8BVjpkl
bmuuOxYCfqLTjVABFFaJ18BFcXSZdqXK9mawZ4EXoynLsGcVHKMebBPvxBQXV4OLqzB3fbNlycYY
jzzc5vRR442Tsps83hkJnoaZY6W7NHsoRfOhE9+oPwfyKqh0Qsg5vBqJH1UPCmZW6eAHD1oN+b4J
AAAU0K1rZHrx9gE3hh3mLoMUEoP+0WtdOlmMswrxnyS5ysPNRLcpM90psByDsA0HzKrJf7B8kzT3
Efscu9C2plmV6NEEyY/q6eoLng/vRZrjMnoHLtVN8d9jX+O4auQ1aLvQHvKcar0HQMsxynvwfEvg
UlGC6H/28aFS4XwVNHgF0bY2CBbxJqweYk34JklwQOl9pFwpag7oj+KTNN4kevxYhSAhsehtj+6W
DUECfRLxy8DQbzsEM4hfJ42dKGMHTt40duDu/dSKHQ7grBq0e2MqbaMsvNwEeltE73h5bONI2fch
4geebrX0CaLlLTqAv1qhfoLCcyeR/7WTsdhnuBnHMtzX5qsVXUMkyul4tM+Vyi2UTrPTHCFPFh4m
vOtLqnpmBO3CAiJerZuI6HNQ0odMKX3wuz5EXeLyYVtntd2OhaM3IVaxwpoAXpZVjs78GttYr+8a
xFDDjgP9beXNYx9XLsk2Jih0IWEMh+fJKBG4junjiIXui8ilzT5hxr7V4+NgjHbRZ49WihlUuvup
6d0hBr1z3d0rhrydlOxaymrHLAgzKcZtGic3AzIKSa/Al/MN0aVXGXivRtUhiRDXRMzaVrHlqEXp
Kcnkmr2whdTdLG0Ouio3VvqOW3ijs+5XTHvHhKhhTd9DBb2lU+6zEnRuLUFvpHkdRAAfd9p7XMp9
2vuVSu0sZRuapocwvqcSrJC917TcleTLmALI57AN2px9qHzcpKbiDwbzWB9uSuM+jNodr25CYOG1
m0YBtxiYY+px/Byrwc6C8hfk4vyoDrzJYE5YBU4YgUmmnVsvYreJQGZD822gcC+O2mtNybcyUEFp
8yoDuqclh9KW4pqId0BwMiTaLuvY0ewnCO5Qu8tKr4n7q5686mryMiWFJxCn5ZnlB/V7Jjon0jqn
R/Sny8+6bp0Yio8SysxMhyzueK3nDUKsxlZ6uUW/yQOn46bAgTT68jVGAgh0q7aegVNMwgvhq7T8
wPRkk0aKz7KnOtAchHYBIJ+FhAJQ3XtmZ4FWBz32GcqpENclQILzIvGUYLxFuOJATNRFlJ6M3Qsz
jFsckC1A7eDAQV7KfAuwG5nV2tg/KIkJ19ALu8cJJdWL3mx7HBzaRr4iM0zlAMn56pmA0V4O9xAK
wgj3KP15zDR9MwMjTxHamQFekU85QkHUmB5RlnzWIvUthYAjxSbihmHXg2VXgPoZQYLGfeU6BUyj
iet9zjsf7KH7ngz/Q9p1NcfNY9lfxCqQYHxl7CR1S7KSX1iSLJNgBBMYfv0eamrGLbqnufvtq10l
NEDg4uLeE8qvk8eayqmqEoa3CuKx6g8qDPnIlpfUabocDBM1qOAcMEL/Z1TeQb547MviTsijB2iI
3erZ0cSljmex29Sz1BK1JSRK0KMOtAa6o4wf8G7AvUcfJsA6hTT8moboPiFg5pgAOrS/Yygx5VF3
yKzuEJp3LKKuEiqo6D21CXdLY3IkNbE53jrR1D3JRuoCYOMXPQScK0B6WpxOPkYPLeUBBKofsvHO
0PLXNh22Y0l9U2WOlmduq8jOaFWbXAMzMQ79dIBOGVP9RjIeeyO3JeSOOTadkv9O9cguaHnfJgcI
qiVcBER6zqvHNtqr7b4s9mlpObzPIFLQgII8gikPm9wwoB1eaTGIAXHujlkaGNa0IVmCmP5ZdBoI
I8wOW3ajU6ik1fhylelKAOZr1uAVxRpGaKX2t/SNBJIsT0WCQrOmt048Nr+BnAv09lVJi8dOHrcW
b05V93z9tbZW8Poikp7VgWqCStCUoBrT49WkESSsSKAS5PpV9hNJtkPiJ976Y71WabtcgjQsXTYo
qlhLQ4guEmVlhBi35PBtNgdbH/dt9GtldnOF4++n6J9RFhUQ1jUajptknEgw1+7QpolnhUfwmzzJ
mT2qi8ILbcVmIInfrVVZ5+LStcEXJZBciWI2WT0/Ckytmfy02vbAZ+NSEuOaos4l/DBKAP+ZqbVQ
jjPw1ukB3qNHM3mIioc0AwC+qKCzSJTEbbT7lBdO2QLqkHcQFQpt1ktODYpziqSuQHnEyHNPwrs7
C9GAJ4U3zhwqIa+Q1S4iNs5/5qI4ErJJRIaUoVIxwWlEejMoC4yp39dyv7XC17Jk9qgnQdPcV2YM
BD+/NfF00FjQAt8VM7ElKcI6ratDHpbB9d2y8r2WCplqrVrJmBXVMQ53EbsbegvZoDgOhexb4Rod
Z22wRaGZo35txVOObnMHuX0Vd0ZZubl0V6DpS9dUOS+WpFTNgBAsWJ/W1+Y5O+QdNAXMrEGwK6dH
wmmgJeP/HUIJL/Q/IywqUKKWzGyUY+NUppXHyCGSs7W60qXTdDbCcsHibupJggu7lkAJ1/FuwIOJ
W+8codGUEK/0eGU/XI6NZ0POy3q2bIqI4ibiDHgp5UcU8vtUhfyghDKLTHu/5KoBXiG+HByObCtW
3eu78XLj6Wz0OYKejc6B00kz4DSPTMzCqXkQMub1LaQs+semIm4eU1fKk02DonSmJok9VGv25xe7
EaqF57iqKERZqnhGagl9QqLx4xhyW6/ejNb0gBh0c2W1m37x9jsbahGp43agGtj//KiJfaw9lbMy
Yc/stjc1Z1DYY9HsukkPuMh0B43SzSzzWbAxdpRa8YEvdru+3HUZqD85OtMF7NOvf46L99XZ71sE
c5nErB1Yhu2n/w4TBfaEDyhZruy4S5YdOEb/XnBKFlFcbhSkvSPaTypsJ1rTjjz+jIJ929rRHZ4G
LHVVkG1QkPuEjNSXmmEe22zeC3atQ6YAUcTNPscqkKi9VmW+GLHOftsidLcgX5ZwA0fHKHrJCmtX
zeVD5vewR14F818OWH/WYRFOWiAGuJljHaIQyTy9bdlamf5yj/psOot4kpIRCAot5oAxqbtwx/3u
JkSbeYKSki0hTdCe08GWPAF7VuqUfv/rX86Qmi1c3etjm+zlT7JnR6TI3ftaH/iSMsW3jbAIPeAV
1KFosABkxzZK51poMH3i1UmfJ2hioK7lxk4R22nQuNgljroZnzub2mgxOE2JRocbxbb2uiYIt7YF
FiGpbtWOl5rKj10WB2GFvn6Vl7ZltJtS4YlrVWv5wvVTR8miV2h2cpcC7AIgAdQSa/RuKIEUm8hW
zt3lnuTZZpgnfhZrUZjmNQyHZ/zF6KkO3Zc30aHaimD9065NaRHoIKmgF1OCmJpUr5nJtyiekLTe
/H+iFSWLaNVlqgYDL2wfZcztpm/wYK3sGiWS68OsrdvXDXq2bjxWYJpOwvJo/mQxLFDEi0leDFN3
O1S2awreNNifXfdgsH+Sb2gWHiRUxcVgLTaGNjWpKSILA6t3cjT4UVJtV+Y2B4C/0vezIRZ7okYv
QqoUvTyi3BZ2ESTpf8GY0dNyhIXwR9EeOlTISLlPSgtNKrAs8n+0K89+wWKraGBPqDKaXSf0UBGg
8qDxi1s8rP8Z84cqZ0MtNkzF9ZFrgOOAbQlBh/FJatHTkW41M1oBOFyM7P8ZSF3ecHUJOb6CaOVR
ytIDVwJN7Va2xvxT//t3+wvHKXQFkg/Qe4CYU3ZTNuNRsyQIWg/aDx3lWjUqNmEaT4dY6lf67RdP
9tnUFpdW2VFm1gYtjw1qRYOqHLl4lzJ5ZXqXiLFnn0oli4urhFCzSRPsy3/jDnMAQyMnDyoXXUnq
mHvmq7fVO26AtSRo7eMtbqXejNQx7bBLJAC3EqP35cE8Xj9286m69vXmRT6PKGlj8jGfnyp56mqH
EFJMIxo9TQn+a7Yit742nUUQMQy4YMUpgsiEwp5Cn1XUqFdmcz2IgLX2fTr6pIo6ndq5zFR/ZLJ4
jSwSIV9NcFtCjgEfDrVvtA05AjYUTIdPKIo6ECqv/KguX0UiDhCy3JT8vlBP1MpeJ8gUk950Q2uv
kzKwumdFVyGVfgKIBMVbijYUcQz1JMPD0AQn3GxBjLqJUtnX9de8HJ8my0+UyB4SiIRLqcOyGg/u
O4OzndZtm1S4LXrufbaTq8KplQY90HhfiXo70eSzy7iGylTtQ0/sEc0G6GrKFKpiunxbirHAFcCe
UBCllQYNgMm0oR2rOb3enTI1vmnj9ElEXegrGnQ2DBG6c5KOmmfePFxf9IsEgz/BTCWLuKkQLg+g
npXIotstOpEEMvOWDUlZVwrqAH1mu+i3a9Wetc20iKB9qQ8NK3vzlKAhaKHHVMdrFNeVALO8beVp
qKN0fsYDY1RJKOTraH3k7srqXZyIrljUoKjNmV+re3YC0dPoiQk5nlPlgY/hqR7z0G3zGr8Cn06x
4ztp5Rh+yQj/debPRpx/0dmIXEvTqikFziHEW4HdOeawK9zoav+bs0f0ALCz69EvJ3ZgIX/JDRE5
U1qhRZrrb2qrc0j5wr6adzJq4tH4VFQTZHDqPUcDw5ZIhK9/l6Cn10egqKfyu5ylmz42NHiTQ3Sq
6/ITmDoxAOndrsHxIFnpxrFsD7H13Od4T6WQY0GBuOCdbcq9zZsnTUX5oYMAETEcCi1eOBfYYTjf
MlR70dQEf7lzcxFA6hCauGs77TLc52y9FjFSh2sfYd2AG46r4PkHtdbaXb2n/UlHjx2lgQSyuUM3
2lYWxFPkMfnAiddW6Zqsy9pWWQTQJITgSjcK89R4vVcVbpi7M8Mlf9EzR/Gh2lcHbFWV+uIpOJv9
IqRGVO0UM63NkzWh7YkUc2B+VqyJNa6NsoghbZOgOZD0uMyHzhG9up1V0CMRrmSZX/X15d5XZaKj
E2vBSHjpNVknFJ7MVm6dWld+abe5V2+723wH0MxNdDdjI6EDvU1Pxp3uw3uSQ2oXvaSP2Ft7cV4s
N53/kMWEB71pEq1RjRNoYTvYZ4GDErtQFPEx8KoZ0SUTEByMP9NeRMtST4Q+DczAtM1A8jUb6XQQ
oUeJqvzgcObMae64WUtgLl4NZ+Mu7ShrWW96NMj0ebn9mbSRHaXbygUCwOV3436V63ZpG6myKitE
hgEg3Ki/h7apU8Kp0vkM6JajQH2TUdLR4fSkfMD/EQC9Yw445D+c5Z9RF5lopbE+kroO33Kn78rI
znzgLlDIEPO6MshDr6m1XAzhqoKXHahTsqYufSGlCoiqSSmTO0VJdpKS+cU0HuLQ2rW6+qRq8N1o
ZS800h8kTnehmh90DqgttErQ2rNCSLKjoMAiDpIkcE4wIc9U5bGGJ8xsVeoKSJj31k+ztH7mfXnQ
rXRL+eQZ/IlGhQeauYtaidtWjzXbJmBbzr2PRvROM4uoV9zXhfFjHPoHtW93+YAvkTO3bpu3UNW3
EdcCiNzDaTWZW/hARUkzCCzaTNACIJXuX79dL+4HXdNhTA7NA2gvft8PJO6Hoq+xTlO3ixoNyCK0
Twvv+iAXn+UqpBUItBUQPbTF6QJYLi00QoCdEWRP9cqO2I8mfs5N7VhUdwTJEKtuGvMA38PUuT62
dSnjPRtbX5QwFUahVzRO47Fj8LmIKuhw9geujoei1N/7SKkheg9ReTlOY0fX4mjTcHP0JaZG2xpF
P7eupu4xguSLV1uACxIDeBL00GX8aFElbg1nbsAr3BKy8aIBySvutjL6V+qQPZbmcBdryA4iDswo
i52xCeF8xRw1OqXw1pjyD5mgmJebdoN0OR4OXfbaVPodLDn8MJEPMjBqQ2FtLF655ozjylJ/jFBj
bvZT+pnnYEqj/tpHe5IeZXCHFd44gsNGkUpvw6xNB/BQEnKnMlNPBfRgiD9U+RQBsKabulPIxr5T
HkfzXh5vyxZ8qslFRf0D1own2vyEWMpdY8ZBEv7Wm1cl3ouR7nVNdSJUGw15N8FroDM2Y6PvGF5E
RGudQlhrW2f+PH/dR3+2zhe49ywXQwhL5SzU9BM0I7aQed+qc5f0XtmscQ8v5Q5QozNRu1GRbNLF
HjUnaEa1VgoVmrFwGgUAvDWRQuUruv41mT9jLP1CI1hnRdWk43WUyOhqR5U3sAYaAVthDX4usvsR
mAQDENKq7xwYz9kkiR0TIBOZHMxesVOhwpWJP3RqfE8jyU5yyy35eBTCPMitOPbVR9Xyk6T3QC3x
baj8MLlwzcTaxlPpSsULG4QTFp852KTyYFcAIyZR7RjwnqPGTgKCBpwEf9InP++gI5bkAQE+W/TF
3urmQnQZ6ANgQ6nxWsiAf0Guuu51X+ImfBugZQcue/6bgrvfAxcgQn12idmAX+HQ4SMvP6vB8CJg
gGoFlzlMHPzGDp94MNTaYTAznwDqbAFjokAGBMClTQY9sSzXIvQTskPXiFtztocaCewdcoBpzUhx
+3D8bWrxlki6X7Tjpm2go6c2sVvUD12feWzwUPdwBm22qSr9ojR9BUCkPCEbpSp/jsC/8XhyRyvb
yNXkJWPvtsDb0k5zOKQuwliFTuaLXvZeSHAH1OZbHrMPWqeHqJucXLM8Uy9/DLV1rI30c+L0EREQ
Dhrqe5dwGNnRgzb3wfr+50grIFUG9OWknQU3jLEkjoQekoYUCoSebU+eS8MIutDysxTqpG32SUJz
a1jIfuIKoC5o0IwWRCf1vcUiJ+HpRyrprzR8qNWjLp9oDrHnSPXzMQXtsAPQpbGzunZUxXR0YJcL
if6AVzLAJh2cDN9E5OcQwk8jO0aHWxsfKblLm58yR0EK2CYUIuCA9mgAc2QM6C3B0EseH5XupHap
V1S93+gsAMbcKRsG8HwqMFa0bcE64cVW4HFvhsDkogkEAaIQSNv+KIzqwZwqN64jCE9PO1Ttty2U
bYoTHaDZJQyPj1lgpuk25DDukID2lNFTTRmwc+A+EZul0jtQUu9GXQjo6BdBq/TAagE/04FOWwGQ
Xwv4XmvyD7lrgcmZ3Kr8mBrotNbxtix6Vw6HZzTKgqLeyhKwPiBPxj/FzOKCRIo/lfU2ixLUdfZh
hu05ll5WvgixNfr3ArB48i4B4htGJwLSjtWhs5FQr9CNPS8tvy3Nl0pNfQlkT+Rdfhg+VuluyHcG
I9sUoD2ubFEW2VCoGhMZcgJG+2xZ/XYCxP/6bXdJ0IueRbGlAAnVzYJlJIHjOHy46ua5nm774SeJ
wi3p2LYwYPOkYnlmefGWuozBQqWabE7/71VVzVQsncxphWqQRVqh877tSA/DMaNWAt0AO21Va2eO
x4tY+m2IObM5uxjSthw0vInAfrxhlTMc+9+KA47EjfaOe3NjulR329/tE8DAvbdusXbpzftt+MVT
c2K4BZMpguClS6kzvMyEJoa7qQ+Gu9aTnQEVvA1wlpJYSWgufeJvIy/emw3aDLC1aEw8GRocXvj4
uZUjee1usm7VzJ+V4v4X1ksX0qhvoy6eYzyUFdnMBv1kPcyqdNGXxkLnDp6GFp+0LrS+Nt7iOuaZ
0tEQVcPj0434gklNm0B38y3Fx1wDVlyo8Z7PbVnHwqWv1Ggd41taGVgIlW8AMtuVblIpoJpM/88P
+JUtn+1cMQJuFZFhPMbbNIcYjaNDgmB+EJWdM4227IjbdcmRC+nNtzkunmCZwVROCqxnTtA6GlJ7
0n6sxJ4LPKtvQ8yf9GxesJdEcmVgCA4z900DZThB0A+mTuH1m3RNB/bCy+XbaIsQIwaByyWLp2NN
dM8sek8WB7wuVua0tmyLKGOFiipnKqJM48H20pklaZDEALYGuEOzBTSrW936a0MuIktFoCCuDJiY
NCF7J29ZdlqZ1Np+X0QQLonejAUiyAwesCBSxrxhL29i9yPfdgD8OmSvud1+DbCxNrFFCGnVdAr1
FvsDvgX20KDCad1dn9nanlgGDZFZptAxgma9W1FvS9ktL96uj7GyeMriPTlaHBSdEsFiQrmvOhhN
CFz1Y938zMbGvT7UxQWjFGR/QzXQNF+c2cZM+5iX0AHstMJlAgWwgawFo4tLdjbG4tACuNbplFf/
2gsltjhAyZ+58zE44OP6AIoXwdo+WBtynvZZnOCkYsCWg0mjAJEt2toulc8UFPzri3f5njyb2eLo
6mOqAsId4nVUDBupk56NSuAFnrzHYbsdwwcl/TUUOpgP8SHu+bOpwJkp1l8rZc08dO0zLg70UJVM
qjI6HiegwdJ8glvcmsji2pIuTnQNR4eaQn7+mPDEIRKD4xvoUvn99SW9uPXPVnRxgA2iJ4mqqOOx
UkEbnj7bvNqo/CWeQIVKVzLI6zP6y3k6jZgEgXjsywY2q0l2lFGVk9OVSLg2yKIaqtVG2LNQxrLp
AH3rt6p6z8AYvL5qa4MsTrHU5nAxabh1CnMQS0cC4bfGkdmv66PMm+ivdPg/3wZlo++HikbQnswa
aTyW6L9W5lNe3Vj1bTWubIFLBWvNPBtncXiruEhhwTt/F6/29aC6T3emW75oARh1N+t55yUc+bfx
5tU9CxZlPAxcsMg8AU36A1LP9yE1Z8+PH4mc3Eto8IYFnqPxM03M14qVzUzA7lzFvCOV+kFM5hIi
u4Z8rIQAEwTmtSYLVLCjr6/+6rIszjjgok1GRG6ean/yh0O1y3zwBQ8dOrxDwG+0lY17CQr8bVkW
B57nelwwaNYex7pDUVqA6oWplRsN6rhTzfY6bosepJuMrlyxlzolmqlSgJygHGvKxnIDCEuCt0hi
zRsgQj+2+8l2fJOYDvqORlC6UCXqNsaP9SfBxTB6NvBiJxDIaE1o8BmnutZs1kKDXNtc/4oXn5Sq
bphzCVBHdvl9rxX1hEWdNPS+Qu05sUY7zg79CO52lu2LIQnyUvKmMfevj/rVUvvr6J4Nuzi6QkSJ
qA3CThTcyzrFM7auoTHE71vIeWTtfgDTDxykgd3PbWUjEUHeWptCbV2ApH21Kk+FOdzL8tGMY3Ct
wbRSuVf2TQKFERiywp81ZBBnz6utuaaqfQkgjN3wZ8kWu0EZ04jCh4GdQggfyaX2qKWgFSdv7aQn
qC1yj3SQ1xjrXUs1mMlvUlUGN/VUtoCZ0F8TA8fYejL731EiPWQxfGb7fQjuazrtqrTbxyJz6aC5
KGraMIhaWfi1z73YUBEvLCT3JjsxUaPCZgUAzgc5UBJtWtlKXOwLzQSqRV1LTNbGXcSKZoJCQp8S
C51NAQUnFIBDpwzqo7ZBox69uPrtjd+LwHpFv6x0r2+2eU7X9toibpQ1ZGB6LcVflgPSvzbxB2xG
1yZ4+aT+2RSLPCGJG7lI6nxuMsanaDNr2Le2HEBMC3gNfb8eGtZWdP7/s0tiDAdep5aOLxnCL2/U
bfg1lXUW1Cjk9tad1IawTzZWuENfmf6VtVxSnCYDYHCRf01T82H10913P+eH/HA3vlDMNHWLwESX
PH2QtsrzWlZ5qUF+fvSWr4MuGhQ6KNi+PUjqOerqRpzehBxMwXDThRCFA4PPltPRForuTIAaytwM
ru+mLyGXa0uwCF185JnVxKZ1osfwTnoBlssF5O9Gd4e99hz7kld72m4GAOZw8uF4NrtrtZt5L137
BYsAJLGC9loos1M9Zp5iaAEdGeisp5YnftNrQahI+kpCd7n29yfoWYvA0VmShK5iODftUVtEOxuS
OonLggEgk/wUOWSzDnW/nGGcDbqIGnE41ZphKezEaWTDVyCo9OYwRbEXNadR6ryqhqemGd9G7fAS
gkyXzyZpEfWuf/HVn7EIIBkUN3hd46i11Taqfo9NbfcNdGEyfSs0+QEq4lS764mfmOpezZr7Pl0B
ZF5+150txCK61OYYRpB8ZSdLhl68KB2jeA/VXZ2ED6MaHkg2wi3LdAeLbfs495NUD0D6BuZv7Xn+
X1Kh/8Q5axF2Jor28RCrDH87sVN5y5Pbui8CuJ9tYsnYgK7rCgkqk3ICFi+HKSdx1b5D/6cCcdjy
hKjXylXzefvrNJiqZmoU9laatnjQoP9aG1IZspPwu6fJVdA0+oSlud272hPMuZm/BtOh87a7NuIi
ZxpHoM4blkNnw+xdk0CpWZkg8oves0IdKOE4vEYlScJ3KMgblItKMN6jNJzsYsReNe76ie4p+0Ha
+yL5EamDU2WqU08R1HXQ/mzfjeaWhx8EeoqESLYOneqpKoJJyfaJvLGghODGughGLTrkw8fKXr94
WZ6t5iK6CVrUIkYb49QX6GzxTVzWO6WACwQXxc8GDLuyyjclMu3ICBQJ/yyHqJdAmqkXxlYGpeL6
77l4y539nEXYMfSoT5IEG59N5nPFIAOCtjtgpb5QtmqUba05BQSO9vqoax94EXeoVVhaARHIkyaK
H/CToI5A3S5OoEWlk9/Xx7ocWc+muIguqsqpXqJ+cUq2dQ7fNxvNKT11685Lf6ZB7U2eGSbwiHHZ
atn18n16NvYirmSj4G1izPcp0jLZBTEfwmVzVX6rbuB0tCrEvbawi+gxmGMnNNyfyJI0nwy2NhOp
trD1RZoEUY3CFjfwh75hz9fX+GJy9meaSzxMQ9tOzTPQ+kekDXHzWiRrbqaX4+LZEIsoBB0j0mQ9
gx73Hbst0AD+Dd0Dr/CB/HRarwI45gViKHWwJq94MRc4G3cRi9CMDHuo9tBjoukfVKCNPo4OrVqn
YYWtoTNh9+iMXl/OlUOpL2IEhMvSlHN1/or/6nnUXrMFqHtzfZhL+v2aeTa3RZ7TlKURic7CMRx8
PPzIRkbXD1Bbrxv2UP6ZM+zKsidn8nJXgUDHyvhru2YRe6CbC6BALlunQXmqrE8zWysrrH27RZiB
5J4qQUZlXsfmLX2jPhy8Cjv6KXnz7dXeNodmq2/yY/Sw+lxZOYj6IuhQuSFEGedLk0ICKxeOEpoA
bUDCQ1JtA5X+kKQ3ijHdMOWhGSuXw7w9VvkbmYYNq9mPNmbvK1975R7X59U6e9AAimQmhprRo9Wi
qqJUbgL5tyj/JYeA3/RDINjtMN3JxpNRKrsR/pxh/LryE+ZDeuVi1xfhCaqiGSe4YE+xkO4SFYJV
1hgozTFM4E6QAtgIBeQxf0y7R0GDlbFXDtXS0rCx+iwxKsSo1oXAG/k9enDz9iCTiNcx8UtXP82b
AjKHn7G3hma/XI75c9KWEFmTg8gnzzsRGkJuvbX2VQChwmC28hFbug+3c6cM8m4K7M1BeVbAvIXC
ItlklT3uk2BNNdVYyUKWhodUktu4gAjvMZ2d7Sj3Bk42BXsc0085NA4NzY7wJIcGgehGn/EYgKxo
eu3MdnDHjkKHuocAU3fQe3KD/v2tiCF2qG0ind8BJ+LIbXLTGr8a6aUuf4Z0CyqcDWdFxxpl2+ST
Twlw7fCSLCeUGQHVhYdolkIdd0RUDbX9VCEFKV5QOYM5VwFFrSea3pbNe2pOtmrh2+U3AtBO+kZR
EKV7Ed4UMSQ1mvsGKCbAseFOn0O1EoBCUjyZw9MQ7rIYgIIxcrroUQwp+DqR3Vr30kjg2Bm7md7t
qcz9omkgTLlSVl3bd4tgHlsp63WZWidNAZyqgZaPDuGhNnQ59TX1vmLvYCM5K5t9JbQuC6pw4dLz
xkLOA1n3TZLA7SF6Nnp6yk2rsaFZ6dR5CmpJDffkOKgNIHYA0LR10RE7tFbr+3Ow+/vYm0SRqWLq
1tf77yzymNA2Bwkdxz6H8UvNDVe14htNbMdc3ioQnIaht51y80AFag0CzCzgzOirpKsukyTQu9Kt
FN5fX6HLVQbzz29aXD48hfymMSAPh+bdbS7JEJBpDRy/fuqOJq0I9AyVDwPhSa8VT1KepfCmJiJo
ZVQhVGPfKJDaC/MOCHcR3upavtcN5PO6ChVJSRxyGdqT13/xf8kl//zixW2WiUoFkBABrN9NPtSw
Nsq2cee0rnagYLq2gy5v2z+jLS6wbgwNBdrGyA1kQFe7bltzcRLqmyiFx3Pxq+vT1lYz6D5SyESi
L95Q7RaN5XseGvvKRLGsofleguK5sChAldpKpexy0cAyqWIpGgH1YPEDlSxUBGkFQ89ABuqzvwGC
YvZogeEGYPI2WmMrS6LOqd5f2/hsxMUFSmMUI0YLSwJe1oYApahqII31TcBKzR9bC4K80ILDo7xO
2j3L+c6EiigSyFOVQss9JzckJz8nHrshNFglXro9DI2jLDrIePPNsoBHTd0NMuTimk5+0BKgact8
uFWBApe1/lVR34jW3aOwDEHHhwHvNKmgwNuSDSOjn1UWbOQHBEjgxskqTXtt7oubO5UyUis1VpvD
11jper8D4h58n9dpyCDrKvYGImzdIbkgfKPCwJW1unf9AJiXtqSFD61rigLYv7k4svkwhlUvz1uy
5lB8hLcV73s7ZzL4moDQjBsOBlg/Ulur98ZYbcr4QeLcLrq9YYROpDVeq0ybjv9UmAQdqI9JUDit
QwF++gQ+nvTQFYUZ1YAGg5qhlv2gTaGdc+VoZS+UTIFVQVyzY57Ke5dNL3o9HdoodbAQOw4JO2sw
fBPPAQZCxsBAtoG4emcB+l28WemzjE+jU8XOldhVoPGAUwN56AkqbE8mFfjghV0h5U41uOJo0W6C
AFTZNftajzdxpdxXxU0GQO+k39dxamdp6Bta5GYSHLVMhKDccKwQsoIMCqMQ68niwtFgRceyySn7
2mnBxQnvkhKQXevQQVuwbLrdCNGpkq0ZIl58bZ9/pEWU4mYxSE2PuEp20I2elcii3Ux4EnjCKPbk
hfv/RbC6lM6cD7qIBRC8lyQYFc6xIAxguj2CTjaXUGPXPLReMbjGW9VulFWPiYud5POBFyEBHba0
yXsUMhjcPlK19iUthBiFBA+HfgDKbwo7BMT6t1mCMQj9Xij3bihE2/NEPYA/YuvhzLLMRxiICFRX
uWeB45jiNrGa8h/kIec/dXGCFavoLGXAT4UbEsQ7U6+j1Z5xvu0aFVq05mGczwqEeK6f2ks8HfSz
LA30MMtCoF6Mq+dmZ8VINY7FIdrAK8eDniXoFtKuDtbS7At5xvlQS8xlmzMxFRRTTDtILHYxss6I
HNB5c+IIXJihJP7K5L6kHBZ3wrchF2WJqS+TZILsMMD60QhWQQ1WQF9DKzIZTplEd5A+f2joyHdZ
aD1MqfFp9WKb5GhKqgDIhxUyHQETpRCvseYGgqd2D6iFWsTQYOzueIkWRwVexEtvMp9RBlQYBGuJ
ree/R90MClZs4D3k1rlkd6rUbzoivDzrXSqMWxLqttESp0f3PsLFlCB80YR7IRgDnfkuAcDf1oCK
FjfxrO8FYeJZoS0mHcTU8SdDsPiA+MgJWAvNF8Ko1I+q8gCZQxv2EfACLXH3HJh5w2TIWCknq3nQ
FEjhp6eGPfLClasBgUhyaN34tQzDz+yGWVsRvtYWcSIlcSZQ5Mu5hRQNjhoOfs27QAvRW4oG1B16
9SGdsfNFdKOBMxmaBqJ3thHaLwBFIFgc4UVilHZixUdTy7cr3/VCQPn2Wefr8CxjxWMHtZHRZCd8
smPSqE+JUDwxCRcqkhAtTm9Ns3lSCvZQR4pmq6nhmma11VoNQkVIdfoxXvlFl/LVb79o8Yyo9aLS
uI7LTyLaUw0VH1PaDtbNvF1MxXBm+KMmLF9WCs+EiIRiSO6ghU6YhH7fhXtaQPMWjw8rpwEeQ26o
xZ8kjdCeXmELXKi5fPudi5oSqyazbQVeHk2B8AfwQGxFuaOnDNDMcBtOeGFAv2/twXOh3PJt1EVq
QPQ+rCt00E7l2B6Flj1ChdsWJLofYr6SeK4Ntbjgcp0yACvxmNGTZ2yTAiYU6a2egowOjqx7fR+u
jbW414iVhZVURcmp797T+i2axhtFhfcKqDTXB7pUXv22gIuLLCuJGsNDOTk10Y8GbjGhcof5+OFQ
BUwilR0DS9mrzXs07vUqfWhN5ZanxNU0AKRHyD130+b6LzLmDX0tsi7ujZJ0clOJNDlZ1pvS5HsT
r9TRgqkHRDwzFE00VO6RTDUSJORnZ1Q1smmu77IJknKEi/8h7cua49S1tn8RVWKQgFugZ7vbsx3f
UBkcQMyDmH79++DznR1COK2vdm5y46qslpCWlpae4T2i9DbPn1Vm3qohuckE3xUGoGUB6JSmC8X2
TR18SfE4pJQnDRLujX5T2vnWhCoCI+qhw7uBy3uwc83q3NowdjfMcxLoUFgYt0NB3v20+hnmYIeA
e2yKZgMczQZyGNtmhI0hA+E5PQaqfaMnza1VPlhdvlOQ2xqIy0Ob/msx8dUEGJzInKNS35CQeQYP
P7IitqDc24K0XUBf2+bPrLB/ti2ImH0aUbDROBIkMaItLflzz6RqV5JpX0KRTYU2vd0gz0xe7GqR
YvyPydbGo7uxrXjsjvQ+3soObl2Sb5finY2RDyjhcHKn/itcvSlrN7Z1RF8gd/MMRoPwVhhZhgvn
UD8bttXtRG1/FT24Iom6UaCtrvSBR+rXntYPnKrPhYBI+pg2G0ajs2LhBp+WOnyoR6eGJUMaYJ2A
WKbFtzkawgr6IayK3ay5q5oXjb5fX8my1P3599lhEoahCWQydrF5yU/FDXbMpXyh2xyXNcWhtZvj
3tpsBq+D18JR89QPXAYiqe3amiztfItrixMEK66EpBh+hhoW7tjcU78CS7HZGWCYMcJfeBUbUMKO
PEVLHaoaA2qR5szYIYK0SPURa+MpappTbVwgRLa7Pkdr14bfftzi2KAcFYA5/Tj0hCFOp+JMvQu3
pQclUK9Bu89p7gnwPl+uh11pk/0WdXFsUAMzEqXI5cqYHy0FL64gxF4PsbqyKRzcLALzGmouEmtm
jorVTgMjGTjGpu5k+U9axdu/i7JIliWySsgIonABJCsTbtTpbjK8XY+irZ5HvwZjkd/LIr+qkZMp
7lkQUHd5je6Hjk5Hx+yN79tkE1YcFRzZpuhwMrW/VVR77yNPazn1MtAMIuMpIMPJGpRTQ4s98VHa
3mbBsKc1dNoHuOxY8BPKh29xSCUnqeQzWIs63WdmYpER55sK8i+DEQAzGeSwZFadqzeQ2QQt6kZg
8k2lm8JYHIxSv3InvyOtghMkRVsc/kySDzL9f38ckrN4iz3dJ50hGqOoLgaQGIWm7VIcFGFaOCW1
9wVqrkzZaXhaSgvYLMLIBN2VvRF0OJU++LBXGzgFpOHTILJdVxRwyay9PqSbQZc9365utNnvXGxv
lYUDJQz1WUDzXQnaNHgFksJz9QujhUKpbRvgpC5CiEYLmV209Gy1qVPgjSBsmjuuVJIpX6+UZnEW
OWMcRaNoIQU4zBs22RcQysNHczM5n0E3ahN42dF4ldufre68WdTp77MzpM/hfdKNMT3n42UwX/mQ
78eu3QvZm+nqh5rFWVScWeL3mT+M2OFVeBEB2Kb+X36nRUJs41gUZWkZ575UnRTai6l1C2mVx+s7
QzZfi4SY1fCnSlhCz0p9jBjcgZJbyLjtiSV5Y5asuiVe00h9qPZxxTgX2HQ0AWtw/Ij9bnt9NNOv
/WOb//oq9iJ7VZ3JisECmtuArYmZHXy1nwyj8JylnOI4AeoW4OKi2lyPKpnDJRg0t3F5HGJOz6X1
aNQ/cp9DJ+yJd5rkRmWs1pyz4S2yWExVnhc5MG9NAyKFf5Phblqmh8B4t8lEKr1hkAVRWXPLgb+t
leKoR+8FfWzR8uxwGxjj5KMP0q82iyEI3GdgKfQlTPXy7GfVmnjqyl1qFmh2Ii+ID4jqvXRBskG/
99aHFEKDqtw30bUrlXTTiHI7wIOuM9WNCeeAUgm2A/TRBOOPTDcfoJPg/d0kL9IWSao47YuUnlX2
oCjVLsMzRm9Vt7kvwfHJVuoib8EoEAeAKuhZi0Z07NWTjw6OqpWS/Dht32tLdZGoVK1TOG8ieq6h
ymsmgwu7FNwmKfy+gF0mBZx6Rsk6XSOuMDJbP4uk5cfcSshgG+esfsoFhONhaxPRjVD8o53eFf1L
27XHyd/s+qeTDXWRybgO0nVUNfRsxsSNbcvF29AmoW+QLvAMSEvmCj9cjyjbkYusFocNK9XAN84C
pCSuwXMmsvdDdUu68eV6pNVC5p8pNZcStpGOF2otquiZZxdufy+iHpZK1oGUR44HiOuxro/KJIvs
ZihZ74c+TtS4optSofAmsqsdjKVec65Lco0slvb7OZpDkqetQ5wLNWQ7G1h10wFW3Vl1H0Iu9/qw
1jvfszlcpDV0ohM90jGHgUa8nA6bArZ3EGN1wy50yXiO8weth3MY2CEdrrDXo1/f7n+oZYisCPTY
Rl6Bs7sHJt85r6o7Eeru9TCydbLIKn0e2igRcEaMEKrINI7eSXJoG3iumMWm1uzd9XDXyxOQQ3//
fA3eQ/EijIOQsdyxuteqer4eQDZti1QycstKs7ae0lfhKamxtbDqjaqXLHnZtC1ShwWHVBQOYBiM
pe523RO1FKi4DW6p2U7WyKADskEt0kbN86EP4w6OiDUUh4CfHiw8xZmytSDJw+by/QUNnBrvP1hr
TYobUBdsRKgCcAuVba0+d7q2zUpIUQAfwKlMDlAyxKX+RWeOmmiaHLkY97oK+1rE5Y7H36+vDukI
F+kjgnFmYwUIo0MTKekDN0HlFaqGawxk16UaKg/9ntn3RSlpIq1hNWdnnLnE0KhqD7FkYk5IYjyf
AL50AWTs4sNR+26iiMDQSHHxqgMuTPIsI9evd2d+ZbJP+sTs9iF8FiVpifZcu9W3UOyqxPS4uoWC
m+1M/Cut8Ij2/6GII9nun79rFje1laJUrGk3ts96rMNS09pf/6LXK2vz87Y3i5AH48hLG7dGv/ta
qyleqkovqN7LGO/xdbi3QEUxoYd7Peh6K242n4ssI9TSVHOO5Dx9zOqu6O4gA0jNI+SOXTDaNtar
QEswOdHnmDsdtBrBgpAk7uvFi/m53mYDL4nSC2qglIjhaMxg2UfRa22Vu8i0YTtqAi4hWcGSlPc5
J7OAw8h10GZCembhbQ8/X6ES1wqjbVGiG29Hb9enWDK8ZRs7L8FbL0F1O1ekcqBZ7VY5oFLw+q2y
l6EPTuB4SVbSGnVvvkOXPeyO8aAbTOSGxob5ajd4TNz2yqTqCYUGSLZFYeOMdeVqtAP/QHEMkmyC
4tvYf+cl6Aht5YyQ5lTSUxF1W0iSU8kXX1Ot/O0HLpJXiucPXlk9SoG4eCXaF9hKwlg4vYVaAVR/
h9s41LeaWm4KoCOViMBBlG9C9TGBprRTcHA0onzD8h+dfkqN934AaJTB1tcmt2CUpg00X/P25Dc2
kKM/GHwj+wp+mjYQrFpY7dsKzyldqjZbKAe6XGTPaedvupLtlD5+I+heZYa2iRmDMzr+YOtgzEaR
q9PeA7UVZ+NHEtauBZe5qWnXQwO6DB/0ytooRbtv+j0rDwkj50SMUPMr4R+suLY67IeSb4UZITne
ZHUBaWsKf1ji2njRsmzAHVqQmmGwbgjMRCfO0aDuYHt5EVCxLE3rrW/HzqvVHjnBoBVuhRw3TjEo
nlnWlstTEm3zMhzcKoG9Xg2NwSRBGTSO+OrxmH5rYTnZQLeTxkBdXl/fksy4bObDYReUrBZH+qQx
i+8Kgb6v1yNIKuWlVaOCjnyd+bjdEJ7vi+xnOoKNSj7UUHKmro8EGq4qtJw08qm6O8sLLQ2NMgyi
/qJlj9S/S1sJ7mXNSwLL/leA6QfMAsRiSO0+R4DGG4VbKxsr/JSSmlBJOgww4+1oucGduiF708Oy
vz6NsuFNhcssegLzAwPyPv3FYplXDbDkHCNJiDX24m8jXFTF0MPrrJYjxnScqJqne/3edoUnbjgA
hm4BfKjMqU42rMUJppZ5SvRpUgs43FIMq4ke/27ipgw/mzjFZ5kP4cH+oqcAj9hPOaSkr0f4H9Xc
PytjSVuyRzx4G2bYw4CqPYgdLG+3xhbu6K4MOrpenf4KtLjh9qPdlub0gSLzDYKePPtpS98CZOuc
ab9PmJ1pLDV9jKZ4s1XHS1pnUjgHqBBicIcywXoA1vv5Ecq9ks6SbP0t+UpjQRQ0zRC5c7NDR7dU
uM1h0mqrPVI+Ea9y5c+ZkgXIFrvaglemEk/7KqsgB2fVsFq+v748PvW8/2xl/fpqi63btGVO4bbX
XUzATH3R7lm3N5r3UkDOh0X9S5JbeIHnhleHwYMxmsj1n+aeIfglGTR4rUi56YoXJTy21td6+OHn
CuxAL53xlXWw5zCzWx7fdAaqAj271QAuKqtxHw4wf9CBISbQcNBkJmBrC1ElANiYzCIGsMe/r5EA
4qVmOSVbM3mv+MWyLz3uEtfnbXVbzYMsdm6Go6/QKZbDkIGWAYsGtb9URvpQZ/AZBey19z/Vy/1R
poKx+tI+j7y46OI76X4+DS8R4AjfhvXBNn6ANQ3m126yubO0F4oTHi7q2BOVR+A1jU8FVOrwKKcx
r96afv2aP+SmOhPsFY0F07aIIfISetCPhf23M/kdAPLWHCsHZBW5zcHa1pjHXWQbXrem0U6JwK7I
KYDdc+dLtoa62rI3VQjawP3Cptqn8+AsO1t1phptCGmoBIZ9RaadQ73+aQ7pOa6Hzhm6mnlq0Y43
qgkQhjUM7RZW3Zo34vkOqhkRRINDsHy6kUINWPROLJ7wI5l/pOZNb5/t9FvJPkb1VMKzpAHuI+Pn
Mn+qxtbRlK8GaHRx1ELi/hsll5rdxOFJg43zCLllYqtfIWDs5/UmV7WHZOzcUE/fSCsADzKq01CL
XT9oT7TJ0auKXqvkzqZf2vxMyDfDbp+SIfH6mLo4F4CaLG7q+B4DdcMiPbbKDxBDoAwA4X1wPZil
btLySxF9r1m/TYLEbSrFIUbslpDzzYp3PbgUMTCX0FAIIopas3mK8BSRxpDyB8KSFLiUkDemvSi5
5vCk9sYO67T9WYFJkAHamAD3g/VhRyZA/UBCAqlu5EetOqYxXHFCmNFrgJm+hjDpNgVUPtE2UpV3
nn+1TVQBOgppGIyXAj2JDhwR/k0BStznKcr4xOkhcUDxy/O7Tgc1PrvJsp+6D1Qnfmg4PIYjaCw8
ci3UzAyfh+v5Jh6hNq01Dh6WCYM9W/bdH+5qgDtrk22CCDLMEQCJG72VrLW1e6OpMR2GUFPeIoss
XNfNkECDY7jo4aYskTpCwIPwcoEOk+9JMtfardFkcCkxGDWJuaxFS90CUpYgVr/1d/2hfRQQCnAy
uNJBiVn7Ht810OEI7/lHB8U12Sm6lpvnwRcnGrcFZPUbBG+3kPMXdFs8qc6kfQKZJmBxBF6Ye4i4
ytQWVuuGedzFBFdMNGYgEBe5edwG++aiv+L5bIrcOM0GkgmD12de7k1MRMmETzXJ8og1AbWA6yW0
KCH3+/t5pBUh7UcdRgogrbyQTea1gP5+Lw/aDW6Le6ma7IRPuRZuUSKZRTd2QzIyJA2Qa4z8C8Tc
3Ei1t/HwI2QnYeDZLdsayZtkmLok7vT3Wba0hajDDtAXDLP/VGdS4Q4GS5Z+A3j6TgEDUnYGr50B
84ldLCbRqZWIRkzs5I4y6UEFmw5GOyhAXOh2fDWkVgdr18V5wMUq0oThgwlD2EXrTKccWicloDl2
F1vaCV1NCLM1s7jtwNykHkwLQ2u37J4+io3m8u+lCywdKqljh0mNv6i3sZSuvlrXzIe4KJ6YaC04
ZWOII38WInd8ApVwZWcjoWv90wjjdp0NGwsnkWT5rGYG6A+C8kQ1Q/v0V5otHzZ2hCrqwC6mCul5
pwfQBM5FwUZ/8FvQ7Nz+ZbrkmV8GaeN3dX/OIi/mOsuTCDtFoxcePgDEdjDBBSiM2xLtGYtdigR9
6PadGiArBS1k/4VsGU/7/48NO4u/mPJe44BAo62GG5oPtrSK2qk4/UcXUqp9tZr8Z7EWZasYKo3F
osWWcYNzxHGVMbfRJnom3Gndbjt41aZHbzaFTojsfigLvahbVW7q9pB1IFhw2Hbg9sTDSwPfNrAy
vCRnThLIegZrfW/z12CXHlFIxkXE0NS6tOVbGcEjsYfrIcGpn6BuILarwt6zYJJWjGQd64tsP/aU
JZHA1wzzLwlY5AIKJX3fyhaNLMy0qGfbxSS5HoVjz/AhJyxpeUSIdD/C8bqhzlTFQM3e5HKArWSz
LGtin3cgzVaIO0l45WjA7ABNhyMV6Mz0WV7mr2bc2SdcpHjTh3Z+rmM27fB5tB5iIP/KEsLED5Ls
IxvWIrMLDUr2MNsaLv6tutW94MhumDO9+kxHtGwnrPYS5gtzkXFaUDwDyHFBn/poOqhdd+GFFI7+
ziDOUG6Vw/iI6v8vR7jIMl1FVF+PEHPqXzSH0o3uox0E/xy4kkpt4WQ7b5FmwOT1ozHBdPKDdVT3
/2k6yamJq+iD+UQucoqt/DdOZj2PuD9wXFbKON3klOFxfoRkTuKxoTu1cFDl+uv1KV19DJlFX7oS
Maq2RDGR0VJcNjzA3PcJ9Bi+RafoAQbnGLW/V27RdyXpFvwIIIWeAslPWK2Afm2PpWuJnyQp0UYc
mvZYOXrzrPb762NcRYLOxzhtnFmeCQxSp0RgjO0bfSt7T+z4VruD7idqLBTNN+IOvARPe0gbyYL9
7O5fORY/b+ezyAX08oxomt3eLtCayoBKAy77RKYO+k/g6DHe3GmrdnIGddM28kYQ8oBCcRT2bqTd
UxWo91oNlfQog9m2ME5Zqh26EuI/jea7WmtLUDerax4uq6ZBNQaA3aL+pawRSpcE7BJk6qYXBShq
x9ge4FLFHXVyOiofGMQ9JN9ndQXMoi4SpCUGywYL+z9Vd/FD3UJP5Fh8gwy96kJ8LcEBJFsSspCL
XNkbpOh9jU+l0YNlKU6dvgalvi3bB2Lmp+nJSS3RAGoAw2joxh6BIEjDztOgpSsZ/DSlfyyR2eAX
eVToXVv6IsNhNODoUYG4bm4LoBvDENoohubSAcCF9hYEZldJMscYAwEgZbq5/jNWz6jZr1hkVqKG
ZeZXMX7F+IhaEtIepss1kEMTTTbg1VN/FmqRV8HvCgMaCVihQ2KnY/hHwwncnvCijivP4AEXIndA
WT+uZlEXWZaqNU2gJo4Bqh8hbjzCijZ69JAO6JDQBztj+wEsf+R7uGcFbhOJpwEeYqTrJMP/VBD6
39+bLQF7dsJK2ATCCd5on+Hi61kwRhPKAAFv7OheA16wMMbq2Grfsq4BPRSySyeI1FfxuRU/wzBw
bPOciYuAaH0iLioUWXTy1nbm2eo+7OFbFYCJFZvbpHpQ/S/J8KwoaKjZ5BBBELwmd2zgjo/H2zrr
nJLAdti4ROqZ5nfF8BaYzxCfclizI8qJKPqJDHAgY98sqKj5WQH1acvDxLDhR9R2jgFvTPgIZhBy
/lmVLwx8vCaAe5uxAxiwEYds3JfpfQ7gXAjvsV57UloJQn21cWv+81HB9vs9sZutJjKiYimFQeeR
oHmm0D4VCXx88ju7/QaO+aHwAQFCgaCmm677Yag3ZnpMxJfru2dNCRtKoP/Nm4wsTpi28uvKwKP1
JQWnIe3pVugD+poxg0xUncBUvTlC52eTVAxYimL42vPbCNobdXGwLQCn+Y/Jy6xVoTdICEyBHrn5
qCawTqbKIcUTHnKvBfyBWcLusTyYpXHXorF1fQyrp6StTb0dg6hwtlmkgD7kJA1ixQBwSbmMHoyl
bqMj1KknGUTLAfPuxI8tOO+pJPBaKp7HXeQDgylll9XUuFNKyBvlH7YMDDb9B8sdNw+w2PpJDuHr
JIDdaEryTRgXDmfDUWWvHYeSEjkYYNNLpnL63FciLkEtJWuLnKmYynozqZeVO8sLbga8WRLU4Zpk
F6yd2bPhLVtzvIySLglN467XFZeUP3qSQK9qBP5CP9UV2Y8hYC2m9Ma/dm7Nw05zMCtt4DUXNF3F
jDtqjbuo+vx2yjfa+CCAFrALTT4qY/AGNOFHpqBZmFdQIzNTJ4Iz+fXplnzfJcSC0mLoVF3HBKSg
ixHuqnzcqQokmbVjooK6S4jktFztMM0Hv6hYAtGG9hCY9KJZsFypYMoKN+O0MKHaT1zCoGnCNe0W
u33TKjKi4mrWmwdf1C6A2QBkkPn0Murggr4X+Oxq+xR30JVBY0cFORTGxU6ItDEm96UJlyetitD/
8axW9pCnylbBonoxgrJr+8AwQLLqoZuaeA2eU72pcCOetg88eL//3cdeZCkiwrS2UvRDSriNGqUL
CX/IXBmHemJsRuoRDCVJxFVEpz3x1WCSDIuJpZyRYbBIU0w+PTZMu5lvm2/qA/S//59UDu4Oh8QN
b8rT+C/aMPPAi8kVdBxhOdobd0Z0UPufQ/RN/Lv6cx5kMaGNFoQG5DeNuzIp0NPKbxR4yydG41IW
wO20OobATbG6PPixf1KqosCRRjcaPDevf9g12TQ2/yGLc4CTjqsCEjtoX/g7e9vvgYtAU6Y8QF7b
kzYR1xqW82iLQyEIBPgNOtJXp38RAm6KTHetZHQqdfBw0TrQ7Gxm+Udslnsd4nHXx7qaseC+CoEs
G1YjnwJas9xpVZQKTLd50a3Ua3m8V9RxA58CVwsCz87y+0T5eT3i6uOR/Svkkv/G/GbEm11r3OWT
hXRenJoQluI12+cJJxg1bjxJQ26Ibe0KQfbGkO44r7YNT3ADGl0FeD0rh3gc7e+v/7LV43/2wxY1
HNWawU9Jal7KHhgovfRoKCQ19+oJOQuh/X5U2TwNIFGv9Bcf1dlgw3QbIxMZ3wI9mETnUn9JwsP1
Ua1dcubTPeXN2RfuoC8EHhxChuKYjm+WOIpGYpK1dmWbh1icQZllUkNPG/Nilv1JELxEBsquo8MN
02XErdUu0TzW4sjp8LadwZzeuCvgeajiBgoQ/x0heuMWZXXsSthyMsWzqnEXA2HZq70XW9CujYpd
ohpfB1Te4P+Bd2JWjwbpYCTubxQR76/P+SqqZP4rF/mSQ7HSshJMusHeiqp8Tls8eOitsQMXpXTG
ABogTfww9t2WFuOb6t/2NkSnmgvXf5T9T67D9lv5QnTtiI37bUDLgyamAyqOJNNNGfWP6nC2HJcZ
V+3r2LYH447BSjgYcI5AYpCArdVp5JYKyUpcLxdm4RZ5lYYjDQwc/XfJgf3UjsRN98HRdMubblt9
TfYQpdzKtLjXc/ks5iK7hlYbZUqIk6st7oMBxpLsNcEUm7EPy5/iCAiJoj3mg7/FsA9220lm+Pru
s5d3bGvo63zoMMM6C10KkgmBM0NSZX8ZZpG6kjDgjJmZeQFVZqfWpguDdygDykqe6+kL0my/5xIL
SpdMHQJYJnKIsTWhq9oWmBy7CLbhDE2i8qmPZYJG6zOIt35VAyVNo4s1CpdybldCmJcwfm+7rdr6
QAPJRBhkQRYrk9E2qEnso9uYfqjm99y3Xda/XE8K65P3ayCLlVhChAx0HJ3By/1B5ymAxOohqtxR
vTcUcVOx6NCMMpfm9cz8T8wlXFUb6lgZLcYueZh6tmLvqKofGIf2GHjn14cnmUK2WIJpNnBlMFrz
kmbfefSUitdQ1tyYzpE/09Wv0SyWn56HRm5pOGfqUYHsXOPFjUzVSjaKxWnJ1JL6hYoKOx5NUAne
a7V0y1TGeJZ9lmmgszOZFY0djJTis4DcUefNTuf+bYjFgBclSYG3KsACcNJ/9w+bRjyLlVUMGhAW
Jk1/BBCA3xUwR4pu89Khr0a7yd+HW+41e+Xd3mUbxRN7EaJn5Q7E4UjIMNiUAnhkg19s6C61NG40
IZ7OSLBRTYCISh397dD1rZy7nQmihRmXLzSpPNyA3BbSydCbPFhWVTkEnnSOAu6vY5Wh5MVhve00
m6lFEjBUGFmVCr59BYuoVJyH9LW37gGw2tZ6X8P1Nk42OE22BKkuKQLo9PPXrMS7TdDFx5DBZQua
A9c3lWyuFjkDQtFc0LyDChSxTmEMD2tQrwZ79BQhMZCQRDInHNRsmUBJNuxIZrBLggfhNvW67Eag
Lk+zTFIC/48T+Z8FuRS21wOuM9PGgoQt248Upmyll98MAItNotQyqJokZSxV65PGTkULfeCLZpab
ETyiQCTb699oWhZ/ZCULyGhmWwAdLtGGkdkrmtrgDT+MYTrGMnC2E4d271WRQVBsOLMglKyK1ScE
exZy+pizjxVEJImNNpkehNmxeqJ7OEC4dJdC7g7zWMAquZZsjk90x7VRLnbtGEQ8jxqEhPaFdmxu
Jn1+zUlurF28L8GDaPfQNfas72Ib3bavEa7LvqM5zQe2jOX5ePiPvHx/feJXD9TZLCz2q+KX1lCH
Kp5rU+h98OZstj/7ePQa34LaoPLM4mQb+v3uetTVE2IWdbElzXoUVPAB9Yj93I8QY00f039j1ovV
9M+a+uz6zT5wEnSk66fZrrV7xbqvh1cxSLQGpg925YMu6c+hH4o0KgBshPskGG6qJ+IOqOAfYZ9M
Iu2yXT8d/9fCLc7uQDMappcYkbGrDomnvtquecvPGlYrxGCvf6JVIMN8+han+GQsNDQ9gol8p1EB
OuEhTQzktMxrrLc6ffPrh7ZEJ7JPJeNczTezDzf9ffbhcuZnMCJFZBtP6rUFVqeQtOJkm//zljUL
0Wr2kBtTiH6AbA3EXDN0jQB5//DJ6yhKSFbihZyHrjVmzoCmcxUeu+6xTCXrZ/XAmI10kYNE1hlq
PeUgIK1dEEf2Pk7lEZY1gd4ern9P2aQucs+ghXmYceAyxgJNmQ7WPIWsDyYbzSKXVA2BcGWGXa3A
Vwb4lm1hvCmA4UMAW7JC1suM2cQtEogtkk5rpr1dedXNMLzDb24PcY9n/RskM6mjA7REzt0POfpr
PXMBog75NgbnwsWuGONY1yK8tl3goYEj2JkYAQSSy9c/lizKYgekxjCm7dgPFxO8Vtr24Ea0XgQ/
kb8LsyhrKbStQBnBYCByDx8ZDagV2IBKvtX6wvs1Y4s1HhRpkJp9DfA3ULMwnPZS8nJ9GOtZ+FeE
xdIeYScdhBpgOXarwumtcatJTZOGbsYgt85zyU5aL77Qj/vvGlis8xTSwE2VtICN7rqXqfhqjtNJ
Hbj8iOJf8o2mlfxnzv8VbLHSVbVpLYjbYykIfJ0azMKAQ4MbHKZKcYMC6aIxN0PUScJKvtpScjLW
9aHvtQZAsvKHkb5oTHZJXE8W/4zLWlx17QBwBcigAi0aH5PuXDAfqkrfoBglWX6yONrvh0mEF3l4
fSTjpbMTL85f/aI/auziGzLck2zGFpkh64dRsTPAnkQuXIH2aDW+XV/nsgjT32eHVkKb0CxiIKVV
rQXtB1R7RYZPlmyl5eMYrUSuBy1QkmmAt0bu9RUsA1J4Z3W3mS4DS8nGs8gMJc1KEofYRzU8GcHw
9CGh/3cztsgMLWtKGLNkw6WBVKf1kUo5ApJEbS1SgVmbOdOiHCwp7YOYd2EvgJqRAmVlURY5wOh9
PR8Ivoqxg4JyAVsAZ4gdvo131mN5qBxRbYp3uRX3/ygB/9mjy1cmqDpUbal3/D7oxdc8AhAfVpZU
751KM1xUTM+mGb9avHcty3SqQbZ1JcNeyi/WaO33lo/jqYL8BN54dLxegf0oyXSyKIsE4athUw8M
CTYb7kR0G/qKY4MIfH0hyoIskgODs3apc8DE2iFEtxL2TVT1suBf9Xl/nUz2IkPkdaDrVoP1Lj6B
lgXonggHLPD10Uhy6tI0u9Hr1oB3LrsQiMbl0MiPRhey9aD3dpIrsyzSIkWwLkkgfImUlxtPPgRc
RAsfA1jHwZRLMqbVL2SbqCktoJeBL/49uYokaLUGesUXezgnoPoYQNU1vRSWtZpgZ2EWCcMPcaeq
fMLv4SZ1r7+hC3BIsI8f8l3s2rjLgbQQuOGRymqW1Vw7i7tIIWbWxDGJUIWFk/sSFIppoQBC1x+i
4mtrA24H+rDSnkj/ao6V1xbPqnGCtMC/OYx//YplVVEFpZp1iolJhvG5BZHgUsEvSXoHzu9/9z0t
7ffvCZCj1gWAgFyYesxV4ZHxlXJdEsSYPtcf1dlsQIt9zWtOc38s2YX53abrqQlTGLP0xhqSQh1M
fXyFFXhqYV9GYes7RbV8N03Kx5qFhzIOPObbp7pr8cr0Y4CnObdblwQZznbD41jhjXhVbNvpugz+
jaXTht+p0N3CvNHT7yTOwFfKPE09puaZqh+9krkjb77aeDdmzPK00SIOzatbS1dAkh7sB/ifASUK
ywihprpDGp+7QUpTxyZs/y8SxGxaFnnIt6BJh+4aPFzM7xZnz6piwbzX3OTR0/VA07K9Nv/Trp6V
RCHLWWzoDb8vOwvQluq2B7hVmHBVzflxiKnXpr2XwCLoelhJsrAWaSlu7b6EeBcuTuWlj+9L9Qym
/PUQhrma+2aTuMhIVe+3GhdIFZkZXDJ9Wk1WfaxYc7KE71C8yNPR3ja48yRq6CSZ+VjEtYsXzG9Q
ZXWpAfzwER4LXgt3cyvIti2eNetC2bVwNOdN7AY9UH6jWu0rrEBIgd0GUXayAvun2RU3nYiPZa07
sT7c+uBW6HX2QnqwLjWyGTRcdMrnrG1vCugq+E1wUBP1qaB4VbS4p8SgmMThXo2e48nuEloCft6d
BqXYlg1IfhQFjMLdPhvuteJO4zu1PAzRdzLApNX/2lnwqqxAa1eCvfAhxgG33AFr3UcjfROAsoLn
dody7UC1wDWSdNfQ9CGHAnHXpTfaMLpaSuHu1+/rGlQpJfb8EUi6DHdouNpvbB9skWFEtzy0v3EV
bzZwZoNPWxXZ96lib31uONHwBfwOz7TVE5T/tkMMP0BdeTbSFnkqV147xXJEUMFHtTmkNNwmdfxs
dsl9VsExwYC7bSFeR7PaMF/ZQ1AL3DcBon8XHFrrpOsxEnwAVLZ+anBGN3oDMya430KaFFpCDox6
4B9AbksolfRV40bwYoqbcKsrb3Wt77iW7kn82FfRcSS2UyfBpupg/d1FkFrIvZpDEBfMlLaHBRzV
Xwdubhv7LtUeCAQfsuqDidDjPHT0InKwc3bQXnZ0xd6rmenmqeFBeGKjKfuxbBw+3vtY4Eqf3VFI
d1WhvjeTNoLXVneTdumbQXo31MixGFrd6f6PtC9bblvXtv0iVBEgwOaVjUTJkmW5i+0Xllv2fY+v
P0M5dXcURlusU/dxJasCAQQmJuYcDeyLDSWzOOtdGSSbBloKIyxmc5A4xwaWNvu0gRxq4cqSeKco
JJVd1L418KSDP20KBS9KdokROmjjSWA6siMPQLJ9isst1+9gcUDljRYco2BPlM8qZ9vY32RJvObh
Zzk0VhTAsEs+pqlXEsy++8aTz+ra57IBiuYmMAAaTYUD/yvpP8Ri2/oBelCvpvLZNy5IMlaEcq3G
jmJ6SSD2AGQrh8BX7kblvomeo+leMltRb8PqhcutUXxPpjsVK8JHdxy/4J+yhhbrXjdvgFFwSNGs
Rt/NzbXBB2iKJms2bvvajYZXMX1C3hfizC+It1XzLqtiJ0OkgepTBz+unt3l6bHx14q+UaAiJFtm
VcmvqDkkA+yZ+WMv5CoD8L014BVe8M0Uw8x2oEB73Ru8uOcisrT0QxXw6yCJFUEsUqtTx2i+CHBS
LHkeyKEEXYrAqiJGguNXpcX7x3EAvl5NvSF8YnBvadFHLAyyGkt4FIy1m5KjDMKXCmIc+IpB1SMD
fwBFQWlgkJY9+2MLtkXhFi0U5lLDlt19orzQRGzzwXeKSTqR6mb4f8BzZSpI6qPj18c2QKOqz1yt
ZDaBn3B+I4X2Bi0Ku0J7tQsjvGwHKwxfgvSoTxvVL221IOsyqdyBytc+PFbTA9TfsUnzw6TRfaq8
xRBkm0T8yHz9K4IKdMwbK2zguDJwd6wnJ0IYMozvXulvIKziZKYBu6BXU73VsvwIdXw41ACwNkAT
pSw9NHtRx1dBbSf3LYVkQC4coaHUw1H8lutWVS0Oz8kAtelw+GgnFIwjaHHGpqOpP3BrBj4aIvuJ
6Yp8OhkUGh4a+07RwSYuqVY+euF+XuBGFI7eVE6U1Z4/ta4aFjAmggpfHdmV0NcSmsWdSlcjHD/K
rLYmAyKV+fAw6ckmjpHD4THkiJGuIUe9rYafKdmR5EODE+nY07ewA4Y5r3cdTz2fxtsOkaeu2Kav
4r0fq/c0HI4pW0sQwBj98gVDTxQhNx3uGxNRNdVfG6hxSngzR3l0LPh+knRT58Hb5AtXb/zbhrC7
LhG7qff6SRx1BW54MF8twXnqI5cWJ4mH4TMefZuWx1Cm+Ummb52nzw3HdVUQ9KDVna9JO9YQgMto
XVU6VBtRtx0Wgc0XLmzgwoF+0QxBDcpneULKc12rKYuP0bMC1z1Ps09CquC0u9NntQG7ZWu+0oWc
e2nMWZIwTUytW1DtjlrRelANdCY4gerR8/U84UKW8NfMZllCYhh9OuJNc2joI/XXOk09UQdo0SyM
c6kY8NdAs5dLasR4WoJvdKwb/RBAVR4prdVBsaTsIOw3/AolMIuAD+Yx99hSzXVpLWfPlwGoAg71
H+NQQKkEUdTl1atfte71tbyEfz+fo5g18JOwZF1yKnhoqdP8lJvMjR9ASWa2egzvNS8IrXCB7nHh
AfHXiLMyaNK3VULa1DiUcrQk3/mltGIxrP0Swjva2q8X5G4uvAP/Gm/2LApZ2Xd5he3SQgSg1SEi
JY/XF/E3Q+WvnByPZ8rYSeZMCM7/4eMTo2WKj14+4n6ZsDtcKXCqzMvDVOtOm7/A6xvOwcYjhRIT
5emmI8ypmg44GeiYq9mTBtkdHzbyIgEnzvxuRP+dNMHCC+Wfd/jsR85eKJGqKkqi9PFRURVHKtWu
kL7NNW2bi2hrIEG4vij/LPtsuNP+PnunRCwsK61Fo1hDaqWDqWSmC9GG/fMUmg0xCzekAfKcqSio
Gz2oZo3yQdQXUkqwziSu1HLLzHorawbuH7pzUZc5yqDuOx3OHu1khbC3o7mxTiN6n3UfEb5avydR
B0Mj3IwBfKTyxo6QclbyozfXpQbFzuDn+hr9C22dzWAWymDGnFVK0MRHY9+5kJBw80O2Vu+5gwrx
JnVDN93L1+tj/hM9Z0POgpoCTKQqBxz4eszdGJd2lyo255FVstX1kX7DDa4di3kIi1uZDz22AF+3
G2T/XgrGSegp3v9dF/LvSc1FADglLIlOvRtk+d2z3KVOYZc3HEoO9a2yQplu0QF46dPNWf8CNmxj
WOE4xZsJHIiduarWeeFpDs41BDLkHiJiaPB8LCnl/Atln811Fs/MpoWImQH8ChcKXmeK5VN0X4xg
D7GHdTGudDywyuBDjQDOTsPXUc1Atv/Fa4aX7YcyQfAxTd9QJ1KckhZuFS/UJ/65t2Y/b1YfGgMa
B6FfA+gCMpuA1jRNQpgorq/vrYXowmfBbCARqbseHzxWUBTAeywu7hdGuHxQoNwtdGYyY87NlSSE
rKbsJiC9xSst6k89ENDJq1Y0b07ME+Wu7ExuT6FWuSjyfbBKPsg8+OjL+raspuPU6nAS9tvdKBKP
aT8a+4oz2EL60umVoxFUq46It7rxUcMqUgdWx0fNIMcJWHqmGK6PtD9smjsQeHYp2MgNearwtEvk
6FQh2tbtiRKpZ6mdS98Z0lN+rpJ3vYkPPv0lk+/rq/HPpf37q/5ZjNmmG7XalFEJRapW+wwzsidM
+VKUcBWbYqOo2Q3Vl+zPLn/hPyPO9lGkEX8cNYblbyAL2NzF+QIS5fJG/TPAbAvVesorfeojcJUk
hCW/9eAhXJIQWxrj9Pdnl+DYAxOS5ggSpFbuQ1AtYT7lwd7Auv51/s3iZp/ntJfPxhmAqKkzNkzH
trNK0+LHcjPcBtuGIMFaiW29PSlOL4x5+uT/Rvc/6ze7uxQiTRQ88YGU0Na2cKsu9sSGrZ87rhVu
t+tmIX/5L1nWnwFnN1eK4hzzYwyYIeS6YOH6b3R1cvAsgs1J51Taqg1JlAI1D9dvXIAT3CC3lub9
O7Rcm/fsVguNSeNR31WHsDFRMvvo+2TDpjDbZKFxN5jGJmT+XuH+Q9jGr5HPVz0qs2Cdtzeqb2zq
Lt0MrQ4rWChnm/7KjKaVj9pgPUI0yo89E/ayAqZhflpYQnk/oUEpFBl5MqKgDZmCxu4h/sAbct83
g5vHKMXQZhfHxNb91AGIxlHgTyxluVJz7bk2IZifZAuFWvVy4vWfLzHHGVZpxf02zPiBqZC7oONN
nwCbV3Z3g4HiXfXSsRoTxlNCK/aBuCs6pL3JoR0TiFV9F60CcGvlJbq/Ylii0ngv+nuVHAc82QWs
no3pTRV38DuxoWL+w4zCmjLcXEb4obFunWfDLa9PaBCzeFNb5T0r2F1NIHUrkUxf3+NsIQjN0Y55
FYSIcqVxaMtjB8/5lj116qNRwBSPJ+6U/ZTTpzbkzjiFjik/CWqOMEi1sgxFwKxBNQglwPA9xvek
WWDBAvhpgu6jncnnwlhSQFkI0b8xPGcxoIkgem+wxjj4xrhpus+gFV6E3rGKkrLevib5Qnq3tDaz
AF3GLI5g0wryC4SXc3iwwWV1YflP/8SVo/Yb03g+JZrTwR8xJVlloJjeD0LbQGEGe+sjR0qRda+l
JI4f3TbJF0OxJ+p7GHLGVjiOq6EV8Mx5UfIMqtAQbWx7i56ssH1/Q2AQ6l7/qQvJwhxdGYIvg2ZD
FR8TgYYWgeqFcWAEj7vcWHhs/ovFOsV6EKaEqoHMDV2hv2N91HUhg7UE4m4DGUopYXsx7JsStmlx
vU0qZWXwTxhc20VNVvqkP1TVEpDp4kvy7BfMbhvcXwzdDyQDITSICwXw8XCAeK0KfwjZPbH/e8tr
NuPZTTNOccJLYBAPMoQ0ADYy/O6OGmErhX5Vyq+hrI5Y/oUM82KMO5vk7LYBrdeHtnWAGNfdt4Cb
0KrbEV7j7HaegMhVoQTeaOYLo/5bc5rNdXa7yIpmBs+T4Jjp8NVlH8ZUrnwIWBVZBOtjuRZ9eUPJ
nQpvK2O6v76JF77rPKyrk4Ds8elEU5yRRlgtnSwdDRBYXjpIxhaOzGmf/nO4/yzwPLZWtJOsAcn4
gFI+fDHh2ygUpxq/rs/pNzLj2jCnNOYshpSRHPJMRbkpkp6gHz34vxKem36RW2oM7Qs0qSiEfybd
Y7DGywfTmuAhSSBahbZQK++qKLJ6892okFkhjpBEc4UBAUR9V6mBU9CXE1JcSR+m+ikDW1fR0MCJ
bjknNg9rKwseDMgIwc1FxdUoWWhNOv6ROnMMbUBxPbL14LMvjJda+8CNYVdI4EztozSitdJD1YuP
d0ae75i697XeGmpqZ9VdbzyPyU52ij02XgKsdghozZS81O2bXkNHm35ELYrixOqT3s70VR9s2xyq
qSNaLCH4+TxeKdwAiRzNAW6gXVXdw58UbyhCj7oaP8QRdeOegUPlgwkxrSmMWNVohPZst44aDlHY
tnUCWNWpxq+48iMrSTT7+mej4mJ6ebY9ZteLMfpRqUqA8tp62omKeGnMt5CksWr9LUgC14dCt18H
G1VpH7jeDCcfQGsKCII+agCw4oQakBX7tZPpxMnJY4Tru0/eRNTf8qnZgpmyKmNIsEvNjQnkbvV2
o0nDqsrUy3i67kX50DMw+nWWo8MoVoP2Ksb7yoRyPDEfSHlHiLoqcs1JIXk45cztIDmByspWKNF6
Yp1raHeZZsKuhNtJjZZCkXmwKjgWWfMdh63XyJMJX/HSxI3NBsWLhm1JNDwWi++4MSGBdSsL36Hs
WIk1SDvuCHkURjRbiZ/8LHUJ6EEpxL2iFpS82MALdNzzFglwkW+l6mgB7gaMUk9orCjYrrFwGvJo
ogGbj8cy+ZBD6UZ6sB3CAQJdt5Tk+wQeLlxNNkUPDl9er3348CTYcTDnfOj1/LlnZJ90OhyaxL4h
8Ftlxm0PvbEe7bVQwt9IWan9L+4nblWYTljtC1zFvvkwxPd1iZdI+Carex7vZbZN2ttAbLLirkvf
cmJC98VPLSN7PHVp/QiIO9p7Y42NnY2WAeGXptcgCBZ9CJQsywqlMvkqVDhxyAw0hhItI2jnAAIh
aH0LcMq2ieI34Me3LJMLr56L9/zZrjwlRWfRxIBZBg5Vwg8Te00a5PWMZrcxEOSJusCsW7h/5hlF
FNVMSCaj47iqYXHyv+qd9eKraikKz+5ysDHyKWBlfOyKr/yENUAvuA1/rp/mpVWbXeAmIX3JxpAf
Ei1A6Zm9pWRnIOnPYIl6faSLSfDZ95nd2pIFbW6MuFTKbtjoQPoQ81aFUlw3ButBGVdt3iwQay6/
Ec6GnN3YDcSNY3i7QjNb/fGnzo3HsHBbeEMTZXSzGh2qNMBF6ofkhow6W43oB2aQoqkq1aHx+Knq
OfJElXgsFQFCVI2HQm+yLTOgbV7jBcETRApJV1n1f8YS/Z1szGW+6mIipM2wm6vEf5/i6SZlkBZv
pUUBoFShdVBR6amsWzhEl2unqikMU2NcA9Pn71NE/S4ExgTk/IkhoYModJ1DyYzJI83Gt1gqjqIj
po5QVe6f20ZZN6HyOZE7EW4lXSJVn07sv/nBn98yOwBjoCRxMrVA5hRgFgBIQZdekZfr4GfTnW3/
lNZVDAGL6EjLyY7N6a6ERGQYv3Kn7IybXBeANI32RKKFDOtyWehs4Nlp4O3QmDTuMbfJPikqpwZe
51b4AfxDddK3sobGbpdgiEsLOjsPveLHaVuiblrCsEXEpgV84MK7fGGIOaiyioqUGibm1eK4ycRS
abCQf/zLf/99NP6zLeZkjWpMKNF8BRRqjvaIzi2VAY0myQPejg+mMUz4w+ZxQu0r1xXYEIyOOMEv
TOKkgNGWQmyG8gtvV2vsYJlHf43dNobkYah+aTqzqSCqNXFh02hxt11OnP788lnCaxa0yUsoyRzC
XecGXrMu8b01y9zW9jI5jF5+M/wZbZam4dVbyaQn5LdbbOSljg8Q8U35i67/l8pbPxm32Y1T/boe
5y/fjn+GPe2Qs3u4C8y+0ygmGW9OU0zWNRpLSFkWTtDvzu2V6DBnh5itEfVKhW5GVk5WnyVeGz/F
AP4075AoBeDSqB+mqrDRWNyog5dEw5qPjRs2e6atOxX5tj9CghhauPei2AGStW6KNemffc2HFIEA
nPGEJAs+DKP1nVbcAaQIB6ITiPbx+nr9l3flnwWbhbmmTlJfKYFjKFmLaj3eIsgKa1BfLKEjAfU3
RniY4tc+N1E4XFSgW9olswiYMY3juGAZBxi/GD+h3e0DF34z6JPZKBXuoDLiDF64vj7py2nHnznP
wp/ps2qcCsRdPQw9on2ZE4rEbe2Yg/f/N9As5NXRAIsDCOQfszy1e/Gld77b9YBBLvUsFgKfOUNr
KIR3QiXNdAwiIOZuguj9+kT+S3HpP0s2J6AAMxSjynCiqefFNvEl7ovK69BfK0J0iMMOKkGTVxSG
l0Cjq0Y5hiRLCPPF3zALYA0UEZNUxwXiQzcbnivlSlCbuPQtwcvTyw7tEodk6Z6cq4ZXoHaYI2L6
ka8nWAPlD8VT7mlWcFdDuc98ZYv0povfUddhs6KqGnzkZwmQ7ku0+BoouQiVosoNi60JOlMUyg+q
W+RfotwJeTtA8LXbQctcZ88q6uLXP/XldsrZb5hFhKrsyVCC8Htyt1k3t9ktt4styh6Qzwe4Olzp
rmYVG+pCPLD5Gke7cJavj6V1mMWFIDOkJkr8hli/DyDzOjTV0kX+r4T96SY/m+csCqQpmGQlxF6P
/Ujh5xsBI+lvc/aUTcMqoKYb51DQ7nVnUHynK1M7ALe5Ccc7VkaOKPQVM1DQqa0+rq20kahy549A
oe90eKlFeUItOdSeqjCvT6NtDY/GAkBOc1oD7ueKXtmjuLMzIkBg9NROZH1Ds3YvAT0cBMgKua6v
i0iiAqHZHbY3MLJah4UGl6Ii6qZuAUOZ/G0riOtPD2b0FJvAv2sxjCAFVBd01L5RNoAAMYo49TYQ
weMIGTazfeHxT5kl6z7mq9Z/mgDJ7MBtJGUJNTEvUd6IqO0+W+O3b6ECa1Vm7A5dbqtqeqNN2oOp
B6vE71yFhNRSw36tkXuj3sfNcENONnxoyWYN2+p1jqsPNSy6ZXwbclRNQL6KAWRNdjW6Vkrhu5Ga
rUYe7uomuxvHajuML2kigdNUXLPUrLoJgA4CrE48pFQF2Nnc8DF2+kbdRWStlngHUKhqhZmbZBmE
v4UzGLg2gr5fm0CdRp1yF1XqvpaFg2qsHRRAUFH+ltDwXge+zGCQyprglNeYvyRJt1w0b10J1Tpj
2upEuSctfzkhgSChb9f0rYM3ZiPZgxkaN5EpvCzBHV3DIKSnIGBB4ZohEpqtZVbCzk7i41pn1wy0
RJLe+6HSQ/sJvHJTbisJrYFigG6w0DvQUODEx+lXHZB2BUxrCb1bsOjroKucbBKP08jccmhXoeo7
VQAnF3+0+qY9DDEsK1BvQ+MIzhna7WiO8My5VQTEt/cNw1dXEIVJ54Q61K4B+oZO5Aq6uW5eah4A
+99Vc8cqLG6abIbmMWu2BUnsTKQ7TZu+w47vBHpZwACrx6LmT7ItNlDccDmBYWAVWsXErIx3Xh+U
vzQJurdK3dxAe3n88BO24j4EWiDMqzcjqJHRa8dNqBbnCynY7ybPPynY2fmdXa6RP8JisgR1on6B
2ni5idwgcaCNbCtwSmLN2pAOnCkWwsZvk/gro6qzm1b2WaynkUruRn98KHz0kphZ2G3YHZUC+HG4
YnROS9oDzR3gzm2o2XeO2cL3ggEv3o2uX586YuN4y0fDHhVs33YJ0HcZCfRnZeYuRyUI0apSokQ0
bIef4n5Yn5z0+m311N9AT9hBodvN3Wyl3ECiMV0bC0t0Mbs6G312TWcF6Zg2RgEel6any5sWRN02
2w3s6fpFdTkfOBto9sQIuqYqeDVFR2ENbvh6ciTzHXmrr3FXhtYSzGDhSvrt1Xv2stAkzMNx1PF8
VbRVBVpR1S9Zqi+t3Oz2n8qJD/CmCI4mqqZBqT2rI5zhmbQnhJOFxTvt02v7eHbL6zIgoI1AonAM
0y2i5iZsFDcZzPt6TFZKj9sEfgv9+JS0mrUw9Om7XBt6drn3+hAYrRGeEHL9rmlX4sbYyPtsA6ng
cps9DB67vz7ixUfh2UaZ3fSmkmjwwCimo1HhEhSowJHOIhCKCCYQBZPRNXu4nHbN0hovTXQWoYpW
pKo8ZeV8bSCBLFfFusWLW3tBIcAGB2BhvIUdOgc7BiBDRMaAaTbaTUq/4mFpgKUTx2cQbTLFRUF7
9F4al65OguHJWtmgELmq14C8LOCwlqYziyNmKhSaVyjAJWDFgqtrsXQBcb44n9MHPDvTQwExS3UM
YsxncqmDTqpDb4eVdE8K78rCLrz81DYUg1EVTXBtLo7Np64tA1H0h6JGnALvSFXWUbVRUeM0lAfw
llpln2RPQbcAyzEu7sM/A89fh02ckGGk1Dio9AcCIGteBTtIvN4XHXjk9ah/N3Gtrww4sSARfAVm
aO/7yUsOHOuq7hhM1upT1wpeWTkb7/y0tyfKNhUMXWp4pxjjs2Gma3myHx7RsYm/AnFTBLeZeNHB
MqbZo+h6i9MR5J9NM1I0q/Cf2nOq6Y5CXtGWAr+nyl8aTJ5xB6p38AmBHWC+Yeq2HPt1xfaF+Tgk
DxR9SlUCOApz+Wo8CC6Q3QpLS95F8J5C0RhFtES/74fSEuRZUbxxOKrweG4j30HHx1NQxDZ7se/M
+oeaT2G0reoE1nxqt+rZtG+GcCNp86o15boelfdA0KWU5WKAP/sQs/PTJKyvhwZterD8VtSpUJ8a
AwuBtr7pVtmmeixWg5f59rQkSLu098zZYYLV1Tjp0C48BKTfKulHXkOh49uMtmmkO3qoukafeA0y
GTNjzvXoe7lkejbr2SmjRtwHQTD2B8ljr0niQxU2DlXvmkTFS+g19EEQG4nDUXQu0eZuRgB1dBBo
+2zD0W3OkmCbm/7BH341YDiC4Bir5S1Jo8BOQgD6e+n4Re2qyIGv//CLAejsd5/+/iw69EWS9rAF
6A9t8TqdyF8gqV0f4XIAOhtiduPLQgwS5qXRCSsZeNRDmgYnOvt/Q2p0WKLYLM1odunH4BVUU+Bj
uO79xHgZsgUQ0uXiwdmEZnc7ShV6SAbsswmijpGn3gCEDMVK2PsgRd/CsSmxYR3kQl49seC5o9Xr
sH0zhucUIpPX1/Y00j9ZxtkvmV3642Tkderj6wEzZYX8Y9BNC2r5rjpuTPbr+lhL6zq76Pui1gpp
5j2UlaAayUAyWbKCOW2E/z4b8Jb+3osq0SrY4GI2WfNRA5cc+BPMSz+vT2NpkFl4KqsyERXa6gch
NbvWh1UGYDtSo+uj/Gs7ciq8/OfL6HPZ7wKDkFoyRMFt94wgHnj5KnTQspfqJrLVLbUDGzUQH01a
2Hl55cKh+61EdG0tZ/GoyvOxSlPfPGiZOPojhEaOBd2F2VvOdUslrTtO95p8I803b5GiStNL+S7m
h36Ib8HgWkXAUJT9uE4zMIWK15q+kzZ2yYDbxYiOPgPhngzHuGOOyNDjYZ0dZ+ZtG8DyGgT6DIj4
mN5y+TLkz6yT+3YaN0Z+w9PPZCjWubyR/XEiv8KkxaO7cE3taApUGwNt27fHEq/+dvgp/U8zgneK
Bvr2+NYByxMQ6DSWI7ey/rstsDkaiL+Zpa0B9SISqBJgeWEpbOTwAggh6yqidaCislfuebo35F1D
3+Nql7Hntv1KkxQtra+KfzLtcRhWDdi2AnVemUnQUn3FWPgi169FyLL/vbkl5P2olDg+BaA6wAbb
IZja7J0NS0+P6+dUn0MkG059WqTIwCDYifIIqhRLT7ilIzSLsCpRi6r32+iIF7Dr6yjf0NIJtHph
xah+Cl//bGKTUlBQVIbTNAu08MMVZJJmh5xuequDDNIXwthNrIT4lr8rQvEdEPIDQ7R4B+OHac31
Qtp5aqrQEs56XLRj5ZRmfjBPaALOKEoERhjcaIW4l6L3uokC3aavpKZ9CEYt+Kd9tL5Aj6u4SVgB
tiuaM/pryIuVijYuTEicIhtvGR28uIO8C7gvagcdHUR8A05+g0nRsycr4T+U6kPVDyiRmlaJXK/U
0w3wLLbfPhTRgclfNaA8jfhpIYfTAbE+9IFV8Z9I/eg1r51AaxlgjH0qGb4FU7eiADFP7Y8MKsDW
vBLKHeMXi+4r5qklc7oGA+DlEKhPMf4thYPeJwRQYC8yvcef2J34nlKYzxkq8Fy3Ld2YGDb0d3H4
POrA1UXCiczMSqDoFLWP5Zg6WfVcmpANCO7p8G6SbyP7GYI3pWusSTCrhnSN9DfoO6PUq8MgLLEo
3G0H8yZDz4RFv1iFajELHPh6IXZ8AB2Uw/xuglSCDI+0vzk1+nz61Og3cRhalXavJ8INzKckOgz8
S5M/CVR09BEEsukDFEYnSJU1hzNKtenBISKQx1FiqBp1MOkbtFUktnH9XTPP5O/hKG2uwpiy8jh2
CyngvYqS7YRrMYRggJELu+CpW0GfRodwegDnKyOwGrOH9MJtEpS2IbxWYQ5RSsdMbyQHgYF+C6gw
pKm2iiG/WMdHn5sL1/jlFOlso8/u8TiSOYWGDrnLQdik4S1LtKduZB6pdnHe24GMwcwEjlvsuQGT
xixZ0N3SL1ZKzn7A7HI3spjGTG8YvBhLbwx1u2nSIxziHlHKUywlVz8LsOfsSJqtbYKCh04AZW4x
wgVTS45l2b7CcnxlBj3KK/GxzIp1qj5og/4o2uAg4n6dGWSNIvF7kY67FqBBPu40/WZEwRBUGuir
vJnsoRt1Ww+/f0NSm9Jq5WuqDXYG+XpRHRXoNaT8uw69EI+zlrLVgH5F7AtoWb1F420TQv8lyD2Z
xvappDRoL5m8H+jeKPgObJUX2QxOxPODyEfbL4JDYry2+cOodA7zP3JZ3I1Rte1YvNfG7+vJwMUs
7c/izqHFdW/EVE3T/gBu80vbPRihAEvohwGFy9FEuD7YZcDN2WizBEekRt0C5doferN3CZM3UbA2
aL7NISYaZjjrxUH3+5WxWNm73Ek8G3n2/gIOoAslGiYHZRt5RfALNShb20GLyymxsVzfxt28MNnT
P3nlhvj9k86eL1FniFCNox5QiMjTwof/NyRks6ZNBGiRe33Ay++8sznOrnFfN2s5UIXcTQW7R50I
ATzPPdF0itWAmKj76CGmv3y/s/iQb+vc9CrwsHwIwxSgCbST9BKt2gVoqQi1XYdBZCsltRT2k7Sm
C81mizSQAI5+Grqk4nexQHj2y0+3+tlS+frANUCK8dLLudWgh5PgHdpOqjvkkMgAEUtLbEShzfUF
u5j2nI06yxVSk6ZTHmBPNOTOqN+5/xM3jVXEC4DRy1Ccs3FmqQIssXteKbwDyMKHrBVUr6x+M+1T
yOzZmFthFT6EqdcBSHLLypkXE6KzwWfhOyr9KO2UJjrG9WOm+Tcx1GFYtWQ+vHi+ZkG6i5HTN7gP
flPKq2pnQEsLBxkOr6MrbJ99gCAHTZ/rH/ByVeXP5OY4yV71a6FIvYPFG3M4KlBt4cOpFHkzhxJ9
SnonSQPLH+AcRn6p6UJd72I2ezb6LJpJNQNMkyN2SqjTDOSrw7vw+gSXRphFrVY2CFyTjyQz4UgB
37ixdLlej1H/OJxWwKGzHkfApCF8yMmWgqLJQ4ewR1AnF2azcNf8BuyenfIA5udtq2eogUXgvPNH
khdO2n7qwJMWYDBcX7rL7cmzrzOLKaEKW7mgh7EKan62GXk+yny/G9v50R8eIMGzGrPRTcZtiLYh
K59gG2fpAiTBhd9x+kZXroHfUfts1nDvipOUKDiAG/LJ3GDLnfx5cPA6XAfO0qWztGFmoaZE/GRR
gyugg6WSEd0WSGcW5nM5oHABi0kFxtia+nesRnWdTwWpT10/SD83DjStPN3On+nRXBfOdFOv0/3S
tJbGnN1sU9NPE5gM/UEzwQxqM0C4D0O0pIxL/8sN+mdusz0zAIjHUwCDcN6eIvqha71bNqXb+Prn
qKmNY0hku6OBnVL6jbRFmt2ChGHjdaXYIlINEElYsE7o8JQqoOqAZzTpFPqHtyMUmY1CXfHhLs/f
2wi8BLAusnbVjU8oI/Xl29i+ZPyJ+tI2Q1RBoPtRl/dwLrU6+dbBgSaLghUxUzeob4m/qgkAB8Vd
UL9GwzOhz1JjbtU7WvVRT/tOorx8KKcXU3vIjMfc/Oy415pPBlQDW2FaRfs5BTvJ7/0RbVrZgPts
QFkosxX5xsH7TQxLgaRY0j6I7D3pblh5m/8Pade1HDuOZL+IESRB0LzSl1fJSy8MmSsa0Hvy6/fw
zsaoll1TiNh56wh1NwogkEhkHqMcSw12FPBorI8pKr1JfR9DJFBT3ogEOUbDhzOLGQcbGjO3GoLN
LB5H/YcBZ9vAt6LMvmL5Iy1CS0ADgtWL2ON3q1ZmAdpKRj/G6UVRPoY2Xd5+pdpAOeJUYwmq6Vky
/ugJs4uwMJvpnlaNTQKfLcwB6a3+TrAO+vg09T8DEOtJend7s/P23SpDoAZ81QyJTKDCuSBzSvlR
jd5uD6Fez31+99zqyI690guQJOphQNM7KYqXMTxA6pSaE3YYMUD9odI7OOSmToqNoG06Ca6qUWkW
yrmvXqTirMKPsv2s8FHqRXxzTt3CyG2KJC3Dyz+AFmtcPQuwkg4BSNEAAorVEmz81zH8iOAbViPb
7wpTb34KJFtG8zoPkdm2bzXWOIaQmlRGVgo9DVbcJ2wPAzUTyDDI+2kWvC99WMuYRfMV4VmdLcz6
XTN+JBDAqDUoRiLVgL2HDYMww6LZgAcrVVESSd1+yGVLH4kVqpLLQmL17PP2sv6Hp8bvsq7ynkRi
GS2gPgoEW+KWkLmL6XOPHwZGuCXLha0aX/LcuWLJ61r8h6Tkd+RVKpSPmpInoawj3ROt2M8fMgso
Mw/x4Mw1X1uC7T8vl3+P9fftfHG5ZMBaT11KulNrD067yd3Mg1mk31uyW0DcjyuywDkQa7MvNUiK
PJSpfgJzAnUHw427HCKB1OF8vWvVNaLIRALcUjSMNbwbIlHlMAijcUJtWIpRkokh1xJ/wlAa1Az4
wer6uW9e8zmHXgvCXr/vAB8TJGgVohAFGQgZnEls0pmntvtPtxfUzi9/2CoiTI3QCUEiGidBDsxh
nsFsjFDnZVbKRKug8NcLQysQsc9GOFYBeZgokzsMIZTiTp0R2JoqcS5kem0PXP6kVQCB6LBilEpm
nPrwA3A5T9Tn8xDEeM8ExdagxodKMrvOdTuNPvAEdlk2W2V6rKG6RsKHCmdzmnA+BcVSq20J40I8
kdVzAmkuiFUDgJdadGpsqAZZ47SF+gug2qFdisRCtctJgn3cpRCZPKio40WjZleQh26k2io7ijO3
l+TvOXpoIA6Qo2KZvoXwe0b9Jt0bwcEIfibymBUGZ0m4X2l9+HHT4D0pd4DQ0ldJNsN7xZF85H9Q
IyGTye4iv71nLu84Liu9Po2XX2J18gfCsHc0RT7RZstq4PLkeJ8AKdkY1UaCa8DtQ3LtLF6MtkYV
4CHXo9StyqcR5UKqakAQzS8hBNJuD3PtfrocZvXKqQNZicFWMk7JVLlKe6xAq4hJascSgTyZasYN
FICZxnna0eUg3VjLdcM8TFB5B4ZdPqVG6ZFR+1Ro+5aNYmJJVfQxQdAvSErJauoYCUuQw+y8g8Dz
bBQmfIPOo9rCAZhAuAn6oVF+ZEBIztjhcaWBFhtnZiSnmzpt9nXX7KGKAk3nyBFUeO51vR3qMYRQ
91FBvLGaj2XabBsJbRultTsxRWGMElS2X/pO3mlTCGfZEbzY6RnWGF6Uv4nANVXg7iaJXREoxrY/
Ax1NqVKtvvmZW5BQWLKpm84p2OvtL3W1sXf5qVapeR1U01SEVD7liezC0wTScWgHpEAUN9WzGEIq
WzH2YnlO0BROy30dfcTdQwbOO2ndnJxi8YVx/aM4kXztA9EqQc6SFruUylhRaoeabM808XpoN/cQ
SO//cBaBdyyWv19ciepUg24NcO6pcXobaYtTWGyLLfuncZfGZvGQKibPllo2eKdkdS8YUMSquhF9
pzEGmazVLYUh5ejSo9JBj2Yc/GE2vBQObxn0kcBfsxrWmDISKlB9zpr2kerbWNtGwlOyqDaJit1A
R3ycqC0XBFLmaBaUkEhHLR52iOpbrTeA5bReoQN6GUqL/revBswtcBnR8VsvI2dBwGsyKBrabJJi
l5AMcOIGfx3AzpZMHUG7h2cP1Wu/bEEwF/rqPiHGA6sPEkwXcT6sQb9joM5Gpc3E2R2gjwMxJK+b
IFzQpKZW5Vulpe5MQe9S8zOsG63GaM4V3ID02Z1xa3cQ4ItqZRfLZ5ZDHQZGqxrEj2Yls4VBs8Gd
eDLK/H4M0awCfJnpcA6AXo8kuuGSmjH23bT9Y0FE9K70ba4oTgWhTk2v3EGsHrQx2o+Q2YPA4MEI
l/883ZJW29NWtiYSHrK2udOG0e8o1LZVaKArdk3L10ZQdkowniUKVRZFPBK52lQxXjSkNTP0fAjL
ALGn1tSJiATiAuXeKNi8fYCqyHyc2tcmbRzdyJ+oNu7hFmqXS59GL4GNGoDQgvrKjHump44K9WhZ
eG9Fw4qMtzgON6BaWWqADsWsbXVJ2y16CUUcHzsCS3hSFSYbXnpD3KQw1lKD6BSN2QE3mdeqeAvi
WTgozO+LeSdDwpdmAIFLs12g9TdCWUtp3tBGZvmhEphHgjdh8utwPLAeTYSB2LSBuVU83ZEp3TVk
wL0enpoOOCBxqyu+EaZ3Bozd5HnYUK1w9EzeiHBJABjVTpNyM9dJb6q6aqZxA3ffgJqKfiyq00BO
kvqiB59BbdixHG8HiJUPNbGCpnALJKBMSc2hZW+ZmO/nAtATgfh9d4Sfj8kkcOrormJf6hhaoVQ6
eiI7auGAOpCj211BqQDEzk05pV4YANSBpAKI9wMIHo8N/K7DsN3lab2LZtENpn6TRNpXqYS7iRU2
K+/KYgA8Da0aoXJDEZwN46vJDQvuFX6pVdZEN5rQH2TI8k/qT66H5xo5SjJ8Jln4kkvg30EwwYwq
5tZwDNa6AXrqFTjkxabWh/usjR7DwbDSvIWM9OQyogAoUD3UBhrbWXI/GTj+OvbBjC+Lviv4EY4S
Ng/yOBxVtUwgNA3uAwrcKgCIpVxD+kLBp9APAx7EVLuTIS8hBT5VqxOlxIdBx0OUvEd5aqOQbPbz
o5Telw0UlAzmSkP/HhL5m2WRr8EViRNPl/v91kW8Si+DOMlYI0odmPtW4BE/sEco9XvAnJ75vKOr
8H4CZUeodEKpk/xNdi+id9zjTxUspdGngfgrbOkzdCEcDWIoGzTBHdWeXIU6UnAMm40I/3NoyZE3
zoyvx/Lf37CqNoVlm6q5aiw3SACxDRCRrPJuEo5ZaSU26KChKW2N7eLJAxmZOz3al1x+67U63uUy
rC6xBgpTAw3hXR0n/S7Lu50GN87b07yeYP3OcnVj9ZPUE9KhMdB0sZ1qyqbPJWeKcqjyt+7toa7W
1S6ns8rHpyaG89MYktOiwqMlvS3l+1iDqlyOt7nyPLatF0iirU6LYGoCNodgD9j3ptR2lqi+DxXe
VAZ8XysduiWJmVfGRmeHCWx9Epdus1SZ0F9I2uF8+4dfzyV+12jZKRe7sQg7vdQpdgIc2U2oXSGc
/QzKx+1BON9aXUHLUHNG8V0v4zPyeVNWJ3Oa72+PcD0H+/c01FUKH6UB1UmpyX8VnfIhQ3hcPGWz
I6RcFvMFR6pLTtOLs3Kq/H9XTgjjeG5KnOOkz+8ykm9SMKppxwOQ89ZulfEmoSBJYre8Evb0Cypy
iyILFAdhXAKFDpNuZVt84RlYyer1d97veq4CRKkCYS4zYTwlKFXG02EeUQQfTmnwQgDVQLqihq9t
DMK23nUbeKUO5lRDehheEGaRwjkuG+P2x2AEzW893mr496FXltcK/GnVEIjuSoOmkxw2pgAxCryl
77MKNxaIjtjjWivjJR0+ztA/RM4nt/h4quSEsNxI1f49gZCLis6NAPnKrAfLbyiAuEwOU49LHS90
qUvfaKbsAi2F3Fbm5wEQDHjHj0HkxB1DcbXwY6O0oaOQ9agKDKgMBuj+Nr03lqPXVYIlNbD2USef
zNSq208ax3v4xXiSSFEJRLJZgQEWaQe4f1AvIq0DwxuvC0RXgHdLOmdPgTBaaUIsA0YeWfEnj78n
pEWhiJcZNPqIhKQ0/ZKbFooFuiUWO40g8muFKQ0PQSNYoz6ZDdFdGWFExMmfKCzDpABuV8FC+0N1
+wF0Pn+QPqT2PavAJYgiV51CJzIGM02eU6Dqpz6EjQp0m4Dvg6zJ8kGcmmDWKGnXTwpMcMCXJPOH
KJxm4Z6qMlSoXpV0z7SfKsodpGueVhuQ/PLSJXfY18Ihp99lqkLESTP11ItABH+M0MwGIAvlIZQc
wudyHt1MRZajTjbTJKS/sD2DOQ+cMayxhMJMskukwgb1FYUX6lRUsgzyDRsZu9FQhjUGq1Mqi2CX
awI6IN0iU2qm+MeZYEtAQCoGmVPdi/BvZnQj9MDjL8gwlNGFbFvUNZ5dop0piwg1yJtgDwiCW4eP
RCzsIhhtI36tWWkVBFZoCuSEB0tT0KAa3wxgyCZIhIo9sWJ2GI39LKlQYHcnMM5JYUNw1NHBka0N
GBY1tS1R6gSt6skwUxKKczqm3gSHnqaH9lTyxST46rThovFlJqgCx0KPTZj7SnRSOh2WJqpNcuKx
4jWDwh1Nezdo2I5kHaYYO3JzT6bvGpLoNNzGc+XGODTYrwA36OaUAqZZHSfREbHidEKpIO2grSLa
Rf4c5TH6NMZdmet3mo50Hy4uiYBThTUaS5inKHcy/vs4GWyjP1fkMWd3QvUnRgdGjFHmA/J9ANYr
BRP0dnDmhbDVVV/PajwqCe6YHPlFlj7DuZUzwtVW6MX1q66u+jmUUmNA5fJk1KE1jONG6PIjnJWg
lj10f7qm94cqDa1U1e+KmOHATZ44SYdgQnjLgWK6PeGreIjLn7PKKOUyYHEl4TpaWD/hIgXl5W/K
H/YOEyEH7i3b5hvaMVns8St0vGtplYiojR6OSbgsNnKHuIEeVBbu24nTVf8PhZjfC2KVN0gSdOBp
jAtCPwinyYF84OGTZlbqChYc+dCrslOo7cdutxM4qRZvcdcdgSqZaACpHxkdASgLKVAltnPpm723
/iLEjK7dwi7cQlcEIsw2qmG3vy3nZlz3B/pOk8FyEeSTFBX3hfoy5G9J4JO++ErzenN7rOvbmqoi
pYamLhvq/+YYlQJ2vpgKEdhj8JCAEqAnmSgfOC1UvqAyDdFIi4c4ufo0uBhytX/irpXSsMbWzWFA
EUJrT2/KTYKY2teaKYUBnL2CfQRXrttTvbptL4Zd7acUcuVFUqrdiQmFm+iPqhI4XE/nq40r8jvK
OhEFcICKbYFmkkx3Sc92dOh8iMs7Emr9WjTD+1axWU29EWAlqhBOxff6I+Fi+FWWmqI9whQYYp2U
4liFL0KR36nqW1/mHgvfxHDw5ljGswBFWSDT+oRuwvRgoCShzxEUUERL0hRLLzKHwgmRNpAknGdb
ldmGdqqn0/EAoQPUfnkk0yV2/uN5fPGrV4lu1cqaBExjd4qXVEqQa0+blc+x3weA0tzeBbyhVsmu
2BlzP2ladK5FVwMCVdIVM0L/deoyjjXPVSG4y62wXFoXD58ZIpi1lqfxOdrnG8Gke+bEfwQYDVqt
M9mps3jYbSTegeZsc3X5+8WoIZT3Jhys8VQ5xqncgMG/hcjuJkfoAgICPT1HuONpEV19G118v9Xd
mOTa0NYC7U5KjXww+mbJow7SmyFNmyzpbKidcmZ5NUReDLgOIVCCFdMIIQS6qFZfF6ZRQAMcHTWW
7dj4fHvL8FZ0FTggXA+FTkWNzmWa2uUomKq4l3nOIlf1Di52y/rOSathHKK/KYx4J6H9B0liUd0Z
A30yUGbukjdRnYECeJKM4wxlXZa+03naDrQE6PddVeHTiLQ9+gwSnq075+Our6NgGolKetSuQuT/
vTBDcmSnjdqmxitrFARYGSocTOBV3AGhhoKOGPjR+lpBaGR1rrQtnU6j+NzCwS7o0VtRRTcF4FyC
5Wk6Jj5gQyJP7nL5kv+MQ7/jrvYxcJB1q9QkOgN1uV2E14g3O3yzB0m/vn9/B1rdunQ0SN3mxnSa
teZnkmtYLeDgdBAuY6XdFLpbhpAe6R8iKdyRpn0eRHjeNlJ+yJrpYwBLax9Gz8UI5L4KxzZ1bPDK
oRB6hmZrnp2nQntBTSe2jeJFah+MWoDY0QguVVyGsFrLEritxKEtl50jCeKHwOTEaQ24rQhlB150
YLwPtD+L8B8cKCwoVN0i6HMneMYKIyquIF7EBSp6nWGVQ2FDzBh81sJKwMFRu2Hbj29UAoplsrvi
iySTO6GvkIKhgRKNL6XMTEMUH5mbtXfFosEtgkQLa1RclHY3/pQs9gi0ZiiICBLe35Om2IHQWRJq
wAQqownSkqCPtiyE8oFsWDK7H8cWTVSIUEvgD6WV0006XCYaCD3dN0Vn5zCbiDS303QX0GSg7SB7
3MEZqsR4wmuLYyMYz6p4riBxHEYGvGOpJYoC5JHQ+xvw09NPVJu9UpksxkYXktAuLcf7BD2lMQRa
diKQNCLe0N4NEPMZ2+8coohJSC2F/lGkt2KG1dVy2aalHavMjWBO2sGdfgwd1kD4t3lqVNmSQRgj
9bA44drBFNhKJzjqk6Z/SKXoyBrkBoG+yQdmzcsCTpEznBXxZcFIxKmvw6ingwASiOwiyV0jaC0G
AekuLkyCfE4mdkhzp5gLJ9YBGm3vork3c/z2IHhTktHpiszKwxgevR85WjFqj1XKG0eDlDaZzyG0
pSuV2AVUlkNYi2sRfHta4VVV0N0SIQkXgHxTKzBa50X563k46Ca6pqoy0bXVZT0WQkWkpaqHXlFt
zuhDIB9vzNQOz5COjaBzANPaBpQoq/3Dk0q5nkpdDL66vjWAdKYgAEaztidHgcFk2QO/ZuUP03Hc
qTYsS57ZBhJmd9Omtuqn4Jh9Lj8P+RHQWlzu+9UofPFrVtf6gMpWX8goZg/b+Ni/ovN9JNB6yJBN
lNDgsWJvUcRRfGHDu9zlq8HqYuhVVMyQ/01GBZfWRTCj/27+RDb6kvpG3kRQdjFzU7JkU/RRMbE1
iAJATv3uR/HjB+ai9OHdvouXRf9HhL74LavASVA1TOBKHJ2BIjUb1HrbyL89wvUM/mKIVW4hocsW
xTGEFcNKOzZQMZALdmcE5S5o5w1LX4PhrWBbozYOFBqZnMGXtbw1v1WuoQA3HuWM4WKAFXSz1T2Q
Yh3mDaUpaBBfNME7WYjn8M6zCuf22JwdttadbZKoAy4LvYxxBDB0EN2CPde5J0Zo4w57MWk5+fFV
bWnyu9D66q0yhLgFIVgDhSdrcNgO0lfwUXyJndaHcsam3SZHhEcntnVH9AOrBs478SiIcpwPfjW9
u/gZq8dHC+Ju1WjYUixcZNLeEv01GTj56lWdvsu5riNZlRX9gHsLc2XHzsx2shdndhKg92JW2+wM
CTw3K8z4cdqLhdkjUUfsxoHic1muchEvf8oqrsUATTRjHE2nBXse+2wb2F9sszgXGlwo/fVM7mJx
V2FL0QIKc5q/814Ga55ij3q6C7U9TmDgjrSKUkYxlJIqATyC3M1TrNztd6iA3sk+72LgHNG/ud3F
A6tvm7lWF5SKUELCnMFSALr8SMDr1OB1Zq4NpYiiJiPDVmHBujohUlcoahkp0hm4omO5IRBbqX1k
OAsYFn4EAMWb6FUDW8jZrlefrpcDr85EWYYTaP+VBH5CAgbxBHmD4lx4SuLAYrF3RHv8s7DJPO3x
dgy6Wo66HHh1TtQiHWYWMwl3DRxDLeqjXX1XOmDYmbINmIAn894ay1TWEfdyxNVxiHQwCNppwMkM
Bz+Oi0M1ittIpiY0xYDgCW1dOcQq6OXUZzqD6i0v7l670i5/wOqItEn+vx85wrMyVGw559J4llW7
NcfV2RgSvAiyqJQQfVDP3DcWBFDvS2ewA1P6M/gN7xbjrenqlh4r0dDAopHOwdMiERRvVVs4MmvB
bxcP2n+7WVcXdit3wP6DYI3ZjUA1W0A4WZBfAE7YAqneWTJeS9iAus7Zq7zTubqrM6nO0BQuwNnp
oN0HlNyOOZknfw+J/aXCnRVWlxKKadyguvx/b3xNuup152k7kDGl0jnJEzseRSuv53cjkcxa3JTo
k6YFKAzq8Icz3eWj3Rp2FYxgV9PIAiHSeYHJIx925fx+QH9Im/aQvIK1vT2BkNUCK9imrgEEBO87
cw4KXQUlJkDGGKCiJTYsev9oRvZuM5wXOAtMFWBsAwgaDCgszrw5h2eNphkA8EglIVseISjECGZu
h1sd6T+MndAANfk39LVE7CIg0FVEkgG9lMiYYZ7ygWRgWaidHZP8cdb3iow+NzRtbk/xbz3l1qdd
hSB4IQ651CEGgthvZnrlRJrDDOEHnernuayequCxhkR8DM5Rp7ym0BTWpvpg1GQPYQqfRJOTwGkK
Vg8dZK8m2lg6eCpJKtu51lsDyrk5igu3f/PVNP1ylVYxLYzqBIh97AZtju+ayfhoMmDPaAM1WTSr
Td0oSlgPReCP5MIhLN4ByOQEAJkT5ta9k07s+3hafsKSSSlWhKm6cE6UB5QgthCwTWztOOOJKrut
1bS7GsaK5abVHUNzeHqlvJiwioF5ImpCV8U4nCCeAR25YcA8tehBZtAI0aNjUNZOQihnBZZ98Y99
A3AIQTt6oXSs9s1ES3UaSjk6K8DP9vHb0oFPKM+u4up5uBhl9aVZU6EzIWB3RsUj4i26zpMlSrAc
HlEkhfuD8cbZWldP/MWAq+srgW1MoY14AUI8fDJlB5x+KzWLffu8NMRCl8fMvBrYLsZbfTyxG4mm
dFjGkb132geYHbcnxPtMy+a5yFhrmBYqQMNFZwKMNIhNOaD5UFS6PcjVMoHyO4v1tVSOKAJRKi1P
nOwj3zdbzVY8wVUP+caAaCj2/AbyJifmhRuoPAX+YqGhuvUWOSVXLJWzonR1V80KWopwLUKXJ32q
xFcFNLzbs72eqF7MdokNF2vKYENSDssIy2UEUI72Gdm9iRN+Z2y7U83M2OaZ83I+4/oi6usEDPYM
1Wkoepl58yDU3wSqdJyJLT/8xple3z6JXldGX2OzNBKBUeLkyMBxy2LotcOLEYufCdmx+EWUxW1K
oRKdPN8e/6r43uU2WsUUqjWQKIwhJLRUBYZnQGz6B+Abos4Mt4I1uPEdHO/P7I48t+fspPqwSOVc
Lbx1XsWbccyaknVTdM67AX6DsC8GDE4qeXodV/Opix20ijJ1xHS1bDHRKoEDJRTq+iz1IX8jaFAV
rJ5uLysnhtJViCkFoxc0GkrnSs7tWQCtQCn9qjScokAaI37BHpPzeOWt4iro6HQImoHggBQNtJaE
LbxpnUnjvDQ4g6y77bHRkQY2BkhcJPiNsQEsDdCcm5fbi7d88BtHYg391JNaVOQlfpZa44YQztIL
0emM2Cwq7/ZInLi1RnxqWqFVszpG56l/EyJoemk82yzeXJa77yJuVaIoSYWOz9Lr8OwGSi/OSqj/
A5gd97xQwtnh6iqRZbQjJEuC6AzlXpeN1GlocKQjntY9BKTDZjsIjj6EFu733MzyfEe6zmr70kEj
zpYnWMxI5anPE87n5G2a5e8XSzDr9f8W/MT8J2kfpAENIcCSb39J3gWxxouxvJeqYMKmUTwkEbNd
ut1hAdaID4uVOxxU/+vA9RdyezGxDMYyii4sGmzSaOLOA4PnvgcR5fbMrqaav3FLXYWSkAVihsmh
Xqrrpg4krhzj4QVN8uIodI8M7uidVnBC8tWi5cWt8FcA4GJqZE7quNaV5brt7dnGGwxlYuokR9CY
fIMj2k04G3fdixcLRkrGkJDVtuqU+za1YM7gZofujfmpyw7BnpwFb7CJhRbhyxeeZ9vwIHnpkVoq
jLpCW9osVd7gHtSzQ+oV/n/1BdYd+RG91SDPcUGNbuh3nr5Zyre1x6sCcs6JtmQKF2vOUgLCkoJ8
Y0wy8GzQasIlLAOacHs2vG+77vLFdRZNaYqTEg72UuQsPP0xeon36EDYyTuvUMz7tqugpKesatm4
3ISwssnhWzOjk1xAli9WnhqRu3E5EV1bBZteUhvY7SHeKl7hLEaFgkn81k9/YIhgg8K34b0Er9du
f8+ntkpfhpGxOs36CPRwFMLxeGnwBv5WUJCS7cnPXoKj6Km8KuqSUN+4IrVl1S/2ShsPqgirp6WX
A1rmUdoxTz01G/DCfF6/hnOD/RUVvRhKYdoEB0LckaMY2S0MYFh2Dx9IByRZzs7kPWm0VQ4TJKo+
BSFenvkryJh2ZDVPgtVb6iPKtPASssWTnpvda7WB4IiL0ofgo2t+RzbVj+Crx5ZXiuL9nnWLrgOI
flKX3zNtQf+Bus0jFP9fZ8gHVR7ch58kX3NhIG8t/YHOTnwNeavT7fPMr7fyjneSrvoHXgTldQNP
brp0jGfEoWQDhqLx9Tcub5Gsa59zjyf6Rn8ePOrDFNBie+W11AEtMKfNCE9LZqp+f2R3S9N42M2H
+j1yeM/q6yWi35OgrwLYkILYPyVL4UD9EvL6DFNrRw6dqXpoC28CPNoQzzqspQKweTgxjZNv66s0
KyG1oJFqeUU57Jh4skfc7i+pZrTgcm71pnGAughqCf/lI1Ffhbc5DQLahwjaKqgdugSMC9gSQvDM
md+ydDfOu74Ka4AuFSNbPv3oTk6GIAMoAOjMKPBHaP/PHAkhzpHXVyGtr8RRL8DIOWfwHSrgyDSJ
uaWrH2rDiWPXS3oXW2YVx7Q0DEA1RvCUvdkNHMMvN4pTeKhuuxAWcnMbNkl+ZYOG7kDNyCw96b+c
6jq7alujgfkWUg8ILDTKkYA9XamAEvO4Zbw1XcW2jtZlqNf1DJ10mGTVD9AMhwoU8QB7fxiTKXMK
2pbAbeW6ryWvQd6bBXoZsu5W0WgrYmVXiLepDvgJILsJbS1NhOZ/9s0WlCltnLrV3TB66yKoF+vQ
WgaryIByKHiSPSgxbSvYEOK2kxoonkpYeMluBdDVRCV/alRLUCS0HYlbaqNFw/ti/BZCAQStwYv7
p4UWX0NaRWqoFaGBvpiKZkCeBuP3LEOwMwg5KS8nE/qHSkgx5d1c4plJ9BTESTspYHc3cbJO3iCr
mlU4jonQRBhkIm+BBIHkCmw34e32weWkI8YqJErhWAmwh0N4kHdR/dlE3MIYZ1+t7Sa7jBl6E4vI
5j5GWzCVygStzF/Sj6V4ughZwmdnw20H8Ca2intlJrECGqHRuXUHR8RRhWWDnXnV0qhxFZ/e8Ugi
vAFXERBImVoZBbwRZrASlaF3O8azd+QNsQp7Lby66hKo4HOULQl4D6La/4vWdHGHG6uApyJtAygQ
6XDSAmBICIjpxX016OdCGN1kIsdMAzNAGSGtDLJ4nn6SQTMNuBWq8Nu+vTfRNLh9qxir4Kdq5VgU
VZKcJ+2VlqU3dONmCrL93NdbPUhBsSu8Wcz8aEL10WCvTaJaBWoG0K6xBBCRCITZ9JH5U9nbgTYt
eE+wJzVPUZVdpMCAKZusWULmXU7eqKlWldT49++HyJfbFlS+GgTGYAOVaeAf1btGNUwCT4O4tjpJ
t0FBteScVSZpDLMeQDNOgb8Wui0DJDMaT9J8RxvBX9h7TZdALn7ON8AWmTFoz1JYnQIGEfVC+pmG
zCc6tmeCPqJMN/BvOufQzTXGfRgY2zTKNq0SnkFS9VCKNMWigCpDC9nycDNCkb6k2i4ChU+tz2GL
NnN5L/S7NAVHtjtX0BdWw8+hQn0YYsVJh+Fn46AG56J6SUrAx6AR3+f7UKvvhyZysiHfZZJyyntl
H0BoI5g9wSicrIW8fA0ndwM0hai3Ezg+JEmynfGYTdqT2j+1o+BULeBSw7YWKbCtkPxFJj4ZJ338
VouzUUL2ovnU6GQqRY5vVDuGYLhpbhxYCax6St2S7IaEPNIktFNRhO5HZcltBF09qHE0DM6bQDMG
j1ILA7dkh72nUmkvky+twCOUwQyC9hUYk5lVMCCgSfQtsfip1yIbfo/3aRo75Vjv5hwqkD2vPnz9
WEKWSYOBLdX+PsAuHiBERAEkphQuGai0tD+dwn00Xn9N/Y6wOvhMzCEP3RJAEBuXzeWp6QesH6r+
giFYpSzcK4B+y1G3Y72xqzTi3D6I15/Iv8OvYgKyx4FNLWICAcCSgXDddB8d1NWN7osQHmXp+n3x
O9jqzEdS02UQkE7O8AO1mSQ4KcTfZIMAzM5r2F6vXP0OtUp5woDGyDNq4wTDRVDbQfaVoq+5uiOw
kArEu7J9T2WBs5bXQ9q/x1yrKwt6NMaEggwcNijr98FOojL2KSd3+A81lN9hVslDoKkGxLtgApds
8sBc5GTrEN2owCxsfD8+h483rVUeMZKyaA2tMk5B9NNkxV0yPzVF8XB7H/6HUsbvrFavqEZqyyGp
gC1vIOppQiFxFv7Vj10wHxN7orMPKxii27XX+ZyxOftyLbSs16QfiuTv2LCBFU7po+KUp9CR7hVT
suDZFb8pfm5xH63XX1a/c15W/iK6SHKQKExoDMx5cGYbzhR2v9MczQPf9Z03y6sYXEX6HW0VaYjR
sjiLsT0bx2gcEZI+YCekJjzwtNP8r+qiDYRR0ppfIP444WsCK+gXPHxg/cidOiew/i1/XEy9GWYl
nXr1X16omlt5cGIO7BjIItGeUGn1uh1vTLKEl38+ZH8XYBV+hAnu1knXIiZ49UaD15eoO8BwJJUz
PMHluH6I6GmunH64gwDaIT4oKPr0z5IzQiLSVD/FzxrWuDEUD8BEeFcDW2/N+o/xpmfQwTKHHd+Z
lnfyVkGMwmpZS+R+PgkpjJEm2HW/9wpXxZlzBawdguthoqyrcAWMMpIdJZLNWc73qeGzpjgrcgVl
vCcWvc3BXTp8UjIdqqb7H9K+azduHVr7iQRQjZJu1abZHre45EZI7FiN6p1Pfz4Z/9kec0+GP86+
DAyEI4lcXOUrvpnD+rBAZx5qBQzO6pITKQnfuhDjukUtYGMPq1yGatOOVv+aP110BS76AeYvV+ME
WYE2SfwMeyUalKPe/XSSKVwK85kUNNT67mYoII9MwOCZpWKLUFW9vJV0ISZGFNZMTrHwY8RBoI0B
V+fm26KNztZcXZRtK3k3qgH+BdHCUQTPQzj0g4p9ZG5o3/jleAVLy87uoHXReXo+eA4poIWBtJ9C
WmF1AAL6P+E/9LIFm4n5hm4i0+S+Tmefw3nMQe1blSaA5W2gUezD6GGMIPKQL+4MPZExuZ6zW6fE
7QoB6DZ7z8orjOhCXe09Bui7o76rQxo03QMfwHqaU18bHwqrDDh+rmks/jzBYHbU9iYwhgZ1DgrF
2M6qeZCOIWtfyqKD2t2+zZ976GRQbkAS4veqVNEicSHpTs9KxGz4babXRRImvRYwqw0t80Yn5a7l
sFGEYos66WGe516mg+xYKtDiAjWAwFGsQ5EFA5px8cp82WVQUIYPlqtDyhlfnVeWN03IlflVNj/k
MJyJ0udx/oXm+yqB0OofhMFZp/c42gqK82uCq2yiZD6d9bDseaA40xE2HrsIZ7ZwIFcHuzPJ5pVc
J5+91NPYRqLMLCOE9WxnhjBXr4ATG3x9DBVINbnQOAHVoVvedTtoiCtrz/8FVPFPlBN9n1WIrQyo
kFeP2NFvbwsW1CB1oYd8WJn+i+88OahrwCqF23h9Nz0nd44/SM6vJNLqwsWmGw3FZ0PK0MB7LRrj
Da/yq2Y2/cSEjAPGSnB8k8ADJBeKLtxuyZD3dhPP6R0pNK+FQwi0XiVPdda04+QG/ZwlnnxYaN8Z
4xwNK/oYQKcX+tR4GEsg9xqSoPLTULu/vJNkG0m4sGZW65FuI4mNgA+I+iKcClAea3roWpki51n+
3emzCXeN1oxGCQsnDhXucqcnAb+a7MOUu6tHOQCfAVTk+C9Io8LlqTrKeBZnZexOVjcEnHNF2jwz
lc/cpPilAVwKe66Clr4GGWJjB/W8bgchyT6n8BKD8yL6SxrQuLKG7Hlw7FeKJJIwCrNW1KSe+NEq
EBnyjZFgsJGsxmhN/KEQdZPT6wIIIcZbr4ea0Oo4ttTFBvKHQZFZW0CHgxq3oWNi5j/oHu+i0Mme
MhArVMhmphnqWViaXd4lkizBEO4iVTcHK1Im6KE51+pj1UP7D0nKf1tDyM4dxVo6pmLnwxFXSSBw
gKyglSVoku1urEf85HgxBh+mJYHzRwRlTV3709T31DomKQ0vP8xZuZnT3SaEp3KAPrOynqsmsIA1
e9J32h76UoeswXS/BdZgXODosKFh/DIdOgkX7i9okX8CtCFEKt1qcxi8412ucj4UMuNv4PMG4OHe
o7XS38w/WsCJN5cfWZLjGUKZn1QZAfRUTe+KnO7SEsq39D1FfgKkr2fEiWRHykpUQwhctmqQBDMH
FPot6BJovoGkgboC0huhHvR/ZKXNmRNgE8AQVYeYoA+LENBR01kH1SvESeNxgKPhPKIORjf68js8
F6S+LSMctHKslInNWAYjPnuT3uhhA60CP/Mdz3CjN0vdoI1vqD7AIsC56mjrS0r/M1nxtx8gnEIb
3prQysmcY5mUd6WjBhrCVNbCvGLGALCq9jSBlDWVfM312All07dVhWM5l2wY03wgx5JNfhllHk//
SN7smSbYtyWEAznZHIp4BXOOJGdbeN26bfW7M9IdnD8hBn/Isj/9chUP0PmVYeTOxYJvSwun0TEU
CAsXnYFYMAUacyHGhq+aBxFoLpC8ekzuWxpW77DFar00bCTB4Fwh8W158WAyUtSsXs0IUIEz8Hoe
oQkMUvkVc4F2B2g622tuEtDY3S5bZ1fLjMjOUd+//QDhqBILPdVhtMndkMGgx+IoN6KwZ2ieQ1I6
JsMBVuiBHq0ahezFKiE3gHmV0TR+qxZu7+h+y/iNWmdQ5nVCWAb61XLFm8Rd5Q1LUDLARttEbb2F
Qo7sPMqOvZCyWJlu0bpN1/aJHlphd1c+ZLW/ojY+B1CqaxCX/fk/TN1PX5iIQ4UrV9L2JvaqqqAu
f6nrD00mTH8mff62hFD9Khz+c2QqEc+Ytq877a5aXsqs3bQJ94EI2wy2InuXZ+7eb0sKsS3WGpVW
48whg4YW0LvuZ6G9m/JAQcVS7UrIo7u9CYGw//o2hZCWTSWBGA7e5qS+TnDoMU2vkE1bZc8mBLBi
SZ2ynmqEzXoJlMy4tri67VM9wCBZVvtJgqUoyZRAx5rlLVqJ2W7Wr6yQHUdce2rrJvdK6xrhAPPM
//oOhRAGZUCtr2iFe6n6MwKdY1kvc//zcoiWvUMhTpUYRyqmmTjHKp+8saIBsWe/sl+dhfmXVzqX
H33bikJEwhPwhNbAf0KrPwCP3IPr7/z7f4919dD+gT7M5TVlUVDEnNZkUFpAHoEUbNjW4HCPqsqE
enqTQoqhgx6LDZ4lXK29pFcDoqBt2tT8rpvRgUIvNRoaWCc/GNkSMDUFBOe2nK77+kkxISobX6UN
CWb9QKGuAJsAyeuSBEERv5rGJSnmNRwNGHBqFd0ulLlpnASX39Bf7kkTtJ6VAkY+OfknyXnN4SlK
q54gQCA5JzcLDiukxqIQgcIfQngCqO6M7nmZXce6C8MaT9ZU+Oxc/DsR+foJQljsh8pk0BJcpRp5
aMCf676C2PkT2ky3S+5O9zAw91cmSXe/Xt+WR8LxPvUdeGrCLRjuRqnrfJhwlbVRPILbJe16nEmy
sXG/fp8QQ5uo0bTEwO9bFGfXQ4u8qreFfiygzxNJi6Xz3/1rMSFwwh9ldgjB90iqV4PfLU3taqWE
13EOIvXtiYTISRLgS6kDin52pbVh13hoZt6qbgV4G/rQEB/eT49gsj/Adc3cgLbvohMIlSAZ0OR8
8Pl61vVdnOy9ttFJvqQjORZLsyUFqEDGsM1AZGgyWenyl0jwtZYQTEeu2zBFjdQj9H9DNCihYzFv
4z/o9LzE+zfD5bZngkmxU70yUHYwEjoO3vTcPQO+9Xj5yH2WLZf2uxBzAbGNKqtFYU+hxJxFAKX1
87bryFWVpcfGKYFRLdAYyopHA137oIe1vAqnGkwePa2975Y9aKKuSV601IDK9EGdM4h4tW5vfCia
4lpOA6aq4pXwB0vajxQNXr4a2jkfA8RZKGhtdfaUwgLRsap9W99CxGwfQ2+Zq/DaG/LlzoF/GC+W
cORQojbY/aA728l6X8B3iDPd1fhtU72Yg+StqJ/ziEuvRbgflCheqD0l0L2c0OoDseq+rdoCMtvx
TV5V1/G85KFlQd2srCz9Li0zOA1ND7me1F7DVcXDQH3Doh85zx/redG8KmrmTRfhjjbtCHI0DgTQ
0rh5GU0OM+VViLyLi8BoxwGORysPYriLTO4rWeoueXuMSBQ0A7O9wlE3nL2BUXcz5cUzwbfw2Nht
Bw2DTLgWA2jnzVAlq519SSI/G59r0FoNtIlouV16yE+37pg/T3Ps5h982sMj50YzDnYy3udkviIJ
ECAFqGPVfZn/5N0bAHJVCQVXCoYXjlzElKu4/ChgbqXqjWvFzwXTXHu5H+MSAwHtekBTnXWLryjR
xoK0RWxMmx4mrw2r3aEBKkRXQ5Y+VRzD+QXPohQjtNbVTQbbpxm1SN4D/DcCFl0f4kjd6OwwEetn
AlXyWinvxgKgvLSLwQ22raDJBxjIAlsTK/eANb6QdlMVe1N7SKE/ZkCNVSPWHtCNYw2OdDzUblz/
XtqdgVFGpC3X0Zzd2/CNWCLLrXPTXaGBJcw3hzry7P7o0OfLR+1cw+JboBNKiSUuek11YhgXPJhv
ZqhuCw8QGQb2Dqo+Kbvz3LD7dDkRKUAGg4GG79ioXGa/f09jFxo2cCGERl75VO1iD63e55hIshxJ
GP2cHJyE0aqFxjI1UOrC5a0avQjuEWrbHaL7yy9TcjN9Xiony0DtjupVEzvHOZ2AfCoCKx1RtlSb
y8usd8+FMCBaMVswkGJ9g+g4KUjLaOYVk6w4lr0w4fqLli5WlxSdj6l8GCbm2wCgWmxXZVSWXclW
Em441Z6mITctdhfxNlTmBvO49rqAiD8lr6sjKS2fgOJktHZrGAo2IF21KkJ4loAhP0Czq5NslXMS
S992qHANFvNg1SoGg3dObh2gpey3LUrrGRisqfEjB2DPGir87VtZ/L78WWVvQrj0CsVZGrPuyDGa
i6BGJpkA/7uzYhlsX7ZLhVsEYqRd7WQRWAEDJP2yY928J9mf//YsQlShet+ZqYOEMLfSQ25Cn6q/
bqrDLDNW/0vJ9E/SIo7waT8keepAxWCNJw60OMJ5q26qXf8rfwXbyWeebMee46ecbhBdSMbnOCa9
UgDAMYIVYHjFHvmJeoh2UIV4KPaZb/v6ZnzCKPcG5lYHsoVCwLV2Yyru/FocZe1t2XYV5/EQ4Y4N
DPzso12x23yoDlC02jlLsk9HtIHsdjNl2SatOx8fXTJ4PN+s+Xr3QiJO+agxowZUYYFveqrV2yp9
c5ZfCsZAYx40Ue1f3lTrAbgQ9/4136VDNNFOd47mMocTvCbMQfPi3oZeXr0fi1nW0ZAcFHGWy9Wo
pjOh7M6ExQWt6t3iGA9lArQp2BHlfE8hLRtHcC9Dn3CZGARh4NFBcsjMKh1cymSl+rlB5beNJ0Qm
u6Vp3i02kEPzzegDiHqT+bDiftBeoe4NoYltgh0HFSipVoD0lAmhyUoqtZm79cZBkWkXGE42G1il
+EhfrI0eTDCrl9aUsrcvhKkGRlCVkcOwJzftg7MgNeTkECeS7s65yfa3lypEqgE27krOEQ0pM7a0
+2GoKAe0Rgsqp/CnHF59VoQSBD45uAqKaAjgauob8evlrS2rN8UxsMNn284w5bmD7t2v4ol8VE/F
jeI6YQNwKqwgOjj+3aobw1+rzWybvuUP0kH4+VnEP+f5XzPgbIrTIuH4yovlWZnjzjqUn+BYPOpQ
od4p7HokjxPQ53kaXn58WRYqTnL7amy6BTYud2SvefCeBE4d7VdrA4a8m+SubOou2VuGELlYNqUl
VJPJ0SA/I+NWo+9tKqE4yQLzv2a6SbRkvY08olrULYmOpJ/8pblrbS3oirBKq2DOHtI0l0zKZO0q
Ua4oSXhRw+MJnYtdv6NwfoJcS+wBAeOuWjTmL7Rm+o/1vab+sNUWSYw+B8I5PU/ijHdqaQxT0zVI
oYepPZnbxmufY/QyKw96Ypa3IiqKd2Wzrh95CaxvZch12ccVglWTawCqwFT3To9/RYT5plluFahV
X96yn1imC7eROOmlFeAHao3WjMGVfWLDsp7HbpQByFnFMFu4a5dQWaB72oC2NR6bBnn0LoU6N6RI
1OG2d/Y6/jprz4DBr40MlvzI2iq02VuxRK5dOFttWjWnR+hZpaUTtCndEfJg91CCNreXn0X2xoQY
2JS5ZZqLYh+dOvP1GYK0mRpqVSc55Z9b78IrE8WTWtWOW7XG3iB8vLbZtNe7Otst0xDMC65zZqC9
PWj9FRitiMFQ5JmUXQkfsQnu7hii6/WDUnKPqvHVlCwbWhxnewS2Ttn3eO0VYjSBf3JhvZL2Ts3u
FALGBV5b2M/2PmFpaICQ27UJA5ba+FMiw9YbEB8nA9i75gY2JTcgvmzKpd44pN0qkDbjP1tdNvaU
BFlxYq/g+091hSxfB/S4TTZL9wbjyg5sQw+YIw7MT3qlvaXvqwUBhMas1i1eYdCbh9Jwvwa5S19D
+95b5ODuQo4ERXEXmGiXtbsyTEKokNIDNQIoZ0HQbSOTsZTsNFHdKVFAN2IEiYSe2t4Iz8aoA04i
kTndy4KgqO9k9A7G6u1nw5xAVf4h01zzBY64CZxBHQ9Z2gsMXkt0INi236RS8UpJpvpJATtpBCw9
0WOrQIva4pUf5VA+KjMvJ9kVHcynIpONKM42BEDSoZpj6kQVIeV20jXt4CBVWiBmaxn6blJlZfHZ
D3eyhJCNxRYD01vHEkU8+zn8Aw4l5kGXw9DZeuJkDSEMlUlUVbCf1I4KqFnV0vq9ASIXtDaL+Df8
m4IC4gOXV5S8OLF6jCxAa2BxoB0tMmyblPn98HZ5hbM74euZxGKRLICDOpNmHxv4HcS6HvD6LYVm
wlAYPvrPkuhyvkQ4WU4802q+dB0UI49D7cF7gVLfOlY30Evwq2ttp9sPKZr76O0BRxjKplTnlAhs
crK4kFWZ1ZBqSo3CeK3FlxsMDsIo1Pd6kEj1Tc72Sk6WWj/syQFDO4jyqTcxYuLN0YjtW0fl7930
MdZEcmmdxz6dLLWejJOlHLMgVWSlMDoc0D024BidLm4PFncFjeo2h1ca5JusbleQfdm/TurWhFp2
DoFO5AbAYXCYNQ+P8Fb8PdStZPueb0Wc/Lb1NZ38tsmMOpsWa11mV9dDlqVBWSYAWTNw2IkFPX/g
j7UB1hGlS7ni6fjlnVKDYwRZvbt0mN0uKUIOsDwd4jDWdylVPVWr3WxVNo3KoINxtm4s9c7Mo58K
BEcvHw7Z8RMyNV6ldkLLNW5p+lUOmGibflxeQRK2PokxJy+IwGUkboYG3REb8qUs3wGgt+krWatA
th2FyFXN08ysKgOUCqPoGoQeO/4BqyPQUmPJK5M8kFgn8jayVJC20rteq8DfvYsg1sb5y+W3dr4o
/tpXYiWYqLAkW5gKVNrqqg0OQ6jcWDcGaOZQP+ZusjdkzyWJk2IBCMA3pNksbAWV5F4bL76uDABb
kcBUQZ1tpLFKtp4QqzJjKZQC6L67aT+/QLqsAfIOjsCRbwb0zTia1/nO2UeHVJp2Sfa8WBYmKbQD
OEyBjwNCxZiEZllsLn+9872Ek68nRKw0YcMM3781Dk/MVa+663jLd+BCgHYaUqg9glcIbtdPTDhZ
0BwX8LeQXnqSX3GGKHR6G4iFYNZOJo/jxf5/Dgwae4qmQJnC7noV7kF26yl453sDc8f4J7uroLQv
JdvJTosQYIosZxzMKLgYwBeqN0Larw6ykieVfVEhNSJmaanFmn1FKr22beU6sx3JqZfEF0OIL4U+
GFzLgSpWHRjPqlu9mbaKfvf/QfSQnAuxRDOLUZnJjIfp/fTGmg/xmHoIAdNNCouCFhB/3TX0K2PY
xJgPxvJO43ru/lWUfO3df5VHtcl4jvbMp9q0BrVp/XntBMG7EXsl2cvU3z5l1y6tp32/QY3RNptF
HfiRVH9aBQU5dAymdBu1Ggu4FuMfU2O5WgZJ8pgosWfZEFJkWrxOazMT7KZZ2fRLr8HiuJlcJ4E4
e6zAIKtjXtkMXhJvjZn/SvU6hDGYO5f3Gnhi40I8BQ0a6Nq2o3rTpj/m7pH1qQsvJupmpPyjOo6n
5BTCD9A9GNXO5xCnsCONgtfXQNa08hxbvzOn62mKrxwFSgKgOUFQx2/BejM4hWcd9AJwsWcReyB1
HzQ0goUaszaDzgq3GRKPQy4KkjU0eqnjPBgb7tZRup/BpcsYcRN99pT+5wjZQ43TsFSfllwmeS05
OGIx6ECTkvO5zO4YTJhjJ8BnlxzN833Fk+20/oST+58WXZNFWaQftfF33rU7BV7SCnustDgkLcTM
TdUnU+FlzhToOiy9G0WRiC1Jjq5YCtrZ0EI30gDMU9+P9p1ex4digL+fI7mzJaHOXH/HyZM2kQZT
kbV4GhwCK1/Frxs7NCJZHSj7ZkJEjTM6xnNl2EeLARE0Dp4yPl6+OGTJh6jiC0BG2ZqqwiAm6LxU
+2i33hbOJtuuLUPAgSR7RPbihNiaatVi8gK5jqW/a/W9jXZ/UUg+jqwuE6HTVsHixO5RGikxfCWs
0HwGL9PvYE1S36s3kE7xoBsUxqFMRlDyuURRXwznsqQrVftYRV2gwUkD4vW+5HtJXiAVQihV0sia
Iuy8pHJ5qIEJsqpbOuAQOPSFhGhgxX4e3klTONmzrVfJyY53EpDEzf4zSaUf+WGdhTW+tane4dPm
orf9Hx9z/Tkny6FQmSAFiGhlujjGIfWGGu5L/X4VSE1fjG0OkcSDLIuSbpz15Z+sqpeNCVt65HLF
DCB6XoL1yzXyPFqvAOi+OukAIvQeNQ2a/jdN0reeasCqvALGKW9/xXx8zil+l5rLProkTxCFf02t
NtXIKMnRrK9NaKR11ivmz1X+Us3XdvU+EhqaCcws2dHOHUgufSyjFZgaQJLJrLq6JjO0k/0eIS51
EFNenNhA+IthmGDqfp38qos7TbevtEFWd8tClKgODG0cMkzlWj14o6951IuDaJeDC7USBtJQl8yS
tDWFvJCliCBtxjU71wlCot7Amoot7Y/SKA9RDfEnqz7MsG1ps9gC8i1518Atj1lhQf5p8vqo2nfx
HKDxjr443ZW16RerZykbgK9J7Ct1iHz8wS01BhQeElhIjTRQaGIAU/O9XfDN5VN0fjz0dSGLoO06
zQBEpGjMrpPkyvGSW6Q9thIUZYDtUkFjyuf3s2fD9ou5KDWBWlYbL4dQjtxMTZJrWgKQgy7ERNMB
FcrqblBA/2reZuFKFefBRHf1z1haFMk2jqg2bHYsjxetgaSqAbdB/qtfbnvzR6H+gCshYKwwPCvA
wSw+wAyBGqOSuRrhkvtOEjY/M+LTiNJC6D/W0ZEce/jxtUcy/x9E404rP0uIlJBNVDu7wWAhmeZf
ylhgKtbeXd5H5x8Czsm2o1HbEJU569lUmxFedEcTRaSpmK4zvF5e4S+R92sJIaHqS4yOZg3Xmo5a
CJgHCDHAPp7hllnLEfrCfjldaHq1l0IfQhJez1+pX2sL0awgk1ZBxxX4507dtwNgri3MuOvgPz7i
GnZOtoJppRCi45/F3ugv9YcJFQ5ojiN2hBn5uSoZOr7uAi1dhFLc0ppW/TukfT2ikHa1SWs6Vqyt
IZR4n4Ve746He+d3tNNu9bvlim61bf2ngLmYJ9ugkrVFpcvUqgenqU0bcjiYTG+gsb4CDbbSCZvk
MzpCgOmhazia6xZq/RGWU9wbIW+UuRD2pH6+W5R9nXqmx38Ahi6Js5+iDxderyiBOdk9IUVG2F2X
AqykGre9weFhmwMuPUflizrF2wi4cH+MgN+GGt81dEi9FIcJhWCgW84LizOXjTcKBld9oewobKfm
vAsMCH27Fc93lB8MDVIJw01n4nIxRlfhDRTudPNeVZnPeyOFvAqYZjZ7ZS2846JfJs0k5+Qv8fSf
XSTqcGpx6iRJAeK8fT1DuTrBrCFE9e3NAcVgGMaiMnCBLCw4QnBjlkJZPOKbQj1KfckdDwJuyQg7
vnkLn+6jPXg6FEFNV/moQrki2TmdBsTWrwcW8kE2gJ+UQuINxVG/I9DGmFz4jaOmSKGRn/jaLRSa
7qNQuY5eph0sbYCYcvtXcIp/y7bYObfXbz9FCJBLpeZG0hbZna3ruzaZnlWNqm6V2Y81ZA8j7J/c
UODXnbqZwq4au9ybpPYHuGQknXLTDk3AZ+YzpfGB84I0ouWZyZEWYTF3brqYvyXBTnYYhZgKDD+H
k5oG9uoDHAUA0DeQt6GxjazNWbzmaoYU40Heglz/20sHUYixU0dTdO8SclRGa1PEf3p6KObGVUCJ
AM9Ych5kzygE1UqznSUb0Sfk4HRElGwnDQxqCGhefpeXlzGJoFky5g5RZg2b0OI3tP4VxT8MbkjS
lMsxGrS773eTo1SFrS0GYNgjaBZRdO10zyy+BkzO1dGnM6ABwImsitBlqwq17NgxpdOi2j4ysOxs
Jz0sZH6arApO8owoyJBBZXXg+XMzqpW1NfR59lgLR06ge6PIgDkPWn7W/Gy2SGDpAkMuJYt/xi3f
Vv0uqVavewpva8O5T0uUKEbiLv0dQ/rNNLBvbkDayacUjjAlrN9bfkfq4veSlA/jADit9dHn9ZXi
yIZw5xtU/xtRwHH8/qJpNUUkaXCM0VWEjmiyI7x1l5i5RcfCy/vm8lkwiRA7CVGyZahw5y+89ue8
DNoydm3ttkRpay0vlxdb/7O/HzyTCJFS69Va6ZN1McfBdtmoJZccg3O6gicR0CRCBKzm0ahswshx
HjBVWTDuHTuwy44Tvn5spV5avEfNVWUQ+IRuVbRH9OZnP1l+3mWbCmiU8TYhjseGadu1k7vY6u+p
SJ9MdpPbMmzFXzqhX59ZCH+zBRkee4xRecBNUIcRlwkp25aB2zi8dc7jMM67rNVdbimHpvgxQijl
8ueQXJwmEQKhU5ddW48IGmw3Xhlec51vy4ckTD11H+O+1twsyDb2cyZhcp6HAv1zY5pEiImqPlol
DhVKZH/20eUGnAQayYlrRp7lRY/9Xt3zIAuSfDWyHYiryuZDslcvEogdSJHnFHRx3NnxdnxYGQLQ
vLlZ3WycW/M/XQHmJ0jjJKePUpUueg69G7Mrrmk8uLZ+nQBN+N++5ucznyxTdGMyFjoSL9Mle7Kx
N3HsrubZE7DoxhuQjfC8CK0du5Ym1WsIvnCuP1PCk5UVpltluja61aPzphbe6pKUI+WrGw8nfKVb
XH7Uv7Qs/jk5n+D4kwVbu+6cccKjkn27m/arR8rCXThALU+6z5H1AU67g2L+7EfHKIVYivbblDSA
/gKt+foNQjBD2MwobRR+LHUajBHOaTvvWQmtEnvxQHMEQav41fJsXzcmWGe9JNLJDq8qRDqoRhVZ
uma9wAqCz/loQaClC1d7YtvvgyC9jWxgjeFd/n9Can+d3s8fdvLydSOjShOhycvJB2/3lP2KZd21
c+qop2H8M4KcrGHapV4vpc7gKDZVIcSbgOONyS6ZEliYmEobEhK7SnTTQaGS5vqme6XWzqqfOtPc
Wg2+d0Y8HX7A+qzs4xameczyGd9y64YM2U3f5PucH8o0BfaL+jxKb8t2/sXizmPpslGgFjOW9Cqr
um01VVskH/5C7i/vYcld+IlxOnnC3mkVkGTx+UyTeqoFhbdF0pA5D3f/+lAisTMxYqOFmeZamND9
sBm3Q6hsxo08oT5PIT1ZScgMOcnIQtYsYrWaSjvX8NIA8+j9KqGLWV7lr4Np2ZToPAXmZNU1LJ28
wgV8XqVcw85UeygXGGTTVq2F1Kuf0ma1uQnTUDad/jxWF2KdyPQsqyUrQU7+1PnRvaHx4gb268D1
+aDEz75J3abbQZgolNPczub4JnUcg+oQF9OEa7PJLChONDMurS5zE+PHjL56X0mHR2ej+dcyIgKz
btjCSg5lMVicb/Jt8yN6jLYr7yML4qOsZF2j1L9e58liws6Zij7hjoFpWOc8NFAqn8vZLYfUK5ks
NZStJOyWsbHbZJmwW+p+z1HdsumjjtHKzt4uH+zzgfnkkYTsnTkJDMISKEHVL/mTto82464OofQR
aPAO8Fd3suaYHoctl9xIku0hcvFIUjV1TsDFU6sYKrOli1INvAYJO2vNCS99MOHagxlSo6Q6Mic1
Nr1ShVyrwo75YoQTA8+/nOGxQHeX3+jZB6PE0AlVNdt2hDzZVLWhhMPEeOyswdem53xWPE2XLHI2
Hp8sIuTCI9HnuB+j4aiAN6JWmcuVSpZvr1/+X+/uZA3hAJd5mqumQgdc2fWumf3uftVsXZtj8ehB
qCaH89PlV3c+0f1nSYiwfI+RPBtoV/fNgIY5lHKu9K0T8P062m435UbWibv8Dh2xQUC7LjOU2IEN
NQaK1XyzLB+XH0e2gHCGuzyuKrVOx6OWK94MT664kvIUzlbEJ29MOL5o1rC2Qnp+NADodGEssqzD
87v5YNerZqSDZgPGy+Sx/QG7Td29/ICyxdcXcHKlRU2MbkOLM9xauwYq3DED5a5MEO0hLW6/Xl7s
fKQ6eVThLBM4qfUWKQFFYEFvPPUk0Kf9qqYNKFK+abWPzFKDYoHGRxu5ivEex09QD3eH6ufAHe/y
j5F92jV8nzx5UqlFYpbtcBxsEsCJ2CssST70OeT6+/FziBBHeDFVkDypoXpWMfT5CTpKug360fTQ
x+mmKBA2+ZLDMiytzHuqqvmtZg+qa6Xpo548m3UKvusTKyCjhNkuekb9uwa1Ej5bvrOFH5mRb9uQ
OzVQCB33B/W1nDFDZLlXYd7G1KPavsD1wI2T9nF9i6Q/GNkP7kCIbZm9Tsu9TjW4C+i4282DV9ma
a2g/YENxawGLpYGj1hrPGuA9ZQz2qQ3zw6xLNlEXH2C6eb0k1b1qRi8FXHa0qPfaZKdqHeRVAPRA
HZhClqLtD3MOPyr0XiZ6VU+Lv2DuXJUa1ksCzTQfLn9RaewRQmrU8G4gZjwe+5fVMLbbKEG/Z09r
aa/4siJbupmF4JqnMaoS5INHSBU27Y2tOh1Oazn40IFkvkKdzWCk+0VLXmu9BoeW71r7d9bcVwoq
xBwZAQZste45EZfcmOfz8K9jJjYbasWaGYoU7ZiSGZuh9FncXI/QmlEb1bcKkAmbzM9s+mjOdioJ
KGev65O1hfyKFBDZSSJrOFracBMt+whFMhneinjf9hFcld4uf3PJKRY7AWzhSabUeFSLNCjAiOvU
kkt0jQMXDrFY+tMlyubBhC2hNvYbYqTb2ITZjNMcRlmmczntcD6LnpOIxCOjNzWO2yyrYVWfv+cs
JIMqCXvn64mTDyTEvdEs9TTRcUFbo/Yr74lfwcTCgFBE0ZTAWSCsGBgX9MFgv6XUCqFg6meF5RLn
qWXvmXR8J3toIUaqKR9akyoDUjoYO+B2LUnpjsoie2xd8hmF2GDMjRWZuWVDmrK4yQ98C58zy533
YxB7xI2PUha0bGcK4QEzMMLNEfcLkhTXttDdHiXXqeTVieV2D84unftugPLlwQC0CpqLsdNuLh+w
873Tr/3y2Ro72ZVUTfspw/T2iHHA8GF8cD96AocSc0ZAu3o330BxOqj3xRAYNsyBZSme5PiJekrT
EOf5YGF5XV9F8Z/nOKQlNMBkces8j+rkOdcNdPKcadLSrhh15ANo703aph0e5mQD4cvq5/+Qdl29
kePM9hcJUA6vip3c7XYevwi2Z6wcKYmSfv098nex1nJ7motZYIF9GMBsimSxWHWCUPj9YxbI9/kR
2taxDTsSWIMqjvQIGw3ys4BGFrqwggvj3T8sOqx+F5OhDUlvTFKGgNq57UHxgZCid4vpowoESkrQ
clo+und90Tl796sDvfoW8DEp8gImLCclVH0Rsmui0LrXh7gsNbiaFxOHxr7DvGQJ2h4JFOcm4nRU
ss3hwUghnDKlbiJQL5ojp0aFw+pNT8kXD9S3Jr+3IssX4dRnppVX4eHUlhBkJO8WEfwmJ3dWGm3a
op6dttQ8SebJMV7GG6x+OBOxGlWuREHHowplb3Ql7fCpulmWY/CsT6GBXDUv0+CtBhO66i5qi6rA
HSeOsmPpNbjw/vXF4EUSJlbVwzSXvZ4NAGpCNE+GwiFgZ7HEGeViagBzXMXUFFUV2ddaUtApJyZF
WiJDpU+9qzIoLFPgT6Te7gjoqYLKSUYufrnViMzzbSRjbiXaIJ/yfjNkLzGwCX/w4VYDMEGDiJXQ
JmRCTVy4H6Pcg/qx3QJSc32UyzF4Ncwyz9V57Kxs0roYinmp5KJBR3fR3WJBnr3iiZhbrnrffZID
6Kf+tA8dwpF4urg5VoMv/74anOql3LXNApqofjTjNslEO9SK//ghmWggGGFDSK6bJz27F8j9oJmu
FoWcDbj8kX+kcquZMCfXSKS+EwHoO2UzdKljvHnyaS9O/bE0E961eTHfWI3FHFpdnY2uyIEiqCOk
FzKe1AYJt030Rs2PvIAJXfRWkrequzPL0snJU6NFT9d3DW/dmEOdUhDPIcBlnsYaLuzaaw3Wrzh8
Xh/k8pvre57sW2OgmSp2PY5YhTCujjm+aekQ5G9V81SH6JGZGsSQ6VPVwzJNum2FmHM4lkX756LC
C05FP1lWWFx0ohFqxCbovSQEQgNKIdJR1H6OSuTkEjf2L9WrK4Ox0GVLMPOmjQv55BZZG0im5Ixp
bUvwKMugR9Z3N4lOA84EpS+limujMm+qUQZAyiyJecp0YS8bg0MW9lcpCOiwwHjHlhSIrRJ57lxL
axQ/nAElqehXsR5lg7IpPjuaiTshsdBz/3JXjeGG3kBeFHbzaGsBYWsnFCrSwARPzpQqW021nFS3
2m2qVzoMWBu7ko2dbnS/TD3W3VHqfW3ooLcCVeTUAPjPLLJnGZZ4cFGVf9S61rpGii4WRCThupWG
sEAxuuZmmotikxZD7cwafC5Hed6atJ/tqYxnryv7QznN+yzsoEQiTc99iizPHOALEQqa8tDHDWwG
00IHSsI09qKueKZQoecipjuiTYEZW0Gkbid93EKfC7zWYWgCC7zMkyYD8pi20ns7T/dER07XCdGN
YCFzTTSv6CFPq1uYJ8woKqB1irt+rINKSE8dLNdwHUI6Wymh3DTBDbrLQr8wYIcErlrfbk3oQyNF
GTe5Gs2eGFshDO3y13AY3Ho0g7lrg0gctkQMN3oIRdDGIiFckDQT9RbJtIWuPvb6CIsyGIkHY0E0
F1jng9nHuwqixlRIvFhRfqaFCCdKkzzp4DPQrraLEW2v3NES1U3L3gHRI4VgcXWjhtqmgEJxQsoX
If+h5NntPEAfkyia08kmCMBZZ2P/1mhfj6/STA6aSR5RLnAnOdy0eEj0EhFsUy8PSQbL9LhFLaeN
0JZJlc2kKLYAeKXYQN3IgmGJK9cTdaJYguGrVv6acBvN5ClsB+96kJG5J4C5yA1JbYgolf0J1qsC
6C+gK0gzzEpTCJ0o8wSNx6E8UUpbiPCN1CYSnglqJdZ2Y0DKjVZ9c1cYixHfNEjIJHWo1lsQxTLa
AcArDYIRJBZlRzVwL0izeY/RgmYQH5vRuMs0cOnMbEshD01wRvpmvFNDdUPHj7CE0LOF7F9+Sufz
mLwN404GUntuAICAfGlRAugrvSe54DQlnPDIQYhB45SiYLB2tRnbJiyjw+I2HnYUjtBCXLpKC+EM
XXH7MIGSOG7a+CFPTxN9L6qXaXoXYAs7R1DtopXTlYbTg8edQJC7xFu9sEdpgooD8VV5U6WjLUlY
j+i9EYndw6u7mp8k1SfkGCezrUCwWE9hoFvvOuWO5NTplXdinKMJovIjkkAAwaT056h2TiqFqDAq
h7zRUEyKIMp0pvl91j2EWuiLCXGRCzutqEMQY35JEh1qxgMcHBWvLZrcwzs4ckyigB1EsBqQ2W7C
Y6mk5xASCQTmS0k/eLVZnhUtm8959qpndz1uyp4+yuauSuTzhDpoV95LZeenGUIWtLJm+t6DcFQq
pWeItQOTMgfWvKO0WDi2blHUMBCX3XkMGigHQMEb6hctpFZeInzE4mdbQzx2xnqIkh2pJxVoBphE
ilbhCCUK7vD4gRKzoyPAq9hLgnYXZRBd/knkwaXVHPTpMxkB7IrfG3ow5p2cbpUBBiHh7IdJD8mP
Dc6UHULquVSedG2bIb1Vm51Y3/a66lvGaLfysZg/SIgBwb6VUHuR8I6o5X1c+aGQuy3+vLJQYaCV
1si7sbhP1KekfKm7U5of6BiiRExdEc/QYsLyzjihp1C4jfQnE2o5RQX7WqNzSq2xE+VGVW4SbRNi
sAxrJQkBJLa9DDulySq3wG+LqnMNi3srkmAvbyJspR5VG0fMsgDEC8fK0SA10P0wYQcM480eJLfB
hLUNpENoPdmT+JPi6qfxe57cpRTZadm5SryZsN7ZrQYRmuvB4DIOxvjrwmfJK1UE+LWQd/KpqU1/
VqEhJcV+IyheI6Etj3OUV6pfJs+hBEdXPEX+KFP9Hp7JxUOp1VoUyQECGN5o+wvr5WgAD//HSTJJ
tynkltmWFdIqsMil6FXUZ1zkupOS2hmacpsbOyl8DrPyRpgkTsK/zOBaurGk0auEX5C1MZUrfGBz
Oo0od8w5jzzHydkMJhGPwe9vR4CJTgLk8sMita3wLPc3Vtdsmp6jh3T51fm9XkwirraT2MARFWD9
+dYaYgdMe1FMnXCMDxE0s1tIS15fu8t59/eATN5d1khwIoIccS5ec6jJwb0BEJWRM8pv3oR/DWMy
jdZUM+UawhYLsUT6IBr6HSUUWkJ0Gt7QtPbVfWs3B7ptXwWuLOtlIMz3ETSZhHQW4P5bVcVSAqGe
5ErwxChPIGnvId0NFAxwlDwYzOWn2/dsmQSga4VCFrtlx2iyXZmDo5uCL+tPGZil15fvNy+a76GY
N30Zx1TPCfqx0VN0V8IN2/KExwWq2Tnx7s+gjKtPyYQTg5amOU41/BwCzVcfFxwjSPVOc1vd83nu
XyXhK0eb5cwZbV5BZAePpcYT7nHvlXhL4K5Che0ZiHV4r6ebWgnGt+4pvcPN7+U3PBDVsvuv/QIm
uIQZoX1pIHxmUwWXjPcxQp6UvyTqWawyhPNoN5T99vqSfiFRrg3KxJu+kIzRKE3ppBowA+n6oCsR
0/RUDdEnTacj7jKktiXtoT8JjQxziu/JWL/2Y7sJpc4DTMOFYQF0avKjSmhqQ3G8tGNLuE+7zgdS
xKk06znusgc9Tj1Sy+qpEPK3ydBuswTtWau3h7lx8kIB43ZntI9Kz2k1c0K2yQS5LDGAkQS4+0SN
l059TEce+pM3ABPUxjmFwFWEIlCh1BtJ8Qfo115fJN69zjLyFHSCyshAkUsNxoO2j93BhlLQdrjh
60pfruF+nzqWlacRuYe/PNh/1PmCLWsHGFfh4Ek7Cc9dG37zHAmQy4jF1YhMABskSwCDZVEqeIVP
lIkm/GeylzaCFz8nsSdWNnloncmunq9/VU7cZMlxsRxKuTQByjTodCuAV2JFoada9MaCtun1oTj3
3j9YcXCir2t0wU/9CM42LKfE5hxyFdA5G9FiEqMGrcmQmgQlXeGcDZsIEmHXp3G5EbRaKSZCDenQ
U1FD6gWygOKMiV3coTYdGJ4U6Ccp+NWjBuI0QfYI1SpokugbKjhIIqpTey5OwBlwghfvs7KxK+za
QY5b5JvKrqVPRntr0eD6lC8DBlZTZsIHMj5jEjRcQjORnE5Q4Q0I4ABsVWVa3QLFYGsdPS44jkyq
OJkubz2ZwNKOEdUzivugg25IhZp2rric2S0X9u+jPxoPf89nQ6GWe52iePAlLG5T0CNBObHOUG1y
dCAG3InzPZfffG1AJj0qpwm0Wlh2nSJx2tTqIREnPOrVY2bUgVlMTmhKvgFBp+vzvP4lVZGJMIJi
TZoEL9mTIH8SCFEl8931AZadxk5LhhGQLCkAOUtsLMn6FCIifYZMukjhZQ8tqV7zIQa0Q+vezVFs
uT7cxURsPd4y4dU7RENhTEkntH5VcEtUZ5Emhn0SkqPuWPg8ksHFK2E9GhNYiCxMFLVVE/3f3tNe
6p+4sMHNU2Bwv1BZnirQhbhTvLRT1oMysQbmwqEpz/ikC5WX3sjjBnL71WOCdrI/eIoHTarsVMI+
+qzu8zNsrjin71JwWY/PBBc9r+NmkICYsmRUVQAKjeHyWGlv/3ElmfhCJXEw0xZIBdAkXZha2l+m
FdtqW7nC7R+l1OtJMSHFHPsaRnb4qIs5S+zUp2W0OTAC6IsAhvEHx+57NJmNLlojh9CcAYAl1gp3
rjchzT3O57t0ia+HYOIJ8E21NmcAaUK/aad/zofuVNxIQf0kgekQ74xd59RcbO31rSGz4aSkU03a
KpVPZUbd2YRmcKrbmZlvOJO7fgRklnsaicgoZx2rVR6q43TsJBs1b19JwcxbzApQf+iODQgOtZM/
VpDc45yAi2/Z9cdlzv3U5dVAKTJb1AIO+k5xgZxHTwTDV1vFq1H84kpS8qbMnPra6kwV4hdLYIs2
yqbbUH8hAvJC2vV4DbHfv8fPXsfxJhJ2pmYBij0hdYA3av7SQ2KmSzjLeDFrWn9G5oi3DWTzqIo5
gdp/O517VH+dhZWD+seJusYuPmaHBOBzYF6zYIA7qXY2ICAJJ1JIUvzgoq84l4fMUj7NNkzMxICT
JXVmv7kr/SJYNOSiH0t2z/vSF7P71ezZLmgVa+0oCUgxlpDT3zUBBCt3sFD/sYwJCM0Gdim8RJUT
FViWpypFYmJAM+hEkW8X+U2tTCAfG+7QPl4/opxI8PWpV/ewgnpgPhZ4Q2QwU0iSwonosdJ407nI
sVx/wyWNWw9TRYViUewg4k1e+UPapGAqWK+p3x+huBPUXqsvjFI3OS0Yh7Kx/8iOfv0LmIQjUgpo
Uc/JInw6uO2t6in7+KOW7OZGOCYQxJE865xuhl9d76LgTze8WHT5Q2uKZuA/UWOV+hCDIbxtAnbV
TXBfGLdGNnvtyCNDX+phy/L3KEyeWM2NkZUpRqmtt7L02yz1J3gewyH4SYgL15gyNNDwfGsKnj/4
pQx1PTKzwnlv9I1hwhsxo+DtLQ6s6Jdc36u8IZglTLVMNOIR0TzVtyEMC0nHU6m+iPtez4K5MCRS
FGImteBrvOrncjse+gCvwWBEBdtWbnp3flpEKsfUnjj5929S1O+VY+4NPNNgKVEthKtGQ6UqhgPq
eJeWmq1Ty5O7+RABatqOpyxX3SR57LsJ+N2aZ+HC26XMtZIrc0w1FftnQDuRGpI9a5kvAG/x31aS
uVDSxoJRfY3wJvSxW5KADql3fYSLUOj1SjKJYtpFOZlNcxF/a0pcxSjHOGjuvsi+gXWUoEewqF8V
nIbEby6Lv5aRBZEUBC22JIFjPWSvduQt2ZRu4hVO6H8hae/yzb8weuGcC1bnLs/Uoq7Rsj9NO6Wy
4UXkoPn4NDuSI+zS/eITzhPY4mwTVuZOr0YNjbolmPXd1rCg8TDoQS/+ur6GF+elaLquyYa5/O/v
l4YpCOkgaZV6kki+K6jo64AuXB/iYmFSXo3BHLu014guFMDlR5LowgDlPsrlz1ZvgsaKT605ucMM
1VNV3EjUehvEKLg+Pm+KzHkLRaDWOiKiclj+yvT7Xo//5KSt5secNFB1ZPhE4xs28wkGgwf0bDmf
8OJeWI3AHLSxTtWqkEv4Z7i6uguTCX1Znhwp5zOxpwo8ekqncGGy5Xgq1LnTNrzL5fJb4Xse7Clq
c61Kc13tTwUsHkCyjX3xR7TEfic/QurKnfYyp27MmxVzWU9mboBNA7CxWXa3RN0Xs/bwn7YX206n
tKR1CF7tSenhXzoTW4p4+FVl2aL/qBytvtsyy1VqJ5I2KRo1Tc5NOMDQi3olUc4lCuI7YYBcjhBO
j4U6bSVNO6sF/QFR0rpDEUuTg7KUNrRPbBFq5ZqAxCTOfEmz7kewD9rwLlIeJC061NLoESMKdFE7
6+O0q2ayb+YcxtvFpp+Tp4IUuqOEwk5Ro7s8g2ybmAL9ptcR5xnE2egGE46IOJfmoEP2EkwTWzY0
L4nyrdby6inLg//a92QiUpLWQ9VNOE+Qh4fiEMn3JKsOufGcFg2geP2OhrtYvZ/oz1Fst9f3y+WX
1WoxmXjUDpFWZWa8WEsA7CN6kFHz69pr3Gabe1kDBZ/rA170sljFX4OJT3ILU/VhiR7pYfThv+Mn
46aF3DAwN4ILFKL8OM1IwXSokKh+0+6Ux9S8HcabOog5ubPK28hMICNK3oMrKcTnSu3fSPMrnvJN
VMY3w1zu+rm4V3KySfRhjxaFq0m3SXQfS3jgqkOz0aIRWGN6r4XCtpoMAGly8UYxs1cNeK5Oa2+a
WTvoVXseQ1SIo/RDb4WdpsnbsiM/+wTaUKgDzjocfODZMVHoJKT6wSwFZZ8OdW9PWiHv+1m5lTKr
sTtlTp0J4CZYMflTP3zkPahVCYrPdtplnBh1OSP+3hEsFGGYOnhi61ig1jWDxQ8Z0l6a4CwC4Aeo
ArjjK9zrxIUdxDNiXpb+nwfBkmB4BuFo8cugcRVYMqssJF3V4nNWRL4kq36f3BAhgaJK4hvAg+oZ
TzD18gn/HpEJZfpsZaVqDNiMSmRDP8CGyJddkfvre/5y2P8ehTngeqQPNIl6Fbgz3ROnFwH+cddH
4M2DOcVdpqVNl+nxeYrOoznbs1k4ccsjYPBGYY5uphVSp5aYhxC9GeKdoC0mVDyZwN9cy99fizmV
WUZQ5+qxJsTrDpMcDA+LzEHiZFv1JfmpqtAe4BaZOTNTmaZSFootNUp8v34HA0kPCby3iHqpYD7b
OZxKdF/cg5N3fdEuv1iUv2aqMpVgFRhWnYqgSeQvClCFqFaCyHjbvoP819rGeYDkaRvodzylj4sG
aPJqXCYNAVNnNkYLX3gE++5TqOyv3jW09rtPZZfddkcYjs2AoLuLJcy/IMFdjrvf82YqB/EgzHMh
IgcekrthjJ9TDWhcKvV7ywT0vS1zj5jyMyHNbZ0qPhQb7uF6ABEsAlXa5HUYAPSYNZgZ04ZzOXEO
KmvlNEW0kskSDtD7toE8r0HH56z58m2vxDjWzHecdSi+ZjOebl8qyUvzZOlGV1vTnzY8s4jfxPLv
L81EnhpQYCWkk3WKocYHonNh96+5G7ofI6DFTunVj/DHOOk+2OucT8k7UUxE0nMz6kQD85SgDKHf
CGi4TbwW5kUA1HojMwGp0mkrjVK+XIyoXDTTrNiSgDRmEH60JoXhXXVDyHwushuska3GIFdoxhOM
YWHMY7zW9TFr3nTtIwf4PldK3KiGfX25L+r8r38hE8waZdAHHcLfpymV90YDhmmog9kSJ/nBjJVt
F0IuQ22dUD100zZLgryDfPxDhSQiiXs7g4SInB0K6EsnADvWIiQNO5RsS8PE8XyetR+TgPQB9cVC
v1NhHMD59cuvu7JZNSYsRk2dh9pA1RNcO13jRf8cEjRQAMS+/V9cWJS+x8Guf6oeACjJfqmUt2AO
b8OP8Wl+UzewxeR8Uc6+0piYCc+iKJ1hmnGKhGNX7azmKe85eSEvPmpMfGwiScjCrINpHKbdmRsR
pXjUBjWfBBKslvRN5ykO/Gd1h/6EvFzAa0L+Jin/69iyPkplIsptneM6GvzFlyTZqRTiMbotBGiV
izbvrF6uYX1fCKy5riFpMgDvoNMDlY785xjDsX3YTz96v35SX9A3g/4ar3DGW8jl31fJXqvqaVHp
S6yFfmo/7bo6hajrx/UdfLnIupoZEwA7S1NTQcQo1EGlRXUkG7SaW5iAucCLHPmZBG9WbNhTM0FK
NYxnaR9FjMcw+A1C82cvxu/9wcS9Us+zOlONGKbLhdOnxV7PCq/vQwflKlXeDrPs1tTwaj3z40jg
RPaLWOVVTNOYmNZFYOGEMGdB+pCAX+Llbgx6J6YZ/A/tCjNaH9RpWHU3tvYjeb6+pMuKXYlJrPGS
EM1qMciISWm3I51iGziDUHi1fl0fhncm2PaNUHezmEOoCEFA3mUoeB5Ae3OWGTZbJcD+Qfv1j6j6
q0+rM5FnzOAHTclSAG0HSHhsGzCyOPPifT8m+SLoNEJmG4/e1o0foHqY3xLMS/CIW0KCQLdzkEWg
1We5vNcdLxnRmcdWWRlSpC63iRqUVpDdif1BcVN/+aSp5jcHbRcl3nCEYkjs8WyXZM7BZEvLAul1
ZWywnEUR9N7s4rUue3CnkZ5Dd2nrdk9wCfuyF2g8yauPIVhTp0XEOHO5/WVOmslaLUXZHNJMb9RT
9JlvR3yKfXpvuvDrCRt4OcMmB9RzKCjz+K68YdnYNBvtPKf4BF3xIMZ3Pf15fWtdVM9e714mLNER
RNPJwvt9wisqdrLdgqwUHHorHCHcoKfeIugpumPQRc5ydvSb8QdNnejEg6X/psj/V4BkacTgi1W1
FcmQknNBgQVsKNqFBy2AmcSOJ0HJu6zZUvUc6SgAVbCTVrGnC2/YfBA3uwWD81+IlnJ2MVuyhhEA
VDtTlMVFMF7nu7za1/rt9VXkBT621dPkgqHooYRWXbNZ3qSkcooggflbcqsEiA4RvMYTrjLKRVS/
bOimpVu6qossC0UiILhLlaiewBH8jAhALXZ76GHa+5HNTnJHIPUNIqwN0tSXo1PTedUDvDlG00nf
0Mz/HN4Ayj8kN1oAmNGW3sfc0uXlL7P6iUx0bpQJPJlxUiF4B7GQrArg5gmaLzCF0IGr7ejB2o2Q
9ePu5iUk/+PKW43LhOywKTQtSTHuYsNuyG44O9A8x5qIvtAflv401xuPNyQTq2EKD5ZyMyJW4Jag
b8Mp2S2urcUBYnLda3jkgSUuJxWrOS47f5UOhrOVWE2Iy2HwIScfAVmLIE0c0tiWR/xItostOYSt
228VuOvwroeL52o1OpMm9mIsmuE84wsPsiNlsSsBO1HySqsXA/BqFCYAm5CrBYUMiRNan8gMfynz
H3D91meICcB9pqqTUIzqKQchVutvG4D9ONFh+RPX9iKT/OXZXBeNoSkg2kLMMjdpMLTavmnup/Cd
qM/x/EDHxRYBtJq5CSp5cCb9pwDCXAff4TaSHcV4gcM951XI2z4s3aRHdTyLBMx8ebIJH+anoTpZ
HXyJBuLhVD1ITzQMYE6B7IKf9V9GO32vLMtAgQeeMKUN4rJ6g0oeWAz0aT5YPpSdtvVevC/QpP9E
jYce6EPshV7q8PRnL2Z1qx/AhCaliJN2FtsG2oXFFup5vhiR5zY5p1zhet5ITDBqslEt476ACzgY
7zckt2e38KJXARLWIgj99vJeFPfhH+kmrfY2S0gZ8imFQxxW2ICxcDSe24hbBeZNjYlBoqLXvUF1
5SQGeNxUtvVhxW5/lKAu13lSGaiQ8ENqDCdezqniBAaLCT9aTroy6zE3CDQEWn5TxKJ//dxyAhwr
ggw9iq7JJQQ4cUCObZ0TufbkPxGeWi8RE36aWqStkOMKF9He1pWbGvqmamO8X5/K5fLMaq8zIWiW
rVAzJ9xN00440afyALGSneL3QQUNCC/biveTPz7h4Z188IvX1/eIxALEa2CYTFJjjjpsw82xOYX9
TV4rD2a94Uzz+hWMptjfb8RFvo6SEdM0B7f8X1PCKffFi3ADiHjAp9Fd3yISCxE3oxbmXzGF/GkG
ZaPIntK7lj5wJrVccb+/PiQWH55MYqmHJnb66LdbcYTahN8PyJrHzeBAvBGuYoWT/Ej6bXXi8yMu
t5b+2jkSa1ekGmUvp8vOUe71c3IcDgsLJfT7F1gcy/7y/OPFlMtvotWQTEyJh1KYhi5tTvkW+YxN
NfCra/2kGDtZtWvxMG8MB0hueuicESJH8y4zd/UvS/Z704Yp7C/e4/N6qJFYh6NWNfJQB7b7lMDt
OM3OliZzghl3ykyak8HatpVMpKvUMXIHxdMJrPLcjyJneW9DZPIGKR38DtDe99tzfp6ehxvoeMD0
gJfWqRcL2Kuvz0SkvplT1ehxWjs3O+qAWUKmyK3uYBt/CnMX5Ebi95+iU6KGrTrRJi58xYJznQ8d
HNQI34jTON0m26ZH7TO0iWulW6v5QBO8smt4Xb0ByjI89bgbTIfKbnoklW0Eqq/vBZdXE+bFHSbo
aQltLMHC3aTPxaGG+1WmZdBKzNww1TjJFOeMsvD3QYjbkDY4owKg0tMHUT+ouRuTuzL6vB4NeAMx
Ea6POoHoI5KWFmhQWfnIVCjbk8pvk+gxJLpzfTTO8036esivnhgRVHQqcckgBuBOFLK1ZLfZjfvE
6bwy38xPOIwEySFv5Thx9atEvRpWJoNhKglyQ6PvnKkXPydV8uMmevmP01tO/moco7dqOUkxvfAR
Ba7sEUgGyLOVLmSzMENVeYrCQET6yZsfZ2d+ffbVuL0lzqPVYn4xmqZxAe0qK/fkme7nPg+uz5Fz
nL8a6quhRiVRVRD7llLLeIBZ+0YJoLK++Y8x8quQuRpGM0JRzTV8yVYYvBBUyLwq/eszudy6/I5M
Xw+a1RhmK6SyGCNIxtv5pcKDHn2CjRlAEfJ+guyor7pa7orIN+fXGjAAJ3HVu+s/4XI9dvUTmJBC
CiAe+hjTVIPaCkgBuE+4ky30SBY/ms4bgYEtAx1unzDu5VUYOPfQ1/dZzR+GSW0NVk9zQlHyUUUM
jROeQCTvumfFjq2qa1qjzBpEfwibPCgQMJw3Kkqsk0tj28r24nxo+X5my6VyJcdhRY6JPFp5mqB7
18GfbjyMIJ8sJtMCild2aKN7il9g+rUTHicenYH3VZnHWTWgxJ0o+KqFUbV22QnQ4lF43SfOgf+6
/1dLR+UUEoYiTqG0FAA20B8jTuoKHoTQkMO1YLmU3sLw41PtLoMHv7fsV5V/NbQsGADsLs2fAfgw
e8RHBIbBCT2UeXMbUB3Yl7WQrUEn6qb2Bg8SbHwDM965+dJCXv2IHri7TInhExAfBssWIGgYqF4K
xRxQxHKHvMRHCzXIFl+Apx7AW14ms5JQdzFaGXwYaRmYHhrt1/WYwClkwC/n75dIooDOMAFQsLAZ
IE/lhnLQ7CCCl/1/bz/8gCz5bb813oxfgAH2pf1fi3HQ9fr7bzCEKi80CWlBoeGg6giB5eyUo+Jd
nyvnHSmxTlWjJGekWJ6rwLFPnqF+Uii1zV9tPsuBsh8qy9l2bJ9iOciB0SmD3Iv8/j8eWYVJgiIF
5cZc+rpsTC/VXsOOJyXAi4MKUxyqofRSzbDeRf2Yem3itQ+1P24alxySxI33BLVyXlLwdRVfCYIs
ljOJVb0SIlPBSTXPgOTkIBoeuy3K94gUxM3De9FdbjVeIZlzRL7aDKvDGaeJ1iU95ro4EFRx6WSl
yMlCLoMKvqOQwrzp8hYc515tGlyc/VMcHcsfjbN0ETsYGG/qCKA9HkKDF/iUJSavpmXVCHtag9Ix
DNtbu9tGKIHLQfIm5naMR0qBS6VvXbJNXThnavboAbx9z/sVvMj3xQxY/QoSaRDuFPCYpc7gqgCJ
NDrFIwSCYQYiv+iW5wSWD/mxy2AMw4epcC7WL9vH9fCj1BipNSyBF8jFXbTP9tNoZ6/DJgE2FImK
jJ6RXbnTBuLIPAYUb2MxUQlmKx1Vl8dKOL6O4uhDXZQDt7rcSfzeVywKNdXR22sU3G4ahHedZINy
IwX8VLeN3fQgbni1CU42zcJPm7FF0Ymi4BOrhZuiVlfSQ6Y9WZ2vJG9L/qBAFvd6zJU5RS2VCUXh
PFnTKGIJzdce9/ayj9Jb9Tw5sgPXKNOe7cWBEdxn8x6ANzDavHwXn43t9Z/BO8EqkyfNQjzFco2g
u2SGcFKz+1/wOoVglO6r7/zC08WMyQSgXbYUU1W/yhSrjSt0ZazD4hIPCrV6KUU4iHQTxDmsTQVD
8etTW2LPP+Lu91AsZK8r5YmaMQq9WgOlVjW1Sb+rSt73W5bp2ijMpTXoedtmFUYZ/bTzZK8J2v2w
mw109/GAvuVxuS8HntWsmG0zplbXUQvj4TaJboA6WgpKEChW0XsNofx+G0P597jAlfl10cvX52pw
drNkYKMZ/ddkizc81bqttBk29SbItkZQEfdfyNdcZHWvhlyC0WrD1I2eSkODPL4BG7eI1DepbLww
MRyhupVz6DLWE9yLYlcoQx7942KcWw3NXG6RqIlxMY8KYjz1BPTbpffC6eBqhrfLorYAKaL361v2
YlhfjcjcbW01CWle4HREsnJMw325eBLEIiT2Fb8iZxOC1NcH5E2RSaObbEgTukANhEp5Semwj3LR
uT7E5QizmhSTSEdynnVSh0C3mJTPLiTl4SmC3YrH56Hy+w0PFsc798z1BAHwRAhlbFJBKu/CXIEW
snSsMh7L+utSuHLyWfjdbEpp1ulhfTINSfQlOKHqw2MhZU/ClBzNIajz9z57N81NF0WePPWuVn3G
pra1zGSjttqhTKpjP2WHsQoIgi7xpzaHfBYEsGfiFOm4lUxs70iBhP1xanLfosU+JrdWPmyK0fCN
ZCeGUtA21caMCrssIOMNdPRcFkE6axwgMCdssxBAI65zSxuxTxTR+GlCwUG5GUPlWZ5+Xd8sXwn4
tY/KhDch0qxEVuLmpKT0DoLXR8H4JdTCJi3PsUS2fXVKITNZ3lJLBVFs3Frw46ukc9uh16wnriKf
h/ATH5XCV1W0HDN9TYTIa6DtXGXvE+yMdEWGB2AGv5ljOf3sJNER5Y4XOXifi4mTLRHicRB6NMED
gXhG7wj9/5H2HU2O40q3v4gRBD23tHIlqXxXbxhdbUiCnqD/9d9hzYtbarRauO/OahY1MxBAIJHI
PMY13NjvIneCzrEvNa6JYutd5Iu9Q68Xdz/PGw8ujEyIGdkp9v8C2c8D5P9xQ+ClUe6zQ3UoIATv
DuiZCaE5V3Ooi2G5aJlow1CNKoZlfsYCO3nQ2027RVsJeTh9YXOQHJHM2BHMj4I1eoqvJ9Gqc9HT
Nsw2MterMcu6Qw7nVNpAzjvDIyuiorgpiNQGHzjTKI2LNXvLR9hLErBzUfFt7zKQEOB7mC3nXnps
wMxZRd7h5OqVZBV7/wl2q6eZryb9OlWVC7hcgJi76HibRXiMWhu9ycIieSjgAtWZkN2YjjI5mdGX
zoSgAYPj4PQFdpskPVY0c1VoxWjsy2C8UBha6K0r19OPgQCwHncPbQ0j7RKqRMwYN1q+PN8+qNdf
tRefm4vqakxgVLDeHEWknc0YmjKzEbJYCxmlYVyWZ5NszSZyNXvy6uSFNasfqVsTyenih9kSxKfr
ReSLn8MF/TabdFKP+PZreysH7m1GewuuILBrcTK3D+ag/QaV+FAOgHxRHIjhit75gquUBz+amjJF
y4RfEMNiYITXRiyCI4pG4FLN2qgX2HUgNiL124FicgdlVy87QNvVb0MbUIzm9fZHFg3IBWM6Z5nJ
Mjz0bIMF0LL0szG4PYLgyPIk/ZRBKYcO2EVEpZueaF4rzTt5JJAkFEg1iBLnD1Pbi0SSNrpE2xyT
SZJkQzPdLQp7k5TEJVF9J0fshaqo/qNuvNPMAqa09uBSYLfsfPkGE5Bkv8iV4Vp6wVbbGO/2MlwH
bX1uX55fj//j3DaWXWP7DnCzTsF7R+thJbpEp3oP9w9v3q6Wt0H8KnpRCCKZyUVNfUbW0K0vMmWE
nbopu/P4BifNpwEiUdk7wYG9PdfrTfGLuXKhM1NLKe1lXI4wXhyQEJYBHH3gXZP5iWceY+oxiK2T
u+ac72KozhoZtPFKt74XF9FFqSnPwCcz+G9Lgrnrp1px8iVQoVhj4QcU2cGG+mAWiKKEIDk1uTgF
YxvAVw0U5WTtPioLh05APAi1nAR3MU9cZ3MVQZEC81KLfEcpdRep20hj90Kyo9WiPMe+R6roLSF6
HfK45bruM2o00P/56CoDkHzAFYzbX3NQkFvFHMXVQNFEuQjVwQQoSdYrX1FD0Hj9WJWhbpreo5y9
0Y3DbOG90UyiF40gLlpceteQPlkqzYIA53Yt1ugwGHHzvfLWotGykldxZgDmv31sRGOuf78IX5MR
TdADwieFURfcsDd5mTzdHkF0GngR/YraaTppyGlW+Ubmqq9ZaByYpwXtLgELJhJ1z0RT4iJPVtrw
CpJn9ZQfim/oHLnzXbqzQYyAKOdqXisJS+Ki7cKFni6tcio1eNGvsrRkb/tjsBLLRV1zwa3Gq9Yr
c5z00vqtSJ3DHhoEovlptuN3WDAIgqko2be4eJLNTE/aChfH6GZHuD+F8914XHVhNY+lkKiA3f1/
w8oUzJAHGSeyqvRNqaqnqIDVQa+ZTmv19jHXcskj8+xqje4nw/Kgth1S06J9Bds7SGGy3KNy7TS6
8rCMfahl1R2k3wz4JS3fevgn2aPxrUZV1F2i7B1+pJAoZkR3mqWZQrmTaCgT1TUKqDXCkgCP3riL
NslMJVD9ZsiAlJnbJamvm/XXSWU/0OUuwlIj86Zkc+6Vkf0g9dPD0NdH0pYeg42OMWZO2atO05+J
0SNWSHut6dy+K75NcAdT5OE0WvBEisftADO5grZ7Se29Quq+yoijrPgS29/qcfTtooRx3bkw2bZm
8WY07qxot0i/JL13reEck2BS93P9hOTDSaOftf6ql+clA8//bUbv2+o3I8yY8rDKTir688OhamG5
xCwUoA+5lAQDAGOK8oCUzGsJjIr6YguQswPmUlFTN5khs0ZNx8yBXzhI80OaPqIoEBQwnZyfchvu
9JHkVAQ1dCxuDE71Egdld0yWcGlex5Z6OUVhS7pvjPcIhQRwLEgA6osAlC+KMDw4nFgTsacBJ575
MURT3fEu3q1MqGwAifi/eRKuB/qPcoItG5ps6bat8/Rh+GqxUhtw3WKneLM9esx4zRtrN2dfi0H0
6r9aqrwYjAvRiZ5rXWep9SmfEkjsv8dxvUuXV2qcO+ipND2ESNRTwyzRuGvef2uS3Mu7SQCIo+vb
h07miWnZcS6pm8uDM8C52tRlTDxo4Ec7Tas9niCvvpo+XkyaC6l11BCDLmuXsTPdlFThiC7YUJJQ
tyy8XwNah4Jr6mrsuRiRe3k2+oAOeDOs/VQ1D5aDIm/m47KxIWQKxAUFBkNHA66GXIeIcX+993gx
NBdtY0mZZ/aBm0ORAwL78D25X77PKPsrP4tN6kfegCK8s8w+bB/dZkChuAtFLRvBivN1x9YgQD8o
en1qZXMFBmz0rD9Heh07JQXGIwdwU+RrdfWm/pw3X/6bJQg7wxoJjAP4KKQD5MoQam9/VtGsuEwO
tRs5BiIZ+Y0+uqpKA1a/so6uIhGvZQRHyVyQflzNBS7mxCVxGmOwRSxJfeqV3TJK7iLDWRtWEA2o
t/N8lKntxUYc3J6lIB7xtbmR0k6uwNs+LYaxo6jtxpUOqMNOTab7IpW826NdJ39ezJGLDDYp+kRf
VWPbMcFr9mmAutwC6Yx5vFtwMUlItKr+jearpWoS+7dHv46guRh9PcgXKatM4rYfVoQ7MEm/yj6k
g5Of52/debWHMf3Oh8oC2I0vqElGedCCXywmU16vU138CC4+pWkkR4ndqydpg7RkVz8BXtg9QdQo
WIF9rbnXkWmmQhrd9Q72xbhclNLmBiy6EVGqQ3++2YE5itbR4k7+fxMSROeTi0t9WrZDm+LmGebJ
n80t1IgFG1cwAl/dGtkY1WZk1qc6qoOc3klF+S83K8/oNYssyyPJqD+Ia4BUOPFO2cqBihq5SA1I
NBsu2JBGI1m3toYHBjZ2vFWTRBDOrr7zPz8/X9jqZ4sY5crCY/p+aogz1D8IFWX/16ueF6Os87w4
YerUUjleOhUnrD6AJgzoX7dlxzFU32HS8pFaQRwSUgbpuQokz3gQNSxFC8kFGLmT2dDVSn1KdTOA
o7Bja/npdhgRrSQXRaxIGo0O19tpgk1korawiQzgGb+5Pcr18uDFUnJxopJRfkvNzoZdgzEDx6h6
2k+QFj0Nnp8QXEPTt3qqd8kOoO5FUNj9wGreSOD4MlRk1CkbVpT1EADFNFsuXMZ9iCXCYnFTHVdh
rCyMQzT29TAFf9LXetfeMdA0oBovNtMT3Rp8jaq0cyXqVuDYQrS7lEC9pNwn8x762Mc+fpvQVrLm
TbS8iHRwRBcGX7YC6zhp1Baxmh6MkLBNPrj64Ki6v7LLIWHtFk+tAT13B9Tr0vKKdQX+d1m2z83A
V7IUsPfszIAUOoqPU6DgxeS0Z31TJ04RQt+lg2jO9E2FFTd8wQMRGEmQI1hccCrr0cqtBWdKGd6t
8W2pWEDTrdFt2kgWnK3rwM+LiXJJUNYk6aToOFwfFlKwzg07y5n2hgei+VN5LN5iF4jIN+2u8k3U
tgRBUpCCWVz4Gkk5VrqEjaarzd7UTYeqeLC09zpA/2qztczCGbJFUDIRJJp8lWsykkTX1wqsVDxn
Yxqk45ZGz6oxe6qkO50yC9Kg62XRizXmAtgoKdmUNxiw8+CQp8zOCmdbJQSWxE2OsPTdQdPTux3O
BHHZ4qJZJmvoPsMn+4RuUZ6ZoVr329sjCLcOl+BYA1TsewtnJIX8z3GtgzbP8c+23FirvAiUMeKT
voVhNAzLX8USOqKtw2U8cmVPWYT6/clS5S/Is7x2KXzDiFxjVMKIoAtr+5UiCtTr0bsRqPmyF5Ny
GGWbmPPKrYdh63hkdzHkejfkCLvPaQfJ9LD5BxxkbuHGjaXZizn2oh3Fl1FyoFtwLSLdk3c2QK+9
geKPo1Gwmz6qtWHa7RPAiwWnVXBwbC4udZOlNErFcEMm3wptCFLtnNqjKzXPvQrtLZGk4fVi0ee5
4W3ZpNloO3lEn2gF4A/b7gSQl9v+gtfNR8ZuC03L1mB36+ty4QgPXNpPa86mhD0Jo7APVwQmU114
px2ghBRGgtAgOKU2lz1ZTI6z1MIp1a1NPFRObIhMvUXfjIs95lSUabpOqVPJsZ1RMNRO85i7VtN9
UdHrk6TNvwsLPL2+BwojAQRrbSIA6L54tuTmJ8lXQQa1OmC+VrnAFG29/pwFMTy43wTjrzO69RG5
sDTXi7yK5qo4okvAjuhBJZ4KJsOqmwvvi+QOXT0vFkt6iUIDF5Boa1pgUSAgrS4/GpTgWkD3gt5D
r3mnvxkPt6f5wcj4+zQNnnyfVbY5VSaShC4YfdnP/Azd4fpAoPlDHf1oHzvZWfathVafq5yhZ+uz
bQPzbAVgQk+7o89ptYVSfF68AwpRvN/+dbe/gcHz9WWAqeGEg/iEJ4lZEIeMfSCVw4Yloq99e9UN
nqk/Fcug5SliUm1vo1RxdQN9qw4cZNUMZg2YiPyFls9DCQ4h64JCbgUx8QPn8+d30GRg1VXVhIXk
7y+wpUenAgAG1Hx7iO+bMgT9lzU5BXk/rmArVeB12eoPkGEdpnEDQbB++jEqxOmKXaHitWZ9qSlO
pXFYuq2SPmgLDL1UyzXSb8aQQh0MNNxqnyeHqqYenZmbDL+M6C7SrEBrt5H8sJiFP9LEm40kMOrW
aYfC0YosbLvRpbNnWXcSOsy1eW9P6A3oqVcXr1n+1GW/iuhtnAc3nqlD6zNUv93MsD1a+VaESNTd
j73q6aPpZHa3qVLd79FjosfcOk+9Lagh/+Xx9bmK62e+eMdakaY05sqjg+VPCNCYVz52yLXv9Icl
BPsStVRQCJ9HJqSR/eUF/TnyeidcjNz3rJKalfnZeWqO1XUgGKntjHvYKZxVlKkGF+ucPjHQ4nPH
DitELRH/8y/vrc/fwN07dSYb/VLhN+RD4kWW6c+5tDE7dLAJJMcyz5C+jkrlMa3dWN3k3D6r1++g
z8G5O6heCk0jNpa+blhoxY8kGgRXwhr5bh0R7g5KMxp3iwXuqZVGd+MUh3KVovCH6Gwvp9iAyZuU
wXdVyr3bM1t/+a1xuRy41tSlstZPy2bQYOTHeNQ3rHy6Pchf0uDP9ePum9FSO/D20jVLIYEEEAue
MZblD69ATHmKY7yXmx4tdGhohUXkGSJ09V/ezJ/jc/fOpE2NlYEsc4razKFKuxmW91QxdwAN2q2C
Q1QXexug7iSzHNLr2wHbvALqSTWSsEeg0NUDq+R7tWWZW7Xl3URasKlAaLy9TtevhP/8TJ5hiC5s
FlftusenKSDyT9P6mlQv2tALWozrct/46DyHsAH0djE6jLPIxKVxtJMp9OQnsH/T0l+m9jEigvbb
9ef658y42LUsNrHTNge+UR920E7bDe3bPNyPNko0mWiw6/1++3M0Ll7pdTFL84LjGr/0v4ydvkn0
U3oXBfHWesRH9bVXmh1FEDFBjOCZhFPMjLIbsah9jQo2OokFExG+BIeVJxIqxIjGosC8WtCQZJgO
aJqTwCexB5MPGiPEX+Eg/f/2pPlcTS401T2Fx8iCiQH28tZ1r22fPbM53uVz/jBQZFBQw7l9DkTB
nicOTqqSpUOHnD8/tFt1E/uDk24hgQM1cVGjUPTZuNCUmPFIjHWvAAnmWu2TQW3BbER7nws+TJ3Y
YsZYP92SAiDaLAlmc83RJi+TsFS1nqMbJ5unBC6FsUTFyg6mW/O7Gfwjsawj4wG/XIwUEqUkPCWw
k9uoMmNklmtlLHEl4i6v0XaJnSUE9AIZSb6b9/lPLRa7ZwtiGM8MrGpVj+AlBvSeKqdOr77GUJ+K
2zdZardNTxw7Fpmm/KVL9p+DwLMAqbQoRrqyALXe8upG31ZwgDMWd9gs9Q5XdZ60TtN+t7WXBuVw
KZ2fzQrykIriDPJXwQm5DqP4/C3rtr5IycwhbydWI19oiPI8dGeKpyoBJqVpfVXfWQZIMl3rqnb/
RTCw4LzwhhSRnhetLWMRjHtTddlxFfqcIIes30v3xKegvOve7SEFUU/j4s8sV00LZTOAJ3J9l0H2
WC8ww+X77VFE+4lLhHpVyqdoDd+gwtzX9uIk8XSW5D046WE2d9u8fb494F9KN5+fkIs80pgulLSw
cxl3xXE4rc3P1I0e6UPhQfQRzY3b4wmSC55UOszmMkerFoYOqGtRTq48nJvxcRKplormxVNKK6Ma
2UwwkBaiUdMDaPfPHTUHi//fCAr9pYv8n4XkPR4yphnEGEc0vwISQFzSx2ut3GvoP0DXPqxEkgF/
6UR9jsclM7RUWouummg6lL3OUetouqNhsLspyI4LLO4B1s6c1Q7InN3p16TsrJP2RV82s7dKIYvK
2KK4xOO3NFueWzuJTWTXwMV/k32mY8mBtoUTEXvqwuJU30teLnjVC6413gRiRp2TKhFy6iQezkQp
d2RwG5lB4x+yKlbxcHv3CoKAvv79It4RFR6zWY7jaY40MCvJz6PqWOevt0e5spWsDxyctqpKqwov
+x5F9mIuSrGWStDeXF2dBkf6ttzbEPPI70Ra4Ffo7b8Px4U2FbpRSdfB/iHf1k9g43QHeTf6ZlA/
Vq4FywBfDixYmbnZmUCKXPfowYRagXAD/YmN+/1ncLFPa6KZRX3zD7FCc0sP8ufB4Kt+GlABB0m4
wlzUI0ld1tYMqvKKw6VfVjjY9x4aOCs9J2aCPfrnZfX7xLjUK9PHKGIJPKdr6ZTIbzkVXBqi2fCI
Dxi/23HWrv4dj0swhvFO95tD5HxY2wuRdX+egd9mw2M/cKiypW87fKZ2OwOAmuUwligK0RcS7AZe
0L1rWTGpYEeeEhDjYvWL0he+3U5+2ptuUg+OwUavsb7FhgRzhEaQLF9p2/w+SfX3g57oRpnLMyrw
8QtYgQP8tbtNtDGZs8pgQXQzMEdHdA4F24RnPVW5IpvjzOoTyYF4yh+KIdoKAsuft+/v0+Lilx4b
ctzb7Yrb6f0GEAEU/I2zvIV8ZO+tgm2ShyzZqIXt4yvX8e8jczEmmaMys0zcVuVCvtvdqS++0659
zKW3uWscadA9JY/umLKprZ3RNlCJrNrg9uyvOGf+/hu4AJP2tmUvBY7JtMxfLZhBQiAJSKY7mlYg
dI9uB1IooS+amSauHHVOZT1V9rNs31N52C5W6bJpi3aJO2W9n6EWpqKQkB8X9t2AvINVJrvMrHtX
0a29LFuwwzRLzVVobgcwbMR/VUj3ShndtV2Huq8Gq+1ya5twgC0KB47xYRxDbxxAfFh6oQhE3Bxb
YJHou97asJyQ8m3ChCBZ0SHjwuCYRKQmcOWGALe+05bx62Kvhe4dS8m+zHeoIXiF+lOC2V4mRw6B
obwFxZXCOM8AAubVAnuMg9mfB6O6syokOcUi+GbC0MbFzl5qItLWUn2yAZSe2KOdnpPCchJ9WzSt
p2XlJjYXZ7KI39MsdmCNLCh4C44MD3Tphq6sljXNUil7mvL+qdW+d1UMy7bN7e0pGohrT8zJoC+J
hONvA9FaP3Qa2+ZZgqaM/i/XlEetAEUytUWMcwBD47Z3/3GRtl1dA++b+OKquSCw8Rwso4gsaawR
daxF20eyp9qxoLAnWrv1F1zmZcB69wPBLonNaNeq0LwlEcRDidtnvWA/fAjJ/l7c+C2K8KCUKJe7
PK6wIZY6DQcZDeg831mlfq9o+w4e84s97EhabytWebd3yJWC1O9Dr8twMU1rzJQZ1nYYejQep+hr
3xziKD3b9rJRps7TC+pbevQ6GXEI4yDBnSj6ilz0LHpVT5Z1cBolWzYRb5m+3Z6faAQuGhl21quT
ihHSNt0wtQYvwb89guhe5zlYkqKNOUnXawia/5Fv4eEUrnLapjtFqN3AX83Y/y9M0t++G49F6TWa
WDn4eqciX94T+TWu4x+NJEJLCZaPh5okUVEQZiJn6WGP2sGLtRDacK1f4Mbe53ElSR3NUQZ351O/
i75CGwKes1TbrCJUMDrZThCQXH05V3YQE713RZ+Ox5gMmZKRacKn6zrTy2vlUYlPnRlkc/69gxyD
qds7tXudAA/uZvpTMkFNnr8WyfvtHSRa5PXvF0dQlRsyxjWitIkDBitc+Lla4b8bgkvSCNx6coNi
CEl5b8BPiZVO0HkRpPC8c4OR1JqlNrV1UuT6NV6rBJ2NDEgWRAzRMFzEUAeS29TCg87Kcre3UfmV
j7aVCPoRVwohv58uLmwAHj6NBsOm7BSIB9VNoEhwNpdmP7Krnaa8adKvWQM6GFy8fDZcpqcbm3lA
r+57tQp1VobzoO/sVgq67Nkaa9fU9xVsHp1RVYBt74zGkfNFcNsLfzWX2ER1I039gksRjAvYlfch
BJTz0unD7J6WjgoJOdRw4F9FAMKpHiGujwfHvSy50pMEpYNz2gk+1u2NrfIoFYlJ3ZKv4Z1lj5qu
uiqdBSMIbk6Vx5pE0P1qIhVljQSVcQvmarI6OFp1YPJ2lAY3ndMthJY2SSVKeG6nuSoPPYmjJBvL
EWnuakWFKjU4t/Gh2i53ZVgJvuvtTETlrSL0thm7TsIyxhSYw3py9eaHAm5ELIhDV5rZ667XFGtV
5yOGyr1Qy8KKocyAXd965Ps/MFXWeUAWqkflCUIFnurPG6VwoiM6qoR6pigPun66P38AFwkZK3Qr
gtrUqcPXJJ2yha6l0u+1QXGY1YItNThmAmvjBH8F4W3qR48oqTcr7+i1erdD5pVe6++rwcXMNEmZ
Mq7unnQbb6plNVVBc8TXvq8IT6h6tj+ZhFtJJG28HtI/78PPNeASMt2WOmUsG8go6O/1DNxag+w5
/5bq7rcp/QEQ5r+dJxdSe9IwNaf/D2i5WnPAoWKXgDi+IeHyC563YfxuijI/0ZfmAqw0MqWvMgIB
5xSU78xd5tKr5l+3P6FoEC4eAi+WZ7EKdnwBqwhWyPd6Np8qrRFs2+th7j9fjG9Npk1vKloH4Qs7
epbNQyb/uD2NvwS5zwH4Z5wNPFkmQ3Ci035O9hhkNnTp1SdaGf4Y02Cy6GnszfuhELF7BQvItyKT
yTIbcy6AI5/3VIVhSZNtckkV4KpVwZbn24/gfRCSzWCX9QwcC0NhtcuqPijZCIfOArz8YvY7u32X
q19Mo56RwfI+O8ymDteKcfLjBNZqi9Mr91rpdlXjLgNzU7nZME32y7L00CHypibetyiw9DmqMFbT
3yFPSZ1sBt1mWGzQz/PmlbBSDTLWfh/lCVVA8PLtp4hBmD8V7Ji/JJ6fX3TdUhcpX9VKWaIWtD7N
7fvC0peuxHMreevyn2sFZGHvxvJewg2nGo7GsJeg5cCUxb+9rT7C+Y1Iwzc8aQEwydji687gQRRa
G9jdADB/bEP/9ueU4B/1XhuhQJu+Z3KLX2WFDZQHNb1w+uQFfznISHCUHsKx+t62D6RjmyFp/XY8
qqi2mfUv3da3WhEMLRyNlJehA6QOxu1WEsQ0FnBZRFuVC5tjbDexQoDNb+rvzRLWsI+vHgUL9mdr
+rcb4aMYePHVrMqc4zyVrJMVjU5dtWdVUzbZ3Pj1oDnLGONOMOgXhVR3phydmQS+hzpiO3Z42nRG
WM3v4K5/a4boobTaxFFG+nOq9dHThwkNtSzIepbtidkZz7RdDBfio3fqqJROZCqVy1DOE67aX2ph
nxuRi8OlLKcz2uuIw0ifwlUNXT73qDNCGKUOc/f/X5zz9xXkIvKYW5E16thytXaQE+NQ2492PAri
yfWbW9d0e5V9MEweZGPoxdATdA5hKdIeVjRREyL5XeW0gLnFqYIeRpADhyg4UOtF+cd5uhiWW8vO
tqqqLuL6hETKGWItmJInVd2lMGfNauLe3ozr/+zWYNxKmgCHdDnBYIn+3Pdy0E5PanIajVM8TL4q
Uu26moJ+To2/4sCGy2inSvAiq0xHxgE2jO+z+m1u483taYkG4q66WDOl2qii6jT33yQKk4HqqOtP
dWRtb49z9c6+mJDyewDOiVTaMPitTgsA6okF94byf6uJXozBpdNKpZRJp5nVSa9m36hQ6C6gYD4n
O9I96QN5tOTCKwzQhqh1sGpz3y+K4FF+BR6K83bxE7h7ptFBJ4RTX4VXirxKRUPixs8qFKa8gmZO
hahlOtM92AEFGFtwCd30IAgkpgtVWVGx5WqAvvgp698vgqcN+JJUttiwSma61FLc1qgCmDCKXoTr
l7txMHhQTdpITU/nUj0RWruJYbslWnzepIGGVr/URuzJqm/J73jRBYTQ1IOfgKB6cEXO7/dV5zJq
qSTUqm27Olmke1arwp3SJ/hCBWy8HwDYT6Pv+fCmlM80WfY5G/0YrMvR7t0mBvxe/9HEsH1nokLb
9ZNlycpKVdCJzK1/m6dxQ0y1OmUwam4qdD0MX5JrzzZFuhPXv/TnSNxVPGm2VqbMQLAgpt/a92qZ
QAdUpMH6l1X+HIZb5cWwm0aC2iaw+yQw3NRX01PO3Lnz4sO0q54yCkmJGLqY5PsIOsPP2wHkCnVg
/cifw/PRnizN0My1CkkEMHQhFTIkrH5MZgDjBmjhdMN7kz+qFXohkBZxJA32ImXr63F30kfbX8Zl
a/WtHyO/KqxVaJLK3khakXTL9Tvp81dy1wRIFSMc2ZXqJAGinrrTQLaQVXYT/VwLy6mCHfbxjLk4
4UVe1jVD/es0WZsihRi9tQVoTxLCdq/3LD6X/uPvlwO1NM9LwO5PJfm+yPBQMZtXo4PjaWx5DSu9
ccSlK7/nufHci/yF1wX7M7z8Z0E/EqqLsaVOq4cEUnynhB4SmThyDYUPm0Fd65kop0x6HmQRT1o4
X+4iQTmxmrsaOg8rDKo+l/B7Q+R26wexouL1GtDF2nI3RhSVMyh8+IiN3/skqM/FZr7L8UQAj6zV
wnXc1foXx1mCbNhPSwtvnytB8PjI7S7WF5baU17ZONUTEBhp9CPTN3Yrok38JUP8/IpciOqLjo1W
Vlmo7SynJGSYqezXpyrUtvmv+mXcdkLnGtHEuHAlGbqUWgU2ThV9KSzTK4rDkGXB7dW7/rC8+Hxc
VKLDQk1LalaJtdmfvxKwOsIOavvETfZNMExAY4hQ9B9WWLeOBBdjmqi2KMnhhD5BGipqJsfWf8RV
/6oP27RIMqeIIS5EG2dWShgdxdJhiWXY/KFZxSojrBdrFbFz9Fly1TzZVlR/6PW5CUgDQREoSxN9
PGdx79lJnwR4NsNohyUwMNX+t8zhP5viI+Jfbj3Vkpe6xNZH+RMXSuMOe2ML6mJYBLFH3m5/KUEc
+cjcLgaTmpEuVME+V/UHaP86Ld7Ikh408Is2TygoOZWpCXLrqzvQ1i1FQRpmEh5NGWdLO8hFCZkg
6WTqKizLaVDUneBhcjWzvhiFCyBzDKcOieHGQQPF68kZgv6CEdY9/Md+uxhhnefF0o1L1sDQb6lO
hbXvpyKYVeaYCnBHZYnSj+bIaevf/lhX6AC47C+G5OIFKW0pz2R5zTVkOPQUfrtlLrtLvHoTH7KD
4SQb6IjKjpiVfjWdvRiZCxus0ks7I/Oawa+K5rln0TD7IPoXMIwWKkdcvcMvhuPiByjpWtWBjnjq
4y99nQXLeFiswbEXkXeYaDNyQWMmal3FxZqYLGA9pnOogGnfjJFgz1/Nfz7nY6wlnYu9MjRV2ldr
BZPRV2p/j60q0Knh6xXaY7Vx/++2CS+Up1bpDEIRWS9PLWwP0Y7B9WHYKLVD/+m8rdvErAL2KpK0
EiynsW6ji3lGdZ3npMc2WdTMjdP6gAd60xSiysqaadw4egaXibR1rc3oq1WQKoo3mV/dte/5awdN
orVcpFDXfLq9oqJpccHENpLWKpsJ524IEyXfKAbcHQzB6RZELB4abbCEMjrgqy0z3c/ysR9EVCzB
qTK48MFaS9bjGJFXVX6pTXFMNNmxFqif20lwe8FE+50LF9FU1IveYi4MvHIyv+SohVrTXs/hN2Ir
goUTTYsLFktHpMqORmx35WSnideb2yraNqUQsSfadlywUNWBqiXFrKZADRYY6nnZs+ZBEStGJ7sM
0Z0SdeGuaH3+FvF5/HNqghRFMyAmKjl5iFXJT7XWU7XxqaMKDnS8mUZ0z3Pdy7V6I9HlzLTeV4xH
yEtvaroh+b6JOpcM6qGY2ndVKgqX6I91J3KCvl7B/YxwPHbaTiiKKSo+wipq3UIlBc4g9yC/OsrG
PItyPcFR4RHUVTnLSjwhzAwdVkDby0kt2FOiEbgIg7xo0GsLJ163tA2DAUoqRNsJti0PipYosyej
whBr2r8WDiCW0b5LACl7vae65E7Z55BMQkVfkGGK5rZGu4sgPVsVXWoZ29iuWdDV+6lk/3L1uEAj
yy2tZRt5ClJuJ6oB+236fzkEF2Fww0FAGvoep2badkvnRcLjvi7DjUuG18NLcbrAB8YmG4sjk1ho
FiFMKgQtOOV6pLQBndYJpKE/GCwXH6OzzUzOdFxla2JFYPwwtCjXeNVdCbVZdzlGTxpYRskeXwtv
XUi1evTe8s0T/Ch8s/MKPRSxVa6XlOzPn7Tun4uflGf1AsoFftJqA7K6ii6yg73ZEX/U3Wln7tpj
vlmxtErsJD+lfa87o6hM++Ed+ufqf/4IbpMq47wMFclBGbCoM6c/hnlf4G3S6NBdqgA5l/OgQh2b
aGSrgoGWLYOjZ+CIQcBBm95mtXIMM4ZncHYyDNMnJSQJYrqTlTbIG4J/zfIGE7oDANPKdo1W9uDM
cRp0VbI4tNfeIYm0XQr1JcvzMO1zdMn64s1gsatCweX/SPuu7bhxbdsv4hjM4ZWxklTKkvXCYdky
M0gwgOHr76T67jYbXS6cs8+L3ywUQGDFuea87isvVwE25829llJedFu2epREv5RIOhem4MN6QLim
3VTgy4Hme+vFItKYy1bg9wFzD4hZUkopwVfWh3rPite4FYUbf/AJv5fgHDNtJM3sVGzMjO/s/AVh
NUQVUnecy5NqPqS6EQ02WC7T2lWtKGsl7/rBrn/+2hXi3HVvs4aCCh8mQmdu3y8+kAmhDYr+Km3A
b7lX48a/vuJlk/73hnl+CWtMDGbkqzwc+CxGXMFWx6zEh5xZ0fWF/pAJ/l6Ja1AZ6aSaqNXDOH3R
klUH0LqqiEfYjQW2grU0FoOFzg7tB0dzRUw5F8Rz1qjk9+pcmG/FIJsoDawONfJfCcYxW23X9rey
FTAa2cNN+1od0hDKBH77Uu7IO/gNP0Ztr4FTqALsQeAKLhvq37+G89VOUpdmnK7d3LaBhgEme5df
vfZ4/cRFi3BGcRpIqmOED582fWcD0B79vTGLstHLzYTNwXJWb5opBM0YXkwPlUrVQ2rjKbWPE7Wh
WHa0kHAPJxUTip0SLLlP/wvJwH9+WM4UqUxTNAZ4P+YlV76BLCg+5d5Xz92pu8Poue/slLP8ICpC
CUwR3yhXs7w01Hn1geQwtqO/iAdDLmImNgfLmSLJ0iSrqbCxhtwo2i9HHaM219yZ7hrzbiwXt6S3
Ta6Jnul69a6YoC/I0caVNlYXG0aK76lG6iGOVrX12CcfmVfvax+tTxGLk+CW8g1yVk5gmNFwS4f0
UUsw7KaXnqYYggDyYnnXkh3DBExTkc0vBPBmWzLwBcVQ1Kv1GYHwXQWWLOh/UNR4Rxifwo8r1zYE
XeSLfnK7Knc56VwlbZMUeIL7/K4Klh3TdjMLVsmFVeZ4Z5J9tfi1oI166Ui3q3I3B9llkiXo/J+t
5HYqcrSUQMVoZgJfdakOu12F81V1RrpJAnADe1vljPudEa0DuyLF+EvR5mYZ3kFpJdHSWc+ROEEQ
Z7yz6mVX07d0PEkGEY25Xrr727U4FzVCYiVL1AYYinRyTfOV9W9ZjOE246cUox+QBeYEkFIBkSrL
1ftDXou+3CWzsv0BnJdqetkAXLfEZmtEevVdrqa7607hYptqu8R6BpuHoBilxgaGK6lHWriWYmXj
bsm9trzXbqtTfquCkCBpI1Da9SD/Y0HVeaJdXvQZ29/AeabUJLkEKLUNm41kGDj7BF3fEKAKrQNS
mIHsv/eSwZVp0N43ny1UbAV3V/BCNO5d6h2wjBayyjOxf06ov/T6NxN4yOtHLXggvI+wTND+g7wL
nqmPCuu2Uu9buY2G5TGTVyDl27wU/vUVLwVz23PlHr5EGhNdQKcGtTAJlR4fsn6e+jGcKqGbEG2O
e/2S5GDw3FhvKgpL7EwjNtxJmgbNUAN9qz1oYM5NVI0ZeNQOlm/eFiz8P35E3nPMsgTNIAM3ubcf
MGUXLsWBslRgwgX75OmMFtrkMSOgC9BmcrKsEWOvk5vZ5R7zfZ+N+RrP9LXIFeF4hsDs8QDifpJn
YCRKG0k2O6V7O0o95xViPd8XbwmawImag/rhILq5foNEHutfiGK70HWiWvZXKw8SfTugbBCoQzH1
y09mvdfrbnkjUn4TGD6dswjlNBpxW+NblpBWkZw7LRUNnAveBo/ZNRYpaecST94sxqgYx1Dp5t2U
omAxV6HgEFczzcdQm3fII6kgaw4p84HU4MDKdngaxE3e5xG4XvD4rvX+TBdgeIWfbb1OG6s+F0zR
7BYr/kUDt8bBveKBrpApQQbhbPDA7Qr5Q1TzEB0qZ3DKQSeQTKlwqO1DN91MVhMqxV4D66ngREX3
gzM3LUBnpVzDlnbBGGg+KBmUsH4mH02weMMee4v9WNQRuDg9sPmMPGuRouYK+Lqxu1kDsfUTrT4M
58E0Z68on2sIVeZ4GEo/Coz4xa0qmPlSdUW3HX60UkdNOhmzFDgZKGKBHdknUiEIEC/W6K3NGtxz
c/qFAslfYT70Zn6ALQvVT4a+bPWen+O7Hly8Ljs2AWpTJ0d3p09g/RJxSn7xlWx+xOqkN3e20U1U
kLoELiQ5LXXjJqWJ2T4wPeT7jiQB6mSRBUh6ghozO6bSbV28mfStLJGDmINrKUOwtHZUNkjaWQl+
3juw4Qqs/0U2nu1BrQ9g8xtZbqUSsbO/7t1a8ZZyz76jdai8stcsov5kuHK45relN521b1ACDpnh
pSI+AtGl4N53FpuyTkyclYzItG8tTx1jUYp0MfrdfA/uMddjYvdSiUh7ZWRd67rxHYYfVyXTlYu7
RiVMEIUpwuPlnjXYavJMK3EPNYhSysRynaEaw3SZICFWq76as3d9zH+RvLqTdOOj6JslTDEc6kqT
QT2zB9lxm9azZ1Q9qDLAa+BK1UIDk+qQMW/N75VsM19ljKGANgF4Vo63lt5WbjtOnqqdVKv221SL
zHlxR/aW9t3HtKQ/ZjXxNQ2qKUn5GcvST5agJHVfANprGApIpxdQDA9ZjLPRpLe5X1zKnjLauYt2
BKOJV4G7Ya7MYFLUkOWjzxqQQVPnaNU1OgsHCRN6i2z6I4g8NMgBQFTJVYC/c+bEIwm0mwD6THK2
12YlKvNASquwzNCWqmX8xQoaeftqVlAJHN1MBbMZzmHojpJzi3LvEcOOdx1SYLcaludi6fYqtS2v
LiEtqGbUl5J8T8HO0YKjYETswuhO1TEuga3ExWMz3nQZJtVb5TiDv5MUkYZyeWUlbmc1LkYG3Ep/
q+QHM3/ouodx/KXLt8QEyOzWHkYvrp7mOPmVpyvXdubHyvektnzFSBHOS6lfNaKC4sUI6T/X1ZH5
GVlGYgNiqqudnI4tpV4hNzttscIKI9QLBmoEHuhSOeZvS4DluNxw0jtTGh0V1HyAEkIsChxEWrSi
EkQFkcvZ0WZjfBKYFrgGK0oHDTxtoG5v9G4DIUwi3VALyj7zqsZpeDQlXjJW3lx3/pgF43Dfx304
4csh+/dyXRO81os50+ZnreZjYwpLVrdmMU/2ec5B0jN7VHrWzUzg/C7XaTarcJ7JGvsxZolEzuM6
TCZ7I5B+SbyTHVfJ7ofmhaSP8vBiYhoqt28cSGX2U7a//qlFF4vzSzHVFnkERRImHBo3noA3LN10
+NlgxCueheLfonvFeRh7bDu5yw14GGc+LjN4S2eMK0P8NrnFxLtbqGiU28AcG//Hz8l5FG1aMsOw
8HzkHPw5mhNR+kaT9un6WV4OTDffk3MqFinmxUQWjCoRtLEj6XYBUpTI6Bj3gXQfu/pu2CmiJ3Rx
LnL7WDm/wpK4JsQerdvcqF5BkI/boqCdhsK0Zg0ng4Bv3EgOrKwPDNwVWQ9K1lkPejuSq+leS8Ca
SrXiOwAMiyv35mfaqndyMx/MnAapqh5pyoo9LSrHbWQ596SmhEAwG+J9SqXObWJwsHXdU1zjMyZa
8WN0pLfKgVj9rDVHaS73SmqEq7CwaeSiqtzFNstm6zyWXG9MGwPC8OLK9NIVe3XlgW1d2Eg7+WTE
1xTLlerET41joQVTawdJu9eTU2Y3YaKLWFAuArC3v4azmkqb2l3HgAwdZyRBeenJmeECCIF2ZuIt
CgXxtx0MBZRotRnkdf979nS0IX/fPh5zbpjWopXjbJ+phBl8MCw52ZMMdQADI+nXL/rFTGizEmcd
DZBZqNoKHyryNpJqJCiphdqHtNN1JrBPl/OSzVqcjZy1xGo1Stao6aMbs29xVgQL6X1oCGJsEmz2
xRxlqnNMYtEuLzLHbQ+Us41DNjl6miIe/s/oyEge/mrfga4ud834KKryiA6Ws4/wbk2tJoA7ZuUr
6j2uuQz+THO/z2XBuQoc3NfL2ji4OS3mRLYRjDoI4mKoljc99AJBQXL9plyswNqmbOmIFuCh+HWm
qp5J4Ux/5epz0HnkcZwjDANL/bFC8ewGYhrRckCLO2JL55WgrRDs9GKbe/sTOKtsFKqyFLpJzo3f
BVpI/BwSUeOdHBLwe4oGPy750+1inDGWqrLPxhH7zapmv5RlwLosqHIZgvSGW4nzmEt55WY9Ho0+
6qo5QYOQrEpKsav5y84IxtB+s0PAUYRUu18M+3yxZ7scZ+LSTom1LO1RzJ6bwFoSDymMN9rmaUTc
MhNzz1RMz6MeZHk6ND2iWJ9sVycMuSRDJFkjuksnyKQUtI+kjHwrTPspXUiAWm6gEtMjlfw+wUnq
0CM9Vcmzopya9pZM9b5SbyBY50nImwZ9cjHwn3iKIyKQX63Jtf1x4Sh+M+v6mdlnWX1rxp8F8gjB
gxBcEB5Q5NSGxUYTH2yO0r16gD+CDFR9Y+/tnyr0BNAOIMG4A9/hUj9fX/rSk99+O86S2vqA6X2I
KaLCE4dVWke1XURkYdH1ZS5Gtdt1OLNJrDwzhwo7XMtX+d48aLt4n0PMEJj7EPGXOIv4qphe+2yc
3XQ6Zyyy2iJn2XyrdS1UrS5o4x9m2e1ryfJb8K1BrGTMi9Bx9krzmZTEo1Zk0Mrvuh1NNd/pnylg
J1NT+U5xyFUpIOjVLMXgzRoATsle6h/qaVqbYr3+2BjHfvypkceibl1zulUZaGaUGn/zh00lT7FC
4C2RVDquKfmtHYuOeH1m1/a7XrKt9QaLQY40GlH78trLBQgxz+Ang6p8pJdvRar6g7kn7JEi0hV8
XNEl4oxpVzbVNMQwpjkKacXtCj+bds0uO2GEL6rDEWV6kVMULcmZVEJ6Q3NMoFkMhz13RXmMrfE1
mXSBn1AvOd/NveWbr5Ta8dAM2BpDN+6w+KCdntzhAYI9KYiph2j5gPVadpJHAQBVvP4hg/xv2L8s
3yFWF4o06i6Wi7Y/hzO1EKgbMzA+ImcxO9jGIsxQpCg7617V6Koi9lYqupfZmV+r4ylrf47t7CvZ
7bT8qPIRNCewzRPxCMl/onlsuApJ33Xpe1Z8mzRRn1XwhTTOajpNPppWB4CIHWOyNpZ2S937hV4K
yhKiZbiwczF6pdconE9q/VRT018aMMOqncBCi64BZyYbfRggDYS3VTDLZROISgGVKJLEL3tdUHG9
mDFsv/G64807NtQarBoJsm+iDwA7mqGqOy7obVz03zpoEi0O9TVUIJLQkQVlcdFhciaTNp1akUKz
zw3kQwz0gyv9JZdK0Q4vZfzbHXKWSqaqQvIczmAFwq1kYe1xZQ0pQlHN6g8+QFdsQzU1S+EJNku8
ltjU0cCAPIHq1clTU5Gg0hZwdhM3s1BZWSrPhrHE3IZCj6q6y0392bJVt52Qoqck7OnOrm4QhLuW
hXKp7GqQwUhKxVfAawOqZrdHfFy09iHLbopZ9hy8uHJ6NGsa0HkKdOdRMb+nkMzqaDu4aZd/i6kS
eyAv/sil7Kyoy8+Z3BNV/q/exd8750k+7azUrRSyoOd5aj1rRm0W8rITcvXrtn817f92Or+X4QyS
mlNS0gxtKQ2I4rQZIpMMkd3YYTG2xxIkXXnXCmzy5bf4e0nOsMRdC1K3StfOkvGQNG2o0sTNZup1
BRXw+F7MM23z91KccQHzQNtrRCXnVhpc2n8MqRFI5BeD5FOpeNL0pMZveZwJ/OnlV/h7Vc7YZAQ6
wczApyvM2k1bUNsWh5TO4fUvd7FOst0cZ2csS2tzOSP6uQ7I3nqbXwZ2qokP/GLEAM/S5B1x0GEI
WIQKswBodBGNul2cszQ9HTEvi9oE0BPsZL9MjywP0bdooGPRuwoLU4BgVslXjP2yGwjMlc8yYDgQ
pQ4tNZSPIjjqRf7L7e/hTBJ6MJNN4moVYa2+V45nKzuzC235XUoiqdvN3zu3u0FLcKcd2oNdu/IS
LvJ7yx5YdYiBQ0/h7UVvS3TRubDKwORkIis6OdvzDZNPTk8OVnMEk6PAVPwhGf594bhgKtdnKx0Y
prD1SPqhB9PO8aqTEyFYPSS+qGMuWE3l2xZ2TjOrA/3p2czHx1pNz70iRwrrD8nU3xoJMuL2xtIM
V2okD+T1FOPGgpt//WBVvpOB/lda6iN4ErsFrCnKT4uhT4MuajulkEoFNpFRqAAugSG9t3MOSVOI
RtEUI+aPUs18VuSf13/Qer5/NqIqTwhKu6xrVQMnspaItSOAb9A8hqiDwHAqglenypw902RDbccB
r862Kri4qv3R2NWn0VpIWMi8l6r2UzEz8MqD/a6k5gGHVPjWIHVe7thPs1NJ4VzWIAHSMiiaxdoz
Wai+z5xCRV0Rukbpkr3EMbIcdTA615yHyc17pK1KpqO7zYqdCati0kxzSyvFBEo/W7dZXBzKdMmD
zpz3adY+jxWYb3IjXEAkSdLWd6o67MtlL+eNtqNQjw9bZn9UVXGKbST9bVGnbsPAb5mQT0aV+8oC
fVaOFm4yuYkzudBEPY4ES+okzBrNt5u3jlW+zqzIocah0umtkmbAU5S7ZYAaBAiN1LLdaWoDKsCM
PNiqZLrZYhTBnEg3MmUg+k+zxZdQsEJPGsTrJXQiq2OWmIdWrl8nMh/NxfHaGj9gKYtXZslfxD0V
rnR37/Tza6cWftvEQbog1UeJ3RkhFVtouwmzloQ0N8jID1ZnHOo2+4VJl5geKzNaqmjqwDZlDS4w
A25OqBers2uoB6ktvLjonirlo2p37XLojQMBjqCEYiejkkt1xP7VrV5/i1l2d/3u/iGz/4/xUGXO
W5FlUpUhxTno0TrXO+3inwameb0+0EAMNb4ysC6K/PJqja89GM51SbZiL3YKv2xg+mYFvStHmGH/
DgJ7DInXyvhd70TNepHV4FzWOHXGMPW1fpZbIPmXU0piN+sx8DMJ4uOLw1y/nRF0Vv6ZAVRlUdb5
jAinPI0vxAyco/RaOIGkBg2mREIn6IMFrBih4QRxv1uezd4dPkTexxAdMud+7GwYNbbIsNNZGy0G
NMvU6S2WnUDPoBw9Yk3wTyxxTN0KAb2bJ6oFmt0qnKASP9vjQUnksCo0Lx13sgHRreGV2tB1LwzP
HoAlBowjTmd/bmtvSfYy9WmsulDsQiVv8Ma5DqpW8WodyiNxVrlTKd+lJdR4F4zAM+LZ82tific0
iawFraSmDBwtO9Qk8ahqe5N9V9ZApah2UFXPqaEGmgk82MqHOCzHmmo7gxTg/hkfBI9BdGacJ1WB
OrA7GWGEHg0vY6B6N08fK78zCEvWQhdgMh/6UWjX1yd25TnwHS8Gc5zrAyI5dOZrdOS+KjBfYGLw
Fipel9xCYu1RuOwaaF9blov9O2VkJbizNageJmD6SQ5SAOnVWynKg/lVhIK/yEe3eRR8J8uZaDfI
C4KU8mS9yZkHIMCghc5r/U7fLcn761nE7q31Ocegw3yd3sXKCRdU5SDE83dCoH51hza5ua2SLIUo
DWyA4SIC9IeInFch1tI1f+QvgIv5+cHxFYHj/kPZ528b+2WDN8tmlVItRIKNXfXBiL8cp9xDuNIc
8ETAzOVJz+nH+qW1QNpXyFsdn02RAQazPvcFN1x01zjTO4yFXqFSvd41+jJj/NWlXvuhg8eht/0a
YyRJKAzOBZb366tstm/3TanVErJ4FS5mTLw0lEEiPp+S2mNG5KDp4BnRq+k7t+vcrXUY7qabNMiW
BxXDdPFRp5HIOAreOd/BMqdWLroOl5GVOuIoyXcYzKBiBk1shVT+uH7o65lee2i8JaZtVqsyzlxP
bjTU8RZ26nsBgFZ0xpzlijsJ2rGTrJ210sZoZzhUyX6syWtbKIIik+AG8d2pWZ9iiVU4uzGfXCrV
IRmk6PqBCXJbladI0sZeam0GXy0lmIobIFb1czB+1CZU/BiLpjbdy1CjnZkGIsv4UDvWsR1/2u1b
n5xjXb+FmKsueDiiXXNVi5IxpYihCHk2MfUsK0bUm/9dn+pvK8F3kUibL31KJNhj2fDAY+kWkh1e
P1hRaPKVYWyeYh1TfC10U75SFdnT7/OnVS+ic5OggklaUUr31R6jXd64K86iMff1El55CPwMW2fm
sTI7Gi6pSp6MGs0aAJCNbN+2aNbo7JAl1c7Iq+D6pgXP76tHsNmzZNAcIGX4Ocf+0Es0MaGN0QGn
dH2Vi0ChjW9RV5uzWabsF9kCsZxzzopHpb8rnKOWYC42/qWXjodP61sYIVmjf5Y+TMNjLH+q43Jf
1yJpYYEl+OJs2/yOBhoPdsZU7RzXSQiir2iU35GaPzpO93B9y6KD5WyOAp4+5mR4pdkMqCv4ZQHb
8aZGsMof4AZ/vwu+h2NJpUJK4ytDgWRxyD6k6RTvs0PqQ6DlZIaghFsFaNVo8Ij0IHIVf6jn/16e
C5NSWjWQQtLgvKdn9EF8glJCq3wzh5+mc8B8a1BCZlCnCHFFGxd8Sb4FUwMw3aGysIYNM2YGkJpJ
+08TUiPql5+mHz8VzaWV4CILviovBUJHTRn6FF+1l74rUB4xgF4WuBCRfddWa7u5o/bcxiCbgA/p
gmaPcUTPPmhAQqZuHtq+EaF7oXlq6pL7/CCKRkQJ7xccYrM2Bo+nxRm+TvUv9g/UKaRbOXcx0+bq
YRsVhjDeEBXN+Hk9I9NU5qwh0Aq+BVjPLX22M30rssP5KLIAwtV4U1S1suKgSfP/82voevhVZAVW
pPqZ0KiL7gsX3WhmkzeLGmvnQcEgcnaaIbHbLQL3e5FpcmNd+anuheRlx1KsgnEFr3oowYRiopEL
gvcbpfFtinFoJ1BSqKmmu5UppXzOQgODboOrYkLqBkR2LCqEoa1g7/wEX1tbfZoaaJ+Qstk5aEIV
uQXdp05QURAEH/wMH7qus5nMiAyIUu/y5cZKM8GLFK2g/vNB6lOWyI2NuGBuMZ2Xgo8vI4IlRHac
n8xT9HRmCMzWnoEWtt/ItyqYJ2hTPQBr6E/e7NPBteX1k2V01/5P0j9B/MEP6dWplJW5AbPTQiXL
nPwOYQ6UxaM18R19MNx4NgyPnLo1yhlaoB9FDU2R4eOH+MzKLgxZQQV3xdHoHj3Mzamg31tcYb93
nagGk07q6ssJGfiNiO1OdFtXf7OxfMtoFUZcwLITCYD8EQgI6KB0pqA8f3E2a/NUdd76IAJP5A4G
Nt2T/SodD66fgwzKtNRlGLbwbAOooZVuq/VakArnrrXP50OJhPd6eCJKu3XOMlGnjq0qw2GPnhll
t1DY27e+HbV3ozd4E2gMiQ+XIwWAuUDqOsiDHfFEMswid6NzQRJhSluyHnDmlXLMOZYgozBADDmE
FEzD9m1yFjk4wVPmh/4WdUIZmiJcmutfqUxPg5oJvrDIvxhcSJSYsWJOFBF1voeUceFN+i6GvJwc
GqAaPJFnkQya4OIanHUqMglKlC1CMGPpAPPvTlIFJuxSEQRcgniLZ8ktHG1KmgnVP3No/aJ7aONv
E4jhctF4rWg76xfcvEM069B/UFAPyK0cgxmqCxIK16kEu7n8lSxdR24D/ASguv9cpoonw2QAYoKS
dPZW6FN20Pc/vkKOneiar2/6X5nd77V4uIJeOCNGTVFsdjpyQ8a7oZTQ4QBfbQbwhKiIdfH8Notx
148lhW1kI8KbHiMmqOX1Bwm8LteNh+j0eHFSc0zb3KAwlob6SVvQ+LfLy0iHfZeYz3KjHFvlaTBA
xtaaOw2UW55MurfrP+Hiddxsk+v2sQ5N9nLE92vsj44MIRpsEFh2UMt/vb7Q5bLoZiXuQiZKDIWX
eV4TjfIJTMMhueuiyis8tMbsUx+ku/5Gwmjik2Dd1QBfuzXrh948hLJVhyaXgM5bJ3jpcuiKCPoI
94MP2+iRA/SqQS5TnMdTGRCUBgPB8hfDgc22OX841UueS2DtRDigHtRDsrMXz6hdyNGBZ7kPitgF
zyhbPBX6KLlXB6JyyOV+7uYHcJ6S6hlETUtAXFkYRwZ0OncLgoDxF5O8svHZa7+zAPym6OUPcBaQ
FpKNaLbvZdlFz7RWA+HY0UXfsflBnMcENDGd9LXuVsZAG+kYac3VJwmac9R2FDeRDH/osg822i85
cQ7QDwHACq1T2f4ua62nFI8dJlUz88mxUL3CaBBKWjsb7AEygCmJnoE1tXUlB3Qos1q6BRSwQFmk
fLI+yxHzzPivjp0Bl5OiA6iOB9oJmp3CA+dMYl82I8sUXDjdMDxjSsCx2LgUrSy5f3cwY8o04mW6
BjFn4FooMrQR81MpqmNo1JbjK/REXS3XA7t/UszkPiXje4c5fkxmkeFVW4RQi+sXFBP1/3wfszHp
xWyv6FVEzLbums1pxL+ml+YhxtwPc7gEWtBC+MQ1P+Ye2xD3bVbf+uc3+i+Z1QbDZ1OaIZyQ2eCV
lARx5vhL9sNobnqrdC0DpPyY8SwZAmdJ9RLKfMdudqki+YXMfFtBwWvBOEgyulNXnWxtqcAjEbuF
TAVZkui01p1srAllda0uNuwl6WwMVENcLb4He7vLyse2sbwFtMgpFQ0UXTfS/1JohdKbkcUNHB9I
4rEoDXvSo/0p7eouFWD1vvqA1z4FZ6ZlWY/HBsWwc+ZUXlPYXrqCBJwfBTM8tWBeotxhODrsKpFU
/HWHC5jJP09WVh2gTnLAZ9Nx2C0m2zcJCU1DJCR9OVb+2/xoMmeQSzlN6VICOluDaQRki3iPiTcV
yk0r/7SRKEzU9mZLxrj7WwaVPGW0nvQW8+psFOSqlzdsOaqjQErO/Oqtb67SUHQOZQyz0k351EnU
m8dfE1Av1/3P5Zao9XsVztrKtMryZMaFXZ83VFCtNAKF+3IsAv1ZUl3QOvrOjY7QEB0xvTxDrkyH
YrMQ0XXZ6P/9M3ii/AH02nPW41q12fe6hRahaoaCnV5EDP/eKc+Or9udjRIqdrqCTIzOB0SoNPf0
JvaB+D7QffMAD8Du5Tzs4rDuPdRsxINOFwsQ+KCQZLUtBVhf7hq3eTGwOTfXCfhVyqHzGtttHiuA
nM4Q6VvT/5W3yxrApuVK3/LnWVRavfiCt7+Au+DypFlOW2NCb0WKVYci0l2Qh+3FpHMXn9J2JS60
6OS8INIEKHgXSGeIoK6zy0WUviCYAEPCQXXF3fWLif92Te4+23KSyUxqdAibmN5EXhrylgAeAvzG
0YIIzNC9NeR+qFCSa+qj3X+bAI7v2Ti4ZDBsz8yc0iVtFuiV9aYV6rdljMkBqPDWnQehsO4aPPO2
dPtb+UggZ4Bm2jifKTTeVmJDWFK33k9B7raAH4lc+aU3tlnu62JsDMoIrrGx7XE0TfU+Zj/mSkQw
fjGGdxRHMWVbh8abxWULpKja0i4WB09snYekN0URdIOf3YAoCpTwzfv8Wn4atVA25JKp3K7LOSVi
TCBq1JE0NxkYf9tfS5yAJHUKrluQS/nldhXu6ZaKMViyhcC0IhmiSVRQUgVsIBRi4GhWDk/XV7sU
SWxX456pMpZ9YYDh70yQ4fVVEzQE+onVTdlbUIx8xThktOAZXV/0Ysa5XZV7shCV0805/wsG5Ksv
JIz3WlTerhQDo5BA8Kva+u8H8Pu+cI9VqXKrSO24uSur6aAYUPatIGkX4LHu4mwK5k4LDGu6UUiV
eHarHjpkHSMU1kCjUXkjLaPYwdjcDNFrZzpqetF5FtXozmLs51izX3lCI6VVwKtuP0l5f2K2dKxI
eVC7GE8/+15ioq/pu32SVR60iTytVhHA9GtRllShOdu3iwK1SIA/Myg+G7I7oXXs9Vl860hFIjj6
da/XzoIzBoQtxVIzrTozxXTp1GA6DENg3UdaZi6ikWzoBdf5Yh0Y0YVu2pZpmorNlTBAkwldWKjV
ns2ucPW2DmbZehwzEB6yIaAVRj5kxU/Je1wNe0UuPQwuPi4VUJlTtc8mKUxk68FUGhEwc132Xwex
+VlcCK1aSOtSjMiD9w2wivsakIBir4f0MfEHwZmvb+jaUpy90oHFVPMEdkPrD20OaTQSFNI3THz6
gmd1KfbYHjVnoLK+GCojnypIL2RAKs9eg9tm3afs+zCuoB/Hk9gPGUKh19dd/+y1/XEWi5E+G5KC
VefRggZLG8x2IoiqhJeIM1OmvAxtBSw04sfyKduNkXHM3oublVSOBQagmhACmV+tOxH96UV2ku2R
cpbKAm4TM0IzFLchvZg7IK/8MeVzqCyfyQJSEAVjjMfEkoHpAIwbWTb0FsCD80aNewkRfFwXntIe
lFoNE1P20iKk5ujnSQLpd/SCZ5CnJ8u9ah9b+2UZ30DpBLQpygJL+4hJdVSkOoeARAiNbzuXd1b1
mdXvTq0IsknR9+PsY5WQLldBT3SWsu8E3485quD7iVbgrE5tIeweFXw+RzrbDDwKahVdv4MXMSmb
D8WXZSc9LsGSo1SQsrEb17DsE0ikvSbHAEzhRGZRBSnMMckOg+yECa0P80JdG7OxWln4kl4I7Mt6
56+8CYezegkhpm1osLOdXgdOPR6tCSQCABlc37ZoGc6K5U1qyB3QKWeT/GzkxxajgxhE+G+y8e3Z
cgaMyuD4MxIiIZaHKwurSImcaAWvi4C6X9Ja145tvUib4LHRCKjV2sI525PlUqq7fSIFHVQdJLX1
Fyp7ZfJRgDHCKwy6q41kn8vtIZ+G+zZXxp2p5mBJNkrLJQpzMNLetXD1cDuyEz+ndfWaZKjWQUXv
F03Y/JmODQFXm/06JM+kLF3WFWHsPLMsPhpZEULqfD/NxTFupXCU7xrz5JDXqgNvfgU+YOeOQbJr
9/9Iu67myG1u+YtYxUzwlXGCJkhaaSW9sKT1LsEM5vDrb1O+Zc3C48FX9qNLrj0DEDg4oU93mWbn
uAa21T4TcOw6tXLo23DOyhzsb3jcdPk8MfWgt+qZGk3sxyltkNynIcW/FVXM7+C13UouNa9u6gQF
dsOXu8G7fUyuDodffkHORbftjJgCfLGnIt2W0asFWPuS9/varBq/SwdEIqrXlKkzavWB2hB2s8Yg
j+7IHHRdupeTdpNCOrwe9yjKeEv5mOsG5CegHDNqDvx/WEE8hSa54OB9ouRuHQfO7Td6R4q8wMHr
fmD86b78BsnIwm+fIGOU+eguHkBMFdLjjJ569zzfGW7ipWH+MwWN8e0NvJ5kfoULNvcOjKlh2VOH
N/zPOQ40QQAgRyNwLeCnexZaryI0lsBn2pxX7iwlpqSCVx7NoNBqxxqIIC65yhB0eSo4t6xoUZGS
GibWRKpYB2I8JQb8fwUHrejwRBZZvJpu/LWNf5uoKxKQWJg2/JX+hvG0u2pXPyWoqD5iNGs7grvS
3KgboFm2qZ94oklOwTdU+WG6qld0qGrCJ0tgUIM/maRdOlebpc42ua6iQJ441pjtpuGHKttIuQZv
slAe0UUj+red9t+G6DI1bglrAc3v9MKbJ2tXqm8WHqvbR/aqFU0FzMTSZd3gu/EggokGs+ikU0M/
lB4EH9ARtUWh7dXv+WWE78CjsKAWUm1ExzmX7ySF3s1lgTmvh2E6qUBnT12+SeRaEE1czWEujHJv
69jOKcaO6gKi5FAllagflamnrQNnWGYyP3aTSH/u6l28sMg9s0ujF2zqZoSfanxH7E1Es+3tr3Xd
Q1+Y4N7YJjFqtdS16Lg2yPT31tUC8BnaxIlAQBPvx7c8kNAhQxcEz5mjvGcYEVSc9q45qhtpK3I+
1wPui5+z7sjFQ6ybyGYHGYOnACyGxTPIUnzlY9G3ths9Wv6f5UM2+rVYnPV67fLCNPdWERK3TZLK
a6yvBd2Jvbats2qAxE8DJH8UiCHqeI2A20aZ50m08PVF+duLc2Gce3G0cZTnvtaj46T8kVW/cs2C
9BDQ4lD1uv3Br4Jt7QtL3ItSFEbRlH0FV2ghgSm+6fLgkmjbzQwqRqCZzfGgPkKF1GmFU9QC12Bw
T0vcyXKWmCvI7qX1u22xi3fsY3kA6WxI90jMvXajCuLhdTW39pV7aio7k00t6QsQ/aR+PX6YmFTN
9KdUJeCQ1gUOQrS3fJ0/KzJVjRQkA2sRHkxbw0Y7mI4aVEFeua2ggyJwDnzFX4uBk2gtMtwT0z4x
6zBl9cPtsyLYPF73tjbaSF60pjhpLeKAugI9zvcxe5VXrmRFxC0tWg7niOwqpghCoSrQVfdJuqPm
IAgCRAbWv1+4ln6idMx6eDqK6QRTeuhtUbvpE3d347TxYrdSU9E8kq3hPlKk0JCWU1/MGC6GaNlg
Tj8ZG+7qyAgjVXkmxtg6epUFIBDdtEt5iLXpsaz1TRFBxBikcFTdd6x7ZAC/qNZjOjzkJRg5u2dg
VtBj/Wml+6TJnUkLJvZtbppdtQyeWQdVOTqFDMeRGcgJ0IcgyC2a3ksxkdthPHRN7YPciDw5i791
vX0oxmw7GSKZHMFN5zV5U8hAJ1GHCE/pX7rcdnLzVVffb59O0ffkHJnWSbQHLEg6VSABUdqH2RQk
uVexDBeu0uT8lZHGhiIlODFdACJ5zw7ILt+ybzL0p0mouxgzBA/E+jRIuxYyfF70shyy4F/NdV7+
DM6H0UVfllGja8kQLPxP9nKXUuKq8RbU5OkY6K+1V93JXtw7AEmNqKVLxtHIPHCCSMKa4vXY/ev5
4KV7o6m39T6LhvvZlELbNv2lJdsl0c6TjchBQubZ00CqyM4oFl/JZkeeh28oonm3P77ggPHCvGrU
V2iqIqCfFGOTZ1CRS8pAzmPBEfhUUrhxo3lN3rTpDYjkydGRTboPbnSAqVFsm9LDkLHHFLmSC/Ep
zaEWCHRZJT3aqvmd9pVnxc0d9G8+JtvYsaHcmF2CRF+uMNINOrQo/lmBMH6o/qh1U35RGEg8KsdQ
QKE2zfN+KNNHYxw2swRC4MUu7w36KwUdU0kUD6Bif0TnoIiAbCT6x9J+X6OGEayn+QEKyD6bh0C3
el9q1Tv0/31MKEZF4sxhBhq2l6k6LNGvIvtOiYynP75XZxNKfEkQFZrfGoUb90AS1+kdGZRdpBUP
sgmcADDjdauFTaHslfx1aem+zGe/1nXwO8lOgUQ+0y2/X4p9mSmnieYPXcX2+KcdE9DOwp4aL5WM
GQyXwLNUjbYf6sWBoFKhyI6tJ24iT75qoyldt6InWRBY8XrEE4CtmhQjU8hl5k/mHdPBYdjMgTrs
O+O1b9EqRWc0zTIvQ/F6SFVX7Ts3mvDfoEmXx5fb5/YTEX3rQHFRpl4XumQz+JQp670JtOG9XDpN
B11WulOaLVRhnH5oA3UE13Gn+dYI/g5WgxsR0rhU3pVJeiaAeHURqrRGHLaDDJrFUwrS8XEib018
N0dgm55+WYuFsG4JR6ge2eWPmUIyL42cknUuyE8dYlFPVh5mtfGTwcD05+zJ3ZNcmdgcoGXlBHwA
fVC0x7T+I1c7qNJqghv8OVt1aye4kLc0AUWZR/jvISi/yYsLArF6V4eoRaF4vV81vvJj7c1B6+Fw
eEVQHgzPDOdNiVECzNmADk3f14pDxaDBNa269cu4l4WSnEF9oQQ111bfkWdjQyEz4QyKm4XJofEJ
lNGhzh1EThfaZ6t0e0wSiLg0rlL8X3h9XqhZGkzLpEWDkmQZO9L4LbH2ZVXjRCZuTmqXtYcUCEIm
T3dtstet8hck3EMCjYt6Ad8rYB7dsQF46fbxvV7LuHD/3FtkFnlJlbwrTvJ9/BDtjO/gLhkdrXBq
b8BXAgWM5Gmvt40KwlDCYfSKliHvzRGGMkwkT9M5Be2RNh7QA3UyRFG3jSmCj8/3DftliYxEtod7
6Hh5cemxYNp81tt0l+zFsIWr88IX35msv+ciLFVtqyKsiEEXkAMF2aD9KwUG6ESGOBwRtA1Nv6sr
9iwXoKmJQBGiVlrYLeiiMvaHMtR10FetO0RQ/ij2ZhNS+/k/bggXmGMooGiYuf7A3RKgGBtOe32L
srUZpL55FHW+BP6acFG6NbRszFdrRa4ERt4GtvrWABhWRKngS6vrWb1xzQnniiV1Rm16QLam0egZ
Mwi7pFo8bTgbCppiByirbbJS2XfNjGwhAbFtBpmY0CrvMFrtVMOxLV81gOKzFqM2DM9vz4C3DSnF
iHyLF/4hox+dBMBo82xHVOA8RaEp4ZynFSvoPPTMPjXZQ6I8FWBOtKCPE0GWIAEsRbVfZeNlYpNr
4oXrDNWx7PsEvr+vzxamw+l0tjEZpEQoXKNfq1gPkzVsAPm3vKwqBMMsgroZ4dxpbCZZ3BRIBhJD
26bxEysVRy4A+40fYml0m0nEf7iekVsflovb1cqSsyGm+inLM5DkDC5NVEGVU2SC84PVMsusA1/z
SbJ+aLbmK2Md3r53ggiXbyzGHTNisrTFaQHUq63Qiq01Ny4b/7YZUc2C7xjaPdTjowKAhOgg/cg2
8W48547iLm9iGOR1+NrX68FPfNiUaq06YtdmDANEofw+PsWgUHOo6pugP9uiUuK1krvywzQu+KH3
q+LuUfS0XkOFKgZ4uAxTNU1D54FctskyRF5I07tgdmefuvljMjlG6zb79Lt80nYgj0Jrn7nS2XhV
XptScHiuOJ7f7HM+biwhiiePQMaZ5BHSxiBIfWyGk90wp+9lp7MfoVspcBhXzutvJjlfl5RLOxJi
DvcxzSD4B21abRGdpCswkN9scD6pJ408YX6nOGXsaJs7EAi6Vtv4qjb4uopgMp5RXdy1oOu6fYSv
+Jff7HL+ZTCQ98UWbsqQJFsFggGTpfg0rb9FmJhgKPaUTSzYznW7OA/zm0nOwyTJ0FYWZLdOXTGB
yi7ftk21I5Ii8AHXsu3f7HBuJqZ1FQ0TIygoggfvKcUM60okJN81brpD4Cl4Eq8FP5f2+FArpl1h
NTVbC5iS5oKoJzS99qXYxq729D8E2mvocGMb+VhLoyDjBkRoNce2BfCzICspKrfXwQ58R3tHAQU+
Bi8cKdTQXJXO6LUQtcN75hmvovk64dq5QEyr9DrvDfBkdwR6Z8r0vWYq5voj28/AsZaSZ605SlI4
aH0YZSZohqAwePsgrwf11nZwkVaZGaVdDriksnSM0Rm3M8Ur4ndd0jdWkwuO8DXkym/fenUZF4Fn
FQ8j6C+MNdD9U+48Nw/0kWiS3+016HSrG1UrwhzASMGpvhLi/WaY80VNikGOMsJX7429zTaTbodD
/ZDGicAvCC4pHyPp4K5suya3T331CwiYnP1cdEF7QeBW+dCmselC9VgHBlzuHdZ8yMX97SNxDc/+
22ZxnqayNVtuKDwNPIw7oe9F2HuJKE+VJ8fSaz+Nnudmo7eDYPNEK+M8T5pbk1Zm+nDfytHbAMxZ
1UgfgrWtN+rGeedDnFSpRwBmYGPFAci1g7wu8uLt4FdehHJr6vwLjPjlZvKxzmxCvV1uUmSSBnUt
G8ioxRbs2zXsyG82ODcSF7YUx3GKUzfn38wGyogxSi6ANYwg7O2jcLDuMKzud8VbnfyU6FHN5ldZ
+zZD1kftpgMUgTbjfK+Y99KC2MjMBj8bUeVgd0OyPEr2T8E3EDzavJSsodhNWmeIhf5kmtc23QZw
dj/fiSYfBc7N5twN5Gpjq1KSAhNONoK8xtH7ASIgNQiURkchv26vS3D37fXvF84tMsH8FFdw5qQx
fH1sQ3PYK5IiCOREVriIZ+UkbgtIfZ56KKfIBgpZ5BUsTQInI/CXPAZIs6PWzgjAaXO7qgx+14Y+
yDBGacfMu71rgkvPY38skDe35oL7EWn3XYxCWzQGty2I1sK5FSTTi9KlOG6VEna9CTpTKxxRXEuK
ZfNfLBn8ZGeWIF8iLANEEe23GRNmo3LsIEENyfv/ZoiDhVRgHtR7AtFLqdN2UWW5pQ6IWK46LbQh
b5u6fd4Mnga7ShddKoDvPGGs2cvtbjNPtgeMsuAjicxwcUijtPFoJHlxauSzHmGeeHxiMRWs5bY/
MHhWZK0YDRvwFlQSuzpxFRBhNxkorpvZ1aAn4NSzLChDiFa1/v3CJeAd7UtVlfKTrbMwZkYAqu8A
IvICn3Atyb14AAx+xNJISIFJQAgK0i368luD+vS19Iz9tInvirt0ww47Ccpt6N6qYPPId4mQM0m0
tevfL1aa160xSw0CLIajUsqj26KsOGudX5uY+puIKEYR7SwXo0Q2m6mBMeqTDJnl1gcDaZh6FcgN
OsgUQz0EYsbuqi6viBrugpjdkDl3AlTrUI9Six7wXGyhs+4qDHwCIK0ck+8KGl7yvJVJ6/TxTlve
mWYLzvC6sH8OYDAT9vtGg5aLNvGAEHptuqjVhwJErjJ/KNGjrAyeNoriF0E+aHwWcy6+LPBgFOhd
7HT0NLuAmITxzyxF1R05kuKWfhna/fa2yxFt8effL0yqaN8Xdg+Tf6YJUF17SjBUCSKlIIodEQ5K
uELO93RUZbWe4dxq2viRqH0a6Jq2Su1QDxTqASm7X4sWm5gv0Y5jjm+7qJKjVrVbzR//ceVcxAJh
d7DH6yNU+zTX3AHIH8ThsEuf13ZUIpzyEwSOxme+drHRuqIAdduC3VIN7R/TiaDdBTm2O+tkvFTH
1frgKCGg4pPbvJeOcai3zUMRjJta8HBem3O8dGCff7/4IcB+KYYkIyyfwaS3gL/YmJ5N/Ui81mOJ
C/3AzI+BLfi2pGcR3vn6hdKIraq6rBGehm3IOgyNppV2UieU3WfJeFPq2Wd9ggkuJMO9Nbpllvyr
5+7LqPr7LdZLXZnnbgYzm320AYgfjZ+JKcKU/0Mi92WFO9ixLJtjWiC2So3FK60CI7oqGmcgH69e
1flZrw816V3si+A9utayw+f8MswdY4gTy4OhRDk4WFY2xtatD8WT5Q+uFOa+9GqfRXf4H07yl0Xu
pV3ovOgUlEknjR2Wvgyl/lgbMuq6LQvq9CTLtZ+x1K3Lzm+BJ51kkIvSc9FiMFh9K8qNlMG/kLOU
JG6b7wpjY8QPefEW54cRSvO3b/n1gPTrt65/vzjsSZLMKThR8tM8n7Jpq6NT0OdvQyIKra+/kV92
uDdZljQU8tq1YtgciNZ6df7KslywmM96w98fpC8r3EsMlWoaxUUlnfoJFAcEhbVW28ZzPIEMfsIY
KM1RYDMb3bcsvQi0Nk82SZxhFrUDTdto7zIN2n3LL6OSwNfSQHagBmvMjxhcESB2d6fqgQ62p+J/
MtKfLYHwrASwNZSlSqa7bHop6DmFKC4INFxosLll/ggdVyAcFncuIHqty54xpG6fAUqj/YxJ6sZN
69HiQcmAZUFAlEI9iknauVqibamrRwoQiqYbYT3HDokB07BfUjsPlmzwotT0I2kMqhGlUSgO1uPP
Vr2f1XPbnbU69qYSQhDym5JkTlVRb5x+LMmhVZ9IWbxLdNkXS3/EafqIU4AzV6UV+8m04iC3x2el
jI4Q/PQiM/KKkQqm3q41XH67j1zMUmtqNuaShRM3GnulJNuCjIDXMNeU02Ov566VZ24c71GQdCVa
Crz79djwrxPCI+cpJsR6Y4Y3MFCer1G1anLdZ3Xng0RoTzRRgUzkC3giOwaAR2fBnYIlYfZHwGJb
yNZv4tEHHwQYYWvk/jvNzX3ze/qWhnMYocjlxKc87HFQwIMk8IaCa8jz3KW1ni6WjmgmVgt3VqFu
aijuIOn+ba9yDb1x+ZENztuTdiB6NjB0Wu963/yFLQ4Qpz0s322A2GcP0wr2DjT9Pg7q+bZp0Qo5
d99OulkXC/JeOF6GC9Ko4TKJqlzC9a2/4sJt1iRWzUa2c4h8j77igXNxWwMqEd+vHB9SWATxYxeY
wEuIHhfR+eX8tZJILK7WtL6P5SPTBm+MwcJQ2ccyy10zSwXXRfRs8zw1Vm7klEZGfhqhYRq9ZvPi
ZkPuMLsAmg00VvpDt2R+h9m/25/x2iTEbyeIc+UzyohZnOQrA2SzRS9k2hr7Mkgfu03tFdvZg/Hx
VDzm4SKqMvxDDP7lIzgPJdtNZCkSfIQ8xj6rNFcaZ3eEoBOkr0AYhHI9kT3gUdxWMt1MTb7r6Oir
uiiT/ofU46/fwcPpNVmNCprJyCsxldnSbzWtjszIBqch0nFqH0ol3VpkCgYLEJhO+950QjbZ6+XR
r5/AFXdsg1rZkhH4C20OrGz0KlJ7pm77ZRFtdbvxdVPZWuhLqXkf3j4BgovMo+/7AnS+lMGFsN46
WanqJ9n8UiqiJYo89Ods7MVVRj9Lr5MeV7lqP7QkdpPpHQEY2OZpCDJdwIj1IDcfcqtyIX0KtIbh
MCOk7L5NK9CimcGstxiLTG2gN9mWRICyJ8dhqk3oKiuJV9OQqdnD7a0RxbQm5+Tmvkloa4OxqZtN
qPmeZ/MbsemBkYM1R36k/Ipi6vc9cVLMrielB5ZW5CwiFM4/tNC+TgfnBU2SE3ALwjmAy86T/ZXW
kEBA3s0xIFUCCZe7yaOoeyY6FpwDzKK2kPQJnwtyCMHSHomdQEBbNMV3DWB06X5MLl5VrGiMrBKZ
2Kpis1KbpkHyVEOZ3unMsEJbuPdkQEZdCphpAA1rL8H8jnqUhITOqsDj8yh8zNezGpyISJxyyZ+T
ewKN5m6UAzpCJUCuXauYIP6g7aNedzL1zeh6X4Y+JXSI4btUT1dbMAs0bg4Eq62eZgWBXWR+VHlz
7rSD0b1ThkkMKfGSXHQ+BLmFyflR1muSkvfILRarc2aIo+vpU6I+LL3oDosOIo/KlzJ5HR9rIGxy
GDy00n3AMlewwOCuNBXl/XQYN4Vg/ujawNzlEeEx+HltFMggBu1UxCMwzAUF5VcKmUDQ7U7xeWaV
x3SrddD0WTv6LTvE2TyH9bIvlfcxlba9mdcYVHmLKwqhefZ620dcPTaajllfBewvts7dTZtQDfkm
A3nAgBizWh66/g9pwrAvGtwJpmRuW1tf478lXhfWuFvZ1orNCFFy6EI3KD5C6ymNXKuLTkYHeoQE
vJw2DW6bXH3cLZPcDTW6EXRetopXOj9OPXXILCodrOfzlgUuBMkB2TfB5S4BntFt2xDthkCHBrWo
MyhaCHdNlLbUiZppOeaje7fByAPmBMPbeyVYyd+yHqbqprQkK6L7z5VgbAY6FKKViMxw0YKlNVMV
R/gkJOq3PfhcKzX10qoIifY4aPdWflY6WZDRXI9Qv44en9I0TTUvQ4G3MG22hNa7FGDUAe2UEblj
pyfQbWq8ODV3i4jD63p8dmGZS3KWqVETSjLpVLMxlMYYTwUKsjl7zq2jVNiHGi43xpRpOd935ss0
EsFXVVcDNw6owYUBmIdJ20TCySEHeqcgTqXOCuhrztM291Biaw8S1N+ix/bOfOlK3951ruyIcY3X
A+aLjeB8jaYyg9QMKf2f2iMQwu0QBXRgHpw9tstO/2L0UzEu7HHexugyqE5mOGczqi1puq1RYbl9
YYRL4rxLM9Ipagx82zVvx4hOD25D83FB+bc+RXsqFI25HnBcrIlzNslIKqNoMTPZVWYSjJ3WOL3V
ABzZlWG1WKg4gTFL6h9lptNDRcrek+bstRnqn5UNEu18RtbZ0aCeCpS4RsguVF1znxAgy0geO7Fc
3umaPgQGQZdIZcKqztVE4eLnc06sszLoEFjYr08PAwG+VaO438ob0Vsv8DF8UmQTY05i4LzR3LPC
IS/cfnwFuYXbDhAaXH5Z8auKiP32aRC8bvyoca+UFgh3B8S5vQ3CaoqojwRTYjodmKNikKbLfbz5
byZVXP2LrATkMDpIQiK8PTR6r1TgHkH7IvW5q0Y4fFAwkVE9um1S8A7xSYUqacUQjUWE2tC2mT9I
YggMrHfmhrvix4MxrEIKE4hOQIOgL2WDbrfIe0cD9ni2iCehYnl7QaJLzI/hRk3dFGmFltJKaYDC
P+huQQEYZpC3alBp077dtic6mpzPaFUFLOR0yU8Khu2r5l0G62A56G4sPTXzi63AIdci2aLroe/X
xePTg4pGlm0Vc36ajB/18q2PdZdiVqScz6le76vkxYhYMPe5P6ugoVVaH/U/Z0jtMB+YYFr0amp2
8VM4HxA3kawudhud5ErxERD+sQDIMBTT8+1tvl5B/rLDR/s9U+quXOT8VE7NXZlZQSHvZsp2ZTl4
ZZuDW+qDTiVETp/6QYQLFJxhPuhXUpAqUl2X0KHTAq1eNip0KAY58nS5CfVEVIsS3El+/naqyoq1
BggOZrsOq3LeFRbzBdt5/bNZpmYqIBiATOHvrkaKsjxl1oQGWeWMUIGr0TIAeCF/Vh46f2V2Vfet
7IhogURW15VfODii1elI0Qg4RXaLJscY2qMGSXktFKxujTn/7nS+Vrf+jgs7yZBDis3osLrmUMeg
WepUJ6rGUCvjvUTgU+HCpSlyFDVUTCbw4td7ydqXdS5SQY2o6FOKvV11ea29cqf7xa58pF7mop62
GzC2up2e6u+3F329pnVhlvNETRFRavYwqw37xt6YlrUj1PZK+mbS1z7+JisVhk5eYnYvSZACtgE5
ZY3TDnaI4UKnaKBSrPsLiPeZAhIY0p0sZWycZXyPtHJXZbUo2rp+q762iQt+LCtpMzbhgU23CnLF
V6jLxi4GxdMogGwzlDIW31gJzB3gIcQ4/Ot++8s657dME4x3PYMLXfO8EpELcAZgzBZFrf+Qqfxl
53MU8uIoFjNk7OYJ70OuPEfqgc7EN5qtpKCkLt+P9I++iPZsMAXuUrC6z2mgC6t9NPdpUuGi6U3j
lebzVPdhO6agzsvCyDqwqHYTmv5Hp/KJEruwSlC0Uua0x8E3nOxZ3+m+silcdSv5xnGtypgqqENF
tUHhDnOuLJrnUac6LjuJk03Enk2K4TeIvmnRD7tMoQmv7BqrvdfLWoQBW+OxG27mM7y/WK9iVYk+
dut6fdnFTFPhoz7uVHfWztzL+3+FE/m635/3/8JaNZsp+H3xTcmY+RU9TaBALbTvS9V5VfkGFrXb
/kTgqz9JtC7MgZQq68YIwb0OQfVuOOYgU5wtofqEwFV/VkIvzDBlwUS8jlWtUKv+qG0GYLHb7XKQ
hG00kWPmNWxnOcmkOl8fvZdVnjgPjE0agN/wT5UxzU/vu8wRcxJfG3dG6vrlAzhfo8garmP86WuS
yZMqJ9tlruUqoEEOJxfylh5GxLb0aLjDwX5Nd6IrIviUvNStDj6LsV33mFnppsVIWlqwrQZl3dsn
5nrc8tcyNa4SpNttptIe1yEh2gYdAlcfssfbJkQr4TIkarZ42XOsZCbaViq7g4zxt7Y2/+PN5tVq
LXUZ1E6BHUj2OFXyvVSh8tLss3mTSfmORkcJstJ25+fDmy2VAuua4GXkdWztop2UHGVmyGba98OC
ERuMXaHQ5peSuVM7iK4SJZQy6wBkQyDlmNzSF09l3WOsQ4xBLoJOO/eYGSMViEoS5Y7mlZOCVQ1Y
u60GqS/J/JGNgVwApgoK4nQlZ5kgyjRpYaI9zTlYysgPqBCrDcSYIoiGx+bd7c/4D4WPr6OyfueL
Ww98Fpva1bmUBdssw5GlYN8be2ATBij62NVDZx879W0mqL9CTtPoKxcamwEZTa+UdxV4+tLESabp
rklmR1KAAgVuqiKSKxvvaSHKKQWvqcYFdKOeZjEhONiQyrkjS+71S5Aabz2d/awx9130M59EhKEi
m1w0tzRAHbUloqNFOSfFIYlAgzqCSf4hryR4DpQ3I5GM+z/kWF9fhYvIUGUwZrCiYJ2ZdizmH6b+
zTaBoGP7tngfa+Z0VumVpb3RapF44bqFN55SXoi3TiFA0efY4hEuGCQ7O1s/9MpZHgZBviowxGvr
0kX+//dGT/NNPxxm9Zc8244hIqUWOEMe1dnp1aL1Cd6aov4BRrSwiySBuxX4Qp3zhTN0ikpWYMtU
YL/bZA4lYKqsXlRrFxxEXl83meVqUNfEW4IDUuuPCiDVxTB+FEOxGZB8ZxJImuwyvO0hri7OMnQg
JnXLRpb6u4PIa5OMbWrGZ50tPqG9q6udmxvJ9raZq4u7MMPtoWlExMZYEar5TeYAHdcQ0DcZ51wu
nHz5yfLBWwmnb9u8PixxYZQLWCXbTHuFwegQJMf+ufWhAXjSAuouG7ScvbWIXt9hjICcFD/dRfv/
QbNoNfG363bxE7hEvEJfouwsIkEisToOoBdPvDKgQedMbtR4yoRSmSgIuR59XdjkfD7I9kljDml8
BnBA2rH0Id4rGwmivflRA8VICJqsVvXkwQH7viCWFW4558Gp1sVjQ2F7Bp9L9VBsQHJjddsa7DPt
uZd9UPhArxcgdxy4+JhtcebKg1X64m0Q/hTOsevEyGVMbkhgt1ZeGg/1ly6YPLKr3yAx9xGdidcH
1uyUx+S1w0eY/odAWHTqOT9vxtM4aiZ+Qr4lO22fhWMw36n/rmp/8cHXn3HxyLc6Y5irb6STTZ9W
/q6qlJy42Jl6Gy5Z40RQK+qVTlB9uep3v4zydUJdN3KC8jlqdfkvwHx3SIIFYMPPcPnG5eHLgVO8
DF1NcX/X+k7rWN/Hdxkf7NX+IUNeJz9RFJwrsM95ZBOf819rQyz3x037R30XgU84ezQt4QzJ9Rzj
Yt2cJ5Na0Pb1LX6UHo7P0uMq1tQeElSfIUO+NuXs2Snu1KBxW+osB5CoC67YdXTkxQ/gvFrHtIQp
2ee57hGT2c7gWUHupcSx3xeXvKhed9hZOwBohNf7elP2wjbnzhIymdRYr7ce9u+raELiGmF1Tp3M
G4Vbvd6OW5+f82NprkizZKLBoNc/lFH1DUJDpbICVrOfqDsE0WgJzvT1EsfF+jj3JbUrwpWs7mvR
fMLGwGTa8zjYfi6/aSQ72FH2vchmN4sEeBfRbeKcVS/XhM0SPqqiUqedmLtUqnP7ORR+PM4btRBM
ZWC1XLuIiuqMBwL6i8HPF2f9fCjsC57f6yDTi83k3FJZz73W97A3ukvQBdZL9qsBemjZz6MjtU7j
t9vy3v4pVrITWeaZRhojj60uhmU9bJ+Hu+4bQHqflU7iGC6YGtGsh3j9QfTyCtw9zzgym4yBToPG
Z9vaKPS1trBQXYNwKqkf5d46l+m2HUXUxtf7cF/bzHO8EaonFmvA5bdOVK2yiNYHElfXCs0AMsNx
IPquVwP7C3uc/+ktJU+gAiudFoD8i+kjGZjbA/gmG5XgBIkscd6mNDHUEcc14jcIZ5Zy65AIPPHl
+xIpgruxXq8broZna6u63irbAve+yKSHfOxA0YKKPORYTHPxUkNkTnhAOT+jqJJqDxHKHtlz+i3V
nO6U3JteBPViTGxBqqIDss1L0bnxqC8iwbve1Lz4gJyvie25GpgB6hJ5B1APEGXPpZcGRuqOwFrS
o7W4hSd5xh+33Y8g0SCc90FjP57SHh8zXjYW2alyUIimE0RPI+E8Tm4yMCYUOJpqCMLqexJqHrj1
gthPQqRUGIguvhkuOlLCiqcoKuDZRhTG5o6ZOECrlEqysR9JCEXY3KNeG2i/rPuV1hOzng9DmIdJ
UHy/vbfXjy8otiyiKpb1SUZ4EQCaTTotqqLap3io8EyCvKWunVa2d8n/kXZdS5LbyvKLGEEP8pW2
u8f0+NmdF8ZaEPTeff1NztHVcLHchkIKnZAeTsRUAywkCmUy2edUfrxsbP+q+tsYn+S0IHRYdSaM
yfXPOnooZlFG5g+f8cMC9yZFz4dG0Pq56jSs5EGZ10wgPSzcwbXvy6f2Do3BPimDqgwUsIAlwsBj
31U/7HMhXqRKXV/UsF/nP4zoaNujUyT/6jh82OBQNI8UMDD0in1Gxsu3WvJKmyGoZOXl8sf6g2N+
2OEw1FjMrIEivI1ZmmxwqI1eqzxsodxbe+218QKa2ZPlKG4XFs9pAOUoAYTvN9NDXZ4YRNdU6z0F
u3HNQiqmTusx4xCvzZFrKj7yuhPoR0Gxa0IWpz+gq+/ymvfRdWOTg5pINUBkveD7IYN5a1yTq/q5
e7Ww4vIIrwnjm+I+usJYqCewu/rFb7fIxi4HPzmmGsDVXdM7a5TQWtYGpbY4yzIjpzzbrs68sj1A
v/6gUuu7PFBXXr5e/gW7R/PjB/A5t7luOrCFzKhcWZWbyF9SqP9ctrAfIW9McGdzKoa608pVScGT
XXoF7pujAT4v/Uokm7Z7CDeG1s3eOE5k9rGKFmEcQrty0FTvQuSg7ARPzN2IbWOEO4V9qknxPKf0
rsNohW18gWKNU9OrvkCXK7it52V0+0FE/b/f276xyp3JCcIX5mQsUDHC0HSPK/+++V7e27c6qCyk
EziZvstBd5vjbKTgpPMFX3D3sthYXzd+s7GzpSyj3r4jQvKkqQ7mp93clb9PLmDAla9OUphcpULe
EJFvciGPUUxjpBk4lCa5mgpQgZci9RmRBS6ugSJru9gqjl8/jremlF5XmQBNd30SLPuKQvDPb2Jb
xqyn9mjh6ou7w5IpjjkbN1DMfrv8hXadcmOF8/ykbxJbWlOyyZEdlIN5BPsICE5EnIT7V8PGDuf8
LFehc9CgA18ChwpDThDhUo/xm+qriabmpUY7ruwwaGlbB/WTHsjijoLVwm+AufkF3EFY0kKWVZXR
u/Wil5zWLR6n90xleSxOLHYige+Lvh/n+rliDKwDCeG5niJPip8zZGRb3RBkEVZPvrQqztOJUvR0
WK3oylONplKtfVSWMiTLp8t+suvvm93j/N2cuiEe2iyCCHHizHPkSl0aXDYh2jDuJp2yfJn1aHWR
qA/RAOEnPQ1KaK5cNrMLSZuVcBenRqx5HGcZNMFIFGuF5Y8QQGvNA7E/LRV5vWxsPw/yYe39itsA
oNUtFHNbNngVkVbE6HRgFhBaaa81vwrLV/J02dzeFkKsTjMsw0aPKt9NovZaMkYRpM9ZMvlmsyr2
nGkz+5et7GHG1grncwbETEkBdsDzUIHg2E6drLWeGbvrFO3YtC9JZKMBTZQuEy2Nc0CCDtRyVias
J39ctQJUmTpq+m9aEbZL43yQ1ak5LylAghqyB1JXb9R/yui3u7yBu5fy1gzng61UmqNRVjpyRtkd
ykWZ13lKQA9VULqSqz7WDC0kk48bssIwooh8ae8sb6zzjyo2T2UGykr9PNPxlIIJVq0VERuJwEf4
tpFsiqui7ToQvIEpQTtYHoM2eCIcttgN+bdr4e6vZRzNtGTYySGYGwdc3KBjdJkPfYvSmT9Zn5LD
P6j2CHyRbySRKynGrGah482mPrTafLBpe0CHb+unw/JIld6Zq+HILPknqJe+zNLPfsCsJigghlXI
AoM+XlWR60ktj1IbBVMEDTkJNIhmAobetHJxvJ6NBNqay7+pLm93a/WMDRqlnaLbU4/dAk8nYfqV
NjIv6yIBkAs/yrp/GzOK3mhgp4CDrVdt0/kGczRITA0oRE4/1QAluDXevHymRN+EA6VhNsa5BePW
WdF+mnn6oxjoa1sIuYbXJwd/3253kIOhWEcrpAmeHSxt8NCg78bn6CAHK2OZkL5KdIY4MJJMKP4s
ANV16AE6gyMUkT1MpT3mKK+iEnLUoSkzvlPNzwdR5C7CCA6h5m60WERxk/TyW9S1vtbOAi8RWODf
j6xsoQqvwRcVAoUpqLvVaS646nejzs3X4vs1iqTXk9pGSAF0yL1Fc/UTO8y3xZneSxDBcphrOhiz
GK/Tb4vpNG/MM7zLbrn7ht3+BA6gMBczzVaOwlJyHI7oogtL1AsTpwpNAbmqaD+5CHssaxsdyTgA
LFFip9aMW2qJJgzeW4wvuL++/ojNyY6hC5gv6nqyT+Rc3ppflMA+k2/x9wytwHf0hJSPN0HM1jrE
B9WrXOqJHFNwzvlp6IpqGANq8At6kp+GyPTpsByNshB4516UuP1sHJxMVWdlhgXvtKTKqbMbBdTF
zWLfqkmB5r3qP1rjUMXsynKiExZlDssNK1/xLW8zGB6WO+m/biCHKn1cRhUouHF5VaiLRYvTYDZx
oqLE2O5I63YHOQSJYsmatXVNnQelanQlQvsLdFqK4XfzI7QaJQeDXKDJt90YwPbeJqInUG+5Go3O
HVrIYYlKZrutcMgMEszQmwb4xrkjUql93GpNg+vv1DwVwXDogKNSCHYfYeFqH7s/THEHRVn0OaMM
ptLM/KGYaQCmJsh1HnrVHxdwVTXfY+NfAcCHSe7Wbdu0jGqCDZ9HDfkl0Eg8Xsay/TPxYYA7E2zp
ItxHyEjkUw8WnbdoOFuJ7FbWl5kIKG5XJ/wdZz5McQfCrggqR+2a/IBSVgvqNZDBuSr5ZtWBpqJP
VLB1+6DyYY47E2OalM3SQ51iIsZhHsMoMcI56f5F3X3rftyJmJZqMZoSPkGszu8K2zWmw+UvtKcE
pXyY0HmuaJqTqFVWE/bjSpHYgZgcHWgevRqYUx3RH1WCM+JhGFC5TbxV8tO+NZEIREQWIV7GQKX5
nbqpV7iifPXlHdZ56fjMaDNqDvhh0iR5aHIIVOQiq/rn5fXv34H//x11nlY6Y1kLeh9YyQZU4fTC
ixSBp+xWwLc7zGGIlsdRnvYwgYfNhDIHxFOpv+6kIR/jQ+OKU/2iRXFQYvTTJA/roupIPi4j88n8
5b9tG4ccCx1YPVc4bUp7suzBsQfmXbawmwfZbhuHHf2gx00DGXjEzYj2Yl/3p0NxgPZa6YD/S6w1
+4c3yIcrcAgCaU8VZTWgoR6qM3w//vz/Lo9aCSIwkBqJVE+EvsHBiAxWmHnWYTM5Gn2IC2/1DdPr
fBLdNk6OYyV6ygtNcpjS1+ZS6Pq7O2IKpRrc6nvh/aXzZx81E32XwmtUcJb5nBYBvYGaV7DZ+uDx
nzyiOt3ymPslOrQmt0Uu3Lqabv77Yt/v90302dirzt34vtil8dji/O/sTa6RHgy3DMSEGJevPP3d
rTcWaSqjfpLjZFg1MjPpvVafO+jzVs0hll4ER2RFjj/fefr7p97YUlq9qGoT3jMF1eAAHtdGIoaR
SaUNVlAWUxD+IQ/19yF5P0Qbk4aU0ClbNxQBEUiZvSnQ5eNYYHS4DNdhzaF/aL8jos8cpFUOhSvi
Ev7DA+3jB3DIg7KAEcsdkrGtX7+wh+oOWexwgEwlOFdsp/NnL0Eg2H5V8W9aOKJbSYQSPEO0Bop7
OnXvrqxpbov3IOjBVjSH/GgaOZEDHUShLKvQKodN6rIwMJHDKhjors3TeLuSzK9vUQiJUBcJIDFO
XI5H9fc2iM2XJlWMEXcJziWH6ik3HS0w0ZleQZMK8DRgn9GjFkKBF3pc4gXv3mCGjoS0bhFd53U/
olFJhkVH/4FpDo6VXpkISgSHR2SCg17ofaiZViwE6+vB8wKKCHc46HedU6KepTpFqAiqubvIsFkT
B7xt1A1m3aPE2E/sUES9x2YCstujMqD6IsWCAZfLy/tNA0SaaG7JCawtqhqmeRmok0jGYt8r/16R
wYdo3cI6Y9KhxNnZjg2tzQGZ1MxjGD7zGOZ80ziEDIi4x1i0NC5BMkltrY5FDYjFq0KaeqefRcgq
MsHFbJkBQuKufr83jE+yjz6CzzpaQktMBMgQR8yeRbiyj2ubvVx/0ea41WmbyZE2kTNExBGHZ4GJ
+uaP7FECHYMEwnvpRG1HcVU0w4JhGkyLweXzsHtFb+xzuFrbTAU3dKSdLfmmTu9s2nl9tgiMiLbV
/HWRvWYgQzi1yJHo9pHoaZCx+8vLWP/Cb1fiZhkcUFIUeWgTS9o56nI0udx0I75Y+qVKRHzjQufn
8GNIpj6xe6xldLvSMUevO2bBOkLMVCe5jR/Suy4UESDtTo2gN/IvXPxN9ENrjKlT/md09DE4E9hW
OFpuBg4L9BJKYLaXezfJPdA8BAOEk//yF1HflMBZ+HiuX+yYWgQHn9UvfZyErVx7i9kIkrH7mdCP
1fLR20yqbgRvAiAaiqkrC1eLFtA1qhCtZ7enb7OvfNQm5QWlI2SB8TERoNKH/Lb5rv+kOeJF0FmB
1JRFoDF049ZJq3+QZxKdfj6So51ptdGKNw103qVvCOXWsKJD6cdLbpuDES7QJNT89rpxOjSIgsLh
8rERefP7/7+Bn0qZSYOsPTagcZQghhzBU+tSf106cimTj7ZbcVlsdxZsu+0c6Ex2VRukhdUhmALE
k3nujdLKqY2DNLikvLVDM/bKQBzI7uelN77FQVGcpX+lVsCKVGKNru6jpeTNQmvcV7KG0O5wbwXk
p+HOB4wBwufuRXnV/afY5jdwYBXH0kCnQl1LngPYYdr7dcONt1VfZv4qLn3uRnQbcxxi2UldN1UK
c9mRonNnZWn7J30zApB/f0JsXAmzuqoeG/iocxunjmYiRSbkRrocS0HQmLtIMqU1sgK3VW1Sbxhi
JIZ6d6CRM2aQLp5Lwb0lwt13b9qsyRzytDHW+BtFteq79C1GtLgS+RSZk9s4HsnhMzrjJcPR0J2+
NiUNIeTFw8uHVLCx7z9y8yNKaiwFVCN0yGKrhzhNvdz4KbCw7tvv1ycxoD9jKqrF07QN1LRyaLxD
dNfqfdqbpmeRRYNYukVPxlJOIcsm1V0YWAX6WUeSlckDhNXHR80yKsfootGVmvgxHftj0YKHsze8
tEX2xExdm0DVVe1f48LyUIF/mvGO9OZY+Rajq2aEZpRl6Vpg2+3sZDY9EpkN99loxQFRu1Btpy9K
3LxVSxhF9VosfyCF6iia6l/egf2Mv/GxAxwu9HmRmEWGTTYYEp+LdFpk5VyyyLeiAyYEvBZaInLP
jgxDdeWiCPJqQvMcJKBBkLFGw/NWD4unHCmv6GDhUdmcxE0du5MWaHz++2NzeDBbSW3UlOAQtblv
d+ODLkduXa9qnMrotXnhVb3tLuoQJhrzkTWC5gmUKdQHtLucByMXbP0+PH38HO59VDTqqKklCN/X
BpAWt/1KVKsK69R/iCr+tsOPho6WNNkDOuBQqL5fuuUoZZjSzJoUU3Ro5aWYzCyt61iS3UQXvAD/
APgfptdegc0Jtm09SmvDRH1+mkAg6cl579h4XNDObZN7ika5Ootus1IJZhXE8tKznKUCEBH+Bu71
ZJq9PKoR3vUo0QdjyHzLa3yKu2BtfIlc+nr5QP0htPlYM/eUKiaVLOaIWBFx8jUiZVCXQx8OlTxw
lku47+Ivdmj7RghZBc+oEWWIguY/xDYfv4B7WiljmbV2jV+gPU6BBeeChNrVSgepa66MNIZ44Ebo
Y1xgk0uaHLeTRs55JAemnPsEXFj4r2MTJSRsccu0uB3Lwh8WEd/z/i3xsVoOwIZiiWld4vtm8+Jl
1eSZpSC18Ido+cMEB1JyISmSagGkJNVVQe9F35izHN+Z8T8NSJ2/GO/yLoZHz6KYSbQ6DrOWAiIo
RYVvaSn3qn6qpVnw6BAZ4FColWmlwV0AiqCSqdoHKxPRdq67c+GO5cc/pWEcFIUCfyqLOAoGXIuV
0rVvruiSH7pMxIIogFV+7LNlpDaSEbC6Rn0rk3nnr7AqCk5E55wf9CxzWcqmGrfJOjYAz4N6hl/e
K4q7vkrNT8nt2r/fPY+vq76y9B1tBAKgWcHz0r5yQDPUiUymCPva+hA1UmxnsZ3m2CMZZWmO9hAF
rYYZAopAvgzG6+z2n7Cgi74tBzVUImWsoYHo3M41yIg+m3nkGwgLJ2iDznXpXV7yiiKXVsyhjC2p
FcRqseWJ3XjlgoYaNAvOk6gvXRQo8GryCiRx6zgr1hlelPJv2xZ0AmsrhOlIYX2tuPYPsSakaG0c
xoDdPK2LbE3yyZMrQ9siW/xW1AsvQjJ+7JNBVnicTMCJUd/IiXmdQJBQ+YSqsKeM0lfF/kpbMBiw
2DVbdgTjsxNDbjOuX9I+C5L+xpLHg66rAnzdhSDb0DRdIZpu88mAZGa2qdbY7lLWT2Mmu5qQV2e/
urqxwTkqiSN1tEtdQ0FhHcsuvAWTb//flyjKLe6OvJGNNc5R2aQlDcSikd74tmRucYxC1cf0aaDe
ZbZnExd8ZP6a18y/ToUos7Ee+98OycY2dx+mdKFMWeeJrWSGyGLmjASCf1LSO1ZZ+nb7Bdms5wm8
JLUSOUMkn60WZY5YBMP7IcHmd3AO3WldYbAJe4B6uZsv91H31KKmEpWu2Tzl6X1Vhhl5uQwQu9i/
scndlulCo2ixNA0JNKgdYq5xhr69eFZH5LDcnYlp9ConbC0VjTneZIMzaofLC9nF1Y+F8O99jNoN
czSjsbWRY8zaR6ENMbJxGp3G1kKJ/LvM48YeF6hT2qf1OCNVYkErr2K2PxRSADb9UFs7pdgPa/xa
1IujNKMA0kUHk3/kp/KISsAaLq8HM/teBSuX6OIOX4qTOO8p8I/3jrzNe4QqQ8HshOrnIrmuJObK
0OuI5OFKmr+3pXJSwBXu2FknwLf9R+5mdznwATc7S8fVLZPB8IgBVpx6cTsMN7JBDgn2VUuIU+WZ
uzSKb8ffLvvS7s2ysc6BUT/WmYJjp59j24YM5ElpyzCxBSdP+B052KmLxh7J2k0StdSfkDVO9Jum
+6RJTy1FQgV8xrkFqljIAGl0ctRJJGS//v0LsMcTqmKAszfwykOyz3iYuqtE693YfI3QNnl5N/df
V5vt5DCmmyk6dRQcTfay6nIXQX4Dybro0HtrztqkziicDRTgDU8oUKjTOC3G2pAagSo6bzwInwpW
Jdi+3yZeaDQPNbS0kIwgn7ThBPZw7TBd5a4Wmp+q+VjcSiBpwQSGoFtMsDR+CkaXqkxVFSytYpYz
94U76oLTt5/5/vhgGpcA6LUyUdTqfWnxnepGL833LLCOuJSOLIQ0suHoQRdC4Nz4h3QUojVygXpp
EgN9XWiRaTPTyaMvtiZom9xP126WyAEM6ATNUpYBopjMChMyefWIA1h3N3obHdT6amiuJLU8a+Zn
0PWeGwNfsn5pqs61v2DgBfQ/IK1NLLfVoHY5507VTM9RqgruNNE2cDik6rmKLu6/vLgaar+dU8Hh
FEAdz1jaQK44TgkiSSmy3aJVIVCEFNMsonFdPeYC1vAsChGZ1GUq0a3BMgdZ2SWYX8wQkycoIGkY
mTBdC5NxDrtbJ3bR13xM3ro3JmygFkVYGodE0VB1GaPv0Y7kxG4Jpe/yWAcsqAX+tf6hS+vl4p0q
XmajqzHNNWqJm6mzp0qeBRqOAXBk1SfwnQiCWAEa8ZMvSZ8sqkRwZJMWRGagG5G670Z+a4oYGkR2
uLBnWgijxogZhmhB8pfeStQK2uaUzw8CeN3fQYsQWdEJiDc4Q7Etz+qwIniifZ+Tg1kHxZEEzLdv
6c30EEd3Nnsl9yBifE/PiTiG9k/eh3UOAZlKqmVMIRnIEssr7NtoET6Z9yOrDxMcxsVWXlRzM63J
iLWdo3aj0bE8ivqBGhRf0+sFmcfEj/Qz9YwnDUppAo/Zf7PbHz+Ag8A0ymgZzQlcpkKTY2z5dXse
wN6mV3eprblTdmI1lAshgA5RbBeUHyZ7UDECSbTg8rfex6CPH8LBnFmYpUFAKn0mfajUS0DY0coa
AZaKjKyOvQlkJ7WYJimRIQJZGKdIIUGXydcMpMX/bS3cG05p4sVCXICCbSGF17N1k8TM/28mOBBj
eR3HYzujRJCXTjPpoWl8X7pO8FH+cEN+fBUOwmhRlimJAWFDd8qkq8ponV6tHE3OHGJnjlHVTmRD
TUw+Fvm9TR/G7G7UpIPZ3S9F7S/98zRc9+AnYPFbonwaslawDfutAR/+y1NWJdE0gpoG48Arb5zk
mG5xXl7js/2whPn1mroD37nx+d+FX39vi83hEljSCz1uoesZVXdTrzqgyxMdzP2n7IcJDnyQms+U
qE7tc2VHuBvDQf0+dDdzdS3Hutcmr0uSOpA/9ioNvSet6taYQ8xI7SZ95RHrykBN/bLHCbeaw6qo
GfICA0cIp60rdCyXxYs6yo+G9gxeaU+CTFcnz27Vs9vZBD8syrla8oieqnEevBgKIpd/zS4nPNl8
eA64BqVa6p5iXtZwkEheGQPZ6Yn9QFUy/qa82g9m5RSH5TR7nZueUZDVQPMHHppE2BQk+lAccE1s
NhtrzXpmkJmKmsgFObmbzZA0uCWNiF5bAGA2B2CZqS9R0fQQlC2vGpRVqujRLkVhxB/ycB++x+FX
bLVJ1TW4+FZ6pMVLfeXrsnja1dqqjiz95Gt+Q11VcQvdAa/R5S8r2k8O2TIrahqTADyJ4tjTq86g
VAbtkiXH25+KyhHrfv0eon2slMM3QqvGzFpETBbye2BuGd+0jLnjIBLO27ODSpdMLNm0LHQ5/Hrx
xPOgKS2kq84meLTUWQYV2+hQE2iKq+7y/u25yNYU5yIjUl5dbkgWEoh3JDrSsnJa7fm/2eAcBLns
qAHOW2fTfpXoXYlwU00FD9DdOH27EM4RkHqe7FHFCdfy1jOj2GeDEqBr6MiGxG2l56r/UU6VT4rk
dHl1ex64Ncw5hW40tp1aGYKu7gHl2Uc45A3eDPe49TwNdNSXre1FmRtr/A2mglWeWGDoPSfSl0Fv
j0aiHS9b2MXKrQnuugJbxigvGJtFlImnfOPQw3Cuw5VMXUFZNkF+HS3tDoEMU+SAP8bNfiyfy0Mv
TMjs1lG2P4S71PpMYmB4xG1tQEbO+tnfr7wDENXxdRSJKmjJIRfkIN4UzykIvik/obvoNWn6Abs8
L4UToaO+l9G5kdphgydMMhOBC62+yePKdqHc7dSkai1XBcJqgu6npK1dSapCvS+9wQK9d4TxyKL4
F0Hn1iQHMbLeqjJwG48y0PMbPTSiDTQbmyKWo9X5L62Mg5ciTiZDXltQZ3QDFekXKBlBC+Zc9T7R
LbSalR4kBAVXwm4uars2Dm9MSapNtSrWC0kJ1C+ofxeO8jXHaEu/UkBC7wENdU8QJnDNB32BEKH8
JmwPWcObSwvn4KghTTbqZrY+1cDj7o7P8SOUTjzFRa/tTYbjI/ieRHBn2BwM5fbMQKKGRaNPw6VD
42p95duy9tbp1KlVdqCaAtI7MlxXao1pJjMCQ0LxWSZRmLJvMrMMfypqNK1aaKGZVAuqIr0Kpk4w
U9WV8tzUUEYmLKrw+dAeoTTL50VLFKet5M+tiQXhif8K/tKHTlOZS9GgEqv9fT/hL0qyervkIIE2
GFpxK5kgJiibKy16Gav+RTOKG33sccrsUM+epKgDfaRE3ZGaU2BDns8c0Qcyd65pvtGsCiAKWgTa
o13XV1pTQEkDAxT1yS4NJ6M/qjrGk9QMqpE+xIV57CQStKXs5/pD2yPan99krffi0jiROobwLu5w
dhiF/XYrMP328RXVUHRZV5F45GLfeZRYWximdaZF6qT9bT/JDimgyZBj/NmmgSWrjh09DgTvoXzw
lWH4Fwlfa/MDOEBZNHzAau3ob6Hn7XTJaRnLb5evifVPXFojByAamCqXdEZTJ1TxFOvVMgSj97th
5XYNHHRUDaNUzrGGuL6pMYVYlA4GI73yYe3ia3xTL47q2UTX5uf/TSWKxmh3oWuzhxyKdHMyVkuK
Wsc4pi+GlAXz1Ptdrng4R77etV9MU/PGJhXcBbsB2cYsBxwoJKnTUGLZmYRxx0Y6yiYJy0qUyhGt
joMLgyQQIx9gRieVW47qw2KPHrjrQya/kOI6rT9LlWhHBS5jcv3VXWY2s5SU1tnuTjlI8Ief/8kl
eV2fuEhlqrVwyTKnTpalbjqKptMEX8fkQ5JZUie9xrYpqnYl69RrKUZFLYHv/47ltqLYprLy58k2
4RcSVX1aIfFknYfo1BSfCHlkzalhgnLU75/jVyvcWkiml3KmruMheuNnTeN2ssCXRRY4HMznPk71
EcS5hYTiHaYt++bx8idX3iWifsWhX1ex/oZNkk7GjGlaSh051zI9ylAePqrQzfZsvUzdlqZfwEUx
OoxAj65aYhni4HKY6sqbqrau3mZX+WwFaM1N0GE+gI3JGI/gozlpyuJPevNznuLl1lKgPj3SWnag
kQlavI6wH71hoM2undZxmsmfGrMDZ0UqeSY6CR29zECpa2MCpJbV1jHwMPHbVFNd3WahpaSfDFkL
bRUJWntugs7C+043biq7CZek/qQT6y429CPCGKfLY39gZdi0x1LrHKmQvEauQ4ViVC/FXd1AXBYK
ISqEBKskjK0Hhf7MoOkm6ZjhQpN7XR8Vub+ycd9MWfHZtLJ7ZdJ0P4rTbxWxg4lAzUWPj7Wp3HfV
vd0UL41VvwyEeFXHXllkKW5K1M+6eUNmxZ0n9SrKyU0/94FcTdc5GhqccmDJIbERzrVL9oVElS/Z
PyMooPm9Rd0+jV2lw0p6vP57i2leQmKH9ZPTQvZejqFXmc4DmvPbV0wLPcZDc8NU9rAoxlvX6Qt2
dZg9Os3OOGCZb9Vg3BXNpDhRpoC1IdLRdQt5QZUkQcV6tJH/nOZr0o5hk35PpOhTrXyjDITqPcjU
5ysrfsty5tVVdZDbyi+W6JrR+Bsxk6+JVfp9p9zgxY1ekLZyL/vp77jxq5dyt2WBtHncUZyEfjxb
Q+alhDqFZv1HK9yVKatVKcktSmad/lMzoNZ4I+vPlxey887+dSXctRihJcdOEqwEwh63q7YxpCCd
5lY8x/VeR7x0srmbMCYyFDlrsGHbqLXqMjtIskJdjSmOnFk3kWQcyURdJXmYszEwQDSGQROPGoWv
TsxRCvmcjaNbJA0Y1mq4kO4O489cmVGbqT1WfTOhqFGQOKS97vZs8BI59ielD/rhi43xm6KeCq+r
tSdKmeEnCjqsh/vLeymCR+4Otvoxok0HnniNPNTpWy8MoQT3COEu3GzArCehoL2+QgdVsA5zlmF0
1CJM/66zaB2wzMnxJAkur2tnGmD1EdtYCa50xHDcwuRelyVW1yBMRzzOmhGj4qBSaO6rprhWY7Q7
jMTJGHN0aIdKwwNLJJRyqSf4Fb+/qm3wVdsAN90yNZWnxyyNIZqnOo/O6n10r7sU3BFQ4obQiOTW
N+swee+tPctFdJ0sIRTZRPb3zvzWPnczgc9aRjV+/bxIJesz8vKGEaQJ+GIbqHIsPdxv1m5MvJDK
8o7a011eJk4bqc5saE40ihpAdwLqX/eDw6C4r2ihpHiVtMjCdhKkALPetUCFEFWlRxHLLPpdQzNv
SaDXqt+2E0RuqN44wGe/0TDNYtxqNQ0FX2mNAfhTvt0lDrPUqaEFhkTXnph1fqO9QaigH9eXMmr+
NbR80CohMLkmsC6Z5CDMUoqcdCmABbECqDOrx1XFbA40v3sWZYx3Kqa/bjoHYhDWVYlqgjFh+EQ0
l5w7zIooXv9cm67uLY0jB7YaqgeRksBOp9ivdrkjGDWmmloDZBFWgtDFi900dXK3c0iIZf4QLXMn
5fKLOb6XwJzsWBlUY70VUvD7f+me6tM6BFRDDaYOU3eVotElzz5BGthbyQ7Mh8sfVXDYeIpNmalN
Uw447NUAbggS6Onsd5Eo+ypcJxczx8NAZ6kq6d1agdddxWEp5o2qoKnf5+RHj64aeJAwoAEqXBhY
kT4LuwD2ro3NieFFU9OGGooigQMd3f++7NfUQTQVe8TXwuLWeG7WnmfRc1GApTzhZh/LKhsk3PpW
24RdcyhAFmHKjVN1qNsux3oR1g93P6iiaevQqKzgf7/G9XMsFUbC2lUIsX6pnlLMFkPTCJjdPg0v
KzsNhX7bZR/aqV/Dizc2ua9batXU5b1uYdoEGu4v6heISaKeVT83V0ooB2XAztpJAUzI0FTLPdsT
ce2+C9//Bk2bX7Ci5eY1U0d5ZFpmL52jmxIIjGw3C1Gy747QRo6dB3DFZld94mgYbJMdd5jD4aZy
bU+6Uu+NxClfL2/I7kW+3RDuCls6LR8aq5Ogum64LabtItkHsZgDBk3PbD25eGntb2ZZOFXbOyUo
bNEoJUDrXT+AQ69zC6pmGpwfsG5kbcqgoZVlkcuKyaWK4pT20+WVvneT/bbxGzPcp7eKkuFZmFvn
vK2eTfMVlKdsRJ1B+Y5Qx0XvBB5c1ls+SLcy6RNvNKIHy0AdpF1e0YHvRB0mK6tldiLJBtU0Yo1W
BqtEW0JXuHA7Ytwxoru1xhCRknidLmflaZSN22nKbrOkMd3SaH/EcnNj5I+6fWVBNbVQjpX08/I6
9++FzTo5B5ONDOV/C8zyy3Ql1a855qcNOX4ebdmj5qlFAUAn5L6VzQBEJL6ODO/lH7ALXhv7nEfh
/C3TqCEHFC/XtHqyeqFaz/qlLn1JLszJp66albV8tRK+YjjNXa5UyIkgKRzaR1FKa6dRGT95sx4u
fBlrc1JY9C6sMIdmqLqQXzsVrxku9vFaBe2d6I2301jxq0UuelFpFkelhR3EqO0nDGK6yIKXoXS7
LtJATF+eh9oRT5+uf/bStnKBjMrUOFqkyDqzCeqZPWis1ZCldwWKY3Ode5e9ZN21S8a46CWWAAcR
eszOS/xAZdkpdQQV0pMifJeLdpPPSZpSXZHKgKUMhzgc8QGRr7iKvG8TuKaGF4wvu2LODMEh4PN7
i80oyeP1E6pPE+v8FAO1lzdQZIGDM6IV6qiaSIX25e3SUpQ6ni4bEHwhk8MRs5KkWNXg9xLRvFR7
TI2fU9G7syWwI/xA60o3NyJR4/T/SLuuHclxbPlFAiTKv8qmzyxvXoSu6mp5Ud59/Q3VYrdzODni
XPTjoDHFpEgeGyeCziaQTeo5uIOlVUO/fFxUtuOd5vSoMW2Qt4u9hTFzd32Lt2+8AhyhpGgQPmIe
mmrSuOugS3GOxodYhLhYCklrKUGq9iTxdG1u9LqXV/17MeZ5KXMdowABiWWEHr/krQyqUA20Z8N9
dxTuUcl0qkMJ+rMGzGe8oOO2h/29NPPYpLClWiNhaZl8ZbFvVvvWfF3/lLdPEbWABdGiQ0aK8eIk
KKD2m0KnKtmWh+C9gDY4uIgcwZXfR3vy0sfpAGIrDqL65h29WpR9BL3U9WODZ6apjW0mEINv9nlY
boSRU+f+DkL+Zq+uVmJeA62JGIH8AVKY8q8iACLB+OomYpvzpR3viEBPEOGAM90B/lbm7xiuBXDd
wLaNx6KQTlDn8KnZOEF+X1PoEBwVQXXKhHiVMlilqtlR/1Un7zS4lyTxGYAdQHQUxEBIlCXQZZaH
GhDcQfmRZV4nqHYSGmA5iux8khy9A5xOGy5ENL4iDfjLYlT3BoIbeSxnu5DpVpvfclHy1s/7pvm5
+h7Mox3LqE+EqQsvhSoiXg3dUFJf1pe4eWuvlmDcvBaFBaGoRZ7ruLSjArT4CaRrqof1VW7n71fL
LHfsyvyUZquVRl2GF+0uR+u+cQ1fcSnE4+LEFSVwsklun0IxjFc94m2PMT5aI0wDNI6h8Y7KSIIx
kovZb9f3xjskxuQEcRapE8p4AC6h565giqLkvIsbM3mwaldfjzEtGcm0Pkqwi4XIcdv4BlqMVroV
HTCw3AuciZHb2crv1djxKgjET1E2teGFDLXdg0WpHU9Dhcqu0DwM0+BEChYnnadEkICRoMsybeuE
l0Ryvio7a1WbvVBJQh1eSvpe67mvygrHrN2gy/3LV2VnrZpZntI+xz4bV/JUtDCsqLRiyCcs1D7L
AD0SsVSxG8CzNPyTX97xSaY595MtropdnpeaiEJIHgAkm0E/OUHWwDEjt6PrqxNl7EiUiSAfqBto
05svDQodgonESsOII8kUn6JxhjkZa9JTC2RDtgRwikp0r1BiDMxAxvKPnovMGBw5yWhWt/gtkCm0
jLi2uzxx15dARnsr8L3aMGNuQsOYajCthBc5ku+EftykSu9rpuoPAYYpRi13xhhD5g165+Ig5XbW
acqmTAdLp8Z7ZtS+JMRebCLxScrYMoj+U8jaN5AQPuYxAQRcEgDr+ZRosdGQ2g3JXorupwmcSLLm
zdEPJTxExVdBVKsASDPUQIqVh27elb5h7OXkJ/SUrD4pLQIRqaYGiCXsLFk2razCyGQTOWorORTd
F30+JRgA7MBGgltp3gXhXgzeW2B0GzEHIFi/EIxQQX6gVAA5PWKqrsC0auUBVuEIaJkm9acK4Iqe
IkAYq00uEkgXRpaGwrWCoa8iPsl9Z+dLYNtfdGTbAMhZXfuQkWNRPlBTsIyotHXtpIIyTKzsUdro
0pc0xZ4Uf00dplZh8gBOAw4VEoISmoOAHanL6Ir2GhUHFSLycfKiZhcIh1hSizJfQ7YRfayNxhVh
y5LQx9u2CGp9RnQvRZ+G4FRgAiFmZdVNavXml6ZuZPUjGmIbYpll/1FXqi22JrQQ7o1+tLvOtKL2
PMuPcgqm++AiRh9lozsiuAoa/ahJsZ2NmzKEEiX6Jonf4UtL0S5ToKIgPimtijPwqkFxe7myiAmK
JVnxyjC2qoG6g5JAB+wjwV+e6wuJUY6kr0LwIo3gkqs/pBTIbBRMQRZVWFGc2TX5pUjZRq25stY8
M8G4MSpQoU4COIClDL3MzyVOK1qKag8YQr1A8tKNH3TZGmOOjSS8hRnnFkfyNDZCHl1eW3Coqptx
A4ijvA0O9LN1c1t3O3QYlE23R9PYDe6zV90xL+Un7vX6k779Owx5gYJJqsLKs/d1n8xo+4PlRCEO
OEFwNuD7CDKe5VgizL9HoP9bh8UFa5BlHfpu0iE1ay8hCvrhL9oWfc9HMJyc+eWAxXOvrccE9Ale
QZZ0ASxzHSP/q21FCIAjKqxRTB0lBANXjP8Iwoi30dsW8vdGmaB+kLN8rABYxY2SPEGF1H2OFjR4
r3ub4Da7vHoL5wBZKHCg6tJoyJj6rclzlJ5BH0rKzfod+a6er31Mxs0BUIRG8CSFlwpsIqBHP4la
+piZ804Jxn0tktot+uK9VjSoTkr3RQmPX2faXUNVrxGQAvSDoNkQ9zrO0nA0KwA1TD1zCjCSSGlt
qcGu1D0hSL0Qb68cektEUISh5XM2QjIugAhKCGsc6v40CaOl5+0XSGs7u6bNJ1A0O61u3kOT7Gjf
f5QZXFA14gd0pIYZHe7WP8U/xNu/j3c5jqt4O52NqBaV79gm8JUfySfQqHprLVz8S4dOGDZ59y/C
7cWvrp0A43fLlsrTlMBcAG3tlYpo96S2qyRxk1qxOFtcuu5razE2EUu1ogq0EsI32QNBrE9+Bg9L
edLgsVctRm5tJcYIGmnZNgXoYC9oRaM0A49eCY+RhI5GUjlTD1h9lXKSiuXHry3JRPx5NU5SaSBK
knrNpRhd6YwP2aiAahcsKn5wPuX64/wbH70ClEc2lwRZEkpPtlb46HO67QZwYqALsh/mr2/xt8ji
9Tv/oZ7x32v6N5L6RhhBsgGq/fP8OaK5au5BPFRAxCCz0Cx4FPf0XzEArp+nyuoKKWIO8o8MZYZR
ulRTY48N2LkCwRKqGGwVj0mQcJ6jsn6cwKXhuK+e40C6kMQN5G7bgfha129E4SGdUy+a85e2L05j
Te1iRtRYVqgGP7TaVug0Ky7AgxRLICl7M+n83Pf0fgElpcO+KsJNpIKj4Zc+V06XK3dCMh90FM6n
bQZqNSim2w2IFBK9OyoRBLrFTZ+QO1OJ9hoZdnMbPTVquTHRDFOE5D0La3AtlgAfUYRBRirv0lBw
QE/AebO8z8AY6FTtFSUSkgi3WnZaYAlD5I1lDlPRHiSRN0n+D2nz79vFGEG16gJZLOHjMqihq/vR
Su0BHEvFv+FrvZ2v/l6LsXzxGIRC2yKRqyGX/C0OvfBFx9vxrnVHlzqxxxMLut1E134vyRjAXuu0
qjagSlC/9hhjF17iOwV+PHQF1Dnxat3GGRzVHo9kPyxcLyrHRnGcjCoydhH6lOj0LaIZ4LCyid2d
6gfpQ/qoN0S2hV13xv2mts4rTyyRyT+bRkCv/vqWsr6jIECGFHYSZHY3bzudnPpZ96KRWiZxYKnx
UjqbAPOth9o2RlVw3VxyrOU3tO/qMcfDTIlkltGlMl67/nEKPhJe3M0zjN9X+2qNvopm1axgGJGF
SLt6Kx0WSjYkM5klPEX38aE5zC4fLMg70u++59W64RyDyUtLl7BQtMcDTPJH/B77uq/viKV9pA98
TAR3r4xxTGmdFYaMvYY/wmeCovYirF68CPeKA5nAhZkkdfiRN3erjDFSDUXvxrwMznNdWoZ2mib6
I1WgGyvuxvFZGM9a+pYiCZcxHag2jjKL1lzUXp2l3vp94tmp71969dGlos3jNsqiS5o3VqF9mWMW
WW2AIkULzYpo3ICUFsKoaFBWcbvVhmfO+hyz/H1AV+vTCDDD0ETcPL4aO10EPegICt7GET1hJyIX
GP36Hp74yHX/S3az8pTZ1pA8alJbtkV4Ufx2290tag7mMdr0XyFXzY1nLb87R1eb1KDcm6o1hQvG
ePUyuR6kp3mTAwhx1740HhDecAzZXQm2eqvonLqyUP7g7Zj3pRnbBc42NY3NOLoYUAUZ8os2d45W
A+BeyU6u6Bx3y7viLDOfLKZBlOXQ6Ii1/eRGtvwiuMUGYrRW72LDz5Dra30uZm49h1bZJlU+TwAj
pcg9Rk/2JuDBQ3vcy6cRBK/BfjQPfD7S23CM367wG5F0dbi90uRqLMKEgLgX5iPeAZVpQczuufX5
U603sdvkajXGYM26LML1Ih9o89CPxl9RivrV1GyMGjxd7ftggEJa0G1Zku31l8rxPN8jx1fbJGhH
B3KGh6obKEr3mNpKG1udeCg17udkAqc+zJu+TBHM6JWj7QpvhjnAnES8VXfUKbkk4JxX8Y3mutoW
BLVjUaR4mnk1+U2au52wNdBnRDHIF4KC4765r2L5OVfLZYNGZyogt+q9ettkfgIZY9EZu30FrvPF
6kkQQVThdTxeN+q7nL9i8AgTMQHbqWXRvOSsImjMVF1DuT1HaJanrWapU0vtgHbnCgh7o8I8hpEt
o6EGCtRtR1ErkINqI4PE2G/qKrPQbZ89kii7dtTB3jVrH2LR+EVpUMyVltGxDQGkwqzKz6wo72It
ucyggXYIOKcR6y8kjqWCmeW5GTxB1PdTmd///2+rAsihJpqSpuK2//U7K0LaLsUt9DZAbJjM9030
LiSf62vc9J3XizBenOiDMkpUADBYTm29W+aSU2eWlG3dRrs+Ilbf185M++OYbvq+51nYJaxnD/R6
eealGKNCm67QwkvwlG3bLUXiZLd7KbQk0Lnqu2yTOvFD9iSGnIVvWYLrdZl0QxAoyZLMAONztm16
wxcmas2UN91+K6m5XoV5KRNGtGpdHqKLWumegXGfJubwTfBWYB6EnHZGBl5ykAFKp7KoXWjjcp77
De5zU7reBONzoYSSTxjJRvM0wqxamDttgU5FmfVeXGl+PP4IyhrE3COa/QI4lhDsUPGol8lWCQkI
1pYpIxAwqYq5ofmh6iEhgxmY9VvMOU3WT5MQrP2CCdS1nr0XWKGpDEvqOdOQN7ExVx+C9cv9FCs6
th5dWm+orf5V8qp7MbXKyFoQwaMt3KmGjSEyvJnjv4i3yfpTYX10nYTdlOIzntvXAbFIujPeoJnt
S67xwk8qyDcb1MrLZOlzhzQQkjFSw0uMURFd/zCqM6L5jSDvzeDHlIHFJ6k3aUOB/a5hF5IU1E5y
Ew52lc5fla6V1tx2/qRPdkIqlHNrCsxNmHg1aXeDKV8kJbPQXXQwavkkEYpCza+s2DZJ4KmFYPcG
2Qn6iQrEjQPVybPmMuX9aRwUvxNiTCCi5VZpjxhUfJIn4CDouM0xxzaH5i9BEVB5DtLXylB9eaFS
TmNk8YYBdkg0PAK0ZnsBQMxcxyRM91DTmRybuAPTUj3kzlTOh6FL7FpFc6prGztSBzTupuK1Ro+3
a0nmTiR5MoznOcYUZJJsKPD9zihPNdQ/joPyYDYHdQDYsy+eE1lxzEB2ACLPnJLGBFOUgP/MPgF1
ZIFhpHbGl+kQTsrQIDdKK5NAA3AXRrnVi7tcQX27mPDjVbH4GLVoA3G0XEars+8Kq1FRcM/2YhZa
UzfZcZs7xHgkfeyKBtRIqgOhrduEqGWEo12n4p0CifXYHOxJ/jEOOzM7VEqPL1C7cfYo6bOnVG+T
eWr6CcJPpzEdtyq5xKphNQpwXw2YoTXIoraQoC1yHPSdWGfWPB7VOrNDswPPN7WTqQM0+jVvoEYc
CtacIPkZS2fGORhK8Y56bLPpqfbcLoOx0rE20DAXDHfoLlM5eLqB0YF4fhBBZSqHipO16UmPwM6R
VJe82oh18zqTkxiewdgAT+4poQkVzkOC+fAG6M8Ik0O6WuAuGBM4mObShpqtGyUN+mz7uXSmUzEP
uF+TI6jJBkJLJ6FE/7N9mkvDSoxkk06NP0Jla1agEQ/McRgfxUK+ROL8PrWoew2bDmLto07cRlZd
c5JdmuVHiLn6BkH/U71kWW7noKAYzEfZPBZT5NKWeHodVRZoJzehvhsNwddbBbDqT1HQ3V57mHWg
6IvC06oBqCHRBWW8Hv4qchKDmX8hYRmg8IAPr0vbrr3X+ssshw7JXutStnuIB7SV6HSN+JJPAq7K
D328D4sxsZQ62prg0wDwrLBUSk/fUhzNG01rf+pAj9hHVjSIex2c2BlUxdIcneYYwjyQ38Q0UNZR
K8k3snQg0gVxTWEoVtK/ECLZqgAcufERjuB2rtpzhqmAsgK3Q48eMrEGqbaCurVrNKFNuIopLVwt
GmwF5B+BsssxbCaOGOOaab2Qe/h91WzKIee4g5sVkWtLzQQ1WhkhR+xgqRVf8gbghDFp6ZrukkGF
b9pG38n2PNoo0/+hr/xuB1+FxsKQ5l23SMcPNqZ9AZwUDE8qd0Vqh7vgYjxOZ/OuPuVvCuKa4L7u
jzTllco5XoINbFAnn5MAQaPUPmqCHyjtn0VOLPe2kQ+1GcpYYNZ/iR30G6R3IVacP3PoTFjTqV2P
qLgIzgG0C6Jo9NL4GVRBnG+1RC5rLo6JbABOnNsAbfEzUTKImgybJt0pYf8uIRgMks+sAaPI+LG+
s5u54dXdZNFhiCFyMw1UUCQ63a94k3mRoz0O3uwaG7TeOC/hOyZZ2SILA0uMUutFipfQo5aANmvi
BI7kB56GBlGaWD9e0mNvmz607zCtNQpW/IfXhQWJqaMcZoLaR5ewvFDjIhrwGtwHz8kiWBSYKuhj
ipQMzQO0TQ0TY8XRPq4au1V6zgflxNsyY1kEPdMxONNGl5q+qeNnNj9yrsdys9cOjEmIpCGK60JD
b22a2kOEgNOeZe2cTB9zcNKFBCTXAcprs9WYhU1IYAkUg9PRMTXSt1gJPbMhTpsoFxq3HCjLdzFx
7ZcxlmUWo1AuogAQkh2g4V7h6NMh92N7tqEMv6eVm7ma968Ex2TON2HSqL5bxgwrXOIFa1H/bM+R
g9gHxhwBTLYLuWTbvOvEWJ8EVJUYzcUTBQDaHrviPcl6J1CrQ5Vq7h+eN2ODRMDnJD2GDVJ8M/PQ
1TtXx8DBPDbUNqmToH48HOSdavdHHjcYJ2liZ2XNrEwhLoLM32zTbZZXlpJASpr+YdbETsQ2WmI2
poAMXxWobZLesDD47CSID8E88iTG9x36tzSvd0KXb/OiObfZxxDVVg0gzwyJdQLOcUDZVON5/cvz
tr+kW1euuov0IMkTdGqkRPRBTLY1osIJSMvxZJy7pCx3+2oZSDl0pZDifPO0tus+2kXTWW29FBD8
9f1wnBk7GqsMoMJqOlimCeGYEaK+1Uez1VW9HWfIEcDR4pam+UUrEL2ur3wT8Hzl0pTlU1/tcYI2
mjAt8NjB7n41pwVdlz5J77qPJVMrdHg6ebyjYyzRIIdgb4t185zqL0D0H0HrjfyfQ0vE+56M0THi
sdFoDsc1JS+6+CAAiKNPxAoR8GpBvmmifdojP1v/lLydMZZnQCXSDNIiujRdbedCBPqPXwZ3yPT2
nTQVUzPAvKcZS1vp6ry0uiZpmf0vSi28b9QIKm8F0t2H+Bjb1aG1AOfGQRrbFDjFMQDtJlotHsJ+
4RI9IWtJiUsAWvXS585uXoQtt4h++1v8/pXMA21l1SSZrCy3iuy+5+FE/Kav1gK/vOzih/CbXP+Q
OPxek3mtATj9gRsawTeKxEGx9X1iWONLLVpA6oNBuLXLp5hAUxNCqusHf7Oorki/V2YCC61pCkhK
w0wuTZ90Xx11VzsHm96FPq6NTryTbKuX9TWXG/x3h/57SfbZzhmoGZCm4rKhbp6E20HVLF3b5mBG
oknl/dlqzKM1YzobmpKif2hqUISEAjN9CsWLBGzWFCib9cW4B8m83hAI6SgQURGMtpo/uYAl3oHq
Ypmo7BGwyMD9Qh7A+Rc3aLmVax+VecF5nrVBJSBzSTBbVp9hCaGqU5yWU4wd3qgJ7yEzwQMGEsNJ
F/GQReObPuVHkW8I+OsFnWMMl9u3sisW1pt1paKKCcrlJvpyWgCyIvKHD+C7HnlllNRCE0lO8NwX
iU2UEsDTaljKAHkVeLJs4UWxF0oaP+c9Pd7eGDsjDVlGhQhv3pxOwnBS5JGzNc47Y6G7A5GaoprA
81KAFF8IPZzaL3W6m/JzLGBen3Pzb8E6rwyJyRgSsDmNMTHwHZNtv62OsY/BRmcRxqO8N3Y7LP+f
/TAZ+9GXM3hNUdm5oAZ+mB0EdZDHUqC19E1RAdp6l7M1znVneeTDqAGTXD8vTRtrji1a2pAecXQb
FCTb/FPaBdYCdcl83nQ9xxOZjDEp5GSiiHGiS4who9xInCnonV7RORby5pjR9dExtsOAYCYFixT6
4oBYAKBog/fjBTPg8q4/lfb0wUNTLH9v7VUz5kOuiNGlKUr8ivTWhIA0oGmr16k1oUhKhR+DxDnA
9Yegi8vVvXriSV7KSi4jbgsw/BEetC55AqIRRe8nvQ/vOZdlebb/vDkMT/91sUmUBjkQ8DGjQ4GX
MO+BwjrOtuQuKSr3avK2tvyaq62FYSjXSoaUMUEXE2Q0+VP5kX4tA9OKl7mYy9yC1OmYQC2Kt8/1
y6mz0NgQ829ZOKPHmB3aA8jlHnJw4W1Kd3BQ5Dz2x75zwPTLC/l5qzJWhopUowlF7ABFxWODQR6a
nGbxfch+prmIjovsSqDyUJHHgfzIFKB02LUoIY82/k/Ob7kdqP/XDOni8lOvPj3K10aua8hj4/Y+
mX/NI1jU+i+trRxDfFHF0A/GmbPkP3TNf6/JBDMQNCtFuQX3Uawpjkwlp68bT5rPovnWhsC354dZ
T+/l4GeRcxq+6zZQF1lblAVKN/eYNzaHfVn3wM2g0j7dlXLi/OEDYq1R3ChqqOEB/aeWnbrGttyM
NkytF3oNb0R33W3pLCpVKjRCtVgEFjbyUymz0/jYDckvWFxQVT9H4RvV3KYvOF/zH6qx/ztIFota
CyXOCyxX4Paf7IVIMvd7kDsJfg34Cq/iwjHw+ve1urqq5fjflEY/K3ezJ7rqPt6ZwOypGI+xlX3s
8B7qDRWFpXv/e4OMYQJpRZrGHeJRcad6ouqAo0sZtgoY6FMngjYy1IKNu4l47b4C2hk8I6nVqWdt
DkBmuss9UjrDBw/GwzGWLLAlp40czgn8TiECdl2guJUmm3AUd/30RBR//R6vh3f695lcfXONtCpF
9wtFfh2KiOGLOVKeCV6+4YqrYfGnSd1PZB4SWIO40G2xLL2ywSSk3tgilH1I0/tQMt+SRNh0Ejpp
GRlOaazwogeOSf5Oia42mpvFNIcjMkjcO6cZDiYBY4McHYb4IVcupUJdKZqeQ/VI0clPu7M0xJ7c
YWIj5CHM1wNDnYWlVuCUkMmSLSwg6AUqKmFyCgVb0+/9CVh6bqlg8eVrB8CYqtrE9Ggdz6jKF8SV
stIKovu8+NBTNI+kz7x9VOlGbT/M8sef3S0mgIpmYezaBIWvwHiNyp9pwjNPN60iMQ0R9KUSWEsY
36aYg1aKEdjnIsiKlx7msA8E/G/8vPWmW7laiHFolTmIYw6EywXd4VPRQDA8jG21BMauDTiiALed
59VajAuTtbYYNTQrkKHE98umOq99Br/nv0nHb17Fq7WYm9E3GEzMUvq7IbtMd8QIywR/cWPcnOjm
I7xaj7kRohoHjTx28WVRuG63I4aNMyd0iz3QmHa2oZBE5GUnt33Y7zXZ5LwSUw155PyfNcnzdASh
DXaI2ZUfucdDJ3M2yKbpVa+SVITy7MWU6oMsX8S8s+V2el5/WLxVGK+llbUZSGGNTCErNn2xm7qH
Mog5nuF23frqwy2X58pihoKSlUQjIOY5llvFnTcQpnN7jBstaWTMl63kPDI2NReFnpTxsEyxOQNK
UoAk6Fb/UgMd40C73kZN9UHtj+pWvqx/zdvItauNMmZEHkdofMlGdOlAlblFkwlz0Y5pl8/xF2jS
/RZ6nTleXw762Q3P2fOOkrEsYWqmQlfD2VfyW6U9qEihlYzTZLqZyF7tj7EoZjNWfd/S+BKjs2IC
ZTXeG7CVmLwBKdjIw+XertVeLccYFRAtzqCUKWJMzio7YNb7gwLGk9TWrPGXZFc/jU224+XqN8OY
qzUZw0IlXNYCEsCXBPwUff+ZRoK1fkuWj/Q3J/q/FYy/ZechVFUBhIgvQwHe8mD2og7OFDcGTYlT
V6l/9voMNkHPo8SAHwCvWVFiyLI8JLn4GQjGj4J+jv2w0bvcSoD+MAl0hwvxY54qVIpLiZPmrH9X
KN781QaoA5LnmbTxBfGDVdHAa8accztvJqhXH5YxM5XaVO2Yi/Fl1rAMRGlpIPihXvgGeC9SEtwN
zWPXdt76cX4DNNfOc9n5lXWTAwVTdtIAJXJ3MmzJGfzmHnRnE9o6QH+Fuxj3Vf9VPHe9NTykj5rX
PhW7f4FbXY9hDDY/j/RSEqHLsEyRYkgJojnxVgDVdOjwBjrXzSsY3pgN9xoNa1KjnIW5HFJPvhhI
z3GQflYAEHE+Lu9MGYszTloIhhNYnFGRv5TprAGkWg2XTt1rMrB0otyDFEKwc7FziwYzEYLxE2hB
CGJ1J1QmzmFia6CzBSoQwrT3eXnq6L1YwAJrxX026lsMIxynunxoK+BNzSbdqGr0sL6F2y2Sq2vJ
WDFiJBmhJaxY/Dy4QJU0NjTtbMkPLyKaJMvka+5BXdnmLHszWbpaljFkoM3Q6nBxgguAWoOKOghs
dHcBkXQP04ZHKsgJjgw2wR+mpGgDGbvsvaUNRH1dRCtzcDCR7wuP/dv67jjXgk3w067A4M8wmWdo
PHpRPVl1hZG8kNw10s94qHaVoIBNnsckfxvl9fubfn+Eq6eelUUOPiYZNJsqBOoXruj8GLvdewU3
Ty4LhSi00kIbmtxu6ZM9Hy7OcYkGm9Krg1AXUo7PXIPtVoecwnKdnOLFPDZbsiGgxfwXc2S8r81Y
OKWSyCBJeIT/qVBhlAsot8Buxm2agfxok+1H28C+Wx0s2dEIVnSn480Icrwmm/sP46zloYETbwBS
mSD7SkzlPZ5/DsLwmnbu+vW6SbmmXB00Y+J0petDYUyWHYf3Omb10KP+AD/TQ4iJPdmXd9022lOv
DUFLznu564GcwWb1I82GKMsQH0ANDaTrnQ2GF1fLOCkv70wZqxREU6VkYRReQsx2geZ+U5EtRgYs
IUK8Oi6twOYCeT/Od+UYpe/vfvWA6GiAsEEAjVC2LR+Lt9hd+sSQ2QQFGEQCeDkUJ/Ew2HmVyCRD
Ki49uuXiLnRUmLmKvMqRa6C+alv8AOxvfYecw2NnV+aWVGUH7PjFHCOwht+hSg4N9MZaX+U2RvD3
/WRnVDpDC0waoCFtHHUL12SRLX0Gfdu8MZzanRy0/pszjcFKEjsKr67A8f/sxEosN3h07Xeur+zU
8+TWYEiD8AN4Sl9FL70YHmDXD9zWD29ZxgqpMaG0oCidiFHraFSzWkiFGIVmgff4khuA1c4/ykGD
3nm2CbvQoboLTSHEmhiVHu+AX+Jle5yQlgWhG1QoDaFaPKxXbomLwj10rzaL9EXmCuhDZb7qcM6d
d70YuyTo7ZzLS5G19/ABIHPjznv5Xj6iE3xBbRkyCdkTL7G8OUZ8ZQxZJDohJGvbggAxAO+GgOwe
nE1QB8DoP7kz2udBRZdYaHZNVD+ub/d2Uf3qmjNGioBAQ65lmAvQ8NmdaRtgrLc6l9gqsVLq5vGx
+Km4GPkRLcz4uFpn9+0n6W2V+iAH41OZ8D7/YlSvzFfbqPMoVCjy96AfS8p026VPkIfkRIyci84i
19G9m8RhQm0rG166GCWERtuXogRgDacZtHy+lcyFBa1DBjyc1Qaexuih7kUUq68raEQ1viJDbHl6
isCQuH6inJqkwcLUzXEs9VzDiS4Egfl95/ebz9muHlu/26wvxQkYWKw6Euumz0Bbfi5yJF5Kiekt
1Za1zqoM4yCPvbe+HMefsoD1QTcHHQAGWCf0fxp0hlVf8WruCDrPpcnLFb26gihdj6mSQlZ9ge8M
hlN6/QbT/FvMjJ3ML/6V5+2LsThDVSKXN8v4EsXjR0bVB7mroR4l7iUlPBKMktEAaNSO42M4D01m
0r4+bjLBaFAtELSNqp0L4xSTj/UD4xTrUJb765dMW0ySg75msaWzB8FAEFktQMz6BXrFLnDRNubT
5x/USSH8UvIMucx5eowlKYeRJK04LKWtJTvLoHI+XRad84UYjr5wHQfHV7EgdAPzkA1Q3gH45ntH
fA78zqd+45FXepicFlEC4QGkOEfI4tHTPMDwW4wjHKXR6vXIFsLUF0FyuH6MHGOpLBHn1XsQMd1G
QwHvDlI6FhrXVqBvifip6twRes6RsQjzTgYRZV6iIp9ti8fZ0ff0yXCUbzXEf0UJzrHOLNB8qMR+
TsRlQoWSvULpNm7upLh2DLC/64ZpU2niWOfvM1lxCCzAfO7rXG7qOL5U4JxGESUabVO/pya9V8O3
ISgOI7h0K72CsvaMsIuexTrfdFX3itasA2akjSGrxz5MH0ol1KwhhD9WK4wWzKEtJNsCMzOkiXcS
uHYjghSjBv5VPukE8uTIPAjmTHMwieZhZEG6zmt18zNqK91q5+ZelEZE8HMt4FeBpkAlnLidV6VR
GDs3pVQjcfJdvwjvpx/0rn7U7HmjnsA64Wt78BoNFr/Lw7Gu33x8V7e3FAVNy00U7fVmN8amly7h
y5tUZbaY/RInFaOw7Z+ZVoUxe4pQZmVFlirpbDpmBO0ATNkO3Hov7/YyBk4ztZxU1IwuCdEsIL2t
qcEQUxRammI+qfOuCH6uGwKeZ1SX+ujVt8wKAorqAlJHMKmoS6LNFPuoAtnQZfIIgkFeXMwxqSoD
fMs7jBSh4hlfSIqwuIeqb9r663vixDAqY9xUkgRK2qC0XE6oKcWxrZuqDT1WW6p+VjLPIS5/beX1
szL2uQChVzFAtjy+onYHZk36lPoCCkv9F7+SxXEP6vJ1r06rxUB8NEq4hmW7G9PIG6bKKWceITVv
leXfr1ZRBnXOqJSjm0Mh+hiiaod8sZGf1o+J44NUxnbQNFfzNlrqY+RNnyPILOfb3tQ9CZwc6yvx
9sPERUOhNm0loV9bBrshmU91+KhX9XZ9EV6RUWVMxP+R9mXLcevKsl/ECHAmXzn1PEittiy/MCwP
JMF5JvH1N6l9z1Ebq1fjxPabIxRhNEAgUajKyoxIlsgQLV+yX+pX2UPr7GkeUc1PXkCvd9oCcmPx
Xnt+PKpoETnA6JltSf0iHZ6kzM/q91LxJRTI4N/yeBzRc5a3gLLUpCVVCaQPDxY0o5ZkvLoqX5S1
yI9GcHp526dBG6NWNvHWmfEeBfsd/aTPA6JMQ9HXUtgIAiHBVcJb1dtTYsrd8gBRVtG6CIbdGLQb
sfKiaFJLlHR7ouwGtxNs3M5TclXG6Wk2tG9ypG2SlKz0OPn1+GMJ9rvBoUSjTfVsF4i5IivzDNCM
RunJMETNoYK7ylh+xc2cqFTGJYMY9sk0WDBLZNO239MCMqEJ8ySGrqxCxNwSfSwOMeioFSMdqX2K
GxWqI69DI4OebTvTrGxBeI9dsyqGvRWNTxB9CMz5WzYQr4DuDx2fpUJdj13ynJHpvelhOEAqNQke
r7uonGPwQCPRMlFN3AVLOQcm7gF6ZT9CoWYF4+C3x6MJblKDw5vOiGDqngM/Q0N3crhRUFqITr1o
xZe/33zjbqJgQv6ncCIH6OtmXv700UIZWN6EzoZ4Tf1xbf8eIdAhlMAVISrvzB0zeECFKfhlXTC7
s194+GJL6rvepBVemrEfee22FnWSC14sJhehJINFJqp9PDKXPnI4qJ2VzdLrpnhoU3lNBAGE4LB+
mJ3cLPEM9c+6m3FYe0jWyOZPqDaD9yrKfYtG4QBohMr5ZFKMUpmho3Wzk4XnUVUFF60oUWVyyFOX
tamX1rAQlmGovG9RT1dXMjraxPKigq1pcvBTZnQe1QJnDa2HR3nXrOcAqaODyN9OVDQwedCZadf1
OVJHpQUfBWq0qKNVyVFiGlwCQIlmu7hudgp50abvUfRFbo1jLJHnprVWLW2dtupUR67BZP6r029y
UNMROTZqHXn9UHtr9dFhsqiiJlpgDl+M0dTDUQuB7+xsw3IG3rP+qDqkQ6vbOEFO6qXWBFwU0XvS
5PBmImMZhya26cHsnfilASMDKR7VsXrfPoxoFFPWNohoHXzMBOsp2roW9xDSJ0vLJDiKQeqgPC75
wT4ojgrqa2JO5EeY/uDNwLc4t0anS9n/lIbtYLH5S7atW1ziACZ807v1JqOr26mvUe1k7/o+k1w9
d/pg8q0g9kMIrSbwdZ53HdoA+rV16HezA5EUWD9AS/lcA5ShNuWNLigEh+LADtEJJEV4XgkexR8F
s0fzUP68Hlo0YKjKiD5WbdVs4q8SalnX9Bd7L04ZGuzga7784OoJRkHzUlgoDgYSgyfRk1IQA1sc
tkW6BFXRGgl5fbjEsCqKdepmqGRMVHA1iCorFgdvJrXTihQIgumGeSgzz6sk89GEXUIn7ThsJx+C
HJrTXpYWrjyg16Wdi7RuM8Hp/G8rezz7Osopm8i8BMqQMUCHzwqKWytVQ809lQ5Sya5TydYU2ohu
jz/QIl0rNqyhuqh9kyxlT618a+R/SVizOLTs2irqRqggnzvYu4/GurcEEPFR63i05zjgm8ZiVk2G
OmrTGn6h/qCz7bHomjH4uZnmS6Oohxa69V5ul1sJ4ZEfq8Qlc+nNenqKzXxL7XEfyrUbaSnoe9Dw
Zx2EI02PJAakYsxsp1vJqiD5jwzCGE4eKl6i1Puy0Y61P+d49kBF8m/Bh8PagYapBT2ERUNm9CGN
BUGu/q3cQJYbpiCrv7o5eLOlKZZsg0G476wQlASrLzUTJbFFgRvP+S4SMOibfFjqVdaqOevrehWi
1Vz5sfBd0mBcV0K1cdG+4KnfQ0IrRdaU+DxlOeS/KSTthjBQ8e9aR1d9ZsIdTnYiyCVKeCqXHf3G
WnOd2vmhZ+NVs2EbxphvqD+n/EWnr+nUe5ryEzov710o7dS+PSqJ9R53kAyxnopRW89wElIOs9GN
jqTIsWCfL9v4wTa3OWjNMpYOM6kRFtbVkXSIdqFGOdJ9wzI0EAoVCZb/7tFwHIbmMZSLuwplHW01
Mlfxo+1YQVRi4QvnXrHKXx/vwWU/PxqOA1KYraIXoZ6gFmqzwKSmZ4axU+dzEOrkFMXaqbDnX4+H
vK8U+1kW5xvClaiFVaiOpz6KqKWzvM9qOJQuvOgO/ueLW6nmkK8yzMFrUP3Un4+HF4U2fHu4XFoz
K2wc8aV2BU+CLLDB+Fs4cIm7RP6uYaHJJHNH0Wlc1vLRWvOACXfZWplGECdJ4ajjlwwFBMHcRLuH
g69QNfU0hicj3r3lMffDjXZhbgOp2QRVQFHe4T7NTFUVDW0BMBbTucifaDOVugaKBTh9+cqEO4nm
khSdLCW+ptZsW08Jhqf2RYEYTL9WN4LJ3mUM3wzPXXHaNGRJFUb0LCsoBaq6E2amUxswrsNVz+TB
qashyAi6qlVBvHV/D90MzX1KObNSY0wSinVWA3kfR56KtCJ4RHiOw54yWNzJLmqNZRc1sd2Fo5uR
uS88E9hfa42Gp/goQyXirWKyw9D6wljkQ59bQBK6u2VvRuOeAXasDyGTSzgJUdUNm8jtM1uwZ+/H
rp9j8AnNgiYaifo0PleDtWlk2e/rwJa3WnOsUm0fwlYpq4mNPlPlfZDnoJ7TVWQU/gBJgCGXHLOa
3TSTHZ0OQa9ELy1jL7mU+JIlkqa5/zK5+aVcQqIbu6rvmSKdemjxpvprY/6ciJZt4hRsdRhcDRVU
O9BXlWz7SlYEjMe7iYObwZejf5OeGCwzrKZGQevdbDpy8mYBuiKzcQWH6u5j82YY7v7p1DCPFQnD
LBTHHNYHyPaUq+Jk76iXu42fHcEdkrZY/1/zTvSAEGw3Pl9KG2lS8gLUfFp+G/qfsiHqc777QrmZ
HYdYilnSwWzBgGJQOGZ6BqOf1knkVwOV2ccLKfpcHDgVZU9LrdQXup8axAD7gq7y+fnxIKL14mBI
0oxE10asl9Q9dXPo2JBXfDzCB4nqH5fWzYpxeJPaPavMPrROlQoxc7hTWAxR/JjPnlHDdbFIhp+D
1Z8yXd5mfbSZstDro0OFi91sWs/SwR9NscQDCwxt9NVYWhGz2w9w+pEzCESr8U9Iw/gVSBYWnORl
VBn0Jwt80DIvnNwKEwHaiFaMA7RpYlpp2zJyKXbulCXkkNKvj1dMANB8rlRqMzupQ2wxq7uW0Utd
t76efO3p3jBUwWQEu5lPkNZ2JRUmVC/hZPFeswCOl04bfZGiL49nJMI9PjOqkS5sJhnZhdE1HbYv
gv805yyJ3//qTfS53UwOfuJy7DoFPknnFgyY3rTcyug9wXSWLftgS/O50by1m4SoOJoQOXeHTXuF
c0590CSQj1vPXsFEDsFSMTnowtWEUYvouuPTpSbSkD2juMC1lfG7zD+iJfsZLZUBecOhcFHt36PH
+URd3ZEu6i+x2MP9TOrNInPYBBdpu7ILy8JPyL4ufNTFfwx+m4mrnIwfofNBGjvDnFYAJoLDx6dK
7VZvQ6sEXJU9VP2hxYM2CFWkJHy/9nMzOw6xKJk0M8sRFvblsWZ4YBSYWXSA96M3G7WvZ40/oGO9
rGhQlrlb5qVog4kggAOZNtYQKGQxha44apmNX8cvcQOPY8vrwK5mzIlnF4BHdcecNtVKlCm/nx37
XAE+gxrbLSEqYqBza3VBpI1PM/SdYXypfouG53LSXduI4E1x1WDubMRIDkLmrm3RR2mi5d0ANbgx
v3TklJTzno7z7Chxtspha1CQZ71+h6O7YF+INiSfhoXJE00MhuI5O01Bsm4P3Su8XYxzee2cDtKG
ECtepSedOqOoL0dwTVtcVCVpdoaOWQSfTZdsqzD1Rz3ed80o2hICqOZToyXL+rSaYWbY+pNXPqfr
xC9hQerAcgisSdklL8Z7/EQFuQvRWeDzpKSt9NTI4OctrafADOqVdu58y4ELKdStRE8TQejI50Eb
Ig8RZNItMFLBdAc1+v9WwhctJYdeg25JSlvgfE/S9wjcpQJSUU13lcdRsC1FA/HRlVKEal3jnlDD
awzPj9SEEYWJwssUCi7y++SvmxPLYVYTgTBc9ECMhVdenWeYSeGSXdAikS8EUhTCjyUckgMpPUW/
bcqYBCmy6oX4oLJDfGIOlp5YVAjgFys4AgLw51ORETF1UCNx71Wl7OTRDnxMwSoKzjKfeARfpRkY
wQhEq30V0pPzZHsJMO1x/HB3IqYMRVzNNm2Fb0i3uihMGp3ScyJdouabjh7CxwPcncfNABwmUbjA
VFVc03PclkGs2W4omatmqgTzuJ8cvhmHi7W6Yqwhql3Sc53EoMOGTlUi5BghBzTDiEmtjl2lS16n
oO6WoSkITiRy+QwLmn2vJ71jpnEpmPh9TvvNL1qW/uaNm41jM3SRjHTDafHFqFBFcmGBYz/bbgp5
czlBg6a00Y40cQjKcIIFuZ+YvBl++TA3w0eSCk9Woi0gDcd5MAiHtbkkBgtH87rfCqp6xYq60lo5
dmAg/FeP35vROVyzsnjW4YFEz6WeHbWePMthLZihaGdxiJaEYYz0EdJWPeQ1qFEEFd1MqbF6vH/v
3zo3M+HRrFM0WZ1m+KoMMAgOK1dqUAaanwqYNUW6Z0rQwuiUXaL/6odzLIlKX6JZcsiWWlOcGxMO
qCXtO3QdGUq+Tsjz302S7xiHvwNc9wZAdra3Hc2FLd7iRL0k/4BvsS/aHfebtz8X9eORdrM5uxjy
9hK0vs/qSf0x++A17kdkq73ukmzDt3JE5dEhATTbdujLP3SodApbe+/HaTe/gUMmuR+zgeYDxQFB
daw6sb0dhKWrtHjFwEIXiq5t/o19g4K/eAHuBtU3Y3Nopc1aZ6P/lp4VKvsSgWFjY/oghDj2JMMo
SyDZdffuvxmNQyKlVntUsiEVZjMNAubZJszRBJDLGxtpx8c76W7YdDMUhzqybFRzOwN16Oa29Upk
OiRaPw5eUNdkcWoAXkLgq6mvyjxIioU6E3pUagRzus9SvZkUjzR4Y05Ku2jhtplDCHVnaV7LfYtC
75sSJc4sW4dI7xBLiZwU7r7ub0bmwCcu40jTxoqeDc3wyGAebThL13Hv6JkaqKMK76zYf/wF75cD
bsbkEIdVM6pKSU8/utqKcwvNphzK7Gy7hNoZRJVj0A6Fgl6CL8q3h1ctmzU0qCwq9MZqwoXFnMS3
zjgVPuIFBwwD6FOhr1hQExAcDb5HfNJrjYw1NlI7fg+zeRO1+iZrYJuqC14vooE4tIEdH8hVOvZQ
bw1HCWI0xHyPZ+lowipP8AEX8PhHSujzA/I94WPb9URvWnqOvsvBdMmQ6l50b9AwjE5drKHoqSQK
NT6e8DdoXkZlQVtbX3gGyREm1daW2OjeG3bZZRGeG73hCBqF/KV+0dYoiB/Ml8czFq0tBzq0kssB
9Qx67izmRWuYTfmJRNdLt/nfDcTBTtHJgw49CgSzneTjcMI+JneS3KehgJQsuPX5Nu8h0zSSZdiW
rJAuUmk7JgJXm1HBMKJDx8ELyCxKmOoYJoOTo2IVsC18jlKUrMs3Y9ZFMCralxywGH2Rpy3FNdT+
NrawJoYDB3QKJndUIAQ7b8RdQaKNyXdv19DIjFUTIeJyxVOKdC8icVgjWNB57F6zj/omfAa/z8N2
GLwEXS8rUagjglO+sXuOCO1haYUwdVtsMthGr6VjtZ5PaP/80m8aV9lJXnwImWi1Bd+W7+5WKhtG
pQnGDQ/DPv2+BFnt5PSaYz7Pp+glO8Y7VjtKCHKACBAE55Fv96ZqqoaWjmhST7/pRucNVHGgE1GO
orrU/aL9J9Txnd4q6wYrSjN6rqrBMVXzEKmp36bpIcojUHRm9lUxYt01IxtBbVFfJfmFwL01Ij+a
PPQVAkcVKTVtLwrTLKj1dHBQFP39GDQEZ5nvEo9GvVWlEHCsq79DS/IlowkaGMc+HkW05hw0hamk
DBX05VBRDT0DcZ1kv+oZ8rJJJgBBUeDMN4Sr9Syrs4aMbAOPWqf83sFyQc6d6WnVgyMhPcl+9mR7
+U5UIRIeJQ6uYtWgPdqLl+McrbvTnK+j5nlhvCzcDAOy87GjSJ4WBvlJKGMt+ooceLWw5oFuNuKT
JeeJblQncXLDXRR+u++RGztrWjvp6199U75RXMEbGsCM68as3yq137aTfayIXyvXx+Ms8f+DgIFv
Dw9rLa11GACfe0NzlMKCYLa0eTzE/eXTNFPRoI2sG9zyVZNqgbyHx5ak/mpm1DCMY89E4qb3Ie9/
B+GrlTB/bYaEYBA7zzykndyiTx0IDRYxmM7Jl8czun/gPgfj+BOloprRlICNCBNGt4TGTRcV27II
/Sj/r3K3cBX5/4vHlyzhB5Vabbi8VKXZm6XWT0ykNQ19rQ6Cz3Q/kXoz1HKH34RyIUTKU3MGrWvR
Jlg2urzLV/CW9ON18SQOHe/vvM+ZLX+/Ga4xGzrRUkbNv0VLt7ad8tR7/Jn+Ba0+h1h25s0QJK3C
vkeHF4JTGX70LUx2Ft1S5tqxW770L1XjRoZferEvnt6/5AA/B+dQuSmnUm/6Zduve99ahdvhTH9E
u0Vrqw+a73Xo1D9RoESGWkgoU0QbdDktNxMf87rTQpiMnONwayOoSyP9CTWAtWa8qtrObsFQlNCZ
CHFMJX+Gvy281xJnCgc3zsu1HGqeAd9SubB3E0zJmzzuVnJXby2JnVFL2/b97CUZ8av5bY6fi+xr
2BCPEvurZWlrWF5dTJWs7dTekIzGIHXBu5wOTkcMr9ISt49/D/V8UWBDHRrES3viF025z2d9I6ut
k8qQlO8TN8xnn/USqp4aUiNzcp2617ZYj710qYpdlaJBh05uPZo++PNoDXyz7Mmru1dthGF4+BxT
PwuvYfIjbQJogDmFanq9jX7M7hRVkSOjl8baVPEL1NPdBmFBIhl+hW9SpnspPbbtO2TZHDarkKjs
nQxiWkrvZsyAZ8wKAr+OocJrpIH0ETIPOqwMjB2tvqrD2iKnVPmRkTO2FgyknDLrXFXKnK57TaN9
3BwiCzQwWJQ0P/vIiWbZT+fOr4b3VjvU4Wtnvxv0J/pU3Q5tQYpcuClEDonoYAgQ2eQuU9sEm7qU
FrA8qcV4tSHkPrPfjw/ffX7ADZxwsJ8pVZqYOoOy3XdUJc/Tz4EGZrWWdzBOf++/LsRtBeoA1+Eb
eanP46WanPAoBY9/xV2QsTTTIqqtKgZPw8jSKLdqGcIOOgMdmF0U6+nxAHdP2s0AHIoZXUJlWhuY
Zb+Psi8D1PueEQMLIrz72HwzDIdkTdxDXRN4CSQbfcYCaP7ru2m99MMMyeH/ItonWrll4jcQomRD
Eg75jOpQMW7NMd9YIp1g0dJxIBXD1D4cKys6K2hTkvepQdb1DHdorVk9/kaiqXDbvU1StZYHEz5T
uY4qa4/4WNRv8aEy8Y846uYDcbs9LZhEZhM9EKkNGVQS1/sMVShvJF+p/ltLLwlYbU24VZTWbcPo
MNT1RTah4Jb6PbhiXXyMGxj4SKhmxLY3xifStvu4j1ZDlPhZAUO4TEvq1Shn3lhUTh0XkFmd3aSk
jtYMKy2N15UyaH404b2VaxB2N6BQIU9BoeeuZFp46vzsqOIq6YTWldeoOKCYjv4FZq+KEYnviYI9
SJwqTnx9EHETPjxHHiwOz+Po6zSzR5UgSQMiHaIXJ1qrsCY0XfWp3Kg5SBGFK8wqCr46z8UgdT8y
mG+hznCZvrbfYxTAhvW0bdb0O8hJe3Fi/y6qfm4BnoLRVFoeo4cUF35auUl3naeApbn3eC/fjXNv
BuGCtKnXZkA38KbKNCeVUBdGnDupcDifTtPQ/R188rSLPrPCsCiWDxceJh0kG0k0n+VcPNoaHLB1
sM2S+hojLPZ98i5a6SsFQZFIA0K+zyW6WTgOz5jaGDlTwhhF4uo4TJCsbE/VQKCB8xKBzmKiPJ03
O4IXQwh1ezNxwqgKqK2jI+C3jFwBnC5WZRMU43gmBkxeGIwaUxIMZg3yk75N63di7vRKOcKc3S0k
spalIIpOw3iKyjXTR7cLoa5qbUotCaZcPzUyRGuzItCadmNFrddbNDDSF9avxnxyjLZADwfxtLl3
o9hw7RAenkYMd+51G15yOQksCRlXGc0dZwbzHS36NfWoRlLVJ+Q6K+VbmDdHA0GI9tKmW1ISR+9/
jrqvG4U7q2Sfh0cV9O4yWk95gDy0EcGRpNKAFdhW6LTr68mRVMMNLcOx6WVsCqcrVzEqHn2TuFJN
PcXI91nx1A0JEifXuL0oQ7+rRk/V8QE1zbOtwtGhR0UtVNSi77pWbWSoSA3suYxbqJCpXtFfZ9sO
5CREzU87mmaGxHGj/4pTtHpnjcvG+Us4dzAP6g6qBNfF7KdqrcZIkAn9UCR6tAe5i8ikA3QkDTQH
JAPoIviBBsQ153RexZrppIVWeHGeMT/u2csAZaiyK17yYnqx03qrEWMdkZ2ZhOtQtd2ZKt/6AgFd
CzJFPTermsZeMQL3502lXGo99DTylsf5pgEdIEzgwtWM60Hdx+2hVjeQvcjobpZfSrRcpNmGGLmj
6Eg0NLnbjmc7Tl9qgpYyUmwLAn2q6jzp1KunWJDmER1K7sKEKnsTM0g1QEQxWi8iiks1WFmLOLL3
6+s3Z5K7NAs2RdHcYpzOk4OY7bqfy+uoRkanV87dSqRDLJgWz9yxYsS8Q4rhJvC6MjRkL5pi0JtZ
P4bo+8/Oz2nx/J2wh39msyzfuB19ed+v2mu5LU7TTttMbr+vntmhtpz2VdTHJLgb+A4/KUErRS3h
uTsx00tTNPq1UEZt3tJyI0cCmRtB8MabvEY9sqaGpCDFbKiJI1XsZ0ZOarLvu8vj1RRc47yJTGg1
E9p/caua9UsyvuT69fH/L5oIdwEx0slE7+zkXLbwAijREgNGQNEgW24IGl/u5zBv9gV3BUnK3BYd
JUsT6+iXR4b3J/xwTBdev34aSGe6a1yxbLwgLOHdXHU6Tv0EoZqzkoOKGm9mOUbbza/Hqyj6Shxi
gCYMV77ltSDDKh35MX+aRFe4aB4cWDRJbupmIaMe3uk7uUZtGoplc/FX2+0fnq0RkBve5AxnCF1w
ebdN7W+PV+p+bsayFNlQDZQv+Iwr6+Q0L5ZgONvL4AirX8Or9W0RH023qA4VGwtk8k3ny3CeXDJT
8TXemt/1bRnMu/L18W/5l2fl529R/nzkhVLYGTbD5l8AWHLyrU4cyTVdy4GH8lWijgiC70PU54Bc
+EpjNlvxYKfnpB6DEUJwnb6HQbqX4wEzz4KL/V8O3Odoy669ecMa0FWG+SJACt2N9BqVqw8TKtAK
9C1rAzv3UZqGYC8oxCKpk/ub9XPk5e83I3dSndetjHlGGfTBi/Gpi9lqlpn/+AP+S1T7Oc4/QpcO
LYdVEp9LZqxauJpMRulWKPbN0ymbVkQ6ppnqUPhNzqHptXrkjNMqLJkv2RBnlKjksGbeojbrqAXI
T7O1Um2ohkJVeHYrdKE+/rn3a3Y3e5+DiZCYbTZWSYaGguwM7/YaQWXt9DAg9dEECT2kNPKkeWu9
g3lFn5ILCisihxTRl+FgZGxVOtZNgoR6dCqjXxU6m8DIEMxzKQD8M6L838/Ca2DOYZiE5RSBOLgy
tkvSufJJEDrLO1dUcBWcqI/ExM1O6wlsFGUNakJSfK3sXxK4SG0NQytoUuupyLX+Psx/zovDCzhk
QbhRB16Y3aVh73FqCiJP0ZHlxS+rLjZanYDPYR3SI+pdk78U+dhT/F2vkLiXYRcBixmGBq5K8NFE
c+PAol2UiQybxucYnoLzSyeLMhKiAThMaBbPQtItU6usQLZsvx5HwfIt5+fRvuMijMHM+9KQwS2U
enSEyT9Qql2jfwciFOec/TJJ+1Ow0e9HT58bgsMf2pqNIffoYVisT6MdvB9TJ/TYKoGWowHd9fpV
OssbwaCiheRQxGRTP4NztIjm5NgjoGxuhq3hZQ563oLkFLpC2e5lXz9aVw40iFUpzYAmzvNiswF1
8uDFeBm9/aI9JOotE+AT30VOO9ounSEpwpzMhXDlbkCRAN4Ogp3yLzm5//1yvCqmWSSKXIYIQ4rS
iZCZUOFgFPlT5OgHcxVB1drR9ul/qTH0eQPw8phFHGYzk+Jlw2SKU6JT73sWLIRj4P8X8gM2XBmE
p5AJFigt/cuj7HO+XORRswSEPxPQBaWlPQpC9Gt/yK8adPikg74NncJXdlblN1eR7oro0uObwWOw
qip7gbSPKaO8c5xrZ3hfJK2Z36zGnbJvvjBYGYGgd0heHx8WwVnhNTXNXEutsEV9v6OwARteQ1NA
brzPkL35ohzmMNYWTRWhzqOtmOKo6/Taesxd9BTFrgui2XBww6JsZNTAOWz9cFV48i6Bps45wcWg
BWQNwXLoMotCOQHE8aqYTRTrfY7n7jlRXizlIIXVBnK/XTGvHn+pf8mGfO5QDmTszMizeFxABlKH
i400vNL9DK1Mqh9vRWGQYCV5voQ0lWBOLu93LZkh+BEYRBMgzH2i/+fG4Lu6jTGD3d4QZediXx+L
IihkR92VSC8+zfOT+r50DKJX2JPbq0a8/qK8awME3YQkPNFMuZgFDcK2omd4N2oHVYWwS//UHxY3
WIoWfcfcRuiD24lAXLBn+LLjFJOpsFIc+T6GPMOsuaP6XGi9MyiC4y2Kl/gecN1E7kJdXsXZvlCc
bj/tQ+jFXbud6fZe+ANoOr+0l1jozyp6OvLt30UFA56J4eZf1IdiEMW70FPe1A+3FRzEGg9J0XPu
TnSjoLvONGCroMo2TyRKJ5NlSTSlZ7qv9qGOJF51ViHqYfr9j3BfewW8Po9WYCyYmovujzv38u3g
/IHRpliLuuXZvvRCkyuxfeqp9cp2a48Esi/XjjGco4tw+y6QxoUef4zLcY1MYpS5TcwU4x70gExu
NPntNa8RZi1PJtUtO9fWj0kgHlqw3jz3qEfbKGnqIvvIV9G39gmlpvYw7ezIMd0ShW5j3XzLL/GT
/SY6QKLV5m5rrbFRyJy19Mz03xHtoET8dZKeHwOusgDqo6VdkOPm6TQOyGLmA0k/nFrHZwWOkR7U
NFTm9VcKIZ7XrlnpOoTmFntQ1bVewdyED5TVrLp0p+3K3tF2ySm6hEddFOLeAZA/vjr3VphIUw56
pf3P6Sqf0KMENtYALr/qxrscop0JBDH9xytyD03+GJa7y6s8bEZUfD4UzUDWcQtvvJar6cl+Vp8Y
RHfnwiGvBnX/i6fRH+Ny93pqqRq1dDU9S2PqFjK054lgaqINxb0ZGqXPq5ga6Vm1YNNnjisAtGfP
okek6LtxdzhE5qIi6TMkOCwIsnWdD/oeJCCZM5Tvj7+VABf4mroFgb1Bi5BhovqPwfqh6TYUgiHR
0oZOmrw9HuteaHL7ffhaeh9DOEVuccvojvUkI27fRj6EDcgP9r2N0aAnYrDdY+//MSB/aQ/1NIRU
XlBPwZ3dQXNCCSCKmk9uq6N3IHxp4Ftfehr0w2G3B3+M9CiWcRJsGl7sIIsiZoTNgLcYOxXaqZ12
if0iWNoFyR6AEF9iL3srVmQJ+P4hcO2pXnVZNARn3CnsKtY2uJcx/GNllznfgF6ryqURTUCWRWG3
Ow+X4gT5Bvk1Z9sFX3oPRWfLURKPwPEO3Z+dV212ySX7JjKGuxOX/fFDOKxpolnXtBy3S2/tiHqR
YZv5eGnvOYL/MQKHKnlvRkoyj+m59uUf+a4DqTVdz75pO4tx1LciyFe1B1ZDC9fgH1Awh9+F3wtj
QdE8OeSxaCTPI0GkPWf9e68Yl7YUlBTuveX/mCiHOlU12rJMAG5DgHqt0/9KwBhwFzNgmFpfJMnp
d6K0o+Bo8LXUzFJHe5JwQFu1B21I85uQ+LkhmJlg7fhKqjqNECeUsXaZQra9StcaEcl0iybCIU1j
FUNuGH16TjsU++tfrWqu9PBZsBWX/+XBKefLpWNXWFI7LY+QVVn4Y7+XPZjdkfU3jeGSjXzDm4M8
D2Y4c3mDP/TvERKd4sbne2+y253CV1PnBKLG0QQ+64I2mgtBs5o5I/yzEcjKW3ZE8gWS013tqFvd
hXRULb+D8fq3QS2vnMrmwsg1hr6Yju6hsIZoflXBei+6Ts9Q06BfpCdpRdd5DwEP0cYVBLW8amom
JQNNGUINqN271jD4RnuUmwP4zN/6qQ0IssuPv71oD3MoVJM8S2KGh0OVIhFr/KpxHh+PIAg6bA5h
GlKzgs24QnLra0/gk2IlX/Oh+Z4hon08kihAtDmkmes215tC/w/SKHgOQCX1Mr2akVP5I66OBLc1
cci7+B3/8JwqhHBq+sSy824MFQTrdn82B0gkx823SPIEE3wYVmEY7rmlaBQeekaCODGVNhS+d06o
JKc0ptuKdZ6k5qCcZ75p5NsINSoLnG4UW8J+YxXxelRTELfCTSJK1tx7bH8eW/wqDqQMKU7HQsJ5
Gd1mD6F4PFRy19qjYycooc8varF/uGUxHPf6imim5+2IizNMIj/sLwkKio/XWTTC8vebKCRL6Bg3
IfBwqVnKDC8pU0BQEe2X5e83I2hDVKZWghfkMO9YpK/z7qULleDxNB6fB6wUF8QYUxKZrEFKQr80
e5T6IodWTurHwdJ1bcGlJPeyI4T4guq/KPX8sSU4WNF1bdLqCCuY08ZBbO41GGtQBkfROjfPJC8r
RcSmhziDyXI4I9HKYsOMMINRsBF0eAWb1Yrqw7qAJd7jhRXtDw5nWqVFyybMEc6MQGNB0x3wKATf
TrBBPvLaNxtEQdQkUwnBfRHnjqyfEugQq4Po5fTwuoHGEocn1WzkemKYydm+GL9jCpHuhfc8+GhR
D5JNtV400+BosQpd9eWvlvDjTXczv7SfSaRSQDUkPKvmVTYuf/f/cyBRqsmoSLWF6JrgiWv9UOvr
4wEeBytYOw4k1EFhFE57aFPR/x9pV7bcOK4sv4gR3JdXrqJk2fLWdvuF0fZ0c993fv1NeO491sGo
VTd6nh1hCCCQKFRlZT6sRu/2Y+PMqhio5Q+r7J6keUC9qjsYmgnPx+5u0qEUAZcOdVxPsAz7sZXz
fYVXqiF1MLP5KyvUe8mkbvdL4lPn5/Dz72fLbNSapeCeYD3e20f/TXVYa7vlpDdy2IJhAX6h5UqE
cgW1dTnUsapWjc0Bn3aRTnH+rRNuO5X4utQQHLzUeVWkQ4IhRgVm9roMLf1lP0ZU6HKpevRfy8dh
SqIi8IoMpnFkxXsT3RGGVOyEDc/fAi17dXmC8F8gKaK7qNK/u4M+63ZnX27t8zGDB2AOZ5HV6aRd
plMjXH+Ywf2CC1oGaRHjWoIIdWqqvW2unY9+cLtFi/aCJjJtfs3BcGlKC1JSmt1oUO1P5zy3u+qj
zymXeQaZv32C4LdwSBQvkWZueD+dVpB6ld2wUwJmTEhdEsTG+WwLO1tV3Idzu2m4JKohDxvxfbME
T4Gm+HVsuJ6Rwmw49ElbwYAbB4ZJwiYsoUFp3mx47yIXhGfTv3uvYDQOiZJMtLq6/kzS6EFUBc1J
sjPX8Br05URe/8qMpNYdGhUXlcyFUcGfzFb8bEVVrZbbBGbNKPHov7KndLftQJi7GSGssINluP8H
2uLnR/KTwHg23pAqkZxMdXESxJsJ7Ys5aqtjY0cKpXBLxBO80kkZp0JSs7RFUcJyfTM/9OpeiP06
R2sksV2oXcnBTMw6PzQLrwdWvVl0r39jnAMl0Pbd7XLb3ymtvZKZH+oC+yxAnK2krhdJbQ6I0RZf
8rWb+Zi+RSE4eMtBeM/3TGjMhOmWW/p4M31KF4ZwdA2uT51YZF4HZTOHpC8nyGRMECGRjZ1VoS8F
qjKDmd1fH4lYY17tRJc7ZS51HJK+gqNa920aVLcsX68PQk2HewmpNZrU1wr0mCUq7QGfcJwdOWlD
ivJDBKC8jkncm+IkwxLwJG0TUsxBK1LqxtRycZiSiatimh3ip36WnVqpglh9hikuAZTUPDjwmCWr
lEyom5zQlq2glVlF5fD6F7nErDnHC4WLRgYE0i1a0jARL37QfNWr7kY0DkHfZ/WtvXhj7sSdeIhu
KWINtRW4EAWYnAoSC0AV/a9m0NHbWHviloSlRQnqUIvIoYe8xGa/CciZV9X3yYIPS001+FKbgXvv
VNZsxcuARGcGouNyaubNrslUJxEB8JoiSd30KdyJEapmuz5+khvdrTX0J7W3stY5FiZlJd+ubw5i
5Xiyu1j3CpwpkCbeoMLTaLqjWjlBCyC2gcohwjqqIvoCNOTXCrS8qjHqs3fSAHEpPSJSCr957UMq
F4olhqjw6jdVHwsd9hw0wNDzdqPuBxRQmNGTAPZa9LjWdhtmh9ynkOLyd/saltt+bbcqSrMicpv8
BaYFZTD6881ARm6Xv9XXMNweHNNxkxphzZkNkT1kD5G8udd3w+Vd/p8R+A2Yblsqywqyz2sEw4q+
Cyeh9hc6OKTG4ULdYeu0dppZcQLcFDBE9um+Pg47XLc2Wg0D3LbzjqKJEavHb8Ns27Zo0nsEpPnN
Ym52s00E0P6mKPq1fFzM209Yv3RFskncT+E4ueJPc933ra3mnph7RQKDzI/NiWzxqUNmttkt62R3
P6muPWpx2UKcBTXTMII7VuIQ6PF9MX+TkvvGII40NQT7+9kQQzEtmy7XQHaxuxuFvYEihd6NRGT0
mXv554voaz25i6uAVP9Q6WiUy8L5G5p+sUHED9EfUPekyrzsLro2FHdX1ctcdHqG3SGLuxx6r6OU
oLxh3m7LIaup6+o3OYmviXGAEU2y2Mxlxfb/6pWdY8CJoNbhRzfYrL475Xa2BXRtmcJHlUOQAkIY
NRzToZZyZDKeA9zhYCZ1UKA6JxxXt3aLvRCWk08Zl1/S2kEI8p8J8/0WWiMM5lJieYUd3meB7MGM
800aPl0JZr+ckGSD/uWjddJOFFWBreWVL8v3X4itmc1xMYAj0J6gCuX3ubwTWtBEtdOYm4hNVe86
iP6mgv81We7CE8osasUKp0MN8of4ID+rrR2ne7W4RdZ3TnYF1B7wpU02aTQEvUmLU6exo7+X8FR/
NEiuFoF8fMtGpBSakjaoFmhzEprGTz0l398EIHzaH58BglUbm1GKJSs7Kb4ZO9Oj9ZL5FrSpVoh9
OfGHCiXFf4novCtg1GxRtEBe4WRltV2Imhs1HRFRUEvHIRDbsqaRA9Hb4VnNZcgYRf713UJhgcYj
j2JtOZQwgQW/hLv6oYc95Iw0tD27UH1yrT3OBcnyp24qjQOgQenNot+m/DR3thmI99CscXNPklik
BMImY/uXoRCo7+JNs4f/NHFEKGTXOCCSVkvsEhFUakb2r+8jJGQZoWZ5pvuvfpPj+89x5Bs2BFNd
87RpMFd09UIZyoELE8sAL8jyJ4fqrXqmjsPliPdrRC686UcjU9soQ7236OwyU915GO01y5ypWL5d
3z7EBtU5rDFh9aEXK7LbafzaDdBYhCLB9RGIm1HnghpjaM2mSNvi1HX3RgR9iKH301y147ZyhJly
6KHmw/5+BiQgpAt6zYrxFkx4oua5a39en85vXsNfH4dB2dkI/ZyUY9/iKmJis+2++at5hJDItJPD
mXW3QPM1u+8gcDCQvbXULahzaFLmW1LENWrXjNxh+BrO3By27XP+zLx5Nm8IyuFQ5Qf09ZqGbT5Q
+gO/Scp+zZ3DGlUwqrg1OnYURIe5cdXPzAPXYFZkJD2Z+pQcxijm1Nf6uiF72IAsk6KVdCUSWuTR
5mCkUqBrYPY4aGqg+bqOvq9pFwcL2k3QZvIOy+nWppKvxE3H08yjJRmqZsMSyuLsJrrpo7nTWTIh
uL5NqWE4COmMdJwSnZHS6o+1F11xrbwGxLjro1xqfTqPy3gGuSrGglX9345kG6J8k0FNgwn0UfA0
b9lLDi7zn6UMyhMMUagbnJolhy2ojpuGpbSo8EBgZxMlv1wQl24jdccSgMw3YSyaKEjVirhXs9kV
AHqGsRcejIfeL0PYaPjdEb37PT6jR6wvcQb4JgxDN6NtWTBBcS98QOQ5SO5yMLlGF0nl7x1qA/oD
MSLb8lfCXYPDGF0SpVVqPt+g2436Ex3cS/TUGshb2exWhyDS7fjYvGXrPfTiINA4H6iPSv0CDmR0
dZqEOEbALe7TXXvMgzKUPPFAPXMpIOdFEgc9hhZqhjCbiYcmozc9MuO73m9aR7tHH7I9BAVM52XR
1glXZmo7cbCzNoo1QBoS5Bjoxm0BZP88bcg9JaPKIsT24Tnk6SYsqhixCFe9WY3JnxOK5EvdSTxz
XJ2QZdzSz6eo5DffwY5Jcn98a+6QjrkRX9twDqvFS+GCYtoN2fxFBBe8JFsiJatRNEg46RC472bB
TqpfrQXCam7HKsFV/U2d7j+33z/Y4k3ajs2Mqc7Ogv491juRuH8zubu3/8drm5ocF8soTbNM2dgX
p6iAzRN6eJvv/Rus2Id3UcE7X3JKxd5+gGby/U+rvF9zZch7FuXIxajNSoyFHSbBR2HNUdJfzSAR
zyNySTm0aadG6Wfzc0lnbwoL18oc3YXsa8gKvdXRovo3iBvD5MBlK9tpKUaciLW9VaI+FNPKXZWa
KMpQX44LXSS4torqzDKtwnOb9/uy1lH/RHyRDdAeo5prflOG/PpYHJ5oab2tc40whsWF7BbGUR/7
t0J616NvE3gAItowt2cYaETCIW+gpf49VZ7nHfVDiMXlOeOjZMGuY8ZLSeie5GL7KegHOLNR4hvU
45MnjeurLBSRBeDOwqF0pJvhrsGtONibA8fvBcR4NEKjnauEHYoWzu9UmyLxcXkVribNjdnSwVqC
9r8T5XAizd7q+jXdOjj3xC5xH1OjcSFOCgQ3BxZyo43VSXeT7I3L0/Ie73NMlXXILCOcLZT6IX5s
36+PTdwePJfcNORlFiIEH5LxrJYviSUSx4Q6/jxNvBuK2RBSRhN3IaTmFu42QDDL8hZHCEq/yv/E
2Pc8XuXJ4bGhWIli4fFW1j9b+a7WJGJK1Jpx+FILYGoLFj5XJ99KVuMPGZWPJLc/By6r2neNxqpF
9S/zvveSQLHVfW9LyQ3UObwUiZCmt4X76dv0AxqM9NVATZFDm0rR820qsS3ULHLXHvrYhUA0414f
QuW54GWbIjNQYAgzMXaJuoSxZBEfishlqzwRPFYUtUnhkAkrX30vHvO3/Dk+rn/NPkg3QepGD+vO
CCnXB2LHqzzRW62TDfbyBnb8h7zvwspPn+WnGHJgql/62TNFLKcWkkMPqQfPb5WQpzNaMFAmyyun
mfhWRASoiuw3nIUK5aBWycy2PHLz9+UP7XX9Jn+zDu2xOawfnXAS7mNHtOM74WaiquqXz4JpaZJk
mCbayfhn7qjOkiaDOsXyxpXbHjU4B0sHHTIxxylDLpIRcdUDEuMKOqU2V4KaPCTZ/4ytdvY75P9e
A0PdEnSF4ncsvvbK9KBgcO+WT7KNif9Z3vpsMO6jJoI5VtD/h4HU+KrVm9/N+e468jMI+ccj8GwE
7pMaC6z+lBLZgx625KUCpda0tPPFuqnWHIaryk4vKS/My8+xszH5iHOzzL4xIarZ4xqI3SI0fCYW
unQodWyGk6ef+mHiDgHi8/XZXrxiz0bmgtCy07TEaPEcm9p7czNsuTE8c9PssoDHwNgG10e7+Pg7
G42/IZD+EeQCCAAXcWup9oIBSj+Kd1NUERB38fCfjcRdFJpYx2aWoG5TT2/qPLuCIRL7hFo57iqY
o3HK5wIpOmV6aZMXWLLfzINkr+JHIo8EzhCz4UuAnbIuUabHSJzVhT3OQMuyIcrSl8sKXyvG1/q2
TsmUtsF81KB8GAPBy2/aULab/4cpIjUdDjHUrbWkJl6BGOrs5HLpllV4faNdjMbPJsPBxLzIizko
OMRbe69Od2IiBHVtUS84ahQOKpB024o10VnnOESd0bmU3huDzeT+NmfzltsKVsTLbP+7qXFYIenp
mIiNmZ2UobORknZj0Te05t/tbo3DhXUbhMi0GCuseEsNmOTkD6o8uvViHjczIcRjCVjgy3iQTaxm
w8KUoiT2VDGUjMpeI/SbDZRE5+Us/tnG4HABKtNFKg6fdKMBvrjMA2j2LWiC5W5M2rezf3blKuEr
ddZYQoNVwmCamnnTojpmCzXz6n0xOr/QdHuyhO/XNwdxsvh63RzpUdSVAApUzPYaM3KUSSslagwu
7tiiOk7RHs10NGBKw1yFt0MeaPcg3Nv6Lr+LXYqvSuwPvlDXadA6lSew4OBEtejPrSzfJurTVNcE
zFK7g6/XVZah15EGgVyzlPelKu07/c4QSm80f3XKUzI+JtANkYvoqYRhblxtxGV8OS7/2p28mpo6
DLWkyyhyycEQQsoYCa+sslEwbN57//PBG4fJffxYHCkmNQFlvJQaHu/xbDDAzOBS0qjvnVHtRoUA
FWrncKBSbtMWWxUSazAaOGTWQSsqYgQqktK5CCORZAiFlPiCM+R3V58JlJZB8RIL9hB57c2P28Jz
xJ0e2/0f5ZvPvh2HLIJZw2M3xaUmTkOgt4bbxsT2vKz5cDYEF3LA67rQ4GzErmjF30LrpV+cp8y6
316GFBbfvg5qOloz2UaR5qM130OoH7WnsvVmkv//eRaugBtfzOuaJpnXBPONNsHutH5DzAh3mGkF
FUlUYzeR+g7djeuxEFr4aMFIru37j0aAVF8pxJmzLJb11Aza9laOQ+fDg6u29RLk/abN4TU32XGN
1O/yPMfbsWnUBc2YpqMsFVRzdXVX6dJRtrpfm154lTa+pWrxQyuGnwwU4EeR1fq3obVulib9WVfG
Ucu2aqdKk27PjX6vCwN0g9dWsSdjdPuqcGq9dFVBvY3TFys1vSrTYJiV20kS2RasLdFJ5aSJ6BRo
1Kum5tBvyoD/JAe9HuN81okDCQRqKxOnhZeYi2QdE5PZkQwhfOGAWbKHyHPIUnxIEQfCbGvE7XG5
Jvy1wfiSppmKZb2l0D0zHlenvJ0DKJ5WKAcdmOph/KmQBO4xpVJBwS6vKDePlgllITxCNLi9OMyV
oXSiG3SNMVod7WVDRO58RXPcmkiORQFM5/lRxgskUec9jJnAr5/ciPJwltm5v3ZOuHgNlYTSGFTk
+VRgeu9sL+NxCtVAvLWemGiL6kChOb4fv9e9h4YZbf93KNLuuqDbZ/vIaai2RALq+SqnIsZliWsO
OrqmwNzobiJz8MC7IbQzqe3LIfFkSnC+6xEcb+u3Xql92ZSp+JtFGteWloNcGb2GpaiiXiswwI87
F7UAT0+RxIqMU1vcmIK/ZPGdCMsXI1qIDDG1izgwHqMJh5PVOYrk3ZByuCyj9AYWUQJuw9jXBBoQ
IRBfzbQqOHInmZKd2vahGQBohWaDweFEffV6PYSkrlC+qjl0m4EqOEJ/JrhjHaCeVDsGvFpgbgpy
SGRn0JSEzAcaAtOG7EYkNidf1BS2siuyjdX9KssRsGW6HmqWQuL9y0lyD0QtN0c5scD9Uh43THMM
kD7LnDZg5NJKtyGMZ3dOE1jfW4N4v1Fox4tirepgTVL6v/Hz5sK769lEPxEjEmVvVKWfOIUmhz7g
707jkuBpJWaprempa0YqsTXJCXFhXbaISQS1zL9LcKIn2cyMLPJFv/WrgNQ6pnYIhytN1eiKKSV/
P7qhJAtjh+IuQbuhbhe3ipf64zslq8OO8hWcMTmcGSZrseAsgoKwdMoqmNZPs8ss7FrJlkrotFnw
24H7I7FFCXQzOYAx2rSXUxOvR1Ygyg897n64dkJQob6jnsWf3ahXZshXL4ukMcQW9iYg1c+e4kNB
EN2HdTjUYTEc5vwQ5wdUp02ocrZhsR8SREzlPXh22RsKq+YHu7OEMPZlgixymeD7FZDw5c6hkIRZ
hYHfCRaHbl3eavkxkp4aGIVN91L9JKRo+mtR9Y0i15QhEyL3x6xGFtMYiXwihYp85VOst65rNVxn
SfhJ/3udQUxHmy1YQG6F+Gh1B0ftneKZEmclkJ9X1wLFuWnr3mKEmRezSJ0YHj6icNxyqvBEHCy+
5KlEqtVDgwiPzyazUSCMFs0lu1+o2XB4lOtdVIwJgto1ft2WWympXL1F5wSVziRwjy92Qmp6mcYV
k+mFxlZjPWwKqkWTwj3efKhNl35AKy2L7OLdHBRuBkaMynoTvnUBxZuivg6HQZFW6jB8RZwjxosN
pTPHMl71/JXAHKbZcA0HOMxRI7w4jBh3/zw9FN18WFXjRowae5LwsmtKV4kV8PiLXWL2D9eHvr4x
NL7s2USrMfcbotLECiT4pohZ5K862mxpRqN8aZKWbKmGocuKKXKTlEstEosKSznujccoGIPEnWAP
g9cGUxygKH0Xd+LXaLwUDwTStl5lrOxR/l5DTzf6kzj07P9z6bhkakFb7NChXI2OpHvL5la1dTCS
MJMnqkZw8SI8G4ut7Fm50xyiqFjMzyepLHiMBtbJHuOBxWhGhIRu7q523ng41DBcBAWFdMe4GHSf
/QAubJOtTZ6t/rNIMYQJTKze6mf9JIfbHrsGHPBsL5ys78mzSuzOi6fvbFz2kc8m3ioQjJpzvFD1
+mcSfW/yHXTv7Osn4DKenA3CYeMCNRq5XrBTWGJVQkPbKfUEJw0TUBpaqAVSrRaXb/2zAbnAzZIz
uW+YilIW6mia8YbUVnw4+qn28Mi6PCZHfdUf6xuIcp/Uuw200NKfX+p3+TZyVhQjr8+fWmMusIsN
eMh0UEU6rXBsWrTNHsWTqRFvRmoQDkYna1AaK8U7Kl5qz5qs2yXLPqz16fpULlMdzlaWgxhhVKRE
7FTmPWbCmKtwy0B7UN3B0/3cL55FKk5iB+8fuP013idX4Gx/ZnWN7JgE0/MN+SgZPXNFc8yL2xyp
uVzZbFV4kDuouiB/3ksfRUpINl3OG50Nz2FQv8xtPvXYuawQVk2OXO4rSF4yB+9oe2QO3rH7R4S7
szE5LFoQGI4as+9drB/bAG26YqdHRMb1cvx5NgiHNzO4RqbQdszTS/OzAUk4SExUia2fGkg0D86E
lU52tDI+AbS8Jk/bx3IJ1VvGA2d6Rno4o8OroI0OqH3DQY6hzdbf/hGMBz4wodIS9kaTV8awa0x9
8Y+S5GfrySFOleadZEU448OIZ5QhO1r28/rRYwf42kngUKQaR6ktUZ45NWq3kyUY66aWb46wJn5O
jMGPF8rk+XKC72xOHKQYUlkseSmxhmQzqF86V0XRAW1RGtzQYVNxUuGhADOlHHWHzB5YNcf6rBCj
MQUHQ8ncSNlRTYJE0MGL8wjd0iUjY9kPsAGq/HFLicuKwFFeeaeSK0nWdBkSakhCiZOyW/LUhZ+C
e/1rUkDK6+7Iq1yti4oNIwfQBIBfWuxNNnBlz0iSRUD61BALp3Cokhp1NmUMyboPIXZXCYWWMYDF
3UERA2N2jf12pNnu1KAcyiyq2ikCK0orKHuYSg9ByJBYR2oI9vezC0JOEb/UDMj+7l7r7Zp5mQ32
CzIZp9wtAsrlgdogHLJURtd2/dbi5b6gDFTIThdlTrbcE/O6mCT5Onz/0OeJ83ZcVly0HS5a0UMf
0mG7hVWam95RJVJyL3LQEuuDkMQSVFcHtwoRZoNxOuzKAGabwXhXBfLD9bkRSKZwuBIJwrzOSoet
P7aeqYt2u8RPFZws18a4i9CFpY8DER1dfISdrSYXtkDOqxlWFoHG2uiNbTgqhyhSHQgqXJ8aFery
Yilap0PrAyqbwEyEum7hl0cNdlBtWPqCKzwRoxHT4pmScZmkStkBDVndVM931Ykp3KGVzG9eWLO4
9Qu1vdKnsmrUhuFlU9p4q8Q5wdOMhUUIaht/2Q3ILZuvspt5NI5c5g98fT+VA5JBqFcrihA2sBdE
8X15zFwTmVHmpNPsJ4/prldO+3J9eQloUTloWaU1zSYFLmxlDAMXLXXT4vv1EQgsUTksSbIMxAEd
2xKcQc/AS31RntKBiPWoQbjQRFOKxSoinG48orstt0trp8mUnhi1EzkIgedQnEr5jDLOmu3VOPaq
DTW/LrOnRSOeU5cdgM42A4cfGvQH5xzJNWyG2Vv3qIw5iFyjGcIhYKrZi+CEsArcdowoLLrmS/dm
ivYK7aDBqSCiAr+IlGREXU6jnv0oDmEUXax1tTbTU/O6+WZQKXbqxZ55Gkdb2qdP2571rsD9J/mp
/XV9ExHblOdQrrEOPd0RkUSPBNogop1TJWhsBGDzDEqjWMZh6XDHFlPrbvC/zv4a0b4tyU9G/WN3
fTYUtmhcoFJ0Yz9C85tl7LuwjbGMpZP00AmF5PhxBfM60akh2b+8ElrzWiiromkrKK6sMFiLYYoy
fRrgcq8EbJ8hiH3Bvz5H4kTywigQnoDoigyGiSXLyED+EKSnmUp6f0q2XpsUhy15LettpQFb1kD6
aCa7RFEjLHU7FncdOCi7fI+2+FDr/KR0RTRk/NBWW/fRUOBSvVXU9uEASJl6IxprgHdp9XvL3A8m
5BRMPJHMcj9Dp7SvNmKBqectT7xMkrEuROZEloURHi1TZdew5xHvpGCFgkoEAr9fe1QF73LjwhcG
8AIqspaCAKz1SI684lp80B3poFUopghO72rBR/PCXOdA68nd9i65p7JeVLKCZ2Vmclu0VQ0bK0RV
geRKu3FAXWtz1hvmSlI4456CHobqV/YYz8pMIdcWwd4TWYT4WOl3upqiQ7eFLe1+qFf3+qG5zOP+
Wl3e+7ZaB81oDVgPpekcQEoJ66jsWhUaSiqccDW8i2O33ASngmGAmv2ZKsLZ8BwuxY0a9TW21QkX
WxEine+0EBFEUf2XAFPBBE+OxSke+rscVsaUvgQB8Tx9c6szIZ6rEjeeuIusvwx4PxGLywKoa1+S
/YKzZ1QRlWq6qPiSw8fig6J5mA5xYB2jO8nLPMulWB9UnMzTMuVl0Tu5w4yY2NkMgd3ioEJ3vdih
QTigGrQIAOIlVuLBEBKrxqczJ8PRhkczMtxSKt08St2yuy/0hMAfCgl4tubUFOKQSxhxcOOH6L5D
E3S8b4PtpnITXw/lu+VX8aD8gBjBT8slk6YMUK99TLYeZx+zl2bNbCR8TOnODAy/fY7C7qAdmWsB
+h4cwWXy9n9Uzj07H1wA1InFJq4DBp0TmCMIjdeks2NBLF0qiUcW+09XpscTNKO0byqrx0gF+IPj
0QzLUPezPamCQFzTPE9R16RRGXrs0dYrwtobXJZGTO7GzJbvjHvmXZw8U42gF8VXoIxvqIpqqJrJ
31yL0LajGiPhDQtav4DDdbiih96CSXvii5rT7fS75UcV28Nb7lqhSAk7XWw7Px+f2zvdmBR1xaSH
tUfW+gGUO8IuKPGhAXZnONs7IwbAv8bX39M7IezfVSLjf2nRz8fntlG5ZGotlhWSAzPEA7L9tgVl
N3nX4e4Snp4Nwt9bUi9X3dqNxUlbf5Vb0tplZFJtjBfvq/NBuNqBzPRfzRIBWAeaSxzb+d6Cebjq
L29oRCXeRBfx9Hww7naaS6sqkVVhhQpwana4mhDDsgO/BKnfEy9KcjTuOW4umlypRZpC3N5AZQ3J
qRdwh12Wnkr2pHrNpVTY+dy4u8mSRKtIUM87rVbpNGnladI+FwxX7BpnzR8SDWKqFnTZtcbWM424
GamtwoXRqTwptTkNxQl6/p4QBZ08EHD2WSjn8ex8flx8PGzwPGo2+E0oMqqikhmUkuykpYn8+eZO
zLxqW9A9pIUmvDSvH4SLr63zsbl3u6xthYhkDnttRUFrOX8LFW+/GGVA+kmTBi4GqecDcviSjJBj
1hP2LNkPPtNdSl7nn9Nucqx76Vs82nTy6NJ1cT4ihyhqZFZQaASiCYzZNBdu+wwNlrAv76UZznkC
yBLVD2JZL93AZ2PyVxQEnsoW3tOwn7fAFxxVO4FpbTUhtIlzT65bv5ezW0Oa7Gn6VRuB2D62+ZPe
fWtzWIlGVJsRBer8TYaGX11oNCtBsWHzkwmdvzZehH3par60M93sVxkqq23eIIMHm1gw0+PG7gKK
snkxi3e+KhxI6VpbS8qGdy8rysntqYLvzl/R5rGgiNkrCabTwd8XWcQddZlrxL3yDyr+Mqq6JqNC
XGkfZvoxdPgmxU1dd7bQ5YEa3ZZxeTsuXjM/WVo4WMdtvdeqQ5091rr8rHWBAmPFPAWfpjH3qdHZ
BgzitwxFbxT8RnhEpd0E0khmW9K9usYOShK2AvJBP753GVpItNqOML9+VgJLjAIxk5EfSyY3TQtn
mvvHdUY9vYodASSkuGm8bUh3+dCCrDic5NR4nEDz6vPMUdoBEdboif3w7y5Fvnsgn43GalmzQjEl
nphCc7ijkI6hyRWk45XPimRKLGVEbifRZ6cqZm+ZCk/q+9tJf1j1GQa2Awh6g6NPr1mqgvlo2q1h
eiZ47koi2pn12m7v148qge9800BR5mO+sotzrmVHQn6klwkwoHYeB7Hoqpc3LcL1FSMN2c1AebS9
KZTJ48Unx/nh4oBVUWZ4hkw11jY6Ltm4y8ynbPhLTT503JqR9GpaMA2oXszmaUD3lFls8GI8Stnq
p9rbpO2KDHKT/U6wyLQEO9XXPjqHv7oiGVqsIqJlTz1h8CroMTJvdgk9S3/R5B8CevmGglpqqyFG
ffykD6lbZA12kHLalBEul9STh7hZ+IaCsjWSTmM13CJEB0yQB0qg+shtUceGfborK8j3DsyCBbeR
AtjFbswUnP7loJ4SN7vLnQ4GngNM7tHNjrog9Uyn1pKL8wq8ImNNzOGEVfwSkNaeDPSdQILV+H79
EFLjcBFeBzVE4CEOYQYppNVYHSPb5Q1SASIlFXZR2OTsmPB9A1lqCpqqg3gNkePipt8Pbheuz41p
l8cFjUx7XMY38yNOSNciV0+xrS92Op4Pz1bi7GkuVtNizgtyoWqwuKiH70GxZ7mkwjVgZIw8oeRI
XuTXYe0OaAg8sR2FnA8B9VRAYHKYNDQQeCkYJU0N5m/oWRwfCtWJD+tzcjfZ88kIige9dLbNmwJG
gDdCkAJJYKC2NYdYqdnFQqYDsZhb+Xaj7IzokEnOVNrqYxpWtxAZ3Atu+14vNwKaEQngpw4vB0tr
reG6ExDYZ7LqGPM+rdAZE5cfmTb+WFrDgaeGLXVkJ/YlIvLZBuAbEky1QBYxRvwLnTNkherA8qS9
4ok7ytLtYkXqfCT+/SltGmS4EPQNbgKH6uRT27eBmnyAAY+jq+3FV9HNXxvaKZq48viegrFJymoZ
McnORem0C7vByRc0kNl1ZqOTTfK6IPKkO31z48i9DiXU25RvK+gLPV0y/ZPMIPm60wcs/w5jR+Qs
5gNFXicXmUOuAtwTfdVxnrOwke0F+RLl0J0KV3AMr0ztGcRTB+bgP4tnilVKYCYvszalUR2NDEnS
cj/1+o9W/1nOsj0kFtHvSK4oh1lxralim6EhEH2r2ESVW75F7ocR6H7xRu1aaudwwFSuZTKYAp4I
S/oDFQWp/qWLD9d3CBHx8cbblR6ZWhPh4ENpaeiTvZJRtTfqRc8bbivjgKJ+ChIZa41lro0s7wPe
oUuFBteXy+KbC0Yr6RSJxZZR+aimhlOhBNwKin99xahROCRZJKGMJFzREJ15yuZvCWS3RqjQXR/k
06Hw91GOJbI48uxqtJIxgrkgArcilHy43AfDDrlyJ7oXPeWwHtFNnN8nd907o32IbrPffnaLl9wr
363vVDqNmjAX9+R6KklNjXhk3RxdTU5zJd41BZVFu36CLV5jbetgCYJWngJl5+VG3DO0yvwKVBrj
ufohBPoOyPydgo3rl64lsqmfrTKi463CzIpTqUHPxHjTGHUi+6aMz1L6q++pTCuRBbVEDjyGHi7o
Qo9JznvWE874SfKJ0cVl+sajPhsHHoo0pwoeN6yo1CEeL4Pqpc/sFYqhKICGaPDzimOXeWpFsMsu
lpu/rlqL99jO56HsBh2LmoTFZIveGEy77EXNbEahq/YQHYSABekwRiTvLL7fRxyMtGpqzLdzx8I2
/G2HhhXIDtahxmR/SI9RojiBxOt/b55yVHpRqzBPsbObkPFHi0cxc1VUtw3ol/cYt3izXN1bX9oD
9doi0kfW51Y727pNsjSDKKasqCY6TJVKiG3rtnpcJR8pLXTpyMyPc1WQN7GvYxORtbQ+r8izofVh
HOvIwsQHPwrWY+Yrhr0Ydhz+D2nftRw5Diz7RYygAWhe6dpJ6pY3LwxpNENP0LuvP0ntuateDKdx
7u7rKGKqAQKJQiErM0GWujQB1OiBEMlHLMv1AiB+ff6zoBPJC9K0GK8+X0OvZ+pyRxpvAzRACB2d
15NhohgWISZRebfaaC4VKP53aJEkk1ulySZH+aVptlafbpmCJ0QjtouBiPbN+lH8HZYDB2OIskbW
v0oD7F2KcCEqj4A/Bx3W0eavTisR/v0hm/mOyYOEbEU00eqF7LrI0xZ4Hl0agoxN4UVgh20EK2c5
Kn7/iN/huEtOZk7SXJVtikfE+mpZtNUmcMmud9iu8PJ70fuhaEa5W408qaMymSjiUY25lPbwqX76
byPiGfLTFDeStThHWfG7ab2iX3xgH71U3tBktFFGQjVb37IMajhsF5uHJhJp4H1xny/MKc+dzzVS
UEiNLUl3vDWeq1vluQ9cvd/idjM/AxXIYGvPw/W4NXfB1byZ/AkeLuw+St0OvR+HroAWjz1AmuBE
XXVjOqHk6LgB26I8QvA1fiPdq2Xzly8Iyw3HDH8kvSlYX+tH3t/Li3e8lRNKyznLcZ2U3sd2dBO1
s6tUSH4RrGJtGegZFDG2JEQZ7pJLQiun7mKqALVQukGvR2GjQOHMItOfP2Du99C4TMW0rL7LB+yc
1if78So+VDjRgyvqxQ/JVm1tayei2fzhhPkOyeFR044m1WrcW8mmeJivwCb19F2Pdz+vgeqDtG/u
TbYFkUpwvKwD/XdYDpKixJBNaxH01czsVU/zfSeRHTpSfSlvbRDzBU/sf6iBfcfjMAnsEAj4NYDd
2p088iS9pOAT6OhBWRQe0dkTbsqb6BBmi/iByz4u48fqiiU4ZgxNtyyN7+BJEjAfDcjq4jnuIA0n
k3yWg+jGuprkfsfgIYoUmRqNKqhi6qa8aqAwd7V4qIWe4fXTMQIvHrqIOLWP1aHXbE1UY1zd9WfR
uetSrIaD2UeQspcKZk+9acOy0rk8ieup31kM7rKk6mqjzC2NTtBNnUwHz5lQeCE2DhVIaWT24nMi
upqvrtKzkNylqEvlMqRtiQY0+jkV8C+bw02eSDZtQniZqYI9IfqEHOJkc9N3eg6Mr9LnMDt0kCGZ
yAkUB7vOwDmIRJbb6yXRs+FxcJNZfdz0pFoOFeqX97Hd3DbQZ3OVxoFCyCI/R/eFV4823gGzESy1
+Ng0jujEEE0yh0BmGasZOk6RiHUTkvp+36sbJRtureEwq6IL6Cqqnw2Zwx2iqKMF7b2lTBFug86d
t180RrScw1fqkaWOqHFEsPf5zh9JL+S6Wayd4BDglXnpwUvdqam8FewOURwuC2rzqIQSL5wnawiR
zbAggLV5Yd3mm8qtdvU+lFxZtlPLF2Z7q9Xd7xnl23/A+SFlRdAyoia9O06Ro1STzVRY/SrJTZlt
4uBGlu+l+k0w4NX8/SwuBzltCy/D3PziGxr2G7uDOOTgddcxc3qb2Aq48+11XthK5xY/t8JRC9YR
3w5UG131V/Nrj84Hxa02VnyMcR9cni70YhddizzrBN+XbwcaDJoPVMdwx3RC70dum01lK5moaXKV
Q6+cTSsHQqHZ9mjQwVkVXLPZ6bvNBK58eyW1e1KjrK1tJa+GpKPTPtWmk9Q/tMmrQFG6C57FNBbB
qcL3CtVSkFTxlyfTEHt9PjtpJmjzEEXgsKeflCGMl9GqLfsRlPEjo4K7g2iZcoCj06wxhwlHSMNi
h86T3RDVTVnrG+gYysLAbibwAvK7y7tDBO2Ey3dSFlvQGcJyocfqHUy86Q0KG11lB6/WzeIwY9pz
Y4enBjRS5pdv2CjDdhJ1iIuObN5nudCy/7V908N536X1G3ztnKYNYY+ke80YOmqZb+U4vGb5XR2h
V6nrvBrduZcnY/mIv92dvpc03y00B7olZTX4lcOcO6HV32a0v9Kyp1EVMecERxnfNTTWMR1IvNx8
YZuZx7HXlegsLTobRWs3M0QaLl/NjpdGxqVEUR1QrWGo62eWset7/b4ZoArHzPsU/R7G8Nmp87GX
PSkLocAabCDJszM8z7CcXekpMxrVUC+04DtN9pn0XJD3wrxhWCyMPmTGa1Spt8DxhyrFou0PFu5A
Ex3dQf8kunlTmRE6vl7bNKd2OpWBE1vVQzUngg26nriffTwuBTONVhrq4suXDV1vP5XKi/wFaJXM
hhKkh9TdxktbZHfP0aNQ4mD9dnQWnUNDq68sUwuQVdcunMu2sKE5SndaaM93LbVr6OQsammodDIm
qBMJgOmL23V2+8xJ0BZQxAQRG2+0FKToUPUu7wrBgcKrwtdDkWD1YGipebCgfDcmP1MIYvybIDA8
hwuNZhh86T1vQoZ3IQxDB/GtinKvGhSnUx8vR1nf4N9ROBRP5EyVo6yLT10E2fKOnWL9IWL7WOpe
Lwdan7PvQByYj3JctsMibJVaiSv3pRNro91LseDjrxObyHccDr2NwrSafhHXVqVnU9tOKT1NpLfT
4apUP7smsi15N9K3qX7Rxs/B+NH1tR3DKLiycjvXP+rhWFb3EnD28vDXn37PfheXZM6ZkQ5xiM+5
3KLhNAsOx1IW+bHsBPQNot0T0C6UjF9H1b9n47cSvB4yVubQ+C2lawWiZXgVcMamsVPlR1PkokrB
kjf+jqnf0bi8MtPha8R0IzwZ4btm6siZs32p6ZPTG9GtZdYv0WhCPka96ll/I2lEEuzLPyDe9w/g
QF3vQponIRhIxRUU4vCwMsE/7ER2jT9DKYMchq1RgjM8FHYhvIutw853bA5tyRhB/GQxhU7RNsxU
cqzLWLCH1vlA34voqwh2Bm2hHNO8ZMvDgmveaj7UZ3GJRyoQ7a3SzVInhhGzNztqjIYP0CYcE15q
pjen7lB56CYWvY0LwOProevs54yTKvcmm6KTmd6rc3Adt70Pcd6NrLxf3j2iueVQaiR5p0AsFlhY
fnbmeyKSSRQNhAMnNsPjZ5SQy07Giwp2blq/BtZ9R0XCcetliu81woFTbBVdNUwRWsuuh1+jX/vy
XvMtv9vEe3NnOEbk9JMdvBTetLUEsdeT6e/QHP7UaMg2iNHHJ6s4hlnuqqbm1JNik1q/KbEts7q9
QjP1x+UPJ0D9L7Q+WyG5FEs6+BkZvDZ/6GWxVZrAlfVQMDbB5/vK6M+iQMS8TwPLgoO9ktsjzOVz
pbKp8qYYIiXWL8WpCxD3dQc8C5WNhElQy8dK2WgwjcN7UOrhTTxO3XGbO+x6+JnCPHw66ba1Ud32
car2xWM52NaJyYIEYZ0C8Y0GX2hx9lti0kVxtbyvqreQ/0+YPeReaz7GsyPBJ3qyc7DVIca9yz3t
eaE19U6QvOX1tvyV4jrTglkFslEkNFgUfY1lM5/9rKBpIr1hUHqH+JsXTttBOYVl4+iBAA0FoMC/
QjJqVl3EAArpqNloWUCzz78RdFPOZpjDHaLKyKAJzhPISJ7IU+yxjXFDXAOftt6YH2JhCNGYOCAy
Oj0ZBxlv9HE+vClh9DAqgluBKAIHQVoyTzNhUPzOx9BHb7TX4tZyedP/4e76N9bwRXu51E0lHq3w
pPcZLAfhmaDmUN9LS8sOO/Q7Kz8VTQWdpLlqK/IStttCQmorJ8y5/EME6MMX9uuGoXKYI+csYHot
kTfFPJAxEdRFBSkW/7zY0jYmdTkgg9byo2XNdqqWW5WQTUCZa0i7y0MSbC7+jRBlddmy0AVyyrXX
CLqwUVh4CZm8EY30lyOtP31/L37+sRCsJjyLZNAnKMsKeun0ZeilV6XutzTIbFwtnamSbSWGf1MV
2RmEtIjyePkniL4fhyREjccURl8QDIAFYKnnthFWjlQXgpGKwix/PwMsWQr0sq+w6frg0SSJq6Q/
1VGkFLfO8jubTg5L9AKKahWdYTbaUDuooRyCMsKIOEUO0a5Kc5OOOpraOeF8d3ka/3AV/3s/ahyq
ZKFUMQwsPoVPOByWSmQr213i6RCaAYHDz/bFdfI2PNMHQeD1Uu93YA5sEi1VtcrApWfRt1pIegre
DHrc/pfez/JR1Gn6h9LddzwuyanIPI9BbXbHeClQobbyMaaAn0DHVqxGWNXCyzKC840xa48WM3Zh
Je+lYkZVr9U8Ix9eSI1vA8+klMImIJacuUKPj1q8RZWgBi/6qXztv9KVKuhSHC3Uto4GAx+LgcII
W0O3uFHvqY/nVZi/oCrO0GIn7erB7kQWDAIs4fXA5qoN9DjGUWCq4c6o71PjpiCvVWn4gmUggEi+
4h81UqdPEvYx5JF9zUUDxZFCVAVGxR1MuqcH/aAeotvgRtQzsHzuC8kaX/gnVNG1JJVj1BTfkzrd
nZrojWmJfZO7uBZdHqTgXOXlv5Qu1mZWA0RC6b4wb0koWDBrH0u1qG7IqmIalM9x47w3VNixRrDx
Lbf6xO6srN8Nre6H5eheHsoql+I8lvpPQEyYGQYJrFbQeYmWw23ktHjY3+iuDm1wHe9CYMOAw3E5
6NdhzH+s86Dc/TkuzYxkRrQElYFRqge/uWvjkLxkFnTxt6PqtKqDQmo1via+7nawGsBvCYebefDq
t5BdW5pPs0O9CSO4dYperb4eGy/9PO4sYmXVD1MAqb6F04Jrd+wRx3qW0fWxXXj8Vrlle2iYutlh
gEWdAu8x8FzustvgubiNfWhc+PEPEw891IGf3Rs0UDeX529t/Z1PH3eIFaARdH2LtnArps6EBy5A
oOCcXM3rzmNwR9hE1MkMNfDHW5R0o9idG3d47LdQ+XICmAQPm/9DF/DaEXIekzu7VDW3xprC3GjY
l/AD/ou0ujQ+LaRVccFMtM24E6segzDuVViCy0NuozLrmbKx0ehDm5D/usv4w6rq0iRRkoU+NHnl
a+njHrm8qC86DC24jW/Jo4g6tJoJnM0mnxEretepZh8uQs7dU3VjbKHd+Rz47XZRfkJBAHp/hW0J
7YxWed3ncbnK4GRVVj0NuKEXdXGoxjFDiUXr0fJ8J0N/ScsqpyvpKxQBayeqTB/uNoISwWr6df4L
OExT55Shmz9GWXC/SLahifsIp06o2wjF+ZclcgEp+LyZDH1NpRBzDDrRrrlh++Ya/nGgozl/fVsL
zy9efT09WzvRS/dXxe1SbA6lwmbUCwXvaCd5I++pTzzrIzC97L7egq/hlRrE+OxoL6KIrSYz55PL
gU8NreCmUOfo1EyFPU713iCWk1uhLU0N+gWmzrUKsEuTdHba5cIiv0Lh4FRPKpTD2a6uyTFLU98K
TTvLOqdFn3ydk9tICUTmAmsZwfkP5RCMddjOugIUt0h3NSiynZnNLpYtm/bvYXGnK6Ot0sK/DM3C
r8JhWDiVUTEsK4Ie2bu5X2r/8BXwpk9ts7hDgQS/E+kOr5bCz0fKAVmV5mpJx+Avtg7xoMoDI9VY
g3C0Dv19SK/ln/1t/5hHdsEc2JAKjnMBjmocuOGywYJoCR/PqgtHS7Lvo2iTD6Jaw2oR7GycfB7d
doZltSYCqZv0rn2oj+V9jRd6xYn3QbSfTbs4sg1xkbU48kO2p9G2712yRXM9M+3puTtYD5e/tuAg
5rPqKJZrEzZJ0anKY6dWOhvmeIKDeLUKeT5oDsygBxUqNagmSKhnX50ddlM4+THbFJItb8hesgsX
azsBrQTCt61XaVdVb09X/Sa/F/H8RMPl0rYGLd9R1WFHzVS/V9XuSg8MAXaLQix/P7ufG6YOimSH
zt/AhCxKeq2IamJr95Pz6eTgqw2ludRT5Na1prk5+wirzg6n3i/KbKuwUlCBE6VRhAOhqJiY1ML7
Fep5FD6vDw2SScmLr2CntuSJ/4cOWwHsEQ6AorinvUSRHA4Oe2Lv+d0EMsKG3Rqy3W87fwYl9L17
mN+S1G5vxU6jf0g70AGkKzBSMHkPN0tq2jTVraWLAq1H/W4xGMwO6TU59U79pGPI2skEeUJQmvvD
Pvk7Lt8+rY+SnOcJGESL9m+BxnnQM5WDCkOv1kG3oDuBpb1we9MTGuh/Wq/ZbX2rfxTXIlGq9fn/
/h1c+iNJ8ZRBg3JJuxZb13SzdHjmvmgv/iHJ+Y7D4YISmf1ctyZAf9oqRgDHkTBxR20fsXA7U2ub
M/Uq6IOtZjz9G9D7DsyhQJx2UmhQaP4WMkQ9u/0gBPp1EPiOwIFAZtSKNJZoYA7ptAkqui0hRnJ5
EOuJ23cIDgZMs4mnmOJ1zmIPE1iY1Qz1w3K0u4zZtGWOGmgC6vnyP/6ern1H5JAgJ5qWlhJ8nOQa
3X+hctTUdEvzf2N1q1rfYbjtb8owxppzIz0Z1o8iTI94Qt4nUyM48ldfp8/DcClHEQ9y3smQziIb
8qu5mXcS23XVVX5bXaeb1Ml30WF+jFWnOo5vVgwpdnZsf0qvol0g2mxc6jHoJdMME2BD9Q80p+3z
3gJ9q/QtpnhlBA1I9iYZyut/WTu/tVZXeiZnLJMgmy4ltk6nw5Apd5ka+xGstQtozs2DqHHg8uKx
ZA5UGKQI28YAYy4FoXQIblECOOlUUHa6vO1+a7OuizTtmYH2rXA46t0rFa4a0Sg45Ejg7xM1E5j7
WrMf6XuLemeaPlz+OKtPGd8r0+J7p9VgLiEDj3Ng0TvUrrIC4u8LlRPyKdfTQYT2guPut67pupTg
8R4sDFJIIPQ7qh+XitWIcM1p3EC2Dp18FXgoonqnMDCHJ/qQsGIKsPQHiA5X3sK7a9BAuJgthBtc
wlB1LzYiQ5D17On/oYsl8+gyUr3PQXE8tdU2Cn+SbCtp9B4NuftZ+nn5Q15G6N86p2XFCJvewneU
ddTRqtEuG8uFvKvdZ/G2NjGnhio4FETrk0OTMJUkQPSXU9qbZqHkmmRoBxi9ywNbPsyfDwLM5T9T
XGqVU9n2OAiaKcd5A4OkDtKY+nyoo8/LkURrhO+LzrRWNVmPzxXtBs+K7RTGA/SmfgYxDDJb1FGf
s314L1I7F23Br7+fJfF6nav5qP5vClTdLgLrP0BU2LfXhSO6fAq+2VcCfhbLVFRZrWpcj2IIXCgV
6tcstPv46T/OJJeSTHRQqBEiX8h/tcxWfApp09iLUGwx3szj+JQcvjriBEmtYLvxpCu5IlmuxdBX
ydurmT6aUwBu/IfSF245lIIjXYD+X2vpbCKDLIoHVQL6K+mjKX1ObS24yYoGw2FHrcaJoczYXbrK
mN0xCOpF8q6ExASMJaFPom8ufzNBjmLxhKRgBn1+DuUcCDl53d10LVe2Xtnl/SIeEu/ZNcHLguyq
h+yRXIWv+jYe/PJR9Fj0h+rM35jJv+ZIBVjtUk3yU5U8y53ihegwokZyE7PStaZhS8rgMR56jzEK
ldpsY3Tdsap0V0ZbUvkUBhC4qk1fnuft5fm5nDtZPL1pwvleGfWUn5TgQ++taznDSTLAcqwaYHBh
+F2GMkpMBGmwYJnxRCYWEIWovZov1jmOiaIfjTUBwIpCcHs17sPQCos5P6nN9KEob2lsCeDg6zJ5
AcN5PpJuUJIa85ifDKX00q7EVXfe9hO8XdqRvVSp/B6x8WOe1dvMNHEVVcdfQT40th4HBL67hnmt
N9BVK+hwm8vjwYoaiPXpU2YHkWmXclnYGVyjwWi/sUIV6p6QZZ070wl6HT2czB7LaIeOHyekxxyK
37L2lA3X+YjOGX32+6Z5mos3I41cw8z8Rp/hudBUDjyhHnIZXXWS6XWE+jUJDqSHkpIsbybzWYtK
lwTJhpimazbTNtWq916B3Ktaq2+TFN1GS0Mpe5oatoUtlx2zH5M1gabB/LqEytANenevBjV209qC
bxc8OY1HeM/YcokIzGco043T4CblZ6p8QjvwNYnp+2Dk10XTPUVqdEN1PD/2DK5p4wZMrCstifas
iwQw92UGcenTLcfzGc4RMll4OjPyU5ymbh3kaATJ7DIdXmF9tDeG2idZC0m7XvIbGcYoEzxC5AIX
68wZZtluIOsqf4bFm5am9jAqMJVbhF91p0s/E/qrwr+WBBPUyVe53NkJei2s7tSHH3H7HhjQEtQU
m0a3sjrYSS65nRx7JZMw7pMZP5RxjK7gq2I6FVnk6vP4kGW6UxMKnsi4mWE5aoNk+UJoYjlai5Zl
vbvHA8uVHkePJWk2STE60QSJPjV0ILfgNKHlXsYMwWmrchjOanMoawvrnpSq06E9M5RqhyUiHYc/
VNG/MZO7Xs6FkUAOmOYni8oPVb7FQjd0SBOrUCIcUc5tcj+x0DE51AeNJptGLm4aODsVmmXnsqhp
XDRoLi2ceiswxh54EkCCStOu2TjeJOT58syuemqe3Vv457q+C+s6huf5V5dx3rv0gHeDl+RhdFO8
kcegl8EzznTRVfhp/YxCXw1sDU9NR1DcXdUNDtMOe0f00ryq63P+q7iLp1oE3dQWgOu6ijymoqdn
TMdNZqavw/zS08lVKaAon67Hxnjri9kuWkhphMZeM1VIWffeEBZ+rahQkC2vm0h0CxJAPU+RGwy9
apiMM0zW2C7vHqhVCxodRBG4O2te5LksGcth0tehrUnMbvRB9FYrWGG/iWjoLbrvdAxDG59xen1I
FXEWLsvlJbZ6HdBkCyesohBwB7mx1IZZSNmAos1fFK3Mb+lGJW68UR8GX7pdmrTQP1UnbpkIjuQF
F3jQPY/MHclB0HZtGiNyMG67wbRb7RgakCDG4SnIMleh4zzUMtdn+N6mWoPsBQ6EXxIWeH6jkE39
rPHqHXQ2vYZ+qm/tElEn6SqP5jwsd6z0UzxUVQnek7Q1YOyGDBMJQQna0/LEHx3wEHpL7gTfc23Z
nMfk0FjKQxUpLnrTlpJ3vws2i1os20g3SwEu2cbK/0EzXzhQDpor1NxGY6hy9DVQd9FnXSTNSk/d
Le4f1BG/aKztwPNRcvCb6EpRRnOHzdG9DNOLSkQaXhcDINvhLuRspFHRTRhRZL5HNaxbm4fLH0oU
gAPRMmZT2NVafsr00Tba1m7jz8sRVu86f08SxsC9BujWTKSgxCWD3sfv8i+UScD+DLfQz4fpp3o/
g+oIlUTJzq+s98lXntrNQmjXG1sZRBtwda8rqkll2TQsjXfj6iiSxWlpBl1ktIpXdqO4qZf4KcS0
8Bjtp53d3qQuqqWby3OwDm9ngbk5GPuxaisTZ9XiWBHnsFWpIZKzM48q3l9CeJ1I7uLwLTIQ+GJ9
/wZuVNZhyiPLC7D+E3FGaW51M2jamySE5diYewqIxZJkQLC+vNP74S2y2n3TTsdYlZltBWN6k2cE
jWNWh1wuvcMs2kZaOTCG8Fs8YTm1Me7qQmVgcMTO4j/TZEyzDXR+y3jMk011H6JxYKPp9FdnFnB0
0Y3GTydYDFye0a+3Om5kxEB3kGbpFlVRaPvnyKQqjvRQa8djr3/MMRoqCyNF3e1HkWZ7PRh6qPYO
+364ByPO7NCjNoOKxmr0NtU/ZK2zMy1yuqj7oZG7vqp/dGMVoyGg9mc44eHqG9gVLLDGDEpR1bhN
xthtW/YqNcOvlqKvbsrKbdbP8Ix7CSgIskb0HshXcg5f88KZkvnUlcGvIi5P0RzAZyavHtvIeJmz
/pUW8qYYYfupDZErZe99Wjp5lh+yCfIebLLVSPc7ePwYmfI6tRWe0KMQDpwwDY/yu6ynIEWBPbQp
W+m5s3K4rGjm81yAVSPJhhMVbE9ieRfpagWngu6oF81DEurxJou6JxDMC7srk9xRymrewg6i9sdG
uukbaP5SS9+lRPlRtO1VJ9WqN0eKlxaaa0ZB65ktfNJhPLK7/BHXnqCJge9nKBqqYYTXiDdTWMS1
qTUcMVcDWrC1B0NGddpEVdXIHKOnR3wjWF7AZQOOy0lf7oOw+Skr7f9/vYEYhibLBlwzZZNXOSjl
TpNLOuNtQW+cOS23EdBQIhpqoO8wZLRJlNxa7PHy6Jdj97cV/B2UFzVQwXuO8VuGoxpeV9PtrL8k
UComAuhZOYjPh8YLGujpZCThgCgKuOSK2dlaBduPSPQKtFZY/UccDuGaaIh1vO8Pxy9XZ1SzEltp
bRMyBYuIdcN21fN/m77lZDtLppq07GorQ0BVuw2GB1n20S2OK5YAaIQD44CmLeWiTTJMIMu7YyPX
oQtI2lcR5M/1x0H6IHF06FJwxmYyOnGQXtFMdf/bULkELip6GgxQGTka43LTkTyjQN9X9WEIe1BW
0gFiAFQVqho6tSiXhpOmUomloPu8jzJP1X8O6Oa9PJb1+TwLwX23EIo/SYWj59gX0SFVX9jQOdnY
uLV13dAQ7gm3ZZq7pcZmaALOblV7l3/ASg7wjyFy3zNhFqyjxnY4DlkDUlTs5Cx0l2aLCPUUvRQV
dZac87ddfjZc7ttpLCsLmTQIV31MsIsvqsJpUeU1rlt4c/WKoCy/HOiXwi2jP9sVmTyWSLxH7Io8
tIMp2WUE9sOQlqxjyzGgIcmK4loaRb0VqyhjoraoqFQmGl9IZlKixHAIBpBDuJjMDYSrBjcTvtKu
QuZZGA5kqDQmmgkG/LEY/eAXgw5/Pb9pmiZYo6LRcLtgDvLUGAgmse/zLUTDd/WIB5XkX8ieYiV+
Txq3E5ii67FVV8NRCg9df69Cd//fLPXvANxSn9SGDBnBdFnQOknku752utqb+tt2EsHk+q76DsUt
83KCP5gKobsj7Uefwr/AtGzoMDhNQUAAjLz/NjBulcssjmszxcxZaeCAz+0mIK3X3Y8GBt+xrgii
iVYdd61kUpgXVjcsY8u3rH3LLMmGKJxnmXRzeVyihcel62QKSqhjFxD/CI6GhuNztOws/Lwc5IvY
9ztG/P2t+HKeGQ5DaZj5cAzQBt/H9a1Sp05FbvVxtilYq0kb70NWPuZoi4W7VXOvMZZ7oCRBls2C
yUxSxyg3lcG2oPWOql2w0xnpPFgYPxXyfM2UYc9kGDgif7azPocUodSWuzHrbpqUwRMMQI9HA1Sv
7sNmfkyzqyhIfkEA5VnKNJum9a96uG7pcGXU5a6u3oOcQedots3UVOzc6r1auJ4E8843z4alAvP2
AOtpSNDNUYAZDXHdQkQgFUXh0MsqyjTr4RB6rOS3MGw3Zrs1UIq8/HUFG5Gn/Svop7ZK2AAc1SK2
4WFlBzK0PIPHMO2umfA0F2wNvjqYziFJ5WDZGtVDPC4FyMmJYpyrhsiEaI1USCyNEAs3BYo64TK7
ZycbDhcKI2ukJoXUgBJLd3U/OQRnN+xdh9JjsXQ/MlSbhAZwa5/tPDAHbZOVdclsIWEIhvc5fG3C
QzA8Xf5oXwa5/JY8j8EB2qQjQDUz7QjX0DdJ1WvoR6h+GzxNarHtU+amuLaxUfaHKDqafbwZNXaL
97fIlnN911C8v7H0RlLgi6SHm1pK8e+hDSeq6xw6bVX9zvCSFjTKjuA9yIRQwwifqrnZDF3us5Da
jERbI+q3Jni3ip+Z0RUkJnZ12u1MY/I1Jl9HsnGoVVQNtezYhOmugaoVM8bnrL3rG5gQtbVTmaTd
M2XcNC1z9QaeCVFxlxXyaVZQ8qBT4gpmbSXXOZ80DpczvRnkIUPSMRSWY4Wll8yvMdqz/1sUDpPl
hGgtmfD5Ka6iyvBDHw+RUKt/bR+dDYW/C5pW3KjwaUQQVBZAFrYpQa1Ff8g1kRiBKBJX8Itp2KNk
gW0E+4cdbTrfLF8lBWZa4ySYOFEkDu5Q/jGGqcLniYLQVypfwmtMeqxgIXn5A62Vfc+Rgb+01KES
dEmCL5RcFbsO749bVCtyJ0Fv92SXN/DlnN2090WtomtIa2koIy7vFSrl6T0T1Bbgi5VqxzxR/FBW
9npJN8GgbvLpF0TSfMEo16fzOxyXLU7zaKoJCbVjRpKXVIcTXKc9lOS9S29H9som0Md7GLJFu1pH
/1JDZGeU4CPYGy44DeiA+jfejZj27x/EAXKet0lQkEg7Tvt68Q/JgMRmYksKNF4qV4VNV+lEHtjs
o51ASWj4qARVm3Vg/v4By4ydnQjGJI+VFMfakc0yikbHsntTIPBxed5Xg6AyBZEVdWnK4pC5GUlR
y7OhHosAVeuqsKPyRxsJ5OJWl9JZEA7J8ChWDFqvq0eL6CjQ1F5QlXaCjqg5NRzIQwp2zOpSOgvH
QZrKYh3wPqnHmt7V5UsFj4ys1zYGqqaXJ2+NYESs70g8z0ntqmToEsze0sKdbofRkU0PrmoJaAzB
lz61tRk+oU8tf0T6aXoWPcIKvh5/L42bqjFohU0TNFdNNbkNA4yXgnNotaRxPkoO6WZDmUpi4fNR
W3aCX8q23y40RsWZ7lNf1FInWCs8S2k2SrSTZIp6TJUHfUKCPt4OTW+b+eRM4rKeYKl8tbac7bFi
xqE+UiwVeuzxZoJ6tK8992guz27oZtF2g1rpnQhZ13O9s2XDQcuMBxxFHwEtxRy5cjxtQGX2s9zw
wem41UvNoaa+GwzYKcxCaa3lSe23VOwsNocqDDrCtMXTw1G7j+9GuDjoG3ZX3KPK7y9mQZAshW3P
dDV6pi92RxJNN4c2ciUB03R8XEtunXA0vCahO1JXjmEVAhBYzotL4+Qwp05SQzGS5ctOut/HlZNE
g+BVXxSCwxmzscIhDzVMZTzbsXxoekkwiLWW33OA4e+yKumZlKkS4Lm+jWq8ahSSLw2SW8pQPFM/
rea5NSMvjuFFP1perm7qIPRCHU6tFrziFZiW4rIbGQvl6Z39D2nfsSS3rmz7RYwgCBJmSlPetO+W
Jgy1DL33/Pq7SjfiqsRdr/DOPgPNFI0CCCQSmctwaHipWLeXZbyzzMunpZ+0dVuiYnY2oZ9Kywqi
vrk9aVvdb+wmwgU9/LgfcxUhb4k7ycc5B8fAMM49Bcqu5HaTD3C1UdVxFWFo+c4UM0cHkIyXYSJw
WImdp8RmAbB1cCY1e8WkVKNddtpVGGoD0he+PxtnzpODWU6rbIxPEp4fbMKXZaqIrjiGdBF//IJF
HE0T4+zrxz6OvZLN9hCexiRXpDC3GsN/7d9FtAn1NLHgboftAUoemAPzPliT9fSR/9JXho163Sfs
5T/UssiKKLfUYrKyPLX8XBrnyS9gP5bFO9n8skBn4NEjuZiao4wXa8SOVOKhipiwdFPglpiZ6BBe
04ztQutFKtdUtVcWUaejhASisozznFxAjdITaePU6QzMoXAMqpIvUhzwJfO7hLJtNcQ4COMUW4AM
h6tkfOmj3mUVtBahk+r2mko/QLGIS3J3ChankDmCCuetq8k9yf3V/SjyG2L9j7gFZSIO4rppoZT5
94mb/KjM267C9ZDk62Eo1iXe8JM5Q/+JHYogfSRW7giL2LQOViz0f83We6MBp77WTDxf6aNV0dWQ
xQ5uGWnXErD6C07V11Q5pvKXLo5QUUXAKOMSOGvSf67RT4eqlt5w1IaIl4HDMkHFpIckLTPALKmh
RjFbbo0fN6fpxqIEL9LS69q9HA9l/4m6J0qbaD3FSjuqSxZ4b0WXd7uWaS0LeuMMAPgxysB56cve
SWXq9Okx1AZvoOHW9LP3QMu9kYBG32eK6/Lm3XD1UZd3vobWUBM2yB1jzQniU5ADv5k/3d86t2Pa
1SiLA2jGwxgCf3NJ+v/X8jB45Og97FlpN+7oXbB81gMkYBtVqeZ2Iv5n5CXReoaE3hDViGp+MXvQ
f9yMct76Y+eIQR6i4FGPOawWW3AJpjezP800UEAybynMmPLqFyzKK21EoglYGzytoAQKGxXCv/fm
Nwk0Q6BtzFFsrK5zTq2lKvveTpmvBl68QVrLmvUZSrPnqH+NpVhNMQEcBxSSYHisQbBHQN/UgDcO
ugrcZPyGVt/Z2Uvw5mDSlBu51p2DOYodMIB/sNH8ROnBiaNDLkjnTARWdr0xg4MwMlurGV3RqYZp
kY+rLRiDXQeSvC1qyRzTQue3DcGGmdn4U8vCvTDN5zyGNqA213bcRK+JjL7LTmTbpg8/tDj7koyd
zWUaOFUSAudrpvMqm3p4ZZh03QMSMGaDq/n8CTHrbJb0Mw102HbE7bkI2Js1hp2bJOInbvmTFaWp
gx6nAaFHxDLma4eRjq/QtnxKRlAGAqZVtplNlRvPAtdK6Jg6CDJ0Nl0R5b2toSTpEtlnXtwGkZ0i
R3G5gbMOPsm2Fs2D1tLUNll3MIZ2y1q/dAG2PzVBA1Z86pml/q7770XDDqUU8EL8lSfROiCZwxj3
SNe80Cxwgnp2Qol/TeBQ2T3GXf1kxYdZYwCSWgkyPraGiL4TMnIa2+7EYhRoh8EOrPLQAaol9C9N
6x/8mmPt6UoEhenEoOn3Jf/E3fyLRv26M9InMUFurSgc0u4j/JWGg/VBjiBoBI5o5tprOsuz4uY1
sSyn7vMt0bpdgj9ahZMDb51tZaUR0NXRJpWtXdXhw6zBuYzER7SRwHvl+dNIjc1UZF+nPI7tbm4g
aDvUJx6GMDoL+9cJtS6nTFGgTrLp0IzVUU7THr6pRfHFIpY3ZmKFfedd1pvR3JnRda5SOFnMbWYb
peaKNISmUycSO8eN0BvYYxK6bGA7FLFuy/JXaCarPAWwMsnf06x6mS1R2kM3OYPA+wDIcge1RXdu
jach0DeGWdtGrHl9Q9ZaMpym/IUOQBAa5sNkZG+xD/PIeVxlVSft3IDwst54snkdqxqdEQOqQr/q
/L1KvsMs3B6aL3Mh4bWUvkxgAo9g6lQk97rR2FAdL94a2GAyYC826N3Dkhe+K9LU3Zq3T1Ube/C0
tcP+uxl+Z/qJI7sphA8+R2In/uilk+kmBvFBdGnWKSgZYM9t+9q3IxE5M1Rx7f8u5MtFft6PHcRK
DFRAUEaz4fDr5D74lFPihPUu4/o5Mo2dDFK8QzSobb0OYb/LYtM2g3Q9VoYTKst2yqtgkb9YHbO0
XC+Mc7zFA+ViUN3a8ZtctxcPvWcl1fNmPn0VfhdJSIZ8UzZ61p9jHlheMSAOdnrwVSQ7nTYA5v3K
LbIz6biPtOlRr0GWZLpDc+JAbhXNmkDzUn9yiz53ytBclVmLuBI7I6SrjYG/jXOybqP+IRNfciG8
Nj0A4/oz7ZvziBdXE320o+kNufUgw1fm52iHR7skA7kLEcmqtdUM790Ukie1Vv2apAGicqSN7hgN
v2SkNYipyRuB/oOtlWTX17OKQ3AT53d9Ky5SH8tIjNiKkJITa0vH2vZxJdUOcJ12mX6jzQjJcOpk
6Bo19GcVCocOKlWI200CIU1Ouc6Evnyv0nqIB1gqkd9JiRW61A12pktCpzlcJPzEKVI2CG4hn9Gu
/DPm4lRoZteZpfTJWd+1W61xGsvlG3934cJXLgelsoOSJTyTnODi77rRnn0HpdBw8HxPcT5vJn5X
v2RxGvKaQ7RI4MFQQ3JLWn1gG77vmO3ghvStMCcnTaCJA68M1hqbdswcYf6icWtrIcx5kkrxc24+
ma5+zeKw5NKawPrDujQ+OwgN8mdAptZs2o+cQTAGyJEicxUroBpzsQXzwcr7jghyNlsW2uZEHtuR
QD8TVMW0T3cx/cZk4cZ6hivecMbWt2MfYlXyHCeRx82qd1sicrvSALOtTVX8vBk+rlZkkZjPzazr
2qXuR4bK6a03PeyPcfgERK49Aq1cgknZGoC6JP+qCng18CJXH9BqhvNygDpA8zpPTw2rFU+Om6/x
PwMsn8d8zMOpZbw7Tz1zq2iXlclGdlCaYu/DMCs21i151OsTt3wYD9Y4legGoRwIHrcouC2rzKXw
+2QhqC6j700XDpgA9qI/muwx4x9hHez16QgRf7ubhrWI+UHnnqghEc2Ik1nvfCztEZ41YQd15GH4
3uCuNWH7HcG5IOflgWo1XjVxu2Nm9B5SMN7qEoJH2koHOr5OuG3OqoxbcZrNRa4P9mnRmC1iWRp+
K0HHzDWBI6PoSd3u3Vx9Ofp3BSAfw2Tse2yNC4UHi2CuR1ez+XvoJmhu9F74OUK2u3Czs4rap9oz
y7g5CFD1SozMwc6LeG9zXA3mbHrFzLxS0xSx4bLH//F8wa2nS1wMzFwq2CTcSljKBwNh2lrlq35D
19DkXKt8RC9R7d4wi6/W5nz2xdDo5xrQfxB2nQq2Y3FFkRaqJKRUQy0+XRZB5pGPrX6O/dcsRqFh
+K5hQMvfKKLq5Tl7b06LL+XXMzfHlujn/GA4yDFgP5KsyS7d6BuVntLlT90banGFdQ3PM5HV+rkK
XrTpezCokLq3s5SrfbC4lmKN5oVmYjJjW3q86O0qrbcjdef5bEx42sUwN0iMyg6bH3U120Grf0+K
XKEyeHPvX/2IxT1F24lqHfSrziGS/DgWjuSIP0zDVYTXGnj697/gzVByNdzi4rES0wjyqcRwID9F
wSaDZJb4Vz30q0EWl4zJ276q9F4/S+Ng8oc6+NIiub0/EcX2+F0fueoQGGkIFFQ66GeQWwAcXw2W
CjmjWKqlYg2BamjU+DOWiv0wrFOsf017hSbj73fSnU3++1VzNYuEw9SnKlGUbNL2MUvRZEzMcpsa
MAyAhjxo+v2hCfwaRlpT66bADDnQynACfXpoWARMdBkihcTz39bxntzXNW490eC1EUyAYQ45dXw9
QeTuzecoqPZh+NUfTccw5MbK6eMAf1bWgYOkT3ZlfQQW38Wol8rkk2XNnhXhg96D2W18H83Zq0Lt
mDQozIQt3svQby6HHyA74Zmho5YA9aB8O6VeCfdMjQd76keuAYXQBK6aidH+8KsGkDUj2+pdc5qi
AvGweE01uYJR3i40ix1JpgNwnnbmF/tIn9yJkhIkpfqhiIl3sdLGjZBn8jBE1UNucVzA7K1M9Me+
bc99GYLzHZ9TwYD/KcvtYHF7bOCggBpHEUzga7X2NKY7wYoPEnVOmKKmw8Afh0DyBNLa/Z2p2jeL
YFwj7ZjmFjuTiq1Wgh/WQTRQKO4w8tvN5t7WWYRiQCbhPl4a+jmAdlk9k21PxSbvGOw++V7CH4UC
IWfF9VNzySZnWC9JoFnMuN8aVHe17CMohHsRAsnrD1E8T/kuLSo7yBPHRzVB78/zeCrD1NYkeH78
Wdehem/uq3pvtsmqEoE3IJG3IJ85Tz+6miFmfacp3VdtiDooyhIpeWQFezJBiIvYh2Ed6Uxd1p3i
AW5QeO9aUPc39fBk+Cg+sfkbBK9sjhc7oedYfE7xjwgiwal1IqjnJeVT379oKKslMXhjgHnV4Ylq
TyEk/qBUoo0fXR85QxTZY9HZORL+toIO7wAR6G3W4K3RQgWaHqb8k9Rf50xsWVV5tNEdzco9NP9X
Jo5CMQFf0EDen1/sQrFWpTlZgK2s5jg/mfGPbviplS/W+DPXfmrmj4sNTgP0YURg6xcJOJpy5C58
3ZTToct6OwTe0jGm+knEgElOs/7WmrRyraLjR7AwkehI9lCawc7vMNHR4C86wJ77uJOPRh6cQmru
9Hx+qkxRuMZkfd7fpIqMYSnnlHctb4ocGUMCJHdLu1Udi5WMJntGxeb+UKrzsLhmUcXr51ziIu/q
74JZNmw/UFc0FKdONaHFPdrpSc786XKP8s+6JHaqTXDR5XbGVb49t2v+f66334n0VdA2WFYViFNI
gig5ZCL9CCF2bgypXYRsi0+1gQrJQ4DSjJZFruX76/vrqbr5FrfrMGaF6Gpc4Y3B3ML6riUqhKUi
QV6iuKimFa2pTfo5i5Cyhmn6nAKS4lP9pdeaRxEnpxQNyKoYFUFNsVOW6K1sNJOc1Ngp1gxRH/Mp
EUc+fdxfPdUYi6xcEj+zxhS5ST0gmH3r29d6FP/5jgfjHKwozmCbYi0zh6kgYVWABw8eTuHW5MUX
T1LJjbqlLvHXKIuZ5OUg/T6v9HPhxfCJC/bZrjoCkFluwKr3wGtAQ8ATimN2Y/n+GnRxuUXpmMaF
ac1nJp/9JPMmNFqJ/y+cjv8aZXG3mZoluGgwSkogVBW/xcGxDaPVf7wT/hrkMtWrYyz0uNHBSUSx
Ojgbl05Z8FZm6X+5FRbBL8iAMI0lBknpwUcSXLegvMT8v/wqi+BXSnRzALaaz0mAlhDEd5KIe7me
KVbsVlH1ryVbvB7iXLYskYF+hr6oazjohz1frEPQqVizlb6RWxUy8EZU/2vARazzoRZWCD3FE62E
oke98wexFk23AzZaNbfLcVnkU9dDLYNenos04RrCau0mp3ZL9/NeQDx19ORbslJVPBTH6B+Rrhgy
jevYFlZ1TOFPWCbvJlOF8VuN+b+mtIgQvjBnvCku8dTu3dltnF7YQQXHrwjyF7qLbQhPpSL//5Bm
uXFH/TXyIkxAHoyOVPjzeSClM6DdFYa/7p9e1V5cIlWpHAu/oAh/g5Nv6SrzMuidvaNX6Jir+mt5
7DYqSpJiMy6V9ghM2YqQmzOErL+MOfOCFL0vOTmz8a6Y240yy1/Ld/klV6EpltRoa2AZzhkxMnu2
jE1CerQ0RxfZ1GpEc70PRk8X83o2Yicsvt0f//dev3cWFvFkxEVc8xKfr/DY2nBMb5p3Cd6k5Xne
CDffsHO3ZQkENQ4atFWOsL5ip0JRa7qRhPy1BotYw5uGTGnWAtsBridq5Q64znaVUdssXtGrP7fF
Z5aXitxKdS6X8QaSwmGpId6kMrZ5hJ2E50slyu39BVYMs0SxmmKaKz1GHJVoHAdwfQdKB0U77t0f
RrFhl1hUiMMhEwkS/azHsyfp7IWZtbPar5amYhioJrSINCxHPT3PGI6G3HJRu3X35OfkP08Pr3fE
P1p6sikzWcf6ubxoWTcwG+Glw/Fiu79ql819Z/MvOY6sEWw0hssxjzIniwKvTD8K44GZsU0L+t9t
uCXyVO+tUecRTlrAOteiRz/sHSv5vD8j1ddZhJMJvF86tthusCCy5TC7bdC7E3Cu94e5hUn66wMt
wkaTXIQDKcbJox5vdsAAA2/mqB0ZmlO0W47Hv97b0BZSfDFFqFhiTEWf1lMqsfsEaddl03rZuC+r
b9DhsckkXIZZ61WgiE+qw7UIFTwhgZ7O+HLV+LUrO8eC4IKPmm2v5G/f34/LjlqpN/OgEZxiHkF3
0X8HOWl1/8Mp9seyixaHvJwobHXPsfHGwmeCQghJVLen6sJedrHKEgl9pSHnuSjGWIf8LD34kbxM
K+iTPsfHcKspSuuqaS2SEAD/uGH0WLiRPUHn1knLnzP4w/fXTpVkLR048U6pw9bEXd14k+dHzvQN
BTDHd60ZSv+Tq0Oo4BWviwAaZ/dHVmzAJUFan4MukyLSz23cuSkZvcQPbK5Bdq9UXYumYgsuAoiU
NTVzDe+xqDRcje0BSFMs4+1vxZhFLQ70MV98qyqPwFHNDATdILNFyNzG/8byf6EFgwD1Z5TLPK/y
qrqoWtmQfj7PMIqr5RepHyfqJcD5Zb2q03L78/wZ6zLjq7E0Ss24ajoUAbp3CHON25YcW9wm9zfB
7S/zZ5TFl4GxczrHRMeXyU23oIc5VFWaVV9mEdRjmY6THoxYs3llQtVXb3emVSs+v2qxFsne0NKk
Z+kwn3OgOOMgAL0d28BgXh5IRdxWzWcRty3TD83QworVgOoHBtAwgL1IlUGcYhRxAYBcff22gAP8
wDGhAuzHhMZukZpgeqpyFdUwC/gxnyxWs4LMZ3/eFCFM9gooOal2wP/jXv+/TbaUbRs6WoYNWLHn
ZIIF7VxLKHpDxZGeaNFsA61bM5rMdulL2+xU1AfVDBeBQYsMwQOGGSZ14bQSSqoQq8siS7EBbyd9
f6a4iAwyKyodNnKoOPnH2n8swVyLqsAptC9xqILIKNfzMuerzdE3+mB0JcJQAt3vLOscE1oOzWcU
H0hmujjSnjaDNEYyRbKpHHgRLZq6QKrZ0Eu0GCCVHrtV+Un7wSmrn20Pm2PN93iceGWmeFAqjrdY
xJAIAF80uDBuDNFGIy88qPACF5rbVsAUT6tbAdGSgJ1aBARueEz9vbZmZU3DROv53AJMW0EVvuqU
2LIb6C3reozFa6eBoagcZAqYQNu9NOH4EBZfp7jwIK1QdwbIqnQ7htO5bxNF7LpZ870eeXEaqBET
n8lqPgMp+i3K6AtN80epj6s0Cb8IE6Vf5lM7q8kR+NRtUYP+XLCVFQ8OmaTHdGr/59fP9e9ZHJuc
8CgraTOfQ5q4ZvTdzGrFlG+d/+sRFmcFGqdDNkQYQUQfegLQSbIR9by6P41b+/N6kMW5qJK26OmI
QVLK7GoO1gHkQjVg1gtDVRC+FWiuh1ochZHQThCrxfUzAN0um62I4aoxgLE+BBtjkKok8bIXl69Z
S3IGHAsSK8KW153gqQHLLpSS0NOn0+S03dEE2g0CosChahF1NNLtWl0/Dq2BgEDk9IwL/7Mo54+q
Gae1Udewb+y63i2BGW0L0wnRAKawc+gk3Zg1yAGFPzp0El4NpVKIzVRxiuA5Q7kUAqcAUBw0MT/l
aPaHZbiaAu0g9BJd2jE5Qqn2yJB5wX9+1SSBHUr0euHhJ0AdgpmaXcJZoImffStx/XwX6y+saz4C
wdC0bo09s4YEhTDz3U/z99hHUUxv1xRCZCmoqWA3O2MyKSLo7d34f6vJF9d6apZ8ZG2MZCjWts0s
1n4mT52hEv+4vR//DLMIYkYSjLJKovnccR1avHQNJswK3oA2jLsVF9/tePlnqEUsk9VoAuaOakcG
gLIFsZZuVKHGVEMsglYZdu0woAR1Zhmg/80TiOje/fNrKXY5X8ShMc0yNoKteB5hP1+mqT23z7zR
wZioVlNWA6Vy7JpXMAQcaxQOcPApbImlgGtkCmE5NL1DtyuJm2bGFoahRw5x3xm/EzahrHFFPNlm
atkm/Zoa+TYLunVa+GtaP0IlZj/hcVdYq4BA7vFZH3+mwbe8rHdBArAfklgew/oXS9po2rEieB8m
gj6SFgbdWvqpcc2E9M+lxtu2qdcRcEksFXr0dzVxGQKYzqFYISU3DbHYTaLndRuxErlosS+skx+E
rt9Tr6t010RJOSnqr6DEfCaYjMaix3AK7Rlcphm6C53Y+3QL+udmLJJ9xgavIJndd71nxAFsQYZ3
cG+5Dd4B8KI9bDG0oQHBqytWfv7REEUacfOtfT2TxWYdayRLFUCIUFQDxLfBcPJn5j8XTeeFTen4
9Vssy1Utn0gECpH5I9LBU8+tnc8NcMNMxdV0S4zAEoRbJiSBCCQiFgs7xmY/QXqanqAZ4xRh744D
0OWQEiZZ5Urd94bks/ODfQBEvcVLNOupI8vw5UKWgViPwwBmYWnt5qm+ll0KLVTg84VKQIRdfsby
+1//zMWqxT7SIOon9OSD4P37GtCN9STg/qPxJ23uqJP6iZcP+VfIjMQ22mBr2ubSS0IE3QSwxx2M
g3OH8u4zJnAb06AfoUdOT+AnDjdUU+u2UxEArNu6MoIWUUCx2DhffizdBAFMz7TVVFY4Ev2PpIXs
vEifgRgCXzJPV7o09rlBcdAgsW09131rh4S86TJyR9DgNLA38eDwoKpwbpMfKQx59BKiggBU6eHo
5FrsiKSwcausi6DyCu1bL4B6S7rHMENniwedIr+kt2KzMDiozhRAObHsAjVViIddOtATkLA2NoVX
97jVxHMk9zEsqyofmqgxcFYHqeUABx3C9Fz7D/28Jy12AOv2sR+9c2DleivDi33aGSDiJPVkT3Pq
mt3gWdlDkveN0w7RCknmLukTpzDkF7TbM7sMoYWQR67f+tu41hXZws0Ddj25RSI0SJ31IcOOtmx4
y5WgE03auw4CIxzmknXtzSAVmQBkgZcG+XpVRevW7Xo9+iI3AiybTaLP6QmsSEL50ZgBvp2JCuh+
uW/+cR6uvqD4+4mQQaes0Hqch0tbVPyyNtm6WwUPxDFs7EWlLaBqwywysJD7BFTKjEJpf9qaaLp2
7DsjsOGUKtjErYv2av2WbaUhrGWdJTUOegubbVw+pB8V2/8WS8C6HmMR8+o2NWI/qPCNWAnQ3wAg
32yuBWuP3IjPIfAHKUEM0OhWIPtriO9exD9rHoCSEa7EmK8hLijYuVVvXsX2WSqhTKPEvdrip+m7
6W3E6ZykM4d25WgO8N27PNuIsrdrO3FVUH/Vwi8ynLCiZcAKxISOIxA05XNe/ota9vWyLxKcEJhM
oveXuQXso2wglu8HuzF9U+RR90/GshsVgZarCRR7T7WstlkxgipVgIWq9AG49YC+ns0izJTEYhOI
6vQ0GC+JREkpm91pfiD1QwNobtNyXN5QMjUV+YPqMy3iS6XXVt7AGe9kDAi5eCjEhUpH4xYP9a/z
sQgufCinbjIxhrkGBxBsb1jwAiLlxHsCRzQlHksRXOgiuFR1mvnN3NITqY5VmV8EZh2Zxet4TN37
e+OyOHei5rINFSQyN8B4paeoN10triD5bDm4C/YdrJsG+S84BNfruOxJhTAd4VzDOqYmyJtR5dbT
xmiVAHzFpBapUVKNRpvozeVrRZtkl6wvImeGkstyi2ry12wWAULIPrG6Bsd3XLFd0djlyt9eoCq8
ci7xSN0cUsTCZVeqnGVIYx/7gtbHkfMnmQ0HDf2h+3tCcaCWLai4wuu7+73ZI9CLc3IIOv/5/hCX
83Jv2y1CRauZA6su6dY0xNuiaWyjS72ozdcMWgO+hiKbgpOhWrllkCBR2ugSKVDNI7u1UigIjK5a
Z1IVKMxFoIj9QQ5phFg7ruDhO+/pPlk3rgF31b2xGTaq3EoRKJaWJ0MwTbMxYqdTMAHGInNGq9l2
k9hGpcpdVzHUUtyW5PhUQ4m9F6DuGAIG4A++M0J0YSzq1f3dcUsM6PpgLe1OAj0QWjTiYF1yuWAv
P6zWw3ZPCi+Ij+xnAx06L1yZducGpZ1B/qYip/apX+ufKkif8qcsYkmkm0aJlx5+ypl/gMSYSSeK
jjG1Kw6J2mzdw+c6hQfnrxHt4QLkFJvzff+UuMmzyo7tN/jtzqn5h0QuFNyRbuG3tG7vkvjJRwVD
8yRYrDUaeKs8RlYEtTiwOrt2M75BNwsGSi/0jZKNNF9aJRdScXlYy/Slifu+DRHNtWHcNOPjaBlu
QlY+neykVWny3MzvKdy3ILTCBFnK03T6bOpBgZPVr4INgQHdaPtu5MQn4sW2T5z8pwoVfRPbgOEs
IvAiFGzpu5XW7dhBatk8yRqFhxHCKVq2j0Wibc0qeRABoJfUcEeN7wSJvTYU+2GsQzcT1UttjZv7
h+IfOTrE0qlATcLQJYXr2dIrC2JkWWJyNLcv0Eh4MjidaVev2asJf04oWnqay07TJneKsyoRxiov
4vVy7EW81jBx9CE0/Zj6wSaktV3OP2aU1WoCExRjbxVnVh94+LMrZ0eCn5HnOBdQ7GJlcxwgYWEZ
JyNdz21lG2nlRICPgmRR+R+D1sKXC2bZEBWiBKoJGUi1RuL1U7xpjE9ZbcQAKZ+0QSkhhLJF1YKR
8w5q274qygdKTE+yFCSlBiL5X7n1Bu4nBGhmx0Jhb0w+dLLVaeRqzXvXZ7Yupr0Rj7aMqmNDSpcI
VBRJv02qAqq5rTfMsWv11iYsIMoCS4oKyl1mXq6G4Uhha4yqmlNl7SaPkBmZgdNo/nrWXkAUdyDn
A9fe71XCbKQ4uwg1rC5u7EQexjC3ZWw4AYrpIVzDqhaaLs2bHz1mbedFKeBuA+TfUXgBUMLVemud
N+8G3DnZxUUHWuVmJDzaIVlKvgTli9/rTt93h9YMIUYUvFOw1nsT6pBGfaD9G5i1Ti10m47AOfba
dui5J4fneYJ2ZFQcyuzxUqJgYQaUa35CCxbuqheSC/Wa0HczvdqmLHUpzP3KIj/VKLhrVgbZJ201
Dm89SVZQ6nQ62njMmDaxEKs60VwjBS1q+gn3daf3Pzv5K5oeteE1r6hXp6A9yhwy9r7XJ+EGq/rQ
EbbTWLwaGgk9oMZLhvgUJiXqtgn6TfyQ1o2tT/k2TswjLcK1XtQHo4O0p3zP+QrJvtPWv3qI20P1
iDiBgGxTyg+59F3BBruF1FAENaoYSvYNhSjK9CMgKHsYH9X4vcgOo3GsGbzT5IcOiqBFyhU8Zo9k
mo5Z8D2BCXJfmC6fUR5mH1GJ3TYU0LjSvJo954TYcipXqcGw23onhLcctlntw6PSAKCW+Bc5n61G
da8ZXvW5PhtpsxLZTzOAtEAWbcABPvjAW1DQ+KYSSt8Q/k8vTTz2UpnlI68jby4/W5k4wZB7QXVu
M9gGoGkyhHs4pXhaQlB7DN1x1mx4W0ObqnTHcm+wM7SyVj17aCNjV8JtjvmfYvChqfTWl2RdR29V
tanqCv+53zbtuIpCze45sXvkrAV2cabhRgeGb4iepAEfQAgsWX3pMsBzhzrbGDiUVdXttKCAgBWQ
k1BkGNjPvIkcbMMt6rfIAVqXMztxtBIcnwwVwqB+4qR4Enrvhr6xzYGoLkgCxy0oms/ruHwd5LMY
alRHNYehNx9lP6M5PydtvyIxZHdk5PC8ccHkPkakBYuRnOdu2oFFajfZvtF/zNoP4APtVrzdj7P/
uGUR6xgRqKwTnUmpL6O+X4mCAU2iHxEFXvLM6U6Jl61N1/8CaqCbvdb7+L1BxO2eIXmyZk/1K99G
oa3MPJYF3sXv+N32v8ITyL6WU3D5HRe3ydApn+uH4RVpXvkMPa+t/uwfLjwGCM+M0Bcdh606u/zH
Bbj8CYuyUACl+lb38RPig1jzVbQrP4Mtc5MtW5XrYVN49OH+4pNlSvG/I5pQp9NNyuEniIvoatLQ
N4v8Fg7cuOR0J9hDbce04ccNa4PWvhjdGnYBlR3OPaiMq4pgtxf8z9jLVA/YrtoQvy/Y/1U8jJ8t
j6/HdbSqFAZfyyfWcpqLlyMwKRGslnoYchiHDH2DpPlP0/XfI0gu+SVb+KcZYkv5bMkCVbmJZ6uI
nC0dZbNOuEP7ovhkt+ZiAODHkJIgPZOLp5U1s4GEXX45L/UhNp30y/9wdh7LjWvblv0iRMCbLiyN
KInyVAchKSV47/H1NZiv8TKZiqOqatw4cY9JEMDG3mvNNU3jROQS916z+qKbucKPJEmCYv4tSIib
lDWNPkHW8Tb9e52IcZEucbOKh3YgElWWr9J08pah2BaJ5JYrCPcoYD1Ye82gEJnyIUJxVOfUkTv8
/2M2ciFBfg+DuMttRaWaMrXdWrWbpU6DokBgyihK0BTbVPEtKV4NEyfK2XIwpWLw8bQIt+a4Lfqr
pNC8of6yQuTn9Xj2M8YcjXUqrHc5pXnXALfjhjiLJs5ft6ZZ2efYQXF9UDkl5LPPW/krkS3sUHSc
Z57l4p5RnlTgTZeckprkgOI4q19ph/YfcyW9+NKovfJ6DErsaWL1OaOkEZrJ6+qVQ4f6v8MmDKH0
gjCxWE9RHu8STgshy7ZNjOYhap25aXDPFLyqGLeNYR0kdB5ixl5MFCJnnyBjeE9FIWVXQ0RJKRZB
VN6zC2BdMDhdcZ/MQc2YlBNqEVD+jy9i+pAx35H10K1K5hjqw/kBN82KRCi2tULcpmBzzBMVgbMF
4lyRv6zNvjYEvwclNJt3iegZzQDZTd5kcXU4WGxhvFfLlwrClMR53G4VnMamZnZ6Q3JU/lqHHRZb
X1nWBvQgL4OSnvLpWZBVH4cyhogow1vsMjn6ReLyFo1uUWjxxVrsIdP2UsfAJnoKtRdt4tTKNyXT
mqm4X/l/k1IcjPmrEyJHiy2v7dbAmgV/Euk0u1exT52cU5nDrit381I5pYbbJRTXjtwFqTyGqW5X
RLHiEUv0onzMLGWbt/nvGI9a7jwJIzfhXKFOSRDKy15vZRfqCKl+DBi1fE+ao12d2xnI9rWa2yjL
nytKTEgkbr1WjtiUbqhRRxzUZTclPE0aoQTYfW2flUF3RCndmfWMBdnsC83NsLR+1yZ2oWn2Oip+
IhPdlXpt1tySiOOo6vVIPleabkrMTeP1NU/0mySbHXPFNKX5KMaUEqtwx+J90T5X63bszvD/15C0
fls+jHgldxZ9pnatZKHXTqEtAODUA/yzX0a0Onmf2aEW7WsG+Fac+m3XbxbzK8GaUW4ld4UxYq73
McXaaBlOlnVOqlBnMKqu0TRE1BLzfJBaM9DXX93wNRScBknps363MoNCAeGgUt53y3MTYmeUf6jp
4oEdbE36gGm8XzvJm9vq1igmvy7LzVx8jX3lGMbt0qS3i6o7LW18Ld2nUyBqlDOQMYZsDdg78Z4Q
gtSQvhTlAB/KndIzF3K0w2Q/ValTIkpbaSnWO6W+joUZeDsJGuNmyo4aW0dpPunRVSwTySsUjlUW
dsf71U0CNGTsrNYHJVRv9Tj1cr387Swt1LGH2H2ri3PQWkQ0pKrb6AuAQq1tRiFxlP46QquCZQ0D
8cmWcq/E7CqzdF7+VuZlKu4UngR9tC3pRR5Mpxi/xuk5x9tZk0ghCE+ZcFCHr0nYDWNsJ+TItjPm
OMpnZtwsS72ZejfC+LKnMi81Z67YycrGZWi7pL0XCdCY+l1SbdrIdJO1vQ17iD3puvM6yUbIEHTj
XcLut0THtT8tWNWWCZTDlZ204840XMnxEclDTxSmYAktT5qbm7FF8VO3dNB3UsdJgTUUT0mrS98I
CROxcHHTEMsdJlwq0qFwtBo7kHhwxtIgFVN1fjjIvqk9/jpTLpvcsqkkVTWWQ9uhg8P2Nms389lQ
Z8Dpbxrc4uxuirmIBluEMpesXLsZcWGctZ2ZxFsDb6Zw+Gl4Y10ilxzkJGSLisgxZ+jkLP990iWG
IEyqZC5gTpIby51P9jM7ZQU/y9yCoTpKaFwJxVFQY5hWrSunX936sq6za7Lbq9N7JNx1hmpP/bJT
+HlaZ3xOhbVNdf0oaGxM+uAYwiPBwo6W9vfnGOqpp6toM5wNM3Q9b0pyNpSffUPNcF9nSi0obhrd
9vlLvpqONFh7IwMEy9NNE3aNXVrJfkwkr5Yzd0pw4ZjUK9P4YJDnrGp3LQsjm7B5GLLGznXZ1Zba
XsyDacxus8TeLI5Boz4l5us0gTFiXqJP+1rH+Lkhh7zYnxEDYRaDab2vhtiJCsG1ujfN2CeY8FbZ
c9/JJ+QTJEiOZG6EbOJ57dRWF2TRoVXxOaHBSZTFHyPDyYtxJ5FsBu2TE9R0kcz8tKbOb+dPyO7i
7V1SyyxNrbS06sSD2KJWckYIOC/ddbYz3eWmftKO6bXijEH2oPvzgQDb/7/Lnwtp3cCy4DIgQCFG
VmqrWjyc51ZDUAXDofDWffZICKRt2nBEdsuG+jBmRv5TPf3twsXMViWCmNV7OevJjFQMk8VcD6zZ
LIaBkm+n6PTDN/sNMAUe+L8XuajZ6zpt5lrKxYNys/qG3wSWF26KreKkXun8ZF4mffc2FcU0JFWG
aSvKF1Vn1E1dyuW4JdU/Y3BYiY03iTfuqZu82aFuqa+rbXutb+oMbdBPDqzfFb1/Xv5ig9JzIcOU
eV0PA6hMa5zG+fG/H6epfbcHKpqswoA6p+dcFvNqkxrrOLfroS9Fe8FHaFUIHFe0jdXHXm0Z+1R8
NocnIXt90oS3aNWcYaTD5/sXBqZgteYXou6GBdDfUrpxgQx9bYMlfZSkFrdryYvQxoqL/JGrjw3Y
NKTfpEquGoEDfYgCtX0sh68G4V1Rq3a7ZIEcVr9GrXe1WfVlAYrq2jh61hKCfhAmy6/z9mQ2TWET
c+Fkza/BnOzJjBxDpFfsMr9aE38pTT8KB5iu+jYp6+OwhC+9VvlNGj61YrEdOOsEAB2EyYEhQZXL
VJfAsGDBwacRp02P2yrjqk2ETGIO74zScJLydjJjJ6FQlvvFr0FjTKn1RyO+qvtTbfIfoGKtpEeS
T3Wl8ZscGG357EjJLrLiYK2dT6bvSQXBwfvoIGgqxffHkjIQnSS3GettGBFABbpXYwnc6nY6fqQQ
hdIIPKc+peWdHL2PqeIVBZusBteYsub8qgzMxNbyLuXIH9NRRc5B9oManypGXnkkOw1txODBUGOi
7Q9156nqg66AqYVgUbkIT3T1Qrmy+1b1R+k+zDddpKO+fMBJCBt8SFiGvJcrgaRGy4Gy63B0Yb+a
+mc/1qG/lsr31hICC4iokhHaDgr3nuBgrRAk/z5Z17qx2h1lfWcOxO8uzOIIDT+bRg2SP0JrhjRF
l6DUNyHM4XqwvCVWoeBTAFn0V9Xqitnq5YTYDuYSlA0XXi13pFAf1NZNFZJr6tytdTEQQ91tTcHR
lAxTpufKUDeC9tCPPUUoOTC5stqycojkxRZbNJ6DHkRjG2hjyClFx2ZUrhVVQaoITiaavqrrwdLI
Nn7OtqBWm0wRgkx9GUwp0OUBVpfmRIO6IX7WbnFIY0iLDz4lVHwyGA2IZA2P4efEg6WEJQYq5gKk
HJr3OnEa89DsG0x/lMmvpEMlV9wrRSLn8jhgDS+lLwVO9sNc3w3NZ0KG7qoPaALbU5ub9jD2H1Dn
QacHR7YwvG8zWKtYrUUGZps9/UOFzp708Dl016XC3T3aq+ox7+h09PtaVtxSa9y+rm1GvjRbi2Og
a7JqjFVvVwZM4PW2vGC2lVIIYQnT9SdDhNs9W66RvZXjMRtu6qXYxLm4SThbcWsCoOVPzHKPHj23
yyqE3i/hlCxtVB7T3F23FInLwgiW0Dr2zaS1I+uhyDBhtWwUF3YhS4CPka8SToLzrJ0TtpRNLa5M
ZMaazxV06Qa7KVokCJj3ZQ+9uX9Y4Id2TwX8qFGgNEivcyXaZtGnIp4i/jxtuiO6ZGclbCUiXyqO
8lgCuLF46tdlUyUic7uUjvVxWUdH0F+64QQyvI3bxlaSwrfKk8iuU0mim5e37cJAwUQzBc99Uwz4
0uXHOO7drt41Z+BcxX00wjMPVGcx9V2PFFFJ7+KYcWaf25MmOdT3Dq6tdp8Qtas/5mMIzXR1NRzL
+viqWF6WiHGexv/G4ey+/2jK90xZqjB16/Ipkl9icu9XjXaetB8VzVtayHY0pl6s8J3GM1qjzkPK
fFOI0mNWbHr2BkvKbX3OHavSto2qefrymklvYlbs+i6+UUNiBoz8WArMc5qTIjF2GRTPqtVDjfMb
qUmE1HHPWr/pstGeucZktegMHjWCkEcvM7JrKWeDbzS3m2VPGx4lmhUrv5bBucNSdPU8vUkaa5PP
5JjjDb100fXcZIGSf6l950Edwrl5h+yARdReVfTraUZtlKbuKDU7ITQdczQ3RRjuBOu+rGSnrYtA
kGumv2Dk8MEpQ/lPTb9S77tJsslpcQbDuFFK2jMdNgZThob0Xal6DtXay8vEoXyww5kvxYxdHJ/8
HGJFTl7CMhm8tQ6eJMOdWHBXw7TD7DQX6VXN5pl2+R2jOHflZAmjxBmiX4DywWSUh0KbzokwtgRi
opAWoPSfLYiLHuIVHp13NfZgRXaY1PgRQ69EPirazSA8S+JHVO2j/rwz0sznuKjrna9H1VNHH51J
elAkKRX53cDHLFaLbzIJmXL2iPPmW9dvs8gsPjdPUqdgnfe5Ro3TSzpCFP1RG2XKc+sX/Af8KFQI
8UbQj5bTxK2r6IlbACZVrQGw/zUI1nUWkchlocboiNdJ1EAQItzpB1I/CozXdL/nE+/Slcl/nJE3
Fzu9WcM5fxTC2ilCyzVnzZGAGyeFLWM+5s3Jqld2085HdXKlp/kejxenxhlHihQ3Xl5zzr3OzD2l
O86GFcQTbCeV98T8RZOOiCEPlnA1da8teZPiWZGk8o13VBdU/FiZCbl+1DLT68pXa1H3tboeZute
1DetkN5kQAyqIPlpLdulHAIdZK4saG7I3qYskVuo5a4FPIgJOB0toPSYzIn0lI6PlZWw+BI/H3hN
7cOC/Rx2TPs2rxhgzl6nf7Tz4E9y7ynFEizidTiwVw3xY9t9mlHKeO5atpiUUkWYpC4RhFFFT438
qa+6L6OYm4raSYsg7VmdmehY5IZFzUOabPNwsFNt8CUcNXVOsDkmqjFk35gmzxhx51ojR5Jx3+nS
Xdv09M2Nm9TmrVGqxONUzBwlf6J8itHAdvVDrb/OFqdaCF8ieZdF0oo66z2nFWHS6tSUae2Q+Xlk
epP8rKzlDobgOqhOpIRBXt/PdbEd1dmJRgkX2xdDDJ0+fa7WabtmOhJoTijlNc2tJ1U2HJ0ahQRU
N25lJ82VnWZI7tiyC+qP2B3sJHncy5lIiNT0EDEiLoorfRo2wF6ScijXt4Z87ESj9Zd/ddWRwaZn
rIMnGjAwW1eUjbsGf5qoFnyl6H9NLZYQw3A7K6FbNsuuQ+4Bzx6HtM4TiPTgb1kNLwRrcMEEIwNY
4x/bC81YKjP5lK5xKU3y16opvXIenYyxpxq9QwXwWzJ315jsZni9rcCz6wc7rgYv62jhYuN3UdwR
TjIJp5DiLJSwoJ+v5+pxSO/MTqeZBADHwFMpmCB37wOGj8YHhH0I5IduZfcTCFCCTx6NgptRy4jG
qZU0t8z8tjhjDJEzzm8WmQ5mn+OOlf7PhDul6MH0M49FX1dfJEClqEnBwCaEHy+tse3n5eq8vHvz
cc3fCyaM8XQD3uzHln1+4FkUDOMtlD8nyskHiO9S1v1ajdQikjOqvxaJbysP7Xw8tPlzEuG1pA9b
Tb/TOoX946PRK1ezvqbyYKVvvfg06SIWV4qNce2mAx+QQHQ79JltP21TZuet8VmYAlVhTWLJEcd3
xjiCN1QEvg+TgyzGEeePPkJcgeWcvoZ+bi607Yatq62txrFbCwu4V+21VFKq+cqzYQCPezPQvvSj
Qcy/vR3hOwrwKq2ySI93wdzSssUsrGhYDvk22hA+DWkw3rTBT2O9f9S6EqXin9c5/44/JlxzZpaE
SHbgOb+vM24gITjxRt6Y3n83c9/MSP660qVaPY+KZsGTdWGWNrv1L2OTuoJzvhqwpGynx59J8f+2
/H9f8WJ6p7aCkmtyvB7CEnhREPE7Lbw+y/wf7uzc6P6Nqvx9nYuuX4nlWtKbcmE0OhEbZKte6UcE
VtOfYdZhVzckJTnCj3DK7/7+v657MbZT26wXK704X1fyJbff1qcmgNIQrM+hSxYSjnmKl7/mDsax
ruaIm8WlgPEN97/v/9ulyvdyRlbgJhkXEzeLD6/h3F1AdTRf2QOp+6qf7n6EO/4FV3jMf1zn4pMo
MDjO14TryEfRIfd0Y95mzuQjfQOr+gnc+Gb0y9U0RUZ8o2uGcjnSK5chn+Vcmw/VV/pg+OGh3yY7
hAYulYBHFzN655yC6MeAl++/kz8ufAGrWHovhcIkzwcx0HdEft1kjhQ0iLjsyS295Mb08sn+7zf4
T9ja713gj2tevEII8ckYr8p8oN1pvNXHxy8gPy2IfSya9+cY9nmTBAR6+LWNOcsRkps3bXBzfuw/
f9ySvv1soTtAIycoEnLZxZZUmsqUa+18sDbYBoMThq7u1u/J7/RrDYwwuhF/ovP9dM0z1vXHNqiL
kVpE52u2br0tTwx+2JyYmtrVdgyE28xN3B/X87/gFivsj/s8/6Y/rlm2Cm4kUjcfRh+vIrZDsoSv
Ut90R1K+AayDbjP6gvvTsP8b2PDv614sMKKDSwPX+ZnvNbnDRt3P9tKmf85eC8LTV67d4Yq+g2zk
lp8YmP/3Uvt2s/jjpi9WGu4AKkyt9Hze9Nts99ueyZc3Py6i8yK53BtNEdAQg1w+4kt6omksYxxp
XEc91lvzKXUhDbnWMb+Tz1T4H1Vl/4ja+IIMXaKAlCychRjc/P0yiyodF3WU5QOQFemggx1G6U49
twhavhmMa8t4sMxXoXnHAYA5emdLM6qXvv80cAAAZfh/35P5ORaCUcuQdfGSuFKMhYRhviLzjqMN
04YAFyz//6J8+Jekcr7t/73OxdE3ml0kg8Ocr2N+nQUH9PSYJ9opT1n/4SNl9vHvS/3rahcPuY/y
UA1HiYcsq/AnSj9dQOUqMYiVjx7QLVPvLesxFc1tbT1MVMoLHc86v3Rjgg18Za/TtS4+yjDECriR
ayaCZ8LfrSdAWVbFJNAWUQ5qz2IT2tNq2oJRBInInzYwV6Mhwro3Z04tJQYOVQlUDQOyJAZwQu8r
DUBBK9G51rs2eRPVcxph/5JWvS9hBCUy/SpK4rk7gUF64g4ylNRltU1pPopJ8j5BVV3jaleUd1I7
EnOnuIYwelYI0cCqaTDptpP1XiDRr69ocCiRqdQVMv+sGkajcD2azBjy1A2lXTvfalLrZahvK7Do
kR4yY06/SlADRHEzzadBpieu6W4E2YslFqBSgcGlbi5AU8lfqT196AztOWtYGR25PsJlcWA73/TN
h55fix1wrJzthDzb94UE+g3nWXjRYwJuaLHiEnPbcAKcvR5CGBiZ35dXS3pIE4VuYEGu/kaGJTRV
zZXy9Tam3gdmfE+Fo2zdrSh+IL0FMQEAGuI/RT13k/BsH3opMNLazuWjqT7P+c1Ar6/NH5LwjE2e
c04KUIXyWGrxtbZilbesTt2/S0LmdVHrmqu5T+uKSl2GilJ4JiQWBeplxWwOX3fyCF5G3NXVpnFV
crrk/DWWXoyBhIkVEqxuHLJ+wWwCDFmmGWMtyMptznzT0B/m+FUVPlKAXVlGSXTGGFsSjM9seB4L
rFZNfmuYtnVARqpJRtwiQjOY6fdDT1qAYg3JL4Q5SK0PIQliuuBYEVyhuZZaTh2Sy+T2aHX7tLud
6mNpXSnVU6Xkfj9fCdamiUSalChY8jwwwzdFSwF20JIo9U6uJ7BtxIhgcdqc2XlxPw7XAiCoVV5D
74l7wwZ8dsP2apLIgoFuU8VPRinbRXoLlxQgSwHvvWvVlwnO6DIyrQcA1DiU9+00O5XylmbALaAp
UcxTjN+W9V3Iin2sjYzKFSexbqph3UQ6/u4YEAmWxtMbrgQis4UaThQzHaPR7Z56RjqHP4vGzjhr
lCFV5qFBe9v5Qtm7Rc/BZL4u1uhNBuRisKA2v6/4u4MIz7yCMmykm6m80gTNWXD2qMXaBYy7iufZ
WybZlyZgMwDKsvHb6qkOw/doGNy2yvfpYuwWU/HqRtxbCnZTxmeGN5wRPsm8Bin8kkLRyeGHVyAJ
JauKbg2SVhIU87htF9T12eOa1X4pkadmnLp6My8GAXeROyrKpubdmV3ihSog9Nh5PchV3r5VlQmm
Qwm1kNhcuRIO+ykMlA7X5Eh6zhPrIHZErBQmLCRfgn5ewqm0xnclj9wkZVXnqSPB+K4a/BCqnVq8
riDhzfKsao+SCq3Z8K3xeTkTq3qMAdmv8nrwCtW0s7h061h2u/5OFEB/GaCMU/Fi1L4sEQbTtpsV
QlQ4YhgllW7UCg6EV6eamNBD4rJ6B1uS23ytwb2wyYVtU5O7iJutA3XXK7p5U2S4PiWu0r6GJV+N
sLVYg3H4aEyHfCDWuwds6WAFCaozrb8Yw+szxPFcQDKC6dawujX/hiqcBIgMa3Y3WYun5xiOy7Yc
kUA827JlwfJ/kpaHWPkyu+dOftPCg1nUwSx/9rUSWEzcVrP54Tj9rij/6+S5qA+VBmcpk7X0mwiK
wQiktN96j2o7B8tG3fxcUcjfdJV/XfKiPFRaSQ4HlUv2ruRXTwMfykN6i6AjpzytHNNVggZjdG9y
8dGAgeqvT5FT+P0nJCfhx2r1mwL5r19zUTRy2KpCp6jyQSNoTFGsfRwlAIo/KTLPz/GibPvrMhfl
IRZAs1yFg3ywjPeYzKgcQ+j/LkD/ifP7n0rtf0uWizZyHQRFKydKI+PGdAB+nrSr7lrZ6076gMP3
8YxLnKM0ifA8z9C3wlFzSo8YXO8Dnrybb2Dyv1deTuQrwcJO4v7UTn9Xn//1DC4gmTLJh77J+YHp
dr6avPKU7ZIgiewmILw5yG4hWZ3hhMrN/ORHLutPNdZl3HmfKEk6huL/LLsRqnG+zX81r/VWcina
kY8QRAuZFp9nJh235kbfM+Fzle1/vyX5Ur39+y1BpYBRa6mSZF6s/mGKAKSLbjoYRRnk0FuVAl1O
t14hVbCTCVmFotx06a8i7jYG0ysoPq5l5kEBeB9LV3rF87KqbU1yVKzDEU2V+//+hb+Nrf9ZqrQW
YB60cdql/G20skmSFV6TGjCp2TJSuFldol/fVKf21+comDeGo257BhNetlV9MqEDshmcOigfeXR+
TUbrT2783z+2P37UxT6VVvpiph0/Sg6y6zMs1LvltrytffpZTzlMrugax+g2tM1N/TOY+O3Xa8A6
NjRM8fRLX7xkWapu1tbzLjlx7WTT7CoHzJnwBkbpKmqwnxSn3+GX0NBUnjRvAOuhi5YgLytJEyg6
Ec3AsOmZbJ6DvXUqoGSyW9DbZLmR9cQ5H2r/vQCkb3ufPy598ay1qLXkOLKkQ73Grrk03siEI4se
QjyNyuQhnE9mfUxWy8+69Sf13bfbMRn1aMoMTRMvb9tkxpWNSXNefJMHyd2NjllQfZ7DJFAhOQUa
HFv7QQ3xTxrY72/yj4te3HDWKamZ5vF5YwqD0iUOetMExVt3B4Mze4087G49xs2eaaeb+FhcSQ4s
s8wpD+TEuJo7bX4klH27S/zxiy52iUzD9WqaI/mw7Nqttu/3qg3FZ9cDnfz3y5bPp8I/X/sfV7o4
/2ZDEaB2cKUzWMNQexz93C8cnoKXHUYyfIMC6xoT0xrZps+2p6t00z9iX3VHJnJNu/As/fA6vj8n
mAyw/FULVcAFvC0niyyZYXK++cVB5eWsgMAgV754iHaC0yHENN7wTn1J/J+0qOZvnuffz4OxhKzr
TChIFRcvmYSVCUOxKiSofEST1VfIQYMBpnET5oE6626i9bBRR1froWCumhaoVudA+kCuN3lJhFsL
ZLB9adGVzIojJu+E4qr1gwlwIhNwZTCqNhMon82TXq121fdHyEyuNRCr3cUvFdQBCcmhbtypnfIi
98eJfqqfmVswVlvoLSeIzFa+oPrMHSyN3EiZIWDBZReg4bQkThT6zlSbK0a+AAjzfmkmv5cQGqYd
Iyw83dA4TsgFawVZqx6GB0VJMb5lMpiETli/xfWrwaQUw11Hlt7SyMJ/HgcOMd9mce0JIgaG9IhS
lnoCMmxVfy5hS1soLmcVWHfilmhXUxUXb5m3I/cbUYWMrMWO2AleypBYbkZH5TFN67tU1JvSDO3S
WDwJMeHKkLlZsSDDXHHSr4kV9rqOcXmzlcgXRVbqJd27Ja/OUH7KtLd9+GFAhRdXBvqy5kWJFcBQ
ehxTaMslutnSNcA1smJyG+ZjzbxuMh0uPnVexo+hlxflGcJNSz+u+pWlYlg7QY73Z9i0S2oEsgZo
qFd+sVZuImaE0n3J0a26VI9LJe+agbQoNdlZmKaZCAQE/VXsnmTei9knvpZlZAvCTZ/uVWZpYt/d
47PnjFkKrTvytJIot0LadzlIQPQ5qrpdkAqY9v1LS76E2EpOUgyBxPR/MWC4ILG0KgH2N014Wru1
1LgVrO6qEF2cDT0F967Saq7O3mhKMT+UhMUX1S5BcxCn1ksl3I66sY2qciMZjEkfVZ1aUIjPwQJN
0Ld3Ik0t1QDzwxmdYXaf4t6LdJVz54iqkBTG+imCojEOEAXLCHlINsnAL9ertfqadQwlEjJCc2NM
y1tbt3CydClIJeuqHoEEihpRhFqMNzyLBp6quGI00PX7HpeaaEANYBqOJQje2kNXj3G/VBcW3IjX
ZgzBzdqsqbVtIkh1bVHvK730hka+bwrRL5PZ04hw6dqr3iJvurgT4tUxJXAtCV7o9DZByBMPYfhk
WQDe0EZjPC8V7W0pVwCKeBsS72lm067Rstt+SQImqGryq7ceY+OzO2nrAin6JezfM1IQ675xC6Vz
1zn1mvTMUmy8qX8K2+sKTp+poTsGKJmGbTTdqYm0z3HN05cQrqa4rTBaa+TOVSso2cvkaundIiIU
WcBsk8SRoH0u9MuInBvwxWx4AO2gTTxV8n0vn9b6LE1e4RUV+xG99CAJ2Mfktkhfr47avmB+H2EF
vAyDo9dIgQY5WH/1uvWkSR8TJK60Q8bPF1Tp73GP8VE9BLI+b0sWUQIPw1nE0FXH8SqnpBt480oC
qcesr4Yw9wwcy+eQdNXO7efMzZd5n/FOFREwMGZeTLboVs2krV5b0LlaoIgwmHvTbupko4IIlxaL
8Zea01is7BndPgSUzLN3osOgH9CJ6KufTU94pMNT24fWcRzlINGQukLt6+LWo+xzJAOHIyhEJHU5
Rr042KqDdemHfgKqetOamynOD43a+vNtNQ+ITdKNWN0puPk0lrWBqqa075IGcS/tjoOA1WpkHMyz
QeMknpCo2oXae6jQtjVuqkymp/K2ZxDWs4hKHbAii71Bh9XBxlwrpzBfrur1CULLPUYx7twDJlCn
V2wzesH3aXbWtWJC2CdoM16OMaIKBeOIQU83iXFjzBncPHW6L0MDHQEMJbI3tfA0jHAKh9yv+VlV
+7bMSDaMhrMCTipApGoEeUwtjujK6LcVJEMN0nBjvUTp0wSt3ALCUeWnTFhtbEp8AQRn5Po97Lnz
JifPn536a5wfrLPS66z3yQoHizGn6RZ4BKXdI7So68di6J0wVH1rnbxaKu+hmOoIqESALKv+NBbZ
7Uc0juUQmMjcKtV0hqXbdABsSRxtxPVVaktAq9WWJGC/GfGGLu+K6Lm0IqcdUcen+yrF4WOI/cGE
SAYIk6w7NmuNT0FlpFyo6UbrGPlqmhOHEqzUW6G3gnTpDno27lC3kGt7a4Uno/+ozxKfM1RayJsa
BNaAYUfZfKuQFDc2tElYLc4svLKK7a6qXJHDrCTldJKAuc7mUulXMs3BnEdeEYPNmsKVkhPvolmO
0kX7gd2yk62XVcJztxbul5jwObzie82v+Gg68m3iHFpnsfCm6k1s9q9haLh9ojopMNeCZV0zuNL4
K4I+GsIik3WqJflTBbqf2gq91i/yYq9mq3RNDBs0llNf+sms7mckGy0kL1mKbCEBnJKWL+P/MHcm
y3EjWRb9lbLcI9sxA21dtYh55BwUyQ2MFEnMs2P8+j5gVlWKIXWye9eLkpWSkhABOHx4795zg/4C
uctiFAFV+ebgRK+gGbaCMZnrOWuktczNq9QyVolSQk/ZTXwwCISj86jUMTnEIYvKVe4e/fE5Gm+i
7kHLng10K2kGXeCBHdIKh+tcTb9VxbcCjVThYrt2mAg4dlhUwWzXP0yGOr/vFhX7wrBTViK6YSVd
KRpqOJaX+qGvLCS+Yt7Z6ayqOD2yx2kbAnPbeGkn7B+yC1itR5VVW6bF0gm6k6t0CMYqlq1gIQzx
hvc1mAeDgrPupdGqpadoVOT6y0E+ev0meXRItNdVcsOcx07R52Visne4ru0AjcxDHHQLJgYU6occ
x1XikIBMSz3pd74wLhIvuZR4QzuzWFfVvp5klnjDUmGubVYwvQcrRVnUK8t5klCTJU1hyr8dAqSx
KrXIeiMREA4NOukA+2e304Qz621vKxDM+yGGHh1EKO2RbKRbRDFzRLw9JMMuTViOMjYSWEgHXsdR
hVmrH2vXY8C3yDhLzE9of0VH56FD42QCiXgQ3qWGvs0v850+MIdpLxwF4js7R1ZSjFvBPqDOLvvu
MtZvEvEkh/RygJfKkRHw0kKdXpVqn3FyDGxgE3jKjGrn6jn12HZjcXrLkre20/kgzk4x6o1qDous
T+cFoi2cdMvKLUjCfreGHrmyg4hxH9svfRTg3Jy+MSwIGaL2SiBhFPNeNtM4Y2GwQvKB0a8ztDtX
fVbqtdlJwnE93NEkDMMWCpFCGspJ+BQ22DRobUWllM5BzWHTwtRbGbs0SpaqF2yF6gJku4WgsQrG
u9DgCDDQtB+pP0TZMjW9uTYWxz5H026n6OomkMRFxjximv66cN9FSbHbaVdti2Qy5eXMbhIHMb5T
7uKKIjwVxTG8I6d87Ye0BOJqpWKvKNiNj5RbgWCsoddelF608hR/VcpowT++1oxTNI4zz3rO+3wS
b9H1OCCApOJNeJeezHxQHdKP1oPMrpL8xbGbuWfh++MeJjomS1wDnHpII6/WBX2iVrfXaKKWghuU
pc2W4yomXMrjqbMvYRzrNuNHD2KYskwbanpnjmJe2+ZeIIS0Wd4s632kpdLaFzK2NrZHEHKLK9fL
VprpsXLS5Iuaue7mQMTtpTYpwya+g/VeJpdG9wVs8RcCE6ACHN2wg+vCdZyzMl+VmtJkyKG52LqH
+p1u+FLnNKksw4Pc9zvi1g/j8euWre7+XKX5dOHzCl9gmUk4EpB11PJ83hTezM9frWBrqO5GONoC
2elMZAgmA2NR4eLTzNuGNXLSm6uFRd7xyabH1fvmQg7jOijqdeXLBf2Vq5AVKclpaPXf9Iy2V4le
Xm82rSqf8ux+TFE8Kq+OdleWwVzzH8b0xlQ4eACjzia8brUe9UPWHRvwNR5nyZjMYUuDtXvyA2Tv
GJqT6KTExbI3WTG7N1i3MxHF615lfxhIcCd3XcYfZKT7D7H5XGGOHOtqCxRqoUf0nnBBScqFeS+x
bsiZx5urlA5mwisXYW2sXivFqUkC/iEg6CkGZCTOMjDXun6qK1LcC2QZ3C6Ng8qIfayntlGx4Yj3
hXk/2Lch/2Ycf4uUYGXrh7x5bQfGuio4pqZ3uf6YsAHOu2Gh1c+VfYTmm6O8zsfvARJTlT2hr7l7
N/pe4/EvmJKHlIYG3AKGaOY+5/QuNWYSo3zsWS1UJKRZWeN97+a+Ca4GY61avOC/2QY1NvGEU4S6
HduH3lAWZNxs4+QVz9LSQ4I6ttkma+VOd1jsWIVUb+vaBCzq4dKR3SoU4y5VOU/q4QXLKa03fwN1
DDOJ3LaIRs0yWugwBes+2kk+VUImWuXf+6qGFBscjN3cDDXyrPDSHfcum3C7tWboHBEMY2UF/cJW
HmA/HR2qk/pVmd0PBCT7Y7do0maWZMzJYTEjZ2o/JOh8R33fIq21SxpDxXc4FcuBgeoj+g6TaAc4
YRlq30SIiNmJWfEQrLNv65APm7Z3TJh3fVncpnW8z8lY0f0Xgzm8bnvOjPqqEChlY0zWplgNVAyw
DNMQNudRtqE20Btym7HHV0BEsxST44P8KrnPYg/ADLJ6TPdZkeIcDZhOcZxK2gdKtjQkmyRXAUN7
Z9nPlCv2prxPo6NH5IOQ2s5Ns3lgrBrNW0eGWIzVm1ZumHVR2bMbjnkQebNwwdym3/T2Sh+B563L
nNi07Gls7Puxog3hjziVSMBjP92NW81LVkoNkJd2M7p5HuLHKlHSAXQ+nI4+3jkO0qE/D2yF3ipF
AIW6XG9ccNb95kUXmnEdexuHWxG04TqheGjU5qYjSqiOxHudPMVDCMLgPqj3Y3o11P1F19VgqI35
hCrQjHuaFkiT2YDzxbv4vlFfSw8NKUWPwrBXKW6sKlfnBXJxZ7ifoFsF9p4yHLeMzaWmn1LOEs5e
LwHZFfFasvAr3lVhd+sI9xzdkAtfdPOo2nPYfAzcehfKa4ysWLeDJRveWQ0/w259pLkSYUa+chVu
A3u9RN2WDewJ67nDVBBC0so4zSekEKj5tbDkrDKTS00AZjKhzte3Wg8akVZntQ+VC6HLWSdOkp2K
nZ06uvcKUKm+cI+JQhVQv+1tlpZXpBEXdRp8a0KxMvtmERfwO1x2Oe3bYJZzN3zNBNb4gi6p/57p
6Sp3tl33OowXY/lcjy51M+TcFh+tz5ZOdGdWV5FesqM9SOt+DK4gs8xDCegK4fpfFzV/UTz/vBKc
VRCzKiqLskp76vUZvaZ4Z23dI5Dzy/oLwMzP5erPFzqTCfmjUNU4jpD0ET1ZW/t2hJbgh8svvs/P
+qDPlzlrBgTu6LZhxmUAGyyU2VM9D2617STh2wTLr5L/fpbvfb7YWTW80FTFExUyum46k1J3TPAl
tZLMA/NSr74i4/5cf/58tbNKdxSErq9Ay8K+/KI21azCwAqTjP8hbc4hxaEv+uJu/izVmy5pU2HW
JiHdhzn3B32iqfW9IiNrRF4cX6QXGEHRkQWraZuCU20B4WKuvrcXMU6mRfNFvf1/2B39efHpfvxw
cbu1PTCXcc/Fp1hpFgUKyk/6i3JjoMDVFhg9rJd8lR2/LKv/ehD9eeWzfRkuJM1TNTzcclEdEM/N
xw1fej7Jb+VN9WVn4Rdl/E+32Zp6HD9801S1Ci3wzOk2qyvcmHvOwfExXDO/HppDt+qX+ULZ6q/K
ptvnX7yXv5Atfr742QzgtKQYFCpvzCRdry+yRX5ENucusTTdF7viFK2LtX31ZYv7i3tsnc0HQ2Zb
RQcX4divaPC3dxOiaRpPaPTEIZqFK++LqeHXE9C/H6p1NjO0TqkNgeWLY6Zrm7HKF16ibArX/GJG
/Vmz8fl2ns0JWVB0bt153ZFovrUSmwtFvdQt8oY4VH3xdk636LwB88PbeS5w1SoUSuHgTsOmW2KE
haYgN+2ccu9yePnq9n0xFVhn3a8QFV5ApuEkGXZ2kxtFx43ydZft11Pqn0/pTP3hDUqUdwrDooie
HPmdqvbMbe5zxFGMmPVf38Bf6Gt4VoRVoRAWQrU/up0/vHcVNV0yufxpsfCus7t0E17Hb2wlFu7a
pXm2Vr+FJwt9zXCw9tXau7AP7lW5t6/KL6a6Xw1N8A2Gajt0sfnl8/tvYvTKh8HpjtJ+9cwrIS6a
/quAww/58flo+fEiZy+cC4hAt0a1O4rraTpFbX5LMRuLSHZjbfzFlzqEX50xf7ze2fsWGwjKWsn1
/pjU8mv6Oads1e+hFCzlt2Bl3ohLFK/4CFpQkvBBH92Nu/2qT/nLh/zj5zh7IYMhLETVcnMngB97
j+4Jit/avQiZz9M76l1rXHzHSfjeLIaDnCuP2VOxTo76FgrBXw+4X94SGvaWagsbjO/ZLUmauhhk
Eo3HtDpV1Uuu219MPr8QJNjCnFw4NkRiqJFnr48pJHU40x9pCAdIPvwdjt0HH6HS17qLX3+ZPy91
tjzj/6wMtQADZPrKTARvBpXIv75dvwAMf/42Z+twawydPgHFmXP0lU/L5eTtKFnu+hd6YrC2R9ZF
3Z9TBOw2X7X7f7n9+OFWfuhsfpwcrDqJ7EEfafdbOxbljb3xdtOuZ7gy13iOTyxS9NW/lLNML/vZ
e4rYyVU1wwbtCCbr82Qgs9EMpGjUoxmeBvpCiqDOmTqreLQuUg9XOHKWCDhIi9fZid0vRtAvpnn8
CxieBA12BwnP56vHravbPk1VbvlkOpSbyV319ZbnF6vkp8ucTUZ07vyGWrl6rDRws+2ubd4HMbWw
Hr8YQh/v1KfbCUfSMQQ1MIwQmjhfJCO10mMZdrhA+hDEr7yK8Sb4OiafZjwkSCccPdv4LjKNIcQm
GxztIrseE8q5dMTD2txFaJdRrB66Lp9rvY+svMN+n9tXrRy39hBdGXYxD+1iN3LoTgqTrolcj72+
CwqOilnKiRwlrSWitZ0iyNChoMXZS9652xq3qShJ3POUvR2M11OCnI2uXtAv79J87inOVUv/o8gQ
O1RWcNI+SATQOyqUFJm2dYYHssEWcuzh9Nr3lQHFT61eEpW/W/v49dNNBRxA0hdv3LfcvhlcaxlZ
/BcdZmrgkP3qXEpYbn4PbMZGukMBf6SPUqf5LB7fszq7jV13F7pTXp3zXQhnM5K01TYYRDv6brFH
mU4F0EExYhjcmaVoWysTl46CVNDO7i3PWiUqGIrRmumAYfSsm092a7sPvhnOuIjKYVWW7Wqsqrk0
PHzwuCsKc6n0+db0X6vo6Bfs8vFQq62x9mDNlsLYenZ/SNXwoqHIq1JeNoEP+Wl4GNEA++RJRdiG
A+fBJihYUf1lMoi5PYbLnuq7C9gxFhNGp8FlTE4gqJq57WP0MsU88il29+YyLiWpWcMm6IqTF19a
1CobeN/Mt4uglnem7R4smS48RNytlrOOSD72X4/bj9nlp2GLssYmR1yY/J/P72HOeA5lafQcQYZ3
5fvwrh50c5mR80K36sE8aq9slTkEUWXIsFUvv/Tq/jQR8N64gkRMG3+5Ks6Pfnpa5oYI8+lYYO0w
A1IeCLHqrroL9QVhPglzx36pLoOl/xBdf+Xz+dhNnn/9H69+trgMuZkmwsywXlrOVRfhZ4Xg0qTK
hdLihJdBdZ22/jat3kxw2+l4Qpd1a9OsyszhKisfI4mMJoAQ2vHYVXXRAPeg9TxzmifLAOxB2uLE
J2pKMbeQ0FQ9iMn8olP9q86DUwS1oxDBVT3IrV5dNN2tO4DySUEPOc4yzUY6xa8j/W7FrVZBUG/1
3HgJGPU9jebWXUn0E8oo1337Ilm1AObR63TXlg9axhz2tdSeQdrspI/rRi2XJfYwxZR7yuvLML3z
cdLI8umvx9PPS+nZ4zxbSk2ix3H28DiZ10FhXQPSWCHQXLj7+Jq4hnl6qB+oJVDsF9++XEp/mu1N
9tem5eBCo8+hnYeCmH5DIiWsSYC8+b28o3SJ+P/Yv9D7YRVv7uz3GjDHl67kn3Yo02XRolLCAGxq
a2drmZb7+VDHensMsUHFU/sTyuDHff2P7/1/+m/51R9Dsv7Hf/H773kxVKEfyLPf/uOyeIM3W729
yeNz8V/TX/33H/3H59/yN//5Ly+e5fOn3yzpAcrhunmrhpu3uknkxzX5DNOf/N/+8G9vH/8K5I+3
v//2PW8yOf1rfphnv/3zR9vXv/+mutDEfxg+0xX++eOL55S/eZFXMvjb8fn722uehc+/+Ltvz7X8
+2+a/jtcAhV7roEOULWnukb39vET8bthYYd0bUQhJFdO7AIsTzL4+2+G9rtua5g0VJe9DSA+flTn
zcePxO8MEdXFQG5Y9NBt87d/3YVPT+LPJ/O3rEmv8jCTNV+L7cqnrRQPfBKOWwwAHXUkn+/szNqo
kd5qhkdd2u2XreUDneokrHwnRPQ1i5LqCuHOwu2iK6pfe7OoToPirGMsCB9pCb1wd2YOy0yRBHk5
eQMWJ3giOUJpoxPZyg+tDRKsU5Sd7XsXsrdXyPKqoe/xsgDiA5Hz4IzlIZkPkiailtKwzgZ6ASkY
E+K0YBAmx27k0NPR3s7jyCWSAKyvNS4be3BmidtfeCKn5aIEz1VY33URAjbhqTnNypjvgrtroYzp
vezx6LL1B6scCbxtsTyR3v2sD1G4sGDHzdQGJxLA7JlSwG4ae/fOHlSkAyrbj+IoTO0dkN51EUT9
Lu0PITIJVBU3nm7LmTGS4eOagKmh8yILGyZzU0O+TBhmoFQNgB32Y1cg7WhGchWqhp473cKeqdDt
vcewQ0Uw5B0qiXC81tBzFB2UksBFw/jd9wGI2FZ/pB0EQYBFuU8mRR+bB6UE/6rdE6SA1bKqL2PI
WJWEEIFnduZXzpVuosPJcfTZ7LpiOR5hb11FSj4uQzDVlM5hXRs5gJxMkPGsM+/b7bPoKn/udWMw
z+HkxA5Ksj45eAaQG4hnso0vE+VJlcjBEvokCb+EISqP6qUM/YMIul3vZDepAtbF6bJbsmUGanZq
hCCzr/zLtsbYJpSDhtKGtvy7UZj7Tg8uWtX2N44ztfyFe2fiI4KX9t302vvQjgGXGWwRlX4v1BZ9
qABsk/pHZXqawqiv0kTdBIZxr2TZNUrWa9nBrjIHuiqie7atEplobREcgmXNrQCwyIoIhSRLT0Ub
31p2siV2mc1ZjV2tuwoDHpFXiAPZNTHOLXlL3REWWjQRknXBuoq+JwUf0zm3Igs33TyMG8AcI8zZ
WsLf6lC4pl0f7VOh+zPIPVCvkAiF6lOmx9a8qHdVnptznVr1YnBv1RF0XOahiwjTtpj5kHUVEMB6
p35DK7uwi+ZITQIaerqO0+augdEKTfoQJ9XGbh9rX0fjZ/nPSqBvx5zU8EhzXrJMPaU2bA1SWmYi
bO9MP0R5giDEbFv60NaClByGkj/QTh3xtGXZZR24AK9K47vSw8iRbVYtAgJNOg74pCii9QEp4Hen
j5+akg1GbTRLrUY7p+O8XXi6vm76dKeAD0dRK14byvyB4+2DSYBp1N2uEA5qkOSls+tH4bTvjjG8
hLz+ekj+kMshretAhmv5LrOyYG7E6ZXf1sC8nP5ychwOu8gGOK6w+a7kyiYee9ZafAmjoVerx7xt
om1Wg5l8G7DDpa13AP681Mzu2rDro6kHK1UE+6ATu8JIn802rGf3+WgzhjVkU4NxHH3/2AbO1qDt
1tfdQvXU+wHmzUzvkXsYBI9kLVt/bcDT5vghziLfmA+NtvA6/VsbFwSgcHHHAPqXQTMdp7cbnx6S
I5C5YBPoNiPc7P36ko7BPHFdd2b0PonWKRZJe+16pLTwG3vW5O2ydM2JFNedCjOo2ChBxvaU/mps
q5vIDnA2CSjTidzlSfChibqPyVTZIMne9dKD5Dhe1A094DGCNWbH9s4fipPjRnMvTN61nlJr33do
Nup+mVraPM7xAQU0EjhGkVs4GtOB7t0oIWTHKuX1AvmKTEUyHxHDqbGKnArwu6yHN4hS2jLSq5sB
uFV5kbZWMB9Hc1jleXSZabKaa20GNjfrl1adZeu2EOt4jJ25paPjK4qn0YAZrrk1UtgO15Y+wq/w
PVJCH5tU8DHLR6SNb+TZubPqVukTGtd1++zX2IvRtFdE414KY7zIHKj1TFb71kes7PXRmzQJ+HYn
FxRrwEzRJ+FRKO6jSN2PIyJke/KsdpF7jQPUZW7SNNSj1Lx7bZbUDrbbXLwMxpMX+WA3xUCUhRLt
jYZ8HqfQZnWLA1Ph7nJkQ1pcYzvn3DzLlP5CFLz2YSbePCM+ZW1yC5v1dXDCrTbUmB66iGVyLPO5
5LtQbw3mjgYBcbRInpPGIa77U8Ivs3rC1FPkRZtGwEtRd/MCynjmVvyv2xkWtna20YPp0en3SBBq
G7y3PLI7x/RUhPzRo1peC1aAeeGGHQKfhyjVWUJTGkSeb2CtBcZv68WtY+C70FWxq031ksVvQjza
1tzVX9iCcSjvDZtTsndKylhBIexdZCXQR4cRU1vmsuyiQ+U5B0eKZ8UvvzfBjiPRm00Ojq4/jLF9
1YzxsnMwVxtG+aSakqdipt/sprsztXhfW4/SHO/xIT+qtPxnbYJzoK9RiHEUjhVAaF7yqrkesS55
jT5Jq8xZSpViJDspiodlqaYHpcKK4EsW0A4Ga1FkJ9vX0JhW3BEAHvdRgLqmRn+Q2/Wr1Zf4kXOx
MHWRz1vmTNQzc7PiqOILio2OlV20Vod7XWXBtt0YK71iLc3CeQ7q8RQZOmyXXN5ZIBE8lQ58D46/
8KHWOrqTzNvEODZDGs9KC2dAVEu0V8i3J5SFnkpr63vOq4bBGQtBHiZkcKnz1KS+U+JGgy1JTrZI
KOSbIqDrngOcUydVh6ld2kCMEVPwmV2zf5KWwGPBzmW8y7SIp6UEByImj61y6Y/utQ8ebaaajLCm
7e/dVHvLKi+CVpfe+EF7ZLpb9/59X4tNVJO/lat3lmXsuoa9EiIlVqfCDu5QgtM0DdS1q9TXRLaf
AMg56KiLAl1wZyGwkEm8NrCjOz1gT+kIsqGcJluISF7qms4QhuRgh+wtB1MjSxyWOCP16Nf5NyMu
tbUdZzjdBfmHFHe6utnVnrEt02rrquPaUfMtxMyPTVlKqhdA+khDlwyTcpUX6YrC4yFPqlfICze9
oKRkGQFJ9/13mIS3pSgegFS+OuG9icEtbaJ3WaMyaAFgLtSiugQfChYiRABdmUc9JdVKYQ9LLNl7
NAEnfcea5nyH3I1IhzrYevDdVLQHWnmwtfKmbCBCpirkiaRumWXLAmp5/FB1GVZ+xVs2GbR/pUKo
je1gbvi3YcOxWZjHpEjcmcyaicy3aLCsETpgPCpGdKlKZA8WyPwqRuqpFS+eq951Q3E5bRPT0Np2
JgyFnLmnJyIGsQeYwbBEGq/0L1HOQs5ZgQYaanq+3xJN0EkESHwqm7pLFY5ASw11OQbWqwzTb60x
7gzJwpwH45tTUUuzIp/KlvOk6TCO116f3ygVW9wiBaXq2SgD88a8GVuDHN0gm6OwZEEqom82C7ua
7SLZJmvNbYCMDnT0xvKtH5AcBXACYQx7KQugfyCUmUlszFTkVOz/ywoVsebjCnB0MhCiFIlSBcej
DYSN2D+/1PRX1e7o39eKi0rTRVYLDUBrN31iyWXDbo6wimBRKzoqLBOhZDvxBfy6NFYEI2SoGkdp
7uMEwXtpoF8VcgLVEmtV2encruOCfICB3mMCPdnv4ju/R8Kre0j7pAc+wGdmd8H3DlqFDB6W4bxW
h1dlklOrSX9hjWKdRc64geh/dNlyLzK76hahl24sdiJLGAAI8rw328FSNfqgFYqAd1d9TMeJ/NyV
yGMbFlJ2KPPYjTZ9gbx3TI1bq6CGxHkyXuSSrkFUbCqN7HDXZRN4sGNQJLp2LQIIgIMyXkIGJUu7
YWehqmxDfObyCoV20ONBjguohUabhnMYwq+WXeMbIOi+0ptpG2Nghc8mxCdetErYDfGMOy1Ucnwp
zMPmoOxaHZewyMXen7anTTXIOaX+nhAH3EY9vitghUrvBMu10Lt6ZWg0qNh4neooa5lErqIWA5cN
irihzlM5Gvh/9bVuMlTCY0Mraci3eQr90GrgEYMWSQjhdUast2bQrZvafDR15G5KxTsrgxwITali
8QnEMhq1kzayEihNt0vTm6GkdiERmuVxzuvWGA9jTrMSLi5GApIDKm1p4HsNkupJhmW6YFix6ahv
8y6/HeB2jgYVSqPkuWj4cpSUCZXFspq+lo9TKp7HStMsRwKeZ1RT5My3+LyOyY6fyEu88XEBBYS2
7DxQhn4ZolrGCOZL8OssCJDuyiG0OaFaBx3EUdmkwCJC0W4cZs1YNY5dkt2TQbFCE7g3M+g6Vlct
E1D26OjKbdwxc7dKztFBV0562Fdz1MaERMwsfEgiSKyl0OMHxWksqHpCZzeFX2qYKOGj8TaWbbIZ
zJBitMQj0rRduBUI2NJu2YyefQy6yJ9rZg+7vHWXbmhWlI9t9OASlrhOzqKet+5l4piT9jvagw9a
GykBf2GsSmiZ1jJkoGVu0y37iWSeS3xkcARPmfUApBTYLjryIDP8pRHq/mXFoSlTimEPucaw2mXA
Fn6dZpxSCun5izht1UXhiOs+4vBbJyTjlMMVeS7tgTC+Kj6pXV5NDi3GbtBEayfjqOKrdXTx8csY
aeXMVqNg40ltGXsuIG20lqzJTbPK0u5Bb1V/mxgiORTZt5JI3JkZqZyDlG6OBZKlLXWjfAXjEqJC
qh2NJLae0vzYarxRBXJoL9m2A6fsrD1oukzua7174dFWa93voZtQPZzXQ3nEgGFDzm3Ql1Pb91sk
gomH9B5/2zqqh+Hab/xqx7E402vc12ZUvnrltWZlxUnryosIvcLBluZb0ACOULSwnSmn2I/uQsEC
XekeOJJCXemK8laW9V1UTRsf6vGEepSoQ0Neuk7nOCVEuST8A0wCetGGLV2jgZIp/G9glQW+LnSO
Vdnc9EO4IHbjBCzpQbfyGynShrTNYIbr5bou01c9C1+Nzr5JHfsgdTJ2Jt+T57bXqdGsNB2crq/m
t6avnXKmXkphm1hMOHTsaUYZrs1CmxxmyiqT8J+0TCPrZ7iuJAFFtk0SF2/UotZdNoltgZi4La78
wMITPgCEhfezHAz7JitDmLwyov+QWLg82SZVDSYYUSWryMv1ucIyHrZQUvBehzPRaw89FEtouIir
2zF6xpen77JrbcCSQGzLu2Lm9SJTMcbVBmYPdLwpQlhOxEmyDPI4W0odnb9dXehiONKlvgw5CJaa
vmPk+T7dH93MH2lqsconhDURXvASy21SVuNc19zvMk6fNLu5kIPxfVDKR7VV4plBSIKvbKVXnGLO
zCBnnoNOWWcwCOqRtQZrKYFR7D6KaTZ0rWxbDzBl1KTecDiJsvAyb5n5HVCrqQKzPcrv3LI4AP99
bTniuG5fz90K3HMvwkd/bJeqS85oRKyX42NRzCgMsBvAX4T/PmsRtZthzs5fL6D8RwirFW+lNNix
2ieOg2xGuxjjKptizJRI18wgsDfou+ep9CKKPPSVFJDsviqxoorbyFCx2zbdZOCw93UUjgu7RCOq
Nhw6Ja4kGtX1Io/ScoOv6WQimF1p3aEandegXeKmIZ4mIKSDc1fkztOabZJtBC1GkVBbpcBw8pDS
pEUgwNYzrWcvSsxdKoyDlqfG0prCIwo5vLZY1vYiRSDatNUuBlAfjgIIVkzul6WTBYSVIrXKZ9+q
3kfNvoIztVK90Vi4MXN2bYS0iRqPkpeHyyFtiJ+Q9oDqlZPUgB2smSdOMyxoRCz5TzKwv+c5Uxnn
PY9CJslKlJzCrrip2P3Bi79u0lpfell7ZzX2k1qPWGxzr557esP2jyZdXN0CJy5u4ijeZhW9vlHq
/S52JzaeiV3EDqtFo1uv9ugWy8yr7lsjWFb6mKxix1obHZD+OjTJ/ezTazC85spute/eUNKIMuu7
MOifWrNLV6rES1r3XrXs7f4h8aPmD9nY/6nCf5ejzk8/1/I/9wT+cQy/U1nL3+X5n/rUD/j/0QDQ
6Lb/x78q6z9V/++Ct7/NnoNnqA0/Vv6nv/RH2V+xtd+RfVBQB/BBvd6ctHt/1P0Vh8I/3XbDctG0
6SY/+3fhX7N/18hFFK5qE5dNbf9fZX9N/O7igeDP67pmqlOv818f7n9T9v+sIONYoWmGzjFeIKii
6SPO9D5GYbUM9jFfa3r7FJWpuQuytqHAqBJzlNbjzg90AzhZyzLr4L73mxSoeU6E9ogHtMs5Tgzk
DPtShHim7QACNnvZH+7oPz/0p97E547YHx/SIP3INGyau/Y5CVlqtqgGs8vXlQlTPnGEvUpKcgoC
ww0vLDXcS7JglsSMxWj5CcnMsCGvBpvEsqzFi+zjffVkfpOOIeYNfBd/tLU+dbU+fb6pvfxn//Xj
85kOEEueE1QVy+QJ/6hIZS4buKKarZUPe8lky6ijdKlFrv6oxLggKuIeKNoH5hLaAIC5aDIDaVSr
wqYqCbVpvvBK/eKpWho+5KmLaLnqR6vnBzVOJpEAhmWUrdHmQr6KhhcaxFeeoADuaOUu8IyvlDC/
eESWruoOumeXYE/nbBwNfsgKnXvpGuW6vbbNbQKJHOvdUnPyr1hHv7yW6fC+4NJBpDI1sn78dt4k
ws+slJMBbco6wMnh+peeNWg8Zra2fz36plf37OlCybH4WiY9M8s+v5mdVo6q1LJ07QA0m9W6p8C6
FydRpGIdta3YFC2kjQgIfyAsasNTRIvGUjoOCQkVBb+EtS8pZbGpH8cxWQh7KJYcJOS+q2hvmJGx
oZVKoLenDMe//vBnErdpaPLhaRsSImvqKBPOurokgvSNafmkgJrOVS2V/oZCMbL70ZuNmoS4YBXH
QQnSay2kSUfjv0/M9I9F4X98Pz43FvkMulBpnNiaoZroisTZ8+Km5o6SdYyNYCiwS9ezfkivglhu
crvd9q1DycikIvrXX/2nUTJdFRETyiku/tNLaRhsnqSSp2s3I1+lCf+bsvPYkdzYtugXEaAPxjQN
05T3ZhKodvTe8+vfYuMNVFmNSlwBknoiZTJJRpw4Z++1K1iadnPEua1D0WR48z9/nGWaKFIZntPf
ck9egBzqRMxgKd2JccAcT5ZAX8JeVLuqEedu6pcn0tKFIVC6uI4La1sul/6fF8ACAZYnaZPsCBNR
26ikW6GpC5pPt5pGT8aAZ8kj+9tp0cC1zXstIxpCNAU331/yCeTv741ly3AldbJlsCmd3FgratvG
42y0ywqqpyremrWEFPMxRJYfB+Hz5JZ7IkR3mKHeiij8ZVXDrTbbN6aKXr//Kl9vNpurgwjQtAlL
FvaJJyDvzLoZAn59z6qwANYDNbpmZbd07cTRTIPf33/cov/4tOAvJB9cHp7OSJ/Z+4neaMg7uxNi
jHeVcxEqiJKYhK2LiHzCkTgXZtOPRVKd2WW+vkV8pmRVh50m2f5Pbro91DXd0DbexVFyU0cAB+Zy
L1L3J+rAtyhxf1iZ9eN/v0zIzH8vksfaPnmmu2nMXRyI8Y5knOfxYg7lnyrJblqR3hs68rKQI34w
a2fu5ZfNix9X8PJ6FqGHHrfz89M9h2ZAfGnOhYYocTk42LD8gpGUbbN5l9XT/3yNi/SBQkvyMlmn
T45WwkSRkrms1Emq0FIe3gC0cWwd8l4w9Y9+R2VD23LW2jML1N87dvIUecK1WS64Vlapk4fWmOMw
nhyBpBrp7tqiml/lBFzW7iVt2HbIiyu3mLSL0fgRw2XZOpEh77z63YqSYFO78G4xaSLR63ytas1X
GNrbkXyQ7sJrM/SbVXMtpkltsoJJm5m7v5RNczsaAvOGo/Ol5hDElJtIZfkJdrKaXJz+7nVXKNp/
mXc5e/G5C/7y1iziOLnEoEpTOjzHn2+s08/BPE4wjwOvrOkrxhqT3vRGb2NtN5b5JbqTfailFcDG
c+XJl2fq80efVpCl2WhZqCmgY2x7FtFJsbaukMGub4V1DrL2ZS3is5iSsTIuCYyWfbIqRqRMllAF
KxAn3jHRgLxNEy9tf4zUmQX4BKnIAsxHuQ4a+WUtcsElfP5FNQCCHOSHivurvxbe/GoXgHwoghhZ
ZH6mxJGO5IM2zFBYRPPg0bNecyyFlq2NAGXzH1lubormle0Z8nVDbIu2mEPTEHDm1P6q2pGuVDPs
Dab8dhFfhMYg10DkPowsMFZhWMBNjUP2U2e++/61PDFa/f+lLfWWkJyPvL98uf/scfGYdVnbFtWO
oB0QQxX913IExJWJ+7GtHgA3xohyaab1pbohCjndElBEL2oGsWV8WIrMO9tb+vkpr9X3321ZgD69
t/zqhHeAyRdgGsRyavvv9js14QzIWyNvIE90YigzX7Md83+tJ/iQ5VjoerrLiMw8WQU7z5nGWVmI
NBXZL2pMfTfnkJ/CQbbH8u37Kzqxu/z9tSWrkAMe0eIfp/rVvnbIVYpKPs0jiNCtNfRIwYXrZmrb
q4UEDSrjwglytJfj+CMbgkty2uF2LgPw6FzR+o91AtkjU1eHWpGK8eTSHascJkON1a4RwJVwhwUr
t53STWPMN13TvudmjxMnkgdDdg/f/xB/f9aTeytp1TMisSxWKf1kTc6c0tA11yx3CwPD6Gt317gI
cVQqakYPHuFz3lXrOfq2UtqbbcLoiDEqO5H9Fliop2dQDRv0BnBoYibCqseN1eKJTExGOjmM8SRI
7f0wyYNV4o9uxzOvzYkSmhvp6RShnFRIuCX+9bQ0DLMwL1Mh8t3IxGorMpL1knnldvsxiIFjt4Qd
toX35AIOAh9jXDiL6MaGimY48CqyNrq3BxsJRgHbnYGsflFEpmDYno3wWc45Zr+sysuX5dHmrLpI
D09LGkv1uhYlTr5zJih5VmZfF3PuDxk6rMq6VCEDme9v79/n+NPtpWKjr2KaJO9wl08rVuLIGk7b
Sbmbp9CvEie9GwbrkclWtkFC/oQ5J2Z0lMJrARdWlV6Jcol+bYkAzGoi9DFt+RIZqHKymLEEoyvQ
IJuIPiLn+r3OgMdwUGxY43RwtQUK5KAwcP0+LR6F014DXvEdI9+bA44RIErGhLGgHootLT5wJgYZ
BZgWNnKE5aM5sCEa/riSGrl2vX3H24jYmkazQ96gR7a3Fao/Fol5Az0Zo0/2naY/zbM+rLoqm7Za
r66g+QLt6ghQhGlzZoH6uvlQt9A6Yr2g04BF62QZzGpQYS0B2Tu7NHaFaV7K2uo3Zcxmw5JxmaYR
atEkoWFM1ALRm80mExNb1WC12ySeX+O2i7Yyhoonp+s4Q3lY9S4MLw3p2iLqchhaFwMosEwdm+65
d+NtvQB3xm58xaUmVn2SPGZ0V1dRWuv+90/K14Pz8myKv9WvQ4vu74v2n/1H6lacjYB2QCa8pkOJ
8aVgGp/QOu45bjFn3dDZAepELm3sCXRrgLW+/wr/ejskSSyudF1aHfbJ0d0JTRXWBt9AKwKI+zWv
bjBot7Ee/mSgiQTBi7wzBcXXfYCrli5x38QIMUc+vepRbwiWRiq9w+o5r7pkSpgtxxemy00ymKWG
h7LNgPI3ybY2xJFFJln3ff5clGr//dUb5ukuy6mSsyXrP701wrpPqkVBL6ELuynfBTnJrpouSHpA
dJBMa0/9mTzt4BbtRx7nfhuSTAtwqFW3Z77Cl41o+Qrsi2jiqc/xmn7e6JHldOyXQw41hgS7qv9t
jhG41MCGadPVF2nUPnTeeDGQMAsEsYdv9a6c6TWZuFWVmMmVDaZ+I+UfGVIuWXnMOaI6R4D/x2Oy
NHagDdHlMOmHff6SvTRUSwpBTtQ2+DSew6c0pMMTOtb1cosYF5+JlflS3/Kr/PcDT57LCBbFXOl8
oCjvqrDdu7W1z2S+tqEbfX8D/v1Jluc4NjsxrfLPl5bapMM7IZ/U7awM9UA2lQ8EC/9Jz5wB//ms
0QhnCwKdvhDUP38QKc61gI+6bETDr76WF25apdv7KgIdakc6EararW5axqb2vI8ZRdVYuOe+w3Ix
J1sTZmbBGZR7SNF7ch/Zs2JRty2dOiZQ25CM3wFANkffRAzzWvc8stSqpthpebA1SgrPrv8NzALR
nYOrk4OicWb9+dcX4vhtYqx0MS6cHi5CREllYUQZc0lIVMHUfCQVa/v3t3g5oXy6agYcvFvLRMNy
KblOXjGBm28izkf5nVXbmwkFsm3U8qqpOXFEixOlK8oHPaOx/P3nfj1888E2DXLTWUolT3c+33It
kZYqolb5tkHGvN3NH6psvV3eTeUqM+oUtGPdbJu47q+tOXgoGbDecLBGiS+vFNLBfcPGuJOd9qAB
KtqLkCB3fQL+wKK5spELrxIcFfvJUg9a3iTwCUVw2U9bJy5/GtqEo6iro1Xn9hseinbR+r3ODi9w
6oDrtYiKJfwEmJnJwO77K/+yXnDhvMFctrSXpK+Tl2pklmlRb0k/zdqDntevkW5N29ZriYOJf89I
0s4UCl+eIwYQtuPi1+fkb30ZMbWyQmDQ2R7mL5ilUxvBjfLq1++varldJ88R/3dOwVyabemnZ4ag
NqJoWOoryp4HUw8frSWhfkq6zfef84+LkRDE0S4wf2C9PXlLG6+s0Luk5EaPSPY4oiFULbszF3MC
jqeKx3vL0WfZ/ghwdE83HiU6JorZwJiLiS20S8SBMxS+KYE7OAh2G0k+FQzdAI5NExgXMrnXTSe+
yitJbrDHOkWrlKZAT/ySZbBwRhLLfpD91NCn7BhX1c9ylNnKiWLbj2Sc7fU23OujLY+ZhIfvAFZB
V35TJ3I49+KJpTn6+Vaxk6LlMA0pWFxO68a4heVb6iaRl3EHSKoKEbqN4aaOVHddJ28yaxxSa+23
qemPmuaFN3GZfah02k8CpUlP+o+i0+tnor7ilU33QYh3sRs5cxUa12R4xnpu0A5PhYjWXq5/IJQi
W0ls9DK392MCS1cn6BjEpzdvCcXGFlvq1n2NtHjTo9Iemwk4bkF97gS8sK5I7uPYQdVr2Cj/hmFR
nhre1pvBjolUWsz0gNsxGCxXnkqCA/NGEqfz/nfflSQUx1O+sUMV7vpAFm89Z4qNGQTFOjaHGZn7
VWKIaRfl0tx0dfzcFqmFStD51UFWRGgf+KPhzhxFikNtB0BnFzValVZI1MV6Cu3pGEUsQ6lmv1ZO
CXdO3g+xVVybdXIduFqwL4OqA+0248m3KSMFOMBqdjPagqKEL2aoY9Q0P93gmBZl/rhIlDVJa8UJ
0Mck88wPV9fiIYs8IrDregVnULs3u/5SKEIPp7bd2bV0fFtWPzyvCncGWr5dPrfTShVhfyuq6H3M
mtcZ/ffFHGXhVtYoIazciFENwiSKxjTeppXQLqALgKSE97AC018tjcj3ftR/BdqgXXghMyKLp+wQ
2S9xXddXsZ2/dg6ujxl++d6Oa4xpXgBbrp79QE/DfRQJieC9greM4tSJmm4nqjC41kX4hjhHB6fl
QGVcnN9xDUI6HhDNF6GHRLH+4GiA89nBdEKb9DFLaqzEOYFCQUZEUy5172ao8uuuTS7sMFcPopm3
nI965JGEuXu5AwuTRLgiNgLIhReh5yHeDtM7t8x+uBlLvlaO/ZVjDt1l0kERTHsbv4vbaOu86UmK
0LQMxmth7JHBFU8c3G9V15FH36LN4Tymb6ICRTI2kQ6znbkVorBux1wRO11LjG9z8mHx/Ftyyu7n
AOywFuwGquijXWjjZuyipy5Kqg2TpS3Tw37PV7e3XaSKnVB2vFUz+6CQZLyroLyt9Kw/GhY+IBHc
CND/a2O0080g1HzsF0FROT/UBfB9z/N8SvLiOvsLmHuZU2zrfZbWx34oDtIhHCvLRY4lvsm2thXf
lO6QvQS1t0VjlGyjPPor8wrvrE7ntChfDL2M98ou9a2Grw4yn0wv+tzvgdA/SzKGvO6iSobxuY8C
EGKczCS++AhINwHpRgNI19kZyTCt29qc1hhnrggyejNq01gNyrFQ4tWwATTywbpMeL4IgndO+Pqx
00N/1C3iy3Kho53z8AbYoKdJxDHXmpYWfi8Jnu+qMkDDRyfKnRAl8RZYu2yIrsLA5S0Qec8V6ebW
HRUBhCX/p3iOs8cymQkerKe9NqvhgHJxNTQKEWLhcpzPTPSBJYjvGFPRCkHGTDmCmArWpYWWdaj8
nvY4Qi4H9XMyHxudnLMCouMlnugxi6bbZiEeRxwVt1UwHCrDSi8l7ASO4SAM4pISmiIWNIDSf7uj
1LZ9MXOckqxG9RzZ+zadHtXQ3RUp4WuhjShVesqXFt4ZFI0WCHCt2XPqtDZmpT9lpRfuJevW1Aas
vVP7ajXKwELnQlIfsnVcgKYPFtSwk8r+tqvIbb+bo754Q+eBQL1O13qCVJ81Z9rnBkuG60AynwYS
FKweIyWPn40cBVWeTqBcnBZAkbP2spDhrgzD+FDnLMiKniX+jKNTeTfQ18Irogesax0cZWUfZG63
l2pK0m0rNBL7JjzbhZW/jabv6s271evJFrgHDxeIggcR/hnTCjOUsN0jNQBT1TbR1+NYfHj6sDdr
YA6lJ5h75TzVQXxuFGUsxcOnnXE5WS2mXp3yfznLfa5JAxHNuW1o+PuUSQpQGO70GDVeYF5PHDpX
nXkheyfCAbjV6unX94WN9a8PZ5RAy5UCh3r/5MP7SZlJXqIZafsXhQqeeMW2XDtS3sqs+JXVsAu8
8VdnuEcwWrQFlP5aEq5sYkZ3LdTHa2tkijC28kWX+HO62VCXzXA3JPA/Au0pkOJpKLpyXRvzqxvM
r2Yojz0C0A0mvxfMgt0ZVNuXipAf06F8orgXeKhP69y2CI2qrCQ/ZqlpewcJIVGj9YMklf5MRf3P
4yMVCZ1M4A+2floUzl7JUVURfdobdE2y5GpMBfTkAet+1jvt3iQ7c7DlU9dg2nKG+dVT4JPTMT/z
Rb52rz36ADjIF6WZNMxTZQxeQF5RN8x2lZawZOsN/Qk0iU6CayqyfyLInFZODzwhR/ddkZMxKe8Y
efMvx40tGCbz62Tw1ntFP+NeDQhH0cD6eq3a98ySpNl2RyHBGjsoX6rsTMvtH90WYqlQo3HeZ+px
KkVjVbPrKdDSXaE5BMsIAiXLJDm41vQ8pQc5QcA0+6vYiMWZA8q/3jukKQalKOMcW56edLVhmtJW
c1M6bczACqIiS5G3qyK38DKrW70Vr1n3Usz3c56IM6fsE9bE3469beAnoxZG4sZ1f37plSPCKEAu
tmOIdD3mYO8N84bsj4uAKVwj519j/+ra9PE775iJ8IEDs7kZ5Qz+T4bW3rUqtZ41fCL9nYWb4swj
9e/f5j9f76Tbo0ILFiA+513r3Lv1fPW3B6AB58Izc1eacjuJq5GEq+Jcf/lfvUjarnRkkHk5i0jy
8w9TB05HD1yk9H7aB0uqW2W3Ag6tEx6nnIgingcaBL4DI1cNqeEbge7X83DQ4vpcK9b6upgYlstq
Igir5mR2OqkYImXoyVCmuwZu76BM3wnZItXYf/RTI9fjvOkGvLzOhHtZGwznSLvfN/F/aUVxm3c3
+fjhVeKn0WV+HN6H9fCoifEXrRyGC0O8Zf+MbJrkRteRCDNq26DCj+y5WFbMvvnQ7OphNGq1tmV4
pyNQWBVZ+DT0f77fAk5S7ZdHkatk5Mrttm3GySe/+Dx1MJrhiO66mC+WClKcNdJBZFo/jol5u7CS
i6ZJ/T5J3/TZeecu4O0zIBxmdDxzUzwJk222suYdzGQU42hERj2gO1XzMiOky7cJ/7F93eLaJSdj
W2kwmgpvOHN+/ipM4kK4Co8bxR+Y1n5+dFw+Pe2oqXYcbWnNgopaz5KvECTm40hKZlmWR9X3N52R
b4sWdWhHX2ccH2PPZiszsUd//8sC5OATP2/tqDBdG6oGQDsXwsrnb4QVN5VDD3KJgmR56g8FPgbX
rola0LJNaYgLVTnmuuc9Ojok/YY1U8IaRu7gADLqnU3pFLmfBgmhcAUemyJ+MbwQ91pqD7uIQYWP
T5QkR0/ZQB68e2PxaMH3SvcqohsCJCEGpNMifr2Y4iO9NufoEo09lJF+Cwu6imV3yJS3a3M1XGdC
vKWtdHDG1o9o2bvLztPfs1ZPfCsUd3HdEd9aYTKwoc4i/pI/e9U3GzASNhMy8iUo77X1MJrTtmwb
QihQVR56ewvaf5kiY1EjJKrZTphVaZrjESE6p8/0a77NRmHZsq5DU+Y7NckfRTD8MYrg16ByAsZo
5h0LiBz+7HgfLEooCbN7oxU4U4FykZ9SZ5s4baq10xBCNFdNu41Drb6uvGHX4tFd3JDxhoAs8Pxh
2z43fXabDkHpV2HXczZ2lI+Y7gfrsbdq21odBi+NIGhEzp2QrXM3LwaTxGdj2FWDkh/uwFnjqtO7
RzMP8yMhKwQXD+oA9qu+Hq2RLp6+kuZwNXr9m90j4hdD2/tUsWqnovYFhxKmJpbyxBmDXY4MdZVh
951F/1sp7aVP4T3kFvvw7E6XeYovMCS4xw2na2Fr9w1O061tckY3veFetMh7MG8edLOur7PO8xEL
WFcDCVZlZaxkpYkN7+uwb10T+kE0QnVPDJ4yvBmBMSFfE+JPBkrPFwK78ISPftOq+hCHs4ULaAC3
UVePrqZX63koaa/0b8OUqVXJ8HubOAgRM9hBIfErOR6z0ejx3xnlNUnHO87oBCs51cKrBUbh7un6
ljvLzh+iIEJd1kxYTt3xrddLutnVexMXhDPaIj7E+lVYHrPioxEECtSxfdArr74Uztus8UA0Rriv
WEJizWgXe5WH2cp0CY4xzX3ss9v3e6NqCIQh1gpbBXSctttHvVkRziJuOh09UDfgv85tnrv+eU6Z
0uvRXkuiKztxJ5+jHafPTtsNDqJmnt7rMcAEg1d/R4DOvjTtX61syUqfH5Q37rFe/XYLUja02HoJ
QuOHERomsAH8KnnOBJHkLhpDsn4WvWEchzzMcNryyAZj6Oz5LTe9STbU2Nm7JCECASXVuMlClkq4
zq+TJbKjRGq4ju2Mabk0I/zD5gjafdzErh0xA0ga9BmZOLazuZ7q1NuOz9XcDKD+nV2HMp9n0X33
BGlldTdeFjw7PlFFkW+RPJgv8eaFit+nPgn8khPAJebxHTetD+z0kQTe8NBFnJUGkaptUmZUjnn6
nrbzRu9B7pETp5OHHsuNS3/rEFc5JkA3EPDwAMh0861GktXsKOIuKs/bqSEUaxUri7ZG+ZEb4eAr
hs3bvqzNtd7e045wLpoIRD7Ufsw0pm4QkqjeVdghkiPe7GZIwgu0oD5CDT2GXW8hYuNoO9bH2bJf
RzJYDNxnvj32uyjsWABqo96P0u42hY6prTHy9npgxkrCXrfuPGHejEXKbF7P7pv0KUwhGqZpOF26
vWNf90ye/ZbWPr0C8rcKEt4KECP7OrOIeaJts+5QFh8qW/KMJMNDWLQ2sYamiUW08/E0toQDRvZO
RwF+PXQG0XSdlNsuMwVsne4CFM7TECXRDnyHy2kcczc+h32GqI9ZHOCfiLCXsiZ7hLbEVV//1rx0
MwUfhSxpS5kWgL05IvVqql8NpCWYn4OrfNTkoSe9rRyrfltWP1Xppx3gQBXM3jrrtuBiGGU3Cf79
EpXHLClBAjJat/EPT1UACHsB5DqplJ/W2b1dNt6GHcTjPIei2tWeSQdbqWj+UwsMn2j7nB3U9QK2
e2u9DSWKbiqq7jpybfLqdUfbZDIqL2ihu9vOsKqXJDDwk47Zr6LQ72TfriKybuhuYBCsWNSsvvUr
3Rh2CbaLdU6nWjN5OWtcZ9vFCu8V6C1iuxjeMXZvBOk/GqYvfjtNQVjPXnuXaVLRgy6JhUC2MUNd
72Ji6/Pm3Uvn+6Zo/BGVJf52qnoMio+j1VRXzIpqXzL/3hQ1i1VT2/3OAXmxxj2hbWxlB36aV1s3
ntVhBOTyPHfeqmEwcaV3OMI90dObigq6DYVn+pNtkgQ1sk4Zlnpshoxwi34JaJ5q+lH9OtTT2c/M
6Rzu+uuUZ5HNIU6mbSoQDZ9UQKk+63Pcl6Mfm9nGJnJqmxTTC693DxFknZvdy/cVztdzgmScpGPR
QbTGNnxKZTcI3nMSzOA+cANtRd7uhrzVN1WQGsJsLFpbE5Ap0ffFarnTpmXff/8Fvpwe+XzcJ7aJ
nhbl3GntWsk6UUna4vuxy+5g92QP5iEqGOVuxia6N0OatVHRE99mTGdEV8tv+am2Wz5aLEpPfm00
XydHpEqvarg5BDzpoAvYnbHfYpDi8l/Y+vUDUsLtVFpnatyvgyiuEeWy8fdzGaV8LiiDwKgd2saj
T2c139DuT1elWxlnxl1fK2muTQqHv5j5e84pEBY1ctDpNs+RYI63oeCuDl0NH6q1IUFi9ZSHIKAR
XDLCxHvoXhHeuAqywtfBhd70EyGx0j3Xb/nHpTtLUDjCI5TwWDs+X3pjdk1jN+Hoj44g9HCMwRrA
c/n+efpq+0H/wqoE1lMYizLg5AfWmDRVxJCNJG0Ol3atfroGYhMbBzgsEIPoEyBHc/5gBMrZqSS+
md022BmpZfmJnacwMYbAn9DP0hBGIqPCKwOURJuPj0jvjHXHXIaHU318/63/8drTl3SQchq0Utjf
Pv809qiqoa21wa95ykemZ6sIET8HgeqXWZARXGiZfaZD8I8XDwkyLhSHEzKK2JOnP8RpG3nxOPga
2Fo81+92hnnW7dyHKPX1/NWLEYnmBSCc7y/VFKcXywyRtsAyuyfJHN/NSefEpQrQoaO14BLUCnwN
ibCavrEyr/DrpZ6dGZN15qRWfT+2a6SRH2TbzIfKla8p5cdK9CMaXhATV3EYRP5kNWylrpZflDOO
fqDE4Jn04WlKixSZHmVyRuXEhmpHhyaWeGhJc+QUqW69GQgM9ANHM3RoMwxQjYZ3MkIm2uLwtVSW
XKCUEaiYjHFrVzBPQip1AAdmTLrQWLylZMKONLu03JhuysE076enkgHmpgloFXIwq1ezSlhH6njy
abDjD7BBemhV6Pi4qE0c2PjqvU6vb/NWorZrIPOGE1zFUXnmo8p+WEES79MgAI3dzv26wDN8oeXy
yIHe/JV3+ks1WftUxDh0glLsXXySUJSt+xbvwaVem+LStuQ24mDtA4lG0YStsS3i4LpEy0fTP9zn
SRjtNKcC8GazSap8vg5Q2B7GalYU+79KwyZsljVjk3TQofXYmPfjQAfB6G6jiX04x16/jZa1s2i5
NkZNeVMoWDzJE+wS2HQoF7Bg93eJhO6k69leJvW0lWT9OqV3Kwd3X3Z4QPWkTaEmtndVMt13VW5c
68DfRpPediDnrVeX+nU6jP1KKrTtALSY/KUcctyK0USYzWuoTm+mR86zLHXHTxv3udW7dRN247b2
LjKy/4xg3iLLhF2TNeZRhJTCQCLK/j4gHCxohmQb43xfC2eggxP290Y02YcSqaufuPzdZOU6GQ3e
D9PlCDe76YJDgD8hunGfD7ofEfW0VxA7eX/FwdTINStraxfVGfFrjlYQxueuLQ771zroKyMksdIV
XXFYchPTWI9XXhkTHITg2PEmZKMmJv2snLSnrCe4buiTozfAvmG2vdOCK9GGwNZMN16b4SVpi8Ym
JBP8YKXDn9hR5oUXd9Gt52YSQCQshSSzka88aTFzd4AF/cqcOTAGdfgctul8p5H5nriYbylct1pU
aS9LrHI5XKi42UEc2QaNNt+Ghuo3gwvRF7UD2u66eI3TivCzAY25PUyHjkd7GFx1cB+MdKkdRiLT
Oa2ug6KwLympKqg7/LqAI1dQd36OHllhU2BEVxawMuUaTCqFR4UIDGhV4fXfzXiotmZk83SrMt8q
bIdgj98Yax/MQdINkorgtZQ2gSeS0Od43KzJu3IIEq449M/wE/KsQe9ZBfe8wzRLqCfWMAWg/gAr
jazwglbFrYTVfhtBtQG9tenoY+/bWgc9natd34404CMw1HUcs1HMOIuSYJrvstpV2xZ714Z2UL3W
EIXynezLMGyjKwQcduyEEKUR/ysUIWBkpL2rz5UUXzRR2EN14S0WTfjv+EZPdo86nftRDqLy467b
MzDOttSpqwAv1kMXA3N0asxCXghYILuEER5vw8Ear5B47HRSGKOGMFvdwTduLEFh6VD4AuEXVMwf
7tAgpC8dDsEjjGdBgjnkn36J6C1L30JVxTbSPlf0C02EeAzvuxoBVOtu6+g18LprOxYwcMb6owra
M7Dn0+ptuWisX6jCUaDRNzy56MgClYXPoPLzx6ljswgz8O4NGj2E4LTAooGA8mh26nOV1Rf9NB+M
QdXhX/RcFzzA5706IfXbS62yosvQvw41XDzELuDMmunV8JjTpwu+cXRBJdIgqhqz2qXLYK0YoFtq
s3cvlXoI2LlWo0v3VW9yasEsuse+Rnyp21Z7KyD3McnzaDdUuue3ZeNb7rtUIj4WHdTLRJ8u7c5q
iYkk6g/PpL3NITXCaAskuW+puLDIXWaOZVRwjwQh0i7Sx6gV4WVpPdUKRFlVlL+7VP1OLOTfka0/
D2l/FL374Vlpf124crx0BpujN+tHB+on7RBRBiKYfE0TgkhEeV9mrnUl+uy+U/q4x8+7a4yAFEKj
gKeUq+QYlfNOryvwX0TdHBpFDCs7CezEcthqY8jxVskfsQ4DuOsI9pLujJzObtdS0qsnvigg8DC7
NWv10gO1mRw8EWVl4sInM7bmBtzbfUHqPPrQVWxRRPBcXipPjwj0POb02iM6a4fO0Tpoc8CnSLst
OM0L3L1yhrNuMl0m+pPun+1DPiJjz2LpdeySKLuxHHahAb6JdN8XmgmkGEu6LLU9EJA8dQdZk3gL
OhS8wuz9ARYINy+SXFYxXVl9eTcmXF6ddvWVkw+On+shgMISei97ZGI19abX7CcGrTpdbGrOoXmY
Ve4dvi+0Tmcfjkf1izESDfQCw/7ibA7RSNOBLn3PLdV27hDc61X/w+vCc1b701fx7ydh6TdNWvbM
WZbC/z+a+9ZkF0jwTPhBWv1hcqlxamRJBoc0rN4gHs+ddmZI/OV8s3zkUj7anNywqJ9CrxOh+irm
kfChOKWbNBjuq5bRn2jKRRdhrqi0N1jsurU9imQrNfSpZUjlPlWj33v6ITfPHTy+Ot88ExKHK1AB
ogO0Tu1l0qtjqwrGdOeMEEztjhSI0bSqG3hTvOvWQCZw5F6bbCwbmNPErFkpjbcO0FpN4LOEn+/I
gXoUFDNYJMM9t3Atd+HTcdczOQsusTmLZ9U9FQpEeux4VYlAIMIRRC710ewRKCeiudfodM8G8exD
x5BdDsOr5oyvrjlvmUD/7prgsm2t8Oxs5ev3YRlFOoxsZNG0noxW8srFK9s5Mbop9wPAtXbl6DFB
D0rr9wE8xpL2F6lpubt1C+O2t5uXUGR7QZbVdR07K8IG1DqIC3JL4vG5Udm4Nz34UmkV7E290deB
1ya+3lKo2gTPli1roJeI4MruFBHruKNFTsPNzhyS6e0fTtZ6aznh8gIIt2mH7KEyk+NgEkrpDKiF
ZO7lPgoOc7hdKhRUd4vSeDrCU/sFtax+nhOwpN+/wV+eclTcaAJoF5AogC/1VOwMOKwpdaOId+YY
4h0ehAfpt/xdW2SB5FZnYWwBUAKRrPVD48Cx4WCpgHDvHE5J5NJBC5l3njm/Oadv+994A+zsfCnq
gC86UGba/0fZeS3HrWRZ9IsQAW9eC6YsyaIRRfEFIV5J8CbhEsDXz4LmZUQqxJiX7o7b3YIKJvPk
OXuvLZ1+0TgzAFEOy3gIKySAp0wdmIORCrVXYqTuJHyf3MR0gYJRblIPNX4WL81NmbbNzWIwka3i
XzPpo91ot/uhGmm0dhZN1d56zVFwkUsyRlY52L5mpsaeB+I92QMgtGmejjCcehivdELNbnx2FNJT
LA5hC11uB+HctdM42OF4/JnnnD9ib0YWPq/Poz3pl25qezr/fY78r/01WLcjirfXxeqbqBHiSnnv
7UbHpRLSgc61A9Gs6qbeQp61ww+4x5yWP8BF3vUibfeazmb176f+4TtFCrgtbjitmeZ+4JYI/huY
3YiIx8ljEfXwc0O1tz95jH+7CoU8x292CPq578on6jnFmqzKQUefvHRVzjDJTv7fznF+Ci1B1MI6
K88HKwLzIcZrecNPUQ28Yx5qCDV1Qa1odwl5Rb70knQ357DD5PO/b+L7HgNwBzpf2xjZ2pQ17/cH
eLa1SvShHZkN2QSFmMG9m2bUuIm3H1Q1bFccg/++5LZe/bG+bpdkGbMtRPoMm9/dUcaG6TIOjh1J
BI/SXDgS9RwlpVmQVtx9pn0x3l/NBdtD92Qz5aNhAif1x55bWEVLQxd5shxzbE3u6B1KfXyIpb0e
PWQGGz/1V5u612E1y2hMEekS2qDsO099iFv4Jv/+8X9RWqBAhHRh2ICGMRi++/UUNa3ajUa6z+2s
eeCkD10u6SrcoWXHWBexe18a6tmW5sFc2uF2guvnKV1/P7alepCTM/tt1pJE78G3bLvJfHLMrAir
/CJETCR2XyTIZRSQsK7XHWovdx8ZozJF8sYzz9fdddKrnmKnz+6rBvGftXQXfZs50p5582QnLh0g
+8iQKFD+/dM/dhx5FCgEcC/wxpFp9m4jc+04R35BunulN2/CUuQmpK52whMci1rFL8jCYVKvMe+t
+rNtpu3zlHDeHhXrZlidC1MTpiIuetAC/WiRq8gEdApTN9EeUjWtr1Os3Zedmz/9+y/+F/3bhiKz
XILDAIl9WGloxFlVr42AXgTDytpK7zHv+92mruAcEM3jhGa+nV/yzjn1HjKmyv3COPrLv/8a7+tU
9hNawrzCKCdBK763Pg+FpSuOrIp9jHZG6+mC9V5xdFf3k+v87vz+8YFyITrvSIG2GtV9L0wy12TS
456Cg0veJhbHGsBPL26jfVEsiYuHWHJHA7asMxhq3QbovQcegAMosN9ZBgW5JTYyB3LAYBpYTEsE
xWQNeVJ1pieF0SQGfWRBI7Zzk5NdkxOZoXnKFTZtODJU2o0aZi9Lax7E7+kYOAaDO4z0Lw/acjoI
Lc22FsH1/39/6cBtyAO4B6yJf64UVemMK08wR6g2ocOavS+olE7Lpkv694X+4r3lBvP9swJsoJv3
PDUWGXqY9ZrvExIgH5sZzk0Toiq9s5KjwyFvxzErggjM2UygRJiT5rOk7w9NbR4x044t5xSXs/5e
0alMFvEaOrAdr+m+W8TSINJ4a0FotWuMnB6Vlpt7KAVxYX/y2z9sONuVead0TI/U2O/RQpWI+5F+
cr6faP8kDeIp4SC3tWzQ1wUnVisvYGXi5q5jda8Z1Nk6f6O8evRk/Jr23ndNwRabZMnedj7dh7W/
fGPU/jY6OJTKsEfe9yxSpehNFQ1yr3aPZcreFxeQKTPnSXOz+0Zf9htnhGb2CKAPpoA6Qb6vd3Je
OhQluGjRYX/yWn4oQFxQDRyXIAbhlgKn8+driV4DEHQ7ZfthkN9HRbtUrD//fih/eSZ/XOLdHtmK
eo1TITMk0XvX0VBn9j8Sa/Oi0on5bJ7yYft/93u23/t/DsEIZAAJ1+OmBGjvOdJcOV3hA7DgACk/
//27/nYph+xTCisbybf57lIzqozUIhRiLwgtB7l0ohh41hZCX1Tx+O9L/f6z3i2a7Gns6pSjjAmt
7R7/n5+19DhJY237WXMSJlaOcjX71VsEONLPLa4J0gZ8VCIsWdcCTAV9bUwX9v2hh9rOBn+Yqjm/
tIP3azLenAl3Fo0VEy84L5UosOzQO9sNt4MgVWoyUT+P7Te2JeKoTN5UNb51Kw+EaqpGthxGPzPF
TWbkt+ZScoZtaeaYxcrruc4kiWC2Y83GohW7TuilGplIZPT4MJKm8JPbsn0w724LCyoqV51V1aa/
8udt6coOCsWACMqroJnrGmYkw08d56CwScLbZ2XrlRR+g+Hd2XTafLXPICrbTcB9LHa6Mn4fJw6M
DaxdTAIPRjWzNlebWKbL9rOToUetdMQqPVbwOYnsfIhyjVAOeknonCDN6ob6kjvD97zLH+dZJGi0
kJ0aOoydbTdfmvKxd/Du4L12JlainBZfFMMf+Ped+NuiTy8U8/NGPOBVefcdbxDNtEkqXsYRqUsz
TNR2bfetNkvyh7o2DcZJwTBrNnf5YvCDzGFC7jh9yiR5F2W7qWCNDVKFYdKmCKMH8+cjEY2FhhGr
2h5kYDgZOAj0Kteiet1cJPmrtdLBJlo2DeE+vi1qLs8rjwPesnYjeIunRbMeUnmtjDE+OTY4LQfM
R956T1NsyzMiepCPZiIPXkPfnD7tnabiD+B/sBHPliVkTFH4SmqeSc8w/MG6OP0w7itxO+ex9Idp
DVss8whCsVw0wL4X+j5+Cug8gOAUJbMxHAel2FurjoPQ9C4j3ff9Apuve+HEsUS1yw/QC20JMB3b
QavIs1G4Rdg7VXLWRtqSqGBn7I4YmhZOPomIUwIczJd6xMbQbmeRhPDDKqMRO9S1B0abQy5ax4lf
TJjNgFATvn5RrW+JUZ3oY1bE64iYplriMtpI38wYJeSg6aieJQqGWH7XzBxrjlTFbqnwHqyjitqv
cl57wzR9ReKZfB01ZAfUfmRUiuyCA36KuqE8ltn4mMyYFppcQu1vmOo0nU/Ou0apvDmYOsf0MVXf
p8THGlt8R72okaWucP9B+cfd+EP3knu3Su+dZH4ZCuen/Y0D9beCxAEmA1BwJRhrQo60soxq3SR5
oWx3XV3MGLOMNupK+5uZwQKtcLagRKQHpyueFsSz3UdNAU/LTVhUlko/MQSjddj2+1YoVI9LlfhJ
VhBMjOB4bVCMdgDezeS/wQaJrZxccy59nRmtyauyyxh6+vXYvHmL8fV3yy0z5x9MJrb42/LYqfmR
bwZ5jdWdYCH+ULL+KHv3AVou5IzhMDPkY31TfsCZyRgeVV74s5jXPui5nzttq2eLvDstQC53Q9E/
ZjGBeFox3EBkg4LfSIyVZv4V/0wEcSz2S6qEqEF7S3/WmnD/lMC2lokXlEoltbrUr9E374ytMQkc
JsaTC0esCFs3do7g0Pcr9ZTPe6WjC0M61pPqJsvyRZQx/D2LeIRiJq4Jg9FOmiSTrqX6PBT13k2J
iIpzQSj7FlgKHOEEr8wAEYYWsBLejbUwjbPh8ZS6enZMB5WX04+Aylz0h/P8y8G3GXoWr3GVODdi
RfI9AFdo3fxxGcRj0Q3fC1qzx9muHixTmU+jcLoob5XLXN5D9Ux/KMTpOhh+dtK18wcJ+rtbzP7c
9w2vLuJCVAdFezMyH/bnYd26sI2xn00piApWzb0wKWht9bbqKyOcG2/ZLzSX91lcVJFYXzQ7e6s6
ZKf9PVX42xa2hE8KGYFc5yDmYdJBP8i8/8EdzxiQ8dtjo3P2WjN+gS6Auwfu7m6dOrFfrE4QuOsg
mLPbLy3vFn1KwMmqNZFir8jv3Sj6yFIwKqFE9HZ0QaKa1Ci/kidO586xnR+cWCMJWHsiFgcAD4Jg
IwNSjtneZ4SLHM/YMD2J/shByT1ALqDFqXTOjvPDySVYFk/hXqQNX0aMBsVW71VMLDeZvV5UXImH
ydtNRjvc2F0WQtufoqFjZjsq3RjYnmLt6Adp/3uyqR1MEJiSGStj8k4mtucVbaM+coqaXeknrfsN
sTfwIJVGxdASmIKIYdc4GvN6T791J/usEmG9W8tV3+HGwCnZMHzRteZAVhhJyz8sYV8VdzgN/Uvp
eidqVSJ9Cl0HFUjvQfF4UUlwjC1B/dCAldMQUnQ5MnHNWJkcW9M1E49KMq0Hwnh9qyqscM22yBHZ
5C9oGUTgeCRLqK/aRB5SweoRQBUKsjz/UQBu3bVpGZZ0FTGphgOaKu7pfZIvmFrL8ZS4/XrQvW+O
kR6ITMD8WlP/xORKmRsMVF803AL5eDfD+DUM+SIw2iMo4FGodXPQMolA2B0OouDP0nLlTKoag3P0
In3hBhlZnb7VCBTpJNDNJIvkVUFH3EUw5+BDyojr8peziYM3cDZ5r6EWz63WEgxMxtHSVfhUiqMh
VXs3STyL+lj3e32wRqyb5FKkDx5TLZQuqR+nyrgbxq1NQ4RcOYzHHFrGUVhHDT+qjH94mXFTN8PP
Up9JJ/DoH5izd3VJAnTGzS5jlzjVOs/dE1scVVYhQmkOCC2rLWbJAn5IdoQ6AiJvIC9O5jnGou2T
oQrFLC+Py6AAFptXqkD3hMKm9QF4cQDE9UHA0DDEt5Pe400psWeI3HQxj1hoApi8WLXx6AEK456u
RFkndUediZ+RAlpncLScRNXkt6nmTH45ZVY0xqHlKXgt1vHeSBstWivmCG2lfyXN/RtZiz3bKzv9
2rJBZeMaTaK5XYteDbhtvuIMVyJkD70ej/62JEFuKJBn/4Ax8pokyb2N+fHUl2/IJF4bpjSBqVi3
faVfRK7y93czcgtz13fXW7GUoSPyNuoJG2GaOZN7bjtfDL0nBaY2x3PnOUC1SjcY1faxQx7kuyTq
NDEbAS8zyo6Gr8pSxPcRhLCtjve2rV/muqgjVctORW8T27H59hOZ3ENTDcYUjbWakHaIfioLk0y3
/ZnhIaNjCATK6CYBbmLvqirm10YSJ7Kitmh7gRBWcbDqa3crgWBhaS+8fLm42CPW9oykHTDzLuGT
klzSXm1f4gZnhFN5V3KhowX30q62GsTs2KcS5apI6oFFZGDFMoqP1ja/9C6WSweWIUGwqLnNU7wF
wjlGF7rFcJUr3IPKdsjV0+D6OQPVw0L/hq4NyIn1iJ+FWpyJiZsncQjcu0emXwM7S7MbK1NfDa+2
/VTRix3yEppPuC8TIzlIm7J1zqc2aFYaOTH4AF8YuKJj8mQqO6eXTKsKFgJpLfrAkJ3+o2+neKVY
SLRoqFN9D0Kuy6qdWjiojBLsIurY+Eshf5ppnxL1of7KG0o52Mcod8gKbbF09lWFK5D3js8Qj46a
XBzldnTKx2GmL+C4+KtVhOWDKEt/NAeUAjJdA61OSHpS9buuZ59QKAJ9zZBX1W7Iwbb4nglW0290
il6F1TUccusc43phKUSRDS50uqlWQllBLt9S9TRBhsDDNxDBqR2iqKlC4cIUJTASWl5jqiAWRwBi
WesUucuYBgZB9GlSknUzp3sy5q5V5WSR22UL+R8J5YC1gjMoTVzE5sh6w/EOJN5JEWpErscc0SHc
p3CDdxOpLG67mWVcSe1Lrn1ryzC2YwIe7auJpD0ZgXgIzkxYDszKR0dkRmWb6Yeqjw/QN7PH3Ogf
tNVRsFAVPzCoU3m6jPZXPaW5Em/DYcLMzoPlO/M8BkaqE1aZ2KgAUvSI/TCpISRIDHI5GexKyKa0
Ckh+HnU2snSzCGZXIYNVJSM44x0iYVlfDklZy3OpccIqdM0vauUmm/v6QJaP9smBS9+6Fn8ePc1N
RQuXx6bBxaToz3MOf2KNClCNI73If8TaEun5dmwYTc8fBxhTdG2DBSJTyE05cjTXIyHFyt0f2Ai3
7aQtyNHzCMQUC1lsC3JFuj/EJaIteUhr2p3lK0ygIVB42T45N//lkMaJGXsfDVgc6x/aCVlnkwdN
0yCiiP8+iOZ1Y/40pkc8E0C3Ix2bl1n+Vxe2EyDHIC+RwoT0io6OvlfOBOYNoVvCNIWlei5S7zP5
/YemFP0xEiFQMQADoZ/3rrMSE2st8fhAlRbGnezo6c6G0n/yBI0PXUpPZSjF7sRMlw7Oe73E5vgY
nRbVJZS0ZYdysn0c+PAYz7RPEP6+JxoOI330mG9WnXdSyCWDqzqAfVjyg1eJESPLYNxhR6z9GeBp
SCLJqztJ68CwsORwJ1tshaNK7V3W947bgdD35mOStk5AOZOyIpQ51iav242DhH8jNUKIUTUNj97k
XcCnkrpIlBEt8VtI07zdsfpd98rx1kmbT5QcH6bJ3AtmgyADTe7Hh17W6pR6Xbg9bcDWIwC2yFDz
0IO3EYPyH9p6NyQvPaHRn/Sq/3JZpAeIkBlaMQJ9rxLv59aZXHLK92tJljfWAwREg+3upd6m+3SC
QSOa5M7IPp27fvx8SXQwCYgBjbcRzPR3rdjZyVcSfkHusJ4Q6dExKaqHcr4Y08JIyMzPSyycsE0Z
JVTuf3GfP3NcIG7IKOcdYkTd79wMlEW8nFKwHlBMyInyetemuX5fGVtktkOMR4dsmg/40/76h74X
f2vmxSw++mY7fi8q0l0BrEnFb2mgukDHnJy3JOWDizQjLFXsxa3HjjQtabgU9sk0EipJtt6pfUKG
XxwdVU6+SomKkNK1DwYLLi7Mn2Ydx8deqNOpr5YduqnyKPXiHvclRxid/E8j/sJkk8yz7YOZtflU
DzpSaiVF9iM5sqeKv+mBobjkYVGLV2VGVpWa3Xdyb7k6OXlBWinfR3gzF6FweCH1pN4Z9uqAZ+9Q
as9oCND9lQcYG9PBJuRyx7FtPE75y5B05bkoeoeQtTkn9ym9GHqj3IBWuZtGTmAwjc6J4yr71fKI
/a0k2VE6qmCbzXBHOfVfxgHcbyrnR9ZatygqJvTOGkFuul2Fqzoe23jTEI/iP1sKBpzF9NJA+9mj
Z9iXi/61Wj2s8s4ynVaHPqydzXstIzs+L2+L7ClXYe4mOdHfdTcH/27u2R866Ns8Ayi66wL6I0rl
Xfd3ZhqlLW5qR9ZstP6yLL2f2O2rl9NRZZV4KtngTpqL5C+NMavW/UzKu64sD4zgwoV2wz4uR92v
F42cWTccMvOkKs23ATvfzp6eapWS0LGwD1s5sykD9NEBKAfh2IS8Dot3NuaZ7p3G8XGeDeMysTdr
mObOq9BIT9bkEEwCj3I5ustJ15Jlr8iYg2zBgcmpkyQwuVf91pJrdFYyA1Z9UZtHQ8xHW5CQpglw
H6sC0UfSVzAzHE5UuU7outmXTlqvA+7Q0BiHnuNybGFRQxLIwG+MMnv+Pit9d8EglsAffBIyLYll
djZf/TCepYzj6N/P4jc5/Y99H5PnNtICXM6z+ECZkUPLwdHkWQhlyXHzrMtNTwp64AylxuByGM7p
Ej9Ww+SwionlpAGsqjVpnd2uts7r6D1jCDqhSTgsJUJNSD2MMWNk7as9O+cs1SN9Uvpjj+z1QA/y
OGdDevGMwQ6mVRf+kuf2bdtzt//9uz5uhkRUoNKw8aAgKXo/YCA7WqhrK+woHcwacOP6RuuFVriL
tDVti506ecCHVWRcMlnUT7aBj+837i8LuiFa4m3IsW0T/2e6YSBHIDwWL+dSwoEsCS0t1KPMhBlo
M8F81GWffFF/vSAsAQ+1gKMivfnzgrGgHbKUXHAsnTpS6qy9pc0DrsfiaOta2ukzRupfL+gAFyPb
BkDLe3J2UbuGOUjURGj/jq5B27eazGVnECchJmEy66Or8u8nyp/wvkRFCoPid9P1bfla78EsTWbp
QxUbdlTaekrHG6/B5utYROEe+nyybzGGyk3dtDrrHefraa/xioUu0ZYqI1CcCu5/fGz40+3Fw0Ja
rueSMmKXqpiSAVjA+rTzQlystX3TWsSdUtXbSzEYFj3LusYc334ddPOm5MBwLXS1OcXEn8WthoJY
QA0AzgAycPJuXQ5lVUeS82HaUsgk4qtA1fE8KfWAqgZfqS+1+geLbxHFpjIFrpNlfkmjwOec3e1K
deZoha3CKChVdL7OnT6Y9/UIDbBxOWjZlQh1RTxO3HBAeqMagIoaab+Mx8yuNHT1gLHasQEF5sir
sf1LE6OHqVudCSy6RafBZcG+QUfOPna65C+eKdAhlBo5dJncLUWCFwSxhJNX3ZPTdt+ZzkMy1VNI
cX2v7y1BlaOaP5LY0B5x/TJ2mzzlkB/qXr/rtebS6ta4L9O+pAHvWTcLofTqvNBY4+aRXd1SbBRk
rG6Gu/PvGmnKzQnbsOZEv6s0uRoxkZtjRzsP6YqzTk00MGsi8NRGdV1d3Fkb/NyhXuib9rIY1FQ1
UBZ/aJnMtrh/YtmokZve6yONTsUYTH+luej3nbzqxhiIoj0zOVmC3xVT02ffFJ25dNvLOKTvxUjC
Yp8lSFOdnavSL4Qb22p+yhK0oTQSWEyWSgmZr5A1h1M/nEr1SbWSlwW2a8io8Q66xH+N8cvBWHbR
CmGT4ox0B+pzIkim9kya01nikOGi11FOHBxtAZECQdOerJrBG3oy4+D1+X7N+QOHmgBQgfJ3b9X2
Pl3t4oDh7WJ3sRopPVOYlKG3j7Qyu3XNm3nt7AOS/Os4msuNKHk9euadtIHCfmQkCr+FEqnwtEhO
hhKlWSkjIzaxbZN1jB8IzFg5vMSo7o80IJ66vNGOccXzIZ2d8FuBStFIzsv4ZXR63HBFOwWlk6mX
LnafF/D4ZxxccaBnNIM7QT+jEnP6WC/S2OtZ/aamxVUjd/KpeKIn0EvfjqW1XwVNZJfSTRc9jiXU
52eh0B100/o+A2vtl3VdXZHTIjNWstI81us6+1lqycBJUjNQcTZMDUVqU1bVjSW7S+aBK8CGYJ/Q
jkoyGIyTlRo/+SfxjaJJFgvXb8HEkm5RentwH7S58DYG7cTBoGqb8WYw1qA0pi/ZTG97qt2f46g7
D1BS9sqonmcxy0NaP2k4ss4VffHfH5I7AMYhgVCDXOkNUWOsyr7JDSo6XJ5+3DlPo7Xah6FR8Hzb
CxbFrJlx6NN9LjlnBbYFWrIwGRJWE5OJMj0XXOjWNMUhZf7IH0OnYtGVJpw3N3lTqfcN1UbgWEV5
k1X9CV2f+qzYzquzEunWoH8NjDmxd0YHDMOrUu1Lau/brflVL41NVhj7A2mp6EYyLm+QbRQOYjBC
MSTXVp3sEPbXQ7mAEHQVHKzcsZcsmynEqrSNmK4Erp7mwVoql4LD9V4UoVORG5SuVM21pR2zngNv
nCXaPlmLgz46yq7TwHEopZ+p5QNgzZD49fpcT0O2Sz2MJKVch3DJAIcYxLrmmhkkldpEWunxfWQz
Br+5AtSQA7VNcP0X2oi937RPC21BxMmZGhrFCpPeNG+abSJJzgB1PooZTK/7Ft9IqE/rC/Zz4dMa
4KAzcfgdE/vBqjcjaIVRplpYs3Vh7Dp6na0KimemYSUXrHlwp8iUNOki6I4VSLx8Lxmmaw18C/OF
CsT7qhOy4RUBjuEn+HCuP5v9IwQEmqJkBtauSR50TGdpTI6dyOr99n2RGoKOaMgBCpozbxD5rUdj
1sw7wqf2AE2APBXzdcFu0dtiOmPbmfk9ftuN5lWIJr1fmuLWKl60XNeP61ztm9ki8rf3ADWSD7wz
yYBiVDtGaqQtqLkZv9K9aZcfcYurC8lkHpQzWNfHGmntM8MWEXouI8yKTmUaPzZmp3y37F2P4YGx
1ASqqO0Ad1rZs6qhe4kJWkukGVVO74SoqIIyU8nxRqnDPzZ4/lbyCGMS9GYp+kAdxY+Vs1gomG6H
ucgvE6Y6LF0lkRHK8p2dSX0u48Uvi1aNwAMtvlxMh/nJXG/4V0Ie1jLdlV3HNTJxMTTOrCnPKXJX
7Ytd9t96ssy77rroqwjMWiG7Swx7a0BtXQAXuvRrepla6x4zi4sPj8V9ceuQWlRlrUreKl2tI32W
SeDaoiL797UxDXHoQOjsVhXUxjq8uNVEOAm/qNAE7E7eyt8n56ViI2rdwt0tU06HHzCMZg4/dGHh
EKx4pW1nJl0siYrCi7CWJhHzHLGLFVxdCtPNHKXmjenU3lnmbsDQn3PDwg1cyJIL85YTeR/T31xL
7UGRpOnFRV0GbqxaQdzUZQguUpRPNht5tKQUSCV0BA5KIUAx69Aq7kpStvpoFuUjKfDdOdNykktw
ou4yGgjs7yy4TUVPYP1V/pT4oG+FY78sdvG2MMT8j23l2cO9/YVUqx1aDLxkufc1zxptb6/UN17V
IapdtOq+4z1GyqfygrdsG/g1AnvEWlkvcccg/b9mo4I0df9CXzi+Zygz3oLdIqzEJTqaJW1J7RPU
dzOYmpLQezRdm8yvAwTcIbarpr3rrVZQQTJl7s7A2Uur8Qr4FyuWMmYsasp0SUV3wU9ZBcD8gxKI
396eMKy6U097dR2HOzQF3jknor1TrP6Y0j8LhlaQe/XCO20d+25e0Mzaj9IEZZU2xnKV3b03vGnl
Gp80x7kd0+Qur1r7+/0sl/S1zq5dC4IX05l1Vpf8x2R5L4IOc6PJiZl862vzeOhgvF0Yhh/REMAq
qNFj8D0UJOfGcgdbdsXDYyt7bD1XW5XWZUjar6576tCBBryzpNHHdenPE/cba7Fx7sV4IREcg1nD
Igly6SGPkUY19rWOCaS3CV5Jait/BZ03dmboSuJRKthVu0KIHNCYBndpaYIB0C4KsBPrmH6wBG1p
a8ta6qbiajjyTPDvDO9kgLg7F4F318/IbjIGo+clK5ikcexT0hQfLTEJgUE6S43s+CGn0di49swk
jIKzFu2BNVTfoX0KRvk0jkbyOGIq/L2eM6Cvo5Y8VYxve68d+dwpp9zReaA/9OTw2XWd0/sFyW07
fTZ8x8ARCTZ6z/RgCmvV3SFacgKIRxn45xKhRbzs6JovVXajGPk3g/RwxnUEegPkwqU8VBcVZDFs
7sAR7HzDKtlLbJe5AOuFJksdADVMpt4tLiWvF1ABjOizrT0XspvPtlWzaHsbb6p27LDM6xemw4xt
Eo9ODXFFQT4b5CvF8WHO+va216fuUPTNm1mVT2z3j2tdy6Ar2IS6guWLce+XpW8PCe0aoII1y2hh
PPLviz/15q62R21XZiZcG51Q41xIDJGGceqXr1vJnddUeY2Mn+J17HFHM4wdUvNn03rPpmz3UiOj
JUVPfq1GpncF44pWj/Nzwuda+q0o671WVWc8dzcoTd9qh3dtMAT2cZrJgWlgqi/WKgOg3k/B70Uz
Nbg1ZvOtkunPebUc/JHTEhWa53uGRHaiW5RlxpNX9udy5FUtJb0USY1KzXGmj30klGk60qYv3T7U
qv7otB74tJHeabJ+tXL0akzsYUiMyYvWPMo+IXilZPxiGIRvGaBrojUBiK7kGpKRGtkxSRxUW+gD
u0EbYC8xAC/T26WFlrmUC6jojUZiWo1zWlP7qRgtsW9Wu70kctmASt/suk9vbaR9p2k0OAY1lLZW
L34ltn1d4tEKB87eu7ktbMryn5ucYL/0OPrLMVE5kQzTEcaOsvv9nDM5EPqEiqnYSrqk4v89jqc+
Ro5RdxCau2mAX9VfjRgy3STkJxLVj/I52g4WHRDMA66pYvz5syFgTzknuNTaujrZo1caL3YHbcDM
+9CNJbIKL3mBsu4FMIeq1K3RFLSfzGQYC3w4rkMeoRtBvemijn+vJ+0rPWmwkqoRx2uKGjMlM3RF
MSAtQ4bEo02HQQfIPplkN2ubSF0ulniJeb2EGqqDR3xqWdIZTSuDsbn+XOmlEcRGmhzyEXhal75C
ar0haCe778rlPm1xZTOzSqMxvxVd4z6oMXHfMXEoipYb98Sw/dScJDIFaV87O8l2GUyvzpX6rwVr
flJW+bNdzc9qPSLo0g35kLVZc6SPmOyp6Y/qUI4PVq/8Vxpef8yn/qWN4+LB0MdvdXLJp276qsco
e0rAuSFSPCMy1bKIhF6vgYeH+QCk1fvC0LsInpJU2HgFSrYoWCReW6u7dShMzvzWTeem07mQFmID
tz0A2PQCmcseNVQy+yQKoBKbkQ0lVgyFIIYCx+z9kvbCudXdTYhMMqnTNGxu6twGk5TLuTF3tKOU
S1nnK86WJ4jW4lwxGMenEe+lV3Dr7fyX0fP+Z8pyqzM7CfSeKmBo7eeyb75imLvtOSvfF+tyXL38
XjXX/jrW6dEzUpYOd3zUU32JBsl5RleGW83KqiN5GAlzgyKPSidOon5G6zi11brvu8kMLPZ2igNw
WEAvpE0bCbNBWK9OpNAWf66q+VbGSdhVUx0Qrj2HCxBwXuU0ilvlZeSI4M/MK+E42E9wRKjwuv4b
SXXGEWPLNwJwIOlNixnKhimUXkugYGqLNDI7GGYZ7y1zHHxL0H/NR4ZTHCDNGZc3vZbl3tYr5chk
PSy/ZHypT9biaL7+1nRJ9nVGcnGXKvN/I+QsulX0IFayJtF4NH5q6V/raSwvmi6NCEmEONub/Mxa
KeU6NoYDi0p9XjV7OUKJS/93Tc10iyNTIu+X1b6rLb4BO2Y5lUyCV7PvOR2gs/UUxdqjhiQAjffJ
GCDKK/1U31rzvSZvunqS+wkmR+QNynLIk6r2bZcueNsYyaVe9AuxvtqdcDVyIUblWevm9oSmR/ed
Gr76vxt1H1uvzDkhKDDYUJ3t6/9z7Wkcs+ZQnv4PaefVHDeWZtu/MlHv6IE3N6b6Ib1lJj2lFwQl
UvA4wIHHr78LqeouiVRQ0zER3YzKBJQWecz37b020tJ2rcseEehY5AtH1iz8/LWNisNUScXLnz9+
2l8wx3AdgW24VF71d3CqwAQ+DrNxXMWu6s8j7Bo4Q58tY4TNB5hYxWk/dGT5jdopFmwPP376d+r5
KXALeoPO1IZc723rz1VZcUUp9VahulTqs/oloeY+rzuRgyQY7j5+tvcC+ikGjsqrQduPMfStPrpQ
q7iyU504GKVneDRad1Ww8kKQcSUVgZKsQ4ckjRsbx/heG/zH2oMtQHetn/VWUSxHqYbLpEMPQ6JD
PCs0lFyiouqkqASXBa2KxNvs6f8zf9dDdDKspNulrrYe+7Bd2ibJEJRfaBSipln1UbBPIMsg4huv
TVYudsFeNvUKeKF9g/y52aajZFWglBb1C/uZEL8CxRbXNZ9PxMXdffr48/lOPPu5r4Fe25ucWRhU
EHRNV+kPNfiU1naApw9xb++re7d35rmIUDaRxHjVLrSIiDLoqd48MpRncgHQjZErNe8aQh7h+Nlc
qs2iG9x+DnTxEl5wKrNXP4iqeZchQG6aCH6mzFaNwWVd+Dd1glTGHPQXDDvfCIomv4CiH7r7UTuw
072TWt3fAUaSKxd18aKxrKPeW+anCjT9PC9aHj6GWFOgfssR7s3QNn+uRNw8VkcnAmQYepbY+mQ8
LCrF2ctyfACcE5/7SauDE4bae6b4h4EIi0Vn8uMDv4e6xSnKR70D3gQvOCW8T+83vel2O2k+j1Bz
wYIm2pNp0d2SWtMcg7ayWaXnUDdace56L7kCUUmppSyjHXEKiwG0HTI8xrSm1ZqtVWc3QxHIRZGY
wTrtTPRBaSnXrUnHzpKkUjg+UJuqBn/dueV5FLU219rqs5XCs8jy7Na0++YKIY0/K3EKrl0qhqMT
UjjW91bJHN2lDtmP0UikScYama3eQdeR/mgYv5kk5+hrn7TM7LYeur+lAYYHWdIiUqxgpYe23JmR
tY+o/q8hJvNdNskO6YF1jgttpxi92LaY8GPHz3cGWnayPyy6AW5/dkgXxmWhe9uh8cGJEcGwqGVm
AM8kiUcYprJgXQlKli8udpNqa4eOu0wWOW2XDfV+ZeHV4tmPPXeW5mq3g4SkHaIgh5+Thg8tdfh9
qNT+bgCay160vOVSHh7YXlFfyIyvOfDWPYRgCtWGurPG5Iwm9RTUhbthgsxmnaU1S0+H8dWmw9wW
wpkDP18MtiXuRkPuWb2Luo4Pjts8QW1AVJ9b9UIMLW1yo7Y2fVm7ZH4jSG+sq9yOEH5Z+wQt7qqM
VMjMPTQJJe9Q/efWUSjJbZAKAwVUqxFwHNx2VH6tUXgz3Q6vOzGQ8JEZLxEYorkjwMMM+4HMeiDD
FDAV+jIZDcP1b37g7yUDpCvAJ8LupdL1etvyMqsgjOoiwCpZDIeqrQu8Qnm+R9ETmtGJVAuAZwJz
Xho8qAmoUsf3s9+ITL4D9H4eZBBbuHg/L35p7S1XM7ZiG5xbBqzWDBWCR/VgEXn9upky+lw9R9eZ
mQh6pZgDHqeIMdI04JrKjZ7qCYshLWfZWq47QAvC+kapwtpkML1Jeu6PJNfoPWp2SJUJhhfkkn2C
bLpCPub2FTkZSBVS15rZCvmOPdJ9sNCiXArV6a8M6upAfQ5IQwPoP5TxfMoA81Keg8g+xYGmbluq
uDLpMBW5kNfjsiDMybwWnkURNL0pLUzT+Egd0ufcExlY5tZUjGM7OvSjghLdoXXXO8MORMsNoz+F
845CUl5/w3sx7gwUR1lAgCIK7BvIvuFmhN8/02X3Sh12NZQh9QtSCobRQnzVVBLPAu5YeEYxMLXy
1m/1ay/I9UNquo9kV0g00M2wxf1+YIl9CqFUrvogvFYnJ4RDBzLUlGGB+VMiTbee3L6jNJJn1tzW
WxoM4NaxbOm3naaoyzBQUXl3CMNbXE5qGe4Id8xWofJb5/4vBFnYhTBuwkbBxfmOs+E6lFQqBNir
LEYYmvk+CVO0frGOg5Gzgk2aoMlsSl5nUsevSk6IUzQuKDOhwGR33T6WAZJyzaLeKHAawbOdSaxW
c5vxA2K5srZaBIcx6Vhedi9R7vexWDQmidJ++6rqiTUL/ODWRc2eFPqqqSqCyJrImqm98qWruCSn
odlI75EaBr9ZDenW+98nyjpdJXcaqh+hrW9wjGreUmbL9B5SWsHAXRtIJXOfXTjYP52oCiSNGE2c
xi+XRonrI2cocSkprkyY4gvarbC2TDb0NvWHspf1DUTlU2MB/pIiY9rz1q5WYiwgkXqjeW27aWOn
Y9VHfbAugDD16J1netWvhRI+eIOYqKgqwZX6OIEca36ArrVrulpsRyRbM8uA6AHFd5P0sFNN2q5+
XudXti1WW0Ox1Xk+xX6JmoSaIemzLQ00sXTkeM+c127NVDDSJURPyedB9ht/aJ76HmdLaaYHR9OL
q9jHEhXHirONG4FTWQdupqSkprl2JTB2kpBU2QI1nYyjpQUj0NPG67b06qlzyYpMITUMaI2xqjK4
lA5KM2weinMHN+ggCwfRiT0Uq4QZLUXFd4LDvVF1Y4f6pkPFMSGtqU5vc6e+FpZXIWfOs6XHtTmn
xovoJlZocRvGKRUh5Uc1p5bmsmfJkelnJIP7O2iGEC9JG9nEcJRLLcl2JfYe3A/q0Zho8ENhrQOs
MOzLTRolZrwlCJdqYSif26p9CY00hWZlHhVf1hv/xs1r5FZ6WCCzOoRqkJ0NbKZXbdLOu0khYtEB
WGghKh9Z8obdhnK/FhCubiDk8QaW70EOkjEVZcWyXuvhK9tf4gSqXhx0h24SanmR0Bc24qvKRMha
TuY2O6R5UT3JCWqIPMVc0wvVxjya1zF/9ADgG+ZMzGPh59B3wRoO7SqOztiXwyvPGhh1R69espKo
b4mf3+UZLn2WC/s6p4HTN0l49MQzX4RJfaC3NnHebxHUcJUW9Dr4Hs1DZ4zzqBvoKxVOsxzt7sH2
Fr5vmDu9gDFHsdnEF7bSGq+dF+YQHSYGWRJDblacZB61drRVTWXVIzRaKEqRUJ/2z50OPFLxSvbA
fqyCu4Y/EzX6Q9LocjuQ0wC/zNjqqX0MoSKvc998EL5Gtwll77yOQMc7brSmUU1wl0tDpnT8lJ0k
uVgDru85TUoo1/D2WNRwAfi2OdkDtbPw+FiqER+T5UTbFPzOqhrEFxqU6dzrPJBzOTGT0jsWMINI
WrfRFpJxlmXht05Vz57bPwXW+Dh0zrZrBhLWs/EF3SQLXj24ld7zoEfHWgvze8tobp1Yz3Zmipsk
k1LfdfgWNFZSbGsOvU5TTDEgWnTzSm+Yldh0fLzceK93QYdAeZTN3TSWv1X0pKrVq3oFOz9s9Y4t
E7N9bkPzKY0QZlJKdZ5+wm9URO/FpEwfNikz7Gihrb3V2GAUSCReth7LJbsX5FlrFpDz0lMIizwG
nYOpV+0PH7/PX0jzoL+Q+K2BXbP1d8ABadi+Lz3ZQaCr9U0aAD6zYekFeyIAAclayb0CEteFT7Ss
PHVW406Zhc4Qz6SHVI06x9rUxkceI2W45zc7jDE9AZSYiMLMReUFn9SK7oqyCX17XVc1YDunnhVZ
Pc9GFDcoYijN32Z29pwo3twOsrno8+cydVTwyf6Zkt2IbY4z0TzcW/RnkSHLPar/534cVlXiQPLD
VYPWD99AQTOWqHt2a3lw0mP/XCP3W+dZ4hLJaEKa6jRgyHrPOhbP0pDUNd0DWP4FFYwVlzohnJVY
lM0t6391FUQjQ4OhjGT6fMFHEP5G4PSLawz4DuQCDyEXcrg3dZOkB6KNdLBbxVm1Gb306PdetNJg
WbdmnC9k3/7my36XqTSVK1S04lzZhgoX6s0cXZLaFjcuhM80FgMJxRLZuGm6i0BVtpGZEMVZxNrc
Zt1hlTqFp3reBeG4i4OYGVXdfHzpWfqbevHl1ViAnfiNURq5KBV/2LGHpSUB87XlitpnOWsjpKyj
/ur52osTRzslxzBnl1j5jUIL11yoAa549xS0XoMmoXpuGeTm5IJK5Snx5dcE1WJddAiFQ+sGm9gy
SGW4ZoQ/51nxyNxMc1VTqI0Dc03j8tUNx6c61BFAOGKf1GhsHQPdkGNCc5PJkxqJ5yTMjbn6aJeh
iW6RACG1ip4sRk0yadFrlQR2Zg3J5/U20+sX1TVfwiq+c8ewmhOisUs0dAUff2Zvi05vP7I3RY6s
9WtKtNBK+8ncQk+sYnBKgjN6gN8VVKZr4cetzuWppjQoCwjVtLD7uZ4CJI6hNc/LVRg4X3E+zmvf
4eOZZoXWdpk8mUZwTSrLpsU62iGV/fitTm/l7fPj8ZioHizvER7+/PwVhmdvjIJyRfcXgjjw7YlR
/JwpxjVaF64X2jG1H9zZoNs+fubpnb15ZnQMuDf4bbKcvVy3P1yXBC+WYGilWEH9AOReqVvSSNAO
EcL78RNpv3iPJp4F1fAo7bmaO62pf3gmElAl+MZSrLKsPJVyuNdF/ElYGFbUyCbP1ajnZVE2a9y0
yoy2Rz2hzv1RYM7wrqCNL8oBhGGKh3WfV9bZoTk0kVOH30xM+i8+ESSf6E1VtrwIa97oWwucJlx3
KE1tpzrrpIKYKFgWXiw3bt6DNDZVeYAlMtNQ2rBPJ+AppXVjZYCtCRP81CvusAVfuVQpLfFWvtAs
GNFUJB3mG4LIDf1aBmgkqzjotyS/m6b2m+3Ju0+a/YjK/yFMMK27rvvmapZ5WgS1x+qOWHdtWdvp
S5BPGFdh7/ogyhZwlairhJl5HoGTnd04ZJM1RZ2Fa916zhLcHUFW2hvdCfUTfU6NNHi6rH3722vi
7awwvdIpgg2xDf4m7S0BiNyyUmX4bwn/phJUWWKmDpa50tCfzycLWtKd+0SS7Ns8Um7ZIimw16Al
0M3BmKfiirY8y21tRtBLb/u7j6/Yt4rc7y+ORBHCBYhAf/ujLDA+1D4kbqgt5FrDygaz0LePHz/J
u2bm5YtiJz2l7aH6fftlIXiNE4LcIe5OPGK3b14GHwBlmPnnKglfa0tZF5SoA5i8nTlVCcv+N8u/
d72F6SVoFiO+bbuwWd6uxbQIiyJjYrOyabteew3gfM/F7lv4ZMaaVcqqwzlHNQX03IU33vtsJ37z
KbydHqeXQFPFpODkOda7gnac2UEhu7FZOYNxbQ4V0XRiCqztgr2saOKPdGjZzo/RIh1iZ0aPzVpb
2aNjDL9rdbxD011eiqcZhNFDV1PfRi2oHUlpOsqzVR7RViP3m4ShBBEjq6Rs3dfKF92DyFURa6Zq
qCjCyJAHI9fo9wbXsWlHS60Qr5jD1nlIpJVIEU1MMP+GQKC1LMslXIoWOLXz22jPX32GF24xknWL
T3MagH8YYNmEZ1FpxVxJREltQ1aopJe1yzJECJKP4lhqbLg7D+R3E+5jugGWcVSC38JOf/Gz4Zuk
KmLBtsF/8Wb8pLWtwL8w6xVVsQ259DMVjMbHl8uvnwJwjmZflnfTyuGHd9o45NHnKmkYcdp+SUx/
Vlfm6eOnmF7lj/MiVwGXIk0WlT2Kbr2V43eKU1pa5cqVZWZHN4orVDn6IfezreyrZWu3ByvsfzMX
Ty/7zXPiOsR1gLGP0eDtXJw4TsDUwyqgSbBiC/ESwxQzIrbQDjq9j9/fLz5C5gaQPxhjPYrN08X0
w0dYSCWh0Q62Je7zb0pJqcfJ/lO6J7M8vlUugmlFY7Mk/Pk5rE4Jo4w16MomBpGCWrzKsHjPWIkH
iCQH7/jxW3r/lfF0zCaaq9sWoM83V0WopRWR8grBX4n7XPW0RiSiG8VAHkgeFjZegvk02MQfPyvR
QO++Ns1iF0t0DnQryqHTJPfDR1mqsZeNxFysSA7ERuzHw6HLzXLRk3Sl2Sl6h7E7ZAFVh84B1dF6
7tJAR0EBBRECQULhJh4cdT0mpFOgLd4J9LuztnFQwpfdDbFSrPyjNNlLwrFRpBPAjtx4WdF72oAr
WPWmrtxpVNzyUXXIDs+9herX6kl66bhtA/mCekOeGsefS4xDtP48cRXDzKPpfoyo5qytrgnmGR2o
axFo4ISUeyXx7euxFyheFf+mxxi9oKzaLYRNOEcQAM9qRIidsbjFtjisGq3Glkt/om9id6uocqYT
5L0wA8W/9p2w2dUDOnJLvUsDfSn4BhdKZ8TwiPzw0KAH8TJTPboi0o5eQ4DOGPb2l9FSXgwUW/Bu
WRj6brqWIeDbynegLJSKsWprnifSwickEGxvO/eUZCoYSU+iMqtcEKJqGKAGRkYf0FYIgo4QXV7f
THYqGqEaAIKeKuUiHcPJlG6RqD5ppia2fDVJgXUkNlnb7WJP0dZA83PwrAtvyvhyJ3u7KNsrEARU
FJ5b01zYrFmTbKKpS74bO2R2yCqQWQaqx5RYjlWBfhAqNjV6Oc7CikD6iQCNIrPVqJs32DfcAEVL
wgccQdGes3TDNFOV9S7vYkzqZAPLuETnrocPvUkEy2h4sC6SNtxIfZXkjuDDIyNTd+tr9jIrifNm
5QvqiQoS3hmmN3TdNp/b0LXjrTEZSybEFtEE3aZWvS0VhWQzIPjoNDe/0opSOTWKiVbf1p+obvGx
uUibjbzF3Y9Mf2jWYZikc+1Bi0j46RukospEgsA7v3T0TFylrn+VBNDdKis1DgpToZqv8cKQKxPr
C8ekvqrWroDAzYNT8z/3jV9vAs8ERYWP9oj3Rm4Mt92UlXU3jrVyY+CSoRKTPCLy1ebgwPSFZuXX
IrSMVcF+NMcwdFbTVYlSfg5UWD07zLt2B3gEklO/zDufICM2lbQA43LOr7lDTaeX20BPmjM63M+J
h9bJDLMtgR8aBcQJfx7UGAexLY0NqMdu1PdOZL5+PIS8H/d1fPNsjXCO4h113ozFEJm9EpJ0ttJc
pLje4H8pqqsGOI8cxPk/fiqKEKzjWGtTG3k7xXR+lhuhT74FA82TMwDjao2NCceDi+7p46fSLxWW
n+czdk+M65bLBIBR/c2CpHDsomJQilbVZACKRHEfBwP6TSsLJqoV1VlNzvLAKTaq3S1Cq1ZXXd5R
aIAkIX37i2nkpKvBFoKvn6KeKj4LBKqbUM1hpHRDy1Vdyr1nJp+tLq13IJK6RTo5OxPVRN0auau0
pB0Q2vlI/OZUUI8wcaptqSwYQT8XJAC5RqXis/PFZGonUTSrvyEqfBkGUh4TuyafJzzjb5mUokDb
Al4TAp2FhqUD/Un5SU+IwOvCYlx0HeX4ZApMzRV1ldfmTJXWl6QQwQot8zkgZwthMC/JVj9hR34Z
WOgyWGjdKlOrnYI+A8uJf104IqbyMkttu17VfazPEmS66MzD1ya2T/QdDThbhXcYDWtT0l/s2nAF
4cqGpYIAxE0ye6WWoI+CsFmV5BkvwwK/nhcmcj7ZwdKmSra129HhT4sN6JXi2EW5tS0D5wC4B7QU
+/Sl1boQ57gaUZM96AkMFdVOoY2GmcrSO3NIak1tmrfdp7Kw9VVF0X4PGNXeZpIAIgajR6cvKbAl
APzcYDmJ1u8L+p9sMYuXQQv0TR766dyO2UhnC8cV6k3cBfEG4ZY2awo0KV4i4h1TJuVKajB46fKN
oplfawaDg1mi4Puk1aVy5wiGFq3Vryy7QIGttsfcsPkJlYZyFTbDnRugxfaBgixCZzHoVrBAQtss
rRv07dU2EsYLvZdmX9gODRjCMDcGIctpgLgkrnr3oMsBQbPm8mvR7/QCKnkgqcoScF+uaT7vMJSB
aAmRjLdDbNKFF0gvv8Aqq8k9Lq5rJuS9XnXbSiGYqnT9iGk2IZVSnFzSlRbMagOZKqW5SnQazBRD
5XU0rDJaqV0SLHK0UVsjV240Gc5cPzlQRA0PnYlbrBpZrCUO5QOGUNiQ7EP4AO1lno38NLQmm0UR
bhNj9NYCz+RSbfK7qIYniCWUGdpoyjmaQX6FrcasFJXfCAahnZVqG1RT5SqAK7cIo3zL8r5ZV1Lf
jFpQIqxA+KQogEfAlzGxxHjCFcnEx1dzLLvxm99oj54osyshVdb9UdBgdIKvZKWvSVaOy8gtmHI6
Y5Mzled6Zh34fSqzGqXNvCr7EvQQ7mXTVbx1Myhfq6G8TyvDOtHZInMxwLL48RD1vcDw0xAF/JJo
IvbdqOtAWhg/r918A6QFwuFkVbPRI5qaX3KpGkh2R5uM4Wgf4tba9FJtaMkHVzIxK8gqHvgJVfAn
s26q0ILolYRbVVQZhBvSFhjMlJVWhvDV3Gg2SM042tYMANdnfuF8ypWyikb3K9XaeZlWcmMqGkk+
rnMAe1XMYtUut4WRxHOFj4y1CGJIPfOO/dCWe0dET07tfgMq+s2OyyXrHATvBvYOgriOQjWxDek1
ZhuJuSEeKhjp4QPoSGcflIy1XRFkxyLbtjjv1z095f3Yo5jI2heLjep2NMY7xcVOlbk5LeeKBljg
fVPraq4Yqdj3vhCbqo+us9jRZsYwVhvP2IaGEl6J5hPb3werKqrrzlHwzCoEZFexMyd1klJ3r6K5
VYJV1jeoiwFX9VriXfU91CvbQI5DcuOwNJUK32wa5afI+9J7T7khP8csExyvGLd2oN9YBJlfqbFO
GoJhIzXLUvdaxz1F6qg6F0ANTz4rwVHP1iabw4XZOFepHyanfPAGlEfs20QsKxYD9NpxC60HO3ju
6EELB9qVzGq8kS5evwbxoF2lNQHCEhKcZ1UHbF0eRrrQRTbVwttSk6lK2+6GvBmPATaqda6r68GR
5S5TXX+tLCrhlFuTROvf6E+tdxs3j20bsyq5AQ6xNO+u2CzMrdGRZDiOZQVirmwh/MC16lrempHJ
L2Yd9rMSvfDcLGKLpaONacrT5n6mPBn8vtbAtFMzQRyYV7Ci8KISK11YQKcIaZbMZzX9P2qAzS5F
QAJLpgkWTS9uAHBXN2GV75wOuYNm9t6O5D7vKp6ky3l0B6/iKfT6YD5d9SI1T2Pr4Xew3Wo+Nlm0
qAxoqe3QN/MuMSEGKDkeQIKoQsfUZgCPibER/cmvQhu40YjfpzjUJqtWJ0Es1AU5o8PARuUyAvz3
1/7/Ba/i/P2nXv3zf7j9VRSDjIKwfnPzn3ci43//M/2bf5/z87/45zH6KkUlvtUfnrV+FVfP2Wv1
9qSfHpln/+vVLZ7r559uLPM6qofr5lUON69Vk9aXV8H7mM783x78r9fLo9wNxeuff3ylDlJPjxZE
Iv/jr0Pblz//mLIm/vvHh//r2PT6//xjJp/HKH17/utzVf/5h2KY/4A5hD6XaW7CI5jsd7vXyyHH
+AeFUmsqJDrTiEXhOReyDv/8w/oHxCAXqapKlwEQzlTmrEQzHVIM4x8IORD7Tmoa5GZU5P71yn76
Av/+Qv8rb8ivj/K6+vMPyvQ/7ceRSMPKoufHb5z/hN3+puxgNrBVUh0uyej2GKo1QvZQ2LK2lCL6
VGv2PGic8ItGgjFtx0A/1AOm/TaaFEXTAb+1SftI3bsiMAz68UW/aFrcbbrMjfsxFqSfscecW7lq
3Judku0uR7XW1r8fzTN8+uq/T/abFrtNZH3zCtGvs8xqrw29bq9d+CmoaIN6I6b7LgcKgK/8FMgk
worth4guJqqnPb5YICEH/Mk5chCbIIK//1PLguleWRE1EeYe5raAMHrNFA3UlSr0l0bATsaLX1sw
Bp9x21/HeU2rzkWdVBnY2vrwJkYT/MkgRBv/cSxurTEylw0t+aMJl3KbJZWyAaaQXqEPwWLTZf7t
oLYuY0SYfEaF0sf9mVxc+6sajefAq77/Rwis6CvG4nNSSOdySCCmxJDVZoiYTFg0gd5VJ8NPq1Nh
5Nd11ba7aLqr67remrkGC6jpvssZl3MvR/997uX+vnV+J760f3H9cA1Sj6Z2SRn4rbVnTB2X1b6o
WdeoRjKpSnZeP5T7y5+gLcq9xdq/wFjPnRT1fzzy5r6//10ju3xRlV/cqCjviSgVs5qQ0oOwINni
AyaUL9Pkfhy05r4PoUiPjZ7vLkdbltdYKwvm5+loGBr7IGiOXdHsoE0xGeHQuh/c5qA1RQ+VteZW
OFwNA97Gy7HAsZEWdMbp+62Cqk2jl6fEbZdgyI3zOOr3CkmHX5ohVGdxndS0vXJxGAqnQrBHGWOy
BrJc1D6FrMZXaHTLbU3g8m869ta02Pp7MUarDbf4lMCt0wzCW/G24QIEs63CxEHf77DpdnMZTnGt
f/3JUk2uofKg2XAWLb+x177n11I4AXLMjgpL4PbGHkJ1f/CTTRFCfLXV1D0qyHLAE8jeOV5uU8aY
RbasD0xV+gZZkCKXTepdjV6nrfXpV5wJ/AJeDw1wDHRAm7aFo6BQgtsWQcytg6MxHZARlFmzGOEy
H2MtTSBssdli8WHqS7TjiOVlpc+FXQdHd3oLYTfk+7J1l7EsbcKI8UnhrBk+w99HcIwC6HK/Hzq/
24RTP5jKBz9+rEggKMISs2FPzUBtGvp/rE8GFsQSI47K5eTXfG5F2XxxSbGaj7VtXrlDK/dkh5lL
6nbdY91bVx3WyJdMik9lZ3f3WOLN1dg6wU6r8fTlHrG7lzMMgyi5YvwaYcRFzdWMJxvc+A6rlFgV
mHkeWMneyoDuY2e3k8a6f4h1QSXMbvWd59f9SRnVbo7Xqv+qd4vLY2LdSyE1uM0ZegPZyHr9tcnx
gnZJ6Z1g8SqLXtOH20bDqdAjt38cewgXFa2iL2OWX3XuFGKpN2BZupYuZggPWXdl8a1Xouum1ppn
6o6UcqQMH8PIQ4rqpsEtXO6cyJqqOvX6WKxtO8XrIWFwjGXAytrL1EPTuf4qzBX35MoMBI9LxUTx
pvpoo7V3voHBmgpBgQSfm5ETFSetd4+OF3Z3l7scXL2Ka8obwxftnVSQ+Exw6v3lYCOccCmMlm3g
4O6MUqgHP9cQfMEEWjZejhph6INimTMqZuQTX2lZmZ8vp6gI47+f4mpD+MMpQ6pkZ7+JcSBqXY9k
fmm7cXIv4evdd+MPN1wqFpkR35ddYUxHLjeq1NdvEzR0aP5MUgLZa4ZHErL5j9o4JDpMxZk0DvXl
nv/0HCF05wZYwjhLZITLLKrNDXJB7S6HOouZrshYfTvaXQOzZedEFmbe6ajpq/4pIAzqcuvyp8xf
W2lh9p9OZ/H4nJOsd7wcujy0bNhsew6O+XIcnU8d1RRXJOpj4nSoRd0GN6Yeup9sbbibUGw3pemO
QEZYAhP84HzyrZyta9iVV4MunGtGlE/V9DjSaYaFp6rDLgsC4yFh43C5f0QBu+qg76zVthkeQ4IV
22At8I/CpAnWBgog+PU5EEO+i+k/PjhkXU7++J+/PyepBVpsx8kWPz7N+/Pev5Q35/wf/znvFjNV
bwXRC4G1w8wPiOViw+CuFVGFGH187yxb4NV+HBtf++TQKr79MgDlnWmJqn4/1SzUv07NJm7vv04N
msb54VEVtoPry6mFX8DQnU4l/v3vR/3VC7icenkBij/qP78ApjhrBeWHZGqZatduFR962gMPupZo
BwS57CSnm26LEjpSpU55qbMeOjA20AFafX05qhf0A8bMHkGZcJQEuJuka6vz5WDarolmjB4qkjiP
tDeuIqteI4RAY6lV0Y6uiHJKLBMylQ00mIBGuUXxW90pZZytQzMlVH462sVxcOzD7KtHFsbd5S4i
OVIw/reX0xPw/fh91PpwOYYmD4xOp2MumB4MabqzJSMCcNj0YJ7fqucRWMPlYGpE+cIkIo7U+YOW
Du1jm2bOpFwFDDXdHDKlwsHeu8vLTdB9gJULoe0vN6PBWE29zFvsNu41TLKjPyjtYxFHclfTVMBG
xWM0RDbTCNNaBOUcDUL/K5B9ln/YPR94Xr+ukmNpgV4hIb5au2CZt4pVB9cioXTss1R+AVFJULjx
NUpsOa9cxMy6St3QiniX5Hxk98ITX8a8r15wLe2U3tSeWEfBCmjq9gCLpzxS1kRYFPTuJ0tRVjSz
5IthAawOaFneoeGv1n5NNS8tKDvSQ7lSatdYek0y3owO7OeiVq3HJueD1mpN+6omGTRFiXgyTO5b
qEPf6my8LtPY/JxpCt59z8nuA/TwC4UV5JnaHRtkxuWD5bGt0EUxbuzpWVB4U2r0WFWww0mPuNei
XVnIdKPKVj1R+KGGKJlP/Z6WS5cPxksV2zPfxeM4S6xhb6lJ+oy+kNguzepupVRssB22XOtadBqJ
yQaUIKuTqRxs2AHnyz2XP82gVYwdQ778+8DlVHva/6yItQ7u0fGE9/4IQSeR7vXlLqEMj9RY8itU
ruE9Gg+IPFjT95ebdCPO0BW2th5ThIws86C38UtYGtkdiKf8zpR8245yc7mHNFnMC8boIu7nWCbI
Ex0MStKK6LRNafVy7vhEW/u7KFHrm6IU9Q37D3Uj2kFBG8PNy4EOV9QspEe8udzXpGo3q6ZcyeMQ
uHdO5uT7uhcHQaQmsI+m+v4nKFO6C8Jm0d9PSblY0911AF1m11QvRaOKK2nkKUgOGGKXmxRvxdXl
Txuw4NQ9GTZbOJRAzi2WCNhmy1Ml5XArx37ngAR/YuWab+DT6WzM5PBEVsCLV1tiF3ojXwiJCN//
YDPmLhQcoLaS8UFouranRVRdD3VUXnVJtLrcooEgr7t/3ZXWpbVpAk/89eKWAZGEVwUeJGNBu3QJ
iAM7wvRE8fQnckuWRzElSd0e0X4WQT4+2K3ibYup78yO+PufKoDYH7EvWITKRPEvpUV3o0pBXmI5
/H6OZtnM5MI8Xf4ZfJPh0OTNjVvOM9ffhaaq3BBAbJ/8kXiBxu2HJwNJNNo0NNWXmx3LCPQE8dyp
u3Fhsd7aO0NlzWIm5QXAB3sKVUuV/eXI29uXOwOd1Y6ww6v/T9t5LMetbGv6iRABk3DT8pZFskhR
1ARBOXjv8fT3Q5a2SkdnR98edA+EQGYuoCiygMxc6zdwsoYDdeD4nBfYloa9MrzkTdQhfhSIb/wS
YLYL8XM00gsmIPo7YrUoMAVT/oTMT7e9X15Hubru/Hp8iVC+opA6Gt8grCwtkYuf7pT/cTmS0vkT
4CCy5fDJDmZVu7t0Sk9t6Osg26v2qCgse8dcLXbQDvIHA9WGdWGnzTOylzrifX70Bn03Wwg3rL4G
KDhh8QDEnMJYX4aUJ6wGbn9ujd+g9f9sijT77GQGsjiBWl+jpMnWQWTEF2rRqBVVsbV1s/ATwgL6
umiL8QtmDmuB5t9b1/bV3u1w3UBUaPq3fhmf4Gcp46FfVnt5H18Yf9/ndn807Kgy1eG+1JyjnyOu
vUCKPLRKsrt6qD26ra19yWzqAIkST6TiJndVdbh8+0LBykVh0SsKDf+aDkf5wsqzx8ineIEzrPoa
Kl63CJXK+Zh8+xjl1OqNxLCOTevmRxvR7mU9ZMVbRjZng/kXCtFzM2o7lEuEMp7KuSlwPVYH372i
W5M+t213BG+Wv1FLW5DjgesjgGVkkWN+slGj2lbOWKzZUJufTNQ5Zimwfieb6LAD5qqK6SSbXtqc
fKWYnqw+iT+JaiN7265vH1WreU7mG4pOVY/y/uxrT+WY6U8JBEf+WBnA/qbyLmVsI64VTek3K0db
SKT2+z1C7XzvkmTKHxHMKMNLr48vhWligZ5o00dSI2Hdk8p/CrFJPrKBYH06D1ClWOnG2EDXSpqt
6rMA41fA1IsCvgyYfCb6zsH00Zii4EneUqvbbmNl6YAfDDOF0JDOngqfqen3XNFqaAf3tf4KnxES
sIxTGqpRMdoDO0AW6aMMlnGNJl5lxK1rHrzf8z6QudN4wOrgFnvvD6fuqk9fYghrX0fcxXCuVn60
o7jmgORxImUyLTN1fNBC4e29ypi2KTYjT8AZ8G/za2ubDpmj/gy1Cr618JPhSTjeGdKdea0z3jeo
yhd72TTauNkroR8ulVwRV9nnIbWs6deE6gHpaSAVmRdSY0BF712eKaSPfp1FZfLcsghZkJGLT7WV
wWcd7EM+t5IxjU/NrKStOZRlbiFyRB6cCaQSGPTmSP5aOyWVoZ4SrdROnsj3sZGhMDB33Qbnfsjx
AMLlfObPL4eOL2aJUtIJZhXK9XJuGugrSM0DxXOfOjVpnnUfmYiir5xd2g7Ncx6l6XP3WQ7JQ13w
17MGhBzdEC2iAcVVxAht6+SLAG/OwBg/p3UD7X9oeWjm5tSWbEl79RN7om2CCe6SVUYfoDuA2Gdp
Ap7W8irpDlZHYa2dqo0wi09NJH4EZJ4eVLvKHyia/DpzyincmXb1GJS2aUGCMV8Erk77ogiu3VBh
O2ZjCcuyWjEe3E4A+GGhFqCCzUc1kXtRYOoV/Vjxn1X6jTnEKdVedsodTLyNF+nQ9+fmffeMw8lS
r4FBya4iqHe3L0hFQvixq3Xjtl++bY2RHV6Tj02OsAhOaEpVz/gvMsMp0SmedOPNNHP49A4ciyEq
jDcX/y5kQRJ7D7jEuRo15XBYo8FSy0ZrXQkkkjLZVlthrb2+bFAwVZmFm6LcyG9/0o7FmVrM+o+H
zMUkdqn5drex1cm93H7cztCtlel6xrqKY9zUAlV/lc3YRkvv3pSjmusb5B+hnXZWf4i9yTu2dYKd
ZE6FK5ybsq+hAAq86ndbdsqDyQRN1nMbKGUO8HLQ9XMSqczkQUh9zQy/jXESHsB9w4pS0iDcQIy1
l4J9OtIwU7aJkYnQZkXA/MEeUt7fYTKsi7GkKqmhUDvpWXUxKTIg3ZQOH1D3Vsi8WN/1SI0Wid83
L6WP5T3SUtnBbzr0Zqu6PuCz5YMyI4+Tl/r4JZ4Fu4HA7JIR9iHasyxhoGLiK12idXrK5xmx0hXn
BVAfFe0QdApMP2tbN1WkbltfQazxEe8YAWYIU6le61iKC1yqz+R35lV56GjLsn2MSD8/N75+7hAA
w82tNLdW5wUbiMjjZ69If6L57l0KMx1XsWFo6zCvhvMALviMje9wLrqq2UAkZYabm2SA+5zl5tiw
5KUzGEY+S0uhgUPDz9a8AmLADw3vD3mKPKO9w6XrUMwDsksekNqLT2lRxadQzZ/McRxIRYIgTbZK
rTwNZJU+2ZUdbzTkng9GLfqLSeqPJYiufnOQ7dGaCKYiEiJ26iSPgTCzA2SyYeMWhvJqefknGTHf
i4cb/FfVLiuzcl4CuPJohCb2d2q4a9SXlC/k7hS8C3LvoUCr6YDJ5oQFm/bYK+yGYtzmARGo5lUe
sClcJz6bBdmyEge8jqsybdmZeW0sslhkaxD9jJ4D0FTf8QVb+ZGDbKPWjcAjivQlnCEQ+BNirKRU
1kFt+XUqvYJHhBojc1JSrqg9ICKVY51Ao1BQ9MdgKVoFgwMWH28kURdhQM6zrMRwwY7ru1u6xls0
ps42zsGyyKhh0r6ljv3eapWGHxe1dJCMpbb8ux2Yg7amat8FMwBGQz+Jttlkz2TzzMuoFe2edUe7
UubPyF30WdypK/H3oRmk5t5NBoiiRmI9xVV50a1SvP11URCGQEFy8cdFaer61zS2zPtFEZK9S8QR
d0055cEKsQzzqGfOKs9bdT8MoXWUXSgFYjwqT+UhiCqkNCJxtrA03LimkbCHCJtneUAngxIStqtH
8if1cxxNxWUiGyAH06xlU4Y81dp0R+yTkad6V4OzXD9OBhLYsKm9baOb3XtX/dFtW4P3L9Hm3J2W
LhAX1v07foPiQcche2kNjbYWFBJs8m/VdIojZSlHR4zljYUGuGSItxbbN9iNfvVulhScRVy/TE6R
nJvYCBG+Hct3K0TduGP2Otn94L9SF9rG5D7eS4PvT+JnrzlupDsUTcgLzutGZMn7zWD7+DDNq8vB
TJSFxjSCcyZNjNK3dhckVztBOMdNB2Ba8xq0Y/062s5jzdqQNGRSnMSUixdMOfYCosF77VJaAXPl
7zDv0N4xbgTx0ltvmR4nh2QcxSpDw5MMpPXFIvYJHpn3EPoNqppzvGUKgBA2kKrs9gD5HqrrihI0
+yDmEYMXW+z5cwIrmZ+4YSqNK3ajv58+Ga6aJLIRI7T+Dgeqq1/1pRyS15iJeuni/jXRWrFr57rI
DNU/t3F0cfQ2JW0l6pi1uS526FaG12EgfzT4ycWTo/08qntdsxuntdz4G3FPUcnkrSM3/n6W2I9Y
8G1kikBGDGX3GBve9CBbYz+lOJjVBhORx1agnlT264W6gqeOUKw3T04J/qNHzzefWqxLHn/1hTma
o2p2kn1Wr42PrSV09tnbHguX56CrSio4BbSvQZtSrD8jJP7i7qKyMpsTkwhFpyrcYOpseJfFBQ4z
nSLAzzI8Qca/NCRPb6PT5C5AnoZTD2zEzk7mPIP8cbCm4Wy1XzCgaW9j4KuHW0D6+yxx/wgQ0Q/T
N8aDm8fjcS6FHGP0fY/4NECs1cIP2br3/9U0iyYBFz1fESbWRUWv8KDhC1U0gH21SjzW86GksLqo
WLHtbb/0lUUKE37dddaA5KVs11OLOMD0BWlI8SgP8mLuNBVIJMRJkDxR1ozWDvM/K7XO3JO1BF3s
l/mj6wHNTnSke3otfpU76WF8ayYt+hHXfLA6Nu0lJbcJ0IwKjjqEPIgswVeliIJDP5X2Z6SdZTdW
eN0+zIYQGZ6+xEYn/9Youfc4uHbyKK82I+A9HmpZj5GKaooQefZqWLlYR2HWnlwkNvAoZiacAE29
ZD7S77Futz+ylEKOYl4hSz0hUDINT8jVUjQx0U60h8CtWcaO3RYfyechQNuGBHF1RLQ82hUeE9VH
OK4yVu2nKXHUU2l6JKgj58XoOpb2qGe3i1GiKd1C/XU6VYazTSrvRQ781+h8m6nparBkEXLnpvt6
+36J0EP/uyvTX983Cw8o5Jqe5XdxVPxhm6nerDExf1VLtXkvyf+RAKq1Zz/1+pPa26/kXRIyfgKS
xhT5T9gGW8eoyJ7A2KKu46mVe3EEeTiLMdmFtf0m7wyoQxDFyJhwURaWUJP5pu9lnzsP6GHTLVmA
AnidQ+RAj64hv0XWYrdbWeVQAyizVQxliJEHgEs/MRuq9lQtIXohfNss9CjydzXsz4unKuHs+Y0k
j2j9h1sMgGn9IDTn6dZkVSMuVSTUdZknANCsRlzMgb8JuOdo5TVt1C/4MvWHsTTXbu/459gY/bM8
s+Ipr+evWn+YMoFUCTJcgI//ibm1/21YxjhlGpyNXLx6dlPvGgF12VHRRJePfKtHCezR36+AssDJ
0fs9LB/4+/Mv4yJulUZA9WJdKY/k9YqCwmZTHuu8AX8gT/9ux0buOUvZC98sGhTrEOETcjRDP12n
I5lz9JeRWzEqiI3tVLS3TZFt9mzkK0OsK7Ovzq2MMeeYIGh/xdxqinNlco4bgeCdgXToB3x/LynC
HuOmyloDGXMAHmFJBv/WKXgLr/m1oug7zxN5glh0Z3oPspUaLAVEjHK4bIqCLxIV7OP9Qchb9CGA
MypL+QDJgdtTVLOSQfAUNUj2VM7JRqkBzUmK6sjXfWUseyRLpLClbyx/GwPZ3kG+xuhxXmC1ESKA
VIadg1xYKTZOz8FoXk2tD588o7vKpV7pJkiFgpYv0BzfyK0FIAERKeK9AuJEsoruSI2nL0W7rdLG
fE9Lzdy6sEwafeweZJrVcPCXs1wWYDK9a5r8oi2Lqjy8mRaxvELzlIUI4lDDqZx0coiW5rEL691t
zxv/05SDfmmiGz8gAQwF8ns+Dv1P/5qkvvjZasqH1ZvZm8W2fdUqaQEjw7dYtyjBvitYgmvOMCGt
LOxPDp7LXRRl+zwN1qnHCx2bAdIKMGy0U8wm4pTkPi8noWENr2fHYi7AOgKBNHdWwZbNvLaNQ69W
5NDmUUzPnUuqjUdZu5UV2bz+Cmwov8rxsYk/WNh0t/JshlUwezEV1fb5YrzXZ69yoPpzHkywJwua
JPmoO9tetXmansKk9R4Utlu3TFkQ49TqTP9LRDhHVEAob/doi0h5gGD16x7zp/zvEcGUrEt9SF5A
OQD2IV+87HTN+axY6EVPRumeeMVRUjeoA6IW/1mjzANjBeX+qQLC2uRIzWdu8piS03gSlfEio6YA
zcDAikecG7go5iEqSQNcncmsH8Z5TecP9AdtN6yAOQQHGVa2J1WfnDcD8dp9UbHndiEqReSxy6Ve
AkR3bYzdVWXAJN6yVv7Q9xt8VYcrC9nwIaybR9mSEVZqfk+VKTk5FtUJVxH2ttMgEMgIbKbLK5uf
+VYy2gtNFRVlG6u3uQ+avgnShjLX7dPmzxDCOiOH3T/IrlBxso2np3iWzxe0iRgfMw2+kvzp5ngc
89gBJhmpgvknUDpH38v/zz0ECvQywO7YYg/+uXBJL45TXrxNLWmpyWx6fmxoGKjRh49USQRaRrV/
7iLH28Uk5w9mXvXHRtFwT26j5sHRPJxr+kZ9AtGarpJSy16DyHcWdSqSd1yEvpmO0n3DTuegRGEM
Pn2mx+GEChUMNSIrcH9MnfLkjKL58NHUWKgCmp7BHnw/dlp3YNHrrmROXc30Q+135WvKuvFg1aS7
ZU69M41DO/ebosaXzsRbVO6Jfsf7onktUONFpimYrnbQRwd0migbqhqCAfyDKoE/tBx10hpR3yoD
1hhb07Wse/XM9+4qcKgskVIyP7sxNBEZy+Yt5gWoVyvFbcAb1ZV4in0MEWQsohBoabJR3QfUOq/e
LNeeatF7KsT4uROffLbpb0ietqcw1pOlLFtVzNUrtaHO8k9U41XpW+y4zWnyBoiW88Xk3aNVBzjq
4OPCPZdkjIWr9l+zDv+deNbtClx7eq5Q81xDM9fO1PGjvZar/d52qXsWKcpPEaXy5zCH8QWIUrxZ
tvZzUlVoJJ2/BhpJsQF1umUXCP+Hk09ffV+0WzflmTHrXe41wXsSNPF+/l6v61iz353cO5t1617j
qZxOTRghqzT3ZyyDMWMPm0tWONrjYJE3aucBHX3ClY4L41EpteoVtQcszyPnvYjggaNJlu3k9ZpL
QtbNdxNQ5Z3WW0D3mXc+T/NZYtf+Z2RAsUgpFOVNnkVz3//DOPlp6OJSoeicklqfX+/+P39k79QH
XfWGvSy5IvyaIaIL1zJqSkSyOOjkfoZ626X2BGgMHtI4RtWjrMgaZpEdSo0VzS2a9TZJqqCst3JY
Hn5fkRaJtW2NcIAxRklX0zPy9vNiQu4tw2K8ANcTZ9nljIm9M35HyL4kVW8RMv6ve8iI7J+I+z3K
qf+Shs1BVjRlpdNSunGp2k2zvfc1cXtMcJY9yy7MjfsHp3C398pobeTKdlRNFHlLrT0K1X+7V52V
qMOsyE1ORm7WF3M+yGr03O9XWcoehVUJ1tbzgN3c+mSYjUQW5BvzFdiickajJsG5lpVaapDPln33
g9lYHXN4wWqX2PvhHlt19VsYFNru3nUPS4J27U+RFlOFUpVk1xVd/iATuPLMMUV8aIb0/Ff/MIfJ
wYpBGV8Dl3FLxTneQ38HyPB7/3/eWl5thBV+Bi4ucU3NL4Vy0jfMh5HiKwtycHPTUM1/mk3f3Zpy
0YUdeXRWM/i26Auf3LYEKOJEz/IQiMLa9GWtLO99ERSMRdok6u7eN18eFh5o5SqPn83IQ+/uPE0q
cqH/VO1RbAdEqNXshP/pv5fbf/ffS/1yfSj7+1o/960jDn1EcYOH6sGeD1Zceg+IXMMqR2JX9ssu
eYi7rF3qnU0pd45Vi8Q0FqaGjG5idl9lnxHP4hS+u2nTrnuh8l2yqX4JyC6/gIj/ytY2PsuhugsL
aI2O2Mpm3EX5LrEnbymbAEXNMzK0b7IVjVD3cbt4SMdkpflx+NVL9WgV5LF16pHgvCStgqhhoQVf
i8Z6SpU+eIVq4+wi1TA2CBw7n+crhYHxvZ0MwzaYUd+aqSu7zjG/ixkR3jc2SIj5DONcZRcnxvdo
jmJNAwpS9v2OlZdDJ+kAjyGRzDrZ3uAoC24ooypU67ZmL9wJVATWDO1uilv3Ikc0n0KS377LBkrM
hCmV/aXzJnMnxpwqhT0TmYverbe8qDLEFNWY8oAWN1tKJhmmWkP+oIAuVnjdnDsPB5a2Fc5Wsybx
gCuAcTugH6juY1MhRfYf/U06K5EBL4SA5mgQswWubkXRImzThMF+6NJDp7TVyVLEbBwFPXrvY/yU
9+EPdHD9Dz9wv//3CUDf4GMQyh9DFlKiPZDj4SlXfkSyNuHYyC6ptf+AU0X02uU4ks0lDDTK0r1Q
B2+V8EOtfPi7GCy0R7+w0h++P95Ofvf898m/xOBToXvIePdZ9tIYbfriICyZpy2CdXMrdEhOsBGr
93Fspy+Rk2hbRIEyjPdoBobZI07pkprCwVgELSqQyoBWEeWFU44N8b52sn5X2qV4gPIermN7GF+Y
c7G36ZXmwwypu2oaYl5O/xS1Y/MzNvQ33AdYwrdmwwLEb549FGY2yUxRUxUFeAboF6hPPzqnobaO
hwag16l+LCzXPmUC4T454IfuDsMl41MbeeXOrNlBupmVvoOqXsiAeMDJxsbL8Ij5TcSrE85WHjrt
OtIVFXYLZ/6sFPnXWe6U2mMQ6f8eF8zXRvPo/znOH4qL6Cx33wjEzY2UXMBY9t6z0mKEVGv4KtcW
E1Lc/jAcZRaV7Zxrh+/gpqwwJKGKGj9UU03OJM2Hz5GeXWQsS5Zj26jj+9TC2w2iwn1Qcz1ZJ6V9
Hu26e0mpuvLk++mJ6kH30vZodSc9AuVy1MsVfw9RvFvK0aHH2rl0psdE8N1eBn2IivTkPBcq6iqa
gZhC4+LBVw/VWzdW2c5rVWWDqDKIHfVr3OjVR2WY3Zr/DKY2uVu9eFr+DDu1/kDQEuGIyrPPvYcz
hFrWOl6cDPju+CMmX/ysgeo+jurQYys634gPsvy2fwQJ+DUaQtivZOefc0DWK9/Pf53lvZI/+7Gr
4kXE2V+j/7dx0XxnamXcuY/Nda5QKEUlo7uOWf7RGU1/ki0gF+5WMTtzKZukYbqrlS1rWMTXW0A3
S1hgsraVzaiOkrNSJp9kK4st0v0JmuWhWCAKlHxx3WramqaX8O7qxi//dKvpNG3RbUu2Sefeu2X0
f3Tr1piv4QIVG96Pw+MEWeSk59VZEfH46HQF/wvLrR5VNSEpDUQcCrVu+WvFhBgtr8ic+EfT+TGL
Y7LXfAn1DW5HZO6AmpxvffK0ypy5zqpvkJPUD7I1ogQ2LgpMqEwnchF78FEx9Ir8qKs9cvmy3QgW
MLfTP4bCYMCJpTPHRemo/4zfr5dnWtWiSVs035LM6M+hrLpSiJgWKrYCKBJQrpUj6EdESEDM7fvw
H9fIU3m4D89eU/3K6rrXNkHf1kQfG4HkrlWjR/jMFXoZ/C0s4BYUmXXt4a8B3sZIgKf1rwG9dH5d
4YbMsFUMu1QPJhIOXqABmHCzul0FXStWU8tXpY1wabumDvLBY1EdU0B0xUOr5GKlI3UQhdhDh7Gm
vVRjOzygC3f151ZWVcNLvJ3GXHuRHUNsPZUB71fZRdJiFidRLeYioh0lsNddNiprORrosbZHKjdb
Jqbpn5GH+PBboT43w7cuN/Knqoy1Zyw5MlJxTQERjzF5oNALFy3u02Mxh6AE354Lv7vIQdmlYy+8
Kut02MibGAJ2cluGJ6yy8Ncr3hJb0x86jY370E/5W4tD9q50oP3L0Yr8JKYGWAjLUdXP3uFyW5fB
CKdPQtuIqk/2v36NVeP1q8llCq6j2bluRkGRVkgf23BIEfb1vwxphlfuLLO5uMf5si0Dndp7h48S
HeS18rKZbLuTNlsxZb46hpMYTeEnw6sPftdXH26rIIrkoRQ0kI94AtpGimsesBSAGMyA+mNXqe4J
yx4IjPMAKdtTEGsDszelvcaAVa32Tf3hfI6tllIQCauNw+tih+w0+jRzwlFF4LvBB/KjBVHqBMhT
TNm6j2f/PVeL4Ffz343qKvxqaxD0C93FJir3xsPYZCDoMjPdGaklyq8VhifbMFLWbhFqL/Kg9WJF
Tsp4ymU2EP7MgrJDdpKDjRuWeFBV1laOmiA+t2oc9ys5Wrutc0SMF0bdfLvRV4snO/U3RkJ1fLAH
5PzzSVyUDPlsv3fijd2XlAZkJxaTZwOhjqNs1bEnLqg/pWdrzvol4A0p9bTN1vGgkdxDnCarKR5q
4apPYVg2YZx+K63mipyODnzZqLekRA10cYrueo+ASXpl8fpfEQl6VguzzsjYpDt4P5SF+hRfyAoL
vDXQLvKa2ADmm2xCo37Ucm1n18hh35BSATj5Xaf2KoonKvCge5uXQvUUD8gyGWUdrlTyFggFKmuZ
M7INpu8QuYWEHc0Oxw3+FjOeMwvNZTjY2ptTqyyb53jZ7zm/+u/xWVd/hGkueHFUVvES436HhBH1
7YBXxFZHJ2hd3QramoGvJigbBTX3N83hMVbbgGfZjl/xJVrIbqPyxzOzP4oDnsa2hCUtWhiBtnYB
Eq0DSrn5kvqU6gvxLPfYcjAefLCQ/zEot+gxmMS1F0KOCHBsnopTkmjms210bzLBb8STvWQjUN76
SW3+0d91RbW1G+0jRY7gYdT0YsU3L/pST+y1ZyjR6IuP1mm1V9GOKeKOfoxvHTLsfofOOZYX9otw
g81tnTyRPFfdMFxjdD9+1pBMxxvGTB8aU0PgE+Z1V1aYX2k2Ih3Qg1PQcbJ1IxLS8rPAecYpwt5C
wfT3/G0A6k9q8a3vnUVbF94PmNvvBkXTtynQ3RUsfuvMC2g8aKkbbgUync9xioKa4p0bkddXXlQP
DgKF71mgVBtXnaytbBYYCXeV4n9iFewecZZVl/2MbgB5LhZDpqRHICwbhGbNp0nk3yUGKkJKc0nl
KTkjFGw+KUl76497vV2ygkjOrto1/2z+U3NMKFfYh3HWJJe/SgMZApyhvqsASZdaq6ZPYBTtHRNV
uBuysXoGSwu5P63fOytxX9KSv/bk1e/ppGI+2orgaFhJ8ShKNPzafDS3KoIYSJPME62diIJ97+x2
JadkObMaM5cTrdVHeHjlBjIi1tiDm+RLswV1LLThaXTsaD0UgMeekqRoHjPD/6S7Q8GKEv2CskBK
w6/EUbbkQaVwtJ5BeivZnMYiPNxIADBUCtR2youh5d4bL12s3IRlnKYCibdRB23mNpr+JsLuUdNa
6/scWvrb21Zr9EEnbBAV+1F4k4/xHXL3bf4Ck5GCo3D9s+y+HypbIeEoK0It5s0HE/dznJgxwZLb
pMwv+0MRBTpzNvsiI+naZxPDXzko91a5WXxBSCo9y42Tq+ER6jb1USV/yd7SwEbFSSDFs7CtTuDr
Chbw86kdh9GOXTy7UzQa5uVImjfuOtONYD/V1vCGHOmtPximX/3Cq4c3lX6lAUGrjllysIw2uAqz
fwd9xpZ1bnVg/Q+oCLDTlH+i36NiHsU+SNnLURmcKs6uHIW2NyXADUAfoKwZ16Zgj4H3wvSazYi2
e79senxxDsrtPRH0ORYgXTytVCQhHzynYgLXHGtngTWliN21K71PsrdijL6maOv8LE9TXQw/Wbh8
j5Pa+SSvZb+o5qX3rIE5WISJanwFqb62Z8S/UdVHbN7VLz2rf7YrtY8cBnYFCErHx8HVu9MokMXL
PKM4mXlE/aTDEIzU08dgWnt0cCrsnwqU/aEOf3d8NV0w00MD6y1sBUuDn3HImp09yzFVSdKTV2rV
tec27nUIc3NRFZCsQL3hiBL1nzoAsE82jiCXpuzLhXwFsBxHog7P7IM56vpb7X6V3a2FKZKrVuCx
EkieulGb8RnspV5+FbCKcAWca49apqBZHGqoZ0E8ULe1GwdrjR3cr3E9FDgU9gCqeSlj6+i36V7S
V0N7wusZOOpKNgvIfqcBvsFC0l9ZdCPuxGwoB+XBU8sLNZgA7n/evUR16i9NA80UaoUrm8qHvldG
AWa60Yp4hURStQwshmLP3ye1a53kxIhO33iJBwoKv6fJsLUG/Kr0XzOrqXaDjLhNtP48mjAqp9R/
uUdSZhC6UKLbyLQcSrzDwhF+v5X5ugYWCXUlSyujTYN0B2xcp0FIp3zWZgAziixUbmdQs2ymIm73
TpM/l4n+Z/8toouRNlMxa59fDPJgIfNTr1wROkscfeOVfEHIV8U9BtUukAvjiJMOog3xSo6gqxEs
vRvGiKodDkBYHu5jzXuRPxHrKeDgfqJE+5C++w8oR28/quJ8jnw0fjpt8qh1zdkymRGrlASgqWqn
O9nE7t298AgHF4ti4j2zliVs7+W1fSGOt3dfMinZvqjTbDi3LWiaWq/A3wYaK6E+V9qjNktIhUJ5
ULNZKguhqIs8c+czW60b5rV/+v4tLvFrf5+H6sdfsfJO7nz9X/eUd//rTjO8HZsHcqJVnRyyLDdf
c+HuZJXfGjFsL9g2H9jl/NFvWjHuIEg5bloTgTV7pilJ8pFuxXa1kO0MOfxxL3vJKz3mQlx93ySx
KtUDWEpTYCp2SlH9Kl9MExidTh3+jpALIXnRPUJLv6R2mwIoC5W6Pbrzc+KH8+/19tuVD47aqNHS
BE3561de2Qh3D4m5k6ASXUTD0Z9IKwwDW9Mb0AQe/jDWP3mb9SyTg72OMwnyTOJhnLHsLIyGPXLn
+IzPSPcSLuOygB5+kE3dTQ5OoTjPY+eWy2ioh02shag2jDaCdCHSq5kt/LM8yAF5Fqg9r6nSAIfA
zkruk/DfmTZBpZTAMulr5oM8E8a0MTQ9OtcRP3Goqs4atGazEEZOQb1whjX8p/zcVEl7GBx/3OZB
Gz2F4B6XDpYv7+ngPwI7Ej/1kdkKdNE3N4CKjf/UghyhcUyGvrtOpJZ3/ayAGdZxd43mPiv7yidG
CKTQ4CEZgE8Y2A7rDvGV7Z2nYgQEPg/Oh9FqgkWUG8axrHTwZFF4rizH3HeCpJtZJMHVLN0ALoD5
FsGgOaXlEFzvEZ1hAZzEefUtx0f2NhoB3+pyfZ25WbnzU7d4L7FVV4Z0nq5wYAWjCE9x7h90ND2r
IVIflKFVn0MRP1cAh98TtrO3y4u52bTB35fL/vvlnhb+cbmqTt46mT/djDJzacTKtGnhUJ6r2iRf
HzRXVFrtc1rUoD/nfnkm+8x0lmBI8h4xNwYaN2DxpiXOl6rT462OzcxRYbl9hIibIMnRKOvApin7
7od/6yvckpym3Ikiy5j2vVssptrRdzCPt2HcdEcos4WH+G/UHb0eFsCr1bi7cSzPVWtsSjh9X3qr
AQWgVbOMK6K7dlyWOA777WseVN/qTDG/z6F48HULG53awUOPhFKzax4jV0cJfeo7lNB/dwrU8X+N
11VJqOuO6U5tQxLCWv6GPxA+vXnRPAgRFm9+8mCHevYpM7XoEVfLN9k7wRzdi8aLV/Ka1C799Yie
1c4IjGDnIdu5Kp0mpNIy4VPCB3w2oxdWtPlbF+f1Sc3idCm7eTiRLTGSPQqKV2p+QNB7tqVLuE1H
9FCMC/wTKvljlX7Dq3kJsTX+ooMOXw/6OO6zqg+PKXhDFrr90FAH41Rr4h96ZqB4MbeKQukQbrST
+pTPbdkpm8nY4D/ZrXpH3zJPhsBiGgQtA2UrWitddIIdNuDjnWE+hVP1yfT+h6Pz6o1UWaPoL0Ii
FtQr0Nk5jv2C7GMbihyK+Ovv6vt0pNHRjN0NVV/Ye21+trStX7nC9G1gWO8eperF9VU4AoY9SIyA
1niNhsjmt8yb7AhYf8oQDhOTLbc+7D27I1NGxxB9sx35OXXQ0H7CCGiqQh1UoB4Lq6Hx9BRnBaHB
pAxcE7XvlY0RcqMg9oMtCGkAO8T51WEFn0Ti1YyVtEjvylIme3Nhw1vI49g4SOQ8uYTTNL7gOUfD
UzIYSVP5aUOaucZubegieo3PbtAbxV+p1HOVgDEQWb9Lcq8NM0Sw0VrL6pRkdh0HpiQscXyR5JQt
bYOTYGl3RGK4GznbkslMKK2jTOfnpUluyqnAt9cYVF+LA6aYHNAYfA0xQYa4dD6/Jawa+2z3bNpL
BxaBj2bXnLMbmRVRYYglnJe+OLAgOqbTguWeUO666v/5CanvVt7/6zJyaZiKn1u7MB8K0r1fxeT8
Q1LRROzOTl6S/wZGjeTLfkk89P7BarZxVXhMpCCjT6hkQtP4KrU5RPQaJUzrziQgfl9R6j0SWvfB
3iBcPERMZecYl3TICX9zh9DIwJoM2n8cmGa4tjfuKj28NLzn8aKd9n6t68ep9h6gmR8SN8m5fgwM
qipsB9lGa1MRubEWFeefLm7qAiVOkyxxS+wdakL2gnZ1ouAlULVQH475iEv41Ek+M9OmfhYlLmXT
xVm6WdWbTcyBwEIIMyQdQglYjb4yORHNfNOvveD/LOH8OL8ySBbawX4Mu6twapsSGa9e/ZT07o0z
v1C7/6nFuLdScKSV/7Iu/n0x05T5rJFBXZKzahAuZTYnozMgFbXPdTah40qbT6syXkyLtNGJPMdZ
nRbXp0tnUDKQWhItNZemHrLP3DLVSQESDS1ZH+ds6fbE5diRYtk1QofNxcrAzwZLkfmwVkQ+3PsC
KcvmJB4by2QvR3OLy5J/qDbHnZvLmeawOWXldMTpfJfxcvOhPmh3RTOgjikC83Da8jbKLZBmvj3d
sjZ4ZhX/ujJoDrNA/jhugLOsrwEN6D/NI/BeZqRfOUtwtvK1OCCNaPY28zbEYY7aMfBYoiZdfsDN
kW87EYY+JIKNztlup2pvu4yo/cFuQ8fERl1t7wzCqj1Jhp+ptjogPberuMJXReUwLeQPxGg+mql3
6w/JjyFTWJ7Asy2T5UGeFr/kpeAir714YgaeO/V60KJ48JuAIfuAH88Zw8khYd4kXpuVZP0TrMVP
s3RvwnJfuvmqFUOwGXoJH+AAzjmip0ppKvmZVhdsYvderscxCVbCHvS5NS/a9W4C7cLRacyjLOZb
ajU2kUCsXma8MUzOLoGjp0PSiClSuAWC1K52VkY6L7ahiAAa9uVyuS0a529eM8iNX6NwnoS9Aaau
Rxnqafz1q/UpdYOfyfb2W0b4atvahBjm9re9lcACUQbOC+GhOKA5TSbwV9gs0Rv4sdcNFwxqOFZX
tE8stx/tEV+i2BiDtVsbC5ugKLPCO9WvK0uGK8k17c410nEWZrwKtSZ6Zd2vXX+ZvfzqCIHKta0v
+Cc/GuXosE/bh1zlGJ+T5uT77hf3BnFRdLk+cVxU8ePO6jz8Z9NRq/5fujo+WYfGM+rVJ43OtXk0
NJlpFYmxm/BqpmnTDUj6D8Dmz3Yz+6RG9t+ir7d9UKqvSu+azW6iZtI1oxPz1x3/gW5eu/EkA8br
0JH/I9v1bRYM9PEQphYO0Y5nmSSImhTPgaBikzzoHGkoeEZ+QZyWYDX8U996v6LUJAlrAQG/XCGX
BBmtQLfGzAeeqgWeXV/a+c4S8x4J7BLi/YVpTaajn4kfhXb7kHyIbTVjAtxgaBbiLPEEwtFMweJO
Em2/l0faRcrnU5cOPY+HqUyiUEciK2Fao52RwKC3T4c4SXIIcDOD1oxrpXeBRZqZgP4RJWjtbARH
8dL2BNotzUYqtfvmUgxKZ/RDMVTAbfRCfHDxLQzZxx1UhdArHnsuioOXBWOUrua9v/XF8T9l+l8M
DP8baft3tLazQ/p0XQFMS4oMZK7dT1EthgffmkkDcJDztdsFERL9qwqWmOujiZblLetXefYZnEcB
89YEKtOhz4qBibY7RviCS1NSwtInGKQYR/ZW4GIeH+bOqnZZmb5P/F2P2E/uDbAS8TTyBTj1dDHM
wYs56QEDV9ZuZZ61S0cIx2Pac7D4hCa4WAjPWd89KYIIDm3qLUdXGY9Y9hgKYrimAbr6eJaY3t66
z62Kyo5oQGeQuDwc71YK+zLnUxAvWJyMrXgij7JKfo2ZV2BLtl3VAZDnoX7U+blLSxnhfp0jIKV3
zCaMcBBw6zPOlRFBp8nZaQLOI5Mc7JTabGoW/Ld6NW8GrTDTl/vG3/Z1j3x8ccZkzxjsRjQ8fsKd
Xr18+Jd1577Vzs6mF5scT4dlTxvI7+iRNvwpXCeul5HrhgWYn+KEQ5pwl+H1iVayajCWNX3U2eVP
o1S6X3Aaxisf3TpTC4CA+8Cu/IZFNz1y70KoQtc35/948hUKV0zErorrBM1raW7AgDf+YRQRd0X2
tSU59dtmSibuZDarNOXsZ5/dshAc5+zAnVHE86D+RE+zErDk84YqZpaUhDYRa7FezLte4kZkGeru
6UQIW+WS7ZQ13zaT34Vjkj/aDfWUOb8WToegeCifTDSeW11Yt41cH+fa8Q+JNG5S3XkPQ3/MV/eh
wTMTubp+Y6B8bQoLCooJXWCPwdWxdTj5HgkAxSIBYDryWNjFrWm8KaFuOj5C0iJ0fXbxxoZiMl+m
yZBAzrM3hP/O0WkPo5n2h05k3x2i37CpdHFwYT4ExT0GoOQALXgPYusQQAyIK2Pkb4GuvBxLhAzX
p4yCnPrM7UM6lbvEC67g0e6TldmfqMuj1TVnNLxhCTk/9kebvPT2aIn6k9DaIfYn9EGuw0ll9Xtf
JQ8ib37L8rGlJN4XucBW5613xuB3u9GaHjsb29BkX+MiM5UwLLsaTukr4kWS+ZgC5LRA4sXBhMZn
WmZCZ7Zht9bpuk9IejK85NYpXWjiDft8v1ieHfT68bYmFzcwfl2vySJbswyomHSJ8bkv5Nkonb+6
DtS5+oRS8FoQSR3TgiALsZeHxNUP07BMsbEUJ8dGcOTPt2vQCmre9WHNChG7SbdFuscYZ1GBUiIl
8rmcHHRXs9NHCzJmTlTUIFx4AS8xWzxJuDckx6F9x0MIFMS5omLmYF+bRwX0GlpsNJuSzjwYs/1c
cq53i37WXVBEBHK8zg2S1WYTALPT4iCr2UIwYX970iN+vbNmLu+nZFt3RUN2svL5lbZuPLaG959M
gQRlemGjkJnXtK48Kje/fdhIKIi9pjjkq+XezXN3yFuv2Lkky8ez16gIgcwUBVqSh+01H6Xsd7Pp
uv86V566dfT3G4xEglqan4wkG0OPn5Yqv7Mye+0pF+6vvFUnK1Gy5dMN+OabpPGJwss9JhNc0dNq
v44rJxFWtDun7a7xVRgZfcbkh1IQL1jOcw33QOQP8AVBO7CPcsZ76Qp8UaqNMpf1d1baRayFvg82
TPNACRiFAr5w54gGKYu9MScSmki0/TK7b5V3V4HBypcPr0ge88Ak8Bpnfs2oYuck7yXk211X+Y9W
kib7zeY5bCzqvWpJeJuQ8WGc7WxeI+cRECXiAlCSUKhsiM8jO1oqzfJLOF4emghwdyLX1U5iiOAF
QSHjb+AvaiZNWFfTGC6DjhqGO9fXrj0VK4RQghmcqbDOyVDfEl92NWLrFvcFuqUu4ESWa05YcDr/
SydPookyEMzITythi4vFCZ6Wzzg2a09ryUwn6OO2EOhXUdYsqAMvcsgvaR2AjSc6t9JOikOFsPLW
9kI/tw5rQskPTr+96DPIBu84p83NnPbf1CL6aPXLugdzyK68lOPZIY/UDpY09kqoN6PDEkKLu9m+
ipf6Iu4yarKksLmQOuoKOUGiFc9dYe8zVeFUhaq0B/K2HXXlk0roF8++jy/F8Va2AraBx3lg7DIY
zc5aHXPnDNsxaHvuz607e1Nj4huuo8Wf5O1kdy+YnJGAmt+eLXiVGlY/Ek4tXK/PBDguDV+VxKad
IhesUKWoYfhvmhPI7UP9r3DMY3LlX+RiKOOrbtE2MDIPc3+sSoILdP4+QCYKaRCyXe2CAC/VQCp6
vpcSo4NP2zAxaCUw/ou061omO/C08uB2pKyXRDbzRsyUdWZoGcSTqxT7UlC8Nl5nHSo0R2HKbHRn
EKix+TwNwrfv2ip/rpd4A5IDCG0TTCjbOZwHJ48aieVstS9DkrqnJVAF+UME3EzXuGjHIqOkwGNj
ZPDTA/9rgyxxMNw2eG7ZgbDpuTOn1IAmM0lYoqRwNN29tXWftjXuN7H+snfFXgDb86BqmtFB2tmp
GX+7JPmP9ITkJXHTN93x2wRLc1TO8k80SYNhnElJEBAdpOyBgNalgtZTLwiitB8tldEewXu8JKbT
wld6YbxUhR7koueZiOgS06adlEfubyM2gh1DedYmK+epzVfoF8ODTezvnvyxP/TCmBv9+g1FpXew
c/WoCLLa6Vzd144zs+Fa6kgRqZ1r29y3Pme4T7ctJzaLrJzaa66xb5Z2VPANzY5bHzpXPSAEmG6u
GQR9sm6xhRgwLg3z2M65z7yX5S2vXN2iZQ9cGph8RA2hDPti5ysnpceEyy5ONiDpLGOs67p1lGs+
fMj/bsgqu0RAkfcRofUt4eDWSynTa6KxeedaFi2D6x7bZdgizhMCh0hSR/47fnZWdt8B7g4tM4MT
aDlfZdXnN0mW8x0K1p/zMNLF5FTbQUNWuT2/tizlrt8DbQEEcN6t5G4rOSA3Svg40/4LV9+TZ6XB
zk+ufKd/NXBfIAKEd6OBNMMF/2s8qrdSe/+5qN6iwCydc+OZCRFT6kZlPI1pfe9Z7kNVFUvcW7XJ
wsH94bxe42W7Cmbr/IK73sC/ae2T1v1n2b15FNP65Vb8pPPmCqJUSZYgSykW/bbt80Z84qzf98VQ
XaqUAmiYv3uFBX+1Awr0dLxbxPJkPZqLoAikDbCriusNuW87BTL04GSEQe88z8b1SEiHKhwXVxPR
4AyRr4EHqYDavQQ/mHuEBKQJAyjkoFUcdNX1YLwtgz7ZUVWwNjd30hB3ScMN7CXkvXdXKElGbN7Y
LXtR2rxxAJTz8dtWfn0gS8o9AbIGKYehp07BU5TsIoz0vrEmGdd5hS9SgsV2/TXMZu5/7AgPbE7k
se7b/yYlw1lBqa6BjZyNxBY3hk1fYxGHwq1ThsTqrrGXZg+F333PQYklexDpOVn6Y5G9dt7kREoW
ly0wUWVo/2yrJY9EUiN3na5YZ1B1TIn8whwO5FjryNPOxLWAfNotmJjIc5ItT8tITMk4BbAw7SYP
V+nLE0qfU73hoEY6cpN03hNHTrl1mLo2PpRlrc6VM69He+TPuyl/Koy5vAzd8gX6UJH9RYBrBkcu
XdKao1KiMF/6sGs55Tbug6hfTDYiwyD2ktMPX606LEPF/7kyqrREEdIB+LGBKCBpj61X1s8kdEck
XqQ8bSrOZd3ElkZkarO5DnCwHogo9hFLJu/jwGSglczRBhqPsAVCElzbzjL1kDGSuwlCpbpfdhX5
boxv4qJW+U43XcUuqkdKsHVNzHz1zTcLP0agNByzavwpjDWkCMHxuszGwafN3jmK09/fspF0Ny7r
TSkrMvAqWEtGjCWyhp3rZhFWhZ3n8idSce5wkGJ0Khli5KlNWhs4Ux57QAXC29H6mpfI2mY/ylfM
bAnr46OJ2046vFsOTTU4Iv8M4n89rouJ8gn8emoqY+/zps/6YND9xgqfPJJT79m5bkQ7tDQRzzvD
XdE+kJVex6ZPgLlYcxUXc3ZE9nWd95by0o8/wbZ2Z3wEpBF5oBOdN7sevny32DclJY+bbh2VCjPS
rsPd2HCTZD58AdOGhu2mXZSQGBUTXzVEZjKWsZFLEo3GkTEms26VZR+L78znINiOW8coqkLiMORz
nE+cfIiwy2DfKXchv4DQ+jZHT899aO3Aa00O2Mzyph9yQowKeOWLRW1vlkscrJzNuXxO8yS/BDAu
g0YWMZ51pmG8LMiixUEN2EVbleMI5nmp5LKv3P6lbYnKYlXxhiurAx5kMujvbwuMdXEfhPVSIaUC
dBX1LldZqRrg7d++XrawV92CyRLDoFh/zHnis3emv7lm8polF67eId4CnUNnZSgA0y5s17aOZCk/
alPyjRBaHvdJ+5oGBGTWPoKjZqQEyzxka/Z4NntjjTA93WHgfmeVzdJg9mMUfSIqsfBNwIFivXpc
z2X1ESC1ltOzV5m/XeEWjKhIO5jUcmzLXjL0LHapYUS+aD5sMeGjETkZY4Paz7qZwRM0iMsEVnFS
+lCgHFriLv2SxlewS72a7v/Lm5IfTV7XQoN9n2EIlqX/ubjmp+FupEWs24M99e9qERTynfch8v6V
lMsQaGIRDgtMVAy1MKTUX51jCEVPDYjXQR1pz3qvWN2gEA3uYedb+xzXEqOJcxP0JBfrrYk70Z1L
l1NJFeOlzzOWcg2fJP1YWMiKV3neMTe+gYN3a9NcVWwQ55kIp2GfSIbVYuhfRdq00bhxRs2B4oxD
zh9rhzZik/bthsoIbSUHJ6Jyox2/FAOwuK9nohzn7Gwa4/MwuGm0zV4VNU36hAn7h1yHJiWes4bc
7zqR08BMlRWcnyQgs4gOcWGWlHCL8IVinrDbU6/ns3HNtxJulodo/f9qp903zpwfSDC4T1yWWfhG
Tqlvn0SDxgnhY6R0xVPnG7/2dA6yA5q6d9OqimM+P5neymhNjfXBTe9W3db7RoPRTJR5aD0zVjkK
0CqtHXTU3qHEOUuZwAdAcPg33bB1JAMIl6Xz1Jb1p9qGESB88s3gyd6JrjjKMaMnmImqTlmmnwyj
jh2zvU2RHW4W53PX73q+duI0EpcXj/veaVAYG5pBujX8q90eoQ7xrxvaBGfpf6wu7Whr+wsa5i1M
KEUmJLuR3+gtchIi6ifBgxU4t0vj3yKrbI90onuTLziqkeUyIzJe9FqxNUrWm0lWO1uSdl9sH8TD
WoiTPtkkRP5whyIQrXxuvECWvc4LusjD8hyh2mNw7dV3aRAc01H+1ngnovE65zQXNieDReskUVrK
vH0wx1t3s8rj0nW/bROvPRoYjeSoHD+SwPJPmSYFzHRqXnSigrwt/UMoPoXbcmMXQ3PonH7e2RMg
vaXpD0vwAl8nYFAq/lU2gigTigHtOgDd5ac1mSLXW3siS8yFbIHKRFTZZXDES5tw5NXb71DQXqP1
2JjmBg9JWp1bLa0newrS62cR5WPhxLOIWiiSoT1w20/ryJbzmkw0bjtD7tDSm2dNXRIgbTBaqm6Y
U/+RKUZsgRnwIbp7d70qIgseJIKi+YXKY8KqxvJG0g5n0ZzGqmkiA8k6LzMolp5/20jK+WLrjrAW
shEYFXAvesZfWd16fdUcZpvhl6II3cRYnLcANwwBRSS9OESoJTOS2HyDIIVZp2PdF4vcbfCT6F/W
js9+MEoY9OkdilJeW45TpoFNNHU+4Z0FpUPgG99WRkcIg5f4tUpECyOvoj7WDOB2BTTUAEslel2o
BmxRY2/yGbgM01E4zEFq9ewxZKB9WkM9+0Vs9kC6SzbMUdWtDZ5ftkxty+DJyL+qbJWRvS49YRo+
rzjB7sxO1xjl8cnfsB4B1IMVW/30jXv9IXzYsBszTBMVcmg1ZNK0UGWvLbqVTEewRCNJd9ULCx4c
g+o/UrpdSHncCc18IaOWx5bCTFVBzKk8QmGun/p0+CmXwItJPAzTeWFOmwviZmUW++hZiTooIiGd
Gzut612hWuZKzb07XTXxmtuxnM1oYIxg9r0JsIAMOoAO56HQZw1nv2q7Hrz9dnYDUNzXOymim3mt
rO2WJHuGGblX7iYnuBkDf0fe3wnnWSSAsVyGsVvRExDQKjpEgb6nXj1brZFl1ePeK7Jnggcu9Gsb
3w8fZa/WL1oojPFigtMIHSwfpsd644qvPfOxNXi1k4V0ubki1S//Sdil5X59Zm0CzSjhh6vHa3wD
3jnRMqllLLcQP8QXV03ZQ0ZlSG4jBka5lN9lMv9aJBXuett9aYBd5VCA43xeH7j0+M7zXO0DYZuR
NRlRIozbyW/e9DUEBSYkoAEABJxff6uV3tleVAwMcjAORTpZ7tXcvBA5PMqMkEk97crB2i7ED92W
8jF15W+vlqvas/gUhbzNFzsSNNydSTaTp3ySVowv4KNzVBcs8YaBqpBseG0tAjgr6w13S5+6Zo5U
Z99v4E2qJCAs49nMkjWkO3i7/h2eP75OpuQLSE9BX34ikj3U6fANZdXjvAxiJK23UJQAWZnFGyvt
M+uVIMpt0nIrEfwnCakv7eF5mdShSSjuXcLKsI5xmdLe8SiOkZFczSyW+kTkxEqfb31xT3nPerFS
6xaJPqCBYpwXVmCuUjftI6ROvC0NnWjV3qwsys/XS0BLsmycD1vVGBVc6NbO2uDQLk+VUd/xbZqR
ZsaEko61CjmgP5bjHkwCPQK69MD5GFV30xf5+2byyo9+dz97yxpSZP2AhmWVZeFxFnPzqFvdREHW
ElrHw2kmV+esKeUeWdnnuFlnHH8gX8t3UL8cfSPVaIuJx7SoGgn+DBVLoWas3JOosztnXLqbxJho
0fM5QYCWHBOPnxxbWB3LxGt265gPUSBS1MeMgiTbPdqnO3dKl2jxauaz1QVylNS1hZeT60HU1t7q
2cfnM9KlqVVZ7DgORzqFzG6bcVdaSGfJt/lr3mqneq1sRkGqQESWureKbsRMqCgDi/s587IbLaFr
O98LSNBI2S6casUrvZbdjj1COCU+GrDxvSIxnNfJctEM8cNvUKDU1cKBPPuLmpkwW9b/+0FmC1PI
ZT82RBkYbP+RUyAZ5xXeTjAIOTPGFXWCvunn/G7zMH38//VU1r/EN3GmsIzo6+yUeZzpU2LdYLh5
IBRgiF25EURM2h26u3CbtqeyekmmxX2CEhNjcAgi4O3U31b2NHoBNH86xHJgmpMjf9Zed+p6HJVN
Nd1a17X+/39koXxidf36ZNHS9S3dl0WuSTRmEJwIfKNx5UGstv5TAO1arqEJOtA7H3pLS12nQV80
rmfsCu0caqlPjHsf2P3/Tpl4y9L12W3L18BsT4zCf32zuZ87BwuaX8D5aTonJjpzN3jPlu8XFymG
+z69o1/sd/aCAnkTt4aHMRhJo2ZryOiDiM3i+vIyn3P7gtQzdiRARIgTbb81KiQPNeCEwBySrtfv
2qr6yfr2gHy1+PSb+Xqr1PeF9sEFkH4qlFMRbcaULWPQJDkLxTTve/whsYA6RDQ9Vw9eDKrbInWY
P17VkJiDq57E165FB+yPGU/uLO669Iqh1dN9ome+nSXrolS278yOmEayIx6kcyZf7c2AULGCU6Yy
cm972qfIKhdq5sC8FYtJpqXK2njLnkAHM7+SaxuqnFaGVbE30faN9X2LNqa8KiWG1CJ1yc6imlgp
6dR/K8yTYGUqlXXcS8pxv6oriRSNKaWH/bNCA5ZNU0TuivbX8Mr96ms7tDfmN077Yhj6tibxms9T
PkqPwTtU0CF0hf821upuaAnnlpm918TsxV2Y5hOyfkYxVASQZxy60zI9aYg8Y8B8eynKZwQxEZRZ
6N/LfDPVDfnIs36ePBPSc9qE1abu84LNbh4wOTSGAXECKTWTEtcMzfogNizVttO+2hYTBuBlk9R3
a4WGIQ+4gLOg/5nNlLPTJmHZXo9NGrSRMEtFUO5Nt5EOnSzk0nZy+3Zc70VNN+aqSCzy5Hic2/xZ
jeleMdgNG3P8mdzuYcL+HRKKFl8RcTP5H6SOoVbPaoIqTZt3ZCFAqjU3mpnAujHc8cEMSA1ktP7i
497hr3nR+ZdQcos6d8k5hKwvNqrnsuMSnXIbCYM2O65+toupcxF1ez+6CSIasz13NJzsHofd9XPl
xAA4Ozt7WTV/i0bWVPfbp7Zl5BX9Cx3/xaiSr8bNdoTJSrtIwFsDwNaWjxUIHlaNsydf6ntJgBNM
wWgRZRmnWj5ca1Ow70GY7mCLOYtwj4ttfG05zJyl+regfJwWFlVzzxpzRPzfd0TLQ8Nadp0pnqyh
Pzd6bvf/522vG8KqmdhOIRn0t75HuZyYuGPtNaqb6ikgtfaQ+i53/rIxambaVjrOrbRBYVtweCY3
IYCaqTNIYL4XkNJ27IoR2arIv6ZNNywtGCdXaw+n1dy+kX6/cirCENJEVNN8/LeR8hX6jfc9D6QG
BkxtAVN/e8X4182SG8KensHZrUcfiWTUjpYbWvJ7WlqcS0UVvAzZ7XRlVQXVZV6Ib55SxrpjXj4G
M786vN/vYWa1Rzr8w3UsmY3NMa/bQ7Amb7XKPq2m+KGVdlakepiVBtbr9iFloq6higLJKCOodS42
Xa7TdmGwsSzy3SsrIuEga1/8PHv11b1MXCRZbsYuZ8XFVtxptz05DZJVmbzmeC9CSwCLdOG8jrC4
yR6Et6TMyBFwywExixglRsLjpV56CcWzZOCB0uhZDckvx8QfG4gXtTg7lwn+2tVHm7z0Epmd5R8Z
liytgj8DRrL2m0vLJBVXqxu6VCyRHnIIsuD1clmCWqzyl2Wz2QDVn6bBSXl92Fa+wNxnXz0OVXcQ
9XSbgNv1FNSv1b7BQnvvu/pVIlYgyrLDyRwOA7kgjLa3jgWdq1nb9AzTuv+WAFp/ZqOkY/VAAuNz
QmYFskgEj9l187OCnyAIIMM+rLgyih+BEghy0PDbYvxIatppVaCMqbV+zdCogfxiZ01aV3i9U4Ip
+KiV3YM/5FKRrKvnHHi2w6A11e5ZMLmQ5BuFjkBpJ5LxgXE2e3F9J8z3VJasipmfeNtGFmMJxC1t
YuQVBY9KC/OFTTenfGSXHNw1UOZl9Dgl8LlHq62+AezhbfSbeDAMJgZj6dCuUda3qw0dofkDoXBK
SvVUtBwPWgWQDugv14nA+tEkKQB7XCyC6jw0GB+D89x3OXgRl72pbtm2oljo12bepVeNIEPhg5zs
3dA33mk/GhxBlgE4N4FTZhoe6X4NJuh6e/RYp6GIKvwjddrBt9Ybl6a73G6k46pTIZ1Tug40gTJz
YnarKIc6fRrK6bmmZ2LRwiAkYF6CtBP4W4owVJPL7fpv3kbbRCBMiCIcnZs23rtsLM+TTidSN6Sz
K8Zm2Y3zyJmCQ0c7gX3vdCyHA6YJ1dTvdDG7NyQj1XYNzTPnsQ2ImwCYsaGR7g9tj3ehnJJL607D
nUDAltg5wW8Z6tzBiOeCGHqjN25ys7dIwOD6SHqi0tI152EQecUueEJuhZHAhylh1FCWMabifFY4
jpFXhGRIx9tGqiZxHDNFC1Bx9D4NZrdg+vArdvU+vyuhxtmbLgIW5EVGkoFZn4dx3Kl5QwOonfKF
VGOeGUZ2+WhKnDfJGzJixhjyVTkEkFkzWMWkW5G16A9MU5zExkDFgmGGGUO0Wtt936AlgucX2jMH
SzE/dj7azCrNH+aGhWPAVsoVlL48wVlKs0Cy1VUczsQ10Po5QDAQWbwKWHfJE9XdH9msvPqt8Shd
k+nf2Bj8jvxNc36LotAhxq+oUQOqP7PkjBGF+oK6FviZe2CLQovdFJg1wZu7GnSJ6RxyX5IfwxIX
9Wi2cxGG1nWsim2ISye5bSfaR668fvsJhBn80w7rfd+Dq3mdrM0+QopF8A6kzrmU1k6sKWLSJog3
QY/GqqT3HBgzZO3i8TWPI77GkEiHP7kGVdhO7blUAH5n3e3dFj49haUdGRYwucQ9YXnAwT3RqmjP
0Y/wxu4JgnsBAvRNypfYU4FGPqHdCCkNZjAEoftmvUbdnF3lDt2jYbgXfd0EsG1gTAAcCGNftmcg
/It6B5JYS0YH8b+NkC+2cF6IerhHCEVXw8DGcZcfdEG0UeJY+wE7OfOnYaV7/a8nnIer1G0cgOEv
ZJZgug1m1uhi/WpK8b3k2xf7AmYf5t7ULM4D/6npxHftqm8jqb8xG9O+rg/OUv4z2ukv8OTHpNaL
yd3src73SrFRduvP2r8bs/8uenEZDM5Kvf7YSftRaOtHBv/j6byWE+eWKPxEqlIOt9gG4xzGAd+o
EBjlnPX052vNP+diymMMQtq7d8fVq1PomTp0j3NoTeXkNMPPUDEkoWu3nLigioZLVg4/dcvE+yl+
UXVn35VAQfIsgDI3kJ8w351jeOVn+zPWtWNTzufKKYK2bv4o0YVgy67716iKz2OTBal4gyoIsfFi
MKw40vhp5g8ZlgWkNWpuOTdGEsDSfJkB+/omVUkZZ5AE7hKefRJ2pXjyXRRu6jQlE9plV0upPFmx
f5IPOwsTkD26dlIo+Ed4pbEAUTQcE04Kjtx41us8YGQd4DLjD42xUlY/Az7cqKP60S7Tce66i9G3
j8vsALPNf+X3xVe/Y1C7sxnIJRIl/TLLZz/Tz5PTH5Om+jVTamgKvMTGeIYy/AgTwGMmrluRB/Ja
DJVonxRPkeadoM8I6nkU8qogTCW4dl+KJf3SgGgX0xFv6tyTWnNjnSqnTvenc5KfS08v6uhtVWah
yyW0Ityqhn2nVWbgzP2xg3OlqN27JF/W9ya2d9IjB+hmibeT3uqt9uXMz3DZH+QthrEcW2qEeCdv
pcWdxNOR0XWBbYNctA5a6Z3irvuR5+XQXjEo8rnoQphv8/u/y8eCT8ZyZu7qpWHgjZsetYqaXaWf
PWiy+36Blnm8xA5FNebhciCOMRtKqe0yKzZUCSa2dTn3SXSG+TUkaUUzblg9M5E1oDgCXN8eGKHG
7Fa+hG7X+yj3drJ5Igt91n4txuHffsqGL4vzWVI2hkF+kyXTa5tRh0YYRChkB+SjapcDNhn3S9k/
W0zBWz/PEilNf0yT5q5usRHCRsECyCIQdQbWckgi813jv16WBGRogocpM0+yhr2PBDpyuvN9k1eH
JTWDIuUwh2P+UWsXKH9PwKwOgCzBiIU7r51vlaQ8tKMWNG33MVnfwMLeHZ/G6W5j0Hula8+yt0vI
wnIDLVNzvEC+gT5cyvzzdFEV8p3YebO5xv/rBlrGGYY4UrnITNxXg2Qtc6MI4uqM8WnyUfk3+gwr
l7FZ3Kvmn+RnaoxvxQj+PEkZespdyuOFLTxrETPs1Og8RvMZt3RDa86HrzBFNjTWlZGbIyP5aEGw
taTMCwK/5eneCXhXADHSxdTNw6JM58Z8n8v6I442rApT4Dr1K9anC5T8ga7z/UoaALzezRPwySW6
02L/mjEmjPbMgmnI7iELuDYUZBnm5kGzYUXTgpDzIV/P7JUg/DOaxo8Vg05d6kc/+nuoSEDd6473
2eiUrMIuPJdj9yNP1iqaVC53Svd3RfS2v+SKdjVDwzdE3FbOLPS0sh57KJHX1WY2xUUWihEy5ZT+
yCauB4UD4/X5umRN651MNnksC/p+2JHeOsx6gv+TQFzu0jXCGWdQ5MY081dAuOe0Cc+ywQ7CXDI/
hvbw52rsaRGDmb5UH6JxvLRLHiQtDSt+X26bkkrWPKMcysCdlVOfPZtx8UdMQKUYmJD4UG9Fcxvm
eNHJSWzyLGPmGLhrj6+iMQlHAHPj5L+DvZlnOF/Qoy39StQar0WFGS3Tm/P26C17UXByh0lSPSUh
yWEWVVSSPHo3pcFQ7JntcVTZXHvk3IYZvnb8bmbQgnQm2inkfCPq1XJW+/HsZDe5XX+m80zMy/No
mhUomX3DGJ/7ppsu9LcGpI4xkkWCCrud/fxLZdFpdiLmnzsSatG92URnEyNKyikwwVBJ04hkoNCI
jdkfZfU1pf4pyrOaxkxjsQ4iIM3sn4Y7XQN1zG8xojOp3cknUHJgjSX9a/XLWTSkqAf5mahJIP+f
bgrj1dbGP6t1EeU2tO5htTeq9lJn/meF/hGjQH401rofOpSOIl/yPdRbtlrs7fyQnvgBDrphOq4f
lZWRW/PpEAIw+oouDko1C8CUvLXOB/TPJxCFB6YYPpU9IbweBvCkooibOxGxpFDPQz5diny/mOrR
m3x6EzjdKbxyfWFt452VpH9fahIFl6z4bauBS1E/kvfJafZFV81G85KAlou0eLURtkY5y/0RXZZ8
Wk79LTJasX2ytHOtfhJEeY8QJJ4jHdpbqPg3TPu7DU0o4lgCsW4OCyl6VB7Rgeu5OI4kNGoX9EfS
GYf1yZlARl8GRgUh8RlJO7+HDFzNkbSFraMP/EzY8jFoqwqSMyZrRar32QGyUPvjUR4ewsZLGZIJ
i/OncpnOacyTZfWEH9FvdF15WWz/tL4ohxbqJfAdV64P/BjpkZdE5AggnlQt4RaARq1Ls6rwrPjW
om099hcDlgdZv6H+qhLtXSdW0gr/lYHxZ0rwDBP2T9VYU9LczNN8jOUe5CjId6QkUYZEu66rbis3
++97df9XdZEbPqqq6k4u43uatkkS9TFa0M3sjltnkNkm93TQvNh856qg5eLrQ+nNa9cT0LMKXoR5
aZ3lYnQfhnBPYKdltdKBLSDjoepHxcveaE7ZNE34KTpCjcWaOS8RrX7iRIi01ml4dp0PVW3e/p1W
uUo2wSNp9LRMQ2YEukL2Qt6uDv1tMSe70tPOjomMdwfRqzrYo8ysbyLNfuTqgVUgIH0UQKf3mZba
WRSXeIcApTQC32xwuBHzJhq1e9IZn1q0F63lM1anbb9E7WVNclLc/ztaoqrkcBpZemdR+xaN7Ot/
d6KLiasTEHr9xa0Kjh9caaPinHLIhPI+gQgm3ovukLPT6/NTDD5AxKb28dq09Ncm3xmySf9eoujZ
1MaTrOP61Jr+6VevfZbQHWQ/iPhnXKkY0y9feVVCM8DHXQ05mVt6u2H2UfSDli1nEetUxb3Lldu2
1LepygBT557M5SkX/RxN01vRTp/DL2NuoNIBaTqAKYj/UDvayGpNZnFQhure9JlMjIu00NzSJOGD
tVS/ZAC/jXQvTqscOoa/ETnYaJ/cWvc3o5zXzbhTTnNWtfjDrkcyxYAwF74ZRE2Q6Bj1ySKi9O6v
5Nu0aKHwqp1bRT2T0C+y/L3Biwix1GXjwIdu7IYE1b+AkEN12t3O1NanmM+L54LDaR4dqfRq0V2u
e4dJhraaQNAHqwhsv7lezPkxddofMV50Ngd+T0U0Yw5WZwfMdT3mGFvtOCfetqNhQqRGT+qDhApg
/ZiO5t01xCbrd/Za/FnYf5hNdRS5+fuclnKXQ3okL8BWcB6H70npPkZqcboKzksCBVkthUVK8CRp
fqa1KHmRhTIq8TuH7EkHLSzKXylkKOi4FydWhf9TVP2IjjOs+HlWbYA65qmjWSUJBnU5wsN41pfv
XgfBDB3I6gz2McZ1ThiBq+xHHHUdAVhNzH/mRaS5NfxDV+zEUhoVtL24slyx0SVAwQiIMeiZbmOY
3Rv9AifxA8Vn87Wvsa2+V5Uj6mHu2zdNi1dVQYR1mVAljV6d4JtAWYltXYb0PG3yFgvbMH5QVShe
8bJYg6RBjci5sSkPzszGFuVoYJ/DdN5FIDr90Dk45Po2NNzfNyAz4tC4SQDfJk0Pb1u9aQnzJJvN
wMyzw37rKVElkHaQjPeQVxW1cioJIKnyn8G0H93E+vGqGwPHj2kY+wQUoihCz7QYuu38+mH5q+TK
yTM+4ra41ko4sPz5WHcGLmWMC4bqrbpHBY5Nr9CObksv5t8CODldwuVm4Va1rA7iCSCRdpQ7GjOS
8MIZiET2jEplHgUlpIFuev62QL8AyOK396ofhbwR72Hgxx04PcAHqBJmNgQK6zGWW3F35EvlfuUe
6Uy4NnIbfh8wKskO4rhg/bys7Rz6vwO10ND6Csf0T+neyKcyOw0MHoHs2bpWdLLsBr/aZ5793LkO
pd54fT0imh7HnkIak5Y4ly2Rupv9/Vv2bCjhkeaE83Kbj+VxXRKMvWw7zOnQ7cBQGCJ5SvlA62vg
M+lb7txldeSn0Q9AiUghM3dQnpb2n0AszypPIXbV8PtncfLyyCfTibEa9eyZaQgbx6DPiOW10wI6
/ukib2obUsKD8y4ms6kxaFNzyAiCkCKRzdWLy6cHSO5BcaMuRAsbhFAdBTq/T95Wafc9hinIGQyL
5sCQpL/mo53OaoSEWsM9CMCt/H8G3tpX0a0c8NmctvEM2UrHZVf16BKO5M4WuORefpfTPhJpuu54
Lih/Gaq/TXvmJxDgIqCBODsMEPiq8p24YGIP8tJ96+rASekNNSda+nlaeYzC8k89kEl/drbe06RA
a1Ab3EF/UWfoPhL9O+vuG481Y2Oj6tYxhy85B3Im5Kemtz9yBwh9zpEYl0/ZFZG/dQuWZjyGrkJI
6OxMeCLmChZv2RuRJJEb8IXfBrN/sfuGL4psGWFwpHpO349YI7FntpcHM3g0eRQsuPgDgMr3/tLS
CEDEgvaQn0Zj3GQMPxM/XaIotSKuJ/GQKdTtLDtok79ufur7e6p/Nx3o2rA37j0s3eiOR6ONiGpH
yg+YCSP9raobhs7fq45yLf6QyMsq/6zNEqd7Gtl2InWyTk5FCot/8h4ogx4pU1xB6xrTsYB3UScB
ReZnJYMEthZu1exRrKc4heLXl9nEIBEg3Gp/lNhbLKwkToYrUNRH0Y9z6+/AdO9EtYrDPSR7Zm4e
ROuWSn1KfS2gb+1GHVQGG+E42/ZdTv87YztwN/7mQeSCbQtVK4gjOIo2rarSlP/XsUrs5WmkBUuc
YIVREBbSXlYZbHsMh+MkrIGQfqzm/qPquzu1HXZRT7yODRVlIIrNTc0XmVhjDsmnU3w7fR2UxG+U
X9Ap7XcILhrLHCoF2msmLp4ZRh7DyLccO4wy8wyCmnyawlzdmdE2bTo+5AVT7n2QTJlFlFsx3YOs
B3NRBZI//MhVnImBJgCFJwyp5noHF1USm+2HpgeiC4FEHxUtBRTaPYn2sVXnK0mf5bbobDr4ZBdN
nZXww/fR895E2YsistrpaY4BbKDMFJVODsu/E+UG0cAvGKQ32OLJv6Mux/Ai5rH1/E9v+Bwi9BTy
3AM8GVTtOyw/eiCEYZK+ZC3Kg0+II2/m+WbRvHdxile1tGD2FICwWuG8SbDp+TaLSZ4URlvcqvc1
TJfgXYFFw6PELG4aDkfQ8RptASgnCfchPj0PjBPzZ+bag4jDKxRPcQ1nimTcQkNHr5MWyNbOaRto
KnUYoKklMJnR+jUK44ZG6r3iTp/k6PqGFJ9b/6SqfeMsxl70yT+9AlH+q6LBrsuJE31Tazbrqd2r
tLCJtOtzCOyT5ed0MpD8ztPrH3HF5SeXlm8AC7MdGvt6AUcvealOZY5mjgXPyYq6GFMum3gGE7ZJ
QZMGcUbsBLKp2ybNNbA5Dt7vqiyA+jzEbST9mmukvWoWxTjCkXFYpvinrjciXmKoR8cNcPoo15eP
YmGgkD0M+nCmWSYoGHprmQfZ/Sp1H2hOpOg4n2HUpGlwuSf3/NtioRlb8mMb7Sm7tly7urPsaNcr
brd1sZ8VoSMaUd4Wk/wp593SaMclU7/UaSeGdmGE1Kr0NLXZ5fSli6qQKEyiWTFwZexAblKCvmh2
EoqJnZETBtPo+5gxu/o/FSQHMqmUs9/fiFWSDV3XYkgWxvJkj/psn8R1k/3xLPRp+SOZWDAqpzlD
SNqz1gJeyqKzLk5u6Nd7EJa7fJBMbX9JQrLm0YsimATxX8WhHnN9p+juTtLeVJxO2VQEYGJPWmjT
l5I/UoXb6cu877C1HoKuONO5S3a9b1IJMy7ya4pR9Z3qdSaL5yDewGzf4bxYaweUgc814LUiVF/k
KyQpLwn8VH3o5/pT/GR6mYPFck+APwmHuke5M/GRaRAOoOCLhuJQkr4n+fkCEC3wMEE2JghSv+u0
VpgPTghqtD8W26PWYL2rmb7bFMPb38o3LuVwkWpDHnmSz5d4ARLNXxW56ZETek9ejPQ0dvfqoJzM
+ND9Nq73Jvcp2T5Daz810IFcKHamS49vFNHsSv+nhoGEiv17UW5HdINkDB0j+dLN5zjigfh1iOa1
VqL4+cE09uOtp+gnea9c2MNBtcmHShqxq2nK9W8z09nKk0lRoiSkkXuwvHjvx0ws5PXFwfgix1Sa
Xj0buzdfXEoq8iRzZDOZApcVwcsYIKHJ+Y2+Jiu6z6tsq5fDOVpYedbIVrsny51Bp1Ol1b/tntwB
g4LZ9pJtl8ym41fflfuQI/OVNsOu3N0bs3fT+rjXhXKSBTfH6aFQvOsU5SkfUSfmdQEFEOsPCwi9
UMqVSEyIKZF7UnFF4Z6hw9n/s/7eVQd/fptJecCF+F6CCG6R/WkhZYlXnyNRA2AAmKRe5XX5SCLp
BA/AOy1W0BZOG6BxmH+aZsETH6X8RNO+5rln2RgzrQNvdE9JdZyi6UNWUnWcB0jVrmXB5RFSz/1T
T79p/vedzWKcWxWASQK+F6cfROCDnlc3sk8jOy9PKldWi/xpBJbZt0R9KrDlNKAgTOzOviomWRnV
fi7K6apwSca4pClzj9Q2gvDf4na0Jdp0j7gWq8atqGa7h574ViRLdhDsJqawuzdV7yDVrGYCtlEE
EIcFS0veoSeBM6jXzVA9QHlx1KssICWPG7jXDOMgYSQw5CMW5n2MczLIqAFxQddgU0vV4wwKnf5g
esDOvhYBkkh+Jccl+UOakdd0BeCLa3ivaMWKidEliPznk9rS0zdQ/m780z9fFYK2Pc1GO/lqkU7T
VQMDHqOEnpQF1TlzxHskOvSXT6f9GBLiiWWAwXbUzmWxpeXwR1Lm8ro70k5c4GlSXZPMTzyNR3DG
m7IdmOKZScqCWgfHrqjuYto3hv6mwxkoh/EobycvejBvW0eF06w+iBqJ4+QJogXK4dQNek4OmjG6
1834QqcwVn74ScZpbyjKjajCAacN6FV8JG2r8TQTTynVm8WOXiqQOP+8dd8ntM7rhxZsG12BkuSn
AH5JGMy+6TFLJENe13O8PABP/xaBy3CwGwrqzaDdiS6R15RBRRu5141DxImHMVbwVWnjrZwn0cAw
755VT79i5NJzylmcc9zYkm77aN5VCLRIqQi24w8Pc6Rca572OaV4yPNZ9F3VOYeYdESFT+d8m5Sl
5FUrZjnhOy/L1+FDtIaozZy7gQRd4QtXdeS3b/Q+bUTc5XeHt0zh/JUOLyKhS1sex1v5ZqVD8EWI
Ra+oWvGTpcCih1tjzphFna2KXvIoUmmlB4sGLfddGY3A9LVj67c/DZ0kYzm8yYqYs/HmwcYvRw1b
rKpvVjF9yrfIlRLWT5S/W+VPPk0MtO3+9xe5I3mHZtAEOd/rvv0tB39Mk61u5PfyDOtbo+TRmGGC
RCrEFM62foZcylLVH1moNV8z6N8jwGB0g2X7H1iEuseuNwB7ojTZrTojfNDU9lPyTg0WSuS0a8E9
WufZDc9igpnKez7KgZPjEBr6ObyqjYUu3/QWlMdJKh0wO/ThT3JTaP6P1LDXqgegyzffS0BmBfZs
fYrY2bm7UbLoNeL/agk6VMHBJaEvf5PX2ojQ/7JWRxp6ZJXhQ45pYZlBXLnfdX/3r6bsVstlrqJg
zovXZIJIqD5oRfUp75aIdNURnXpj1sqB4bFni3yV56o7N2RONIdXlm/wo1Pz0cI0XtT1e2RD36Sn
gU8CkuI14M4FKBMGa4yuSyt67M3pbQBAXVXRplQN2CfVBz9+NT1q6Hgvk6Wdo1B5zaygx9EVI1CE
SFKtJEy/pNu6eONoXwRiIMo/xbB47meGP8XIhSO1tliueNYayNb6eS/vS3G/Rx+eBjpFaPh/oBp2
3Uu6GY9F/j5r+j2odzD4xG1yUbmA46XfQ7mtJXVE/rvG2yL8fPNq8uBL8eHBiDDCjUpm+N5sywAk
1U3le/chTro3RZ9L4f6qjNIYbVxLEs1pXX1p9u1MQaX2ICqp6wMdDK8MF0LXLceIKJXRfMdmsm/6
PrmTjwCbJU3oHJIiJP/WPaOZcDOcw6SS0Oy3LZwEBjEyTLRE3ekfl4kzcuOtBPjyYm5WlD1gs0HL
V3ZzohOJGIwoypw/ZHPkHvy0vJ1bBtHKm1LC325q32yLiac8r7yJ4OzgTMz2NtJ3jaqiLI+sWUQT
gIOiht/5KyL7SBTSLIwB9Ny7rnSf7aQGkMI1LbP9A9SDTjuyMQ2bs8TJW6vJWZsZST5d5OmnKX51
YhqfuEO5U2thwXqarpMIfD16F9qskzq0eytnGuxQ/NpddSpxi109fAhVwPI8t9hiYdqG4bDbqxU8
Y5l6lDxyZlH9ovQ40HWkhvARkXARDf/3ELrfKPRVO8uB7UnQAAKg7xs6AoYeofjJ5z6YNFXJ/8UW
ydl2XBr4VYan0SwS+yu4ZEyd5zynqlDh2/FNoTv+kRK935F7GOJbjMGd1IxC0Fd4QXkgJ1VvHuHG
gf3uxzUeKoF/URSQ4ysFBzEbo8USKjPzhBxoJVbPfHmOS3pdw+5HzJrhUWPwGKETNY9rimlNt1Lg
qsHVMefjTUIqlXWVMmdFybI5SlQqwUNbzI+K1lxLfCapXSmGUqp/tGmUdrOrmvFkCgmMbiyDyuuA
KSTQqnW3klyR/us2U16lVpPTjNX6+vvfFLF0X7TOTwWbKYU8qRtK4sa29ZckJHtJLlhKCJIYkZ81
qMVQI9SkxCB/k5uV8EViP82/GaLxR4p1OvAGKfLa5icA8I+1eim7q3+ncfsr3olwmbsGTA3JQVAo
BvQTbmlcrUkjkipSy5HKdKHNEJ60d0vFd0lPfeOuVaO1DgzxfVIyz5UKoaRapD6M0qGmEVYfabgr
1ruvChwZXCF5hwiXVJWFbBN/CJK46xUiA4kWc5Yq2i0kbaNmeSDpuk6ndSyfbidrANDtvsgVpCAj
a5HCUWlrpIXZgjrLf2V7FrXdN2m/k/T4urZS8PEGAN1D+WeN8dg3018+uvFHnlNKiRoYjVIIpiJ6
UzJ8JsP7XRN+dp1fjbPxIjHkGjQuk/sypZc1ydDX/bskGhLomJzKe5aLyxUl+J+ycGs33b6LqYSS
wJfyUZSo72lewg/S3ZpVtJW0leyYrJgnnIWMomFn97UN+NBETlmzelZedaC2sp1JPu6oo+51qqZS
aR3bPFBaslXCvxAzWwxC6155THPlaxnI7Bnt07rlgNhf+4RG0n9+qwC7UA87f1b2YiwXjqidJV/O
+CaHW16isT/IVOcgUa64OXJ6Q4WZLbjBUrBKXYQ+Wn4YiQzH+VmsopuTRlq+elX9iCjcQ98HNaV6
XI/fqigi9W7x7E9xDegQpyCItsok1/2lK/FbTO+zuJj9tLxMLc2YvXIDT+T9WuUR79CH0jWtfmJ5
CqkL1o4UY2gmtw/y9Yb214KbY38H1gd2j+4CmPNWdZvb0O9ose0uUuCPJlC58VEqLaI1Srv7hjZa
7LZuadfO7D9IllAkT06WpBcrZYYSooNoB5+GFGQeHn11+BAYh+8xeKd5l91pYhBfnBf5FKVdorLy
Vf5v1vEuL6Zb+duKHQNLEDnwOXMvAluSb2P+AbBg2sv807pjcnCn+iWMpq8mi3Zm4e5LmNw0oUH4
kItKkrJMnFdvhmAEJSO3Jq/LwWmGI7jXd2M32fNJqvFyuOQPgsWRrMZy6b10wxTqNzljpUaNnnth
LMRJvrfu9Zuo8mhlAWAsADm5rrxBYhYBVWUy7WrI/qpNAL+DGn7Jncez99TBqLWQe5fFlz3SQH/d
yHfLRawyo4fD500gb8TISXJ4rEqGWze0AnoUumu2rQgkBeUgIWu5A+qYbGGICnGaZCBbZLfy+6eq
yq5dIwFbop8zSnM+ei1LHyI/OxSEXrSQ3VKzgP9XB2KYnOmbO3ugj0F451T5JmoBaW+dI2W5ji2H
NkMXeWpPkrmKDBqVNmY+7fEGANMCo5FgPHdfzZo2EfKHkmZfH6DR25u6V5myjK+MQEFeRJnEMXZ5
FN02PfNOjzFYw5ADPYnqRJV249+fMF+/0p76t/juDO+yJfJ3EQv5mcICujjlU2TLFpD0nluqiA6p
wkGm48jotDvB04hYCdpP1LcQbLa18iz/7zXgLXhN9Ad9m89NV9/SVLFiBEXdiO4XFeItxkMHqEcs
bgN3nuJWb2bhnKQqKq9JzUSqo7ZiPGscsKUYYGau18J+VRiPMKZvxeaKDlij4UYtDxrIQD4r8pLE
9m+fDdvFnfYCvBIxcK2U5uL+VuR2yaxXyM6g2OCJUeoaAMSBFaq6cA+XyjYZWFQxet6yy/J8H6Xl
wTdPbPaH2IFS7IwcItqVomuYTq+XwrxKCm8nhk1CcPlCOSxyBloa43qWje43WWGpeMhPeYvnezcN
lRA53gLYEwQAVRIBC2wlCyzVlngkUVfYVzLkrSQRIdIrBTNNEpXx8t2YxmM8vtLbTUEdq8CfpAQk
uUyzt5+aEOYKcZJxWaVwMWj4SMbv0NtvsWKf5CZFFTDuADmxrhZleLRzphBOyquspDylb7u/tqUe
VHfdQHl7mfjUTSxYcf77uGq+GbA+iw2yqxFw52MxjDA7Fb91FL7Zmfs81xVMk1LkGlenwYFZZRkZ
KkbdRI6mmJ3Q6kDR4YhUFxBi0P+8JUAVZFHlPkXcRxFHd2cp9ods3DA/Z57yx0rTa3qcGLpSfaF3
RecSs9BUPr1SU9uQsFxLcauSE1PpthzX+Wog7gEuF6zADZKd0EPsGse6E9MtOVtXADllPwGZ/Qve
gNvzuo7mBwGJ0e9xFHhSNKXHtqEHFUwYstH3DESpjCvFpoyCxyHAU5NR9V3xLtpJd8TVsJ4l/yAx
phi+jG5Ur0veezMPxOJMuvOhN2v+RzIp4vwCY9+kyfRnTdbwkVErRE3DL8VOl8Q7pvekPTIxHOKF
sxpqn/8pSFkFLWouV9CencQnk9UVDUmNi7ni/p1f6+cOhhRg+PPBBDvHftu0jxk6fCTU50RKVzeP
/HkUQ1hA1UBKVCKxqGsaWP2NrOiql6TU0Ybdxp+jtTYlyKYVBZX6hCTh8ia5dPFpPBff2FnC7egX
91JNoHnsNMa42lVevMfGRbSanKPWHb9a+00Wdt08EcnFiATEIkWzpaSLvy9W50zu/J9xYzzHh9kx
cAQwgarcySkUL2VVcBT05K2V4e2pflLQ21uW80dA3qv5QwMJNlgddlqnHqOMk6N0F82L3maP4axs
m0QaAn3XW3pSm/JGkl+yL/oSUVD56+5Enr0vLXMrl5R/eWsAnyU5AmEFwimr2rrmo6uX1+vpc+iz
zWmxI4aQXZLHXOULXUWnKLxMv6HRbpN0XD8qHx85sGrtvM40lYjsyQHJpadUyxmtgcLnSCnJu1c5
f1aHMa43ckXJEcaJu4cgay3ZyIlcq+IW4xYgzIVxmK2RfYJ6IJCSad2WL46V0Rfo7UdbwcunDoIP
5WEp5T3KkJ6WWynVdLZ5GMjYawyMT8hWEaXiOUjHjHppmpo6RWQFsQt2qp9eRxZaN5ptHwIqBR46
DcWTAutcLLYfDkmWcjz7mFDmCxNblQwZlFkvJfRo5nnAvNqonhFlJvNUaKd7rifnqmhflbL9Suvk
3Lj+Yb2WjcTTOgI350J7CW4Udtgtq6fCYmxPMb9b0GiqQxV4/QKmj1hL1W9Kw7qnifK4CP7Xj74q
5iBRyOzwE+XBQiYpK52yjW+kdik1dHn8tTDp9d/teCM6Wn4Vr+LPMKgr/GSJBnTksmGjjw35d9HW
2ZJ9Zjqkf3+tfU27LgwT9wKLWWtkZkimrbPe5YLiDggEj1LNu08UJ8dOFJAcRzG7kK6TY8r/SAFU
3ldCIZebYClIZYohEQS50ZU3SuzeScwgn5OIEdTrbVrVTBJm50X1xeN48Jg/4IKoJAyVyp8HLRyD
P+GWKH/lMIpv5WbbOmtO9pTQBg/XGfsgGqOnR0AEVLB8XXpr6ozRq+D4+k+ZiD8hGFgLRtckbx//
wYzkafLIeO0iey1ZxgXcS87CyJ5pVbNW01z1Q/I0zcnvP5OehO5h4nXN1BiU1bwZY86wa+KzaLmI
qyF36WTvYV+9i3UhsXRLEm4nx0Pexti5X4D32Bx5o+gON2PEgKcDzCcLIL5Emz3WmDoBYYm+qWb3
uh3R/31FzzRl25i53/gtepxdQ30PQho1zXvdMFrVl3yT3Ig+Wrcp2ADT9iCceP+rVHG6wvKQUxYd
y/pxAqbbjV+lNl9IjR9YbyLwH4kKxe3zYphe+uS580iByj75UfvcGrCEih7W6bpAylUf5H3Tw4LN
kxBjTOlAvLE6RU087GE43EqFUTSFbBYzyT6hH5abofls9YNMVztbUA714VsBGEMAG03ZPZkNw+w8
bKEv4/Ls6UXEUf6tUCcRchFgR4GTJVSuu5pZXHgg8oYV8lv0gkqChZ6EnKB9aaP6KukVG3SSogjX
v7RD4y+M5UhuZMvFbx2cft9303atSv8oYf4t9W6xRoJ5DB9KQ/9eb8vM5mNXJfc2beeZ1QO4ZYUg
Pz1vNHjFqBWKoZc6bSEZcHLL2ZxWNxWHZUOhBTZKOO4fkp63auZCNGik4NyXeyVUnL3uKy+QHuvX
XehDjlkqsDQOtXlV6fWvFVnFi63BgZ+o+7wq/SfGRtEDoDCxwincm96BRwq6Rrhcgd6Y5VEF1vPq
NNm2SJrmxnGZhGx6TXLdp2q+i0eTyRL6vGtHMG1hMSZ7xW8USKn7zbQU4St08kja+BKBNiM740Id
vDWNsLorgcbrQGRnVRn/RIb2a1Wasq/MDD5D4Gs3ZVTdmcwi209+KqzDBuRGbe5uJ1Aok34Pcu+7
6Z90HmAD5xHjVxhncZMM/j7PQSPqYxW9amO7SRx41xk6TKMY1KWRRZuanw0m3ODctAI5JvrZfjb9
ybzXqgkUV289J5ki5OHeNjO6t9wfrK2RA3JUmxsrqXTIIhLrioAPotaNoxRA37s3Ldeba83x4Ayk
L4QefAbSKnr5mQ2NsVnC7pBkdE+PznIb9aNGlEpfCIG/DwfQczsZz21DhsdmpM62FBcJBofsmmGR
0+MMOKXUsuuhrc8ZLFhZNcPkprLWDGC8hrRL3dB0OgCaHq6NFvKafMzHTVPNAzShLhV0J7kzZoq1
tlkWN7YS2VczQ2oZSINe6egPtcfww9C8686AXb7IPmB4gcqsMJ7zbNin8WxuPOZAwwPtvmmeMfK+
5tTb2ROthBpM8zRajpp+ZeG+qcMcGO70wLQqCPIiI7nRmw+Fonacxve9U01XQI4eIPX/0GAh3PTu
yIfh6Fcs+3as43PRREy36vN3SG8zyfwX107t7NLUbXDj6IOCp0lDG8w8X25+qCFdnkurwF5Nb3uv
fsEVghs3ed31GKv9BjLtbRuXn740vxjQgdQ1cyo4CoYHS5Tv9tnD4tOHqajoBybfysCSiA5ZMskt
dXIPUuVkSGl2XujPXQbltaQRe1TJ9WQK8P0k3KcGQpPBXRDNNDZq5r5d9OkO0li0dEY7t04XGmQE
x2jotCfatknKzGG47zkBoTdcD+aRYcr2tqMpULrd73DWbqYg7JcHFzu2ic0ebFjVAATTp1u1sSAS
K6sH1wG27VuzuvV7lGnuJ/DoWAtDJ4r2ztGybKukMP/5aORNAp/ljTDvOz4WSrE02MXVcqMY9ve8
ZM9aOZn/4+rMdiNVom37RUj0zWsmZN/YTnflF1S7ygUEbQBB9/V34CPdc3W1pdp2us+EiBVrzTnm
KU9kBOgGW4hsCEUBMG4MZpgO7riZEuuVKGKQzZySsxjTZkoIxygmAFVMqiqGn7QlD2Pm6btBxy2R
NMm2FYgzDbD6i6yciHQycBId0vp2HMgJbg9DWdYH3SirjVNlE37eF921jX3Gb4azhOYjv8XQg7gz
9XneT5RaizHilKpBN6tBiX1sDPMG8Mh/yz+znT/B0pIe4dkkpECPniBpFP24w7DNpQab2VzFatY4
7hqLy8WrxH5M1oTDHCVSppvvI3bI1WiqY1s+tQt/tWd13oZx+z2f7W5rF2TqElAh8cvOMWPF39pS
4y6cH3VQIV1ZpLbTifi2nms5k/6TEvZSTmARpMCa2I630kOuH08QkoIWLWNmYANYwwb0pioBfBpG
WE2NsxuRVqZ9gdTcIo8GteauMn7ZNMpPsTNEQwEfYAYyGi5O8mqoZUb2bpZbO5sZ5XuLvw0c84xC
pD76cYf5Nht39WAQWQRwwhihxVoDUQY+DjQuhzxp1UOEuhOs2bKT2LhygrhJLITdBMPG8mUQNp5B
rzn3atToeE4coUp4v/+CGHuUIs6pLN6twkkORa4QG8yAF4ZkPqWlF45pm6AT858bnOdWC3lSCYiO
c0H3vFE2L3IWbN2xIp3zxpZpbFyP6WKBj21jtI800G/j2shPoe6g5F3wFws8L0o3mWlUIfTuMexc
492V+MNz9n06AnHaeNzgBFGYlf0VSB1SpNPex7J6N0bUAyTBaEU+RiBdHq42+OCmU0DOrvwH+hh6
fxN8kXNohb128xiZswUnb4wgg20e98geSY0mBGgOwK8jjr8a1R9H83bM1bTeedZarj/P41LTACaB
u3GwuJv/6phkZOWC4uo4IcSOsV/Y8TNhMuEdSoIbIATVyEmo8edzc2vQAr26nssC708HpIhEawro
7cJFAWjb4PKCUh4HQ9u1yn6jC9hy1U49ULiTFNPDuIqujgqKSkqBQOwB3f5JO37DEZqFXVHKBpYX
BY5xVYXGsIsGXpQVz67bH3yLcFZvfjKLU99l2Y4/GyOfqX4p1yGOrtK/uriPxNwgE2O0507Jf+CB
mqit3stEmaemLMyTsq18Kx2dgVo+nRrls9wMEMscMt01wAMTNx2Y2pq+AfCUoLB2vuM3p8q3Dta0
jHusxs+1gZty0kAAuSAN2SwtwK+6s5DpBIKdw/pmTBN1pPQPNuYkSaXOlDz9fB/A2/mGIGdojVb3
QUbKZ2WDZLSxPktl/DL0ZAmXEnCvboBVxyilF+qzHhkkMDcbiESFJVfUmCm7jLF1F7QcTyuLsKPX
ya213Zi3Z2AUGIVIYnMyY9/H/esI43CbFsVLoQqgn+s/qWXKEwwerHq5/JY25SjUhbvT4UQxy8vQ
CftYy6U7BbrsTl2b30lahJTJAUgJgPAqZ7Y/4JiqtdNUiQYIb3t0UCtsQIwzUDYRaplQ8KNiIzkj
lLH1XOTL1vY5TyxSWnvPlQfTw85v6AAqSmKyEe+UbfTT6WhdLoU4ZbnyqE91OUa8ynSW12cxL9N6
p1n6Y1wGEVFOsxNOI1N9SxmM1CtMva5V95zf4pr1KgelE9TUikbO8tDUJ7Db9WmoHdpIFFfFTHBG
Pk7Wxky9rWnCd5wqsgDrKieEpjx7o4J4RoloLeqPY3G9kUBxsVEtNS174ZjDB649Lp3Yfi987AW0
pXepRW5SoN0QyCDZnXZLF4fjYryWPuFSFRFuNcqA9SoZGo9jV0OrtHW6PNKbkoHCsMAnNTb9ZIas
ExQcab1pcMbOcz5EOW6WrW6DVRr+JStVjPySdIfb9WZZQCYBo5eFkhgcfu6lt4Q96I8L/2Gjz5AT
064AI9wxp03seWNTxm5TjfCUeu0tjn5o+f1FDGCvKu1sWQXc3qmDqidy/DDxpbXmP2JZMDGo+tOl
PPE6f6cJa6WdsQ+liWmFXpdFM5kTLIDOBSGwAVBWfGkFVJTB4EnWum/D5coOLJ3nyP7KDF4hFQS3
1pnsyGtp360oRnvexhqFSUEMVKNckgLIpyzTUykIZtTf2wKb+2bmtjuZQwkbZaoHoIYm/dHtz6P6
+qHm57McxevtiZGr7+fNQuQeMJz1E/7nC36+NjMkvsnmeXSR5mn0vYqUct1MnfX1rhAzoG9jz6jy
8bAErbd1V7SLZQavxjhdE/IHuP95DiZCObuq7SjOqQ1yZW8BDYxb2ROREahu20EmTtka5krMka73
VyUSeloT0pim6BWZkjQaRbfv6YSa68oauIQsUdyj1nHGSIzVvyHznoVZxuckTfcE3kGv9OPvfA6e
luBv3+N4jHPd2ycLWek5sIapt+/s4tqmqi5pF7w2PnqpFkVTtjSHns2eKLb00CdM3unNF5G5AC+p
vRNbQWdUu2FAqVKNvUNuVPZZ6MLbzIkZ9Y389CMZQPFxxBhQV1LpFKZ1Tgr/V0cK2Qafanfyq2Br
a7G3b/23hG7ItmfOuBmIiTwojVSdFIONPTIDBsFPXPXiHeYBv0lFPgZ2mg+HZF1OxB4HyRbu9kSz
aDW2hsZiO5dFY/GqZuNSIdBH4bmcXblXc9CcPcOR0bqWz4mRbokd07elMljhQw3k5baWTAtxQqlt
PDNNTmxQSsVT55NTocD9FGT6WUbx4rVGAY2q/fYb7T7Cr8ItdMjGjgYy2OLBSV467TXvCKYbNCu0
VhmYqdUmSR/LhcbTxfGDcJQVcOq+hUUuSxKXB39bNva7boLmKqv25hr6C1h0kr1KNv7Fbk5Yfz7K
eXyTZf8ZjyX00DI75eQ3s8Qgx49nNBD21N5NSWm/rKdtKIgWxPzlWzPFvCGapKr/GdkUeqmwI72N
YeAXW92tRWgM48UAqb2JazqpoMCepsalWJNEr+UocVGkbAtdtdtZLG+Nl/Jc6CsULV8PF00aRNJt
9+6U9SczT+4e5z+UVhrHtCaZt04d/5fpyzEgTyoM9GJTa8HN6qc+Yhz3Rxv7lExkMOyL6Ry1IQux
fKAgb4joRGIZaoXyt9OS0SykM7dLtENF5XTopf+PUJKmiBdiVTXKVIS0DddD68rPTlfB1h+NUNjG
ORD1Y+x8BCIFGHKzuzYWUYLTNDx1o/0cVMu9gf21iT3iNxDS0MeIOsMmIqQDT0GPBdG0c0RtcGh1
2cBhQojk78tiupOcfZJz/2hN59MN8ks/gECDt8LWL8+VY/ETfeN5gCtqGoLp+3CdC1ydRBhqfXl2
deeKIBDKYSvbMBH+E93NDVl3w5NlqV8JvbttQ9eyjh2KANjNdCzMSGk893GBLDTP3OoCVH/QnzMC
u0zBy83spovbP5UgEglom7kxSroAQ9OdF/3LI+83K+pLWxe31vTt3Rgk3YZd8vBhzghEMytX3KiQ
09zgmDZzFrn9MIQk5Zj0H1PQSfnAD3d99USiDqFef9U0mqdaI1+18+rP0nW3hg/6sZsfWqUzJOde
z1qihFoCOVSesCXReN4sQj2h24/sGugmjtgnX/OPAE3LqBvV2XCRMw7tWc8x/FRF/ESy7sCfHey0
zI1y2twbwzO0sE7IBfFMaYSL1XxUTvfcWS1iBGI/qnKuGD80oV5Qy0mu7x3fZIcBiGiJlFrV+2cY
4tHZ7U0K959pfwQ9BT5HjCeAZYeg8mXk48CHlX2xNSfYqZbQyDwxXlld78vsAjijW7aWYIMj7pmD
Zo5BC+fJNt/A9QeZOGw/mkNs08roG5D08a7NujMllSsgggNskYzbEZEQSRgih2k3guLQLFmsJCkT
mz4FsDVRDLgsiabNn2T0L5MDpjK1MQUll7a3OE1k8w69KHo9Ddpg6xnPP69XLGrqLobJZbM310Nh
FchPqbEXmd2dtKhDW7B59H0bwgPaZg6QM4NErY2eL3S3rOLeVfGXR5r60hTvnYs8Ja+PBqafPaed
7vS//2j0wf6fd38+0Dj6rhaDc1DjWFW7XvSKpEdCArbzaK6N9+Z/HsvokZ+Xtsjob65vEsMUsw2u
PaK0g842zUF7+vnHr4a9BcT/oLnBs9TFfLB59Wlq0wSXdo2O4tR5c/1LBPrd1ctXaQ/o+nz3JDJg
WwYmkyfMoynryXzKKx/HWk9El2anAWG8Ati9F5dRDtMxsCzsuPVHkgENHAlVpAIJgEgxyYJlQ+/a
U3tSRQ+LpRXAUymoa/NLS/k9wJz+4bJNTq2rR1pXk/jjwcMc0uoIFrQ4xS94xSrOJJRPAOCyLUkA
T6Lv9Ydl31C1kOsw1nBvx+aXsHSSRudkT1ZffqxF6hO5sgEWPO1nNQHix4g49nbHybYA2OdFM1zH
kTCqbTdUBWpE81kP+teqrO+kCOF6kMlBn6p+O0hN38e9AvRrZ9fFFlUELZmBE3fsRqDDW1yjOAJb
/6ZuOPot/BOzUVqY0GbZyF5R3zvfsVl2EZ5VuF8ZbDU9fgaK14bp1NypzTBvJ6YIwb04G/ICvbU0
uou4zEIR19c1+2PNE/D8+qmpYaVBHzW9+Nk3tWeDJRf9w5NK5L6eXGMzlfM7k72WgKzkGvScMue4
rTa1b/xB8PHVOp+lQU2I+JdfUF1GJTB8c/wX1V7v3UhrK9QGwbhnXlFuYe5qCzxxaTl/FodpmD8n
/yzLuRYauUb4zyID6T3FwPTQkm8IpG+Vf+lG+kxmQEvMrapjMHVnoNHFIXcisKzEwyietlHQM9FG
rIo26PWsinTzzXfqcymhkDuSLlTjLNp+/eal09/SDpbz2l0mEi24dH7/mCWTjA6y4ZD4j5+YtDTr
zxpj6m0PR6Lu02rbxAgY1iyioqe2CDrrMTn1LoAzdbTWWl8mWjTHyS4f2ydH9CdhlDtmsxqREDQB
oaJx7xOwqU3DL9dmFpl1xneL0Hrz8/yOrYZ/zSXkyHL7cGDVI53C+ywfTZKcrEBfDp7rt7Qhx4uu
tXtHjZ8zM5ud1SfPidLj7aTRJ50AY26cpskvjgnlO8uNG2V9eyIyg8zbvCFVpu+XQ4EtOWr4zlEL
snEzqHjcmUs9Xdj4n0kEqfdKFhcI2mnYV8CLfEkUvB47rwld+q2uc3LRStYhDaEzlQu4aC+oCG0P
Fjq/LrEvCNEdeP/lN83mIiQi01xs/zan1P4iLenIzS35QwYJd7EG95gMVrKslElcsK14ymPxu6pn
J0LDTKopM8IaurdMWJnII8p3XbBMm9kZ/KvPtsq6PSIDWN+VZt6oPScbOiHz9eczfh7PvYLDfFOS
T8kn6+G0RmuTFE4gJoBunRst7CYtWzhISOfqzb8HSbynWZn29ecfqIrO/7xVdmv6InFem5/HyKmc
8R21t//vc8uFUnHwO7x1lavN4c+H26yX59kqQCb6qkM+x7cfVfBl1/5v0ka5VgTo9IlYyau5vvXz
LgLh7uKS7/jz3s/jUC98YrRpQmCuAefKDUJbffHF7n/eJ1fuUqeJc5wNx7zOAd6aJeG8OQ/mVZkJ
LeDMkwYtQp+U7P99EBwPUJO8NKOfB3++OGNi4lHHnRjzuaRLrAgkI9dO4/qdkzJu55D63z3qVYEI
cv2Un6/lxhl3cUoyRKns4JrTGt3qwvZDr1b8hULnAFOvHxm4aE9t2x1/PmAtWXztHYQb5tQ+/Tz0
8/VBYP/R0io5/Lz387iMSYMh/8UIf76oqUd7R3Qkkff/99va5ngEtJDf5AK0lWU8vUD4JcthVPV5
WINZensGQ8wHM0TjIIr78YUVXB7bSnEGz4o45JRcXrR4PuQayxzhZnKrRueVnOd91hac+nRGA7Wo
XyCvUHI3oI2dtqlw6qHCRfexswVsCWAbz3rXtrskxj4FWFQD87wgQc9qYMoD1Ms87Q4S+sgmRo2y
9Y3i10IU6mh35HLQvCLnadtoTP+XguQgM31eC8m8oEoZ8uCXG3tPvmBhYZ7SZupM6/woCUMCfN/t
kmkJiBkZws7HlSarmJskuzDvHlem8+SXdDQCWg8VBTvJHle17sk5QfWLqTPA4STDPfWiMxkBUpJE
ZE+QXNucRp8ujBd7tyZRuyDO7qbm3HI17Ea5wPkpkqvpErujWY8+JjIrl5a3RYfyGRMehSsEY3IX
05xwJdBvDcsqyeeMeI5lQlWvkuXe5Tlf1frwDrr+wyxhWhlAdDIcW7ZCqZ/7H0NGvKnhNcdSFXtr
qg5B+jwXxVGNWnHwnfjgunqybZwZzwqj4N6xbl7VH1Tff1qpf/OkPxLF3Z0IUtRZplkHGba/eYhh
C9FeysL6SKRHnc/LyeEL7QG/bzI9MQakNO6xblfIC5k7MAG+5xMwn6XgHIXQn953eQCCXw30bbqf
4dFkXAMYSzanoIjX27ZIvumAEFrTcGfI8qZ5DcRo7x3IQxfB60HQUnNY73rWMieZYa7Le+/KS9b8
tgqoeBO5DGMW+l6vDp7QriQ0tWEpk6fK/C1iEmqImE8JnPfYuCcoo2vub9ABgZpo7G5ik6zNzJjf
tVG+wcosyIVhQiSVNmAb1UPM9xyEm+qPxxWZWusAthxcEM/Zt186JEhSShHSRoZgPXyns4kLlw2w
rXmh8QlyatDhN9t+xGZ9qlNOSMFAH87CpRM2mOD5RRAkBWBTM1qjCBvRsPV/vcbRNolcrZyVjTpj
2VtyCusqk0cFukwyB21Hts3UWZvZQU/7ed6Ni9pXDHYurkYnaHDeZ5sZva0BqBi6S6+lz77KjqaH
HRY30jSviF5Tfye85m72RViPMxSV8sjoC67BR+1ZOfo9eU+Scsd49DwAINn49KV2gSIHtOyZFXYc
iQlM+ZhKyUyaLNH81ajaFzLX1kbRu1802Y7TLzrWTuPY6RMRkS8VHbo01GfjrW+dB4Guu9YaTnFV
MgoAkivIRZOteWGCEoTcc8z1NeTxpHgWy6mEdkt6NgVD0x58KfG/+CRvtP2TJxpcSeioWUz3XTO+
TzLusJ5Mn0bWhj4vInqCeeflA5Pwaev5AUgOG/af6r8KmL8QY9ObR9I4KEntGjfWNQEr7hnlP6eX
l9G1G862UGKhamZDrraGhSvdcGmOd35D9FmM7Z4GFUF0jpkzbc/zi2lLcCy152wM+nvn2gZdLxfv
5uv9vRzNj7gf9qB05RGAD2OB+gvHDGTxxngFi1sdxtcRyS5uAxCia/qDbS1wtt3qPafS1n2a95Oo
odmwBdfqgi22oHND7ekoH+Zs8dzRwRXufNQK1pF0TvHQrYT5upaPpSVLibEchipyh51uYYN2PPz+
7yMzLB9K4YkAcMaINIWl7HfBmubXy5vQkzAn9w/uNohxafsvrh+8Cia7THTlHXo+KWD3RXY39kP6
N9Aq97nvPuQEladZyCKQyV89FU99y6QhMBgb+sRnrVevXtIeK0kkyxjXi44OMMT2t6B0UQJ48o22
BHpP+igQwfn/jmEEYQMprZNimMNMmz99fDT00Z8IEsW/Q0DiBkwjBRnRDSL2w7yHe+m8cFEhlSBt
RQh7szg6qd+wzumk0lAJ7I/M6Amg6VL6Z+QQj8bwy2l7GRI4SUqhl7XtxjNoe1Z0vsEzze82Kdcp
Tq+OH6UM/nGYdZJRw7BoAQFN1JncD+kgQsfIdoEXXGvGkhsvkW9UhUfPYhRrva9CpDkhnNh1PT8i
SY9Za/tk6vVX4HJhK/cJifa7tOTfecFhpi3FoYOn4aJ43VvGS6eQCpRfvii58PvpD328q0qi2hNf
FHhnNXrHMRGR64xs2EXibUFhPzyEQUshHo6XFxiamcbl83nswT5Ku8MQWbJY5uMdRtJXUVz1Jn+d
jP/ctkYiMpTHxGkI0jEAcMid8ujPI5O9F4m9d+E/RHwHYB/2vGua7NM3KlzvCfRiDLsBxxsn+c2w
9OB4M3+CSahTL9SH6ttLLQpEkmRU+l51NlBYuIn2Kw3Md9IpfzmCy0NbsedEv28gY38E09ChQuDV
mFL9T9Ppn4pzC6JrWCb5poReQk7GpSBBvDQn5lXzBW3FiTBnTPyPKh9IbOnVO01eAFLZu02PZlsK
8yEc8Uui1SCiE486E/ZWFM92q7/UJo6ElJKl6WDrgCWuiU0Wy1fcMObkFzsqKMOjZ/7RYuZsGbOe
1KYoctoH6UBz5JdfTcuO2YGGr9laiKmigtq7c7MrvJIElb496I76BITN4Miav0a352RVFS+x2fZ0
runLsoVtB9QbHIsZputcVrSSjqa6LdKLRH7Oaf0ZBg06A8h6JQnvlDPDdTKkdn1malt3GiLIzs6W
hrNxrtTbPBm3QGOX9lqeWbdXRD3zhp6XJ2UZ72PuvhYyxuHnnClPonwZ7oyU6luSXDK6gT4jzdh5
tFrgss9p92QSr1TIVzORtPAAZW/Hxn6auXfNii498Rkkjv4jyLQPOx3PFIjxsU3vua4JcmvnUBuK
jwn24aZy9d0UdxcPlTgqM+rKkVNxp9w30+HWKmfGt0uwxhqXzntSgSSrCwbTmHy+6EMfWwDgVl61
R2up3xbaXVNTN4exAWtutyc71VnsnXchRB4a5nAbXABKeCgorFA1NTMsgiztQ0g3783COb1L58+e
HLZ0qE8L28XUZSyPSTSMhdjRnj7jvu42xRRoawA7xijUvPRc/FEoBFfKCjlNgv4iGrNO75i6YiLJ
MBv02uGHTUttWUDsJEnpSP8fZcmn8CEEL0QjrNYMa1qFBrX37vEV9DECrCLwRtpuPiOTXocQu2J0
r5CR2PpozXEd0vjIr4uBX133xVeDTTm2mcRxN83Ji20uJ6upf+eayx3GbLmpcECYwXOp+9/lNPmc
OxEzAIyidh3FG2OXfym1wLrj9GSW+JzmNYrrwHotAYnEXX3M/BGBBGrtVudi15J9mfU7+gXPJB8v
m2rB9WYP+bZPxN9lkkwU5++x/1DmEOpceDgHFu/odkchnCfdNqsQNmwdMX6Dm+ZA6IiRrGyXnqKm
zoO76Ogg8F+Y6PJg6Tciw4qwmdf4qqr0Isv5ngzrM7Xcj1i6F9H2Z1X1X4PdIJHFZeUMVGaq/hIO
T6uVOPgA0Y7YFhE4dpXTWFiFS25Kbsc8v7gmp369MN6g90dDJe6pV6MeK3B4UwVPc/XwlhKRxTpg
9idOP/pwKaxRA/G47XpLsUpwuqu8gSN6OeIB/ibc8t1x7ENSk0jlIwrE8/Gkd/EahbF2ex37aDsF
E7gCDKNVvnS9cclmsH1j7N2Xdr5LqZqLPWm/dHZqciZvqeAyW4aCvQg5JhfgL9FZV126xIuQ9TGp
4TtWwbuvpZFo02M8V38za+beBqKr2Nox+W88FotIX7O8NNnvlZ9TYAdX+pLnGbiLIDKBwmWCga8z
8CFEr4m5lYGR3GLvynTpD8pbaiemmvIvDcZt5fWXqSyeDG16s8zhi52VtOBDZpq0axf8qYglvBT9
pO4XpwBc9ErRjGk7abVTbv16ZEaRgATWzYPXlV+tm8Mqy2kzMm7wNNj3dT7thorQN61/UKg+F3J5
DxJ5C+b44OcTAJR+V8xZzyI4nNH5RQgKL1ozWij0qKR0s/zAVfVlxXIf57m+EcYS5Q5/PvpHmuUt
sanM0vXGpu+x9tnaoxGwLNRZe4LKhMwhfymEwd+bvCEvFDTeyCoD4PpkqJSjBpahuOiPrkF30HYn
Go/khgTCjxoDq4dD29H1HoQCbgh8gOHaHfWh+KsJkM+tGfBjGGqMCyH3Je08oj/fiP1CKMYr4lse
5rEi6tcU8xZFEmlCp0xLX2OUCAApz6lnPeyxPDhNPEC+Xm5Jb1FOtEQBabFNrCRzuayYtfNAfRp7
7o58rXaJw3I2Ofxa04OMCIe2lL2fLXNvZSORzTBtrbAabEAotHpHlt6fJzHTPCjjSN/YI7NUYBmx
jWd9tY6vigNvJu2eyUbX4tesWk2sAyXmMw69Lo1FznE9taNUo2NDDnVgGXeiwHaWWK/YNHM23E0U
skzhKaWuju4/6BtwO1Xjp6XqP07VM1N1rTssHZbsZWFE1cA+I6fH7xkJr2bnVr1bLq3KMh9QRBD+
yQQgBsRYfnnDV0CAFzw1BmyEfyH/iO17r57oEeyTQO2Ib3hxQTCybOm0GYFRcmDkmCLGm64NTxIN
TUgg52GkP2cp/9VJu5zc3o/St6MssIodPtx642ucsjKagjbW+U0XNMfGUY9ssq3InP9wGOK85xMi
UyMHoIKpUuSOKFS1cDBa1sry1hmwslOfoObJABDdoYJsGZ/H4kXOjN3VdK+rIhrn4Q95atT11OUc
fMh2tfH2wIufp+xtoFO670z/luQJI6ORBMLZOKCqxF7dPGsmDc3Z8L+rFJB+h/VmYyenJFseSGRM
4DYNBSYssCZ5y2btv3SC8TZY33lBnmOMgmQiG5IsDmdTsWfQqqRHn1r2xk/osmria6rtfu+BZ4B1
Sn1C3k8/oAbS5nOm2d6+6qeUjsvyuSzDt5xRsFSsMQIIU71qj+Mp/2TP2yVt/Jqm9IBLqQDoDt6f
wBke5AztOmb6MnlRlVbu1uvErrhG8jkm3xSHh1oYGmtd/DtZzKeFo2KRyicdNt0GgNg3AL6QoHj2
sVht4qE+2ov4JEqIxEN0EWBiEUii/xtUzWpSLCH6P7ZmmcrQG4PnrrL/lW7+SFnyNsP8JlccpFWc
li49LmTsunVFn8iDONY3UU9EzfpBYHekm6bGYb1BnBQfhjlMBbb3f9z7wHI5RMvMv/6qycE+4ro8
NrrjbOx++qWBvsjjb+XN7qYf2FLscd/j4eQYjGChMZIvxuxIE+sSwzWxHQGkNjNlpp03AGTs9qD5
JlmhPMDyxTW/7lUqzl5dmHJUdc6tL1wAX+VBX6BBVzDspsSOBtm/FWMY99a3ue4Nic+oOs7mp3Xt
HLTlIWN+n1hDn9lIjrbEwh058X+5fn0w5hoF+0Rua9yfIF2xv3Fa3XgDCpxBrq5UZuX1f+Xs3x33
pGsZafPSiBFtcIUbqvkAY6Q36bKfB9qE80BtpTpANknu/7abAzPltyE3u13BqT3AHmNWYOwasCHE
sNM1m0xCTVMw0HnZ7bxiPHXE+LEcTPuu6F79ZAxxJf0hyhXf6GvrR84cG0fdK/+5FfPbXP4uglxc
PTyp6UpBXTjSn7NKeyiWRZZ9yi5V+L/nfJt04Ozj8aEQqZcie9J8hMN1T0h4OnRRGl8aXUNoTdNy
38Qzw8XaQEQhXoE+HYSZp6yIuLCLgeyookJBbiTDx1BqnGYbdXITrI29+k8f5X8yIAsly+t/tjdZ
4O9DYzSaLYO2Y4CGI5HNvnbLZtcwnN6KwhkOfmWTxIa0wkuJEkBlCb9Anav1tNI3Z0PIg19MV9/1
jgGSst7xK5wV4kb+z47hH+O1GSdubc0btykuvS4u9TLfZrIpuWD6Tw8IZ15Z4IZsLN3Ek9kNOYRW
Ku6z+KIUjTcO2QvrhTKK4J/lxXjX7U/P8LZSimcXDrs+1D5D/Mpk2hvZabnmA0l2DUEU7ejH5X6K
ZppjRysJHqY/vvaeMjdgBIsjYC60cSapQWWLZKWd0PELh/q4fXTVc64XbH2sWHRxuT+JNjXQDBcD
Ib0UEIzEbXTQAwElI/o7XWc2UatTJZ1q67CEjVSFyYTylyg8YPQcY0Oh13u3HEMPrY0pRpLNlPdZ
GMGzwsmLhfu5WW3NQQIuu+CW1LTgrtHhimYtE5F4WVKX+EUZZ2ES9Cf2R3wRjhdv9ZrkQD3hRUIm
bBPtBVxYyRpqpS++/e7TLWKsTNqUkOvlPdNW2wWa96hczKSyGomAmsUFPsIUCpcjEezJVePriB3j
+702e95Rr1eSewQFrr8CrI5Kv2UKJs2nKa+xD832Zw2GOaQovpmFiSqGck84sC+cuv/rKDyak+z8
DQHokMJHOd0XVPMojf/2dTAjQQfG4XAeXtZ8TXKux6PldIemppxKiiXedUhcR/pvNLQ6czvRjzHN
+Di2OhWZXbwjZ59SIzJo8ZPezo81TuMy3uuO9p5FQdKX6sDF+Z/dv7aq/bRF8UBWgewMX1s4ZUN/
W7NcHN+Nt8phdfmZcg6cpNA+Egt07tCx7mQ5IEEhXtCvScw15B6q1VpS+Ki13oZsdSRboeMliMzK
Y4efcoMs6hWoH2zbdpsjWmuLD+W3WdhalhF1Pi+eOQXvTAN9zqW8YmPeY9Go0hfqO+KKNd3m4uXG
UU0L+p+0j0WVd9fW2HTw2/XMMKohf7PwWUYDprGEQ5jCRp/S87eK+TglGfVnXqBvs4dnWtsR0qOA
8C/Ue/pQJiFDvtBDeRAylki3KqPLZtXlPk3wJ60DI+ZqEbKeD5ikB6mnPQfQMd5qio5FYuRbM/Od
7f8h6ryW20aiNPxEqALQaKD7lgQzlYMl36Asj4RGzvHp96N3q/bGZY81FkUCjXP+aIbhlQwTFVIJ
nu+0U8dXo/KQyK/nIo/eVnQcW3r+9F5a88NgefY15tlobtp9ndrXXMngqjkIuMvWXzLtnPclo86B
4oT9gmXyKG5D/Oxx/wIE+dg7umCaNoWomBFnC6zIsQ6LcV71lOwmC9UTGGgautKHhkoT2nEV8EEg
gTj0bH3jSsbTSdPWDRgYNPF5Y/qaRpyqVhz3R8uqWH+y+WlGxZHXI+FHnvNCRQU/9QwQY0qb8u2y
iTGnOC7PMCyUiiFt1wEHhLQvZiyo8dvqRqHtcX6P428YKNwcMf4ZG82yKEHMrDaFw+/kJm3vCztm
Gl93QxvY5zpxf9BtDqdOalA+xU42J1gqrHSbeRjw4kpzk3NBOD3ekmopzyxSV5VHwUZSpbxHi7iT
NR3aS1qoLfkmTkir9CEXeXfqA/e6iq7cZ/RTSxUdUKJSLYVFK578P/UU1NuxHU4G2HDT2uA7tSeD
MO3sHDTJDhcd1QebtmEC5vvtUrofMW80L4RGcdTpL1h5tu5IO0yS4nlqk4lQINwikSTl4CbrL3z/
C7RoH63tJ+U521XQSIaICHgoe7biYDw6+pb7y1P7dsNZOgDB5A0zpcsu7QCwacJh05RwC8ZNzdIy
Vht0n3vO+osKIHecYbktJ81FTdFLXzXUICj9XdjDC11c5U4HRMt78V3u4I2TBOO2yXFYQfnxd4Rc
PCuYS/vBiVgwjKJl5TDc42/g3Y9W58gacVGCbuIxk+o0o9PcmkAj31Q8qDLa+4QicA/qBckr0oE8
qbm/e7HP+6U99gobX9NZR6EIxSC9c5OTprqpM2dLqgofdM8QRsHbW4cudhHzn2nhxGm+gBwkbieq
moUDQ0cUiKjbi1fToYc43d9OPWizPxOH2rQAmsrLg0OQzJ80Jcd8xiMpd74NFpRY6D+y8SbaE7wQ
bHZAdAygfILpPstWHiZcEz1tpJlJfaDrgoZyj515cjEw5u6yI+Y/firtDzdSP1Xn0sa7+uwXNsLa
efG8O7KyrouDYsHu5+cIz1w2V/JoOaAK3oI0I/Dd6UiA+AeB/84eyw0mQb/YrPVV9CgrTbLaYUR/
PVoPc08egdyskUVIvf1N3yZjNSS7PUv8K82YU7P+nBQkHOdNdsBJ2lH84+zcwCs3JoDrHwmHtzSC
0xmjWoiWPcSdfSGe6ikYQDuVM7PjBe+k2y9bu8gTJjk+0tFyyZR7GHIdsNvN8U6u5bxx6vUF1dAm
E5AaURU9GW9FWVYhbScpH1vQgESXIizB5t/ZobJJFC+75pAvKJEYQ0MHgvAQBekz0o4Q8X7oB1a+
IfrjNZCT3nblhHbRWR+Re1L4m7D900b1KGr3VYzOswd3SBrgN1ZF6tLMdPLq/rIaAXfNM+Zc0EA/
DSZ/BK/6bFoFyzcX5BF7bAYEqGa3Ysf+gBsT6dZSXjw7eTdOiqDK789JaX4acoQAfOGlfUN4+uB8
z8nyn62GbdoD9w7lSr8ho54YG8KRS7q+x4jiXVVhV4hwxJ11NV2FjKcDIcKvdvHh4ReovExsXYM8
KevJVjQzslfUdQlaK/NWWi0l0wTFMermijiDjuoKN3oPJqmZuKlUROW7+L+NZc+499OPbor6S2xZ
/01LecVtX0Gau0dq0qfQJ6o5lFFA3H/BGANCGIKTMyGshmZniSeZOXhrBcu8dem3zI+FvfgnCUTe
UXK+w0oltgrxU6A9VNQ12fSrIdZtna3tXDHg0xdNJW45Ijbmfihm9G6+DRYgR6ofZ/FMGCXCYDJ0
zjTGQLvYEVEzJXnBQXOaDfkMMMOFzecrRtvZoVbBSxlNjG+lnmn49JFF5wd6o6vFYU0y09VrsmHv
ejiGOsfGa7ueLdspjtAnAKN4WEA8q9M6AeNUJqJYpAT3VZpknyjFoNmOHmaPoDj4t2tV5eZ9GBjI
tGdl+1HN1jnrnRe/IHp88o5WnM/nGaxy59/b3VSHPfzMdsVqmdQ6YLYkeNain7NW3MkiDwVPBrsb
hztMpN5BcFhbqPvTGnSix+w/PjIpPHfLwDiREJVg4CbAvoB36455ybGtkKAmLtbcYPjC0E+z9EBH
QDISXQia1A0efoK0oR93tXDie/OdR5krtBxag3kC7O0E9HH1l3RKG1nz8ndq2f30gFKgs+z3NRHo
1QQ/qYu3duPjRWMi3ep64hOEm3dtAF2yoKCPfvIZTx6NqyMrLBU4iNI3TaUqELu6vxWH03ybliOF
wKAbzpoc12Tgn4tXZq4OZ2NnOuts+8GfFlzPIYfg6pXuKTJlc+cnnOzKdPiiAOzCOkUB5eIKGeos
2inJc96O0qOphpq12j7arv0UyQhFQ2xJzMcrQ0Z3s+f8+6XAQgNlrjBq+Ov0CFk1sY3i4JG3X/59
yb/fVe5cnSmAQZzJxX37O137//dVKMCYQcGSdyXuiWQyTG3bZtb5MY1Im7eTVYWqQznp9cWrFVDV
hqhnhGnyiaXLnHNT/1qK0QtNG8xhrexnVUJoipaMZPpRUV/Pf0vL05dquXLysVJIgpy7vg8LiaKG
oEYQvkY2m2DGtIQAEtHSynSNh0Pyk9LpVSfxXd0F1Pfm7cW/1TF05RoCezbnNI0flcqnywxTUJUM
VCrwjoh4CLazTwYL35tT5BrgLtChLKnO7iPx7eG+VJ6fbP0O06WcFAaBccQKMr/1SwODat8s72iV
JNalEyffdmrGmUYeC8zPl9i3gu6qs8fK9PwbVnfKWywCbPeCmjnn20LosSMyGTdvsXwbv52urlo+
/FqbU2sNkKAzg2zioohI7ebm6Wowug1YVeUt2TB5HO1geSnxWnmlsKHrFeFWthnDeujBqaBc+3j9
BnkfuULUss/q6JGg2P3qy+fBp5yBxMinNRnZqiavZWG1vmQ0xQfbMz0OpJRnAy2yekgdlENAdwL8
mV0o2I89J/icIjLHC3w3E12F5dVDFaDnO215jGiTebAG84fMvvKMlrk4//ud6l0FsRrUySGV08WX
nsa/d7Mb/e9vbR+TJ9so6u7blfrvbxwM/v/3RW4rkFhJUij+Xbr/rtp/X/j/f0ym+KkhqGH/79r9
/ytcY1fKNzJ4ULjg/vfCbm6X+jLQmHCzENoHNViHf/8Nd9rVidcfq0C9WDBCsA7zSyGo4mUefXMb
LltZOQ194WkXNslI8W5W0i5RHbN0hQ0hVTVfySSmgj3kJOJ58mJlA6hI+UohWZTANEq5g3Ho8KGb
P7UFKs4PXDJ2VO3WrakkGCdrl9AKXVmzPE/2YrZ+Ou9McKsjztefurYGMCyIh3VFjp4P27Z8iIdl
uY81vjTJSRAauyJnFhxvKX8tPYK6nmic1EoNkqF7ManfXK6CivaM0awv1XOW9p/B9JI7OXvQStJf
6ZoNtceQr0ZQKNfQSS3j4MUodzje9HRKwR1ST0Nv5tJQK4knbrHPxY20GVoDuy+5FTLvzIAaL+6e
NKE3PUQNDjtEoXO79+eipP/42bHUN7eSy3VFMAm+sIs/4CdqIvFcOkFBk9BQhWrSR5euHILMGeUt
pkhfQgKiIGDiAqOYJqz7I2Xs8E0FUxhcwBaifBeLKHr67cLPomKuSfl1qFK00awO0wq5Uq6gzqoT
+0n0kAvobbeNZaKNIlVsMwfWngBw+9Au+zJJsge9aLY06pyiskYzk7/mfflnyYfiacqOYFCkTKA5
vvij/V00zch0iLcl8FOcimAKI//EtSv4v9ylQHrR7VS/lKDoDgF4tXL2dQGRgcUmOTZzKWA07VM3
TOMu8Py7rOyAeCLFpFfqsBoh5LzRZmQYx+NEYQVWJURgywIpUMn2GND7MXUJD4Iou+Pm/8GchCI6
Sn/Na79umvRTrRy1QLC+ZhsaNP4HVS051ggefmPJvoSvkzOnTWu8AXaygws6AzWKzWhXT4MWSMfs
hR4rjijCvL4jshlEi2g8HtV9Etf21msPjuO/+ervYHcPbsaYQo2d2vQdmd4DrlJPLKe8pKk96Qnk
AMTuiKW0Dk6AfWcGRfIDfNIDBaH74mUeuk9lF9WBC5PMX4g+uAEk94igkOYkw0uQiPfU6WXod+1X
lLE9FJpL1w5UfQ/STB/4HyVms+ntpD/GPmP01NxXy5TtXICao2v+cPTdsukxOPEGIOqCxYgpls4u
VBjEx4DkQmcbBxHGgYmxR4j+yqP0AeOsuTVXhoQFqGPm517YOcj5WvB60tn66pzlqjz/++OKNJrX
Ptx8bRAxlu+eSYdzz36+uOfR98gs0y0NNoTvZ0ux7GqPXmIrk4fcSXIMRhNqmI5XNzGLnT1GoiMO
HVIX+od5nM1hXiqEVCgyMOayM/N1s+UdMZwhautXXkyGSC3x9bEnvcX+qQRos+ume6fI4PJxPqeH
sUru5j7QCPcS5ppYfniEbuzbmkRFrS0sew4/uxpB7wiXG7dVzUjAKYhZlvSIf9/BawOS+WForGXu
z5mPhY1lc9DHNiB9pq5R++etFXr4Zwmq0LcSnoCLYoythwqr0tKr6WTsdN7rLkj2JbfDwQiAgvpV
yhiYGeeqnaUxdXTVtmwxZPSJZPZvJ3VyCvv3UIwPSbdOr7llfWZL8tvVfcSDkHyT3K0fJMMJkyA0
uGWq+7b1390seOahBvsBcxTmgcNsytjJTsxwjenBhMNSvKJdPKWoiN/iGGFGPCcHkMBfXpNXx0Zy
jvva4Esbg2BTkr8AVYipykv6bdrgGzQdET4TBrlpYc83PwNeDJR+rJppczP7JcwzZEixDiV3KY4U
ktqX37imIFgcjYOibXGbVw8EvpzTRh1H3/dvzVciVNTrZgoD7vIli+GeUIv6Iht+XBkML7pK6ONu
p1dtKhYUb6z3UemLA55K9i/ycjjKJnHtCJIBGCLKLA46UhXn8smgHY6D+sFOu32xWjVtCfFPUfK8
J9T2wAjxIlyJdkCTQGMYoS3d/VC6psl4TF6ycT3PYph36ZoC2xgXFYduKaLGcWWtau/XHXnrc3Ze
UgYT0UoiIfFyQay+QoKkvAr9xyVJhEOofW/iFJmuhIqmQ9DvZIPbiVARSw3OJbPYKvNsjPGohkuO
to1YHdxKQZocpRg/nQ6fjCVmOO+8IPnDe1VZVt4ifV91Z1+cOupJ+nsu3XZFVjI+FaN0NrlloytY
ekw7DPp9RnjswtoiSfjjMejs28h/NF4Dvk4qnb+m35j7kK4lWBnUuPPE9OTW1h+RxqGL/3rpzL0h
SNleOqIcHNYOzxvesL76qw/ZVCFJzMaftdQfydTfx2l3aihJ12V7adb+Pki5sQaMEriECG9A2g4P
x/5BHN8TJu526wXZshGy+nHd46C7c+Rm96kkimeFFAiHmJD6pborot4NlzXU/mjC5KbYJIyHUrj1
oETNkFoh6pKD+1Iu61NEikta/FkhLEvht3sRodeNSJNOHzIdjSHY3DWLwRVMjZNe4djdVm6w45FL
VMPghZlavla3epiT6FIaN98NY0Ddin1vR0t3LKzlAW0qQWem3ljTeA0wQzPFQ8eRjZEiHIoVyxRV
mj7I4uwSW5FgTPS0fGLjtAaHt2NpPkQxAkiZ7NpM+TsA6c2f7L+nVh3vuqGlaIk5tfIwbi0d7td0
eMptRdglvvAy5Y00cnovc3xJKs/ecHNdi8Sad9Gw/CW+6tNx3euUwm1aqfMcQ1GHNOR9yIaoFpco
n7mz98aSHTG9lr1xRio8sszdz8TJc6yBY2TYJeEeSGpwjhnlVduouC97vyDCML4D/HtPmC4SqjPJ
Qxse7GqnFu8m/8q3bpu9GZC3LbDJtSxvjsqxDatqeC8AzXHEiw2e6vusi3caR6lo6w/k0FAXHNw7
EMr9mPnmNDkOfHN+dCvICiTwgw8NF2XQg6Pf3uNr+GasbDBMTzlMJ1BxKR08J2SBDYLvLQcxwnOl
D8jr24h5yeULtzFTfk0ZUum5f2WLm73i8B2HnlzzOBKbnjTSfwIooEovuZ9TdIvIl4iD6pDQmXZy
7hcYYMsxD+04YCNCjrhbSWgnDNHZp+nNg9OW8S6emwIfgWN2WOhx7HGUMNc5WHSpJACNyopNRss1
SH8XVp3tnXzI9dRmJ1wr5jgkLxwftvMoTCsuSZMM+1JR1GMLJ+AkX204fKi80jh4n8uEXOqOR44C
s8HdsosnVBQWavZcnVQ1oLiUOfO5497zfETCEKEisAC+QGG4nRIatebKQtmTvM82SlGrxeHDtLyZ
Ao5PjZvQ7ZqHunqwyznZRV6Bti/VqLCAnJ3uuGjDz1A6j7GNEjMYIwiFACbfYwLWZE73w6K2/ozz
g8hLLo212g6L9V0DBe1qOvmaxgTUUMCMFxwOISmQH04wvwypd6xuaRhNxzHsxu7PVOQ/U9xWXwSL
J5ulsu4rq5ohU85Ll6Zbnf8m04GBHcZg0+NkHYodtC4IO9pKtqNt4tv2pe7WejekYwhZjDDTe+l1
LM4DW206RaBIkbeVRe5vc8iwxEEftxDDh659080EHdnTv5Mj2CWB8yBd3tlyScLODa5zIADo8wlN
7sJ+RpYAg3yiKihfkB6oZbbl1gS7xso/RL6exhowGOcGC9Y/BaExv1ayCQ6zb11d7aanpP9JPd+/
IBV3TqZST1EdpXvV47IxU7FXs3PCNBPtVqfOQjQAxPguVYgcASGAlZP+KF4andMvXGV7Ycdfwrgv
TTUzzqHJfpEFUVBOa6G+/Zcm1OgM4jpDjiwKiBhuh77K2vt5Tu8StqFKBDOlfR7dfg7JAHA9y5pc
fcfistIKxZNaSPpx5Hu12IS6JZ61zVpcr1FigRUN91E8pvtiFojoW4VE9Yjbky2Sb7gtRtFsdYvA
O3prboHWnWW9U5hYbECU38voJt1AxZJDExK8Md5ozX2Za5QkMNKomFrWvtTA5nWhz1QaVjz+mUsT
XuHtWxEIdFy40ShOvDqi5vngttGxz+SPLF5n14IiIEmxBbME3seUz8an4+oVQOQjKMmwim+bFnF/
20x+uLFNAyEDeGPqXUY2xdZlX9u4uSO2pF9+ih61IW0Le4cPuht9xBTJ8EXwHDmTXZimZCnNUYPq
kCXIbvvHtUhORee9JFb9y1HGQytkkK6nIEFU9HnYH1zS69bG26esMz7tL1gcEG6wxPbhgojknMYc
5iVE7lJDL6vys8x4szW5PHZ7TclAWIPi07Zp7u1GhFBsbYwe5peNkvlsJYeW1FICWDSZPUV9kuJH
DHD+eQXhVAmf+3RtsFTWc0gkwnEqkHx4fuSBfGIPqLT96OFBQEVcPA6tMuHYi0tbps/GX55IiHqu
8GpupNV9FAk7wYxQtPfOS+LGe8d2N4MgmSshVMi/lVT03sttWkpnWkDjEodebKX9TmlE1HXknLvy
0DVOs22L5tJTr0v16EfHQREFEgd7QvxTG+wGQ5J9IirIMCDFIcl/tQPPM8v1mJBHFumAiG2eO9Sr
/MnNP4gr0wgUit8UO/zX6PEOARv+7V7LY9S8c8mH1WpXFzY0xfYYk4SCDNqiLSYyb3UOfHZzCDLO
Dy9U5t7dXg8t3Gy8ajyz25FaX5YE2iJpTnoGD67Z3/FkfSMqDBGL+wfLlZ8GIeyxnaOAeChQQGZk
8IDpmDVab+f5pUJVeRiyCbtLVn3kiOa8mulwYQzHHOun+6FRt1IAqktM0YXegvfFGdMnUde/EYKo
tv6zBBgfR1JETH2tPMTAmcAClXFb9ejJneiwJKbeO5Z0N82UxGFNEoDW4jwlziMUG9mAKxA7RnmM
paqtkPyTHTEzSvUdILqcfVDlAFSuSPez40M1YZlt5PrtUaFz7DHRjcF8wEn/7bnWuzEu09UYMZO4
I5EQXvHLTC+ZO+Hsa02B8qbdOVTmbMnP+w4kFGpD9D/y9vfZHcgdmdqv0niXsSn+pnjaEN3snXbG
K9lsqQ6kZ4bX26bBr1sYF24Ll+O1WF3yyvSI4HVFi8sOBzPfhK18zkfyGHRLAVlOzQpATHPDlGBt
iUbcjumUn4A1eZ5HKEpbKDVIO7OPMrAzAmGfKFhCRVdHn1nUYQcvFxZpbCfYzYESUmwOXEtcc4hp
5vY33SQO/Hr8qwKE3hLieOcgMtuZBVMHeggotBmF6WJNe7tvnlUKuzgSsQO3l9QbJPj/6TTGvdzG
V5LFfloV32eUSmFCR9C0Eli2NyMUQzvLUIoOStCqVgxSRZiU8i8CuW6/SEWz8cFqVlzYXl/v7fj6
7xKex/GtFsM1tTjm6zEAegNXHiBvpgKl2s3uVDNuYaBp5scOv5Oy2LaaqTyX2ry1pfN3EBGC3wrL
3oAgGSclq1LQWKGwUZNZ+KNhYusn5sRziYuTLjYRkjvylcTmpvf0ONW/igDP1zLyjUXGGi5TNDm9
X8IAZbui6rN7s0D7x2VQbX16WJMGHZ/m6OnyPMeDiQPNLpJym0fP1konOmsy6l6c3qgkf4Bfum3h
TFjnCmI9arQlVB4jqAMSsSbJcqZRWffrcrdiijjm8+dYeI9rJKJtPEVmL4fgAuWLBNf3X9aZbWti
lmD5ro7gCLuxZ9314E6RsJFSPP/2JkQmxiKTTzZPVpAFOy4lb0eG0hp2eTVt+rS6n/L5Yypvfi50
ZJaod0Cizc4hETg0iu3arcW9y5I02EH5MAurJcknnMafqfKfGnd5tYU4JVHwJom7LzybTDx1zlzr
EmPq2cveE5ss26pMJ4yq7radSBwlHBRZ1iDivRjnv6pTeAF/7Nl9nUXyynzOjyvi87Bmf9qew6Gx
+lc99qd4AGzTwdeqSJGdyupL0gVdKL0ywfOedq37Xjh8tl0GhdxhmzwiVsRuDPYVgXyOLQllttWF
xUDyOxNx454clyebvzI9ynqW+86SfFJYHH0l/+TTaB9qAioRHVAXFDxikLg6xDXvkol1KEEgMhWZ
Q2hCdccbKa9LY4HisEcevAIvICrTKcKZVy9ks1pYNM/SJP8FQvyXG3s9gMO4YRoQVjNbz4PjE9Rd
NWIbu2gxgwhXX0BDupXF9sm3cUjk+fClXSSKUcUrAooG7l7/ujNuZx4gpMTJaO/Oi8EYinHOmu1j
OuLjxlVdhCxDvB5tPZRRajPWrdlz5xfZq0XnZbBMBGecpsn2L6AZ3HTbkRn7GlX1b7UM/SmR5fLo
oKSKjM53udF//fj32AhYk43EZ3vKJ3TF3USEmRN429WffrS/78oa6alVnJF7gbQtotiCcmA8i1ba
aHT0Gq2KBpD5UThF+iIq9qOowdS+FjkfDREZgAN2uVMj4TEmo1+2BsfPMdCwHf+KTYwmJeiyk8w9
qMTZFIy1LCyImZyd1MCYcbf+xJg/+nihMG3LMwwtjpRMyR2kSxux9Kv0D/EM5uTkgBLYyzMCigIf
u1XlXsgDJaPHbyj6i5oX1+EmLwv3UpU1nRWAy6tq7luSLCOfMb17J2SfR5YhN9aVTNdQQSR7BThD
xeeaFBGSLjIz7ApgqXPVBbrcPpZ2d4m6orzTEUqbpbJlWFpAdlM21GdKSLckRKPcEQy0RJZsmwI/
bVDkIIfjL39Wr1o2JFlR84aNKPmyownX0liSAsBVpdoCsVIn4sNco8nU8Xmag4rSlOqQNc3NzCd+
EAGyBkJ2krQck650M4rH04cqUFzQzY0ov25YVoOOaN2bBMTJOSWa/cxKeTWpcI7rtpVles1c+10h
rNsEdZHwFHH70C/T45gFRdiLkuzBXv5a/rmO4gofPgTn6qHMwW5JNDOLFSi7vfMDDZLYNce5wC5T
BQymC45PO0eCH0w7tMgSu3n6im2btbnFm9SUJ6ISnmtNlkfcEZBG4NwvR0zM9RHgOnw8IplC9Zuf
BpwMFdeM+SfSsDg5i5zQ1A1yN2ySyJyGsfZDMqzR/DX5RZFVeuxQ+yDTNgWJke61G0xBwGuXEJwr
DrA6zJLzwO7/XlTkk5Bofy5LUKVsIGcRlzZo3C22YI3y7WxStbHz6FNYE59nrT5jjc+iL1qDLz9a
ATDs36ZyvVCN5V3SBhei7XzweCAVZuf+NUMw+CKz3ZR4YJktbKquWJwRG/64FopNHtiM7mkhMa5H
yedCBVtqj0/VKK5us15QSnyOuaBJrZBEUfNkQlXMwdSh7MzwtROk9rwOy3SIupOXGpRG4+cSoFLx
VDTtJKSVtHiLsqam73QNhl0cL0/Sa9R2wgQAAHxs2h6HiRzf0dX/XQkYZ2PAjxtYIHiQfgwFidj3
g1BnWmly6NbkquIOXwWPmzJxMrRu+gwJ6h9K+sSiOLV3qcogCzIShzqm5Us2lx+E/Owc5FknBBjn
oJXB0zi+ziPF7UWmHxHdE6bdk9mnl+5QJkP5AD1411XtRxSBiFRdVuyKfn1VNWavtZXLBnAIdn2e
/ZO3MEYgQj4miG+2N74YabUcUkWe6UziR4xWj/Lfu7HDPCBMtaWIObsQu/AV6Go5j567bF0LXTLj
Gy0npZHhMigXsqg5dm1irm26XGLfms+pT5SksGBrpLSP7oAZpa4s8s81yrBYp5eiWjqKJrgSkXc6
W+01uFNKNAx2foCFee6n9YNLaz46qXOOW7c8iJ4lovBS564XUBIGJfMmC6D3yaH52zcoY23B4FCW
zw6ipTPWvvyIUJNwMfdGVMbEDAKpidhleElGoLZl7cjuID4jC9z3jtzWwSNLgVy2DoaRyaNBUFeO
M2Y8srzYuEUSjjnZX9K7KdSQ4iVgMCTu3CoAlI09soGGXpJbrtOwVS2Ub40KOqDkVCyWgaQpvIs3
fU0pLv8M8A5W03vK2+5oCv5Fr7tTHr1N0JcpFwPCkzFAKhGAwB57dME7BOx7Zp/6Uje4fnSUfRTe
zGUsKAomCSLZJ+yVwCjzuYiB6ifETZzMn6pfP2vpd4eiVz8WAU7kPnvVPnWCiyl4XMOfhWS8kYVd
4MmUX3WCMUZp4mTLxlwnz6bpF1SCeAxScQeIM1SnAbidtxb7OeO1Es4V3Jc5aWpz2j61YNAYEFxg
93G9bRIG9QF63iczkdqve5820Mq75C3wLzpsNs2BxGPMUPRyJMW5CVJxofxHyJRojD77K9LFPLg+
CHRfAPM0zFNht3Bod7SSH3RZY7SreS9RiPmXetI3GIy+H1KYSFDMPKDI5VD7JZpXkss5DJHlpR2t
NHFy6uLe/E19JvFB3g9R7BHioi9rbKMiDspb3h2p4xGNgdpdzCbt8bRBdeAcY34G7XP9/X+6RyqN
MY9cfIScdsaTCaazSps/vVYZ7ecIzwP0nGI4wDYAcvTir6j3xKqvoBjZZ+y4v5fRNoxPDTStwRFQ
qqO1jk9ZSiJ7F7ifiz2suybiTMfDupcMgngTQC2y2fvUeN7oRojfm6Eh0tgZnhldCTtJb6FLE0VA
EffXNGaML5n7yqft8zboCw/YrbdGDdnqPFQXnGuDW5G4lBCnjaE17DUlBqmPLiDQTN1+RxbAwFPA
xcu86zLxWhkubjm6pDGNxOktBKw1HpGbxOJ9kW31uFj+z+IV1rkLspSUG15TTp87K6CRV+mo336V
HNtmjHZGpu7WAkBeuEZCWZkbMtQU+7HuvpLFDsVt+c0nVotOmtem03QsSnRMzCt7BFA9aKnlwIQ6
4WwZsU8w/iJrsshXgN+uie24Lmr4sohWwgbph8FIlE4XD8do5nRMkC92HVSuLq2foa/vDBn5B7S1
D3El5nCYNVmLZfGoCF8jO5G+KZZlPS9uGGcNdci0SMDSNPrgYCpL2j5lkzX/rUhphsWeHrJEbZs0
a/bgGV8qUtU2cdlx2x5ESuSpQGq4zwbc0Di7hnNGZg3DUQ8V1YxfAdVRl9YTj4vypy3BUTvMJDxl
LG4/NoYv2nrPrUOCBm4Tm1DsgRRKk+MSH+yDGy/lPnX9CylkD1VE4GGhB3LpyE1Qqj+4k3S3RURU
BHmqxLwNHe9imr/Wq1/tOIef+sp6uMlt/ZinpDcBFM5+/A0OW/RkbTjybSpbRlHIrHLS5ixBQKnD
hk3E/+sggegXMIIJ077XPCYgz8eSM3+V6j8HTSAxbsGBHijEeJqQ9iJCPQwRjJkjIGAzoCEitqdL
JWkRhvklHm9F5p/pX4uRyZWfYcLorFJupDBNRHBKFyRQXkJsgl/c2cQJH3EbPA6Rb18KV70hmsXE
4U3chwBgXnrOKnHFSsl2TN9fM1aI+WNofB1c+6K+To7nhyPxjxjTcNr6dUmuAShOFRQLb4JzLzUc
Jq75OWIzSan7buR4blAy6vS2UsaDfV+vMchzNf1JiB14lxnLTuGSIG0oDpmxqIYKFa09VXhTZTfv
yN++2bUY8rnZty2+f2AP/wZFkfRGGjeH4E1c2aJ5MQzocLz2wy2B9QJWqjdNhCAg5Ul30Hreza36
mOZs3rHOP8UNg6SO2udZtn9Yl0l9cv+Hq/PajRyJlu0XEaA3ryrvVPLuhZBpMWkzSSbt159FzcU9
wHkRpqc10+qqIrkzdsSKgPle3YYGAB7RyqcwCnhDM9I24tGqJM5Dw9xGgBJ4c9HeKxoM3B4LR0B/
gGvxBpddfZ1xcq9bgcaO7fOxMgOuSHf8hZlDBeFMy7BHygPz++K+wMSWqW1NL5aTsdJqHWgMurtY
cw+yB2iYlSZPkRVdfCsM9r0I9tEwP/YgUFHtQ7K0ov1pcb4jBjXWNodFnXfjR8YR5JIFGdIx892h
89QBRNIVg/SwGVQIvhyuQp1yW5vL9oxYMdyIaL7Wys3Wzez+RqN8ipfgMrpAuUB4rq3pfTX9uLKm
4nXo8vfAE/6NOJcx70hopL+dPRHNWTrgXePSCOPFHOZnorD5dhyXAV0iyLsCG0ZiP9gTDKDUUz/A
7kM2St1GG80dUwl03CW42bbDufN5A7A7vgY1h1yrP7hsi1BO+DC+jqLf20PuraYC1zybZyrh+WH6
sGFC8ChYpqPDTPJrDRjdUOYDalfjs5sNhsNY2NRWimlHeJ1NCjW4qJ+nUX3Ylmh31M+5K2o/+5u4
IkhSO4469ahhMW/vBuDtl4gCZ9VpIkzj0HNj59EumghfELT3jR22MB5ZfrG2/Sx4Jdvce23qrSkQ
CNyQaKmuAJhLRTxA5kQX50Zx0OiBc5d3qjd+tVGYm0mZei9d8ax9vzth+kHJjU9G4G2MNGITOnkD
sfH6nnAmDRkNcZydXliOw/JaMM8HVAuFiZcf5sAlIE+uybIpk8dHQgcoJlFSd4eY58tNVkBftnIP
HSlptnJpPyomEBIZ2+gksTl0FFfH6rdcCQGWWpMeDNe8in7mJtbk2W7Rd8PW4zTyNRaYu2fC1jfx
rRc4euciOXB0tua9NtoHzP48vLoYx8BEgwxg4VXcBJDlmBt9mwff2Hanok0s2mrbn6Gcr149CU4B
b7lQ8hLZ+P+N4i7y8lsWHZSz8ljCzfpk9SFas3nrxmwQcvrgtwXdL448t6S+5sze5Zxk+kxhYXPU
qmJwNQIy2U7nHwPRPvTAVusYwIPfqedc9q9F48xby8Xna6gX5WM0c4oPYwTm4qpXHaBDz2O3hwxp
RhDnlItwJ1WEH0zu50zjt6LMG5ljHPNNOF7bYqacFtS4tgKIpQIBfAmIZrEmPJqKpxCHCJlobEXI
F9xLP5HqOJ2Po+bozjOwCoE8h+yzjHPXWb9+1G0ALpZIWOopC/jAsxXeIIh9hz75IAzapYzfjAVJ
lrfTYbJ7elkGelCIM+OPi/mLR27qrkkvnbC2TFal8d6JzTDWr9UE0aIs+lc8O1DJ4h2+0n3OtzDR
dvCgqCliBYqTP/cDtmmF8jdRxxMgzvjMFVY+82OzDLZ9h2+TybZpsdwG3hWqwFqHO0tFZ50CZTNC
6/yB71yu7JA2mqTOyc/MfLKrxQFBsoP7RPMhsaOnJE9WLCFxdsbdXV5F9+Fom3ureo/jkZJ449Fn
VaUKVPw8V1+Ok40cmfEODKOVrbrWY/7oh8+uGpll/OmhY/mSq4ggSz7+s4PuwcRP1Fsmafo0VbfD
wLtsceJZBYH3iycNDgLqYpXXsDGs5GL5fbWpsuCObgYPGcQ85mECV5C0EGKwwwWaVP60ysihwaY8
TqVkiozdo+tHu2IGSZ5jG2Ad9wvT6r2N4zNaLCcYnCwzBx4ImIQGOZjMMQKbjs/Ucr2auWvsArP5
st18SyfR2o8ew26Uq6CsnoclJOt5FVebL3djTG44b38Kn4u0p70MDMBr5T6MqTwaDB039mx9mGnq
Hhonp2LCRs/1COe69QshYTqZarrSqqha95SDIXXYN6lx8hy8F2gqr3UGir7WFTesrzZBBIeMfjXz
h37m/pESUL0x5ET+vgeTKDCPpOLdyfSLL+u1pJo7r3hwB0x2N9lIO1caIsT3VyM9BeVoM+pMxV6a
FzAvV6G893FqKcj0GjKg8kmO3hc5gE/DYqQriDMDnAOo3y5vatYlT4kVwTTaCslZA+DCZyGLFHhX
Q6QxLZ/sntaQlthSNlnWNemTfVBhPG8ycirOQkpRFbEMj/iRTpInIQmRTW6AdA5gj831k21Rjmbn
VEZkeCpmv3om97e8PG8mF9xhyAPEsnmJhNTo4jq+yDD/1b22N50bJ1za3la+GhkGHyPt2NBBHO9t
mNWKmSPE7lTNzo+HFETTJkkJq3xPoM4bwvjpnOFIn1GPOxf9nEzxJlbpbeSz2JyDG3DUwd97CA7t
Tnh6OOn3fmw87s5o6SiK2I/yu3AqHtrcRDTAJm/X+cbR6DxFSRuWNd8W3KNXk9AHq7eekRERn5z5
rLx+J2J0xiBkGYmjxirntc2S5qZOerkuLITHhI+C7AjEB/7Fq3sGhLHhtFJfbcoICxdPBK9d5h7b
Wm19LNxdyTKIfRsmYz2y+jC/5vgf0B/Go0jXpAR+gBc8ORQHbZtGHTAsrtLBBRLm78u5QAMQ9S2l
EMTMrebeEf5hUR1SH45+xYhZd90tqzI+aB3Dhij/Bdq9THrpv6i6Q8j51AlXrllfWlzhMrEpANPB
fuhurcG/nWZn1xgMKyALbiiFwzzT0iii5K305bW0JpKkMZD8Pr6bc5+DDZ5YDMqwsj3nKBaNMND7
PsCjZ1tUj6SLNamqeacDy/43CayddkCwNt+MZfruF/MV8sem9bG6WpHiMoF4WXN6Yafk3/Sa84XH
bsTKmVUAQ/BodLDr6dfUxPLXOCQfCEzeOPgCiXoODwVc8coFyrZchLExXw2T7itkFDPujkCII3xj
475jUVck9pU5qeeZPnhErqJzHXOdzYu/IkXkdWv8CtiIrMQ+cty+woYDvtc9NhFjE2r8z9AovZkd
9pctMv4m9/VGm9M1tDHWjRnnJDJIq9hJfnqLfoV5XKWwRVL8S/aEv4kl6BWOy6qt6cvoxw4O712P
LZTaE4sTB3gJNzVZdc+/zmyU7LOmfF3KjgInXX1krkePuf0lmvg5jk/MUVQGR6AOaS5yTIQ4wOlz
aZ3anBfAFQ+jGfBMNnC4xqbzPMX9wZK/Pe8HOxvuesZcfhR2u+/UYoz2Z3eLSM9yNEl7DNc5FS6d
vjitTbuFD2orF+M3fxK7fvodIxYRQ9Y7x9qlnKJTyZ7arhWF1cOmd/hTc9WuaBFJ9l3HuxNIjpAq
Pg2LFYoQJg4FGt5pk9pZiLQUFl6sJbhrooTZWQ7mLYzuzZ4RrU4+RceQSH8gLQ++84vJf++rBHsb
f4ARQeLpHIDtS90A2CgLOkPagk/wCAxNpJ68HGnJsnegDKzCATrbgJ3PXY90i/BPlD6+LCmtWpzk
X39XHR3iNGq3oAhYGeeSlS5+vj12n7PR0JPjhNYzScZxmxGMnWIKigol7sYxslZVNzO305C3iofy
a0CrWiclehm1mGurWVxdC8DYgDNx01r4rE2l3shzmMeQXYo5UirWMapu3E5UF7T/2aFspW3lhzIH
+8D+RWDRAiWAI3xiH+EXVO42/rEUZnvRdquPdHvtAkyxFzuGb1C15hIkWX63gGS4Wj60+75Nq2Nr
1NXxv396Z4AWx57TB3Qa/u3fF34SjX7v+GtlKDBvL3ywOYvNPrS/wniRlVG8d/TcghuWxoMRk43s
adS+BAFVNLNqWG6gqw7Kn3gA8PxcYr4PA+unVV4I481s27fEcJJf4joI5HNCwjPP7+0WHJbZOgSG
GSPdQucvFYeydRY13Z1Z63KX8NdCd+ITDkkn5q+beTsKE6EwpBbrAY0IMteZja3NHk+h0v/vS5bn
4+nv3yX9iTVkePz7vUyGjxIz++7/fPvfb3pdFR5Fc/7f/0vIY/1EnJq4+BS1ZPQ0Nz7sDRXL0RPT
PEyy///F6nwQM2G1d53COfV9aP/3xV9+2RZ5gVeU8x6K7Gs5UJH19+//vjcZkhCtPYzeRK9sXFjd
/dSQbDScu8hgixKr6RDCTth1FbBFcKEjb+kM3KoNObhBNBSci3j0l3ByYzoQLJvl/Tx7x7Qu/KM2
7a/I5ZOX4lA5Cg6sGP3gdB5lg0JWkB1ZKzqLPfBTFLpgp18iBPScVce/f7L+SxRE6wBQ0x74VHsU
ltMeJ/IFx79flo0u9sizQMbK9jgs31FH3LuDmf6vLGhHnsmCdYXMeVyM+FbCmJxdwepx8u+nmEwH
FjJBHsluT0P7S/F9fJq1Xq4hSsAcfpBIXmrZwr4LUzDPsCugE7VtvekJtJJH6ozjbAoDpGvrGMf/
viz7fm2n5g00/fhYDoXx35c6aREJyg7TKUEn9D02M3/fki/fYi6WrZk+3sjxIHOTgmQw+rPrrYDV
iF3ZTYcZueXoUdAuR0eeqgEKY9edDfNXmVZzTEuDJZ2PecsagyMuOZ69Gm96bCXNueU+e6iMaiuJ
/R9xuaEmsDyX0ye54n47ib+qFY2/ZbZY50Q3rF4E2xI0A2OMeJJkxcUyQzbHB3DYKZkTeg9iAj1+
bPNK+yf0tAEUP9hPv6/Xrm85azXkRCkDFFPTmp+Q1vCoeu0nc655odAqahHexSg+uFOEK3Sl6JRy
REoUvtVRTWBTHAojFEghGinSVT54WLHxI69d118SIvTgtvbGNUFyqAK4hDU1CBeNeTNqStFbDxGO
/f4pkHV6MqlDXgl8OVa4ko3k6VhDCV3okyH2PeykRMi74pFuXWNeCJz+uFVWx3GAcj6k3HBY8SNS
tPFPxlF18Aeg1wr/lttQsSb1M/LSmXkEZDdsmhgb6lrQZAlneh43Mn5OI+89K+O9rOq32jnV1HOM
fg6tivqNioMdR3VjC6fsps/+iZgjHCTGisMubIjooxrqvVbecVTEKpyKgNfoxucSaHvSpva5NDL2
R1F8UG0FcIhMZffEfa43Ebq64a5z7B82ld2aSX7HAllwrVbdCpLIc2DBnSdKw0/IykE19E4mTJ4N
i6c6DNZWVdGDrR+jJPoE2p1vgjq9opEkZFreyzSM6bdLV8oAc6mHXZSX3dJHtkt517EhePcednch
k6PU0a1w6JPFUMi0INdRP8ADloTqlPbXjSjua0ffhr3zK7jFodeDrDNTlCuo3FS6m3vsngqWeCj9
apVE5cNU9d5Oy2nbeulD6y+CdBluUie+ZKOy13Z45EFx29XtoyGj/sZuQdyV9j0Bhxfb9x7DpXBu
6QJAI2RAJD3Yk1rmMYov0qAyRNB2Pidw/BQEYWJimyH8KjhMQlFxVfnqL63nmKQDJE5REcuadA8J
Mv6VEQhZ12ZhxFRUhG+qrF8jI3sFyoUlkWpfhgZtOY8QX3nSFd8Z7yNrKecNJzhC28CAb0Mrvhlt
2PejG95nA/+zSmNscnr4QrCLjU2+PDVHRQDe8RDc8EK0SXmvgv6bodu5MV+t3MFCTp1lMpj5LkeL
iE0wE1PGI7an/MYtviU7pDwXv8MsokMp26024qdZQuUt3U3HCvZCvEBCgTsUdbUPdPBKHRpbg4TD
RRszpkyIgeHw02UzRQ8R8mQsrxZMSFzb5BzS+J6NT81BhTy7NFjC+2RoDKBKDHCWQ1Oid6gT7PZN
Gd/GtqbuFn/jznHZE4QszzIYY70AEzBmPjtFg600TjqWjEbTv9OLxWfAXvmVC2MsdTflkF0x74Mw
NT9NDUpGR/a3SLF9NZjswIXMLDg99y2iAhWJBnwr5cIbt5I/rtMZG5N+bOVzZwLIVMLqqt5ts4OE
6x+bToK6LDlrNs4D8W0ckAX8aJd5L9fTNgyJIIZz/4Uv/Yx5fVjKRElEAV8sysQDQgjapcWFXJce
DOK5/e5m85sNRrIROkLrYdnHlpkpe+Iwx/p0xUqcf+hZWtiiFSunTN4aGLbdSG2isl3MguX0PvX+
g4tKy+GkPPYZjskoLhmAhggj4ljgQ571t5RtcRyC+LbhWB6TVD3EpQbxM0ebnP8bC7D5oxqRrsu5
HJD9wnschzD9BnUlFTqsi6j6snl68jbwgjYWc49n8aTIzRc/nEmrBdaLqNuNqZNbHamn3jL8bS7P
gxMlu66BooPxapP6LUcLjG1Nt5ulRO9V7C8RqdN0ZLdoH1wCM27SPvjTo9npk1/kP7j7cN2UmD31
8MyO4FBlUDNG666op2aVLohMtwxokJydvdPLzwAKhO8l28nZJ/ZwqfSc3EHEB/hnB4CHkI7g4ZO7
orCWMU647tVJWCWocDMm2bGuljrsMd7nVjhu8whnQDmwnwWIRkMYvFCIr5e5hcelK5AF/lDjoAna
VWFjSZyz+RjEGA1VCmTDJAY1iPQFkynkpinOjrgw9mZr37f5FYBU80yAeXwEugE2J5y5W0MakYMQ
GOVpDQUf5JhetQUeAfxVmxcLRypnOwjYdVHfV2lUXiPFQdPRDTS1bk0FDt3qUxSy/Kz6Qy+5qQcq
oUGc3DWprej696X5YNkRrDTJ6TqS1nnuBcbqGviNEynzmjkJbtdQIGeRjJdx9xB/kjc+6YIyGq/0
eOnmGE2JN7NMzFXmPGJxYCtTMAvGOjhXzBLxsuun1QTPflYNK4veBIIczIOWQRozBmIwDh9J6o7n
RinQkw0bGl62XUluG98G7hR8A2y/iiegbuYZ/Dgb32zYo3MCaHBjGuv788BgD6fXZhBzpm1DiVzI
j+BKEx2gQrR07aq7K0SLmzPuuLisbNP7U3f39++DhMYYZWtkv6i7I5PdroWPiakQREoSCuO3sXEF
oJ3eTVUo7oflC2L0WdR0otuNH94uw0Y1Vem9kZCW5AHGLLX8Ui1fOLI3bJ/pJR57SpXtKZLbv9/t
rDxea7qtORjyfVzeWIPisUWt9JNTr4r7aMbm4FFE66ccmpDxfDSwKeUSLdC5GbdxkGS+H3GhWocy
to+16J+7JKD8hLzQmoXGg8c1sben0Vh8NwFejmwdzjU6iaZvgfvLcyxBQJKkgrXZJC/N4hfvBp+S
0jULhfC2kRLrWyqO0XMD+Z0Jy31TPXHzqFyaQbzwbKl/LXSoTUxGac0mYni2bWi1rvH094uBTpaR
PfGqUXm9z0xrfG4gmUZ4Tx7/flXoZBuMXrwTLqbDJg9GHPSuwMfi3WZR6FzFrKpn5Rr/vLpsLn+/
mrvIpuNLiZ1jiwfX7eUzVwV3VBM9qBGZfLadycV51Y+7v981x2k1m0OwDgyZQuMO5TOfln4nMWbi
f1Pq2YzD9JBOvrNYrElA+ow/HjbPY25BIIHwrZ7LcJz4VLAOmbIAViEuw5c2z+pTn7TERYbwwnYq
v3K8BDMu8lszbzyiF9bWDnHf5x4P2pGTk+Vwbx+Zgb59Hy/aqSsq+QGw5whslSVIWeVXr5rjzVRE
CAPucKp1MJ3rpnOgg4Q0sczNO8gWQpKpv6oHWgoqKj73vTcZ+NT0kyEL405ywTp8dx0b4UshwSjl
nK4GAgR7jnhgDSmpv9FUYbGQnx5Lh5rVeHiFW45bMMyYu/js48nZTSQSWEmh78GUIVvjfLfF0G2I
QHCsWxwLCSv9nUoChy5VjBUgZDHoJgULBOwttRvVB52EW63TDVZGG2k4TjapYG4NAA9MbX9XKdb5
rRPGG26ktOreSlG92nbuIo2Ej2wyGQQrh6eJBTUDRoHcYZW/5PPYrKkJvBcBsU+T+sVy6ZO06+En
p7R5YKHXNxmXpRbL4Ak5s+J8FwXERnmmxtANGVp4bMnfeJ6u9Lq7GyowXsD/YbzFHVnFHvNWvBiE
LdLo7ajfckc/GooPdw01jI43ce6D29itAe+y73D7kfzFSUqyBDEnsoVd/J1z//JcrqZoYAE/OeRf
m1aybHA8sKauseGuwnMkmh5djjF6HBaPC1ylHnsuJx37thyHACIlAqTw5EYM7BH84ELC/TNRBmy6
iO2f5fkP9ujfW4YEI+p7X0MIp03ExjqDvwFdwToUUvRYLrS1W56GFGM2O+MdLGy8Hzzvmw0xMnTZ
wWFLrF04WIDERrLBgNp4L1P3Q4RwIJW08FEQa7ISTslVWgkqIOrHnKGwdCEocGzbF5Lp3IjZHAVR
b3K3wQftsPuaC+sOHwArn6hhvUg6dEgDyJxkL2ypGNdy/75tFpIF+eSG9kIkK8R7HQcbIE6AV9UY
EUMiJuuZBrgSzGgpolCopt+CWbZwwmsDwFQ4HBCDGJhl4vbsMuvvWmV8fA1NjYnLIarIDT5vWANT
TtgB8Eht19z2UyZK1Ev8SfdJXuRrpOEvMfvRxsY0zgQA8V2WdwzyT3kNhtOJkJ6UHO68KLrBZCU3
U21ywIzIhVSgqDqAOaa2vuvYfouTYNgZBXkvypVZRwzzqi/L8VSltI/5PItEQHsuJQYP2sHVTiOn
XPepRmty75Tb/ZpR/NXmxg+oATEt7knB2rq0+ks+mG+Zx/w0JQYVvPZtV8HWRVEXMNoQ7UewwOkw
7J3GHTZO8T3PWbFCp1pH4fAr5k0GE39ViMvA23HgB0ILKz9Vm+6VaN4iEQ6HkM87WMnbkD/qRpe0
aWERn5v0venj5yzynru2sTZZpa64r2/HePxhldHsG99mS5l+pdyGDiMtianE7RYXOPV5lVBHdX01
0+QZ8sRmtjvWv9EbANLt6HWnVnK3Ce2B2ldnzcPF3XF7ge+9CUgn7RGPn2jYa00O+bkjjbeOWEUC
LASTOlCGYgxugpc8o5udrSD6Nc7ItLTSW6I4YKYnjrTavQOKBkSCudWcMwwBPre50u5XxB2QyMJV
oQDBBdnMU29mU4AYsHYdRflRyQMyYUCR2MI5wO7roGQyK727eOHW5FNwtROiIQ7vPVB4+xSJkSqQ
OMXkznI8hYe/nvTs8cENX+eB5Dc+/atygSjaOAwQ0yfmMFBZGxAvuNIyc8tVgR0atexjtgbmWvdK
2dOrpk8kGXDwoMkQysBzz46t2TiQIQapjJWXIlt5ocBMayjAxzmnNPjFzYRAk2dXSVZgH/JfVZQE
hFgUiHATLc6QgWHk7Ao75wknaVctEf6pmTuVGmNGgdi95YB6mSpSykr4GdpQ8Wom6k343jXPp0eZ
aqi9cfY8TaW3zmXw5vJMmNr5OWvnRYsZKBII2LU1qXkfmMHjPEiOMuniD8fO2M1Uwni5OjW2fiGp
SPKWDmGRNlQF4GWHPSfVxiVRgkzpkszHFMAkSaFlRSuIn/yyWUH/9n0kw5lSdMv8YrVWtYkEl5Zg
x6vHfSgMsAzeU5DG0dofQljnoCSm1IJ+WIaHok+wPjC5lxb4HDCm+MAx/3gBO0ZmgxXtSLgiHPMx
7sMnNg+3ZTTRIFZEB2Rbftyp21mG/Vz24l9h1vGGVNnMAl4bw10RufeMoWhtuUaMrP7Zmr4b5weP
51eaJddgbNGi55Kkj0FVPXMauvmH0wh/G5IvxOxvkReEfaXn6jHH9MOt5BxXxtX24lNW6Hcvp8/S
7zmSJeXH6KM0Kdde94CFmRn7LU9rrGWJi7PO8C+UnqBuKALVc1afp0SOuyXAtlG3gc8rUyysG39y
/lHSs9TTDPzYBi3dsNlWUGNwcHYRsBTdbWEIsepbgiMlTG4AV+9BypWG0iAIE/Mc7IBmRF31XfT5
v8bi45BYr4TM1iUV5jAFmF4cJM88DMeVM8gP2AFIg2PzmLni4HZ3KdYoNj54hXzYI7rlb2O1ydNU
gkVlxfKUhyQ6iogMuoVtFTEkpO2yzL1T2ORf3HjXvskCmer4o90gEnE2OkJvvuSRHvdKq8fW7J78
vlsRpH/qnQdTzSMlVITvI6t8pjHmmNjelyHC06h5QhgtIdK6pY/V7y5NzEF/KII1BNmz1kg/rnNo
eWzvWbmeemrEeYbbu8AHKDTgRenrG83QoDAUcJXra8+haTfA/IsrLs4xNa9z6LVrgn20B4qPvNZn
l5IznpAopJb9qjv7HFZJg4K0yPxux41G0IDyKyseH5GiaEK6nr1vSsx2S46hHVBYIbdx80TBtBxm
GNstFtAaGL41O/PbNEpgt+7zYfiMKCninIetQE7gPWcB5tgA3TmWuzKbWQgPH1bLPVdii7AjEGuE
Nu32Mrn8CJxbDW5hNS0ht8JrS3Sg9D3o5vHkG9E9dqrHHN/bJooE1aU+1dyUdRVZiDmPe6E0f2vL
7Xe0YJFDS+8ip3klpULF1kjlXRh9atRFmltMdR/VT9qnZGHM2BUhqAfed+1x+rcd80yp6sDlajsf
CTQtdjI8jfnb7isPBpaLot7miM66gYNXx9mBuxCQlPgtSrJ006TcJyYDspcnTFboUoF7DfONWeN/
sv33kXp7FI2CtwzchVyoLMZPnJoMrzJfT7GBG7TtjtNyNvJwpIQD0w8flSfPZrRre+sT9XBuPVRT
921S/beTNAdcBNfUtrZmnn4U6BthB6E1i9Bk8wFo4KelsfnEPRyngIFqTu3vjnt3lbmgX0P7RXr9
ZzlxxzbKjBOA/qEWl/wrknjevAozvuB3f6F3mjE2s14RNX8wwlt+8eOPuArnuvmaJGYyR1LS0cyg
1B2QcvXYFmvX9DC70T4yx/GmqJ0d6TR8tobasX7f/O1ZigpljvuJ6czv4FZOiSZvPNX+J1TWjfCj
lzDpn3yu4qAxCxxNP+BswBXOAHUybmGmzKje836vyJoXgCu7sEL4bcEmUHt+Q54PL7qXnaMeqLQX
ZxvcFSaCd4B4TayBdx2zHM1uKjuqRHfHNrj3ijRa15XxQUnesEfqScf5NNXtDHQEILWd6HuVB1+o
61fHDcf1PDf3k6cucZE/ej4weVNQRzi9mFO8tgLTX9Oj+RIUnDYgl0cJKiyOSfg5pDr9OvywKAVa
I9oKmC/cnxzMKGSqP8jSkRXXzqeTYEMwQkxiGXH3TnQrM+Fsk6Oi+5790mSt2lMAleKworDLr4nh
oiVvphnnWAhQI/UAFwcKMdUJho+iaw5TyXQSxu27qwWweudfOtvP0DP9jVfC+hDuQxtNT2RLd5bZ
PwNX7C6sE6gpx/rWteJZNrQrGBa+h/reqyl2laiNXRSuhX1HWceLGsa9ly6OzzaK1iGVcGP5OUbq
DSNTCabDOGG1+NGo50dNrgjPO2cFXZgYpmP25IqwXciyPOswBUD4u8zEU29am7uNH5c4PZpyn7lU
/IDgQ2qoMN/270EuvjpsDKveKxR1e3i3puQc5NSWWOw0B/e26xDP/SwAeTvSWFpTPjYJUHryDbAj
2TqSHKvlT/OD5CNiPPGrlEgMZLaxZV1TeogMhaCjRnCUuHHq5pkc2KGfbLFrrBz/Y05Rdlb/GxMC
/86g8OJRmQsgkEKKQ62xd/ECEUp90Llg/IUzrfjQV2H9roql2zMjk+BD/+NsWBzzvPiNwD2Qtw+e
bHZTHWx14nve1obgzxBAelE297NIjrWd7KFVrSi3uhgZ1MmmadjseP6HOc2HNK8e8nlQuywQP+aM
dYvNHMOIehlb4eOYK7y120WnxIWXSUnJYxDHTwzqjKSmpWAOULtQ7WcrjOnWzdM1dkFGyGTWa7qf
j17TnhOTgQbihbVzHLRVnosp1QAgBGl4awrr6qQ1yKAu+IAEKk5hOfAThlgX1fAvrNV37csJpL5Y
Q0ZjgQbKct13OZ/1rN3AkHo3kyHfNa2FuSidMRtm3Bwyp+IgO1droezmaCaMJx30CpMsgdfS9AkQ
k24f+sXaRfC/dgZem6Ikhuk43cXDwl4ORHw1kjrxPP8pNT8hdvn8J9Nm6GIyDT2evgAqgpRsN7qR
RoieeqkwmN3bAn3eJGWNO33d5Q3SXqcfcSTdR+54Gqp91xKPGEod8S0ivGMIVTmLKRB7SVOYx8k3
3qLBdPH5UfkVx+92AyRllCPSl/OM7rd0koMMztyuPYQhTiN1HFvFAjkrxp2M7e7cO5fSwGejx1Bs
BXn3ZjZ5cTNG+tA5dmPLiRv+SOC/9kSeySslVMJapSD7zDmZNmdzbXUZ8TRSGUUfEUPP3ddMJviz
1KnoQvXjDN4DZ9f66uKXZGvAUtePWMhNRnbwk+hoJOSGLQtnts4gnEDnt5ezTLK2jN+4xHCSNieW
bnIveWeGZr4Oweiv9fjkph32IC6UcDZPg0Pk0BxuXVL1x3iczoY9+6CF3EfShaj2nYGrFCXES+Ch
TBVeWC/YYYKgf/jFzCACG5l5G8sJXluSvfoi3EnwLviWgSb1HgiSrPbXIxMPqlH+4wdOs2P1rvSM
lYIkpgimU5P3JIVTCDPO7GzHDp3NDfTjHPHxyMXwYjQ8tIXTs8+jp53b3a/NsQnCvx0hun+Xi5US
4Tze22nH2av+aeViruyBMU/74Rw40TWcIvqDohLUUVZ/A8BZjYHJ+S1kS2fYBGqb6dL7VnC0dK4O
pgY0Irt8s4/aJqYldlHgQU4hmddrs2KXG3vfyOGQeL6N0YnW2NT9G7ctnmEw5dfCIT8+fbd+13Oq
TZpN3RjbeMrkGT3n0+lM8q4teIq4oWxw6E8cW7nDDtToDuajrNEE/K6bbjhA0kvE5pMD43QzUkW2
EC1g7ZBgRYV7qgKSmcZ9E4HnieeC7VAW3fWcZMwKW4QGH4Eq/gK8h7m/CeFic6HzotEsZVAaFMvy
NWvKhO4ZGoYm4pNUQ0bvGFXv5tE62V1+cPMJmxAOJ+hiHros/ukQe/DB6PD7/w9H57GdOhJF0S/S
WlVSKU3JYMBgG4M90XJ4Vs5ZX99bPe3wng1S1Q3n7BNZvLvTWobsKJm3VVRc/WF0FJnNMczNIl9n
DM+OEvLQaopwG3Ucbqeq998yAb9jLNWe+U22lWYDCyowASj5BdJ+l2xLZPUF+ocliVmobefVB8K5
sD3lCov42P3FdXgpca8vu9FGIhPHb41D7RfG+1hhrcrtJt+UuCgFhsy1gDjFWA+fGflkWfk0EZYy
MG8wvRkGVt+kbvxUkfbEam7l2+paIHjeRA4+APKzAv/TZr5dJ+FXF7PIBDpx5ht98tLY26cle22f
5WeP7mMVaRXSxj5ZZT5r04oDUEw8Z7rIgDGZ1S+3hS6sX6Tf5TrSN7qGVMz3NmPC++HDHODoUbin
h1OAMAGG0wg8iHTVvHkyrek77FODsm8l3eQV3TlsqqbaRLF+s3BfMNOJf8wAu29fAlI1DF4+C6rb
2pq/7aJ58Es7nKoVCZLCuSpP/5zc7Kb6n6kev+ooaQ9Fkn8NROQNET5+uA2RPpxQdbVrbqKPynaO
oh8/QgM3IKoFDF2AO2nfxG/KaneJ9ByqrTbXem17j1N2A+68ix/eY9/OQMbly6IF6B/1zCuxeL1m
XXQnJQw5hbNlZXfT+GmB0ZNIPFFC8VsgdtfkuQ60M1aUNR0VGq7KEajfF7k/BjsChKdFxPlgN/KD
/e/AEQNcYqI5X8YMToNW95cQxl6icTC4dRAEtHH5bcdokLuxfWgGvE7Vmbz4nb2Jm37OHUFNwgFL
ekRV7iQEpvUkrIOeSv5O3lLKmuFJIKNg3O7Bm7d4L7JcHb3+p9AInSUMb67p2Rir6B8ZlB8BkdEL
C20rLwNGsTRXjCu7aVv2SHOZcbH7bZqPwQQ5oyMAXxqm/jX2NUHOjE8nv10IRx9XnEMNuT4nadoX
GZL858yhsRZPuREGm3omFIjsZchT2oYwEsuycpji+r+JK39LTEELNaRcsLWJHa2pUDUAW0OhhT+n
muUtbDlk8epE+ktR2vccaAO1Xsz+ceBp0t15JJzXLLpS7+HrnGn8XrFfjVTqvbOoLikjdtR/Hjdk
R5eEz3Xhj5jydMPaD/V4VDkQR3UaIlxmElnZQopY7Mam5CxLgTVHMUUd5lX+0TQ9NaxIRRCgfHSs
ufElSS9NcL6ixsBwgKiGUnMpVHxlozetNSqdZWOce1fr2MQVOBtb8bPzXTdb2xGE+sKSJ/yIZNTm
HRsMwzoSIJhv7cI6hzmPLWQffV9YHV+LmOMqS5Y/A+v8ImS0VwgKM831vR16bYAYUvzVg+U81zjC
F4HxMiaUTz5z7Qmf2ybLCO3FxNNo6o3HB5mxXvy6bG1Y0E+U1XN2ZmhFF5dyA8nkVzzEWxHhdiiJ
nemGFSd1t+xJFaT7YJNR8EYxqztlobG3R6lveqt+lb52cDqxBjW0GmBumMmLjSMd0VH0bURkOUVm
8eLHuG4GO9WXGb6Vom94PgrykYhMN6bflnQ10E+oQpIu2HZuvh3HjBTEsvszKk5JK4mABfDEmiUG
yohsbqPkMKt7c99V/SOKijvIsU8Vlx++vY1GbLV5LV9VEis8js0pjqCtAAA4BwEGtHqkv6q9fhMF
urnyX8dkVGuzGBHKSf8iK7DCXvwReSXVVsstRWQPZb6LvDifgPQhI/4eHLby5WRci0qnYo0b0iGS
5Jq7FP81Pq0VhgHucpb4KxPZK2Y6xnFM43/NAetuyboXtX6y8rzkN7KKr0LfJpaO8UBw6djOuPUU
aVEpshO6kBFyRN2/IPiteIuSFlIR2nrg5QEteMSqRNR5uEAEt2xMpuWwqdkJP7e1AuFYmBQTlTy3
jXUx+DOxLghG0QzLEh8/nZ7H1JtyC4eBtLO+/WVr8jIUxRU0Bzjm6FVyU208XLZMpIE6GrEeHGi6
kUDhEUhQWnFvL5sRFZLRjzNAzzmUccaP1GX4ddG/Sdr3hsAkb9YQ8aOD8E5iVpp+imLR6i0InKXk
o6y6aCvr4jbVxb6vUVS55KBQU6Y5j31CGUKY0BZzOoSYoT3q8MlZmNWTPq19B5O0IQwyJ62Ud022
2lOiRQfphMmmRzKzjOFarAV/10rz4lvPZHSfR9k744Vq58q9aTEwYK9O5gORlkag3ZpaMGJVJrMv
qR5WWb4rXwn2c5y4CfPBosVxNmR1vEBS98Fm4xLQ01TUkGx5REW3V/yvL9Fx2i6MzJ82U60XbFcR
o42j3tLFO2CziuSvmWc4+cCEawg4EISb/uulrnCr6a/iOACEXpPqkawcRZZ9BaIwww27DgZOaskE
XxkwqxACT7vWElwVtXFNR5txax0NLAmAO3tA+AT/kuiFXVdZwVIGg1yo1D+Nvsn+buA567C0JJob
Ys5I5wMF8TVvxP8bJBp6bU5sSJd1i7TY1UusQEhITI63FC17YnALuWn1GEAeFOR5juw6Cfy0Qre4
DFBn1tJRHu/4ZphP57q1GlhE7Z47wiRKBIs6NAqEPQ7Sya56K9rxbgtQn4HAV91wyjMgIg9LTz+C
7q2aHNh3/rvv9q9E1PzCIZxN1IZc2j4XSil+jLa5OyaCBU/qf0OKLd/spbdk/wEZsaa6NH2mkVYN
E7D00yXHA1NCXqzXQthIZCilg4Aw1oCpEJ0Ay1SPTVPufVZl/UP45AHYzL7OMEWTJphrrzUHFUwO
UB2Y7vv0joh7EdrdVlFqMlsSCIeZNzfTN1zWW0T4V8MmmidyDyYKvYgGl5IbLZfXzAOJ7k/hOvGH
e+JHgL8CUS6Sn9KvXlU/3sxCniJCYhbvtd2QeA3WRUn9Obfbl94EJWx0e1YTu8xJd1M9HKwAyeZo
/7px+C5a+5anHJu+QB5q8CJEv4yI+LZdFgZl1tCe0H7ArIw7m1sD8CQUPR860v//gCx1aGsyemgJ
ZchkbgaQoMOYHEWHRFRTCo1dZiN0Y948Ij0ODRiguKtZVnFXmBMJS3lyNRDXJYqVja8efof7qk5e
SiwELA+WHRuGVkZHBvO4pOzhGMbN2SOpriqCHazivRbVz66v7/WGsT4+him6R6wZ9BA4pxGeoCxQ
HMzjEjbyMYlq4EjKe6CF7940XGp7M5X9Pi6KizP0m9zM90EYrcIZcWH4x6qF70jWHH2WFoSfw0RR
3iEYRHmC+zf+BM/x1lv+BVA+NpOdF8hLbPvXqN1SjiNb6ZsXw24Pju/c8o65V4G3Q89vQZuTHVvA
BOOVsEaMM3ZFzKMbb8cKFNsUFUuzJPYgSDgNapJmaquHj1sN26SJzl1XQTaemFqJT0FVGzD9gQV6
sCE6RgOnL/gq3tQ8+snNf0YiSOplCJR21a9y4M2WRtyS9YvPmflhlOWUsxFGuDQ1gt2s56UBxXUW
QYWDrbBsUYw0HeDKIXnnCTjGNsY8760s4psADxkkxiUg7MmS6WfZgskEho5pRu1Llrv9mDxq80Nm
6Q/7erLdvPEyxpy4ktdxlnVr3g8QB3AYMVM7IxXwsOut6c5Lg5KHOnopeEp5xcdFpucPwJY7NabH
tOdUCdX4w9j4LSbIVRurM9xHsuFG5A6gSnHtqZWoshRrH+A9ldmrzvbPxMJCgczwe1QBn8M4nJOp
MLYtosNFbM76YHnqdWD+Y/HPJmt4FOpVi92XrjVecAQxlU/a3xI39wi+w88h0MNtWUyZuAKJepdz
6nrB0IJQrGVok5gWb5NUijULu0PlVv8qpf3hitvRPIMOT2zge6Z2zCy6i1bmxsLx2jNTRFocIvoQ
8OOEQaAQJd3KjftHPUdX+776y2IM/c6IqK9/QpmI5HsmFjj8ca0JuWv00NnVKd0+TJsFLL+4GGGI
B89sP8dl7mwzSWsbViQJMN3ItfRW9u2Kh51s3Dzct+5w8GMbO8QAHF4SRmnlM7RkZLNb4DxhnBBS
H5jBj17Lf5HCGdlG8TuSzo2euNzcFVREgTOumao9K/+TyqtXComvNI2anSXY9cOoIlAlfhgT3PAs
RXxbDA9UKs+Jtqt02qUi7i80z1+aJmu68JHpvn2MGJljV1MLpuL+wkumrRkb1GUKuB0gilyhWKYu
3885f3rAuWOMwdVI3G3W2x9Jb16tVnwULKhWmJB9TZ07p/6LO4IPc+TBmTn+uLGxL3gIRfsXEt/H
+Tacs8/yTda00D7rPbPN3xJ3uDej+rbD8CUyxWtGyiCFOAEddvlO9PSTbeBJd6HS+eQIdKa2tuhU
fJUdIqbTNvNXpoWwnbPpj/buxXBUv2Sq7gpryw6DnPVtBDiwg1CxnH9rcmaTrVMItuTBk4qnM4uc
s56Wa9q6AxrYGbv1W1XUC3hVeuLZ6YRN5NFLLfPOKYCIhHWXMRI3OW1tlR4HrqwRPzZf6noQww9t
IgJYynqZcXAkkMWW/eReJgceQA6ASQE4yadntzbeIml9hl4ccxiNv7hw6sVQoUrTcUDQ3BzqfgLs
DgImqnmuhgIWMeF9GXNZRNmvViDQ5uHcG9qt37dXkts7SK75ltHLm8OXOenZS8+EHrc0cYEK/X/U
ZSvkvA0yHIti0HbhxIS0mX4/rAjFjNdWm35j6lmXSbelwyUQ1V5wraxZwrncFGn6PORfKE/Dzio3
buFE61Dx3luO/y715DnONWxJJqbTCSYJHi3S1Kdnny0xm7Y34Iu8xPCNrKS6Eyn31xLzSqNEArmc
1nZDEx+hJ1vUDXXSF2pJeLthqyPZCAihMm7kd8waK3oqq5mLIO+gG8RlMxYb0kNhStzXCQcW+OrF
lE4L0REQExLNQz1MX0GdxCAt+JdJYS3NqriO8INWRcUT7fDdI6hd6dzuqwyMIVxWfW0F+VtY+6do
ck9dtyee7J527VbPu0vvD09+me7QqlUEZ20jdGpJ633RXxVSBUtvIAjC8T81LWSTAMOwxDixCIjQ
GhuxhiaxV1pHsJ3GRhQqMCZmXvUCzQhxcdtQI2FBH+V6YIc0RV0PqLHBqRTFLXOGctui7qus9Cgd
Wy77lGgDlyYaqzDscGaJTfnPyqOTquTJiBkwTr18GjifWttYxw34LkR/WrtDso2IntTiJGbNlJdQ
zRvrU4sdxAiQavMieMrqBqCmRI1Qt/e+4tssowyRywmQM+0c9f0i1l+Ug/M2i9KDUTfY9K4d59pE
vu1Cd4K/+R0c8/YadMyzqebfh7g/RZVGwreCRuN/9q46eFbx5mXmUwFMYCX0CbktIP6StuTYs9hd
uU1xyR35VWtIGktWaa3qsATlp4nlkRL4aAXgiVTxy2fFv179ZonxXlh2vU00+40yPKtca2nT2S/C
AfN7VO0HxZpdYcLU6rZYNG3KA9qBJhtR+VPfFHzo0sQwkJEZPwak/4ZY8cXY3TNOtQX4Wf69izl/
TszChZ8t9FS9K6o7rWGRTPu+aOkru1y8sp3ehWxvyRZ5qAFRt08CyGSbjxC7c8tdsSZogDAF0jJ0
xuaYxxZd2kDVdI/T0L2Z/YQ3IfE2OVY75UbQyQH42Xwpqvh/y7UK/UuPMTUMvpnkGwt3hD7SUuWy
tvvDA/bma+Srwu4k/ByyfOisVAk5TgAe9E1kBEWLTQxac6XMqyMoRSkFIPe1iPuAZKuIVFcXicsy
OImJa1zTPQxDADiY57ziDLsKjPjMKb+7yb2aGIA4gcoWVcslCf8hV4qXotZOoz2cAxKHZLhp5bD2
teGPGqrYtz7TcvlOSOa9NcMfUVnbVrjboWGVqRkriNnDW+WbF/4cbe3lgJMTyz/4qKWFNMhzM8nx
kKK5eE+1KD40xSQqzTHtdc1bkSNJlmb+VTXdrjFgPfgt5UdNqjkcJoE34BKZ1Vlw3W5Mw/nNGoWV
3DqSGsCKn5EzJq98EzYUErq2HxsHj7arb5qB7BzGC/bg/kwpBY31m4WwE2cFZyxZJCZZcbQC8GsC
9L4vihOMsIsTee8CZFrjTq9ma47rVo9eVFkCSbd3NIJkFqb+J4kND7LRCU5xlg5qusJRsPFY5LB9
0t6kmH7xqGFdK3ZMqoDIdt01DcO9KClCYpdSJsG5WbPMqAGu+/aRrcMZv2R0SCPvppOuuhQjQzS4
UgjGf0Tr/9Uu7v0m3IGFYu1C6GaBl+fNhOPlBSgZ2JKsafAOCYQhw34qW+Mq8rZlbkmAiKORJlWR
yJYzmk9kfSqMgOKP5VYE0nXRsiLhSXbWnNcpREIM3o41HQpyCCcNmYMl+2GPwhpLUYZSK+qNszYa
762ZjWzIsel4ErmqvJhTR3VunTuPVA3E1XY//rrMD1Y+iZDWnCkm7OFUgJLr8U8Ip7zjFXjPp+Ja
JDToRIr+A691GXqkqg0hZ2hBUmp7DGbIstmc9tXSrbVt3bpHZKdLECzkRgXsAxKufTEeJrpJlIo4
0o223lR2f9Lrz9ifs2wNeU1I1WykYM46rSvvFX855NqWSZU54nqyCUXwNcdYB0YhF5VLAnBUXbow
uFSVwbyeiorK5MfGs67Ppp7aJqoa0AbRPm9E119Mkulj6b7r/pq0vVc99MiBgXI3he9j4b5h/8aL
Qusm6+GiefnVcJNtBysa2FiohTcvfK/s5Kry+l2l7V9CQga2s1ACR+Qm3yexD6vjta+jS91H61LR
SwckUpCqfgGMGGPz4h6eXzgs1gBREOkVqfcr03+FAPGc90xth5KFdJrgd4i+wy7YWFr0SAuSIzoC
BzZO8WG11XdRTMumh1QRV+LdN60Lr8RM2GHyG5YSxasNV829CGIzV3Xho2nI2wf4AubFUr+Xpf9m
JMlWiH4T6u5vrVLmF/FwyhnwuMp7TlL90SE4A+q0TtxwYwMKRZ/Nonc2NlZR+ztp/QqSy0hCA/4s
9L4A/92O7llV77XMvkT2mTok0fk2HW1Foc3sa5aArDFM/mF82aBvQ2MVyGEZ1RdqtWnn0ymTXP08
ON6L48cI0wsC+0T90Utzj6qCq6ai2DPr9Nj3xiGBGQgP270Zmos/nXc1LPE8iOwnt6Z3c7wWQBE8
ezh4StnrWTgZGeVfiOEoGd2fLBHfIDW/sXJvcLU8RrQGGAZ5JhEx3syqvJWc6+Rufw6Nd1VawLgk
YGOoCBCy+uBHkyOJDsBX2je7aL/5fhA3NUt4gZjLPRjMTZ4yWUMYF4h0I52Om76nuexGa8utfpQT
WJDwz6+sYmEa/nvd7Skbt6GsYaqzlOCznIMf+myd6+IvoDnSywi4zzy5M+5FDZZjMCp/OZlqZ3hP
BJJ82zpJNwThBpH35bjenVipA2aMJacjBhtUfVKIB5mYzOoscWKOwSRFMsttvkPRvQ9Wu65bkMXi
GR7+syUoqAoqyOpE1uhjIp19bqhoBNiDhea9yyithupWkvbQiPCYxNiC5UMvxrWBwDeEcChRywrH
ov+NLoY+fqNiO3qM2/IesI9h7SKwpHXaPAi4+1P23hptxhE2JIDmahPhV+ANCOwjp9yeDmYvTON5
/uFKcZaVs0lzfd9FySVW7iGlym0oJXUWhCRyxhesOxpGnWhtKgpn2YWMJ1LtHVpTtHwbOCKAqRz0
Vv1T4XSs7erH7lzGWe61nTm6cf0mR3phc64H82xZjjGKnrl/YtzALJHERKj4H9gt2CrV57BehUFC
65LPe+SEyq2qSN/87R24QbHkuTRSEgvY273mjxzbpYg5kmyPgDAHfXUYYof3RySscB3rwl5bFO34
IRnUx2EH17vbct6dW4sOWIdC7HUwkh1thqk2aKuYK1RQs6toNBaGrmNJ6Hf9GF2IYvitK2wTTQ+C
2jefXKgN4TmBY7tkg+mxEM4vwAWxKTcpzCHzz0EB2Qv0UHX8NSbBCHWUErlzYWKWNfttg+6DI1e6
4a8RcPdzLkB0G55yr7/VtXyKJqbqGRpOfEgDlvEWMUoZEtsTjH+m46CIHfh10rMdiI+stC7MkZno
Vyc2TQyPvVvF4zFVwQOiMzCq2jv5PgVAo3EUj8DWnFmlPtMb6cggfX9HuDKe7Ga8+TWDcc9CeiZz
+Bzpq8J/XPlBu5gch5kg7pYf10XpKrnxKdj+dTI/OX3E6Tb/Pn5yc2te3thCNC9DtrNjixmG72w3
BPeUjmZVgP1m8CQOTVDh4aWZWSIdJxJTZyDLQDic3fNhiSx+qMKdVWrXWKg/a7i7VfUZNWh4cVFB
hbZp4qduIF9HfBUdVoYi4x1PAKKN+NEsBem47V7Z0TzC2iwYmJGyZInh5OjxM3n1vG/2HEaHXcPP
Pj1aFuxkG5IumSaF+bglZwC7W/9euEgquoFlvobwXA+Hr5zRZqcnT/507p0R2XHfdhtK4kuT5yys
S6zvioHWwI+WKZfnlaTymDMMN/+7GFTKotU+ocY/s0Kqhfbonb7kjUIjEJjdWctByE3+TYtxDaJ9
/dMl2+Vi/HRLzpMIXh8INRdyGFHedZCx7sQwqZvzkCtfEWd+qbMG4GEFi4cKk9mzd8dQ+Or1QlJ2
RZ+dZCdjh991OpqLqPG+HYxseK3uk4O1u6uPxFfd7JjBCpl/zVKgE1WN9T6//wMc2EUdQsIXNk4S
v8m+FWX4BOaD0TYC5al07jI70xLxUbd5sCH8BcU3iC/gmuQhTJBgoASShB4f3RD9UY/INBpI4Opq
Fu9xtTNmd7sX6Pm2/tF7xTIrZjqJu3QJCtnkozae3CnbJca8mtBX9jQh1gQKuSCw6xNTNEbuwZhn
/fKuNcFj5MBOLWdd54TguBGdDqbM0GJ8jUO8XprM7Jv5xSJuwlcnzNU70Bv33qWDJ5ULZF0JCIse
vp9wt/Ht1oLyiV2E7vHW5dM9SotbblIdtJWqlxhpYJvzKKZDtu5gRK5Ybr4wRtmIEDRESpYa4zp0
7nEfbttCu4daRXvIYt8q/yJX/jU8rIws3jNpPUYwMb4u5oUEcUmdvCmzfhmjbTCE58oflyTD3lBY
fLrQDfQXgrl+cInVNNPVEn3dzTbytd2WGubfBmjGlPwKt8AZVCNPS+rnyvBeumx8EWN7tseE5bgb
cFaTtjNg23Rz6x9o9E8DSbmCFSMVlFvXyfekLPwppjyWwNc3C+Fd6z1m8NRrzk+TUwdCIYGyyJ1A
PQHpVXuxc+cMQuOqGy8RvijOJhM/SksbJ7OnhOQ9S5CIxX6RUiq7m5n3TQTuBsmY5fsfgY/TTOcj
HwgQhUUcnZXt8meT14JMADB/qB+kCZugCjvAsu5wYzTEgHUxZuI2YfjLOvtPM8dgFSTTj6Fdenzr
vNQRhiZmmnNa5MDttrBjDC+j1iyLhg0oHN4TzOpb0bo/NaimlS0+nJRZkwvXp5k1vPh1CF1m5i2R
bFXqJwrVHWX5MexJjrOrucUc/IWV87qMFUoLZuRAPYK92busj52faqx/+fm36UxeEqIdt36R/jmG
85fR5EcNCte0Q0Ngld3GxCpNBWre2TYwel6jS/90NCZIqPuJGJbGNTOrz2riqe9JcZ0t4SsZeWsb
oxxm3oy0VPB1pYXM2YNUWM7HeiEZwLJ+rfmf6qL6GWvxUvU4R+Q/lQfHPG6ek6L7NWkAVqlV/yIO
2sOHWmGSX3l1+YmHhHSfzuN5eg2xBDO/w85kVIhAYTOSs3vFIo8202gxmMaPyHmLsPETcE6+XJMQ
n8RP5Dj2NUv0TwB2KCO6r7BrnwTSi8LR0bRysXIL+8gIEUZ4Bl+lMzpfYd2+Fso7jzK8Orogn5UE
ropgNlBAS0QQaEa6ZlgnUfuS6fafcprXwXb3oTLf+Mu/Y1Z+qMfY5ZM6ZWgkDgcGOym0TM7ANqCU
P+BW91loPhssqaFRqK8xij/lMg/8c4dle4Er4jUYw+dUA8QlDO/ShsOOlR06x6XBApkta//r1vW5
FPa2R04Lm50Tkocz5Ecefe+PUfY4felyHmeXhLUoXolgfESJQrKIMYFk533mY6BKSRe36MrLEpRI
VN6HvuTLtYwPV722JrRVti8Lg8N6mUrrt3xNHe3LcyYeO0cHQ+aN+5LoCkRQ5YS5qSgoOZnehnrz
l7TTPZzYtbbj0ejmVEc5p98SA6znfBmtZz8sWAkQq1lpvLnXBFgJYLIeVLTLq5SB1ygR9Ujt7qes
5CDQ0a7bwKvjPCWnspn3MZ7L4wXl2Mk4+KgD2GYVOeLq6tHK9N3J8ULNW+MjiY7DyvXEI275DxMp
McNlEfGMlIOJVxyiCDfFIDkeMgfWXGo6/6binJvqr65QTXuzWQpUGseq/1RPmCEdtqt9UhF1g+aW
VJFgYEpvCZtElZi0N2QhvOkWpT0UWA2rUpLVJ8CnYm26TP/NFjlXEvdzlNa8rSROC+04tym8IZ8N
WjMFb35GewreUbK8R+uc6M4CB9oMth9Rj2ArQuTLszSRx+VrD7tMrpWRDevCI3rL3bZlfpC1/kIN
xyS451f0dZIXwqsbpg8H8yFb/x7xBd0C+Hp7pVOJ1fH82RvZKg9fpCq8dZ7qv0YbXLSIBRDarQ0a
+6cAgyBj4+5B2vqTLR6NpSHMrBmPmZhKBw7/pprQFqGM5/Opop7PVMXponXyB2uewyioknpl9MxF
JWZN9TrhCc2aijrDvQ6KJWA5EIqVWvLXi2chVmthubJ/HR1VphUxq8PY+Jhs/61uvQ93dkHhwkE4
4CH9tUimzDVgjTmPR6B3ryxx5nwmHCHWDohktUa0eBKQyel+KbSjwfq0cwYXUbIr1TGKRM8sJGJ9
ZrObZYL+3NiYU/ICrpxJSlAiwk3JNHUJ2ZnKoCOmz67PfBzYgSaP849zgaNmwYcE1L1naZnbRO3a
YbHGJHKabFIYI69jjxplN8PCQzk45Z/SyrMzYfp1oaNavXHVovBE/DmaP1xka1ton72l/jr0S7Vi
tjalsx+t1FnrY9sNBevcJuvRWkIMSsmNsrWahnkSe12BSzFqUPRsJLD8ek+ys1bKn3ieB6qnEI/n
EuvrmyaKVeprJDpb90mAxy+Mz1gnl7QKrsIz34QMb2bTNkA8wx8/01EyQadJMdSnDmrXhiGvk2qv
k4+qT+DOc/rqNpgJHNYx3HjC+Tdwx1cpGvkx83jvcErgt5QsGbgOWcO9EOdtkowaQjFfgOSoOEok
1Dt5FSrbI2q4WNwICwYxOPXqqxgMtHYOVEGjTk4FRTGiCVSNBfNo3XLLjV1HbLsEnXyPAnNdD7wF
WspQaWDWk4UVSxNq7Qjc+LIuc9qc2n/2/ZAPC8g5USvme87tKJr4GQH4p1VRSCjG2/PSjaBjt9iM
oa2vcmaMJk8wd0P0rQ35T8y6D3ZcdI7OSR/zAE2ldkMp2C/CeAi+YGmzaMrXla3ad6GPcMoa6Nsu
XH9bZWTU85hrGKdh/6sd0jqW+7U4ZBYBCYUDHgFFQlWX6dmM781E/wx43H5TJPwwzJtmsG96RaXK
wm1Ur5JWd90NhFAqkSdrP2EGEGiAUQTBP/ikw3hBllv8RG3JBFxUeJQZqXku6CvVi2bbTZUGErvj
U/WaTWPB2pQGc5Jqhm17KIzXyYBYt8n9ZDWzK7Fd9ZxVtQ0MpAuupghZGbpkNoLSx9Q/CouHrL27
EwsrVFGbwjGqfYHSqil11HpB8TRkFOeBZ3ubWnemNy1VKfjHM0Ju9pU6tVNtkfNVOpxDhSW2k1Vu
lcXIJ7YxkKRPiXTEKi6NdjU1uLvByjEzmSJt30Tv8ARi4LwA6T1+Dbf5F5g986+LM7XyGLvaVyua
dmWK+c3NQv5qnPB+HsDMlS9e1xVrwzEenaaY51PHoV4hJhTf7qpMDHMRBgHXVBLdGLb+SNXD7zO8
92oScNppUNRDkoOwCuvque3DF4ijr2EAli8J/c/UvXg5Cbl6SIqUEQNmwi9iQbuw6YpQ4al9bPm8
FXk4LEEbvxIzu8YRcEhH547HHJgG0+gQZWDlxBhA0T2MLNsHPe839oC2A70ymXsUeStwZkc8hjud
OWVfIkE2m1KtdH7DajpA/62Cn1TXT/oQYiMIpjuP/AU5wkKWw6vjMZ3W5lRcnUxG2jGo1JhZNAR9
MpMH9KmPYJRUxDWUXjmUSyCb5aosqQrCgTFW/+eQMB2h51JCZFuWPkBKIz65SggGNK7+TytCnSOs
JeGnG4+hUAc8mkyQI43MFTZBjeF+lA3paTbkBvQUvNyj7j2STvNe837GxxkN2jaNEzrswW7M2po6
CLny1o3uHHuLkkxV6SFRBnMYP9+2Vv4SaOOnSZ2vJuQ08IqYQcTfeYxuUTjA4wMT3bR+q1ztpYdq
EGbyWUzTN+6yoau+y7IBcepPrFdnz7OXXqTuHn1gFDT6ySez0YytR8sgGMrF+F2muFFb+IGzUqTz
9o2+GCbxkRgRaz2j/0G5uJvcfOeFzrk0egiAAXz2PJdrf2SXlHakZuG5+xxNLihsn6QGCtB0oUJy
Wu07Xaf69Flf0ipnSMw0kH3EnDNpTjnveg1zWtiVX5NvT7AJIZm7FCo5vfboUXKg0uMwyDD6UmU/
hoSxJxzqtQIsDh1fnSef2zpQ05ZB5oy7DnPWA+0xbtLVVaFmw98ASCkXvr7srOIfylUClQbmyrUT
fwNdxI1j33FqFkSpZ5ex9498Z1Rg4NbW4QTCw8Iiv6gG82Me+nLb7bEBXYaUnx+4PnyCw5Q64MBH
9c8t3Je6ts9GNn/fpXoWPT2KJ+vLOJ54kubOwFVL0XJS6fM0Ws8egdt+qUckmtvoRNz0DgeYdIOP
8D/uzmO7bizbsr+SI9qFfAAODkyNl9ngBXAt/SUpsoNBUhS89/j6mmBEvZSUUYqq16xGGIkGuDDH
7L3WXBMmmyCQX9OevotpWO49uUiQVEn/Y+2Zf9WBFOAGZQ8zGXcR13mO+hsrxhMF0usoNLR63Gaq
GcRSbYrbVqNOSsV72S+TfqcOtkdqz67Wqjd7MJEqKPnlon2lWs/qwuwDNyGDYwSnPS/Rg704Pn6u
x2xo32XKigqndA3RfdfF6mMWYkPDwnJN1AsJTC2yKp28twsbaywjuXoiVS5zdlNs31LRpwkVtOoF
Vc6H2lrIt06/NYV+H9skHxCP9DULbSCI7AgDMrupKzMZZVt63UjhCGpaVZrA5bJHIDfYLSDZEvh1
CwfhwnaSfQuyoUcuX2C/UVr9tRv1U6s823VPdkOUY2CuFrJs6m1dYODNqp2Ixi/E6B7UjAZVspGq
8+HY+C3b9qZomQmG9C4MHZPN8r2SIzKsQ+OkhtOWXRa+rgmPt1Cnp4W0N2BOFLE1h5oY6q9xeA5q
F9XfGQgRG4HKy5P6LZiz29TWD5GDyzjSCQWdxcbSiVnE+XWmm+0pCnyyqB56Ty/Dh5HXV9rDE8Wi
3by8aLj2HaQ0wqBMLkyHNBLlHcbZWqDEKz+a5yZimb/0oBGU/JFt89deaRaUovqZl4JLNUM9qKbg
Js0+tKTYjSkyU6rpzDuNhk0j8oul+Bp+Rr2p8LbnYmYl4hBKYnT14zzmrgW2lXITQPklASI8YP8Y
WJr18IuXTMWIEDFGaADHFChzibxsSR9lDHszllMjh02Ytt+MGldlXVIQUES9KiqZj4iRxVHTUeKC
Q5jrvHxDLvawoRMvrJZrjWdFjnL02UbuSaZGq7tgfLUEmpNBgUEwDdtxghabqKB88FBsy5hcLETv
lwsCByeZ3wRwXlIF6HAkqYNICeD6RIlbNuQ9DVg8o1w+r+aVXsOrRaLcVyNqGJP1Bctt+15HkDmV
tDlOzWztHXGXKs6rJpy7rDVes3qMPJSbjmZkPshbYIYs0FuZAn+YKa9BVNpHKO5cciYOZpp+7QCP
K0gFYlASK77rxTYcAw4Mvm4Uu5rDKXdFdInxB9ldf7MU+Jgr0V8n0/A6ZXN7Cob6pghTENN1hKSo
pGNEvCGFxEi1UkwJio0WYy2aEUQYBVT0DQdyi+7XmD8BeRuP2krKMHDGMtk7gf1uiuLUQ9YxMmx4
XYXSzAH8Ro1lw0+gJHbsx0Cjo0MKDgFrm0DqIFtmCJPRyOg+zE/dgJO2S+1jSFviUI66nzltvB0a
DChpd4/G1PLHgbI3UJqEQse7hZeCibzRXYeFJq1o6qWGWrFvoXqHCxTAKE4qkK7DpWXmhjs7V0sN
RCCp1LsuoYK4GAbEFXbRUrJPEl/KtXQgM+yNmcFfVMRGLSo2565XrkNRLW6QLxTVAnQBMyUTgGYv
2ThCu212sEQGiNyhsleReDmtRIBebJ1IfSyz+mPWu90MEoH+bWWCFdYNiXAIiYaDq143AT2TU99Y
67Z4DiqXbWio0k9OQP9u0iJ8JHPhrupWKzWWSncKwIU2r01eCFo/8luPnUDNR27wgjK0bd4zJ/s6
DjZyfiva15ppX6TBDc43JEQzXqox7I5B+Cyb5tIkf7ipGE8li9wNIrFn1VqgOWrUgimdswxg3Eyo
RAqAAPgir5UTHqXoS6XcJeH0KDP6ksPseGpNOhk8VHNd37ubdA4KN0Bzgb6LFxHx1SkbJg4fmsd6
CSHlWaeIpegGo6+F5DRgq9qE15WUd1aB8oQyxjfSZDYRReOQ8dtw1hkwVN71kDcKZBVdHLN6S9QW
iappDxc7WVfXTYr8Lgy03pMo16I4e+mS4VLRGXPqHG5ZLlA/o0WgvDbeTlQR8OpBgtJS9h4p9L1M
BFcEiTHoMMdCToFgKrXH1tQ+tK66jrCjH1UBiWBqwpsB864DBB/ZQ9ACSGk+EjX7UpnPPOw39vqB
6J/77FbYuQMWyNt7i9IvghvS4GIVC2vRzXSucW3V5sNE8X7dnmHfQWuVQOpXlhAcjVOxM3G4iH0T
+tXEZKKpx1SlHIzjFCqpQfYbth01H+wNcUWOP8DQoPW0qgqOOpSCi9KGEecAXjDQpjt1+1hGU+XW
T52ci10eNQYoZGvXhWSLzmr1CDeS7KwRv0DCXRiQiHjpTMKMnJpTSfF7Gim5KzkFmQa9AuDhcW8u
IZ147Yrm+gxue0HGRwVnpGqhKsIbw7pwldq4Zafx0MVAMQjZLH0YkppZs5rPztBGFmzuwQ2Vum95
ieYln08doakz4ZVUD5AsZ5RZTOeLGPG2Js2Rs36lio8fXVJ7AHhMM7DoCLC1MLNXjJiZoQhMGOZr
O8h36En3hHpmN3OMdBrSh+y0Q6eTwGNZAn9AuGI1KSApxk09MyOwzusIlUmebfQuJmGoG+QX5L5S
09fLKw2enTtn1Wtk8Tb1DdqxsiSEc5rzLemCgAAqtleKLjZd8C2q0502zaWHfZzNESJANFcmLGI2
Pzr1WhXl9IU06b5FI/F7FH8VtcNENmPHo37rqTG9eZXCdQ4zl40CXkqS5oxNVabnOGcTKI35oyOf
epPSxRhVkCdtTnhdlaVkIjiEp1pEcJOotJ37cZPjBGSXNfZHDQccq1hmudQQfk/KFs49UDHm2lpD
9fKsT6TurkZbO0XBSMuSYGx0kiiMxtHcGhPXHv9CVIKBrlslQ7Rs49rsb0lkzpGcWYgMkJwXUX/W
0du3DLqbT25VnjdIiuNnEDwfYgYvM+M/0lm/zDK3aIgu2y7Gdp/lYtsshf6AZHNl7JaOqp50hQ1A
HXO3kJbe4UO41ukcnsMedVS5ikVJOLG9aDCdg4zQPEvUGxYBAfki1EdTER3dUnIZ0gjQQDArzr3Z
x3eTDsMgLpjrYJvRI2yX52giOammcb5u2lJAOHPoAl/x2B0MmErDlhcY5AkvvszfG9lfOh12kbQk
nziG+GfD+8WsCLeGZQEld4DVgG1wwwKwhYRWk2KLAxbXRkgZT9glIv7uTGYFYgD1QY/WGKaQoi29
jvsM1ZvloHheVB4dZL1fQqgaVCrYR/ToQ5d62jMEOYColjt2fZuwq97JCgt9pkrpqTydF3D5agQm
tG8PQ4x7lbacLSZk6/hMCUSgmmgcMYT0bmwX94FDz1hpjTtFWaPuBIwWgFDvkdZfDkqj7oOOFXVt
goAF6HLTIRfWNQHvIxp2oTB2CAccVmDVo6rIm84aTrWNBrihvB+22lXVp7fSgm89sfPtyxTYUF9+
WEN4bkpxT0PPC63E2Qx5+6z1zw4ee9HxMlRZezNCxyFaLZIXmUJzOany5oKFW0w4d/oVlzoTWv02
qgXBLiadefy5iObM14zQcGwv6UehGF4hmCUQ7lksbcZ948mKRyaprMc5Ll/SETJcTJ8WNSwPUjXO
x8GyjiNAD5GMh2wQDHEU4nITPl0Hpkua6OaLRb9L1zz4WQGFFDbFLXuEUxN/VEO9LZPbBojJhsC0
g2KwCZupFq4lGlbm9lsJn5c2Oob6mJKuacp3bP0ZZGdCQeeZhp6JDpUY7LdKji9CTc/EXSYsWJkU
2g4hzTAo2CTYyuKED4yW5+p6yIYvUzgcoTuiQzAxD43dw5B1j60aPY/giXBpFL6FtdSMNN1zCHzr
YIooEvwrZYNXXRWgKSgwykZIHLr2jdIULsBI5tuwHVw1qrZFyThS2+JOB7CsDKSOdLQMQRroK4WK
Qt/ENO8pzsCqBVHBhiZ24eV6s1WRy+Mco6crSJ80m+hJfDUstvkxiV0MbKAQ8zV1KMEzW+KwFCYw
FIOhNg5pbPDELRINUUU42UYPaf51eIpn9teoS5GaUFhq7OULYcywXam8dkJr9zbgaTWlXxPLAHiU
3VxVatsBVhqrJyd9BB+xL83uJHJ7dNlgA9N07G/Q9+7rgVKyEtLby1aJLDJ+2oE8S57lgJlOVP0p
FGDPuni7qMzCrIAmD6FPvOuTYNrBHXPVPKYHW9FkafL40Y6sB/PWsYOnaZakiASgNkvt2GvdQUHw
eF1IdctjW7smps0N5nvw8ci3cyd5r0IYFa2xi2j9bLSOpdLikIvZp6qvFwK/p6AaVynZQaiN/SRH
FDmOsSpRa/x2eOlUTdkjvejk2kfVgZKWLftT3bb8mIU5flOklTE+TD2mWdUY2CiUSDvoXeXpbWP6
OsF4+JY1opGA5RnGHblRo9smI6hvXT0aetb6cU3mio5HGzdgjBynwoh4FExXQ1Wltwz/3lpRFJO8
T7WuP/ft9AEf5Cv7/575JrsPZwhKYdhcEktZqgVugkgs7lBBdrAVm1dCmDRq+4i1ggSPubTNVloo
O8NE3MZDALWDbzdE/iCSMn5O42l9is2tzdy7tZu6OSey94o5PHTLdWQRfhfjOPDSSE8J4EpYITek
5zVqShXCagRjNaVlFsrvI66nSyBMsqclF5ZdsVUU6N5lWH5LdX070G+9F+38qLVYsDUUIRuJixyx
jUW8gJ3FhMf4QQFJbU4KKn2IPA6merLGxjiEmXUtJuQ8bVLhMJjlCSaUO8ypxlDMHobudqLp5qEq
zS9hqrMjk7mvyDz3a715X6hSH0NM7MfP/yPqiLlO0FYAJM/ankNTaiXLmXpsAlLJbPYBPRQ96kkz
D2ziZ1HU9Ll16CVrN2r6OzuMTrMKZG1SG81VqCkgDQZ4hXTW9PrOoelYW/dxSM2616XD5Bdvzchn
M0xbxQYIIav6bGZt7o55uuypmN4qqsmLYGvejOBCJSuObuu8bM1+OSLklaQ/b3/723/88z//4336
n+FHeVNmc1gW7T//kz+/lxXZHmHU/fTHf24/yqvX/KP9/Kn/+q4ff+afZ1xlZf7Lb7mM35uyLb91
P3/Xejb/9Xs5+h9n5752rz/8wSuA/s23/Ucz332AYug+z4HPsX7n/+0X//bx+VvOWOX+8dt72dMc
5LeFcVn89seX9l//8Zsm1c8L9ft1Wn//H19cr8Q/fvObj+I9Ui7RvcdFXPcf//azH69t94/fFFP9
u+U4Gt0DQ0Nyptn2b38bP37/kvZ3Xbdt4ZDBrpuWtPhSUTZdxNGNv4NpUqVDIIFu2FLI3/7WAqb4
/UvCRjfgCBiC0pSG+O1/X4Uf7ua/7u7fij6/KeOia/nFfKrq95u+fkopHQ0ZjOk4EgUVbHzH4uvv
r3dxEa7f/T8c2UGizthTIhq7eLF2q3BKR9cwTC/lHHmsD+EbzBffXas/zuL7o66n/29HdcCCSsMU
UjcN88ejplWSayyFmAWdp35+sPQ7DQ+dQRciSl9Y9IxQM0Pc8Yh7sxOSiU2pfAXWVsF4QAnvBXAS
dKTJsfHR5g8aUtf43hleDbJhcE9aKCjPJE8DXXioJ1xMzYcdPZvs/X79KQzjzz6FpmFRMVVHwyvx
46doBAFEsLILkB6RV1RfZpJFIlvzFfWUzpylptLzDm/sFlPxaHtyYceLAghuGLaEjs1NHcGCdZ6t
AP+hXfrKWg3uYd/TV4/yQ5SSM4T+2HzTk1cZx54gyYFR8JiJ2KsrxUc8RoItSSnZ6xzhqAzu0jeq
/tg1n0oblFlueIL19a8/tfNnH9o2LR5BIaSmrl//7oGJW0KU8xobQE9BMMb/UjrJbRjOXm59G2ME
ZDTtlFD6vz6qvj6HPz2nXGHVFsKWqjDtn56YSE5xEFOOcSUxgpiCaWVsKmdnBOXemRqPup6v9Ic8
Z8tdJz50sL1Ta6CoCOwjraQCNG5TWOzPRR/vjJMVYSVS3MK80lGTZe2rRKLnVMV/4znnrHm7HZs3
mUrujxerGYcZCYzKRj31wzb0OpjhQbZH7n4xmfhGWFEhK7SiW7zvyN0hKQJHjJ8EJmxKrY36OhTo
Esz7eLiJjV0DxMppHzqaH5ghNMC0RH6tchZFQTPEBrFtzpY4xwud6qo5iib4iyde+5Obr6mU0CzL
4l+Ut378PGRMTJOVaSDqYt0PoRTPdeeGhYGhmqyEUl44eHbsNN11urmPSZzoDbdVvk7FE53ATaf7
jVR3SwWseBp3v35C/mwk++Hcfnowx9Ice7UFn9fr5yUa6Isr3qJqfkmQSrBEHqEIlEBdFfTRXxxZ
+7Nn819XxVrH2O9eiZbTioKQuyy4B5oh3Aa3WQdPg7Y/ypiGayPykc4hmSaW6f7F0ddn6N/ejO+O
vp7dd0dXk6HJupajp1XsOa1zUec3enGvNpSl0teUNX8LYbOJUdvVUDmADv/6BPT11fu3ExCaYTim
w+vp/DQMdqjjcxbnfPyOTF2o8qS9u2FQIyFe06wBD+Zuyjq5AJxaBbkrFJ39JVfIeiGs281SKrrX
Gm8H5+daceeK+Avt24odSGN1fgy8XacQ8Ouz1v5kCtJUQKa2NE2yD8yfbtrQK5TRJE5e4sPdLmFr
kJTbS0Wt3YLU7aRbdnlOcqI170g1hoMCtwxcWTAeyL34iyv4OVH8fAWFsHSJBwLSgbGe63e3sB8c
PbNnwtziWvjsuogWeSgoMSCpX8wYFamfwbGAQlu1jRsgKon+6sX+s+HVMaSB21UIx7J/uhrCQQEU
zgUPEW9skJrboaSuFjRX0RDtq+WULMkNFJt7R5aXtKtPxE+i8AAzwxYviLZa3iDJiN7/4h792aPt
SF1ngrU1U34OR99dl1op0mqEReKu4U9dRHWhi/bstnzVkpcmifQV6SP6bFJRp09d1LdQ9I5/cQ5/
9nJ/dw76T1eG8O22sTBGubqOhYuytM5VIbDiqQ2LHeiza2GG6x772KdnpRj+alTTrT95vVgh6awd
WQvaLAZ/fDiC2prRAYaFW02OWwSAAWcfDg4iUW4DaeUUHfxhtZ8Y3TafM9rpuRsvoR9O4lTP5CDl
4tKxsud4hIjUULElpgH0JweDijZclMjusDUDasDIBBDzI6CMZ1rdVq9DX/T555dk0mzNOHe7GVHA
op2KZEDig3nyMz1GXmhC2dnL3QTxR6bhvtKUnYKxu6e7b7HMYwecu6pVe/1A3Xbde2IRK0bJCs3e
F722QYx1MJboxqF/V1qGO2V4RDkW0EG3USnOoiuKwWpPfb6rBpKmhOrHFSOOEXhEwngqepeyhRMD
kgny/67NEfvZ98EaD0Nt0MIFWcXKTuvALmb0LAgeVVeVUrt10JAMkEQcp76LTcOtBsXrLP0o4wZf
JORq5WMgI4afONDO2iU1nWltr9lwHWboE1KAJO22UXTSOpLOv1ZmtiNL7Ra30Mbg1yuLSQwBdAHS
O1I73+h4ttdEB4iBUydACmHRWrgv+ouG4yDtSy9XTpSYNLaYOhd/AG5oh8WmDZ/m6bKJXhbEkHmq
+cmc7yydFCOU9I5FR+il1tAAG4uPoM/LUX3Am/YwPWxGugvhrG9aYoOUiGk7XZMgC69Vc9whIRDO
0Y9snPkyATKNlppGBeEEz8F4iTdbwXY6DeQYJU/zuNdCUqxLw+1IinMYowMqg6hjPPqZgGwbuo70
wACoNuu5MLb3oJvXqzrY3ADKIXmHHFqS8ZVdxIgehxSrFYcr8q9pUu3ivfW47o9xVlymQj6PJbYs
dMI08n1SzI6XVSlPgZpveq0lx5h2kVodAlYiC4T5km5Ajv4EzXK/mNsUyJ54l3dUrjwURlof86Hv
AipHBqr6QNRg/qDI6iwmCTOWWkhjfDjkveaHfbyhw3ih26NHspMGP5mq9s7WjtZg7XCr0N3wrRwy
ycoIUya/Lm+c9MY0zzYtnLC6d0jv0CnB5xhYIS+gjCUJeoDcA7BSO5YA8RSxjwhAXidDy8QKNd8U
aAlW/3mjnWtq+hOPCkVON6oFPph8b+vRLqzPVe5slB6KyERnxUQN/0XiKabp72mEIMkhwp3CnoHC
Z1FR3GgTdyLkz6DQ0RF4LVgldhEOuQ5wDq3SBEdXjb1sQGBvFV/q+TZets6K7ZlJx0bM0UiipqNX
Sy029FogsayMt4fWHny7w4w5Bf6C+FEdXptVvgyEeUNIjWc09JpBaTXQ9wsqy032yv53M8Q0dCyW
4fAD0vlGZt56J0MeliA7VLyFMQEJAopDzf3R24IO5YjhHnfrUnpqQpacc8orIu9yy3V6g0KT8IMR
BS354ghVwRBQQVf2bfq1qVHh8gMZNgvN/lpJbHLLV5bLM1c1sA2qmC88D0DsHzrIZyXqw3owLopV
LoIJe2ost48arw+v1c74vNbBlg66p5PwinDIX6CU9sG7pvArWF9GmthKlgtOD8uHE5vMkXRn2Kck
KwxpuZ0SlJx05pCN+M7KtSQVFEgmrWiu33QYic0iE2wjafNKbGhqSCT4/E1NictDFxXomTswopEC
R2pNupPdK5l6BxSF23DRPZZ23srcsFSVB0wllhEUGONH24FyJIgjA4mLXhudCj5dzE/40Y+2RrgC
zGSZEsjeQnLEtUqIDOL1y6i09gQUbbI1ESO+GuCDada5DbHsNHex8SiDe0j7qHwIrpPGBcnCEB5x
EAViqym9l5X5HgXVwwKiYxRvDpDCxqEiau8KVCdlsm3IYWrim2lRaHzKbTpBgxrzbdlTWAe50vPW
2E15GcMZLCZod021r+iEwTFFrLSbFt03wgKTquaCBahtvDOEClNfwTq6Ck9hjc/9UTfUtWmNfip2
UcWcCCvZgD7edqFCv5D0JTqhldqQno54jU8SDS4dfDo5K2/mIQyefJP0r4pP79U9hHZsmebygGJ5
Y4p835H8NiBY7tFiOzmlef2sUrWMcx9AnjsbqVcg126beEvMMDYm6Zft5LM12TjprahCJqRgk4Xb
rhZkNGpPOTHIRdpvAyXYhQU0gPITgrSNQ3vfJPpBD4KdRiG2nd1k0P1Kp/lDULzCBE07dUzUeyBn
FytXy1ymeyUyUXfdVOi0RRZAEGGOzrQjYQf7WBxlY+17pkl4QkciBOiKiEPTGJetjY5hzGAXQouA
Dd3Oqr9OwxSf1haNayhPxF56ggltnZVbxThqkKtDLnq6KugdeYDWdRwosxAI5uIz2wOP39WxQX4m
nBTsGzqU+khFe7o0WxF3RKHVHm+dm+ucOCsL3H6s+Bk/ayTpzBgqZ76OkaUt3JTn3lijEBfWP+xy
2Vt+/ngf7lVVnFoOldCGWSeiQtUh56p+M+fuOuGUlnZUGSUyCtv2N53dd21762qJRVRfN66IXLvY
1vVTLuALrbNUtTKs0JpKpidd2TlsaqFi+bVy6mxxWWTaqX7pKgVbq+b3JSM8AO4JEOyKYNUEcIhO
9e1Z8aoR/ejAFGgrnu1cUqDxy0ruI7JXEulcZ51z3Q/WNYz+a60JvDB+USsWRCy0wiHejitJcK/r
GsnEJFz26c6uuOigWjH77LrRhDsQ3Zo4Ddc/AyNA1AZ73HDOuhadYmcv62yXzJI09BangXoMI4WF
o7i0Gmbmpjqkk5cQ3CrngCL4RJ+u9TTQUzk9oEENrqcJoZlxu2Yst+HObnlOInEUiYa6iXTitezD
Oa2LJM2ut2pvHINs1RlZe31SeCvvoZ57gFyQQT0iW3JNRe5JzrrVHJAgsnDxSG9trduaPLcRTnPi
L71ylFcgHc+EVJ6BqpzmThAgY58HK9uxqvT12jisjwQpHJvIaTxrDnZTy1KI13WmmSakdaKiCqdM
PeGYvg8b7YkiRoQJyAKwWzQsC5crg+pEzfpUJRGgLpFwsPCjYpFdyF5c8uDFCdMw+dSfEzCKkpjO
YN61XPP6SU8YC2jxQ3v9iMlNpN1/AIG71SiV7kUV70adBioqv2FL/eyyGxNlN+Wj5WbSZO30JTAR
QFHjOtp2c2cO2mURcnAfiO4hVoNvomINqqhP7Ab3MSisuQbX4gSY87MP9t9HcJhgMpyTHk4+KRNM
9tNVG08vmtnetel0n7Ey0/OgXKX5X5SStPvoOkFIHs/qe0FYLULkO8OA1E8nZWQ4AC/gF/l4oi9w
3635n4J1OVMGUVMWXeplDDftbJyoBL6LoBhc07Qfu5Ws1S2nyhLI6qcXzKvIrqPhpVY12tz13WSh
rOy/kYl6YxFUYHRHy15e9ER9yjT4I3F1p9b1Qwhiyq7EqURvaSVvCeqwJZjvhcrexUKCac33WgB2
sUUOZzQYNfL0NgqKR1XlTlr9F9Es92aTC3Z96fOsPhvViKIjNshZB+rTZsZlKdlu8H5GY7LThvuO
15DrCp+LcQhjf9GovinT2wUkDuk7TO7spHigOl0cOpo4ULf8uiF2hgWXc064O5qtnSQcuorH1Alm
UsobJv9weaLtfpxtar4mz7EQRxIWL0HRgXZSLz/VjgHeasbq9cOB02EzG1w7Ay3DwdwPvLH9uvbT
Ut+gBELPGKYeW5BW3Ziza0aRN4ITmHJi0cwHiwtZH1q4hBataEd5MgMqLamv1S/GhHQOO3okgKkn
2XbXZ/mt2eXP+PL3yrQFpL3TWop0qAebeWMQJ99Gb3SDPKP7NoS4tsn9cxo6/7R+17ZkzFQzMz5i
VsH4hfpntw4hwRxnoGZapmxe/9kN0fcMk04xmEubvyyTCexf9ZWy365HMmPWvOwN10EqWmjGdH6K
YQ/H1FiFfvelt5jshDhIePciEId16M7zAZOym0U6sRpyX+GbqRN4ySl1NbYV6w5qnYTWxfNc4Bpe
N2n8V2dkSSsWeEnm5g5hosyjjaJfQove9omC0jnwknph3Gq3ghHIqZutvhiXqRacO4VFIdmsgxbu
0ZFuZUBGKr4NKqk+nLxYLH6lQikpnb3FGr9V2GUxPTviVqjWVanLKyHSncmi1TaSXd21W9ACflR1
vmwZryqYx5ZKOhJIWtW4wlHlHoZaP4y07LKFpbFU/ZCav437grmVrmC6U/Dtl9/Wjes6g4Yde+S8
25aFdoIZR8IQN1p6o8Uf+eGG3anBqLdu8ZeSXSfbvDgWbjapflUpZz1u7prptkeLGlnBGXP6bTbT
1SlBZCn2nVnLA/l5BAF322Lgf+oi3+sWYVxOUFZuWMU8ZMEJKQa6OJaQD+spSR4oq2FiZgYxtPQ5
Rx9CX3O/zg2Trm0WpDnrNr6vGPGt1Q/NrS5rYvOYgNglL4DFUsMPayxxdDi5DV4cAPXg1q4FCZWX
v4LMhirRi7Pfd5iSp2nd0pd4jpJ1rMOx4hi/f0+ITdoR9l63m+2ogxaxxCW4KzAMCAKNBu2tOIQd
hWoqBGtzJmQi0dgklGG7Xa+yRo94LtjB9t12zo9GBeFr1g9gM64hnZ8qnanbVHY9SrSueKC+AolU
HJta9+2AVY4Ul7Wklmnx6jr6VRGa+/GNJ4wlkhfq9lk1xWVesZRpWCnwrghdHK3U3iMxd7O1psMv
MgPtyHTYQyTmdbcSBSRpdptIfCY8RdqQc/MkmHLdXc/Iwv4wRczF2HEX0J7f8OSzp+3dkSAI6jAR
sil2k8EiXAd6QJped0SArpcwZnu3vk0Jd6pnBV4qpLwXxIhQOFLQa/Og4eDgjnGJVSXbrG9gLnkb
atVfV62WE7LZp57LC45l8qIJKArx5oWROMy4OmSqf/6Oz5UsdY+BPV4WXFXAFbAf+uuL2JTRtoAF
nQ9yP2vzy/p3vB4eEqmDZSa3wrpJAIG2uGgyXXqErrIt48w40nqG63VoyQFRyXJenyW27UwfDsmw
VF3M6rGQPFtrSU5xaxaC3Rz+N7ri/8du9vfN7P/f2uK/7orTbCLps/2+F77+wO+tcMP4uyQXTbcA
MlgUMX/vghtibYLTOZDExlhk1dO2+aMJrmja3wVVX91BsGRTHHf4qfb3Lrii6X+noWaaqqrRuVZt
x/5/aYPrxo8FcJvCO41Fw5Co9unIU4b/sco65ISLmArFGCT51H8aBXF98tRlDfjQ0qsW50pDGIQ8
0Bw2KetAFOHpUVMR40YDpiQWHlNns0020zcZRX6mIq0dMue82GxoFtKEw6pqXW1+7x2iC5TKwRO9
sH7JeDFDdZ0dR5RxPdSdVkDTjfhXNj8SdIpSMCAY1CnmW0zyR0O130wjIs+ul1jFQ2I3rJQTA2T7
lqpsV2mXDJtqUp9CUz9FKcchXobqaLewPJOXgDzdaGbN9vm3EyPl+pND7IP8B9ZpcNzPL3fKsXQi
QlxQqJc5v3IiIgfyb7xyLiZfT0YKYYqpbBYa7eTtEEGUHxxAOReaPg2kpeL+LZqr1qqvp6DltHA0
T9N8pQfm3sysq/Ublqym2MdfshPo4HnyWSYTbpixpJftpOWbzw+Ej2pdhz4vmMIojOFTiWWLft62
vq6/5PO3w5v7oAHrFgliPsZRZGZDN0Nd5sQTo7os8/ZmCrM306Kghi48u0i11WatnK3cJGmyhzg4
s6xSk+jNWUiaMJP7OoI/Y85EDrUdKlbkSl6vRW/JoMy+lrJJtsdr2U2eMYVvpsklNnWiQhqgChdJ
nMELJkWrUCpAuursOtWarpWzqFsB4eP6KXtJ5FdPbVmuJ1WO0xfWsFAHG1aECdLOqLKw7/Sly8KI
2xViulewQ6bJIo+1Zs/EovFzWTUCWMvHA6pNChQ+XfmRlaRLZwDv7vost2329nmIegyvx0ZlMctj
YnT9CXIv/kVghxxS6WNf10xvsHmUx4k1p5aaH7ZjYTQh9SvKkreZi4MODZHolmCJFYd4VkIyAqw5
omCNyLBYn5NWxVvGk3FVV/Ipn6E5rBzt3JZXkM3fgvVZXL/q4CAmcpBCTsgP/f6TCw/+CHe8BQPw
ecEIdAMJxd3iJUPP3wAZGdr0PBhXKZ6Ni27AT6T0FZaUdHgzu0Dxxn68pOd3wB/EqzysjyMAL5l0
XzJz4RkjtaqaCEMq1NkrWI1+/uLPy2004ls2XuKLODkVFzaFKfL7J0oDnvUWWbRqXH+erVLyKi9m
Dm4GPP36oQPAXEYT06QK2rMcqGH/ugv1Yw9oHZ0kzTkKV7SHbHQza6Psu0aYRWmDNJ+aRqlkkAly
SgMSjTFEm/Pn8X99tB+7/H8czRSMrKaGwMP+aSzUdJUxSMPSh7kqQQKcvYWEX1DT64j/U0v7UgG4
vz40vz7s2sj6Vxf03w/7U6MLfE7b6snaDbatPdf8LQ7AQHS87X9xNX/qt/5xJBqduin5R/35A455
kdZxV8D8FYxEQ3CGsc6LHZznkg1wycKddTlvv8NrMBprVWTYCCM9F6Gz//Vn1lbFxM8f2tQMKW20
Yeb/Yu68llvHsmz7RaiAN68iCUMvyusFIR0Ds+E98PU9wKy6mZVR3X0j7st9OYcSKRoQ2GatOcdE
2vLv3yw1f4jAOpUf0paDwezAZpMRC4Jts74fsvZawPXFEebI70ywCWqDNNLf1neXh4nfpFQ+Ocmd
dnolwKP+3w7U2tz8n97d386ESaRSNMmcd7kA7EKSsqhCLtJ1Klv3ZD0TXLTOYmk1e7o6lf/b62v/
6Q1Y9Dw5EZHQIIT798PjLFZFRhZ7Ars1g7ZpCQEQ7AyIQmKmXC/TdB1d+DJ/Jg1ErQHXpWP/bCVW
/YjAyXazYxtzsvZbK+xnw15PYecjVZAuWemTYarPSmc/JyFuIGmuQsZ/6h8aM7ZQmEjwsLZLQhlB
LEe51Q8aM2WxThPrLJ/SmGcDdxnj5SzlPf6FgmG6HXl3ed37hVkeRGKeicRFJmWpOFSGXR9TnEii
8XqfUhSnRI6yXmLrVINjKebPP2ihtJTqGUQXgoYe2gjCe69f9KJlz7ri1xhFcYbCJ+FGL746vflM
1o+arpMdisGzEs8uRd+viq3mOnU01S9KLzdM15SpI6C762QloCIvRnbJdPO5nn6poQbdrmdiwJ2y
I73GBecSyLq5S3PpnHJ5yFFGAUV5xX3BwUo59IslFhdqCGPl/ZABHJTNH3FpnkOdc+L+MutJfF9R
SRFrlqiEWUa8E4hw8W2tJ268HvrRsJ9NHMw607DTDn7H0PLH8sYYmEPVt7EhugoWKyMCR/8+ticO
31LRrn+NIJ+l4+aPv2IOMeun++P+5ytVVdZB9m8XAxcpA7GNotNEj/Dv5yJkqmWZDIw/95VgP9CD
b7XocYF5inQXGCqw0U0V8ZYq2Q5MO/22RouqFfkQ68y1HopkWX6FcHKtmRNmPQjYmK96kTzNmrn4
Q8LisjH56u/XPmEjwDsNzEKkVGLNISDVQmFosk+a5+S7k9axoeNI0/E+6/yptB729U/XheeYzwdZ
qlBEJq6RKOdIsAIpE77hQvfNHAveOugNefbdLWRcUJ8/YFzlyWrOLYOSsCNPVCAjvL7Zd7Ye7fWZ
e2tlIbTVVWYFNDH93FeMTc1cmaz1Onw+mFIG+zEvsvd8ZWk1I+ugMpNvWdkeGAKTzf3knidzV9GY
HSdXw1dxP63tddiTovpTIhG2ocdbN83z/Vw3ViC5yfZVxN4o27f7mmSijYE68papXCdzwkqtdJxn
CEHP8vqVrKuMRuPspOFvEOZLleb+8g6TF34lPimJC7XVkyC+znJaX3j3ixF/8/c6WowkuDpm9zjy
TtBvseaY+Wol0um0kFNuveSrhsPSj/YnPaLN/YcqZWiBmPFcNDHAX+62Z078rvHsmgZJJdExsdTv
ddRRVqzWuqIUToRCTl1JPF/a8p7YzlNRcMHxGGkeC88AcmPOBONQoQXO7TyUjsqSyVxPfBZjD3nF
azYD0EU8DJeCPBY9k5bNfRXjqGTyGNM7LDRnc79MYcvODxarL0Qa16iL9E1Yp9/6OlCIdWwT+vpP
B55nbMAErRfclNAejbtL12DblfrVfsyjo3UXQZyiQ8tu2EWy8svUJL4ZpuuqNZ/vV3aCL7Qpl19o
dwBONsUD0uzvruercrL0tWm0J0IVvrOSs9Is9zQyASGtg1A+vlr1autiQ3Q/DlMIpEac7gtaGLDa
A2HpG8mE/dgoGHVWN/d9RLhf8/+Ul1//uLj/pnb/24//Txv4f6sE/Hcq+vXd/H8mfndYEWIS+G+0
717/1f3Kv7Kvv+7z1z/5p+Tdtv+BVsmBjcfKymFHz6rhn5J3R2W3b67yUQZRm+mAMfZfknfrH2i8
TDb76FWQlWs84T83+4r2D0tbH88qSSdXAn3cv97cv32H/1nyrlr3RdWfI7mhmI5l8j4s3pyuI8H/
20gusFMgeiiIt64nesgVbIta7lbcxE1yfufkodOlUXQ/l0ouL3xorZ2R5lS8jFVpB2FtnNMIKKTZ
nJPPggCyoHOWS5idpxCBCDlAYFG/9cx+sqWihBGQfAyXMLLfCgqOD+Fa9hLda1oU51Sg8istcjWk
EC03UH9cSkTwxF1ow6/QKG5BP9JHe7tMh1CA8lB/EdwDbpLYcqQGeUzLGxoHniB62nGNqagpkVHE
xdRtJhD4xCFkEU/oJBP9Cp3oFo2Iuqwon83ZuC7KU0o5gvR1GMiGopB21y0/i5XCHL3oJlTt0fwU
SYjGz+tURkGJaqDagequ4MKUAP8eCKV7k6P2UJvoTcJq9CqV+nGklt8zBdmlBQFD7hMxcPB8QdVh
uNQJEKutBx2xJ5oHmsUREFAFsxJeJulQT/2v3uyDkDFti6nLr239p1S0BIuZ8Mma1LjNk3iwlPoj
KYc30oNQfTjzrZ9lOtva2UFxwlopDfcKFUoSDO1NPMi/ZcMAZg0/rBvlZ/0sdd3CQpJWBiEzP3vN
VS0ae1Maj4HdIXAkRc/OzOnQN6/KaPu5LJC8mRyAehWLhnaE6HnAQlwtWn2l7ttR7/DjVrd+A4B1
M6vDV4XbCQNvieaM6JQKEt+2X5FGtvxRghJ5MFtdQqlcEl+Z2fU2bYvY7SoFbYXDwosQG6hV1OIf
iEGY8UdW6XQg4ALnAwa5cSKXCr+jVDgOzsd23JYhWOFcnU9U3JNt29bv3fNgY0RrFecddteCKGR4
m4aIpI6Fwm+OsTtvEWHsomaE+Q8HmvCVAPug6oX1VLljXt0SuTobDzTEFG8sSOjaOP2IT52czxgM
U4nmDbf9LkSOScq7448Y6oC/kRmbfiqZRVb3MB4dKw7ikFVc4xhHoa/Akkl76o2EcJa8Y8mkNOep
sC9afF2krdKiMppbwl60fasbu5Jw+hqtmKEtOWjnjMJEHp8jGaYepAzUKOyBSwnAYUeSwC6cMJmj
bCxCtASkXIhNojk/86bz2ia+hX0adHWo7DVCDmOILrtaST/kMLVZkYpTU4prbSZnNgXJsTdYIXe9
7dmmRui8PvlhBz5cx3PRh/KT3WwkFdBD031EeXJCH4gILx3lPZJHUTDnd4p0SeCfgsnqgtQcNyaB
lq5IgfcrGigy2m7ZcUhvCawMskComSM6S/wqbT7CeInRkeukutWKp660Tb1a3pjjtzEn7xb0hqTB
vDAjFk2lXN1yQqA2ZoMhWGtarLEKIXhDxmJgTIxDk8YzJSe4k7DYSJWExfiQtlHuJiPcmwn+KScd
1xU4Uxw1hTX5C4xynfwqnPtTeDyJbvhSlvKpzaYAHRiRmvmPrMJwZgwVPM1kb0/azyEDrZwRxjXj
Ad/QxSoOTgIjp3e+lpk6TUFcYaAM+Of11J52agMQJlJwIMfA2eNuri+2JntQcSuA4WFIPcrq/TQf
PLufLyB2X0MTtK/KxbY10yoExalQhwBnWLejG83xjbSycqP1UtCEmr5vWItTb8QQPefAohxiqcO4
NDxNn/EkkMqTZTBgC0f8mif7B+NQ8mBHEczQjpHeFgohbXOMD7/tb6mxJiFnsQ3/r9/p+oLpluhj
e6EREY2IBIte3id8xL60F7Jx4xONW3EyWNGeoVrsaI+MjxWkbmA99RDQwNeJt6wi4iZD5JioDjqG
814Pp4+hyVGfRJF0rWShecQ2F2QIRE996iwnAtDYYE7mTcKS+wpugUFXqn51rJ4TFYSz4+gmvIn6
d2OE4tA4sKXQKoZRk76HpTMf0DnoDsZwiSruSYqosRSM66QcmdoBsjdKiKbZKqTZ5dKi/yos5TyZ
hXmRBZy7KJ4h8RhZ8cY8CXgM07RPojVZ8FCoTEpXlOCQdMoExAJfX+VxZnPkONPrRK1e9PhBzRwo
0NDmyS3S5IEupoMdFLTLICPDUWVFfai0tZmsdM5bO2XPiBqcX9PaClfLz3m0q5tYWTRhK/Sj1BrW
KUl0BgNJfQ0NggjQEB2bRSAjtIvnpPod23CQS+CoC5CVh0nusUqm6mHgUpdAdJEI5ezmonX7ZH5c
BpzIKvEOdBnFPixGz8zrPanzysOU6btRmiELnApTBFrYFRtVTRsmPdAbSawxd8XbsuEY1d26sVWM
S5I7TxHsMqNR813Ua6/9bC/bS5gW+1jKH6V5uLWDiuwpxRsRa8iaqZ9zIoBYBX3wpFAoOEyEi7s4
5EDOF7QJZymOfM2Kp2Nd8EWEISnPJNi/CsbNXZfLb7UJ51yxovnTARiKxeizDHFWE2HToly1UVOi
63pRCebzpxVwWPXqp76AR4I89tQp3XJesvFLQ+SzE06YnJfWmf05Ilk5o3ZNNcOen7I1mqzIrwPX
+cmoNdsn96Tf6kjcIqfxkGmA2FikcD9JY+LGS3RO1OgIYKk7pQD/Z2tOfWdOcZoX9OUxPs0ec5a1
TSULBWZjs8lN7NHrywVTXIj7INYCdgOv2GjvLWP1gXzwD6AgLNf6hXGxuiy6Fp1VZ1R8thxfsbAA
wiTG8mArCeq1hpGljsSz5kAfjNqhPWedWqHZaIagi1C8OirFdKuUloPUaz+kpJquLMT4EHFxNa35
PC3Jb7xbb1az9EFiN6402MNJ69JDM88oO2U1eUd6LjaDgvpA14zKdcI4xZgtE+8xLdNXMZNEIQ/S
+AjTOjoqzCqM88atkUR3kgn+A8z82rXz6MK+jDdF1YhjTEUBQE6UHLhAn7l22iDK59KP0vqTVaN+
LCNHQ2qv/GQDBdlU2Psu3cyWArQrPRgDEyzHeoNaCEPELIVUGuJzQfhAUsXnph8JPZjEc4YFnQKv
gD6YXg2FWGMljE9NnRPkqi97KxlWk3Ln6TRbusQ8OELxKifmPLG3UYxcuqleZKO5VJq6V/BnuEDZ
qa0bbhq9syZpN1XBmgrNsD9Oxqmq1yzR+rus9Z1lhpsqI4qyx9nxsIiQavbisDSyL5OpXhKqdWmq
f+cKV42kVqS+0r9WB+TBamVAnqsJyujUPN5ZzVNPrV3haAgw0emg+Pm8EAUwn9lcUBV1uIAthD5K
ylXRlhTsy/IDrjCIKAWpcNrJzwmYDOKOsPFrtOr7oXsU9dwf1dHoPacLXxdyh48k/x2nrqDRHj8T
UTMe7v9AmYgA4gFG4BJLAYWv9/zxy/vNuNSRef795h8PaBbeo6qp3l8e9J//tAwTXkXVkn5PhPD9
2f74Fcza8fCXP//Lb++PaubUChQG3XKu2329/pM6cbu//3i/tRTLX3/3t4ckcT5lD/cH/vl398fc
n2FRZVZlf/ubP5/2/+ruUSlrV7SUJ1ic5/uBSI+9WErGW/irxR8//3nP/XcUUqA3hWhLbQs8pFQX
+z8fcb91/12f6Q7hQdRCmfPQBZGX4hjpj/sr3P8p1SFZmI94GTMfeQxDMqHcoIQech39EJs/9Wfd
ICcVtlbsuyGiNmH00Zrb9hmNURVg6/znW+zXd3F/qtAx34Ya0Yw0c/GVo0I/NCdS8X5LSkJuhRFU
0FLD0ilpyv7+j16QtTQOzdv9pfIGrCLI4bWew4tC7OCgrO+BEGOMolIHXIbUjH3cFuvawSLq78Fw
EvjcNfWT+637/QibuP/+y/vPVm+Mfm8z7a4P/stT3H/+y/P8eX/ZLlPQEmm2q82B2QnY974HPbtP
m3GvLlHhzWaHqlysB6CzlXjZZJVFNGMtoy5cv9Imkri/WA/z/ef7rYZG5tZZMhor62Pu/+g14B0N
YdA2v38dOjGFW21w2CjP6uA35vZ+DO7/JOvR+PPH+2GiBqZm3US+hUBAtB64+z/3+/788f5HelL9
815a+swM95/v99wfmCqk8oTKOTQ1hHBxuMukiXAODeV+QwxvblP1QkBIzNqT07VHU+SnsQ4vuvKV
OAqoUcg8Jl9RoSCfsr2onX32kkhN2coIybUcJN/Mr3NxYgI/x1BF4lK5UeTym6K8op04FMkr4clb
QXyfJZX7KsZMpZdf6aMsqYcmmX2HUAvTRrTbdD70EbfTSw+jrteQ6xXjpxJuU7DVqIbVun9p9Hpr
qb+j4jeNDDfXo2BGPmTgWsJycK4i2xuibP0iPeCkbo2vyGI9V/QpVJ6Lqs1bnNY4DDIUgysmLiXR
ePLgXSMSjPvoOhfSe9fUH7pjPA4k5cqRm7DlBd9+1HrLLZCiUWDYFkO9MfUcQUF18KnZHSYIUl3P
QhDttJD1wMpTPgQ7mOJtjFAA9e1h1Ax/Cds9JSS/1O2j2U6+2al+mCo/pnx+7kP9Y0xi4oO+tH4K
BKgNRRVnJrRLny/sCKbDgJjIzK0gJWVGK3AUWPqxnztfmVW/KScWqhPtcrGH/MeWgHg8phJpMyni
Jo+Y69uSdYB1Cxf7ZcjLRzvPKFjXfs/+kabkgFZVnES+XNYPoE+vnSAKA1kbNpV+wsWWj79EpjyZ
mgYEWL4UiXxVQ4RRuEhTQWJd3N1AUxwKTfs5RQjZ27XH2vN/cans/lQRYGV2I4Zh5drbdF3jYOpQ
WqNSzBKDr2nXUYyB54y5IlXxhpymAR1llx0zqQsySfUqC/RsHflDP+J36vZWV71GPeFNS7ozZWOr
K4kHjc8mbLo200OSqj5kt02nI6R1pkfIQ2chL3vsevtFKk7OxKvry8F+szvhAbvzCtOCs/MWF0QK
SPh+7PAk5YbbydZBa7UnYbZBWVaegKQtRfOBHc9p1l4kLICJrR66SL7WYrn0KZk9ESmqnbrrEvrp
4AVHuMQG7Bhj12KMcJatOfHFyJi+Zs9xJH/RQygrqL3t4oT36FjYagB07CRs41Baz7M+X9aevRlZ
niYoN7TJe5/Fb0QRWjJDTTdnQa+rB6GroGAaDBWaa1sfBVmZXINrgwQHkSBmsRmpBSD4C63DYLS+
pUe3EsWM6F/16Ru6WgDy5mglEXk3KnJPBp+230bzJtLCTV23V7mIGDOTH/BOzwPAIWGbQRe+iCYP
5NHmMmCpOc0HY63uDd1+1KhQ6PgVrFva9zthDsGyptGpw9ngGSgf7HnmD5IEbuyoH7RpPIZUAVm8
AIVaHqXW3gs9PVs5Gddp9Dig16sy26+AgNJqUCdjZyhEBTTdq1zZB1BGt6XS90hmCGHS91B6HiWQ
fn3U+8tIjkPtV1RVSKw6mUXkMUKxKe2v8SzOohi/rPj30hEBVpePpLXssSpxaH2Jkw9u4WPcDx+1
aA8qAl+lBsDQqTyD/Jro6kemTj6ItBP8XIyfFPWU8pbJ4Usdz49larw5efFBHgwbfuTY5fwmEz1N
2XIzTCAfujJorOkAutPPZCp0EyXHaBfa3UWChCEIY7HCH/E0vNp59xIrqq9UoScSe49yFgN2ENvl
sRvnE6nrt7BDRkgtRG+ORcQeaxQumbeBMJa9UzG6p/qzkLqrmrMmXQio5hDLEEnYHAgqMI6xXCUO
calyJknK1UpTL8RHWFTmduZ6y0itz3LnlEjdY09emSDKUtNSPH3i3E7mxRysG8vXa6jYrwNmBB0z
FSlffrl0fiQpPoag0yCkZ0MQhl7npzp0PF2Nt0tP0aOTApE7O5rjbhhaMeObOM3hxrxZcuyXXbwv
pelaxwOFUSWIiwjgi302C9VfsgR3G/jYkIKk4ccs+WG9boitPqecZ4lC7lyYnNJR+JlteKPTP5RG
chrH9DDr5kWSCJ6IU6riRKBiky0NQYO22sY3rX5dgxbhKfsO0mRZzlxdxVUJIgxpnV9ogEqnD6kB
7pI/ombZV6rthQNZRKrs3k9xTYCMiwn1aTZtNmx6cBlWgzwNHC/2b3NIcex17iLPUOTLIBzmQE4X
rHUfoR3TWbV2szEFFNIfsqW4lWQIaqXsjYa5NaQ26J7SzPDTIodMyrhZgpwDjLemlHSHsX3K+/Eg
G9YN/O7JNEcETp1PCsimQgneGe1eydiXY7jOChiAItnrpDSSS/ZOpNlPPRLvZmztw7YI5Gk65BZ5
mUrF0J3flqR8QSkALE93SVXFP+Q56qFOn2XDS5YQLPSj/W01L6O41KFrg7kcd0YFCVbbKd1n7bjW
6FFOU62zDs/W1NRL4dyMDFOpolzK3rwJp3ys2+w5maKgJBwm7FR0zWdt3Dga+C89Zhm/VlyH+KWy
yzfCCDdKDiE3Vo9GsuwNW8JAn55sxpN57kmbzNuTXhqbEuePJefeKGEUXDRcyowI4eLGRsmZjAYv
UXe8Y0uvPu2lIC8wcRXYXIWghCi5qjkFRJ26Ic7I8pgYRFIFhWUSFnbKehrIZn9TLFzLGktMfdib
WnIx9FujjsgJIZ2VxEMI3dOJDx/VbBdLxXZqp4D9mG/KdBaMba1TuYwZ9bv8KIdXGBLeLPYJ9oNy
QHKHlTPKs6tuPzmN/St1LnpnXCTSMHRZuDYyvbraqBVhK9n7PAHZJhXFyenRxkDY8ulAYXrOZwbg
BanefgqBTIYqRvX5VDX6HkL2RxvWX+yaM30/YTAySEImaywkOa1ex/B5NzOjhTBZzSEiIbE40EgP
5Fr6Yje5S6xHAd+tttugrwrq4JObTX6mZF6Y6NTTKVfaEFJoddeZ40GDdQud5VcU9ITuVAgCFbXy
nYVY7eIbb/gWqi0szjVuw8AbJcinwdmQj1vAeHiBl6vqata2q4xHs5UPFj2a0giDouCN4tVLo9KN
ci+02qsRi8NU0nyYpx99utxMqQwW5TUVDeHdiif6+TkxlyNQYM+mjglZb6Ol8iGWxL4hklPRsHjh
4NMWYNK4v6iAUWYmgEM/6t1b0VVHS4sYjwR7CfIrcm2js0WaqXKH0hSUTI2NxZjSPFowO4uaKjb8
migx6OKAx+0uIz55RYeSFM8+XQzsw6GXhMJTVzKqxPAtniZgg5EUBnJUnLKaxXdMkmNRvqCyxNNR
eMVYXbKSqz9+WcruMukVfvGYhAqLemfs0t3b2hZ06v6zVYftoOObZsNTMy82oyuFM/zTBYVkspPw
/VqMHMChAttQXsji3MgRffWl4oXBUL0rah/o4ZpIbHmm9ptq3hb/zxEN5UEjsCbuKneJpiNPSCsl
wm7EpSJWpyPT5+i1OS1B3AOCTsPQkj0SeZNVbkdn3HYTPTPTcGNocpRwMIh128VAxOksuzx1tjNB
CWDJM2r5iLaQCUhbrMUH2W4P5Mu4/YqV6yREEQnAGHmnKQZL+XyHfIAuXP1C6vMwwaluB0+KMPeD
55sKrJ/pBOVVcCaZx3RKDmpHu6rwhjFDK9C6gwziYLFYvcZP0zS6zcgc1RaeNaZeUq6xeeZVesnS
lTSg7O0ceoOKLcegA6Wxxm8Dhm+KveE2LDSkq3uiCpBnDB6E2V1BRNA41dueD05uszuuWMXyQ6g4
2ifA6fbBIGs1Ix1LYHIPDcejFzbExo7xeE+l0iUjaauTamzyBuOs2itjGUR2t1+mDYIq/AiK22rK
EeG0u37sbNJpPJRBJnf7/Fcy5m7YXnC2beiEeS3OVYnkGKvxY2l4ipX4vSwps1ak1NosG1jclhWj
OLvGChtXDRs6hHHaYQGeFFSFRsvnyFxlfp4sy62hVZPs8jC09NFS6djnbHAaPgT2cIkmI/YoJDiZ
p+MfbVZpYHFVGJ9DfblAaPcGrEpaZh3DufUyg8yv6TsMl1fRO3u5ad6q/Nqv2yNZe8pYwPcddW2n
34fyfBmdaTORlWRM+qXU0wvumasZA8Qii1FLuYDS9FQOAHZBWudtzNDeHnRN+5TqNDAfaurnDa73
0FhY+aae5GgeHWcIofBFBxZRMfyFcR3GzC0Vfj+15ZNkYjbHDku0tRd2jO2MgEVqkhiWoGaKXdYo
xwaHa1Puhjo5GYifMzxus4KRHllyWQ9eC/WeLRDoKX+AfFrpnV+1Yq/MGHAddbvM4N2jyIswV9vq
xMbFvFEL8PVCYVZLNgVDsxbPz3qtu8he3T7L3F423AJkUj5+hpbmCdXrBZhbugbkl55Hht9COvWL
DiTo01a1YGTCWnrd7VTC8gpY3SZVGaI39QwpQFG6KQimrJl265eXd9K2JLPFGEZMWJjFeWZrLe8M
/T4hbI+kx6hSiYR2mFDRcGN9M6TCU1jph2MYevfiT4aEaIOcBnYCuHfmckPgFS3yVN7db97/iddf
FmZhb+1GEw8T0GbasHnO4+93IUVY2w+htOxMkK/M3XK96fWypDUXJao3jxaAA8omf6uG/Pm7/1RF
Iaj8q+15I5JN0q5YCazh1Mo05QTJQqogSJLq0P8poOFaR1cUMVAaA6UkZa4CljST17a6O0g9QdD3
CpvetpRl7qUbpydloSxttk3/qvncfz8YbN5Nq2i2condyqgm2krGuUO1GEQNyvqqy8f3yCJLNrOq
5TQOqfkSTTPpY/XwHpeOHYxlNmybbMgfNaN7zctQorDDkkiDZPuWAsVdYTPLaNkPvZTU5B3HMoji
oXlPctLbsqiw9vcfY5pHIjaV1xoj1amNCSegbtW8xwQYbLFgZ8H9YaisPHMKPb0qq80U973byBc2
1splGTuyEtmwSZkigja0Uw9xMoMFXah3C47J3NhBzG7wYoVj8iKB/LcqY/GtVi13GfjQoCUxxqnY
WzSaRPJFm7FeMZNtF41hMNgy1GslTI5VOgQzlYAnuSiyaxZV30kx0r9ZHC6KfIw9BG4TU9yZvAbh
Um0kBowqRZbI4Bf4hI9KnT8JbG67hhKBaiquIOLlWZu7X+o4t6dYKVWMrbnXKGH4kVkQwNCkvo6Z
LftlpiyHKR/IilVA6IZsVzul2nZqCB5OZ50abiuTz83AZ1DgjBVKo+KHmF+HZtpEDr2qo7JKUval
DAoCoupD0qJkDYbCo1JQsN9ZK6WboYS4SPP0YttoEUDtGTS43Xk8GrBvQ/Y4IDK3I8WPClVBKTH1
YH1IHBWPXuGNpfq0mDNgKXnvyB39Sz435jS5XK6iKiiVzcHcnAYUGcQXHBYSGItVlpMuO73vggTB
bIf6oDDo+ln6Zh2uqrreZ+ljFpY0jtOtno3opYttNnAuOJJbkj1iZn2gSBgZnWVjt/EOKEULQWVR
292MHJFUJ2diu1YUu4z+f7TErrC0/djGvkTlJrFsAHeNO9BToVhLKRBWGYgG65fJbpzeyrkcX8Hj
sAZvr7bePBSQVCwM6iHN21I4mPhmTBXRNpVxdUpJMAEFwU2xLaNPvZt8rS5jtJ6NLxTS0+Bzohto
Y0bITfFJNF7XIFj41DSyTvbGRx5+CNrzykxtbD8zq8qBWWubfj5EWP1RnGxHtd5K1YuiHirtBBCd
r3YvzTtIRFPC6BQDtaLI5pZ26uJRgXYRPzfmlffCYWjFy+S8q+ANiXBjwTJSRJPgaPb41hnZlXcc
NyhYDFhJBHSaltuR9BnOP+mwbjIp3qr6F7eUF9bS2Nsz6TzqL6qxtxB6NdGbwXW1T8rYr5b2MMv2
sVidz8SUwDuWHlTokaQMOhYrdaJypy6YKv17suc9devfbKgw72ANVzXnJTuPmn00dMkTCMOndNcq
3TtrJOorlBhr5JKoK9rwpVMuFXNMtwYkNNcZWVBnI4vKPysxPQA7GMuNTnA8B3Nd5sdgUbsE5pCk
sgvEgVsLQhAaxe/S0V/oXqE0I1sgeygp1UrAFgi9fBTKQocVokH+HqkFV7Z01a1PmbVKORxE27Iz
IAqsEgQyhQ9Yh4g1tJ7tWQ3yqDnYcGlss34knspbYssfUiRm8QxHmqqsDd6b7jtpMyzgQIuZ5bNe
amy4s50h1x7BkY+ROvpyeyh1x1uEHCyc/n0tAid33lJM8303HZKpgzYz+81GBVVqRo7rTBDvSPIy
2RlXW4YZofspSz5z08R+gkaGHnq+sLsGWA2jo/+uVG9Rva55HRhMo8f10lZULyOyZbAJ9EYHID+j
9ohIfarOloQqfSL78pyZWxRkyQ+TLJ4nUJTSuNMr31CCDigK4fHRts9eEvvDTj8G8Svl+mhldVcV
uacZxoXsqm0x56jRI3JnKM2MDrYM1t+zMjzPrNHTjpzP/kUbRszDXLhy6CLkcodOpUuCjDa6NNNy
6smVy4g7YIVBCp3bJom3lhok3XjPC2knCIUoBLiEqt8ZHwbRlau7IUWYBApBNU+R2p3C0Q5kq7w4
Sf0FRUh+UazmEzUm/dH2XFnLWRPysdRlMhphG7Gs6punhqx7bZQ8th+nCZhqPbG2i0YkMwZnc3ru
0TIM6BHo+2+rRPGtpHJ7+5alJwI1/LIdriSCSoP1Us24kDWcaiY0UgbHn+HcODdbG9u9ZYFtX/An
fVmUYFs793WJ8GiiO8Zt1uTGMe8pLefmQtgqaI8fjnXMic39dip48en6gFFh9TSV+kHKTdhvg0Gx
NTs5i6kCXWLpMjqSQqu4iQ5hmZqIFqz43RbO/v4Is0aOQ4pb9VROXCt2JcebUc+sQ94jxrLUqAJp
Y1lrHlzCFj0k2oD42ecaysVZc+Ync0zWNHXz5jRt6dWgaGnPV/VH2YXBnDrNM8Xy7BSRPbgpBq3+
EFlfgfoqlePSqhGIBtkbZqv6iLv6yTbN3rMy+0eRZNEt6gzpkcKtucuLAGIIYXLFfzF3HruxA9mW
/aJ4oDeTHqRXWnnpakLoOrqgCzLovr4Xs6rw6jVQgwZ60BMiU+5KeZkRJ87Ze20hX1RWype0PRlj
0jzfP+IadrcdQUpv75+TvRecaxk/GuwoxHdBPvf78FJakmPB8oiDWnhpQcivJ+F+M4H6qSnLyW2Z
Mwg95f1qIFk6tZOf7skceg0EIjA01PlwDJbL/VEs8qvtNuFBi3IY2c37v2qKmU5mHmQGMyEHjXiK
dWVXf+qSJtxkCOSmtnWul8v90VRFwFFiWe1ctfhAZhdRYAco0lcKbUgaXrgv6Cw4/XSkyGUpmzs4
cAEOUWQBBTHVNEFFO07PPiGmDzmDf3IrBvVaRnHPRiP2lHbq9f4hCsCHPhvVLctOdVa3r6PtSxoG
yQQzgqcWrpBdMQLHuz8lYv4ffrX/1+rw/6T7/nfZ9//6j2by/w/V4QsA9j+rw1eVTPv0f2jDl2/4
pzbc9f8L/4wR4rB2Me7+mxGcA+B/eY6xIMHD0KfOsiFx/ssJzqd8j49ZJnAfP/BNPvcvJ7hl/VeI
jBuZOd7thUDr/d+owxcy8//w+XgOTnPXRiO+/JohnJ7/A3LM7wDTTPPuC2y9DaUV36LJnZE+TkR3
dUvEaeDEyQ3d4HS2wKXev+R+uX/8/gjDzONQoiS7P/OXH/KPLxvpPFcmMqb//gYnATYWMlsOdX7q
SMl907XtP6cIsAZhQttYLiGicKL8amlUj3k4fytmso/ZmMlnP2yeEFBBARfNA404gH9QWgGDq592
bEpiINWzW+SMfTlYACQTWKpmYgwByqYwOUTg/3HsjKlXGFxRHhAt0CGbiZrhrLPc2NuV4JA+fQ2i
c0mahe7ZarLYaBDKcx0bNwYLHSLLYduXwBTHNGt2Yi7pLVqa123in3dJXCxPQ0hVK0o34/QBi2sK
7WcI4w9T7phEYjXVHk4o5uIESzhMoX0eoIrv45rm56jylxkx2yYYJ+RfgnJGDR4hsOoa5jD6Y2FF
lwo0Chnpx6z1gzUwXXfTV51zqMeXNBVww5xQ7NF7M+iCWwbte8O5m2hvAwZeLo2LxWmWsX5qfEnj
CgoHG1SMUjUhiX1QHUJguDo0w1BuOuQa7tiDH0Vf57T2lhKOWXJuV3TLSC+4dZbFHurGe/47BiHo
Dvc2s4mJdhMwymtYDZIiZvrwNOMoN0RlkrUSjyEJkGnEIquCFCaW5bwZvU1KeMkvlw9f+ZRS7yJC
JcspAWzj753YRYFeqrd2JE4uywaypGbjDOwk3HXur1oHhz4iLKog6yfqpg+SWJ5EgmK6dOY1LDMk
waDr54BKgOyt1TSHoIYwr08pKjhNRC5iOxyVFyuo9gl5hBaTa04LxMa7oO/AbAWkfpU5h+YZZ1Yz
Vw8+KTBJkUBNELuU6Lqo7/+ojh6mHOILp/lTXM6/zKZ1UGZ1f20zW9mgEuwq/AJDBqsR2yLYG0Gf
DHhNs8o+C7v85biJt8ar8dlYl7Au/uQ5xaca3HOnVM1JkCBgMq87KNdeezUlhTwsh31Qh/sxXfhZ
voPOtfzk9qPb0aP1hTRHzxxRvl/iXxQJUm/dTbue3i2gEbYQD9fYSmfuNxmKUMia0HhC3/lHzAQO
dfnPYGwpCWxVgcly7UNtQmqUHj0F13wMa45Rpon21sfVu2mK5n3SmrGsbONdUOv9JE5Faw77qCih
jnGv01T8Uc5duLdj/KkBMTgZ9BsV6wdb5Pnlfklii0ZUWn0EjeOufOldJ51nTAgce+vlWbdR9fck
uvEYuhSa7YAeUxXXssuY3hrKf/dT60ehfO8PEYqkmCPjDzepXaRnOwpQAuM3344R/6pdoMPqUII7
tj5ajrlvMcxK07Hp7Mlo3+IhYVEn/xC4bgqRqHIE07wsJznL/o7t4hQxSRu0zldYb37DL6UhXrd0
f/3G2rTwWSPXPIVI/lc2xygavOqkC9JrrRRHOb42KxgLROEIPdLoDE+IhdaHTUkZ/ZJ2w7WKmSbY
8qN10l+znXyzfG8BFM3boOZ92diYKqKYJMmSGkLJ+Ukz8jBgjJYNlGIIozhpwH+sLDEYNO/kux8J
Y3VCVc8yTvKfH3lIy0RA1m+oziNH9IHgOMbgbQ48ig4avQl8cxpkIapFrcGztuxYiBjHo46Cdm+Q
6VnlymQYM18Tz9FHiej7eH8UEds7EWq0LVq6xn4XbWZTFNzH0YuRfATUUovy8jlBicb4Lt2Xy3fG
0dQfo5BLPnlnNk9q7pkn7ewy2YvQJUXdMV8u9ZQ/zNIe9qkNIIzIKE+6a8Ysxj7zRkJ/pJvAIYX0
+jLmfnhpOvsZZu7WLWhrK7yd9EXmtUuuzdb1gk/oJOUaus9bTLO+sTP6aFFabRSIpLwr44cxRFkM
Cg2DfNzuLAeWe64+Rnfsd/YcAQfy74mQ2Q5kB5igDJ5Y/8Nwummf+1gnR5Ojfkf/LZn4O8NPZYxI
ne1nQNrYRUFrM8BdUj3ETQdVcsoJbSP6jWlHXNEqR0Et6yIDAkJpGNcm85jwj2KDfS0vIISiA4FW
6X4coy8/MTiA+GozDvnyYrXmhjsBdnfzqJYjPaVuuIuq5tGXUb6p687fS17NbSXVj8AYoK038hrO
08FVzu8w6n5qI2VE19jgN7BoDx75cT29JOUuhmPvZpGDuHXoxW3D9NEeDMb5mgP0EHEiHX3QpkzG
avyKn741f9Rjn+0cg9BJWqZlI0kYa75IIC5W2hgek6bcZ5br7UwRnmL2p8YoPy1OskuvpAnJ+Ogd
60pwLGcNJsV1g8ndZz1dflDIadvysuwgyCZbqQ4rZ1DFt7rV9SqUzmdfVdlKBd1buUTIg7hvgRMb
cXxjaq6a2N1MITtyJsCKDRPWMSTdTL3QkJecQnu9iozx4uf5O9nFxko1Hcdg89pqeTBlB/d6PyB0
Jv2b1M8OmX1VmBupjSf6WV+9g6hUZOwxVuqfmEk0bxGJzyVxtIKJrUYVjsA+2g/ykg/jtrPCbg00
SNMqnLZMyV7NgQRrU/PnDy18HVPWV8+I4Wi+pHAbyqF9y63gb+F+yfw8TLiCQ9mCmJSIihFK6sKN
sWYXOTMVNE++C1EnNH6TFfHt5Y6BBVr9wW2xw0owbkfQ7jQ69SvmVmSnZKFsArhXUD9XqRq/+qB4
q5X34Xc+MzG66VF2i6yJge4i2PXpNFg1tL3YkVvDiuk0jJiGAH/9neLT3AOdHTJkoNKkaxM3TKDZ
Sa7KDK800WPHgzHeBn+NOfuZdwzm+7k6I7r4dJjMrSvppnskKpii3Lfcl5BYvxxJBLt26dRYJh20
tgFPRIWqHBp72YD/z4poZjAWyxLO7/HENMInmhHCwHRNZHnJXAwxumxIMTPOY09bKna41aCbZA4b
PmsIAzQ2/aHz38iarrE/URHUBmRaJHi2YC+z090sgnPQm1uMxe7GSOEDp7y02sPwyKTZXSMS+xq9
+ZSP4pr4Q32KZm+T9NCqT46OvruswJLRztzWVX6rglM76vYWOuKpsijDnDZBrw8iYl0ozPTLsOXV
spgtlqH4huI2AS+aDhYcp3VviYBRTPQ6TM5P+KQ/JpyBDntT6BpLLu8ThF5Yv1F2JL9WZP3IBqoP
kUzeyBeg52bykaS5GbZgBWfv6FpQPTqyLqOqms3y6xdj0wNW1z+7kTatkV260P4ywvTMCUUgLHT3
KjfW49z+8QPqwnz6YdoOAqb+CUh07QufDkX6YTRpDiPP3VhD/TRbk0JbW6erXW+OVxVTqTWlB2Sx
F3tY6iebJqMt9an3xHfLpN58NNGQT1b17rYRt7oNUVvpZ2zvcE3AOmyUy7gnYxeXHz0roZswyLCN
DQZxSct3Uw/GBf57drBnelJW9ndk3t5g9otN21hDZavWyo4e2I/3SjcPsldHB+ljHTw5EwQdSK5A
11OKZEFeV8HkbCZ8s7a6Y9VnL76d7axU74rqxLBpRDqXa0Yj8Ik0ltp80KDJSzltrXyeoMGb/YYc
xtXg6/BB995bra3Pmu9Zp970g3YhLB+feXHFzZXCFuCu1/WptCktgxzmoV3SMWbq2UZMrSf7JVpI
HzWJakkhIPdgFXAVPC3Co3qvytCTdr96zzznEt5B7vTRrhkJajWpG1yLUZBlP9Gyq0nq+YjCMVi5
U/bKKvJMNDAMj0X63S2i58K2q4OH4TClaiDcGmCOpLDfyNKrGUD7W9uf8kPkkMKWZHQRveGaouME
fT82rzJFkKvoKl4rH2aow3du2ReY7U++fGcyhjGqqR+IznwntlKS6YThM3RbsJ8LFMPr019iaIat
WZztEb3xvMjCRY0KXPreExwdtek54BA61xy9N2QvnAi7euJdntXwovRfbyLi1zcNurZ30XUlTIlk
RM4r9s73JrUwF0X2s2cPGuxb8Uw/iiONLc4mbkp4F7Xcjm1XoX3nkqe4WccWXM9IVMYqkZFHTzeJ
qSkUTAzvDWd3zfQZMXlf4aiLMvAKy5SytW7UeRQ/sniXs5iYH9EEmgaOLH5tbWQHfd+QPgHaDBP9
OaqO9wtTrPrY5xO8hCEiu/CH7fFSu3G7rZjcHIvl0uiCNjw0hM6Y/wDS+jkL5km5mVcsX/1+1FI/
pbzCIRmtyHJeOVPtJjt9szwU34yRZixvD23T0jR2WH/SJqY/jYq/qL21Pzia9ALjy2cbObeFeR5y
EnjapPnNW5R8krC+2l3xBpZ4m7oTwG3xwh0Ubv06sa+MeWE0WKzZqfT/EHSPtDqe/XVhEMzdt9V7
TJDGWldxtB3SoCYzmerMIDZixR11hdGLrmLxKw/5oyD54gJM8kUb5Gh2nXoYEUEBaC/itdETZOq7
qU/hsVMd0A5XszA2RkGuPazNx69iqPAxTt05Kupsm5ALzThAQTDv4L80ajg7kdirCrQJPGa5ZjtB
JSZF8WgXTfkoYobNUywycCIMzQ2EY5xYH/D0bKHECsjoDWJlnQ1Idy0ItMVXiQKAdNUwPIQpQh9V
Vf0FltZDFHfE9GZyOOS1r3Ghpw59A4/E6C6/RMYt47y4ceqfpGHsUXdXTGAb+3GcZusxCGacppLA
06kMH0Xm8s9OxkWD9LBZlQhe4I2V04PckCFS4PEOvnE2YLQMzaeQyNEnoKH9buZkuK7cmHhiN9vk
qdGhuepMjkruQ1PjWGj9iamo65EM0STbnFQgfM8EULQuNu8y7Z/4M3CTz0hMSi/FR+J1PeqE18hR
Cdrh8dstjFsXeS9s38z/6uGTwF2xK830bSDo/snmzDoZ2ObCgtmL5ft/kYiSK+NVtDy9P6qNL5bS
cj8m9afVmHhv3dAjwYFiGZpRfUANw5yQ3yOtlX5y1G/DjEZmix0C8fgKxI/cXG8ka1SEh6Ca+ktm
Xhfr07bAmriao+DZ0qP5NDQsAmbQksKwgM+bBv7L/ODTlX9IAbWLSXN+yrzLkCA1nEqPyOiW3XhO
rg2NV+wKMAuGeIxpKF/DkbSKLiKYgrIxXxccvkD1s4i29UNRfZgT3bUMNb+vcpTW/jQd/ZLTD+N8
8keWQb3O2l3o9IxjcIYEfvzZ1Hm3I8v4HWfba2iH7W4gQ/pQoPTCFhce75esHxRyzS/JLO2n1xMf
GvtiL9E0Hi3lN1dXW7x1m3T6yP2STV/tGSFWyAXabWEwiDcCGjFYE501EkTxonGg2yiJq6D8WRmC
EV49V095Tdxx4SbciQ11VC6nm79k15C/GWzT5yZ+8izmJn4yvLuQFhg9azJLs+pU+4F+nEbeL4Nf
WO86tSkqUGoZVbYNHBSqRTf/RIUTrDpyifFehmR2WF66MoyLnP3qPKa8FbSozZ80h8pcxL9kBHiW
MFMf0h9QlBkuzMbVMxPzKvmpse6d+9l3OGa21o7pPtb5edxLNvznvBv9vY+4bJt0fbg22yzaG8Ag
bs1VGqBTs957tDgnPnbK8x5zUR5kuh2UDQa/cePnwvD8K5lRu66gU7hmY3F2mA+ph13aRSJPngOj
i5+Vp/SqR/lZjX6Nyy7Qr7miSitE8IhJ6ubRMVgVpvUjsTBgdcV3KoZxb9XVzxn+7aaDLwZRSNMa
CSSciijta/Cats9pP2NWjqd/ZHTa95Ce3f5SR16HWJLZfNyVGSqAqFpbRTZcxIx7FC060ceyzoBt
2Mw0MzSbu1mhd43izFxj4hk2mtUEjIA0t1EUEqBe+MmFcK5sE1tocRRxCHUXlFeQH8+oK3FZK9Fe
ys785wUBUf9gtoz3HPnTHpj2h03dXe6XhCWTSqd6La3mqe+hRCZ1iEN2uSSwUcZVU5X6UvTBCyj6
cj60y1O7HPWF96q+3J/eL2h7Hg3TO6s+IZug9P/5Bf94hMexCIb4OkweZ0zT6pAx48oZ8+JcWSmO
FZj1t3QsaIw1MakdAwm+dqHd61hfVJ4ZNzuQzWq2F4rl8nSKOuNWLN9k4zHJsQ4iRA8ek3ycPVoD
Slx9Qn49OdFhqSxWmhh+gI1dFu9b9IwqXGDxyLFImDnZOsCdiLMoiJrws9y6lVqbN9ojm9TyPWAJ
lj4FkdCnsoTAhswfeNOQ65MPjwtf7fKQobo+pRPojMrxiL9p/e6U1rhFVwmEo5P5cP+IkJgwROow
Ss/q7gQ/tTvdH/33JfQ5Wy5+cvx4oj3JiTt9LGuUZVN9MsqkxNMdtmLDmLxfxQYawtUc4++yCqod
22kkra2CXIyJOn5VjXZ1kvA6T90c16f70/slh3CAADIcD81EEtDc5ca2l+phYKwM2v8pA4v6jKkQ
NMRsvM3abl6zkNM14zOClx/TJmfM2uxV4s1vla+yV7v8BsosmVI7Pt6beszGbY1NmuNl/NxT6r0l
XvLiVKW4Eu8s34aCX9zlpH40O2PphkFtmHziJdE4wzWdXYzLmB6LOVQX38WGI8jXWWc5HZROJj8s
o760zq1z6JPR+ko2o0oUsoBMPUgbZOusnQlBDC9WTVDLUskpBoURkfSm/HSaJD9oQI74t+cv0TnG
s4NIDP3rzbUfrVjvVWQ0V7B0yTsj5kuapPa5w7glpzZ8d7DwJ6P6aMLYujLTBVUT+utUB9lVTJ+C
u5FcbcX7nSFtSHD0S8/L94L6d9uya3+YYroymSUuzTtaMkn3YQIgsDPy5w6L1ZYEmnWXzD7njxq7
T4sIRi0ia8ABtYs8piUpeqpgJSTudJgr6zgjTttmqqnWQVEfREnIWkc4NgQ6f1vFHUIFRXgPfdcV
hh+gJGWBbY6WF+j+bEeUEQcclFDC5xYKjQioizeiaJLMnsX3nPcXP3Up6MmoTBKlD6MZAalZUo0m
At/V7E7HpiM/ydPvmWtUK2S5nF6V9xfPwpvWPaGfE4uka/tgiMm8X9EUis2svwQ8dglpLXF/gxH8
y9vf3CE1gCcIcnMFdM2hkWWWD2mcfg9gGXIfC3kAUzusq53vcnLz3RJ87YB8y/A2VjL/thYwimGX
5CVE1oH3x1PuWmrjBMnF6KMKASYqPinDdutEGKz7MXqZVeqwrqoPOxqvaCHzBCq/rzO9n9EVYFg2
cCCIrzzMKLBiba1cIs7rEplSyLslSiMQYXWF0inDlF6jfEY4hvQm7tF81NLa9D3+8ja39NbP7V+5
lu9pD5Q2Aj+D27vdl1OyCdvFnFOJ8hw384elIKQE1vRSDwLL5RQx9fLZurpSHpgs8ZaojI2KRPDu
MAKqQfXGtRSPuuheB3fiVG4jAlGDYdA2Tr11kxgIoGf1Y+KrldL2WnX+xD7gDCdq/5VXLux65H03
TRnH0Sc69qCYvhAd+dxpTCV/WTZi1UnYj9I1xnNeYzxNBYj5Bu9WmeTEo3A81UEqb20TXfygp/Yo
2+YkEV6/T10EU2KM2CNDe9reJ4nBAJ7ZbCIPNkZUnWZysQjSEzZKTPgB0zJZjJuc/9MwG/ZuWddv
tgIG3ReWD4aFbtMQVG/jQPmuS8dh0eurN8tBaGnFlHP3z+JJeq4bG6C7hJoiG6t8C6tBXZiU/r0/
s53SuUWzfy1gCGzwO08HE2/M2iZQAv1wsut1Or3ViUpeSrbe+zNyDptD6JWYBBbpLIrPN6hc8RsF
2v2JjhAGByzx29r9E0OqqakT1l0Fw8rPnM/EtcXK+1I5FL6mIvXAIMnN3RTNApAvCeFVZvqe0JnY
kCtVr33lvlXdWGBMbhhledmmXBYaphQC8p5FnmDZPGPx8TY9xSR6pP6tBD1fzuZD7nnhZmREyeSL
OmZm2LiK/QUbRlkyeinRi+xbVbj26/KJ2yQ5SVSyzP1i5o3hlD65AW7bAr7v5v6UCWu96xoaTh65
cXu9uKHk8nX3z46uMz8AW6LqXz4GLJMTdh9eO4Af5zYazmkyVDFiNZk9Rs0jZ/p8hxw03pheMuK+
AR7VpnX/2MnhR2+m6jh4k35UUagfLZOEM5MWCQORFtsLHzcXlliVwXoOPDrOrfXSh4sDiAmrkxFy
ZTvnxKy9GwActSv78eAkjO10RkYSeTGvWZXTPpYVGrNEfeq520ORsYkL6diTzWQ6h9GXVdS72rHm
ow5ZOklAEjT1xzVsL3LgriJkI/XlUXT+GWMxHDYLBAqOzqxghkxEFCiXGUOTsF61RDTng/kS33Wk
n0ferG2QlG+5HaP+hyZ9y5rFo7j0XhW0hTPH/zWob6rmL1oS4e1+UfCyg5rol4HCi8ToEljIRDuU
+XR2qyADOZywozqbWOHD4qYkGrnMoXcU0MvoO+MCRhVshuGWu2b2fPor63oAlNW0TBiiIZjxBdf0
RrvxJR5S9dblBN9aT21XHsREP5ISmmJX5e+uoSz+jfIMdXQBPlvHwkrLlWZxX7sePjtdLkzaFp7c
EPkXkwVgJRnJtcXgIfPJztIMUISOEc7ybOaUnh0JvkK2kG1Sx7nVUVDz2iV/A2ggFC/a8tERUtBs
4cTHj4k1XGb7wBB7F5jRO2/67zjnA0PH5FMFBS1eUuAELUjybKA+jUuIwxuSBLK8smjjy/y3qSnK
xMuQ6WfXM64B/qksxW/NjcVxie7IUCPd03tqwcyDYKYEHhRFVHNvh/E+q85qKPydm7WvHK+vaUNn
xzffvYGc784b3xGafrdm5qIsRcxXtMO4KsLypxI4uCJcPpY/+b+KNnhikxwoxoKYPD6G+yNvz04y
6hYFXvbCEA89kBFHBKS4ZJI5XvMLhYnzmVU2ge2dSA86I0ZQa0ajA1lzaes8B1b/IxRM/np+2rr1
jC3V7KedtMna7xX9przgf572aT1psv1ECnKeZT3Ms3yrtRCbfjZ+FXP7C61bu9VGR6M8w9oae6Qa
GlmDmszY9G4OUQ+GTjj3P40C9e7kYX5hnE0A0oC3EpimqeznoJg/BR5qpMje0Tb0DiHED1l5ZBp6
oPtN08P7hky+GuXvyWLWhHiOt2BOPKCyPkNMqut+MOFlpctQM0Rh1zG/jYtvsyTjsxyyW48pzcvx
mCZIS5LJWftB+yNQrFnRD682o/WUeYcBWzDuW5bqoV05Dg3QunVpxlrUvm0R0c6mo6Ww30bOrrZr
Xp+elRDVOpsxiu/xkRYRZqU0epoSF+tvgsJgvkE+JQI1myGODr9nkzdjZM1sXRDfKBuzddD5H3Si
DjmhZYq+Xo/98pItsfekKggbOHrV7sY5CR9IS/tbxw6Wk+yXGTpHcBzdSrDHSrciIsrI2YiIR7E4
uJgf+JptFq7uVxcXT2nUvJS2C8ywSx8IFCiPdUEYWSaxJfkmuvPScqvV5ARP4YTeMMXtubJrCU/E
Ao7kCPszH52ILPdfBj1e0G7ui5qYDyUMmroAMXrxQYT7R25Enx23VMQPq1C95S1kQy8Yf5jEetP9
NW59D4LPV6iHqo+kF4CFV4P6ZTshXOaeXlUk5/g0auLOlDgTSH7zK0gcUaU+o4wdnmmUMaGfWX6B
uQ7eOYEWXs5mhaaPMrN9MWR1tZEqjPRdGU5xnKYD7JXdunPTZ00VTbvN3Sdh8RxWHplMTfzoFis0
op3YjQ1z2iB/8zDmcCulq7C3/yq7uzaJfOJtiJdOUZrmhO9QUyIDHZkJ5elDXAOXpgGBcWrf2f6T
R6oGFXG3j/KCpgFlh7SLi8+5u0wXiVPyI2zzZBM06Q3DEea3OPweuxerLJNNEoJps9ms+7YkDLKm
Gu0ZfyWl3AbERANOfGsKVnUZqwSRvoc+xNEbS7u/DT08DrT80DdY7wH6Nk6QJZFyYcRaL7m3W4uT
T8zLHF+ckpu2bd1pPVK0zfjAiiT+Zo5vrVNygU1K0iH7s2hoNKMrYBwiWxm00MNI7mo8tYQGMdvH
RxId0Mb+qNR7wuB8G85hvNb5ki3Zuxts4wxtsfdPyuzeMnoU4H4mWZtk7oQlyhAwoAm5TAnq5bRF
PS6mZt0QxRAb2mTguXam8qXI0N/mbs1JrsrxXTm/nJjIYSZ0LGNPqA/EOqialPzo9NQx+19NnUdU
IZoI6HUp3kKN2GlE/qwxsPkN4RtI99YCAcC2Zb9jirEAUUgt9m0A8VM9ZduB+nCV0qk3ijg6VZJE
TZnkX65LBwj9FigB88I89dtwWZpAZL7Ct9p0wZANKwfmI1rvvtmYBtVNt3TCC/c0mI5F7gWbhgys
/JSwJuzHynT3kcouGeclVgMw2E7uYwA1QTm6jYkZBPRnIoIHhj09QWDTd2e4PfURGbozNAuvoMJK
5gdhxgpvKv96SKuP/s7oH9UE1QLmOdQ3k3mc/BuJXJ+Jua2X870XlSeDXM8jXuAHBu7JXlZyPUAr
OMZugp8ZIotRhc8mctuji3epXKF4zNfm4hIGqwKdWYpjzi5wvD+6X9opAGdh4SGuA3PcWAZ+Z7A5
TB/r5UJZKY6DS+c87sgKdas6Pt0/YdDVxQJRgjgV5wyeLcLmZQ5oMVsPC3Fygj9kzrcnAcBwO8Mb
JJ3mqZRhRiPf7TbM0e2jIUR2jFBm2U10RHT1z0swM1pSIUvQ6ONXXJalbak6eUiDdGaAZeLanIVu
j0Gg8Kw44cZaFDJ3oxlt+X8+Ei15qWEAtsPOiXVryN5Q8ASmZWI0LJf7o7uFDWL8xFZo/cwa6R2Z
d7gMs/KflmEcTMOGqBE4W51ayaldLvdHQzsXhDaPhxHzyMmKq/QUelgvRD09ROibj7HzOKuh3tA5
e6JpSPJ1GH4mQxxgQI9nruWQiF3T5B+9NWPxlnQbs/unhx5AiWtL+zRDZThYGtMrUdr/dqm8WZxS
IgE6FruZRWkX1rga/nExxb8eLR9L1dnjPwm24EhX7f4VASvbqR6tfJ9XWNSXr8orNzgm/en+KTQw
//4T7h8zGrqdYUdiipEiLYtIe71peLj7XkC7ZbGuAfBCojObjrlXqPRjVahmA5wWqUZDPGZmtPZP
u515zfL8SS/R3+7Aro6n7K/Ztp9SJuJzHFwUQXPrPUMLQBZWexOEI5BGtcoIsRvLh4FkRCSXA4gH
WYnnnmIa3JsgX16Kd2f2+CWt2jlrZoii/vRG29sMNflv95Hp/XKfoDKST44M/fOAur9XdXcoonxa
lwgUL6gQsLVwhOgugQjbi1bTXlttd7x/NlMe5xHpPUykQNAUXr4ikrmxigVO1cYYrIcgaL6Ep4kC
GjkfJSW0jzLZBm3n84eAjNWzcQws9RlYyAb8sEAuwQz9Qu44GPs4osz3AjQJBTnPef0TtmHAUd5d
xMCpxR+bPUIprTYxLuy2tcedE5hvfgBtN0MBIXJDHvIcYULtUayIlDGFNTThQzzU701zGhDsVMhn
0sQ7ZY6LQkmxWTDWFkztNrGwcdB0D3NlznTrx62ftu7WbLECWf4j/SCb0iGOCK9Ds8FRoI6vkZke
aizmsYbSnmpTrLMm/g5oj7qReLKzHAvURIXH/OghxzJgcTDNGkLPi6mcsY6Pn5ZDf7AMImT0zNfo
RqLNjg/BElSEtoXtSw1bL9Mob2r6HY5cjxl94Ej6qzBsmJO489aw5l+dh+PVwTmPfLS7UFMRMxnT
ZFcEXa1c/B67vmZlLixwV3n9NZq2BeSaWcHo/J2j/gGRzVum4Ux1YcTt6mfPHXwgozBPXr84ITh0
2Rjl4KAQdJg/i4i3FtQYcPo5ssi6K7/KCnIa6MgcJkK1rNTWX6cydxPmdeRR5OGVBROb9imJBygN
xKV4Gk2zGm+FGeGtFYB6yWw3xvVgkvbMVON3WRRrWOcWM0mJdXM0boGvtwE0g63dU7g7dd9tjSL7
TSgFUUuq6V/85jWyits42UfHhJ1N9hT9IeaxsKaX3uWP5Q/gN3DXqcFrlcfWrci4j4fp0EtUkHOk
j0NIqznI97Nn37g9+MtJnynASLXG8KxKdl+cM8yibPEgkbGtlNV8VONM5ihLNk5SmP0uAR2xXnVU
rkArSDvgTI0CicqcMf0pGWExyvk2FekPVGu2H5/nZLEDhvOfqtGEwxcSmSZwRywe1kxDsTsQSbtp
LBcqOWue0ZowNDMYHn3wSCDEA2syfF+ruWFyvXqtD8sA9rBdMjKuWuhUs723Bu866uv/5ui8mltF
1ij6i6iCBhp4FYqWLDmnF8r2HNPk2KRffxf3cWrOzLEl6P7C3ms7reUd61j8GH77wp12j6A5KNk3
lfpE6V3ubFOQw5T+q/Xy2lKjbJN6vKZkY0lzCcKmXkfXzqmx2sc8YcKXq+ZaeA3B57CwmprtpOzC
wW1ODpaYfWPFL7Hz2y11E+KQQuoW/atb86ey+mkTwCVnnFmSE0PRgm1FDXhd6K5zWgxMt47V3Lqy
v+QwJmkXfDDRtHSktZceJBnpU8uydPI2lVXQx+riSp50XlJ+NjQ/Mp4R7CgVisF6XVR/Ah7fk9yK
OJShnNOjJy0aFJddT+7LYIXmmD4xUXygrdtGzjxCPWjdUH8mLtWf4ecPi7Z2ivgKtOsYICPAuzUZ
7cBbd3CI7iPGUnTP410cJ8Z/pK1mVvGZM6hF0OR9Vov9n89acUqQqYyiOpnMy+KUbzrOZLuv3wny
3g8QK3C/swKI0+SvNu+xcrDugLtC6JsHZFZmKP/F8jEryGNz/ppZ6mZn6KFtCyG9qDN4q1g0ISB6
x4QhmI7jl9rtV3VlmXDr8oqk5rT3Sy9A+RXDQgZjk3QpIWdDc8cdnb9ozSKWGpzVS/WdVJ2zS47O
lMTbTMcvfTkxBOoixfQbuWMXsQa0TOe7ntyf0a5eqETb7Tx3P70rPi03uVXNPUdYDtuJ5ipOz0M8
3JxWXrLJYl7J0iUH2repZusrKdqt1w9vgMM+2ZVuBvAHcT0X+5TrHIk5M59ufBrr9NbHoEvd/zhw
un2bMibHePEOe9viBDnz6YjNyNXplUG57YGyBujtERJUb4rmZLN+hw0H1JIkzoll3Fc7+wIoOrjE
jrXE+ygY7hXS9ENq4//mCDCaJ6uDdMsrTT2s3FWhUjBBm6dnhjZbbeKQUPUPonLjoB35Li0fIg4m
VR8+QelzdRfOuRP6MZ4cyOQRvvYl+4ysf1lpE/KxzB5nc3BIOpsiYtWqeSemlPSnpZxpN31qTZb/
a86pNo6FgzG0JmN+Sd0HIYeS1iq+99ISbVKGkAAzyJPvuX/YKdpwGqdpYyRJfcVXwHprIkbF008I
Uf91E3ntOgfFJuenYf1S1TB+Dx1wwmmy0pCGlrKq5/RMuYAtRrhMxZ37unwOImh9rvth2to8drn3
6BndA6RgchYKCu1KrL7R6sswsfaqMmW4YBfQF5PktWVux51cVeEV8QdRzmm3FTVHsbVK17ZxOrm3
oWAGykZ1jgSi98A6u4lakKwu5Bhop18nV3KHvxj3N5cw15+PqLomtogbttzFgzo2EuYumqQyH96r
OWfxOTXvs0cBvmKC6TpLk/K9IlqVLSc/j21bm56JEV0z4Wp5N5/ikpFE5HofHDn8mSic/ORXRcCZ
PbYmzVi+aJ6ETeL3FMzzHzo2KnpytKlgB1zu0YTmOrBQ0se++g4UBbdRpreM6aHwo+cs6il80+QB
2Ym3mWIBN6jk1jG76T4rb6mL/CfCYWv2f2bavy8wfOeqDsgZpIS0go6y9TJP+ij1LKjky/eUfYMo
069GIvQw6jdC7I5Fi+IoJ59BFvDSIkycmnEHpTQqE3kX+/ziLf2uyfRkTGuYqN50sFlNQKHYO9Wl
NvTWx4K4d6O2BU1sXsXg41v01AvIdTs2G5wE2TUuHiLBrZCrurp3xIdsZgW5e2WjDP+5K7p67lgc
C2/kykMFb7TeaWqhD0iwBWDU6MATkj+00T2NLOaOlEsEK3h2fzAIzsKpnfrxuCXqK+iY2dDKJWzD
D8kAkThyzBsIOz+MpeEdHWvYm25+w6dxQH9mYOvVm9pAyy113O4FJ2uWc34YLh1qNhAhwvSejfIy
IHeuv0q/wMiLGzWI3ewUUapuKmShPHOwJtkgHmKzNS9jw8/VMrSZ3RFVd8oIypC7ntSys87IzJD6
XDtwjWqCTLSRw+EYjD/p3ea5QaqytHjHsg4QCbtgTeA5pZ2ih09Y6XXNvs/c9wLdeKMqnGVpvSm8
Fi89ZL2gB9ZsDRkJSyPXS28O5yQg+91w6x+DjciuHZCZmsgxI0mXryZc3AjMAVbBlwEY+MUS8Ozm
bEmJLYAXheZ/zimnvPFkoJVkqwc758mQJj7k7AbuA1HpYN8C0KBkbJCXUKa/y/pZCNdwwlkNRxDx
DYnCru5Dg5FgubByFOM7TApWA0ITAAe+S2IsCLXRPsyV3qmYzz116/9sWtOQ8fGTq8RdF7Aondnc
bDCVZPuEFdPQqXeOSeO+Uf7zIJhUu/kfcRIi7O8MIwAoobNPuixgvRPDE/8HRfkNVg57WDm57NiL
l2Zx/uZ6SbeBMd06oUbO3+4CubWggQYSHzfe1lrUiNgovuEbP1nIiE9crnOYBbUHHm1iSh2EIwFH
zO9h4MZJ959oGWCP/UAE2Lg8t1i75JL5dHKU80n8gqxv4JoeLlrf93aPWDp1yXsRzmVpmnpPHA/u
wYVSZR1G+QtPQNHvi0j/ecrgSVUcCx4A98Eyh62YqhvwN7HtJc8GAouNh4ix9yA+GE4DGxQrJB8a
VshZPXNx+ww+sOhUL0NMTkDnldfY9p51yeytL+vvGng/6xWk5/UIIxZlfR+4H6437rKlztn+r0HT
Nq71Jo+W88icM8kj4ltbnz6gj9RuRj/PVpHkuwb8G5GMMe0Q30g9jswt+5rRYjHtYDr1qMuKDSvn
ktNGzAenwP6AsB9POWYfqxq/0zZzGMynJsqKPKKls54tCjUMNV9ztAAG75kEUd73uNCYjM341gia
ZXH3RQlDUyC4AaoM0bou6kuNbz2Im2s7EFplRPlXWSO3JLb2UnmnRcR70xkJlC2nAPe9/zpE0jwn
HtVdnmZHr7h31zEpvp5klyU2eZe4uIiM2xiNhouu3ARaovGuRirGVjbiVLt6r8zxjLo3v6I/DJN5
WMeBhGoEwQS5al7qMNO+dxC0gQzY/qsM2L2iJVbORYGsG2SQ2BPDJGMpNVTIbwrdVRvPMNWd9PhO
EWcy2HFfSwwj9bgdZfyv9zXkXoS/+6rl4W+CGzDix9wxqx3O0xezhcymsMttCl4qGlRThJ3ZHYSF
pEyARXFIRdl6c3IDx3W247ncj9o8FJgG7kveNXxI/JVRau47i75kgbuZxKSveewHNLzZ0K0gnPjA
jzrHfvD7KUNnMvyAbsNT4jGZrgyNyUrnXYi2jWk6CiM36sJUcA+SgcFgYjF/2PI2+zxhszSbI6J+
85AZ6r+UIxQ76/IsgiSg5V710UheuT4hG9hFkPOXbwOrSlbyw8MAYOpOVfa0nVVySzygVzx691Fp
/PWdXA6rwsiAE7jpgaf6iMz5JHlO0rG5LL7+aaaFV3FpJi4zA/wvmAlSHYDOGtZ28gzWjR2Pli2h
N/PNb9uOS7t31Ys71dEmtdfqZ1kYo3Q/NHrFXlYKrI/PDA9J2gbFKmbMuEZbDW+uz+RXzwbrohSK
XSp/JHUeZsHFKYy7Jnf+StN5INPgp3YSHDRzRWocujiHiVQYx5Ahu8B8wRaY7uIm189zMr4NRKSs
6Srkuqk84EFBvI9Xjv+QZIJQMg4eUbu4C0172TF9mINzOfIryky8TCgiN0ABEoRG/X8+TCqSE/iZ
Aks/4SrAH+0R7xLJcgN2DTy/ckLpwoEoTX/fRhPHzbwa/FrzU45tvk+X/tGT8mhMzFOMbNjJmaE9
mNcvW2afPkMx9AL7qLd/c6Mi4m4AbO2KEn33Ro0i21dT+Z2ZiqwCBNj4lpA6QU2NcL/849/LvRPQ
bxBtKA5Zv6Rkdc2YXiKGyHXcHhM8MxilTJfwkuCsc2nvg9m+2lP/mqko/kUPBBi++fMci9phZk7a
SPZ+cTZDV0KbEiTdT513fE9w/AjyYFntg2pBbFrrfR8YlD+InnDAJaBZC/ZotgTm6aSzulEhYoQl
PiObXlovtc95neDVdPOjr6P2IHW02mK40IMJbEbUy5dkRJAFCvqxUTGt7FIxgTdK3MxA8/oTno32
MfVVuIyjdyWFiE2Bs8BrLD12NYquaqhbVFQ9JM4J3z3zFONsEuAX9kZQHdzmRzBwz+xMIm31t0kx
cvda3lm2RrVvK6SUZe//Na7sCFJYPhfvkxYO53GMdjPL9F1VsuY0mjbZ55g4tqWDCgSDwwfDWDyE
AWt/Sq29Zkqy8+UaI0Ea0c73HIPcQH7WzoVa7oj7pHCSbdF2RzuyHoF+wqr1BgjMyU8S+Da8dGaM
Ngu1PiefpuHhtvEUoRKYE6K7oDOBANiw/Qz/H12AONOjnuP/OCIuEoGdYAKi9atwXW0jLqAtz8pm
MRNwhw5QkR5UYcajQhwPldlM8CjSVBZPsYAC7lnHyY4nzKgwTVn3HWWMmtJ16J/6PEc6a6u9Zq6K
OOSXvLAect00b9SCjqQQuJTsgal72oryIFI8mAtjbj0uH6J3n4SZs4Urc3g2zSFlVBfmQwxgR8Pb
VgEhIAEHf1PhlAOMXoPTMY+O4VB4SjblSkJX7NL5jMdfXfy4OS7aBzpIbNqWT5Wpq9EG29GBb+cH
1cyeI/+ZVzCog9YZxSIVgR/fdzH2A3+Yqj1DVv+urQ+zpS+pw94yzhosSwZTw8iVJ2du2o3Zupiq
ak5HEpbIC47ynRhooTOv+ihGXPtdWt4qFOotHuKj4/docDPvgb65DMfhxW9d79FtMijArOtJBtrl
U/nRGwzLx4yOmr0juL4UlmU6gSpIO3kwJ+NuGcBVggcASy0w3sDgLQMkXVqz4zShKTmLpjvlMQi9
BUMLGNgs5Ev+bdL5jeQytBYx3yEZ0dKBRari+TE3LaDc9aB30ogUKfak8fjRuFs8H55mNnzii98X
1sm23PHQDE9tXhNY37FkjKjxqMCSkuUthPQxt3/4ET/thorHwYdkDo8oG778If4s3cXcFvJIl2sb
TGqbVv9FFY0fxx9Co8QZyH7b5bEhn4G29C+mS3kEg0kepOGf/bK+TyryhXRrfrULvF63HODfAE04
TG702dYm34cVf1krb2JyIQ1AyCMpJeGK1B4q1jKlKPajk3CYLQ7Dm5w0xZyP2K+yDxakTXRJPh6B
wWEIq4pT3zPkpg+mGW/wItY8icOwiuzalAwOLHttUu0RtjNea5illrGFJzVAvBBvrMLvSU3G50EO
WI3rarT3dhG9K257vgqj2sHyebIadg7F6ilHis8N9RIESDLxNa30Xi/fA8N3mNgyzfNIC2qPzZTN
PJYlXMLBPVJ6TqHpMI3o4SM0Mboi2MoE8vXuu7ZLPN7kBm29Mj1aLsL6Ie6SnR+BxjJj+80opvRC
WgV5Y8cgMsvLBMPdQdU6Okt96Yi4m7EIb1KHU9t0iBRxgo9Bihj0J5ba0SQXppX9EqJGQwnXFKcu
rw7anKr7qb6bayrkobPjQ9AWy25sAOj5XO6MjAFB5MkPIj5YjqzCTmMjX9x2eCeC4KMtOoMbg+nj
RHD71sNMb+UFhCNR36XrgA/YsrvFjKJBuY3lvVfq84R+++iztD1blU+AiUPrzQJ653Awl9XWgCkE
0gTZKpN6KqAaDaQZdW+p9k9lcORRaa9MuWF8dMeqEGfcdTHytuZZUrAc2beQiAU/78yaBwlsipm7
Rtu5IaNGnWY//e4iClUsiqhqXarZgHEFVDMdz8exHD/iQvwVVQK2LY+sXef6zWY2mYf0pkfQWmBm
J0enA0sI/a5zyzgOIJNtBdoqGOpDrmS5GzIP7KKiaASLCSuiCgasdHP6PBnzA4kqlxlDxYs3im9T
Ceo6B+2hKwL34A0411bfDu74wVz+7G7NZ8Ewx+SnfrSEr04iTBdQIx5OaRX8GgqxhbA4dt1yfghm
Slzttl8pcv4Luhhn8G7TaErgZid/HgH2mQy4iuwF6U72xE7ePAhPPWQqAStByiil0JwjXuaEphi4
t6dZ7Wjvo31NiR6ZgrcrRZCD6ygiKRJYq07vlTv+SBtwh6cr8zSYLsIxFMZKUHA5FcS9gcy57Ww8
ZdRJzMp5qianWw4+ORNAL/5roewSCMR9PUWAKexIb4DDXILOdw5LYxQbu4uoVZ36/v8ZaEPSpggK
0i1dLGXTMF38h2Jaiktj0DAV42AePN/9TpqcykjAMx8ad48xaGHiG+vQANZ64iiNvNPcw0ot1lnI
1EuNaj860Fv63rKaDMCS5RbkgrYVbzJnQhWxYN30jf6OTVwUCemJqv+JGzzok+pO0mlfjBLQmlDJ
d1waJ08PERON5GWZxEvh/DOlvHOG6TfXdryvKaioURmotwb6k4yQ6TwL29xH6xPokksiOheLvFOF
gz24+kkj77WrxKkV80vV+I/T8Af1oWWegYC0qG4RXTCmhaulLU51NyIJj9aeRw66Yh1A7sO4M+XT
h06ra58jHTDjlu1ALRy2WK23K2T32GNVHDum7YiGvxgUu+vmPzWSAcM7PFhaiWOtKbuHYD5PlvMM
phX9s/bOaozU3ozwNoyFw1fxaU5OftQLa9oAygFDNLYKrbHD1k0FXjP7GUnLijo+UwvsHz2y9Rf3
RbTBXE8UvNBPRfRkFVxNCKUJqbc7ypSAYPGGUPBkyU4oW9iZzQyHijjNrg5Uw4mJcO+4oPvwV260
w8FcAlXZ2D9Rh9QpyZidRUn2o+zZJvqbg4mvtplKctDg2nmma2w4ygyuxQFOn9dflgpEmFbSDnkH
fhfLeIntsrxbf+gsSR+j2RiRrEJlqT2aNjcpMUzJu9GzF5QV7s1wLI4P1V/GYXjljw0bK740Doht
PvhqF/Bkk6hnLV63T0v3N5f51ofcySVGmPlq8M77utjabjDuqyUnNDVhI9T58RXt71/XxhfKTfqW
Yvkvo77dpDE2pCC1GWn3zVPKD7cnV/EuywjktnomlK7ZMRfLgBLlOQWyHbwVcFDvzLj+WrWYfINh
lZqsF8z526lAFE4rUTCPwFiXrvdpBzUGRX98FAnYYry6ag9zNDukcFpaqkoERmN+Yo4Rh5lB/4CM
Es1gG/9XTUOMO2NJmdM9BSgfdM754he62HKykahgopm28pg3hRXuI9lb7xkt4cYoiClnq4uG51g1
ltpTFvix+gUye558onyFbjdAL3k1+ZiKTgMCWP4JJHxoi1qQk3TLPp0TH8ozWyGgCG0d4k4iPNaY
+F3xEyvl/RuZ8k58smM6zdTD07+kRzxo0fu5FLCQWiVKn14yhinZj8QrYtXZG4Lu14+KmbgEkk2r
jp+3SpcHNFl3ljuFYIswUtSCLXKi0BLbqNgl848MLrnkgXEEGz/FuAYKwuKRDugW30X70brF1zSo
x8pmCk4WSLcN6vRH526J7oqVyhxlNdkHcYefot+zBv0gTJOVf5k4hz5/zgYHRTeMrGNpBUdQERsg
Dh5RcEOJ4Nb+9GuyMwbu/9j2/2WRrr4S6X2nLqyroIyK8xAt19YH7pI1ybGr7Y9cRfdt3vGel6Bs
cgZ9tjBeEPC9Dd2bH/MZ4fXxMRm1iPihwEfBazpZ7nHCVXGQmb5fGv1fF2dfyyyAryiLFaX5Jdlq
ArXqwoXc0JB63gkBFe4LO3kH/8AOgQ1MVBBIW+Kx3tXuGbE6GG/P/KiGD3fC7QLB6Nw2VhN2MfR8
yLwZDluCsUB5FSWrRisINnHlfWv4uWSIfCuiOFMCXTauwfDNHuJ9MWZkzGTvwGjuiHr9qA18MP2A
itAZUSOppxQoUNGzOPW87KGqS5Llo/kh60YbrWIEyr2ATqr6/igawliLud453IbIMFyE7poKMyj/
oiYiq6Dx3jpKNM6uw2wTyOExzk2T7Lcf1jUCFd3O9IpPYmRw+F5ErbLbUndXNvufS91fpxIQcRa7
JIwg3vKUvSbu4r5uJIpOJpfYvACHz2RJZdRWdv1Z5un66DF+9hlbMFp+R6f9zI918rv2IWFfBWAa
gRr6Ztg/gMIrec+b9GPCp0Dh6lG40Es6vXWXq+UzGngrbTJn4BSoFo8BGPiIINuimv517cfC3irm
29jYfqL2XT1/uDJ/WbW6S+DeT35Hzm+S/4z4bkKneKmRPliQ3I+uX3DJQKWVK3rWl+pYeikmXvRm
LMv+pOBky0FpMyNStDwlGFVkDdCrqpOc9sLPhzMZMaBKNG0VE1vkF85bp0A9dGbwlmgjuuXTa+0V
PMv0UqLI1sWf0W87/+A4PLKc+XuNvZXJVnf1jYj/VVvuVaON0KGe2A6N/aYjjbiztylcGtR8RG9e
eAn5kOeUowZFfKwnJJOMN1x17wZuc83gaCAN9UJl4ZCtHIuZatL5mxr5Xpg7DRGiHq54GfVrwury
vKjoG48K6WhBfp/U/Bsjp4wE8Y+5C2jrOP2ZVs2eGlzYLiN8NIH7H/QjnX0dpSwHKAMmE7uHI5Ht
AC8LRHrK0+hiz7F3sJR6HyyoKzMWvPVc6LhZJ1Qf+QfiAo/pNKHQtSKHrPKZs8umA3u9Uh0KJswE
doKC6YV3yXgxtwXTTEmc/EwQW1e6AzTf0eL8RspKc7R+Zgxfg/dAkzAyRw69HVkFGo16nTrirunE
M0/fq8j1ls0CoQdza555G+Afed9Or+NNWxL30N163VIwx4SAuvbnDLcsFP4JKvT4JLvgShZWwovt
Y3rukz9RLH9yKZa7quUCj4Q4umJ4rji3InJnEIhSnMyDlESfr5MFD62e68PSGSrkvlYWrr/qZPY+
V0z6A+zd2U/BvDUMOW4qMXe7GMr2Qj4lAReHmMoP2gydjK7yO39syaUIeHAAstTRdfQRVVfMrWM0
YsxI/SCcbOPVqTz0ZrJmuyq2EhDFpo5QS/M0cp1Y4lq6qGUyvyaoXcgTeGey+SDP4RbYOZ7DCmRu
bq5lfHkz66uloRvFj2eGFjDKFe7MIL3BwY3Gxz4rc8W8BVzVKHU3AwPZTUMbCoHGOU1oCDpydlGY
KdCzjkKUJiY8snNDFyj5BW0xID7WJegvoeKdXUJYqlDR7g2Us1ZJ3TCk9bIlFELdSIDrYcRfjZU2
CRsEfC5kVQxpfXIVXUBGcEmsF6cKkmPdg71fp7EtIqbKEb9zDYyvAEY9o9dqIgqd/1cu+c3StEca
PhTEEsRJLhvQTvfLrkSLekwQaeJYMNgnZt1VNOpF18o4pbhuNS3tQKk5WdYeMQRxdGkNeMWGqWJP
KCrb+oNrgXPb2CZmes0sm7WAE7zVlX4L9NBuK/hCGLgveQWrKUqT16kumVDPztGCkN50t6QCi6GQ
tatavDm+f2F+UXAE3Zc2pX48mEet2DUZGkw5Amm6ToxnLIT2YoCYvAqXE4Kiwrlb86TQD0hakSKy
P5zAksTA2E9T6oLGEeJi1PpTu8MveZzTDlbJJYvUa0WIELCO8a1KGalkLm8mSodvBUx76RBvO7oO
Bx7/TJPlkhnsRnlU3yoKlR2GjDdDZZcYjyeh3tVHuhorLUEip/soDDZSs7Ag9HblXhbFcxeTJ16F
6VAcirY8GHATCfceLj6bbMYg6rc05ptFqsdxwTozDN5TReO6s3r/XMrillXjT4cNXfcRowbh7YKs
k2FSM/7lASHjTvYXf+HkQA58M75hePDK2Ih8TMcisfB7tfoRz/Fo1eazXZF5TFIUy8t0OcheJqR1
gGdyTZKt9bZc46SkLO7FNJ5Y4/NnEne6BCK76q69s4kMdKu/keQ2plXcWr4UjzkSlbVVscDAAKbM
5uHgM5XbtEt/jcoWHlDy7pjNKR37qwn+rTH+Vd4EYMVZfL7K4wjGS6BwpOoD+N9b06ucjXu7xZgJ
Rceu+Y1Qsyj2dFHHdG5umjDx43/4t5x97DSPlSEe1oWWLKjHc3TJVHQwaUZUDQusk11hmOdygJ3p
OMPjklbLprYe60D2Gxcjs26Dl4AGBoSifJl9Cl41QO5EZEfMXf85FwYL0ZoJyjBHyWeBcjg0AWCi
uJbirSY+ZSDz5pQuAQv4Rc+7GHg/7rOHpMvwgtlV9wUDnt2Fmlbu4XI3D/41YCCLhqJit5wB6zYs
/8dP/OZEdlvwOJgdNjGRfXZtHzGMz9Ajr3/UbcytJXADFULHF5PZygaHttrVnQWF05Dds9NO10Ez
zEHYdxwApZ1NTPnPQRLfldPsfES+fjUn93kWyZMUZneM+wSz4RTXECPsoxpc/6VBBnVJioAwSpuA
wrrWaKygJs1GVl6tXppPXpo88yfHT0/DbIv6WoRF57aYkevy07d+UhyR7wLP6Z3Eqb4drbUEK2nG
E6vtzyilDnmh5BMjzgc92uVnPRtorsCXHFjsVZ80KVvpRN21CZKPRgn1iOIaoXfgvQqmV9wo5ABF
HknbI5sgoC3FZzITq8O9U5+9KsjeTUYc8/q3WjpxjqKi/VdNfbFbN3gSLJvYHeIZtmaGk2QESMaQ
3zELc9FpyP/givdT4S+vavKCUJlr+iCaMByY6pXbJzmac7mmSKz/uPTunW8iofr/P+ZtFdxndvDZ
s9y4m7ysCFOvtR4Wx7vLM7/FcGrMTzZng+NXWFMAeB7AdhBV370nqQ0DS+HUCXiN6jjzXoPcTZ/r
hJ1E25T3c7L8dXOzHQwM/caqm84Yso0W9b5NxIwPDpItAPs9G6YEvWO72gLSLaC6yevsA4OpT5cs
nbIkZghpRkU1ATbO2piGultp7RAj18o3yj8LCgkAKGE3tOUTSQxCtf4tbj8xSEbr+Px5yeb7OFc5
2DwU4iMDxMrUyNO838apcOZInJAEoiFqRuFQoP8dAxJcEVqLgBFaMN8xQ3oVPfpYLfN/0pq+jCm7
Rmpg2ozSE8wDnYI1sAUf9z20000jVLBF2/BtNjOqPc+mWrAfRSHfVVMNhwxvEiQpbEtevP4e5k9P
aJmfkrYzGL+GMSX7UjBmsfW7qZa/ynPexgw9kDU075FZ/WVJfdSz+WrN2RBm0v6wEYmGEyLP3nAc
NmkTgDRk4IFmqFOTUbYBDnKqRfAfUdBziJFvbMjSggfQbFon+zYsZoRUxiqRZCtNWbMTTXNCsPbR
6em3JICKQnpjuZ3c+L5sdxZiZSYAXUi8ZbktyYnWrsOqdSBQpk5hayBD1i1KbwPzZG8clr78LzA9
WJtOtI8CtP8VEgzBzxsJ/9L2yW/Nzs0wWvpqHFNxVZ6YCsJvM9m92/IxZykbZgvqaHsi2GwF5iSM
LNCnWiCmCkKxgGQ/+gGKlyX6XQJJe4EbJlePA6VstrRemI4jxF44VXFzs9WX5TPZNn2WQRMF9sYb
JckBcicktbGRFV9O7OBdLNwSmvWw9Qr8pJUNZlAzmUcGbZwIhUnIXarXkfiqsrCg8oydF+J+IJl0
sTdx3hDY5xJfzEp+zyjq5PbTNxstvRssUkWOArUy/C9Gm1W55YPns53HU9ER9Am4MMW5A35DP3S5
FdoUQDp6YDHyFDCvHWtCYNuIfQHpGXjJ1eOSAZJbjH9mN3B35NtOV7+xL8HqIebvs5OYe8qxVS4+
S4ZI7eMYUFFi5bo1Cuse3cpzIIwvvMzHCXTvyChlRHUT+PwOFvmdQRc/VnP60hTdzWGGAWHoJVHW
fYLHehNZBuE1hfOyfrOOjQbXdvOXgSBeUqbBVZkI2VO0DbDBw87lpGNA9DwRh8v87H0I5NUNfIQt
5WeOECosEvMpUc1JFhM2+uDquCX4nfTFgTQsGu+56OKb38lvxOnPkfdYN9xGDHPNPcioBSVl9+n7
8xVMFaZRg8QtzZUKyZi70DpDXgw5E8KUOMgdSKVlY7vmDhTQO7QAf+H3EVeMsChsxVLDDRP8djFa
F0uaJ1IPUC7XbxrDn2OMa0YnSDS+wY2fpTGiIuvb9BIGqdI9CT/d0e7sRtyEmyx6MbvnPKv+FYOe
0RjZLGrym6ls3jsx3wdkbMRu8GqnNRCKDschdY1PuRb6rgz2/qxJgyh5nnX3SK3/V3QCYJu1zGFn
sKMXbnrtxuzM0w+81PznDkTQLyRRJt5Ne/gHYoYEBvZ6Vcz2Cl3kaElDz0PWvwh1jTuxcwREJARO
4QSQEVtKJewHBQOG5j65S92UxRV8ni4ukbTYp0INNjdndbBE/5tBCEJZxQwq5eVrSgahejpWKvCe
CMz4aCeudskrtAFWNdMQ1WwXEB2khIj1lTx6c4Dtryq/8Nd17MT1ZbQh0cqBFVgtukeK33bTvwob
oVzvLYcp4zsbl7NrYfzlUGCtF8HYJfTbJIl7wjXWlIimI8RpPi0LYHGszFjx7O2SGWfPi2E1EL/N
gIIxjAosyDUnyOBMMK052bs2Ow1KMxywmX6t87o8pkBMzLx8shZrzRsd411i5m+Y488ppoIfARZ1
zFSxjT3eMCKo/8VtO+x9Fw163LG5s5MrTsjm6nl98jR4/q2rhhsxAZjWU+uXrrq8GxBh7wJABzQD
gC5x+jzELP+nRBK3goWkjoIwQ781QGrYeoFxRpwJyconsBUCyV1d5OJunr0PM2HNaFSM1kyTZbHO
4+LWqfzOHKc8LOckLAM3e7KzmKCthrW3y44KR9ZBOf9j7kyWG2eyLP0qbblupGEeFrURZ4qkOIii
pA1MUkRgdAzumJ++PkS1VVYvqs3arBe9yPhTM4nBcf3ec76THJygzpZa5oRgFO16mxTswWEoVBcP
5UPiCpDABcIzQe+NDg/KScPLKD+SCf2GH4XUsc5Gt7QFysAZomKtsfN6x0LE3HtUN2WHfwrezBFG
1n4YNHHSLXrrk4vlzhh+62FVIG+1V9Az8DPaiGKZSjf2hCjWH748p2NzEnkdAxJk3XU1gRABvsGW
BvZVnDtncH5rGsTfgzUqgpQD79gaSD4y8N5QC5mLQNN6wsPEQNKafN5GWG/IEat1B13FuJxK/JQe
z4KeUnkV2vAl2afCY+obCurOZNZh3BxZBZsy914yB9AIz/+VXfYs8xErB22fhWciSPNEED0VtVee
6i7/xQQwWUOu3mkVWYUiLx7C4sHXRHh22AktiMCiS9qIbw+TmupYoUW9NDnc+LWrcwNbfaGjkVia
KTaF3KG4CwekSqPLhNsf8991EmDQGSCo4bY7etzfz436EQZGayMJWGJDttXAfhfut41wAoGc+qPV
eGJaP7+nZtZe07w6lCLOz56QwIWDpNrUBZo/S9NfBqnpB5xZkiaNfzFl314GDQnYaNbldhg3pMH3
iwbqUyDUL62HHR158o/fKXFuvOEbiGpy1urPTsK715jiz+IbmIrtwtTTfGnbc3AAHqvVxKd6Zf1J
cp3StvZqVJEsvjljWTQYb6xh5RptzZ8hZ7Pu6t8DzI5ZL8ZyxfOuIGWrm/B2xvHvqA3IyAvly5DK
WzF53r4tZpBVUJ6nkhU/nwgo8jQUelZE3783Vg68oYWmdYAlmE132ECtuoLyP4VXNPmrYRq4I0L5
iKtfpsEwWJrVNfAg/NT4MPFVXKcMMkXhlcaSO+JVMD0RYZeuJL1CPcEJbjLtVM0DWRPauBhVRCBD
d36c3ut0egfrjPjLaOdCc/Y5OZR5Wb+zLMdc5FVEQJMTXZRaolvDrkMfixBZF5opg9bGDBDNhgZR
R4ZpbcuxLzG4IWrwh17uCiJo3pHCrqqARD4e8flpbJw3qFZLT0FrLbroIGSZXWvPr84hCrDKcSta
tswPvVjPrqZT5buuGbkooORd/35vhLOYYQE7vCY//f20Pn/NiqprqsR0+PuD0q16EGzjEjf+yAPT
8daaVEA4Rss4V4Li0KOroFGEGo1OXWLn5xYd/TObxhOYkY8ujWESxb39VPj+T+hqCtgJ6g/gntYi
rHWynkrx5eWCFfSU6AXpg5YBW8xUw2PqmbxJzIcGzdMsMKNNOWjGInOyfO3QB2ldc6+7JWKyLtoY
LCZ7qXXsECCOjTnc7aJj2BMG+ifAOqBMXfNGBqMOGy8l7LD0Xor82uP39rTglJGQVJZ6wAIZLe1K
/xbDj1me67atlqUXkUXX1YT8te6SJQqGsraKVIOKIp3nTSNNdA95JKje4Ef4F5Qlqzz1s/dEgT3o
mVAPWFSJM8i3Bc+vkKj0qCqNL35cBy9HFyaw2udMd00EV4W2j6DGEWu1VNCBaEpqVDA0nAswSm1f
6+j3W2/f2QzlmgiUZOKBEpsa9wpavji3Q6q/WeWvGr3QRpg9XveyfXRxVh2IZ9qiW0Z1UulLWxKa
Ukc1ee6lfpAmrQjmGHTURfbeiVQ9N8IYL5blVZxhlvsKna1vUCsFYw2bxGSC4HoVaP9yQTo6EwFp
fY9Rz3Pd/2UGlKZBhle/lMaXm6eMyHhSZuGjiYsMmJ+M7obl/5iFIjDWUiupPI6n+LIyjAyWNeOQ
xDJ0FFvkgvTDLu3f3ZE5fFCZT4ClwHRN1lHp4iKDW95lYmeb2CVzR8i7Vdn0/vnZRRTu+xjLT20m
8KcEYuIS/9mTPViUFalz75HXQOqC7gnac91GrGi+VbaHLnn3E+ePZk4WRj7UUEzbVzBFDh50OTiG
5JC3yQbZB7eDSp3L1HNk5lGfVmoDGL3qyTcsPNVlce6KJOYR5b1Wwej9FsZs4iAiXKAsowrRzib3
2Rojy7tVxq8dFRrqyZ4VilHaqrGYNRmusUfD9ZwY7veA3uyJTBj2K136CovkneTXkN0Qnh2mRxGx
bzysjEo99wXGFM2kd03GS8yNgI/hl9kypeFCooPzhTxtOBmd/pWgAzkYgXlsXEr1CTQXiybQHmfC
/ez1EZ3X5J3UjpqQHAQxCcPcYIpnEhjTfBtU00IKJmhyeqkoz5ba5GkrK/XXIBo4roBHF4ZZAOFu
k3Xd1T21iRHibgnkkq1XRzXsEbuJzqcw6k9djX/wASIkj8U6U+zWW/APtfmsk9RyMPCM0VP4Y9Pa
xPjCuNSX9jUDMsRWpeBs0xV+cgLvu/uZkPbv7M4C7NdVq4aQHkx7UbUJUb4+xb66VrVSDw9CzNC7
r+Gkbm7dBTh49E0JC3452acx6rqddIr47OoItCM8ieDpy4CIMZNcZos8b43zDz6CmR2cjwLXscsm
dobOtp7rcCitgnrgFjKWwinZ/NJsN1wXmosTFfQsxrlnMtqQicnsE3UR4elVfgCfSClrK1Ygw8UW
GvyymwCvc163W5rj5DJbVAolffe1bTUOlznQnwSp/bpyBLEsAdP5VPoXO5Vy5aoGYSOXZeoTduBJ
jAltJ1xQTDkUabS3vtK3pnckH5WYUrJR0I3deqXZq0nPTqAH30RC85d5vP/sDn2yifr4LcNuScPL
ZIuZ4qjJhwqYkMCRilkG0R+LeWp8A/EkzqWq3E2CcJchJVbqjJ0Cc67fZlg7kAJc5hwl4jgUSRAB
betLYKwaXLpBjaW/gmO4qth+jbBYop/xt3nlPZxsQIqc0zUeBqCMEjwa34wgKHTVUf98w3Obr80w
WZPB8GzQutiato1bBVRGHTf3MC52kxTr2u2+ghZcJJESYMfb6BxF2SH2WZapIQx/uvYdubD04erI
3Na1+ywNecRcB7MYy13KNkkqtpji3TeWqHQDFGZq30CmWaSJJP4RFWc37z2i+OIE+bJTAwTCApmF
WwM3gY1IRLv1MsZMFnu5dGYntUrjHJWBGladRDLCjBxs9Co20E/XXkFaR/jqOerHMYx6OerFu52r
+qscw93kEwGe1EBrwTs2CjVdkfavLrQBVc15GWcphINYJjrIqvwaLWxoAU6SUD3TtH/3ff3EEHIX
GkQ2tIHzYXQUmNLpnkk8uxJQf21BS0uDKyfQ5ads41fPzb5Cm9xMyDR923+JNLUO1HhXKNmr8MsK
nLdonO0h/fABKAlEyxj9WKqc695bWAJQGyyIWBDxgra6i6r4HWoNLhd8uBaXQzogLjUgjASYW9jb
Wl9oDGmCiXJV6Y4GjZgrr0SS0MTBTla2vaKLz464Vmvf59quOseaIyKg6LVqn7npGXB5zewrfMOI
mhwYz656mmLP+uj4Wy9r8NaQFRQyqV3oUbIj2edizXZ2xUW0rB3tRdAUK4Lhx1ADdLiHrhxE73VN
tyF3VkB7bU7/yUJ3vJAV7MtCFGA7h+7LTNvVTE8Dg17+ruV0rykp06g8GihynyLAFgqv71D1RBqC
J493HvsYHo6YLhpxo4BLtkNJcm/LhjbViesuGFcvGOT2dzuPEZ2y5lS4iCLZUhNiws9ckS1MixBS
dKAfIPCRDxsIH6gSIovBIEID+STR8CUTTZC2GrZ5DuXwb4NsRCvI2s78WtmoLcPo3Mp0Yqg6oFgj
mslrmesFDAoZJfL4iyyU6CgLzd1EwsIq9nlY00X5Y7vTXviy/pXPkVBMrmrhqEeZVMUu6xQur46B
txTolCN2BrYTfYnAaT6cMGaGbgbaKyIIauO4qjYJ2s2nbjYXUOaES2l3h3AWE1AdEffDpUMhSXMx
zGIQBB5enbqpbg6+99WIUvQF5sP575VT8aSF7/EnKIe3PMfuAm8FewcVRKczAEfPmJ51ipRT1KG6
gblpmO6FpAD6X1rlHSyzhLoJ9TkJs9fMidU6rwVjSQodOlMNbZuRaX3oJcDmfDZC6cRtK5voRMYq
aCdDbfuyItvOWuTcKAtGu9GSljf0XuWcYlM39npypWPTwnEqygsQQXMzai1hxqoEpYzae+l6TbEL
Jtqytad/jJB2f+s+EPKmNsisAZvJzNDapIR92zjT57A0up9NflV5d4nsN6PwjEc/Priznzungwop
NWPbR86fIvUBZ0xLZRfo3EgdZ7j0C2050MRgjYBnqQcvddBdzbQgLNrsBIE5t6ikixtOqG0FLMxu
tMDraMNbyiCZIRG+lQKMkJNSTBoLHxRUWePUjWeeZJPU9pzBcVJqJIxIZeggDaTxctCeenudVHgZ
lGljAQxYy8ilJdHBYVQf0YrSa+ASmjVEa7IFv+C5LFTp3+MGa387sq8xMLY2WYF7x/ctZhPyUrt0
nRiK3uw2eS91UqDY/Trbtpue8ZkjpwunS5/Vb4DprqOPEjodjk0INsLpofYHSTFCIANeZFnBu1g7
LUyHZky/ZImoS1N3RsvMwBPE6lxl2wJlxRS/j0adH5Hi4oowgRto3ltTnae2tvaOGFnrQG62mEbX
XoprGfdzrqJmHxSpvs867pxQNji4PN1ep4xYoToZO5U1XFQRSi8vnfxtFAwR0iQOptUlDP9ikCMZ
z4jWgbfhFYTjhNqnKWp3SfFhLhwPCz8L+RjhzfCiK/vyfl+61RmTZydESxc6xlY06q8CaXgSshrg
Nz+VVffjDO69RSn35JWNINWbWEGGqcSaPrud/jNiDdRL462QPyB63vKqputh2avKDb+icSAgL+Ev
tq18kaiWhjx7xPmmZ7tqReI58lA2kSSHtGUW2aXOCY0UHnq7fcuY8iPYweJt0TBnKCp3CrxkTR7u
QleC3Fn9Uzjlc9SWiH6mOXI3IfscDQG7AmRaMm5O8dAxA64PVehca5IIbV1H+68SuHkRg1JohLBu
UZ4xnaAl1rTx2SfPOZbEhsRJhBHsgOlk36U+mG0z7neBnIx9yi02Z49He6suypXPJOmQK5tNaDXU
NwMGHNrbjJAHJ9h4UYjF30Lugr8XGwdKjVCkSzzMmPAGnc2reI7luE8awjeY+Rgbsx/5M5wPIw2O
iZFSMWXscwpCfTNf6LSJZb9k7kAqTsUkK2Y/nJRgRXM5Lkvt1eoHuHll/uROVKoWKNalN2krYqHH
JTRXspXpbYsICHSYpjltMqQVpkeN0U4cj5gD3PjnsMkOuEDdUyeNLU/AeNOq5NEjaRqG6jmZJDZa
Bliu7D7KGLlDZ/mM6APejpDnuuNh2U/+ATkAN2s2kTba57fJJxop7j7+MtqRBveLhHeD/O9AyYnj
tgue2oH4TX8qt67Iv3GsSriNESuPR9gfNhpyviP8Ca0kDSc0CKyO5iRqbB1NHPFWoSxxj2u7MFRy
4cn2x49SNIJ6gIiO8TiN3JBIY6sCRkJnkTzKeu9wr9xUCQGOJlN69DkqiDsR9XCIK6/8g6CXXpsR
PhI3fwwCOxvKQXzCEzuHycAkK1lzogl6Rlcgy4gidpYkMPUc6GUvM9gWLZAFz713SSu3OGWznYSf
u7aj1nkEVYe4ItO/R29u+Pnh8FL7fnXIlEV7xZz0b/3hxkSoKqt3lg1Kxl2ZxHDbg+HNqA5IUIYH
RDBIWE3ccA/xIVYm8kAdO1v//dAZaDYA6hYHM3TtXQ+rnisTlVcnv9ym147/+ifW3f/1IfNo1gfL
HTb/+ty/vs8dBNpcnbacAwdwevr7FexS2lE1nPJm/Pj7GYechJ3sEyL3GNe7GdIxN6IppeW1jyCg
mC8q0PwmAYX/5Z+UwMH/8uH81b/fF2XmzGMBLIdWAm63CZq1tjZT18wcRxt5LzSbRS2z8dUe2BEA
z++R0hsoXdVAH9YuvGfW6XBnZNjkMxvZzjDz0vt3SQbSjKq2nlwzeZVRfp2wFoHBMej59/OOoIre
ldU2DEGsP9NUAXBK63E/TbjoEEiN+1HMQYBeP2vdfHG0VYYLo6ftWDENonUDSgVjADVezFZJVLiO
ZAx7gJgDzzohKf1dOfFPDn2P3XGx0qS2GWeh3Vig1fD9Hn4KbeZF2LXTMY6TVVvOYufkxkPDW5vk
MTQlEOyWqAxdtcehrOiJPnnynlRpu8y1iOlYHXyF1VbSV2c8l5ikDTS/9WS4cbfcYlG99rVxE31w
0yfIRBUurbBP3nGcoPEgSC42KZ8t0BfJ+C0qWnNO9VuUAHkrqFpVeUlcdpkjvyJsPcax4UnPKBAE
BBgF6ECijqWm9neNYQyUEdDKGu3h2sMRZjHbgH74alJjraXWW+oHB0jYatv6zqthtU9GnOBpc0ii
g/+8cmOyWXPEIbaLCKNHAWMxBWoq93eXAaEnAgHF4jrUk+B5fiW+yr/pUKJKaNl9yjRqVnjMUcrI
EahwnF/1ePYHGfVWUF8B9Ntjf+DJ0H1aMdfHmJrgGioXjgTmqIqxoHE2IPRYdG27MPxSCWbxnBiD
FRAWqMLvXT7dmFLVT8I3Adi4FcfBDJZZW33UeK5HisJlHfCbO2vOwomxd2jSedG14YKJwuLKxPCg
JUN1+PsP9a6VL4vY3Vq+Jnbl5FaHev7HB1G3/5uN/f86Q/y/jQf/30LE/7uk8f8PM8SDwLBdP/g/
BYk/l8zrSpLDiwYuwe7Xv/3jP3/oP8LETeOfHv2IIADtgUrT1fl1/W/V/Ns/TP2faNloLcHl5a/Y
jvWfUeK29U/T9XUPV5Ju2YYXeP+ZJG7/x+/jazpWYt207P+bIHHDs51//I+qzMdZQsGr9UyDp4tp
GQFpc9SKvkUMevXzdUXCr/7tH8b/bLrKt4VtQ7oXoDjJxGUuoE4UGtW9NS9wjetf0KnxkgRHm9ym
veUH4yXyCd3uwaai+Id3kfv4peiw6RrcL71WR+lXeOx5lGLWThQytelb2C5ptvYhxTdHRyHf1d6p
n8v6ojw6OUAAIcxjZ7Cimqou15Ebt0/UQ5gmI7o3dcf829AfjgjzQ9oHEftftgU2LOmmQ1es13y7
iRpfyyXqceUg9vTN9PT3n0z2MIB58KlYG9dIcWW6gMR/59nfaN1hDM56MLqLRsNNRG/zok9z27Im
f8eMDZc/G7cb25/xglsoL+OzZoQ32PDxi0Ha5kpry5cmb4JlWn6YXXYv3ZZ+BrNaRO86P8TGpMYU
M5KJRGprF7OzoNHepCkwYufZLOkkmiBipkZCnda9iWkiM++gC1ZYRyqIjCyfzRRCXcHFS5RWQ+T1
LmpC78nowVKSQgU5bLJ/z601I3CNjc9W9QndnLuarOxdldIFsyOeEPmbPXVPY0iOafLWa6W7yAEH
LNK83gkTMWACv2DlQq8fvfZZaxEMd9Wbal2gS/FT5HrdNkmksZB1cJrQ7eCg9nYpeUgD5k7LKZot
WsAEfSeCVddlGmx6xLH7eULbUrDvwO3fLnQduc0o4Q6lgDFWPuT9yUIEmQhLkjid4iOsZyryTKW1
Z/BDyO6uL2+WupkeYd/EeIilYTSfNhEnbkMX00qZC3r5ZSzDi9Xa70VW0hlqPEoZtpC5uIbsY0KF
EFrz7Lvd47otZ0iMisslPLphybamXwofUxPQtA06U32J5wXN5IhCrEfLd8VzyL4q3AYlrmKc9hXa
DibYMJCHNXE+m0JLlk6nHajxd2MS7NidPtVZ/VlEwy0DgpAmpPSV5VnLj2VbvchavgRO9RyHtMCR
jKiRTnLob+cYAeRhJ1/6m6kt9oYGhtOxX+IK4QUoE73eiMvkIBlIxLb2GfgRJW1rpDlOauORh9fl
h5gnfYh3oyDXrfuW6O8iu2HPEKGnfo914jWx2Vulvx1ra2V505ZwPoJbmZFTybpGeexlTHeuOPpN
/UK668YtjQ0qjYczFCunVMs8NX8xsFuHSXoYnGCfpNzIPdR3ZHOEWCGOQh8f2qRAm89RKFZpFxIh
0u+yuNpBOMG1O9x1S0AeDk7Ubc9DMYOp0FmpYTtJ5P1WusmHZGN36aHhPbmYBUudv1eD0Yk/B9HD
iXfWMyyLDQWBdGhnxUgWSv0MsAqN17Zvu+38Kaax67bVzx2dQoO2qaGqrcnRmlNPXPlG52ftg0fl
j+JjBDpjkRBn9Ac/GS7z52EcvBhacoGxvWOnvPbNj9YkOSzX4MZYeOfsp/m/QhH1VZX7VCUb0+W3
Y/c0gvGpasJNMoinks/Z3tL0UGZ3zKmZyvmmvqyLacHdtIkJtsEA4CF4H/K19oIaiyESbLVgx2hn
EyXjzgKbNp/pkoZGH5fb9Xw46EhgnWOgblWrLHPO7h69CuP14pjpnIwxJm/jSxlce+gm5j9WRscc
57E9lCuCB5HLfzpVwpklL3ty3udX6frdbWoVQxcb1VG9tSdSB3QqGCI66+C3o7OkzQFFgzhaRA6i
cQvqYI/odGd9d3aD8Drbg5x8EEtyS/ERJGOEvnhi7tOjz0MzwjQ/6ZEYadPWAgvY5etWpAcfaX3b
UMOASELLh0eVbbhwD9rQrRpNbphOsEOFIZNMmJ3U0nDmxi+bLA6T+Tds5wiTezWJhKUP5Eo+MWGM
Iey5VES7nC+RMnNxk+ZjvpTnY24NzrKvzp59HcaAFk68ygtcl3B5FdbqmxGSdO/LDS24l8yoXgpA
kVL5J0ZWx7gjvNt+sW1wxlp8ifZjED+PJVeRsg9TJ87ka5MqZUL2jzeEtm2jeM5Z+CaqA92StWi1
DZPJU+STYlfnTJ0YDBfjUig6/wzWu4LOl8vyR+pQLRgB+1sr7ddWHa0aJBetqR35H92PVbef0A7y
Uo81iwX3skq6tajMletPBIBrqyqaHuNgLeeFeP64xWLn8LTWpMXkz92VUU40LvFLMG+LMj/yQF2P
JlEOw4JpBarC7O+XDbYrjPS59fWjmRFS2CRksfS3aODAoK7pMrYB7kHlLvNiBw6B2CGjIlkBoqj+
xF5+zwZ7k9XDj49qyVDJyenNl9iI3qxUHIOMTY8Xy6uKFgOQmLjX1oph03xRxWO4aoNyH5vtPS8D
vFsuFnBv53O8HJBUiOkB0yqkSPWGacAFTPPenphth863obn4m93gqOnuwXJZNznYefWoJdLXUVsF
jI9CujLMUF71cjy6kPx9/bkjeZRX7WffGkPrqqk+NG84Tye/NR9sjvcZkpQsvBaZ/aEZGDPj7NyI
6gOt6KbvqTvy5KqAZsL0Ixs04eUsK5cYj2w6Tn4N8aN700v/GuvjsocYW0RcMgYsUHoEwXiVwFUC
+8j/8wJOpw7nnr6MbXDq4l9awyLrP7kDOS+CWBT9Vw55pC5tvNgbsibW+rhS9rj0FTVQi5maZg2b
qQHhedlxSnJ9q+NvScdkw2YTbX+171PzRU79rp87HynHEUR3B+FZzHnfZfVs+dMyiyeePAyXwcTl
S42bupozwR3SfUXirjHQrDI5LUx8WQxYRn8bNLBSahaiPCQtKt1I+AzKsNYJhm3Gd1G/nlfmCP0H
MnjkCcxmfBhm5p2Dgi4UiwGcI6YiTEWHbceIAg+IVdGrS7FZz7BCH5cWfbe0Rn4G/YfQ4rUdYLCq
8YTy+didjcXRTiCa08ajZW38GfDJVWCo3y39GSUQ5Gr457hy/EMY/KrIkZvPgueQSjCSBqyK/egG
v+cXg8D8OY28pf8xti+6fevjAnbHeFRasklJ8CnwASyzIHuX33EuzpmVXnBRmU91oF6dnN8J7wHo
260RaBhj7WIX8cGjXYrKGrXA7AvcJIjNEA6jeW+fot/z9U341ll01Qs740fonDWBydfW8FyNF69N
ruwDr6nvfMcglTpE6NW4t7rgGZwfuR5ibwTRoXOJrPF2XhhvCBhFlICFmSGOTPQ9guC9KD16w/WL
C/ackfBCc34L8IBArg2LZzxKb3wY93BgOoBlIeDSK6OZCpMeivFtcnMW8myZJDDuzHGnKEraqV+1
UXdzIp7BbnSYVdnOxBgzWacvGDmF8zCS7lqnCYSTX1rswHnn5OvAIH1U5S0kX+cQl82hVdQ1B5Px
x4mnbFbke2VaL5AwNyMveZT0HCcM685B0j8rivycwj3mbsRPNexre1g+SZRT8wIxFXB5xLAjze9g
pyhvsgJR1rT1uYEma4l4aqu50FehfrRPsNgwYPZ7vR6AY5Vbv87fNdfbetCTXCRQkLavRHQ6Jagv
Oh1W5h8yU5FO170aGNvm4zxqwbXIX5q+eyks77crEVnZxfeYVK+uSV0GtGJIjV9AgeqmPOOTJgiy
EkcNQEFk2i8mERmsV9FblXibhFFYmKofFYit5VBh9OmlhnLAvg7o7Lgmn/sAXeXZLvqdPgWvWsJB
oMInjADhXrRpJnpEZrPyxIQtjbF/Nxy1gCrVoZRmOloj2xuwt1qQ8UdgSdB+jDB68xTDQGCCZxMA
WlupH+J7vt10xQzvatruBxPqO0Frxhjc3GINt3rZIqilV9reletvi3g9soTmfFk6PfyrsTvND0Kh
1D1cDrihHYS7bRsSYM9PDO5HrdwP7K2PzM7exxnC3KtbCNHAcfcyNy8MstC5wLVzPhPmeWRbX+NJ
/xX1rzE6LhcTaBaEb44VvZmi+LYDmyBVY4WvBT9X297mLwx9e2f3URUZ5ec+UsM1zMd7EbykvX8w
E+JJU0Eo0nirRXVsqvGC7CxncpBieOJo3dNenA27PdlTfC384TZ6w0th/iEP6D5uQDJd6odlZZ99
nX3jQdxU+M4HKY6dzi2TRa/zk2t+nfO7CEiTdTRnP7+sHmgV5EL4wVet6V7rtL9Q8V5JU3oabLGZ
f6zQ2/v8Y9kY3hvkUg75rWPKuez1jcyh0AXZOeIiCjv3I3amB+zoKxXze5XLm5+GwO0mlBAINep+
F9btSarm7gGBS2IkX/glYLNxmWsz0unWZfm5tIxvfWxAF5/NeHgujPgUFxuvbF+HBGuUX5+GKj9P
uf+hskPrpNvR7B8iDG8mZQRuTyrpn4YdYNaVnyMVZ0yMAQTk3G0x4aPIHvwbMt492rPvwFZnEDV1
pF1q6Xywdb6B5LsLcIxWe54vCjsP76nvf8ynURMtwJThgoeVXcx5tJOzY3q8uOEyvwTH0+6dmR8r
+ZXZ4RZWyq1jLMHdfDf99uqGwyUZin08s535WgA1zZ8nh3lHKpU4ezK6WiMXVmW+RHl/rWV6RkJb
me6xZ45qO/2NzNsPoclPZv4M10ZIgC5wpY4CP0kO2Eofmt3fBwWG2YqujNDCsD5iMj1hO6cQ9G+5
hUm1NR4aEb2RdtRMh/AJczm/8FZoN9J9j0YSvc1vCkj8XhqfcRUdev8qxhQ9RvSWNsR6Je0N40ll
GM+VCG5/f78MTvDXPNO8K07kfJInD2Co358NruxhUqfe+6Fxepz/VDg5JzLjzlMSPaoBM3LRnoyA
jCbuezyOiJ+vmR5dJeJd3JZX0TtHycAL1fffy6aGyty4CrKKdsGacNV4BwOkklN+ihBTza9H9+pd
QRIo26qP+VujeDprjnbXtYYhAEg5hRNWxGfdJAUOi+3IuAshZO4O00r5cj8k5dI0iqNLNKM6s3Xw
/eY4BpBseKWSZfI8l6bW+KL/ZBXmcWtBwhhZl4j2aGaEL1nzjhUn5i6DyE2n5zafgCGO7nm9qDwY
XfSJM2TqecT2zuA1dt6pNbSLlwc3s1XrmFlUbrknj3VriEne5o7UUvcQ55Ta2FimSD9bLhCLdBVm
+kNwg/Y6VwMrqLRPA2K5rAkvUTHdeyqD2lA332eQYua7BpLUfPHNV5ReRyfpNG8pvuD5jmrt8Bwc
GeZ/hFZGNbivxqfeDW+Bzg2T52ez6x/zqx/HlN61pKVjvMxfjyf/FgnjMdjlySnOecV5wu2L3mTJ
sOVR+NMjMHWGmIBYY7wlhn4em+bm29MWaNVKWMPNtuQrg9Wz1MaHbzWrgPzOOuEoGJn2OerElqh6
6dm4z2uxmO/SyRwfo95d53mzEPozYvBr8wfk22Wq4vdmFRnhubEZjMXN0ipBUifqs2/0zfx0sIZv
xmRHXO0P5EHKyHZFyuxBsV+NcL8OofaMOAm9eHOfX1PseR92xlaUzozv1XfXDG/ze5yv7BYZv4Un
b75XnZnTkZFyqTzeZ39XI4/MlHkP8qHCd0+FGRx8BaykflZc2imXOPa2M0LZc90wjCHFoKEpNavl
53t0Prqx15+dQLzjCb83gfy0eyQ0ffb3Y5o2E6oDeASyfiRSkmk4bePsfaKxw0OPvFs3POoEg2u/
FGHHDrV5UrDB9qKTn5XnZOboBGP1Iyl/YEk9e03ggUGsXmicbqvB21o0FWO5CmVIZhRFYWMvmw7i
BCtqARHs7x2QxRubkZYOhbIc44NuvpH/C2VMbuaLBt/TRswCOoTnmMJebZ+62hyfnfAh6UI07Yks
tE/R8liIwNzy39YfIMFjFxca8CzrqYtZvr1xm9vMyot9HzKuwLvjW5DJy3LVkMuAA32rTflyXjrL
KF5p6bkikBSwo9/9IYYQCP6E0BQ6suaQlIyf2oYVgVJebwqCMnluITRYiSTY1wYvG6VSQwlcDs0J
1seTFrnzWaEnEp1IUluNIHawVG+mvNgm/87eeSxZiqzZ+lWu9ZwyBxxwBj3ZWoeWEywkWmue/n5k
ddutiq7Oc3veo1PHLDNyBxucX6z1rc7edFl+dCPKXsXEqNsjkrjKmJ7NP47Hb9X4cgXWGPRVXlF6
botQ2w6BuO5FdgiLZzNjAkFI6lBBty9QwcC9LF5QDw6Ctj5Yzte5LG/gGRxTuDV6BQGhZ5zFXWcx
bpyvViP4WpLp0LhAnpzqBOJ6w1sKy//Up3uv72FUIL5iS5fUzakkqkI57v38Nzmn/HLY8e8XNZcU
nVUEh8NmVdaMdGe0U6OprWoRbnsDqYzvb+IE0ZoJw2csKTwv8zXpiUIQPUvwnHAYy1vDswYPra2T
rgdc6kGGK6BenbAtnW3tMFjat5fhKcqTrySEbU3kxlaTrkIj0T1hfQAGnYavMJuHc+Bg+OgOUQPS
Jm6J62zT8h33CaJQ2RKFiKNTwEPMmcSHw7BujeIcuo1gh98xyI+PaVGIeZeG0sJ12FGWMM1zLB6s
8u4tz/0CKl6uzRphGBM/9NfWDXbRchdF7l1b+Hf1bA6N66VXY9ii4tlaPnoxL4d9IrIefR3K09K0
7r26Rx3efpPZHa6Q1imMX3HKyq+QtLljrlZ9S0gvUvrP3Gj5D2G8h8SOGXn4Orr2nV9HuxyubuCe
k5wREWZ0RSwXbgX9IgrsAX2UEV6OARIC0Q7BtMZan3DUvg2WgTQ/kzr6Rg+p+cNeJkl9tK4DDG0w
Ohnk1fy6cgTJ6qXiyZna57KLn0Jh1Wuka8ouUxhoHsWFdQdimSWwnhLAFznk8WrxLlWKuaop1hNa
DZm5zVUPZTkDJIMdhFW9mXJG4+qQgyIUzMVaPjb2MdexRvgagwRDI5db52qgilVHnHsrM8ICNNj4
rj3+ECF7z9aU3YWQ5hbY0jAwwsZAGPAhM2J0rQAjJwSj7ehVCIf8HnRDlKSbPsJG6CKjMtnYL1IN
+VTnT/oyVd2+bGE9pvbw3aP+BtxXrEh3ZU7IMhmUX8vKIl1XdoMws32IVb/FJk9/SRu60B9s1G7L
1Pv14h2WsYmq0LWce7fonaVmuLN+xF3ZAclWKOiRuY93hk3oYF6WWEXGz8Zp0VGXxZatNaWZyYww
lcknd+VMM/E2Je8vw/abpZ1M3xXhr9oAfad8yfS4XAWyNrEBaoe2a5tVmjYu9BcY3b04W118Di1k
8OTa2ov/3aX+2n3ej8XXv//bR95mTTXefvmAUP66FjUc8bs96jnPmq/ZHPm3Xeqvv/Qfe1Txh6l0
4QrIkLqSFhvRP9eouvpDWga2A+EI3RXyb1tUSwo2lq7JX8IMw+qzRuwe/Pu/sUVVknUnZAJTN9lR
2v+zLarBv/Jji2oSYsqmVvJJHO7Cv29RPZZySahDbKR4udNq4kHgwIsMuYR46hClG4591knhsD37
MZPg14PiBlrCEoxEaLDq6uziXJrMAGBcXBUWw/KoFDm4EXgEInsQRbm1ZokiIIQdkSmArNsHFWuw
YDoSbRItfFK8tVtJre3n0UPTjjAVm6BYmGOGLZXbmMyHu1bv8MSUOg+LS2aSrpE6nBYP5WzqBSCa
Bw4cjjR6Zqaplm0nVviXr206LTx9X0zwsd56E/p44Z7iKfcWaZhvQzt/QxyOEyWTwAHSg0O869Jy
C1Z6Kn/J6pchjPEZMp4yavZxxOceeDP27MfUi+e1b7Kqj3FXPRPUcwfXMQrTFz8Aagn7EUhXR268
B1JFpVH3EvhsRsdyXPllF54iGx9gjYj3mITpk99k3qMoPWjGWTtQRbEjKtOmRqbpFDsMpneEqJPE
Xt8HYfyqVdlD6UJuiasX34VS1WqCRD3OfVDKVBrlvRwRl7SWa6MpwhRRR/qNHI0H5IqQiBuPSJ26
jq4SwlfY8O+9FsPVpBMFEaQDtFKtgwyWY0wiFOZlbLDqtS4Iy2IamD49mva7Y4NQcCRR46UFLCEv
yMMpJbvQgCBanc6DP6V3kHIHq0arxfY0nIRDg5JTziUbnRfAMh29W+Z8byHZVbxgzoGCLjLPgrMZ
QOWmwwB4OFt5o0095SUfwfRkI6nDwHsdxsAkVU+sPKERn2bvHVFnweFLLKp1UhwMkp/4DXV3b+ZX
hBmKVSK/sPukrFm8p6FuzlkwbOqUaC4jwAlrTs+unZFmCQQJuOKcFccPzVkyxP4+kN8W8pUDJXC2
mwg/CubwLpE0m9Zx3xzIPSO0S3Qyj0MNmU3YzWehm1duU0NWA5ssXe+zm3OlosJHehU3D3A68Ufn
vIZwSYL+yJ6nGqV/MNyTWrh0bPx5wxx3le2USHfBOJ3dAbdBYl4Yzz7Ysji7kV4ezCiPqGzEbq5u
Whgly3o0gMCaDCarvTH5V2bSjUvP1j86jCODnr0wFiwXSTGhou/7jV/756qxjhCWyWkMLUB46Zu0
z+igYebW7MT82sGgRKD3/GFmDVARRAeQcy4WZ2LhsswBD2m/isC4rmKuZijBAzSFeu+5/9cNe4eI
gXhVJ6j2+6Meb3pU1wP1ZigHojlCsj8y4HtKiqVDsE7JSLss9aUbQGHN2yOBPXo13Rj4qVyenSE1
nkxEwjAJXipD+/bnHxJSgQ4obru6f4ho4nPhrSzAR6swLnXibu1r3c6b9YSYjOrG/ozHj1qS2xU2
NdMZttVjdxeP/BrG9KZ3XKqR3pJZ0IKzmLRVkOXhExcPf+CSPEMADEm31wfn3RURe7fsLYXEu9Eq
4w0jRbJC9Kgve/p9o3fuSX1Z6j13dexyjyPYO1hJzm9XX3WD82TnR+Hm57SFvlEuhaEdrDm3DZ5j
Q0XsUBk7VMikruzYBG3RalzwmObU0QX1dEJdXVJfy4k+wIlwkSLlQJQ8rzb4+haaYkqEtabx6WRc
QiwgQRfEiSGSjfyHEKlJEXYn+s2FJP7K0Jgcs1fpHJL0Hj3lbdKhOfFY7wJTHIYJDzd/U8fiDttz
6RCfbBHwDP9520+kG+s3EVo4SaJxo13p8YNtvkg57mJ8Xngp2DBQDJLUUTwP9DAjvQyGUsa5W2Nu
cSx6nZaeJ6D3yeiBZiVBR08kcA7RIXl0Sj0dU0TnREuwk3MnRUfV0FnN16Sl0/IDe+XQeRV0YC2d
2Owdwca0nX/cvIzy582JTu+GVYtTQl6hMT629HbIYRYslxfow89u9+1Fx5I+0I+vC7pCSXfIY76K
6BahYe5HukeXLjKhm8w5zJwOsCGu7EzsqogoXxbqqvA3+AV/XS1PDfsU18L8v50WgO/sLxp70Pq5
K8XRRykkfP9BMP1PEedoWbil+75DBrP14UCq6KnPolNc9pv5us7b+QG6z3ydR7dfD6210udhiQQ3
TLcNznJtBFeYQ3be3IvTk9tzcx7TpZd064quPZjbd4c+PqKfD+jr0X1tWUytde0T4g5jmXM5DwFG
pgF+/Czm2QAzgpKTaB4ZqHl4kDNVyCG1mkwVzKR5nf8/qfAMSsdrskWvPNt8Khhe8K0sLaYTFVOK
hmmFZGoxD+gaphgV0wyXdpnZRs6Mw8dnNdlzKEq2E8X44GTupTDMg4uVB7fDddWJQwpTIGD0Owzd
w6j8+5hDNCEpJm9YjZTeyzwLr6buQXOMa5q0k4+/o7bz8+SzN4L3BR6I9ZH+JJjhGMN7xUSHmK2t
YsLTjIx0SQYajGHl6/7NsOmM6DnLtBukDI7T3ba2fiTAZzmaw63Jz8ByfWcyUqpj7WJ9zCKBWXSg
D+NS1wUyCnaMIDlNHUCjvMnciu6RdSCeCRkjfC/ErpzYiPvuyU7685gepIq2gLBuOxMjGP6PDQtu
IZOtUmKbFeFNVLiHKepuJx/Lges/un62tpueHTAjNV2sZZzT6ffreQ3bBRscK+hesi8BIDe+xZZ9
yQpnb5dgkGV/mzSXsGjeNIxE806kot1b9KG4TsVzUKyauDmWGkD7EnCytcrPhDMeeFXfps7wNKro
Zn5mbJ2U8Vx+zUOe1M9/wRpLcxa/TEcic0LzroF3V9v6WTnGe1LSWg3EM0TTqSimR6cKEFgkh1S2
r4nUr1GYuL4GNiUjVCGG3MDCyAvrk4scR+fmDno2FTXkAqaDstRWVVdfogl4bk9G2pvRsC06ewYn
LOOmublK2z07g3XJRWkgtI/FeK7EdJClYnLKIMAif85P8yNGw3PrcFs7oX814MbAPhgsEyxbceK9
lsm7MrsNYjGlH5mmzm65xSjbu1qLbnwxPReTt++NCDs7i0rNmQPsd1UyLlts4XLwt3Fk3Dco+n+N
zLwO7auNq2LBy3GSLXwgmPelMln5agQuSKguFdWAmaJz15z4vSweevaq5OsebLu/4hifMAkZFmWH
Y6wxZz37gbuDRnNFBMu6LupT7d1K/OR9rYOpbx/0KrwN2/h6JM4rYpLhw8GUeAgFc/4pNo84ki+a
ri7jFF/3uc2a8Y7X2CkNh4cAAbuSfN2zBsu6m3cZCeuN3O4e5ul5wZKkyL/nATWo4tWYaLuKsQsp
tQ/zXHeeTnfOsLeLGfPm3UXMeQOXoamKrlsjAe857T2Dki3C/8p2q2LNiqn5krDCX2Z1Vq2L4kOZ
ppjjMN/6kBLSagoCB8qEkiOGenBveBitUlx7yKbzZeUHp4TGe4zVTSVHlu+tc0qj+Fy3N327Q0v3
GYz4F/PRsUH/FsTsxHKTe7yGa9iVzQDUGlb2sTFRz9fOuQKwN39IK7HPDKx3mW/dIPkyOPnYHJek
fUyquB2sCnBXYADy1AU5njoL6oKBUchIpK0yaADhBKS6hGzjUusARIMeUHGTMggZS+JxAnJA/LoN
V1qltIXbzLnW5WnoEnI57UrDE145m2rEFGiVYNbj/pTB6SHHD9kYDg8CyrmVqixeYqY+eZ51IkWr
W+V9hxjAuoKZAnvTv61BqmBPw9hkVA/DSDQLLaiL3dZcw3jwlhYx2uyI2H9m57TgEWmy9JLlZBaR
yKA2VsCcKSLiKYVVk9fjSmhedUKwihkwvJBQUGyUZL4i9YqNG9McGq915/BCbuZkqCBkBjHp3Ztn
l5vQpEYXNnVOw5JFdyGABFgIixgOhSHWImNfbFlbswMkj/X40sQ8rEHXvlSTLSE9VdPW5WuOBC4b
UgGTxSTKN7dPKCugDQ+tQplnLYMU/cjASz0ps2AnnHwzON08fsHGidfBT94NMzTWEz6k2bHJwwhu
tHyMPPNb7wJAPgKA36xuUC6gH17LQWoRCQ6sZZEzMN5oLuztuPEzANyVvu4VpxTpIbO2bSb+NN+h
LLEUB+XE5AvlLL8Jubado2+Lgvgl9s3Qem1WEk5fIz21GaUOmGBpSpD9wRjYGPoIYRRsNsMb+lwi
rexNbeFdMzlDq4E1H5FauwK0+trxUuoZQv7sCTyiRIhLOE8UHkvTuE86O8Y6BOq4ysu1KLv+FOq3
dlGi763B2cf20O0sNF9rcqSqDYa9eDNqZgu9EDfB6EEiwNmLLYMwsGXqvmsFt6Jp2l9ezRxV1fVB
1TYb+9RU3OpwGrCgxEstAy9vUQ4sEqBuy4g8HyShHswVrAiJD/5F9FCYMAnxJXgbZCMw7XhsQM8k
J9gO/Zq1CwtymFoW6hXcSs0+HlW5a2O1J9ZgWlj6jZuKYQUVEu6769Iv6TR6sf8wdUwTTExnaZ+a
zAdcmkc8tgtFvuHSFc1WzJM0OkLzOgoYg5pauGssWe+9ah8bE10VB1DqXsUD2ClIgAhB7azeSmeb
pWxgEPoZi7rP3lryTBiU9guH1ynfPfBS/GBn6spvsH26pxeLToXdU9U6j3ZhfnUAYd4kidXKc/eB
h8W4Gdr6KvJoULHw+xtnyK1TH4fjNnHDL87U8YpvA3VE6G7Kdv9n+BPE7UOFhu9Qzf9VYL7d63pG
BahCvn7sfY2XdXejrBdNC54ji3Lv1GlMA1xQNUdC6K9NMwDimA/snua5iucH3aOVVRs3KAxuEh8r
Yh13d1FybePw2HMfA2Q0c8LUUuvOcS8WLvMSUtLCtuMPLVf5I3IEyMvVFYSO4dDBv1n4o7Buw5xh
q0p9cRW7oGlL1ywXhWtFt0y00K+MoDsx5p9QL0ersRUf/oSRXYsoPnIj3cESZOkRkP02kuaNCFJu
pjwwz+Rk9rd0XIexSr09o1+QiVn5TOhluov88kFDdHKjjC/iB7QbfrRJ82NUu2boS4Y+dDa2WeIz
zG6hiPcMWLeJEwCGTNwXy9IfzWYYvkrMM3U3PdpmtB9Bqtk2JsnOTQI6FO+QzTE8poGd1lVUAqDZ
wczavBywxVKlb0uRsPhOv6h1WCekr3WaPBL/d+Dxhvo5bXOjQZzp6je9JN2gYp9fJ2foc+cxqIBg
VBZqHUSThVMv5AGHOYu22r2vtZEwdlhBqcOOxbTQmkGqKtkEELtU8QNEBKCSNPKWIBJvzLbgPD9A
RB2w79y6Uc3GgnQMhOj8222yIucCiYbv2wvct9Fi0XkE85gTq6GakhOwYzqCUuOpmThSlm2gNv3k
7uzXsldEDYff4C1e1WA+1dMZMSsRCp9uEn5WRfXMi2MtM2vvS2dfVsldgvpt9F5HDyi7zjBJJzwe
6B5gzdbwYZAMV5qXnYIpOZGPXqysvL/XGC+wMRTE1KBZ6vTxnA7pe2oZW8Oa1mGOg5g+196Y4Zlh
1NrLvIOwxFNZbxMt+q6UeZHObAjVD1rWfrYyOoso25P8SC6B599ymuy0KHn1I7gaXq24eZmJuFXw
TVQYOYCFeRM63v38vyZ++RYVQZLcyDx8t03KN+qec+XFLLpKXUBaUuEShtLFc5JTjet/pCklIGkY
Nym9pyWYdRbvRcGfcrLqOQ3JBKnYt2enpnXuGcTcuZqz6XW5rRr3rKyrtOepcSOrJljG/8b9gGMz
+sh7uU1swB9ymh6tseHJnrMx8uQ1yclqSNnLBxbD1Ajksl8F78Zk7UP2u0DE4ld/AD2ujIs+8SlI
m02QOYzrijyxVKCDdwXKAgY7U6bW9cQ1ydJkxuR195rA/SmMAmVYGAQQPUh1H8Z4bZLhtgxLMuQc
YjiETlUssb22LhFJ4V0QOg9jF6wIU6Oo4cvoQ4SZEclCibeef1PHza7jsLqriAbpk2qn+e6nPiJO
4ctfxmCgWkfSsTPoNNT9UGmHjkvVsiVfqNzeODmjvbx71wMAgqncRXp302WbyeCec42dXWprG/DJ
ok7TEyOCDwgIM4YveO97a50Y47fDn+h6rk1m2ZuwDva5zs6P/1bIMlIFUvJqRKCO9zGr7BuhUg4e
TDBBg3eEbcpOphmdnHpDotojh100oWB3X1ApttEtKW1ry43XNQKLrDVvPMu+NFl1iFu1qjCxw+Mu
FwOfNTP8S6Q5iOTjm1iZO/DOaze9N3melQJsh2cQWdM6Q5/dmb8AA9AKLD41jmUiY3HUaol/j1C5
yXuU044G2d7CnzdAEtaDXTAHzDrMg93U3tcZd2rCKWn22Jrip2YmbciEcfdwNVXlsy+4yzItvctz
8ybGU8I/Ms/6FdtMn4szc1GBnjr3VURzMpAGy4zXxiSz1hTgnmHg8xWDvY/JXztjzNTU8O6E1A8N
uSRFwd8JC3A0nfzAe7MpJi470S/lqADxZycTe3HjVeWy0blWdomTJG5A0SW7MSDtzBqsS1U0z2Md
f9taxxLbzB4HAVu/H9Cu4kE44AX+Npx21WvdueTCA4v8NpuMtZjtroQX7Rv4H4ux5ZyBhVCKSq50
9ws204zIya4dFbzX7ym6cF3TaBixAmjhuz+AZTOTtWymR90gS7qFy2G8iMjBTTQ9EiF68DX2/m32
GvrGDRu4tc+krrS4T0dyzOua09UMuvMxbzgE+tA8JFHFnlRbR9n8hVrjLeMGxJfJqevsS+tld5Uh
b3gf3rmY3tu23SQqWGUTZ5rI3xTeoop7ephYs0RN+ewJaFyijd+/c413+URTILXDGBs3KTdzImYg
Rca1B7Nxo6Q9w+RAmkzti6Meyyc9c/dpTsvRp32+olwBxhKHn3Avt52lLQdl7RPPP1Zj8RxN/aOs
HERaRE579OmDcmhTzPzapJO0wx47HIqzECcDF6NhEDqwfq3SgH1AVBXUcta6aoBX1xlYCnMX5g4v
ER7xzAM9p310DXfvOCQnE0FnO3TL0gnPDRLgsGP9THTzO1PeFAMiTtj+sQs+7LaKN07NYWz2cKzS
/ujp9R7p/CxbCRZKAz5AkhBYLL07affjKC85zqsuAI89ywsAkr5BooG4KXeYhR9VPD3mORElnr2f
b9nc8N9HUH2Ry+tysDoYlf2ywOdXmPa+8NV9WEmkzHIbeg1mQotoPeOGM556YCZtad0ehjvkgvxa
TxncCn5U6GfXY2BuR7Rgdg9OVFac84M/PlEO80yCLurb+nkozc8MRoyWgn03SzISM+c2NKbrToOW
06VzcFSGZ6jB++yvvIE7ICutnaXxQS01H9QyJOOaOeJCMt9hkkWDpa+59a80nzzRrotPVWTfY2UG
w4sZj+Ip6KhAMsz9MRzqAeFyTfyVlRMv0eGT82EYxUXRL7Upg/ARmysi332YKYGxjpI+WPVGhldD
j7/+d7/8/7Nfxtn4u/3ytg2zrzcNE3791v51L/3r7/25YtZ08w8k75aOX9dgb6wc/T+XzJpu/+EI
ln0K5LLSdWteAGd5Ne+SdeOP2aur2H86aOPnXfJ/rpl18Yc7/zQW0JaDw9ZV/5M187zK/suS2XJM
WzFTNNlz8xkt2zL+vmQG8up6YVZeoRrDBxZ9Qj8cr6pELKbc+OwG2lK3NNmutq9qNC7wj8pT0op+
WxuMJgNfhpuu1CggXadGquy/NLNzRraocYwptHkDdYekxTZKVBdTowQKkRyq6GjnysSoNfIa79Br
THCGd3Q3JiYeezWRVEVb5lu7yXd3RSqRra6FhhueXESP+LArR0PL42nkGlvE8KgyS/d/+Sav//Qq
/x/yfq7zMGswJVvqv14XTNKK8Z1EHGAo+ffrEldWpkGQvKpVG21sYQeYPhnzwF1713SWJMa5HHxo
XDJF2h8WlD2MlxUQgsiwmg3v5gnouNI3OcEl694d9ZUpZDQvTzYEz7YnqxCfBWPdE038W95ZdH+O
IXld60B1DIuhFlbFUMKDDCYz2KdbjDAwxkcDn1LgJNtiZJXj0N9XZjlce+rdJosOYAhTOL7x5dQi
qgGlHK5Cg+VvLuGtt7LfFGqeT3oBlkO3O1W1IP09qIyl435pjM4OUcXKE9XtU5ExnVGtGW4a7U+5
Co58/yv/h2srUWn8vOekIazZam5hljZ+CBsQA6mps7WLN/n5tsenpdL84mMwkA1JUxY4ZQBWA3aQ
EqMw1qM6Mp80W9w7dc8MqYjvBmDmRU/osZ4EzGstK95mUVMs0IeZiyilvsl1Sg4A9d2GHM+zFGa1
mxfl1H00ZVEI69apwmyThSrZ1BGk5dFsmQf01kEOzBXlZBDgzfMJlEaux3lI18j6UfKwLH9/oxnz
jfT/vPK/HkCJ+sRxhG2iTZE/bjTXMccxlBrD1gh7nu2tgGAo8JTfsumJyAgqhoU93heFQ36UDyi2
NkjbSHwdIO8wqhv7tZGR+BiGiYv5M33XAnK9HDid1OHJN8ykfDXMryOmG8P69x9e/4fTQ0rHhEFg
6BJNwo/To5t0LGuje4nS0rvS23LjgnBkO1Bs0gRyO5HhpFvCImlol8jqIUyb2DzGQM1iquuP33+Y
X0fVjytpGah5pLQ5zOyfj6xdMoyRTnhllAZhhhbdutbl0VKzIX2mWL6hZqT6enAhcgl8SCSi11eI
eN+GyAFc5CJx4WC/JohyG3hatOlsB1QNDiq9nvqbFi5QWGu4BS3tck1xMZT3Xjk+h6zo105SeKvG
pOsLMAeQvE7AMS1zPZUEmmcBrA4bD7vU9PdmgJZKKGaxL0mE3MCJq9C18KhpJeiwvhyvkRxOq1EP
x8uSJKl+p4uRjSF0t1Ob3FtBSCqdvfv9lfvFY/hx5dDGOoDEpIXUaMZT/JXXEOM96SSC8zrvCwQu
/k5GTIm6StEAsZQu+3ApLBCSrdYay6Fm5p5FF/wLCIiCbljaPfV4JM9gpuG3jt64naLC2tktsu36
ZPMATrbhHDCdbYjyNA/0Qti6sfBj+GDSb+VkWzmaWpaS9TIYsV7c2SZgLqaWTMYU904uuad//0vr
vHh/PniOELbgFWrqSpc/fuk6G9UodXFJhgFFbgfBAA5WZCLh9XR7WDtBWGxGe+c55aG+yjrxH6q9
//YY1OeH48dV57VLdWArywQZNT9cf6Fk1IMRmpVnXjhZ0Ny20beJ/FZDID2a6U0mun5JqCHTXnHP
lTtYJScaB/e/ug7APf7hY9g6UBCLVBzxE9YhfMLE3V5cgjrbmuDs1g1rxNRXN2E0b77a6ozGKj73
hX0rcu8Zk5DEd+GP0JjZnHgZdTDIWbh2jshOesW9obyYO+AJrjCQ5AjMgVNNsJR6Fntanqil5uB8
mMjkdFsdvJKZzI+f/1Z6hJd4vkR40DQr22JGCf4t/RdvH+effl/dcB2E8tRX5lzj/fWyM2Q2kNaL
SxkO173eETyW5dlD5W8LJnkXUnQJDlLdShOZuikP/YT5U6VTt7J6SvEKmIJWDhesoOHi10lbCI69
oeB8yxUE0zG5uEbnrUTyWTe12oqqvtHncIxh1D5iGtotYUsjQGBfHuxiAMqUGBtrnKq1lKT4OUSb
GoF8FaO8jdJgXOtVQURLCUkEecZCtTJdVZaljknegTQebZC3IPngMLiP1pbwsGkfO8QINCVSHT3c
gKloZsOtxe8zuVjbAVhnJklBoKbDYz8BzTdcc9N5bsWk7aYPRHhW9QW9rLqy/dE/EBRxqRuZbyrs
o9iktyPqPnzIKavzAQDc7x/KH5rHX29Dx0DwSPELpIan88eXg0raJ+DnUptavROux2hPz18zpysP
wuDUmCYkeCk6QPJ9ZqGztnIiwqeyDExdBam0JPOHrehjFCaI5gVW3xlPKasmY9hrwqYiSzlUUE9r
FlS//+y/XnY/n2drPkDnkhqmC9LQv95Y2P8YobDLt4zgjcqjIkyMnIAOw5zn9CT5WOO90iEYsyVx
a/Ah5LZ0yGKcJob9pzOky7kxiDB8Aqy3K4cy3doVMuYCRJsG2uXih1a+YMO1i6pMkchLUAkvJHjB
1ZAjIHLcndEnYHLBHK+UgSGt8IL+T2zTf3tozQ/Hz9/RtaRJvaLDC9J/PDwApg103MUFvq7BDdDs
fV6Vy6ke31hj3f7+gv7Tg0p3hJqW+lrX1Vyi/+V8LNjO9GWVXWLQkBtPmyfd1Dm//zf+S9FAnCJd
j6U4DAxdiJ+HcMqes3cN4xJXEHYqg/GhHvKQDmwJjHgOG0r46jr0N2MgUbbQ+cfUDnE9VVuLPMWE
chpVJ5jdhmV+jotGI7SE/c3Sh8bm+2MHyyWQ+zw6SmfttWO+0SaC05tW3mmV/eppWb4oxvB6jNp8
1elMSxo/px6f6zcUMcYCAiowMQKRxpyKDuzvYqiLB9Ii/YXtYK+OKncGuyAVNUvEb46ZniprhM5p
DbcFkobs7KG5PCYW46d/ce3QR//tZuDaKV6dDo2jRC/9s3ecCt2vSOa9uFp1X/vSP9qsaomcq8Dz
1tq2dsDGuKQ5LAtzhpM71OVZNj2aSfaIOFM/EfwNIMEUaBeMfVDzjELwS1Y94z9GvhojpYq9Or3f
FA3akqx5ZpR8N44XuitEY8bStxVGNs9ezlruta2FGvtFc+VbjXYszGabCFJG9cYQRysvbvKaFDn0
ujMwo7S3EHeDDRLSflNPSbyrRcQ7rhPrymleciZSmoccqI8zpEQcKmGwsqMXumjnOBjqsyswnYwT
KehIxI+/v668jP7hwqIjN1GmI7KEfvX3Oz+HbTU5RnWB0goTOTF0uKlYzFOAeqnSr3u7FIsgH/58
F5tWDU0w1nWSADJSEzFkJ7TT0A0SplmRnLM9PWcPx7aYA1N89NfAo4p2rxxzS8hndGaHuSwCeFwI
XlkYSlivmZ2U604U4SWyurNhluznp/ipdqW+B9tH1rVk3R/K1yAAiDHlWQ4MleV7zDpoCa4CL1LI
Kd2p2ljGFdT+Qb1nWJQZGzaAKqzhEo8Ho0Z9M2DvIAEvdE/gtghKUPlbnBr2Lm7sL+UUGiVFeu1P
3TbQ+Vll605HNhtnfdLcpd/UyTXppStiPSi9NwXWW+Zio87jzK+DWsov8KO0TSj3KGErAtEHnj2L
KIHSzy4GG+tTEOUf49xyhSq7jFDTr608vM3HzOVZzg5lrwcUuGlwyhvnQ03Fto1yh6RmXxyIRchs
81CL4ZlxzZKm4oukThZnSFKB+eFhtnMQAqhh7ZlMGPAUD36A04gUUWdikWmKEByhsAgti7otPFMT
bzVqFkfCgLLMQEN2DLMny8XKdNL0ykqL78LQ0L9kxpm94dr3Hes41g0R5aw4ZVFf7O6zMkkB+FUp
4nTy/0XZbP18A8wPvYvzAbOPYPj08w09FYNEbJNetDjqd6rm1PTGcNiKFAuOQUoFjnyLdNJ4ButW
ROgms7dKoJTsUAItClu1q2HgKS6w2YJJv7AWxqHTlS7AKHrdJkWt4ybNlRoRJo9asWY69knX6xx6
NCqaZnkX7AQQ1BrIiw4mg4prq+xkHYAk2DsyOqRpNwKLLoJ1ih585dIWIgrh5hkj586z0xmxNF3H
IA93oZu8AHjKmItEUBJl+GU3zTlw+c5KwKsbTGCkPs3YtTFiIY6xjZWsyvk2wBz9i6f+51SEC+tK
w6IQ1wmPd372IziLA8ustHPTojHp2gjHYDdnH44Rrjon3jJK+7/snclu5Eq2Zb+ICaOxn3rfu1qX
IiZENDfYGPvOSH79W9TNV0hcFJCoeU0c4VJESO5Omtk5Z++1rfX8Lqbu6qCK+y8//Z/9ruWnOzS8
PJoRwAP/WTw3Q2iFhuNfx2ZCKtO8u2Z2Nl364jJmpydRAWp3Si5O35Ie7lrHNOcjbU1BcgICiYAe
0wRVo58XnxzZTCaa+//yG/5fdhuMWgF0Qd4mLr9/LIpepIiihhioiVhDBfHbVz1A+HL8oTt+lTIX
z8RmLb40uCpOvAkmukXWpECqs+xMUeDsol6uwlsQEuD1X3436C//XLIDIHO243KMsANauf84GLme
yLLQK6+MQnacEcMVUUzDG56NuxAhbN8cnHtLcsEpZOB7jPPmaaZFsmpM9pbGaAhuTCGyE5ZN4jqJ
wXgAirLzH2r8kfiVSanRYFikyQ8XAe5o4F+qWYfbienquqwa99GbwbgPNNyTTNvuA4qZ3owY+Q5R
NBaU65VzCpqIqYjb9Od0LvNHlnID+s1gXBJEK5WwXmLG6Lu+Aj7+9dQGJXMQBofokLjK2Znl84SS
BSvdfRTBe24W1StKMudIqiNJKIypvvlIfM3aqn7OZLIlGTEUqktikhrsgheXdes+q8YT9kSK+zzY
xS7dXoZqS1wxIgoE/Cezu3KYCc/QzvK9P6FCnxmq8y/OsWFP7GKo3ibyN0Vt6VNrxMWudd1DT34z
StOb1wc7hnLXoDbCp1YTnsa0DaF4Wx8I5Upf4glkiMR3c3LtuHoUwqhWTT/F18Htq0fVLYKH9Dpy
vP/sSNxGuqgOAWC8XYZOeB+RpLOfsDDvwyp/iXzzrwEpp8D7yiAm3JDbsZ81WZ+xyO2NVbc93sgN
07oGB6DXEte5mZpiutiRfFG+SmiqE8ISNyDosBnuZWHogz0CtphJTSrcFOd8PH73zfQvq9RQCOrQ
36EheJ7cM1l/8xNbKQGNhNk3LiP+QHs72xA4dVsbwRGhf6N8kiPR44nTbC2DNjXYzBeN2ROp1LBJ
repVIEc9OLD3Yua+gZxpwZBDdtSOvHc2CKOqh1BTJfYf17Obe597B0P3f1KH1PvOK++sZajRmo4o
VTJECfdGtpJ/1HP6zlFV9qS+UQjb7q/S8l59Pf0u5+5uzPxjPdGhsylOxjggSt7iPWMLfsGOR5t/
OI3Z8L1qw+94VFl/oLdFs/6FkGDFyMxaman/pvKGxkx/N/BAb+zQu2BE3XVm+G2A81Igx9eagzJm
bQJCNbp63R/DihSAtMuuyJ4+miD9yab+EcNiyDjqw1xCq7EM/kLa6GM7v2Y0452o+TniEsU6gnKW
WIHvI4IcxuFJeHPz6ZFwIa2TiSI1gM/kDUh8bL/pD7kBp8oyFHAgX21A7r4asY92xF3Cf0nCwgmP
4Tmfg/kIoHmXN00BNSCfsfj3H8hSiXi1yQxUycIHzVB2OsvIxGgR6iijVespDg8krjm3YNeQdozw
iPcptbyL8Lhz0rrPb9XwWxvOcOsc3snBP/pQKUh2BUGKOyyxtbXzCXDfeX1GtEhDyrVFAlGZemhX
rD9FDNi6rIgsmhjhWp5JWLfVXVRpTDhfUAUM6m5WUlxGjvvEZtOxa/HcVi5h7Km61fZUnevFU2s4
kKwwpG+DHiFqPq7sgHInond9Hma022NEzFdPfBypdh592bWs83tB72IkLnGNz7Kkj4TzLeCsj2v6
Qrpnv0nryoOLmtnwSK1q08xwDPQc7tSc/iUcgva6rOAjG8d7DzDJbRv0bjZkryVOkRUERT4SE70a
agBotY/FRfbXPqVy0OKngcppH0Qf/mIKzBZ5IU6dOS4Yy8JGvOjQ4Ow84UfrM+dsWN0Pp+u3VN6f
Ur3kLoOsJAExYJgCAGRer41G/IGV/y2YA7VyY8OkNOH026t3Qi4RHFcZvMlZUvMRNoodHC9kG0wH
epavkT+lhxCBZy2sbC2j8hdxNMD6K4FCIxs/WOk/wgqMnxi4lIhnIGOu/db43u9Ucn6H/cfgGs93
mGC0BCtglG8D77KwQWwFC71fqQ+rFyhWDQbTQ8lUwRUGsM5PF683dLiGXUCWYG9hUkdea27zaJR3
E135qgigtIRQb2yca1jFSoSXnWsfkvHI8mW8GG39k4YSgxM7/jUz+l4jO8BFEEXfkg5a22RXf0pa
xMd87nathQl+NIbfoEOuYzvWa1+Z3LscbVeRGJu9axoPW+XpyXTvZLDE1wSH9hzWLa9OyXdBCM5u
xqAwtj+kCyWuDiOyoFVzLjWkyrDJunnb6RGMQVq/MgpFGuHJfFPk+UgFI2p2DBbkIDcPk9E0h5HI
3NUEsAkNjH4GRhksqwM8Szzek2+vS0YDaSTLU/Z/HjiAl6c+KiCYUGmsbUQCpyDhQ/Z+wBAT9PsZ
eABT4gjgxCDpFNC5zdc/ahGjZZD9+Pdf/53qQP/I2dumjoL+uTyIJmuBT0bzbtSxv9dJWOKCX75j
Z34Be41AkNzZiqb6dCb63DSMIw6Mo0G+B5nPvJ5+60F/rN3XeGr+dO7z1Ju30FSvX0mvTs3Pny1c
UQPXqM6rbJt3E/CTwkMn7zsPoUhRGyWcUqfzKAlR9vpGfGkxb7UYb+QY453xF5/EouzgHccjmp/c
0YE2wT+oSwfdGIWoM+9QSfPBGjrZEq9kvMrlJsd4tkQCwXhGEWd/I2Nu3Rb+VXM8P+mxPnPSml8m
M5j30VSv5yQYCeEtELJ4NtNKOp3DONJbSz2B11l/ZJIuZ+B6HAsIgM88Qp5mG6mwG1S03irGrB5y
/Ju5yJrF9FZ7fXMM9qmqHkHXJze8R2vfRdDp42MCbPkOAJ42hAiKS214n1nOkTP2qpe+w2sEEusP
nt8ClXI/30cwL4Ohmx392KfKh2RQTwRieJbz6XiCkztMlTyz4qe0vXh2HVwbJtdDnHQbqhGkfbaF
D7ZJF3E0IlROu2SM9y7mtszduW37cwxo+gnb2IzaDJj6Vs+myh4JyUQX0fnGES3nLskHTjZIDNa+
iDBvRpE+k3+Eq6TX5Cxae+bmRCU04ohpIH6muxaeO8dcOGLxczWR0DVb7cYbnJ918pRGqX2hW5kd
XPZw8t5Hrtk+3GTgdEQRkMr9yxyyN110amd0+hCHHsLtyPsQLhpOfzK8jbZ+Oy5M2SiR6SFz0uCA
/WcVV1Q0IwPi9yFvz2itBuqLy9R7lMDqFCUezTCwV12hQYbXcHT8Hm5US0+Ua5KVX99czqRz2khs
yPidGkZqE1fvOdZ5dv76k9dJImNs2sOc+dt96rNRlXP44WOwcwhL2ILoGOlh7D0PHf84qB+JJTWI
wtRhH49x2cw1aQTB1k+R41gIG9D6lAfTiuZTkQjj2Fn5sZj6ah8BPQomkC1T2e5Lyn9UXQCWk8pZ
F6H1VxqL7OxyPxFrmd+92v7LGjL8DRH5ILAppkts0iuMx4Uyot8r35UIipPyT1fjJ657dQK1zQo+
1a+iwFBgTunwibsTQfeYncyyC0hJxIVUmFZ81QKgFdmxl6howo3yarnxncwHCc6C5ndIrB3/FFv5
NRe5uydRA1Laz8ZAPa/Sm4j1jefhxScW0hvFt5SknmsOuCSaSbFVwOog0hnYtHzzZtP9dwMDL78X
V1td1gBzGrI7ZVTdrS4XA/sPoclz54GwNU7e5BDf3UvSoukiHnGbQc90VPDSeckvJqIVMBDwT6Ro
ZBdzZApkeRv8QWBLsry58SmWq/LItg3AIBwgr7jto8d/vTJaNrpEtwjUsR9ks3WSGnC0HOQ9oz64
FIWU61xwrPY5ZTOOhRwzCnFrK77uIArcln2IPZa9DIO4gTlzFAfD4T4j2LLfcDS5h6ZXbrnR1BGQ
4U8UPmd2sG6dWpwVOU1AXzdhbpp+csvywFpNee/tRwfTaUpcE9T1auN6iQtNbiKg1qXHQG7sxajo
39FKvihBXiQh3q+FbvpjRqjykHQs4CX6kKht16KY5b6x7c9kGOtTKvLvdRC1J6/3tsYEmzVq3ZfY
6M+J6z+lvhHeE9u7xF7MPFXD9ZlqjmUsk8QPBxcM0S+d41Iyt5lzUGgzYFmuyQbqT75DVEiNiW/T
eQFyRTIUMffQL7Z6aW5h7TRPbrd015jEzq5Tf+aLVZ7QvHMBVHgzMFxcM2rtWJVMHBPo+TE+vSut
F4C2wlRHZGDKdYPPFSIEniq170dSbGtcKmwAfnx2sgErPtvAM8lv4inANSm7hjAjGj3h8vEkodXf
4iEHoOv6LxWV5cHK248G6PxSDY+7ECs58/4w+hYP7DH9M9iG5scsnlJd9KeBoCxUo+qPSmkIBNx+
5wL7DA7d+rfJq9/jImDB7ltqvsH7lTT5WulpPLcqGs+OM70PfJTcvhjMfDO6wy0uqT/Kg22WEkrE
1a6d5Dzgyu8qqiboFmdOMtPOiO21zM3pOCvWPSJYykNCW5Bl3bnaRuNtYxd7bSG6G53/faIom0pZ
fk4uwiOvxAYQueU99wjtErLAmDsKsGKt+J74383Jbi5aUEVm3rg15gBIqyP2mRPrtW+U4waBRXXK
atqg42SrfUVpTIkXLtbQeueSObnvnOIVCJe/rWgTlBlkvkTLHi90Ex7ICiICK9LFuWsdoIu2fsuW
5rC1SDBryXadsJKsU2IJd6Fn4gPT0TffisR5zAH4ifLT8gZxQGP8JmVd77hKW86cXXKTaFzWbWWQ
dSqbS1oVt9aZQY20trki6u5T0vvZ28uiwLggsUX8GnF8iA1mTeEwNlQYcXHKumjd/lEc/V7Hpjj7
7jScOR/Du7DD9DkN1LG3K7zxnc8ENY+s07IU5V3Gq/c7IkFt8wmQAObX1DiXXnq3clBQKo+hMY8a
rjveA5W3JEE5obqwENI2z1WxCwS0qjIoki1tMsmFL7iwO8hiKjPx/8I3gNc3GwfPINFB9TRDiiz+
RnM6u/Si/yB2AeZ1Rd6CHgx18Wfg1Y4PVs1uAhwjJudHYjZvPS1dz6OlGgfPusNFy5I1zTI+2vpi
OnVyM0rLORPafm1DEZx5L0F8JzRKq5lI5SE4EViEcttI/8pHjIKc9EcMQnXzJie4VuSQYUB3i7PV
NJ/eFCdHKzWGc0l8ZQNmHPZJchDZpHdNHacbN08PSywvkcOo5m0iATczxz2S1qG/50UIVyz2iLIb
4VTQrtT7SY8vyTADI49A2g8+Ff1EfBttpIPwnQaHlPVsJ8ic/dFJ9hWiWRsT6JVxwovyvI8htc5I
12iBkUC471zE7pBCuBSic9JOF80gdDtyyMDQ7zxVXvWDgoG4Q0Gi9uwBk8r9n0NFnzI69pVKbg1y
IELq6dqCeTnD8B76jNFpBvw+tveqijlpVy69j9T9HnCd7fsu/RD4hc9FmWxYjOOLUzzScgqgcvKi
Wspg5EcERceRcYhUnK4tY3YOy5uvoF+lHhjwhsrOEhYccoxZBEnuPFpwG9rJbAYQxIEctyC+rE9c
xPQtnRaZI4HqSL02UAmwswZ1tRP2YuUJzRNCtq3Z59G+x+X4PRrWLZm+MfjTa56Wb7aKo4td5L87
OEIHOXxyrg8uAvnGypQYtau+0pQX6g8p5X+aCIMTHoKT4zRyr3FHrnUp9h2JEcw7gyOuMiAdxVSt
RXmKely5gxv8jnrONBG79Z7sSirn2cB8KLCPVOpzNLt+F4dFc2yy6N2Lv3TRrboqM/ptZtMDySPw
2Z50Z0e+Id7PDlRJAPajJmDpa3ZkwPmbTs4A0qJfZlETHhWzV0T0P5Fr09YzGSvr6t6GsMxl/kRF
cQCGIN9oRa3SyClP4dTnUNVC/LOIsI6CU4HQo7imBtZ0mmykbEu+nsQLBUSYF682QYY172bFsc4A
4FgU9iEXib1zRmIBlDN490gwwJhrQjqDuQwAgTmQO2ZjAQDmzrrk+HoKtHwNQ5N+IoT+YDgLdvLn
lHCFmlhITnJno+CTbNDkb+gSsNEm+jyJ5pXeIU7tnIa0ttxua3b1sPEaEGFSZg101+bhuX1IUI1h
r1l4nyeVJG96Ki+SrD8/v9YsSoe562EUFcOTAV3laNoxhpiWAFuGJP7e7adLJctmXULHnKmuNilu
1pXbia3u0/6IpPSpzcmDJqm+WLI1alxD2jxbJ1DFZJdUJE+4pX4h40KsiWvh9frRtp3sN6OJRtJP
cjiVw/iQc8xoe+CHwS1MEHPdZGH9CJhQHYrAeNe2Fa+ElYev0aCxT82E7dXsjzioSf3DNrMHov3i
jtwiqRbTyff1JisUQ9YmZ4yQtXDl5uylDoz21W/xlouwE/ckKX+lPSkxpSnfubtRoZyUbMTPngy7
tUpZnW12Bt9KJxyYVG5DmMT3iT2f2+ecKdhZLZHNdEWwvaQcXRO4Mts6hNjttyCTwkD/ngtLcpmW
yU1w/FqDZup2+YSiryBreBdUMAZrNi1VedYZRzVviSuqw9QSAdiSrRwZLU3zhLR3wpDqjUbfjUg4
uYVjfELqC2zbMv6yZtbMScVg7GskHYbt76RBQywCtLtO2nmnsA3uMgpR3KFL5HaXIcYFgM2g00VX
mbpncFf+c+9YV0DPy7vavc0ZYpkxTnYjdrI1vTWOdBD92B7MtSTnfGW3ttr4fo10Wk5PAdOBvR9x
aponsla9pLgUZsAbndfRpnM52tqRoe+EWL/YU/CZaMX6F7/inXaPUZQwbV5GarPhWKe84OdIZ/iI
e7Ub2rI+F9I+D/5QHyorWuiXkLm63mEWgefYQv+wQhAg10bL6E9E3S4xx33SMAycBLmNJnKzbc+S
v3ZbUK1hBRe5w8imnAnfjkzQ0+j5WZhDsgdWscRDZM7KDzaeGooXs9uEZbzY2t/bwXVuSG5XzBV6
YhbmlGS4Ha1X5hQJJoq8vyYS+ULPbQIjB09mgzceA1H9LIO6XTdlA+ybia/I0cNHSbhQHjD8jMR2
rlKvi3ZtDhqspp689JV8mea5oyfZ+S/WGF8UlBSNPWBrmUa6jVRXrDoqqad8KKDoOlDyhStfyg4G
ig7iTZnjPytlSh5Huw3C2jnDG9og3cAhnzMmMPAjmr21C/2qvJgBSby4/mMCO9EuPBtUNBtrXAw7
ww7z2ER/rHsYy9TV7tQvdk4wCGJp8NaQ7PPgTzDi8pbwJw9MkdbDrKFfYQr9mor9/4i3t/+CJZTy
P8aHmx/dj39Hud1+5OAMX6cm+fGfdhG5/P2/7SK2hEjoCIovf5FimouG7G8koeX8ywMFaCJUwuzr
igC11L/NIpb3L4ucYstDPkc48ZdQ6t9MQov/zxSo6dCQ2MJG9fj/YhaR0uM3+w/JzwIhdJdkOX4J
prCe5/9Dn5e7aUsZGsp1O96rubZI7PHPfVYqADmNYEFkllZo7a3KqqUqyqJXq/CeG2Ve3chyXwPX
Mi7gC+DLDGCxKPEeqWnjz03GZleatv+YnIHaHEllFHb+HpKo95Cl/YsWhX+LDe09AvZ0Dqsa3JAZ
soOk+6IvGSu10XNbxNaVLEY8EzJ2HjY99iO9uZQWP08FpFU8Z9h+E9Xfs6C1HpU5T+s2t+uTSl3r
MeXir5Rp8e3rm0bHkmKYeuckhrsZ07R98/jZ2FHMR5kkw90Zy08/asxHLuyKI/tSzC4PPpTFs5HM
wV5yLt7qVs4PyAPltjS0ue/GVDyYU+ApTTz/JLOQtpNs3grV/HbmYLqNqMQegeHuUjt2gKKDQYi6
S4la6OZ78w+Oj9mztMqrzbjyUdHegiuakFH+99OJuCSjRxnYx96+cRGnD2Lu9h1JWluseubdCuMH
nMBkC/PGAInD6w4aGaw69u9zWdFZswyRn7X0X2tTqSciguTDCX6Yjpu/N0GFLtWpUCZm8pGhOSKO
NbmEXkOestTiUU11eSKBY1p/vc6G8/rCUbK3rer0vWrNj7FTgP/iWR+i1J8edQa0y47ZL75e92TL
h06c+Y5htz1E0pSbyBNrKovwUir93bfN+L0PXitLlA8nok3o1ya7DM+6NEg3iP0595X9RzdFxaNM
WwblDq0FpsjFwx086ySWurVdnnqO/13A+iE3h6V2ZEzyYKmt9hkd962p8/xBPAkNtkRJhkNO9gjz
fZAqgGhONJPUwAdTp5BoE2enKkqSKe2m9zmk5LQCbW0EhWYW0juwrD4iBcks//4bfoZ+wXBduq6O
s61EPr7bQZ7uGZgU29yF/GJPlr2Po9zafD3NM4Svbk1rugB4t6kchxAJxFJHjrxi7U758F51VnfK
Giv9+ylmhnd0ZcZuECWdJkFSTDvSGpp65lfUvd27tHV1k6r79vUM/Rb05ta8LKBiEwbfwvGSz3Xu
70jIaN+bZR/uUhnvG+cXOtviva0enmiD17xKV66upldstPl70Iy0/2H0//0sbX+YObZMx9w0nFnf
C6Olxg/z4vz1lDmBtw5SH/dy6qn3isimraZlgqoB+JvpJe9dqLjUqJ83eYM9wx0j8xgwWVp/fVfm
sr103vhKw3rjCi4MJEUWTrYUOmnJZaJGerPW77+/henkGeXArscmA4a/fbGAFb6hnny3lNXdvp5V
OrJWUJ6NE3KNhCimYG8mhCplJreK56Thm1uQ9hhDmNnSFQjfgpKPIYeQSruqJ7mL1kWp3PBiLY1g
eCc+VAWUhxU/16hG/w1eiv9mm99KzZ0lCcdK/RAHqJe8Lq3fW7w8m1LuCPxP4+nrm7QbA/Louao6
d9yEuN7fyOOgfzsvlQ/fG5WfvalsEQjLgdwNnn19qZsqqn2dPJvUMm/uTGSBFXrqKA2p3qYk87Zg
M/apmHAsw1Z5y/glE8Vr91gs/dmlbqH/nPa5eA2zuH/TXRABoPb1hZnqK9lX9Q03vLPxWF33Def6
nUnXe9M1kPGyYnhuivQN/f5nU8h+nTCllGVqv0/ie+XomsC3Ydz0cWC/q+HF8sP5zVDafi+iszfM
/ltf2TVq9OnoxdvJSLic0Vm+y7U7NuNh0KO/1bC6ONymximOR3h2GZERgxCneDatd7vKSXUEjfIn
eRmLonsZDZ+uS0kaJBa5Exig6vL1ECOV3KRao893nPyERLQ4ff0JI/qKeZFCoDHV54lu+vnrTybr
9N9/Ai4ujwLa6dfX/drVRyyPOK8ydSFofCONLD75QMwZnEPH8PR8LHo7uOIOuPYVsUnUEzHdhG9C
Nxuj9PJnWaTt2R69916b+inKQAhMxXNOG2CtjYR8Y1GZ56+HvnYEQJcEDwYK0ZZY+ee+pRhs7Cjd
18JX72k4fY+8rDjmZEbRXIJuQxr7hxKSADTF25x1E4QYDrQk1RcWc7GWfq6zPFBgd2d7cvji1/N6
eWnGMO8dR1cEMvjJIR/KDqTgCHCg1CNRTqW697L7C41GkGr1gWkluA1LSzEzdf+RkN3NYt7laBrC
/qOvdqPKh7U51Yx8koxJYZrehxzzfYOqv4uGGPVtSeuiHO1pm2exswr1lFxJVUyuCDmpMfPy7etL
KZ2jFSwGzHDhYMOp/N8Hf2jEpqhMkJFzgr5K1gZVjivuo5sXK0JbacRk4kfiYt3CJpKcDZbvl6KM
/0oHoKNWB0knDxtUPyO83jodaKqXGHXYXYkqdGsGOLoy24sY78q382vCRgA/6GIA7oe0P/bzNigX
dT70hGuNaw+dK9OuqqQ0lJYqj24t362u0iy4rbWTIkP/HXjRISydc1aw+M86Ep812HLfTsUPBmoC
a91Aa9nysKEpuuZNBckhroN31b8oPsuV6bv9O66OYW0TZOhjLX+LCYBfak39vRVEhEQ5tD0btiTh
OrO1q+rOPpOr+KEbUEjk6cZbEFPgKngzvpUl8mnSWqaLX4L/T3RP6knbNncQKPNhsFPwAeawYz8S
T27LRtrBUXsbO63WfuPoD7M79fH8q27p5GPY43VAtAmG/AeaAMZjuTPdO6ndY6KIOzWnpHwt8E2s
UB1bv7jpehX9GCLLhF/s+Bg0HW+VFD8zcsImjSxrHrcJeW/rTPdXF3auP0dvDSqkdYw7nqlBBr+P
QYZGHr01BPqTSlcJ2PiUievSIaRdvkJtKxHPr9PBXIFRTC9Gg4iDNfscucnPzKIKBxmbrV00YCsz
aMG3hpA97C7f563e4ApjEoNWANHbKTM6jkNZ9imz8SWj7fQMajj1rHHVIYvcu3W+myrjj1t3sGiG
7MWW1vesjf6A4Hqf3OHc9e6H24hi32aQrG0vv0+NzbuU3Vsb5XvCTMh9LhRzYSnH1yn2fsUpf5Ex
RkSCV3b153bACYO8FVhnBSPA/9CDI+649XRt2jvhkN3nlTAT+3npqPtzsU/jnElbVh0oE8+eV+Yb
3cRE2jjKf5JDtsVJsMkB7T0P6BrikZGGr21QEsj4jtpCedTCA0Sz8soBpDkS0jGs5gj8VR8Tsuws
YclSxeomloevP40BFCgXiQqGQY4OaWCom9U26uYLU93akKQX4S8617RhzpWz4UUt/E674SQyhU9e
M4GYDPvdMIY7opXbvQfl2VoGvfQtCUBNF6S21h/sBOam7kkXtVPurrhsO8JT7fTy90NRfVTKyv8W
cnzJL74evnQdUaEwAI941L5UFmOeEz3xpbUgrHcyZ3tr1QzyRsdCljmT3JOSi2r78yGf5xzOixA7
dBCbYVoiaMQv4FfhuhqgSUvadmWDVK7pbuMIE6aWhBUngzvTGdr0fa4Pwl2wY5Zxdeo4utU5o13b
jIj66PJhw1oBcNUwswssnKbfeb09XUdwTSsP9OchWqaKDdGhu8ET/L8zW26rG/uswuTN0n149PJu
g3QbZHJiZ6u01SYrUXIKIrPfjqlxlXECHY8lspzlJeyq7qAnKzuBvUGQW2MDJIlXl9Af3Q67hT0i
lim7cDcn9i8wynJljAaCm+mWxs6Pyra8U6D0rSXw4MVTBFrQgDfVtCWrxF1Jw7XvDOPYbAgwAjcV
kjoWrICNN8+Kvf44TmbJ20td4U5PMHKH3WRVza4bJO9xa5oX22fbtO0p3cjQHXZpQ2GXo1Zgzg9t
JYN6eNQ2m5bou6M9awPY25oDSHPG6wa5B1nYU8ZSnEwB7py2Zu4uOpLfOubB0lVPfjue+H/ZfueC
YPNYXU3aJJzL4pbtnx0BIc8uEqHGRYAx04g9DykTSig5p/52qp1oY8kIX+yMJngwizt6pXjnmMwo
skyeoplEGG+ma+MN/SWJvF+9NYABzWdnOyRYX+JcUmjlDXFBAk1HCC4SS0KMWjVc7JdjekaQ8XDa
wdxZJCWtnYzhToF6c2suh2mLU7Vjvqk4A7I3R99cR70mBkAzM0FuNmtc7UQODOeqkiES2Ck7W8ly
96PaoB9ZUy/O4ZWps3PuffsyLbNemQbw4AyyHVXby1NVIhDr+m4Lb99cF8vgqoynT7OJksNUlcEl
ThDfRC4SM5OUKCAJA04uupd+QYJ5WjUbZ44ZD2SQnhI/YlhOwzi/K2SR56+HcKRz7JVi2FURtW9M
s2SxuzPCmpGU0GQYuIrik1ktUNAcgZAxVT/9WX36CBqORllyF/dzvxdd5NyxZH1LjDA5dgXXpIwt
vS1Mk767Gm4Jhs2DaglA/HowarQsygr3BmyiGT/AKSqBetUmsL3AiM1TYZfGzlbOreulBbrKCjvk
XgfPpvpRWUtHwbeHNdyg3dT08TEuuhvlALQ73v+rPZM8z2ZfQHLpgP3gFOkYLb6gGX3L2ZhJzCIB
JkQ8Y9tRfXOm1l0XpYwPLPP1TsvxzYiB0qRV5T2xud6s2r7AbO2PvQWmKmmYf9XIPwEb7qFyJSu9
DN/qUb24BvBFVzWkKXtXjojzU1VD1k6MpZ1IBFHQxbRU6MQHbntlXyQWWnik+ZLbZNkor4YeqqTq
bjMHmL1dWxOCVJSIdXwzmE+mJNIcEDztXB1xjBzlsGGAU1Boc0eYgV4V3Dh7JD5bX47kPC/ks7aw
/+hlzfSrZyKRAyh3mEbcpNxxfK+vcTJzGpbRK2VU+jrXzRpNg/8U49unYKFnU1JR0seoZPeeoyhe
IWZdplnZbdTRBnjY8iukx5raHMo+XOYhLmk3D3QkkhFdUTl1mG41fCbvOcWhc3cq+1X60j0r4X8f
jZlk4YQccRnH9XkW5dWEYPCEpSy4tEoe6/Bk9hS+UWdwEBzVaaoaYB4SOnvWlLu+cCFlm6tsIGSz
JM9qVZCmuvVfyXZz167iZGgwgdnFKajRvMoF2O3wlbinCmkHpRpvPnna4CRbRS6EAzTtbIKoWKVp
9YT0LXpKOfBf8xqDaAuTm90e/E/c6Fs1QphEGbphUi8usbPDZAupj6kUlhnihnwEKDLG85u0Iynx
hPVd06Ql/AGfO/I1yOjzdOhUUf0Pe2e62zi2ZelX6Rfgbc4D0CigJZKaZVmSxz+EI2xznmc+fX+M
m/dmhCNgd1X9LSARyIQzTInD4T57r/Wtta8l27YBSuyLSgz/wmxdi0+7q9ObH7JIo/UkJE/pbZUI
6qluh0OiJzIu+jYFZamvG3oIiPLwYwTyCxOM2euMlcbw+3czlxDgdcWbifq0mxR1VxJzKWtjuvRp
ehWqsWADYCzrJHZrMam23dg9aKYurTFIf5eidgVWgZUtC5/SQTxlKSIFLBYElfi5dDQyn+loXx0n
JmeSbNxS8l8bX/jWBU1C8Org37Z9fqYdtobPVthDQUrZoAovVUihWfFElVoUcusH5qVqlGIdjwTX
Jamg79IqtpbgpY1lGjH8Fubo6VJ4HcLRPOZD9tcfZ72Jp7VewXsdzdQ8q34h3dbqaRBZcujElE5s
ROmxEZlCIkOKNoqpnrIudoJG7RhsYjlHAnInyMlGTmMccDO7+dGszReWHbDGVW2j1T5Vudq8EPHl
lU1yD6WHIahwgyRjVWXSaBetfpfl3huwebYxiTtIs5vIqO/SZioWrQk+soGmrgK3lGNP3yq+abgt
Hgbg6I0sQI90hEEn/9yKrnU4uKkSihepDSvSlZH0ymL9HuXyfZfyKQtpTUfUYoBl+esSvXmqtvk6
9sid9cUUoAxpwaUS165WsMOoJFJ/efUL5DnoFvg5lqR8NTKfsAZxKbYoe+llcaV0Kiagv3cFJJdF
1/vPlgcRQ0BAIaAnULQ8W+S6/Dx5Gjp0bBiLUQaVD2yMoCdQtx16JawDu6Ch3CzbxKnTrnaSEvSa
X+Y0NBqJtVPZFwr+egFjuR8Fd00cZUvZ49UksJg7IdEWS15EXVswFy+I4Gir5M3QyZXxQtD/HVhM
PieTVEN2kZZqC3Z/tTVT1NL+KfVrA3khC6q1YSB/q1v9QYjGHS3RdmNNS+Ahd9NQ0gKOmQmzi/GY
GNKD0mEyLApDBUWR4kEcVX1mmptbwcAC0ErUAgJnu28tbECZ/pAK53Ly7pWpM1ZY3h59ixDMSiU1
YYJDNMmSvxpkGqvzgFfpyMeNvk9sv5Y1wUATQQR9rO1pAUeMtF1U4/qSdhuyV7l9803dFfJupwma
vNYM8VICW3IhDrho75/rQjsTUiZtBcm6lJn61gss9WnTxUs1smZhq0DiJptUk78dSvIbFghk8/0+
CIyQ1cAMXakatzqgkU3e+rtaKZHb58IKKGfrAgkdEMRJj8x+cyfUAcprCUHRChNe1WCRMDUkShRs
0IVRyeCTdWN/ahyiTp/7sXxtG6ywVTWoi6ppFuDzn9QWPrIvJyTthTx0eejboCSR9OP+XoxVeRhF
Yr5kcoV58cPBnhTvIurZbSBJSCAlWkj1HOYnrSupI/AvAxloSPlDFljwIsLpe+wNR7Gl+U3IyQgl
v3WbtMrWWHkgiFfQmwKiUyyPfXyQnJo0MfaFDi/aKLY1oZIbFiOR3TRyTb+SXVmveMtYwrJijCER
nL5BYm/hGcs7n9IRrYUGfdkxSMmTvGra1+K49JUqfVhFQHjAHu6spBeAbWTKoeqCDbRL8hcIZXQr
C9o5d+bDoNJCoq7zV7QvL2Iqdxu9yvUjXYQOmGNX4anuE3tIvNs4QEQZHLjLZ7UBC3CaEpPZSVJL
KUSUsE/mW9lp565MEDlKSN1NSk3EfjFpJU1+AU0o21h55aWUK9h1OsmeZoKkJyeQ0auXPrKU9byT
astsFybFHGtgvjWlZmw9FHlV2IDyTrzB8U0gyIyMBkx49gg5w020ArvtjDhqOqLlx9Bgh8D/Wc+C
hiZDzjkJ5yTTAzuNUWYKRT4BJ0sQaoMTkGlRLsS6XRVmzLtLLoylbNUvqsHsV+bnjYD9MVcw0gfg
vrSc+DtxHGuHpzFYWTBPTc14yTxIJx3agF2vVA+Bp981OZMDg+Y5ARPd7fQDIlDnm073sR9oAr2i
G2TuGMOmIThmo0GEDNdxLPyVkYlYG6Gx6X22agPkdgIbczAAdbciDmGZxITf6FPtLWKVNbLkojlD
2oBOL5OTEIU5nSg5OQXCGdbSWz6iB0IPwkI4jiSd1/V9+BrVkHGxM6XokVphyU6KMzo1BDxO6BHV
MS4vKDrWiOMJDB3zpzFvFVxCjXYweTdOAQ1AyMo53QONJC0Z2kgliosQ39FK9C1wjDjVsdsQAh+b
Fk3M+VlrSkcoZH9nrjuQpFs/gdBPNl7gxumVzXs+KuuBQTi+EgVRdU2wQJXzTmhGa2f1GGNaSDkL
do75nghFR8rBeCVkG7jtpejR1dCJYW5FHjeO5U0dwe9BR3poYxoNUT+cTPkkKWyySx+7h2nWzPvb
VEc0KoSs52261oEtssGCpEpn4c1HLuzy0sFLmE9HXa/dMe9nG4yUAHcA6Ajog2ASbT2KsoNZSlyU
vl+tpgAZctfMfp54yHf6FH9XQwMzAY0hxSffvPa7RTIl7Zl6sUKKUz9XmXiCMS3cJUItH3vZeiqb
WOCxIVKCCAoNpumiEMT+kuU97luBGKKw1Ra1YCoX0oaGW/rZyykbH0ZUH6gxFMjnlfjWS/5c1bSL
llsEyp3hIETQRnrGGZ2EoxXmTjsiOa0qBq15gVyZ3C5ufMWtVcASaoMspI54ajPzIXyJGEsuNNHQ
17Rw6V6q1WPeRhPREGhSIZfvfIK/Ms0bYQV6BQMzA6w3CrllM3V7b6hWjRioa2il+ObZFrfJkz/P
y8rQuzXKdjxkgF7YkaP1Q6TxImBmjEKwUwKNIbaG3dqIET4YvX8A4uSqIV7/tpPP9ARGW/GQFQcx
YfPhuKXOHBzF56ZS0vG1S1KaHEG/byjqTKU/lNpo2DI0AserwzOZZspybMuzRtSpo8Sw7YuoeYCa
g2UCxw3xvfzmnFF1UPJ9aqPYN8rIfa2zEYoQySVxs9I6uQF7ldYodhK4vTmDZJmeqSyIJ1hay1F4
zQoVnMS4Z3Y/p1hmO5yN8F8Hv+LBzomGr7RnyYjeM2v2luTISIZpcrW42WscCmrrVJ4zw6sBm9La
awFns6F9iqOQ4rVDFiTJtY04x5aVhpSyuqfh1N2RGggFAhkl1KfcjWIyXEw2D5mPNElDv1fVoKUb
nih8khiGdW+dafk+63BGm6G+xZayrppuLk5zfyMWUAXVzIhsAI3KEixibmuFdNd5RDOF2BOFfNon
ISKq0BIIVMsy+4d71WtBJDXjtAJiy2pFDAwB8Y5J3ZEQcgP/mFp/JoSB2YhGPhBrGrXtQK6o6RFT
a4GLazMDb1ywJk0P4RDOG2ok8nJrnYScphXfE4FS1otlf4X0mEWSKBk13OAKBTrLlZ+qGg11ocBi
5RlldswAAnNojVzCtmRSgLDGtnhlsgl3m7jQla6yg65cRWpNL74Gjc2qRLpOY8hss3wIZ6aCwQmH
RFOV05KXk7Eu5fI4WbRQ24J3pp97W8TaRsOLRySurxLPDOv6tZJETxUF5VLOKDXYRQS0PwBWK3O4
4CTMBAem7ctWVdmwYH9Dhf5tEMu12ufMQ6egpPs6Af2ILZlROi/cdPCuMWlRwJ9vQRwd+zLHoKH2
K13lYpmJb0ussdRi3gmxvB3nRNcUQn4rMiQ8lrVfLQqr3ZixRUE8gq4GgR0kgW+TfQeoepK7fcJ/
LpIxuVbYJa41TC/U7ralacWzVS16KwNjxJ6QvrmE7prGU4dLkwwL/0Y2QZjLbKkXGqFWfa5Y67jl
zoi5G1aDImy61jfWsL9FiJXTNa3L1qGfjascVZTKRzPaFA8GktJ2wjSSG0W6rAzFodu2yZvI34dB
Jrv06wN7mIpD0QjkJIHpSSeKszCmla9i3yOlV10O/nSXpmXkCqZwJ5ExhI1ae2kpBJdeY11xavC4
Tw1IkUyHNlHB+1JvsoQgGDkt7EwKPFun4+/DXl4oHRVMY5V7SxhuCFrYIn2ezigIl/3oxzc0Lha+
iYmChvmRLtZ1MqmwvT55gB0kulLpixsmRoey4Tvpo7YaRwJzfYMEjVDQBqdQCH4oq+dOoqmBSMtz
lL4+REleOb6c3otel9PH9hZaNWVbcWKzW4KFsOsyusYidjR6U83NYPCQUrubAvahKT21D1lmHcJG
0dZDWzwHiY/y1h/OlpXV2xGCgB/hZKm0YEDLGsyvuFTfqoytdSxLyRwRPJJCIegPYFt4mmWSCzUl
VChAAPqksutPRG0Bi9dJ9xNaG1o0rSR0jQH6UBrLtGqEEtsrEXpDS4c0NKPHSFWuPUoUNj/DgB1v
lNhXWYR4asFJFgrv1PK+pZukYNj6JmloBJQpE1Y6TTgWEXarAZROMyZNFPWf6ApJgf4/25hiPj5H
Ah0r/1saj/qhL8UbI+oDN9PNAXui3u8tv6VMEKOSSiJAgyQr0rpheOdIpvCkg7B1LRY4cdJVGxdC
vmhpviWVoe2Z6a9lRL+IA6gDkN1m/EzYjKE2uk05Qrm0xO+GWd/7Glt6ATYPpCOTnHaZJhKzXkqi
6YmBg78dpAQTSqvQcy4ug0FUoifOcISifgBeRpi5OV1VpLa08upHHCuXwvAxUPX7UaOpaZA8weuB
6CCz4QnRtTdEYe8KG8nek7d4pw4Sje19E7V3kzjHug6NY0qxsjeqVtlXlS9sdfAFvl5BzpDyO/wz
NJLSSyL510nNMH8UKkOIMr6IVv8QqCLjH5T+m6qLpNUok8/IlHYVzYOiLkK1yCCNFTwUrEeB3QAl
5Zr2tPjejiq4IOTcIoGIU9CWNn3Me7BGRDu05B0p59TCwCE7WYoxz1JIeY1lTpxWaTYLxY5EWML4
ppGhoJW6ZRlvC8188TKuSx+T0ZdPSCMtYj41Wik0428t86BK6qugWM+CJSU0GZ1MN6jJFQU/sPle
Zw2zr3h8MY3sksbNgbaqm5NDrg46A0eJSIfhzvJyV0l02ZEDiMZFVYJlE4cVsVS0z8z3gdecO5n+
sfFIUZ+qjafndBHpu6IUlRdmFFu7cGRL2i2L4kwk9cbLdXJnAUzx0qLI7/RVx8sIg5T8VBji6IAn
nQXD8nMKemHVlhZ2ETw2uSXeVlGvsLcMU1sgPgl/JKSBUs+yTd9nriKH46KcpquWxDviAVoS6oi7
jIXgVASMPPNZI1cG8SUd8mTTlFl4Ja/uMRT1GxrPHXh4LXcn1RRtpNUHnVkMs2FuKaM9sqyMy67x
tKWPjfikAep19CxeQccXt23Wa/tAvahpFdgGQFQarf4Oc6K3g9klswL1lNiB+J3csIGxqroNDd8N
2opMYoTCKyOqCVGg/SvSsdn9+CNGTvzPf8MHqGMfzdm5hutAbatVzl0mQXzYaoK80apMvVCqucYs
RgjK5mBdEFGlN5IWqQe2FDTV+0tt+Sl76ak6/o+U9f+HgC6j7/zf//F//okH/E3Junir0vb1Vy0r
f+Ev8rmu/kOHDQxYlm4MqtG/tazM9v5hQhoyJR1ZKnPS+Uf/ErOiWLWQrBqoYE1TNiUUqH+LWWXV
UA2Txg7wQRXZ7L8+GhPA0c+z+sN//0z41j/whDRFhL4KWR1JLZgZbRbh/owXZLcq6MXQVDRG400A
QrqgmCGWaKmSCCFDz9HOMsb5Lh4xM8VrKa1X5D8j4ma2E0gHpmyrXCAvarynxT+L1pHnWUsqNCgA
9ZowG9sUhC3pwjYaNLV5tmjpDWVLG8Vn+FzdtS3831J30cSvJSJss35pRGSjFegooNkInkAyd7MK
muDBpx4d9Mqe2Mcz9F94jDkFtGbRoOzjTUR9RY3JHEXvCf5CswH7mNk8+itF1B49i5jKIIAcIDhE
3u50At3AqDB1skndAOhRfYEI+0AI++3EfuDamqLe6SkDVt6MaEFHdFf6ScXD2BHt99Pt9tc1/fka
fiBE/nak+ec/EyJ5YQYDvCK0NSdBfmKA+sXv//2rgMWa4ZOSoerckB8OUBoC/AsmCa7pH0Lq+dRk
ROPGdLPJv4vFKwiIpYVOCdP0kQmNkqduLJN+F900QAcqBE8K7/QKIVgtoFHsHlC12qJ0P3DjzLVc
TfPJ5+9HTb6cfxe1BIBpyI7EOhjKrUBzuQVhHWEegP9IlZA7dUS1ofpORZDJRHctI9RPoYeZhTsF
n9TnJ0D6/QxzAiSZxMoZEI338tczDL7Y8Iq+q9yKcVaQh6vhewRZwELElTM0leZ4QUYIgKzQMfN+
XiRkyHl8vM8/xx+vw08fY36Wf7rQtKQVHTcqjjE6BToM8RGMh2R0OFPlL+6pmdL6E+GUe+rXb/yB
OkozpLOokFkWFNqEEkoihgud+NU3mlfSPxxHV2GKs9jp4gclvUWLCT8dZ7aWr0GBqEj06GgxukiL
lRA8VETRStOyUbeV2J4n4Zgzia2nB9kKARtwrgvUSwRued/wiCw+P9sfWGZ/nYK/P9pMzv7pbKuM
8jpavJUrGqQ3sqWImTLGLS2D0ndwNa2A91O8+OfPD/vni/z3YT8syOyqRrw+XOQSTY/GKBg7DE7h
zoUT+sV9/efb+u9DfViiMoJsCr/lUCPeuLoiwCV9/vzLfHWEDysHRY9InitH6MfnyriS0Pj57//z
ybJMTeNbYMeYf/7TNdJpYRSRwSLbSjfN+H2erNc+wyfv++fH+ePjoCh4TjRF55374XEIjcYaUjR/
bknmntXh2L0Xp8vnx1B/sA1/e+gg8RoanF+Avx+ebyy60PVS7jg6I6xw5FSMvOlCE0WtaM+GAZji
C3OiDZz2qBh2Ndq9HzHShnJPNiRrqPEua+ENEkWQdgjLWmG46xo85zr7KJC+oDdnz1fszVld2h7N
fRSLazVhAE/bJQuCG2R8dtrGTlIA8C1e/Qa0EnsVeKNHwJ9i+Sqo/H1GNUIB+TM4dvBPTcj1WtMv
UVP1iAyV11q9k/Ile4NGw9iI3a6cCGIjrIcOHtEVPDVQS4kkYd/suX3KpH4qNt4wgIwz0HY3djXd
s1/eKh28FLFdN/2qKEQHFAD2yjdxG0r5t7Ay3jW1u9e16WJ6w7kxVg2t43C4bRPjPWotzPL9spMq
BxXuJeg4cVGwazhx9Ct2E7IdFUAEKMWFCiDKBKal9yeaLegRnqsYWYKqrJAKwpukY5TGjADw7FsO
t8gpbeJjXMtEK76SPrSY1sZtU36PpxXc3x9foScQyZMI/hXObf6S6d/96blVHxiab8v8BfzsyQO6
pI+trQ6WHfeTPSEEyom+aCzLoffn9jVpAQOeogGLcnDXww4gNnqrY6ZJaWeiQKX1cYjwp0NS28+3
ixC+lhD6MPuuTFm45fLYJu9MIIILfJu2T5InjeFXsx1cFYlFP/hwBUT6CFih94osH3Ic3QvB749K
11/wG0Oyr1dDefECHMAEddJgLUo0jXK/nAEgqUmDHB8FCisx1dCX8noIudoDfatcWyqytmi9yh6g
aWnNNyElUZNxgyqQ0veK7G8RIj8GA2ib38gtc3SfuFVL2qDD3Rj+Lp+TLY1gE0UvCmwQqRddznkG
YqCDMiH+syLAqUizZW34GBpjpjahj4JEcZi42E1nXdMOzzv6c31mYNo1ZV/TfpMZu6NatORj3qLs
OYnIkKZSIMM+OOdp5yqKOk8MbEHpHiNf5e0H6QB21RSnNqPZReUjhYXj60FYTDz5YAWE38zo+jzB
Za++EHr5HKr4dvT8mE/9ue7NfUopK0IJ8uhgaIB1KEKb9jsa+EWaVfcKvRrPuOvopuKpXvr5t2Z8
65mvMmWHBROt56A4ne2oUNUXDD7O3LxJyPIITrMIoY5eJU9dKMx/J0lykMcPRrOkcFqpvc55KFaS
TiVtkYks4CmdZbMjbavRjkh9w3+0L4A+Vyjd0zJfBnJxGPzsueC3tTJ6y/wmh7Nb4TInocD0m5s8
RnPR9gCBkCihNwyFwB6j+4SuTFCm61ZIuSFnI9CzNxYnDwZQoBNpzYa48gtCiKODaV56OXc8kd2w
aKyYMy1GwsPBAxLUS/8DSBXOrorkwJ4YDfJYN8BHnLCajcDCkqjXe0WtmCXrNhFo7jySySDcwh5X
y2FvjcZNQpc9wO+jFYzfEBuRUVZvLANOzpiuyU1cVvC25m8Ym81FrwmXk58RVRCBd9HAmnNxEKPX
eXYK0xDVWvpsVsJt2FQQJb29TJuOoLLVIOwFHQ5zRKrj9Bwhxla4ChrLdTNWTqdBH/EuTZG7EgeS
gB+oab9RvcStanWteO1mCC0e4c5VW8vpap/YBMsxxROFJshMAHgz8VqA1Qt4whfsye/3ilk6Jglv
Xmzsgsp/IBxrJTAfSeV3cbAWtXgKrBbuE6YB8DJQrLTQv0XciDbuWZP9c9UOm647EH1kK6Pl0IVH
J5K5FbETYkb4Iw2TJF4pLHd9NByFKLqvvGwZScEOsOaNZKSHKY7XrYZ+SQtxzSabsL5Ufrf+/C0o
fUDwsg+GqM8/uqiZEuTvD6909CRImNqckmEqtvMYSQ9ZDKBj56ZF9GfiphlbQhll18gUu43xPFmO
Cj0n7kSYpSwGJkyA4J5QuS8+2m8F4YdP9uH1bMRmBj+eT6bTlyez5EZk1idHRD/X9wnX0qpTt2kS
+/MT8lvp8eGoH0oPpY2aaqwR/QpDvLTU+6aNVsjqvyp251rvl9pjPowE+E/WZFMnW+3XSoqOsmSK
jAVdfR4vtehmBarttjm1YoVl07DzwcIO2N/MBQBWCWeUVcgQ7a4rzUcimRaJggYRdNPI/K3dIRpY
arBj5z26yIMNNxIdqnqHZJJNY7NQ2VbkPm168VXD19KM+qbX75tzE14biTArGqPxbJOTnG4NDweb
fQ9jdakRoyTmsSOpjwWTAaK8RL92Wka3sswFUJRVrY/HSmlOJDojznkLYx8RQH2anzld6jBLpo/A
Qxk7IXyuLSexUpIBYNr4/X2gS45p9bfYyJ8zn26ydNZ9hJmYrWAfTJd6tp507Tobvfux1x/B75wn
tib4VlcCLK2E3VjBDHMAJtjCifFTEkRzZhPockJeJErEAx0oy8/vD+mLK/dji/VTDcwSiLANdSC3
5VFkTQyqiyqA8qYGnMw9jKJyum+3bZ2vWHs96/vnh/+tfyTJ9LfmZhTxfip//Hrf1CUEm0rl6OgU
6rB1i01wDFOGhVn7z1v0f4z0XxjppU+7j/83favC7y/Z/7q8pPkvTcj57/0rflE3/yGpimyKosxE
l6zFfxnqBcmQ/iGSACSLImmKcxvy301IQeJHXFsRo71oKiKRWP/uQgqS+g9NNXWNtDNVV2cz/n+q
DfnL6gOG27BUOitsekAC8QE/7LX9LBM134+Fiz7kMFFQd4VEIzfWalIfPr9ff11O/zoSPVc80zK9
ff3D66WIwTGDgxUuGBcXgc/koQaS9FWclCH+uvP9cRxNI15JZszNyfm4l1NU35TrrO2ulNFsQbAs
hNQjSIOpcW7lQILXmDlDf8xlzVHHbwnbN3bK8yuZfuemguESMNuT/NjR01WGpxuwiNZ1tNsuch6z
zD02CS7d9t0nELEQ0e7A/jdPpFdV9EayGUhnbPEd2OpcPkl3xjgcQpxbsXQb+sIyKGvK/yeGNQJh
9xgZ6fcOtkJ6t//O0B0zKei3wjaUu3H6ZhL1kA2v+jx4YjMlg/D2q95tfZmYnefae9T75OxXA9XT
QTCe4aJUdjO8Z8lZ816ali5dBNGzj2W7VrvViLSmhXuiFHiiwxfJI7gCq1oqnT3xytI6pc/auKmN
kzBtWoQ/fTYumE03xp2Xr6R+08PBiaqz1qaIvR4NKnhFew7Fq9HNZZTCjBue2DiLUk9q/hrQhc6b
i5TuJWaWuRzvQrxoGXJIrzLsoqJzqV26XnfIn0vnzcHJaIh50o2Vhc9EVtWFaaAx8lcdOykUDczh
GK+PFyQzDWVXXhsLsVNXMjQs5AwXjYIzxn5QKucQfHHdQCwisVkTVohmHVm95hS6PnHYVe5tKq84
9Ga67K097w+gUjs2+k4rEN9cbcMe6ag5x/0Ggks9DCmbHRgk7Yh9bQBeTezlG8jBuRfdiz7Eh1I/
QzIhIa8i8VfqmCZ6RmHncOZyTXKS2NpMyD+6+kXL3hJZWVdVsAoldemjkm1xM6QKeHuxWeninaEB
KKyveps6hCCbZOINuv+UN6cuQYGM8krurG+Qs3YdQOOkv039jAbwdVQVt8d0Z/VMBDtpg/ETA0gI
H4+0M8afHcD+2oxvtfEt0EEa+tYKS+Yp1seVTCtDHXsYtLFjdtGK/CunLPA+VQyah9l34q3NHLqa
qmwDFNypqSOIZcrefiuMF6V6KsQdkcXbideOZaLn7qQbryg2dZxuEgspZFidBAutBkaQLHjoTMUO
MJJL033fYZwh4TK6QY25nxTxOgAXJyGFtBFLufPqeqvAlpNaAuYt8KLFpU2OgvLs5YTBiAg/2NhQ
DDNn3+Yqnf6kptlFvnjKh4+vTSGjHkmJ+U6Xg+EtAZDTrUQpTCnAeDgD2N5l1rrvAldlO5QizywY
b3DF1jHDzKj3SOHEgnUnkwE7Tnet9xLjUKAc9roEdNtTZD6NSIHH1AL9DFepSqnfAc8GvpN535uK
R1Q+T3VlZzQ1NLZydf6SS+aq096qIXiMlBBx8Zw0arpSK9uFLN2UlrZHirDu/G6lm/1tOyL/GIie
KVGh+PezgF6nvLO0aRdzqHyQnTb5Vo2+LRDJCSzECX0e2ynY5Jw4eOBotcQlMr86qxdq/y1HGw7p
ywkGNpJxb4MFRfJB0UfwAxJ8kk5DuCflnPGwYJ62CyL/mGWUZdzRcwQuJWXTv2gaWeujjXR0kUBL
6DKMF+kmqtiCgZGL6CBU8Fnz7iIm98bEY27q+7JItjL6DjGLoaX22y7KDpYSHcu+W1t6t8485Hox
yjuVJIBBhns1KU4GnqmBnC5jasnIz6wQdyOgRCAdnhoMnhKExsC/5R15jn2Cn6zDhDZy1IB0+qDO
y8ANYob6+qPEwERFBcFqvRQpM2llpDdzOoQcP7NldABOo4Prl3AjFz6LpUC8t7g1k5fAEld4Oqmr
0XHWnU2UCzIxBdU/zoFwr9SvPhK4XHwNfJClyAWn5m3w3QHj0yQfmAPTLCSULyFtAPFBq1TopliD
uUPLCbCAbNAaAt8KVpKNIi5HCSk4e292tD3ke9xzSz+G8KRXBJ7RPgqf5PEBBzPq8G3VvPZtznsN
UZ71PqAcM8kSHMYUledIwBsaHyKUpOqkaOaiF+gKxldFuhmNVdmLiNg35bhr5oX6SY6e2vRsjABR
+ysQEIYbIMZVhIeS+BAXZF3B9GSa6kbSuWg0LGxEa8wEOG72WWva3/QDLnc2CPlwCTw0gxiPZe6O
KT30KlkpVrYQe3Opjo9N8+bNoYAYkaDgd1juEp5+2H8BMr7QUFEp4QyOyHbsmh2u/hXMgIWfX/la
i05+EcbZXcEvbnRbbBl7CToWsKdw3pvAyFcQeBrYfHIMMTIkzVujOSvTyAsOiJV40zGpIjraFoZp
6eMT7za4ZgBvITqD3oaJDqnNIiLNqSkJYuhoCYXnIHlMVcCu7XuMsa5IcFOgG0zawcnNA24CF3ei
OveMcrj7xNKIdQTdA4Es/jIRtlaDsbSO5Ce6u0xuYR1Et+QWjKgJ+Q6LgpM94GtAT6cbyk3Tg+Bu
X0FKEk0ASzKGLa1pSwLEdpOkXmAsbvMqcIXIX9O1WMzpag3XcswC3gGgLUmEZVHxJcPJArzqoG9n
voaT9bti8JajjHhVvhtVH2eRQPvaOvSCaY9x4hr1aOtwSchbWtCr3I1RsGyDlBowZb/W0bjBb6MR
IRchGyQzsAPtoSb8+rCwUdOKAdEPOH5ocpDig72bByV3u4RcLRRmhcZdja3TmB4zzqFFQBXu7EU7
vmsSshVcFbyQowx9SfPIIOCQaeNK1xVbVe6DcatiEp6ikP2n4iokOSAHWlKwLhKTDLCCHE8fyjSC
+oTflUUeXgrVs8vmwWzeQeZpmEomWpEkUap08KYEouiEZj4FnGxmLgYoe4BVKOvvStisIiIFRp7R
XtgHibEwEXxZA5X/vxUKfxgZS3NB/fd2/5/lqU5BL5uyKKnGx/BpRWVUIuiUp+qq2fQHz/6eLJiz
HcV1+UXX5IeC4LdDSfM2USJtlML71x1ilwwFvEexu8qr8h6ll3XTO94WmfauPbDS2uJjvCn30dl0
45toDRnU/U/Ob//6tj99hA8ztbTI0j5O+AgYk8xtd4VztEtvuzWUd6Z4C4iMvv1fO6gKvshC5cHe
+EO7qLWwQoQE2F4ru7ODJwlZoRMv4RbuVRck+hZIyhetol+nYX99zZ+O+KFVVFptUQqa1F0DjZ4g
Q/PgPs55MajNF9f0107Y7wf60CzSggjiMzigH3cP1nkHcZeLR/GLw/xoOv126/z9hbQP0+G0NJNC
KvlChAA7XbpEh+iatvDcbTAJuqhDDvWewc4aML13FPafPyM/bszPjv7hxh1gc4qNwtHHrUhk302+
Kw4IV5adnR+xFX0rt+k2Pnjrdjpmx+5YraLV55/gD3tV5pr/voO0D7dthEKtCgfuINbOEgT8VFF4
u58f40/71J+PMXeXfuoe9UMRoQTlSxq0WsPwZEibzw/w54uoyeSBmbqkkK726xEIpRio7q2W52Ak
GWY5UEzy8FtO61Yvo8uuaiHvyhvClJbk2H7xSHyQbvx1q/509A/PRO7VbMD6bF7oun2zYWzjBnaz
81xjhY45X2bLrx78Wbb1+9r60yE/PB2S7KUeOLLmqnTmXhWEXTpbMPT3PN3p5smKs01VCKgK1KXm
FXNbdxG0/b4vpo1EdCpZjzqOTTTsibwT494xsuilsF6RjbstPQPPV/6b5+hjB9GMq7DrMSxfEZ/b
bHOeYVTYZLVsoQLYviuvv7qxZ/naZ6fo4zsBB4vRS0bdXRt7sMG72JHdrUmW3SB8fDCdL+7AP97j
f1+QH3HLP93jFJN1VABXuPr32UZdKmugKMvAlo74W5aMfHnjfHXIX5uyv9128vyRfjpklNeTlQpx
e62dwe6P6W2zFg64UReQZrbJKll+8RW/Ot58T/50vGH06x7A7/yQSS4NCnfY6Rt4jUvZbVbCxnr9
/HgfdDu/f78PbTTZQtH3/5g7s+W2sWzbfhEy0DcR94kE2FNUQ1mSXxC2LKMH9kYPfP0ZkPNUOlW+
6Vv1dCMyHCmRFCUQwF57rTnHTGXaXeHlXh32sKyrysrY5Q/dOQraVRsoW/cI4qS/TwMcONbv7iq/
+0w/3lU0JZdy5DMFFXxThitU9Qc86dvmVF3NTbv+b6uIn06jD7eS0B6qee74TKdDfZp9g5M2CpIt
TOKVd5jPie/+7lNdfuK/rUA2bVtao0xlPl4mdVHLEOlZeyVKdFvvzUDeVJ/jjfpiXrFb+NaaSYo4
lOfuWP1u6VWXA/hP7/1h8cmmxhByLItrHcMkSDSf7gbWIubq8B4BJM8kaNGN6rJPpf09xdEQugN0
qVi7tqVBKlDN5qs5qIm4Uab5kuL8TrPdLL7MOpjA2buFpXSnYI5R4hTOp7I3vfSV/IGjU1T7DF2I
sygJDThUcso/E72MYQNLe1pKFOfxPVDD/aSM3xJZPITE/ZX0gQiqR+HRY5GqtgOScAH2Sq8GTP5E
1lLrvpMfWnQOK3T3L4k5wrPI7sZSvDLO9zUSvlqt2UfmfYSqo4i+xppCTP2Co4lvid1ETv9miGYT
i4cUJjdWzaGjn6aVNKkgbRAUEtW5T/4EuoYbIb6Sp80ISD3W3dvUvGUQvFx2iK0nkPovQg1y53rz
1itKLNZYO9Um2o10f6U3XWYMNxHmecwsoCrGz0ptsBcsiC3py0pZZVZNOqmxlVjvf3Nd/+5TX+4z
P91HEm9SlI6Uhqv9maHwCTyFn26cY3PGS7vOAhxpQcYZb23pgW31FfeWl4HoKDx7h98t3b/eONi2
btBGt23vY/5zbqeuGDLZXtvncGtDKln1rBXzPkF+sGp3zbbf1bvixCb4dnxU8pW+iy6/+yV+vVH6
65fwPpSgAMHn2TP4JcLzzNrIfnit7p0tbaFtvP3ng6/9snD46b0+FJzhSFhDaIv2Oj7jAAnsg837
jUfnft6Wn/RN4ddvv12Jf7lw/PSeHy5zsoWIvYtE975wLB82ePWWreBSjiWX+FG//+c/cil+/v22
8q8P1ftwgqlYRno35Xim+3bfbDM4G83+v60wfvq7PizAhd14I2y37ioDOEvfKviYK+1ztQ+PyUU/
/m6v8Osi96e3+7D+Wmo0DYamtaz32gY75P10zn2wA2+IFsZP+O2CfE2c0967oqn4zUX761Xir0P6
YS2eTUuz8pRVQj9PGBktZ0EolpdJypvclsFI2/GfP8Nf3yT+esPl8Z9uEhlEgRzJWHtl4dqb3URm
zH3ntMFEQ8Xo7/75zT7Mt/8sNX46tB+WXW8II+743nLGZPfmulkDQAnAtG109g3K7e/+uF/Wpgwi
6QfbBtYM9cNHqbtydpo4KdgxmO6ajJWdtwZ0SyP+vaz47SL/qyvw5/f78PEpk4XXXbotlQypXj6w
pAs8gPVrtS8D/JQ/PDw/vCm3P660n80Cxq8KJ6zuDqYHqP+68+ECBJtiJB056lf06SjmmvzqqO1D
M5g49BPri2OGD95oB4h/gkjFrE0mfFi2+D+rg2dD6IyHhdSE6E5NiGdvOgO1ASpsayLQVtzZFqRF
ppS9vin7h5nJhKcY+z7scX5Tac+Nt56Euckb/tw+3Nvx+Lu/b7khf7zB/Pz3fbjwtQiiZFOOxbV0
vmaKu05E265iKz23JOy1REePuSv81CRBZ5J+nHgbKbpXIDznKf06l3hNiTbHN93vW6+5nTNvqyD4
zfr0TPn36JXtE6f6wYqqO4NgxyyMwGXLz3oBM4dBwX9x7v/8x/zbuVg4xELxYTVBehvtSgpO5cbe
i6Da5wFuid8tB+99v386eh9OxsJTRFenbnHN99Hus52RyLAqDsaTdxQPpbtS1q/GwQiY+O6cLbcZ
uVJuQWqVbxSCl4c0KLnJ/TeHgFunbVuoEGgi/v1mg6Sw18Vyvrbeo6sd3fHektfSJSBu9k6ha+He
OzfqgEoRugd2waZ/+81v8PF2h6xFx4RF78JYXDDOh9udC8uiw7foPABbuSWIsvNBJR1xBAPmmgAS
6L5eGw82jOYwg6gWejripJ6gVqanSn6pc4q3iWAiiCHb91/tP5LEnJNXMERkIf6f5WWvlSBYIYrb
dw/YX19dxFv50NZvb+35i/j4zL+9EPfYn++/ON3+9kXwbpa7697q6f6t6fIfbxK9Vcsz/18f/DMF
4jeil0Wh8q+G9r9Z7rZvFQDFLz/HRywv+DM9wv4Dv51Fz5XpvGaSH/K/YhdT/QMRC9p6fWk4LW68
f2ldTOMPy7UIljB1dExo/HnRn4Y7ExWMRf8Wkcri/9E4Az8Y7P7JcIdh4G83KIcOmE4CBREV6GZU
zNW8099XT8Uuow7qnm72BYbqJAmftdBGZV8X7ricKhjOY7A8J9Ck0jehXtwVMps2jifCdUIK/EaV
0vIryzJW2VjY94qoWTVquzulzGn3Ks7UbWKFEeJnCAFtlnc72RLhrE5audchfi+wax0yIoHrEHEQ
Dad1kt6BTqrX0iFINgtpGbMhoZgQMJrdIpzXdlmXB0utyzVoPGdLlGaydiMxbhU4Ove9MKfvxRQP
2Jrrgl86rYKBCwvif54c4ddAclRmMO2COiGFbYrAfvC+yQ72R4V1klGknVFat466yQkbX3lFbV2I
FH1ib9z5YZuMa1ShJCO5RZKiyLeJYJ0rCqtUy/1CMcoNRhBtryQJed16jFY61e0V2elYv3mDTTWV
X+cki0ESeqThxa7YVZE1QCZUiUOSSAFdCKocrJisRwdXo+XBn0NS6y3awR6KVx9h+U6NwG4SdwMs
hEybnkxOYEHq0ZKhumpE1Vy0ngRVYeCBrEqNaawbNhsM6+pd1dsGemQORBKZrwWSmI3V2uJWGyIm
A2qZ+wnoTt8JXUbNmjn6DkpsYD437oiTAlwKRM0o9pjYjeRxt5H+dTLnclNYDUlOpoBpwye7WM1L
ZDGTuZM5/MchyQaSu5d3mGeBUcxwMSjHMT9LrYUfqWYHCQ7Rh5KD/0E0YhDB65gBAnLjBQi09VJK
XOBmIs1rFNbeGfDxdMq8LAEyKEb1XKC3tFdaVSPdUBzrU2dVpjgYIehfS4HSXWUzcWOd5j5bjjfs
MsaCxIa55gt8xujc6b26BZ9WvYw6yg5mlEVPaEqcJlsN4Pa9knl8sx7D526qaYpOShxXq952kIV6
eQpq1qKmB29yV2WJdalhC/uUvANJr1pfQFApK/MwhACVnCQfDsYA36MSmdWuCIhzzyqk3t3UdTro
nli9H+BIngHHqXtwJOJ2kiW7oaqIvs9GD7cFRFZ9kxFEdVVDtbzqhevCoRyqF6z1EewWY8k7c8iA
pPkbY9WJohuVfF0yPApk95Djup3w2mrfMEX1c9Ug/tfMC3HJSt3aW4aczq7ZDifp2sbBtqcQnUna
bFvol4eBtOiH3rCVrTbXC4HCiium62FZnb1C2pesVZ0Rom5cnxg4DQx5B2N4MzLVOQ+lWR4jmmW3
onfL7SSwza/qtO2enTDL6cDE+ROkb/RZJU6jM43EcV9pgA7JFu87QN9O8t1tovFOGWbl1oUitE1t
+g+yRz7kRHn3JorYWIWKEd/hSUEzQSZ2l++UsdEPDBkxRGJmUc5wVgi3wwfy6PZDu4EQQocIjLGW
rDSrx63rcJRJNM8FurzMsrrPJGFEd54dk6boWAjEysQpT15ajPf66FrKqtBrggbGDAURihf7NsvB
ySqhbdw5eUPiV5lCNAXt/aZaLZnxU9zyjmE/Dc9p4dGy4Ex+zu3KNiFxu5DLzWhosDfZ7WuPSXjH
OF/7jPeAk8kgdQSdeQZeYpUWy7JuQM5cQSAR1qpf7G12oiJ7iMyk/yKMHDurM7s1VH1AkoHeDOIQ
F5C+5DQIKkWkL25uym+ZMxr0jJLF4yeaYu95SBuivO6/5alr3dqhhzuqN0hlkFwoaJJAAaj7PA7D
oJor7kmaHRMYhwyPCDevUda5kpJBMQFptdlRwGXvxxuPK+fIciH3UjHEue8nqBoEQ+O7CDmilyKK
nZ1n9tBMXLcoHmE3xHedNs930zzCckEFMp7KWZR7p5gmFzdGJbk0BF5c+NeksURtvtcmTe7LIoLG
aDjY57AAKfYDb7UAtktbGLTHhvjTWDval84KjU3Vq8qOFB1I22MS08Xpc3VDME0BUNnV4rUjh3HP
58m23dSs81S4AHpmwLZZ5iYKCbomEG6lQ1akqBZ+j1KxURk2ZbRJPJf7eYv8Es113zDecb0Wf+4o
Yc5UfYitctJgWIEkmgtC1HpRJxeYpeHjyMoFRFBa8XNjmv1x7hv7u8jnaV9X8/SkD25FRgBaNakq
2m3MwiFW0i3Hr0qKyij0MrQmIu8IOCK5DUR4q84QuBUzPdBBcj5zDdUvPJJ/a8TMhRVN3q2MaDp6
Gn1swI0KUfdur93KYTEzO1U4+EbSEJPttZ4zraBfJnsIJYBCcbkpT9AUCTBWRHzqtI6o2rFKUDna
ZhB6hvmKnsR56my9BveZgqH2Mjc9JzJ3nmVrZEetDPMXjWS854IcKtxY0kkDAl+JqC3i5l5Gbv7W
6hZx8wPBnFTbfQVNt+u0VdM25cHV2VN1uezRoOSk+YJlJE3WQ9qQtuSlEBHjhwMRGSBAUpD5RoEX
QwH0uCrNxrpX7cn4JKyEPKHG5lCYFvY21Q3DG0FpNBCuAFtt3dd9YQNQixLYyRn9X4uzbKO2M8G6
Xo3QqtHIIFZHK/2UVFwzMYspmVk0s8CUQojelEWnfG8z3CBt7TqnKC1Ich1qVUNzmWScAir1U2qa
iEJAdsPIV0SJhTvUpHpm8httzHx0N6KxvdvMmyPciXIS9rqpsaOtLK8sThP5ZSezJS4ejlZUtPuM
9pa37bQCCjsXStb7WCXzPXd4WW4zTs9FfTV5X2eNiRsERFtcOlnFB/jxSHtFnmvmTkv1BV8HgibC
ReeRAdZOLau41RCqt4Ij1CUXopWTZKXmnf0N8RH9EBN+cddEWYrkChAbQp1Ja4Kiwx260iayvBSr
Gp6GNI5Y+WN1wYWBzZEB9woVZxTN5E3pDqRDaG6bVTc6ThFqsM7VBsLHIpSvMCchjpHrkEIDV3Py
/0CZRA+z+FqG37lGznOpc8oD0bWiL/MiJ05pAyQOmLUkk6/dSLRoLf3QglyKzUqdqxvyLNcDFiLx
KXUf++jB6QtE0lg0GV9xUonxMDlv+PI0PeEe562BjvrIf1Zzf+5T+yapUQQ+VJ6Ncq9+jfUOMDYG
jBYuihlwv1jl/JBBfZj6epsjnDMVecs1tZ9k/mR08rGwuqPTagcrFVcprEenzrdTWa/DaMZh/ird
bYbwWCNKfaUq5edKbZ5rE4RP117rDEK0mU7eXkGW9ULoIqUtnn8NdDuo1CQzjrYQCSADIwlP7B4f
wFXukCYCEhXdSkup8lEYvukj1IkQ7uVj1kr51ubJJue+7Yb6+IWTZwoGcGBgeErAYk0G735ST6FM
5u0Qu9wyIoPw0ZQiEiNhaozkj2YVBXt+Tew0/5qYCKQJESNrretJci1wmRGi89kNuxxYkfPNKIZb
qPHVuiPmZD1A+Wys8ck1OpisLTjFKffuu8wWgDbaYl479TRtZrpBXhJZ57xyortWReDYDrONHhnN
LCZIDDX9TGS2QEQHK/ATgGF1PQigng5R92sn6eJdOAFSr1qlv4+aEEmx7WWo2llqHDen8FwE1QLw
gyilDKqSmLLOnL627IzWpd0Qzj54HmGtDdFSVSwfgWmfx8okpWr0DjCU7gXGx3UPQxk4vgckYuif
qVQ/t7OnwX+Ltko63/Se4q1CgFG2SnRpMk+AhHAc+F3Nap8l5lelp2zIjfipJa8KUiwrOjk5XBGK
jU6ZzRkK8iXKzuieZpiXK6tSmk3SkdMgvZQ+wIgMuTbpRmAkRaM5GnBeUSD5taelfleI507LQvSb
RnV13CgOjHakoHZQVovC+TqzEK8yQbKEg3mZZm5Y+aK09K06GBhoPfXLaFQk48jR9Ls28wACo3fM
YIDtCaZtVrgkMzgjrfXswWq5jOPCMA2zsfnuKp1zZ8E4OyrkiwA9Cq2npDLm1lcot04TBfc9TMbs
K3Hs9hpqtPmlMQtBMr2GsrfPoeIpdo3mjYyxx0wxtRuvjkvsTghjbUwJcKxCW2E8oyrUkezRe3IK
VOL2WiU7Vl1ccuNpUTMTrlRxRhFubJvJctR0i0CmPmSV9zTgM3WXeG9RUqX3UFsNfzDCbF9Unvu1
Izf9LGqb9mGeRRu3EPlTVgKCUtVOP6mTUQL7zyfc3V2RUm9qDa/WJ9B5Tut0l9iT7lPPcP5BsRpa
lGNRO3uDNILHCt/MtdFyFbWGCwW1t1OP5Giu703UV1Vz4+XG8FwzvZwCr1R0jZKmTGn/uJH9Isew
DaxuuUMZNFGPpA4qRiAtoO2B7vYJ/mi1rJN9qPXzE5tf0JE66a2lb84FLhA440gsHeWzmyXiWxmq
+TbOCnY6NdD6vStaKnrot+XDrHgkIqnOwLZYaGBRWwD1JS2Hw9SJEE5Yg6Sz7+DbIkOuIO30Dbha
5iBc5RFNAjq3JrzT2evMjTfg1Ktl1+0MdXYDe4Kp3EVxuCljzKNuY9irCXQQFERDCaapM3aNMn6R
Jdb9uorkiqzN5BGCPbZ3jfAKRbbzm6oT9I1gXS+OeVPjRACXSp4rsuRjTc1+Nsw2xoevONBRR9aQ
aWidFYPX7ALg3XhJbSwObKfj76HtleyEBs6P2i1vtE5NUSaN84FXKUduJdMN9uDpVWvtJW5gRoYO
DFH6jV7kxyqpxktLyEggB3N8SLLGhC4duxBadHmYJ0tiXS9L41HO1vh5zlyAYESv4V+frGOEVIRF
NE/WEyEDm6EY8BHmI8nNrQhTP2U2cIGDVnsr2ZjUj9BHm8ekmuwriKSuw80fqRz9sRLfhdeIC37b
5jEsRqMPUObSNi9D6Wxis1GJvgKFUEi9Kn32pHGIbLrVvswgBg0Wr2jmUCjOjoFZ1gWpE4GTifra
46x1JpdSq+viq0n8CfziGh8HNwEDlKRayvGusNB2q7qubp2BX3CdVGbqZ3n/KAr3MmKqXZsWgTlp
Ve3bFNV5WGrsRKzlR+kKEdqZUNYEOtvsl3Rm27YGvZ6KXdzw5OaTYkbFg5Z3rWBAHy9oPXe8GENU
BlXnzKdlu/VCSTHwBt04PP3nLc9rVfDfxy7m37qfdAiXnNnm45P+P2x1WnS0/++tznWVV8XXv/c6
l1f86eyz7T9w6zIiYJbDxYSv7X+bnYqr/cHc3FNBNuk/HvtXt1MzCNg1TEJMVNex6UPSPP2z26mY
f+jwxnAE0vXWVeJtjf+k3flORvlroGBZlu24juGormHxS1jqh/a9l9KHKhQyZ5OxnTcVZjgVDzzc
JItomVFU22QSyUtJheJSynzhhs2es9HtfQ3xh9BypbskKJi3fTPdUiXZD+QvvU1Taq47YaDtaNpo
b1CQnuNjFyXmORoc51yPI3xEo4PrrMPSpHMYe8FPn8Iv5mgfhvXLH0Y0Gn58Hbyi4TKZ+Hsb12ZU
EbojTShvUA+506h3fWy8TUlmb2kUjIFTa/VdMe6GJUMjzE6NI+Vr1Zv3FfeeY4k+971W2v3m11q6
x3873s4yKWHvYmKphIf/8XjTYkhVtuJ0WGAVFBA+HxqjeZUILLgHhwjgQTEeFNYmuGcgR9bJaKkv
BiwSSbL9b1RarvHhMNkGBwd/t2YYRJK4CEA/TLDk4MYoiRLS6ujTBVYdbnXDuYaNIdcuiYFBWqsL
vKs86boMfaOZyGmbKrm3hwlCo13pPsVLdgM+fWY5gbAVZ0N1LEd3DQ4kPr0/2BNRdsOqv5/1YTgQ
Pxmep4pABxrc5qZm43Sms635k05N8yN8cnnKPHbRjjyJ17ajAqJQbG9jghP27y94f5phtT9+JNmJ
4fnH094faECF+W5UqiiZeEQfFLICKbCA6Fk6W6GW/XrmFScCbZ191LkYG7gDG1hxWuWQzGLz4yl9
lOLz66nalgd/vLaCB9qFDFNDkszq7fs3WWfaFeEr2uanbyrAJujAiNP7i4e2skjCNU5WynJOEEGa
baLJYlV4/5pkvNl3BI7SsOro4i7/LAu+k/UNsYZ89f59JFp/PsheI1tGD1+iKPpS1FT8mZYNzVaC
iQXPKYmA4XslNg7gNZmKgQ8aG8RiaZ3fH3n/p4vIfAKWu3//fhU7NA3STANvxGs/PLdWHPXUx19D
rBiz3+DT9eepSbBwwA2J+aSJ2QGCFPb2OsvtiWFGaLnnafkn9qL5TBqIlK0k6Gr5VpEQ/NjIRvHf
n5F1eD6LWs82toMHpagy14/H77VUgYZWk8URT7+kw2ytW80SS0WC3ga2NbYTnDMzeBBfkRKc+wzv
ushT7yZqNpUuQbc04i1n0gT7QBH4eS0PBDwAusHSQh8EE+DtEsaIhsfaHzh4azd3r56shm1XtuyY
6b/6oVKQO4LxuTSdu6KcxlOd5ozWvTleSRFBFqY3hBu6nXdaBkivH9hULYGmBw7mjc1dfM12MztN
7pDQIid0Ne5I6TLbCKsvBV3rEkimsGPNh5NrAyxl1DXvYPUfSqYkznNqjbi8FKX1SwXGAsEam1mD
ddZMMH7SRnuj3UQyatLC7qbBLnvx7KRgLzTlJfczxlGe2h1cUBHzEpclIyUw4USHtRLtJxCrXOsP
BQ05aCkk1ciwPog2Ltddy1BCgli146Q9xiVKt8h9qGD2AC8JX4nqfLCN8DRIoEpJgzWwtDibmIJI
a4aDLNlt60WPDIEgZU1/TJFG56rJPGs8j6nawNrGBhrPfU5MQICwqthBcj46wGMNL+noE1gaET4n
2jSPUfzGXupBN/jpy5UTFArpW5iAvCn6ri7lYm1Yr5E6gkofV3EbFWvpeQMBDeWOCjQou61Hr3VN
RuYzkU4nxWE6VZhWUJYv3DU+g8d4nUP4amOuGDSziHBdji8LxycxIoHUSeRtHPV2XILBzPjecMK7
mb2globr3pG3ENmPSVpcqHDPhktqpWZXl5CYmwAUJpylhYYiR89jjRUXJ+xAZKrhHZstOvSDXHVq
0wR6juGz7baxQmFviE7xPb70c0XsPc156z0vJ5eDE45gW6aKmAFUMy0Dz0zOStuJ9QCnfKuNJSJ9
Ge3aykj2AMkvmVFfLanfgcmH69lGwxr4wE3lBNIBCDK2IDsTdnnTQDupH8ZxaxQrkcYuLZYh22dT
tM0M1fSVQbzUQxUyxW+btWneZG1LzFKT3FIeJ2uKHHqrAk6Zcj9NSyBXH5OX6ELebqExsu8MdLuL
DsLkYyLVcTNWOpRvRPbglU5ER+7ixOm2BBJlW0J3gB8BkJbO/DlOGvLz5uppWNghWH5rJySVJE8r
ci1ibxO3GEHz0hWBLaaDEyW0oOZau80S2Ese9kca59z21OKaeeqF2371UsSHWmIEpgedb4itDCT8
lp3jKne123o7dRiYbRXN4f0fBzMpEUcDqD87muBpNgpEFc7BP/83Bt9+7AtTbOzM+jqULg+8fy+E
gQY/LTKsHSHIm7FEa/vXP5Hn/Pzl+wO6xX2IDuYe+dZ+EvknO4kuhPd8VsieyXQDXyHdKTJyi5aL
3iXei110aWOIhBZnTpRh5nyeccdp+FKIdYIsxSqnq+Jg64xQpaPdhQrxtjPZ0EGaTBsazZpvnlub
QXGeqktW6H04YLyPnJk+uxXEA5vZpPKiFX1rqj7yGzWSL1c9TELf9Po1PXHuuUQurBfSq9Yep20s
iLqk3dmsqh3tQkBLeZY8OmSngpgZd7FF54P+88XotZeEEMoAA/m5nyqmbMY1ZAXwKzciNDXsTkQF
B2OW1EFnlLtenRhuSSIpzCeBV6M26xtVS0FChd+9nM0QeyEnd2Cs9Cl4K87ifpR+KozS14kyWwEz
f0rt7o7s6ieyFfH9EiyzuDQVP+3FBAfHDlrF2xSK1RPlHCIsIgy67+ujatMqGrpjQtMncBQXWTMj
5yqTi8Q3mNLulpQQfAMtjLPeWaIhaImVOfkJaas/qOHDqJKIUWgO7s/6GcAPzt7a0g9prX8TTWA7
wy2pzfVKxogETN06CDZ5fGDoshIyXJU9YyUmYDhHwyXLlhDfPt6ZJFmuFOqqTZ+URL+Ik8EKqhCC
Ajp3bMkGa1Opr2qtm9d1WL/KGRsdjLC4aTd1r94RB5vYTOtyZcLayrsbJDZAPE79MrTEpnJpOkeC
rBWje+kyDMDETvPj3VuiWGoWAqzxbCbONB6PoTeux7x88fqzpqXRtkvxcLjanaPaEXvw5gh/jTBn
XWwg/Z/6zH1m7vNQlNkhz8eLNdDH5a6mSoY1Q7nLPJuMrYraU0J2SIDkxNx0tTy9Z8byVvWjYGg8
X+rBvCOv87aNIIt1oTznhBD3Desh5LOHvjGOaq/7WT97a6Nsn1PhFKvG84eQQlBj+fF1NQCN853x
uLZTwt1syxyAWc4yquD2Fe1kEI3R+VZEsFTacEor5Ct4sx2Ew5Iko8yvOi3BgG4LmcAgFqWOPiDV
0KRFr7Ogiy8UhShpEhXXRobseUzaQ22TWyjY6cTEra8KdXJW0uHYzynpD2pHzBLBW3ksv84ya0kn
Xey/Yw/5gMGMtYS6xAWzfbtNfXMJeUPxWBLbElgYudWo/g51y0ipa7v5rZkZ6akOFCpOILG1xvqC
jBF5X5jwLrmks6OnJFaBoLTn/jmfhkddiZ6YtR3cmDqRlh/DAUu/1+P2RtNB/PFGnxipYYSWBWqP
2oZiwFlm01sv5vyUpPPJUICrmwL1h94rhp83yxV1HazoHhQVWaBD892oyXAGreiW8W01dW/9yLwh
Nct72qCntCOTq3XDi5vf9pFJb3YKWZZpjQoZk2OkCPIGM7/sNKzvCXnbYDrg8eHA1ZiU9JMnjg4w
/Gk+Via3K71kjqhisdcR4MKNwN024pbXCd9e6TbnA/Ijgg/NpyoExT/39YLLcnZaDKEAsGTPTiai
SpDxaW6qYmeVbUaDqkjXff9I4DARdtyEkQLVB7XPulWlWS8Wpug2aojISweSoTxiv3HRCfmM/Tgg
Q8BZiTF5roaWfmM/YHPTWCLGtWdXzoEdjsqZFHQRhvmkaOPdmBZ7WtZi5yXtY154r1rmXKvyJKol
tq81L3Qj5SHGua4gJNh2LVev6n3LmVtGqfumuQ6tPkvZGNRCRyey7gw9+45SaCBFuTkKT8K9UQk/
s0zmDRw5wlhvZN5yxY3Mifo0ovWntuyW0ilI2pLaXjyGXbOevHkgM2nk1k50iZMRA+pGReN7uRY0
Fp8HulXKd7Mnz825Skmry8hK7PA9IUnJ3ksID3U6jTSjGGjKwpe2FShco+09KaG4SzX5bap6wkP0
lLHG7BjloUgzZw6oIKqDmw4Zc4Hlf5mW4uTWlie8P+vHC95fa/QFk/337zbvz/LsT3na34Ss/pqC
Ed5z9lbpXMKw4txGWgs9bW3XOjO/0VwonwT54vubzM9wl5CnJsuuQ2neOvpwYb5wCAEPao2FZyRz
TghMkDK1KQ0Dx/DHbmAXr9porWfy0SyVAY58NtD0rpRGey095VRXZQa6j5EJ0bzrQiGfiAKKtIyT
0Xu+XaFciRTu/kIDfRmZEyUiDi4tJdTYSsQq6cli1L8rCfmi2iNdJD/POzq+SNerhkiszrmJnThB
nADshe69q6B0QuvCOj3JPvAUezPSvSbP0t6JwfDtGMWSN89rlTWPzgNRaUIlO0Q4Nam8ZAdL+UBs
eMBYcdr2s3bt2bihK9+ETPknT7mJjJZrpmbldZUbKZxPA4lGZoyLsqp1B7/PuJ5yg0kb40597l7V
iTGbTfBgNRfHieKAGTpUB4hQ9AQcbhUIL+jWEocoenOdFs6FP7s6VPpYHTrXxJA5MMwu+IRkTzt4
ShvSITHjspvLSVRXF1EIG9uYXOueHC1DfVC1stokBv3lZmQ0J1Q5cHowO3BJSab54tdWFoFiaWp2
czUqK1Unm8jpqZ5suSPsxtia5VCvY5R2eWjcCSd/4OzVJpiweiuXOSRXCJgeqlEM+2UqAiJRjl3J
kDFrPhEXWK7VvLhyjsZb+j8XIakImW031Ki1uYd/ZJIrv+ly7yJjhDBqJt/0gZGWVivyMCbdn/+0
ZXnfF5G7jvPhmjf6VjCH97U8fu2z+ugZvbLp7CtQ0veZd8Mktz9kFZ1mk+hsmttFT2ZGSPxE0z8v
RZhwTYpKUuZUlVaB6LQXs6kCp0rkxtaGZ89onkJUQwTrpowB0RQcouUo6rJ31lpcEO9ZVd1+OUtE
1QINUK2ZMoiyCxE7oseBSNpSG+A7DDAtxnnYQp9l78fPEQ381sEA+DlX34chQjtog9YAA+L2PWIZ
yiqG/ROhKnS3C7YGWEE7/VCwoT706ieyVZHV5OnXitOAJuW8yiJKt1L93NsMq3K9e6FNmdBqceNN
Ad/YHW4xCp0cu92lEEwlrc4+VyLI6drZIFg4IM9lO7q2nyzwep0Zc1NmGYhdV1sRuR3ALUzHh244
ZJJhYBnXgERz/bHuwo1uhgCSTZTWRPB8snMybu3l1hon2bRLGKe0SRFe89uunrjxOrC1QmfJgSy2
siPzXc2nL3ABtoT1ACbtbOZaYb3V/oej81huHNfC8BOxijlsReXonDaosd0mAeYApqe/n+66p6dt
iQTO+WPk/jW5zxJOwKZjGOTLKDJ1WSsfESP4RrC1yx891hrdTPC2hOrLivZd7qB2JAWZzDH5OtRU
+aXNLR0mZw3x99VHdrPpzf4vQc2JOoaskTrEL1fwOmiTm38yvmmEe3O89jb54LfC9b8UNHlcRBC/
2op+GF6OHlVYrW+91Xk0rgPuBqVNm19ZWWt/WnipmmnDBTJxqphXs33O7gHm+F4QFNQKFv7qUZYY
m5CIcaXdA4p/h4GVAFxAHbLlRvesxhC8toVSKUh+HpL5iHj1Ncs0jtncS/Z5/taP7SFE8XCupj+X
eqA9ZD6qxowsmCqwWATDJlo7dTSsjGghUbKZwJImZipkxisSiJJWPyORRPERcto4A8WmY3Zp+UV4
zGDgxy3KXvpRgwmFrWefAjRjqKnI0Cwdv4hT3yXLxJAvjW1kYGyk2Yhg3PB2BMdWfeleksztu4wI
FWdho75VO3p3SSnnU9cQBu6IYbVQNUW2FqV3wsD7JH3rVBfzdXIL5CaGSfG8KMXWTcyzI586cw9w
bmxxy9s7svjaloScZvovRLK1K3QEtqKQBKNDob7ZBo5YuIhIOyEBh66Po8PLUNFzX1Sp82ZO6uAq
isbKgLzSqE/iFkmO7aAwqgWPWpY2Z28G5GJdX6PPXWvTv6QWz5/2zI9BEoBEWnPJ8FEMltoZwAng
+Sw50TQdUf3PO9U44crScapnMkO60TyYWWLvDO8Je+VE125NwLTfsyYu+1JawbrwEcAiRdArhwlp
084WXCc7sWsgiPPp3Ha91NqqYK8ghWMztWk0H+Y9jfBr9AzpdmqTX2Yy7snSe4kEKVBaWfYanAYB
bUP6Z05jY9JskBS4x2nJb8LxP0giJp+Il2/VBYKhloLQdCk2UU2qs8gqnj0rz4GDu2PnLS1Hv0Jg
QT3GKqKnchsEk6IptqbCzyOUx7CnPW9Pu6MYaE0cbUGx4HIevyeWKy+nPhe7z6rQtb/V7n/Idob1
vboVCdWByFU+0qG3rmBc/3U27Y+6pc8QauYbTns6mu6BVUejKVoIa6WJfFLJIQMd2tEJ911SrDst
g/EYwtCuCsV6wT/eGvaPeQcCy4wTBAUq7KNhQpwKBCuhzgE1fR66yFhi3TS/tklyvgWxI6s3O3fZ
LElPi6aoX5tFCjKszXdPq//mzrgsSWqsmsJ9rWmHQyUaWNtEBqSLZyFay4bQljYvKeFz8x0lec8U
MeXHoZG/leHRzglMHI7GanIFwow5ebXbge7CGgFXJk9iMH6s9lWmNPUirSWVJ5zOy4DCxJ7fgmC0
4/8PP2NI0VNCnYmsf8zIGZlhwqcwVKQT1WQzYn47uFNo37yBEGr3pTaH7kHZ4bqpxYua6nYTFOO+
SZMB7jUC4xTAkzyxvELmrI6JS8xz3XGdpIrak3su49zqNev9QKMXD8nYjwjA0wYVCBdclsEJdM1v
idSdMB0kzvV0aTLm6jIhqNGTM42lUU1irfZuwrWAP/w9NyNPkeNYDBbW3lGMRs4wfNbFQA9k0r6V
1qCOGoHIrRZJsaJUql3TbPdkmM2PRbveaiRFkiT33pttQqa7DXr0awGAsE39ARQOEKVlQ2u74OZ3
yzmcGziAEnFjQS192hz6GUQwywlGI9DulGNqY6I7VyEFkyNiIXtefBo+vCvPbL1S+Ke2AzMjr113
MH3vybApfJyzkxmQim6zVhq8bRsBerNquQc2OvBwgKOzp3R21Qew2TnCeXKNr35BNWkYVp8EeZPF
l1UEK4FpLsLKkHQxVRBb/+RWM0pZmLA8zzdWEXxMJWEgZpj0m6ixYbKnctpnHKO8dDc3Et26qH3y
scbvFDyMd9zmhPXBFpr+G0Fpt2npHQ1dVm4LXpDdihvlDlZXnvxnRnXxaKI4GqQob2QyUjpOF+TE
EWASHT3atk/AOSusNLsfYGuuc8d8p6WZCET2AMBRtqTEuL85zPgi68koR3836PpZT592zWtEZBZm
urri4vOcw2xy6JTBV6gc+osTNezIbTyR8/ir6Gi8kQp24/Y0V4ZbQAj5Eb9lO74pm3i2qCj6dYiB
XgosBUVtMRrUSUYPX7GrmdHi0tbHyAI1bccJ2GWtGpqUikEvJNHRsjubPQmVY3FBD0mOCdCMGaHv
qpjFXINgOtFEO9PJj6o6DjL6xOrxwNAebFJqttfzwuAhZ0CudNw21jycJy1QwQRdcgdPHADBPRfk
JyGBHLXa/pfoL06XFtg08Wj6bH4ir7yp2gCda8oFc2KyjWi6jGE205WxIFXplyulzTPL8zCvRosy
Uc+kuycziBdoiHFzu2iLUYItMSLSLHNJpQ/JwdOkZ/Zp1ezpNkecMT78/6PzSvctEt6Pl3GUYiDo
24niCLwTd60skXQpqWKlwFDdcGcHi/uZ5oq+Z3IqV1bIBjNpgougTFeRSrgbwqVdszikJN5B8qDn
FiHwWdS6PQ2DVLuRZf1SjbpcqVn6aJZpoCmp6CRxEmjBLo9lSehhlUrqE8BFSi4RGHVIHb+5+xnV
3g/4BlTJUJTxOXddHbJMzASqzwPX02w9TYZjgsoaMa1Yh8ASxGy2JLz58FmIv1uu04p5RTOcWSY8
q7papTtsOz+/uYshKJUVrwFvBlKr7pnga1SjZMLKIjPjriAmQcNnjgZBd4svNML37rOu2/+Suijj
QpCfbZunoE3Blhsm1DAaHigG/tTDpkZOHYcOTgJcSufxByMpqacdF3EORTfWALySO6YSKUYe/rHR
RPvtO/tKhMOhvD+mGVbJjDHSN4aj9Juba1cnz172zgABKEuKhMYS9Mea3lAffU1u+WWK8FbOaoyX
5lY1YIaBVfBpsZcD/Fu1a60NcznJBum9VxbvJDxuXKo643Yviu63zPMn1Q6nNsjXDdUX1PHiz6lc
C8I1/TLN9t00dqjGfbA5kEKLqECBiGc/WtG/rKELhM27M7+lelvattg2Yfrj2M4ft9qpxAhQOOoP
19XBHY9WoV8UtY5xG97LtDhxKWuNZ592qpyo/j6TT/PglusF0IuDZlPXLn1pekUIL01pXBEbFE5I
nYuYRqhjBovJ0llyJELQr/25oYjbPNbWO6a04jQMzkOjw3rXC8PYGUVwNDs+a8PESiP6J1AxCrDB
nTfI6RFtL+HJwXy+FT35Gag+1sib9kNEonpfd2QhRljeUmYdkK5yeJjCvlgnSU2ZRFuRuug9SKv5
S1BnfUuCPLOQmlwrgpsq6wN7181Q9d7y0kNhNn4M1vkW0AUxpZKGhCEYDqPT/5i4Od99de+lyepT
Y1W/Xkto6ZDDF838wHBGAGvT5AIFevskXQgxM2x6YoE/XKt+L5aMImJUAIQ0zfbjktUeycLFP6+F
vYMQG9awEU9qTH69buNqBka34q+qlOO5WZq/qD3MAPF4ApAJqix2mmGJ10nGa8AV+Ot4wX+hOfgf
5UeS5IhSJ5o73OWfLZ3ugHPtVH6yZoMSjWzWDJTPJvvFJoiICO3C+qxHc9gFZPeGJXtIVKPhNeoX
kYIPRnlImnAPsjnT/jH0my616d4VjL0YE7cW9cC3wEnQ4vU44yRelmjkkAcsQrs7rca6Hvde1H1V
ToIvyHfrvYBZHY3Sjz2d/SCj5oVUXMWz/OmmEZY4c1+ciVDYvAG8SsRf5yA485PmmmQlSYhj9gAb
/yBHbzwouizFTA6q34EoUUbjosYzH5YRHssD2r20pXWtkk5eC1Kit7POpidRR0iYHe7qKTO3Ze37
q5aoTMPPx809XSvwg3Mf0a/h2K7cOoDJVcm12LPerKRttGgf/KNwJp+b2X3j+jghLqQcNoPEM8RW
oqlZ2bngfggJ9pWv5n2pyoAI+PN+OTiOcaogHzi73TGerem77noWbOpfTm4jOce48PKi2tZZqHeJ
N8Taqexta0ZynfMCREZ4BSI3g59aEZPpuM6f8jPoLnINdmmxuNuZ7dFY5IDL6A3cMUKy5Hl7y57O
NXBSg+h89gX4iyrFbYZggX3y98Vd4Nge27S5lD6Qgeh50oV/gTjyY7CdTQ/9e5p7fz/IdKMQ7q6z
2Q3Au/tTGXjPefiVU97LXEiP8QCoQSJwe6XU+y7+hugPQrXpWus0MvG6kxnGc+Uu5y4yuO3yeifb
5KnHtTdN4PY0wfy67fiYdh3l5xWxx5lgJgmT4bmqEuss/fBHiAECDDErniD29eSBF02u6SxvkLcC
prUujFxaOdwxqdolLXKdGeL2JMzxT5CEQsar16NLEYL/Bze62emDMUlzXaflk18szxQDn2oLGrnW
4FDjpaucuwKEFzXIadDp2c5RpoPkLPpDjW9sdY8Ic79tbNxUyfPZtXqLpurqqOZTgb1tBe22ANga
JiV7yxvtrLNsdKhWjx7qqf60qZWOF9uhhj2UF7cBOZRL90CgaR7XC7hOhE0ztI/mmEV7yYu6TpcR
bZPVfqE/gLEJpyMzWBV7zeytZDjEBj27DPSskqG/VfeAW2IWKOPQOTyfE10CW4KGdB4vogyOaiR5
YUoxv6JSmNd6XoiL1fJ5LOxkX+e2fQ7zCsY4we139zAIEDOGgEuNkRa7XXI28ohpz5o3tNQ/d0v1
b3AJ3wbjtBEkTwabObtKq09+es96R6C+jgqTCYump9wmKl0F0KdmjxMmedcd7irmkHe3aPh3svIJ
GRNZT/IoLKtZdW6Dc8qM4gDTcZcBQXcLit2WkaKQbMt9p892zdNpCVKPpjxYe+U4nks1jCDTI9le
wXzw2tpBUCX+1XrZks8wE0jPCmA33eOoIrkvLYyCGUTR1nS9J+7F97wi7SHjRWCqKt/JtPqH6ifa
8Wy/i3sB6L2YgPWsO9pUFK7E1EUnvxV5XGYBCp/63Q8T89iHeU/2evRSVCeO/WDdmyo/1kWF4tiZ
7UNlJus5CadHgZ+2SPk3Kq/dlKTRk0/seHFjmzlKsvIFIx0NY22XPKhCX7QrtoXt3/X7ntw7i9xV
kKEgXzKIAyw9q9KgWFi+ohYJkGqPGWiVuhmDFbs+y4OHF2tFFABQdztAbRn2MfGafGfgg7b7HD1k
3HSSU8RjvaZ0DAqXSri6fho6dvGA5SjTCEPqct6X2J+mXNDhHEm59qU44F9lEK2yL5s6ONJzx0MT
ImkOtLm5VDbS+EIpJy4X4zGf003kA6vYNJlh55sC8oWHXZ/mbFjAxI5L+PSCFwJAPrlF0vqkC6CM
lpicFT5JsWyHSBLFrHAQ5eFor6NFqBXiE/toje9eE/yOVX3A/0vsVggoYfZvYiIu113yl8IWSD5F
FwdlDptaw18q6rkotipiJFoqB3LFguqh2sif3CPIn7qKhIdQSO9hCcjqRy999Pg14iHadakm6gy1
5bbSxZcDP9up5lwHxqMoLFJc++y5RagOC9Iku0HYMaVO2mgB5drFWMuwfcgwbvimRUgY5rN1VS1O
PHbyu3Wiz2zo3+nvs2N/uufhvRsqdC6uTi8dJEfUZF+eb3hbvJIXsMn66txNV0YIl9b05ERShRkU
O6M2sNkQFFbWx8YYh53tjsmerf/JR4SGN7W4uuhWMYK6ax/zeZvTTFbN6ETmgWp65lSUjut0poMg
c8Emoo1rcyaH+AFwtFn7ZgxYmirqdgfvRybYmF1ekr2fRHvBLBD3swu23M/7OS+YvEfKDirpQPn6
DQGOlmTyp9yhkoZeSU1ATHcjnjx1e/QyxDClExL8HOLHDZp055vFT6RHvZdj+oOh4g/DC5BayGoJ
b4+CPaL9AijbYlaASjL+q9l0aUHce46bbwatlo0oeME0gkkj8seND2F/N8FYq779sfPphCVFfKGZ
2pjDHCcMyGtnLuXW7oB2DE9eQvstqbtbqJRNMHdJOB0yq+Zr8WswrIYiNaDasObbmRpEFbaKDKQp
amGFqmKcC3JLO8fdF4R7Kgw6G7Oju4PluPRBPxxCkxiA6v5BpwbmMwuUYk5rYOgJIgJaBvte23/h
Y/wdIvexpPRQmtmNjPDmhB5jZIo7Z3g7Le2n2zkfa3QwvBXN8hAaSXZ0l1E8+lBr+TC6t+losU/M
iro7XQO1Rg6QSVaZK8wK98OnM/nwlbnqK/1J7SKqqURcSbpoj1yY75Bb49kOmm1+z8h2ADPiYoBH
1RP7g8Rw5FTBSz/08pQH0y2JimDbCroS1bgrwVteyQPvjZxTo4y6NdETl8hzBvC68QUnEL/6/fl2
WRjjjO6GKMv/3NF9wuph7H3f/wmk9ZV3eF1tYfyE+fg7lMpgw5mBEVkFzeUh6VIUsuLPpkttTcbg
eCioozL95SF1M5bAqWYfxVOcuZkiT3sM6b7kvwzMfojT/2prPrn+REfDPPPXDUfHSVTuqvB+hVkM
gKPy38wRjYXIsXeDrL0Yy6ojLzpe+CP6FpH2goks6fTQWEkJP6meF7NWO6QzZn5fjwe7ItxCXwnS
5TwX0692vBTViZabZAqeW4dOhnS0tr52L741PGne956mvWjo4Sj0M6XCaB/kiyXogpEj75nHkOhZ
nQ2nQt5GD8EY+1zeNB87cT3Sv8eSfqyb0tv0VgMnJVF7IkvcuYIvHTEKH0EZUkampoeoJHBjLKRN
aUkq9+1gfJVcZqkzMe/I3jo2PmSCWd2shQKn0XBRp5noorWOu74F/cFkv+ndL8/ksy6IEIhT5T13
XRfrMZ/2JkeD7F3wvVpdjektm1IaBbJi47ds1QIHtR9gaySikRGyxzGdIfYz+MWFgEBcHu1ZPnLy
PLk46QP0A27P2VE7QQDY8IFEKWd5V9Y2H/rXSRDkluQXfNR45Z3uWBEPfUj84nVJ9YuHYKnCQrBy
xxRcTaEHKNuNwQZSZAhdksZCSubM8lu2IHOWb79RKx2uKzItAlOFO7cqggMpHIRwIUOaErs9kxFR
Aehy0yaWXjOkENFfOy1+F7DtPENBr+qxuFYCuKIjm97DK/PWeWpt1wqLe0bvXq3sNZY06zXtjDPC
AD5z1+qeSHLOGbhhts1S/KPYzt/KVG4yIgs4HBGEIUpy12kn503rLBv5lVUuaSih9+MMiB7v/awG
47pYkh0XvPGODGMjl7Q4J3chvyQ3OkZ/9tZie9iFRvViBjw4eYATaFjMHylDpr/RO3sWASqWdl+m
ySLuVwMdtdD0B75dlJYdqLdd9N5RMAm0o4NxdTaLxzEb8CsZzkWPY7SnqG2Lu4J5q0eYs/jyaovk
GlE48J8ZTj/eSCfOWFAe2w1gseNniAhrU/EOXWTBVl9HhDWA8E9zdq0iAClSJXATEvyQG1N4hnNa
VxHfp27J/08XN9v29nLKIdqvCKBvBEN9W9UehlttHO+RdA2x76yEm9Odu5uCAOCnvChZMBYzpe9Y
48ntX6aDGNtVXUjz1Dls0/7M/Ax6IJ3pgv2dzAAr+sOn3mC+R1JLxWQwv2dmprGUwrhVub3pi/D9
rid3WnmFY6PuRA0kP03AkI7xFmLMRZtILTF9GXaG9nEoyud2XmgVoXCLmX/ay6k9p4i+dV99GfkI
A7Y8DB3yCRlEaSxGE5Lc+zaEBW+RFg5pB8VLTZY+u26BJKFHteH2Ib+GVb9hwqTGof+bP8sufwNx
fUJsT1AKTbJ1Bj4q7OpvCBM62FGtkYt6y2V0snRyyBVVPValTrRLgji3XHN2T2Oc+H+B575dkn6V
9eov8/WRHZzsH6Mg8gHtOer6yY9d0DmRG9w44PpUsbwEUNj5zE9pVzbsS89zFQj7iNFHQgzqTTDO
1AcqmPy09Pak+vS7xUYNLszpR6fGacyIEzSLBBW6t1aT3a6LBG+bnl3N3IzUo5xxrafmG/hVsE0c
JOh8LmnWF3vj6qUovMRiXyVKjkdyJiidKJ7CcYRo6esvSTMkRR0cC2Xp01DRZnJb+N4htGl2JXLj
U5UmhGZbbxNNLc1mO/dkzgCPsGyqZx8l26prQzrmGXMNnwCNEP3MpgtKyUzUrdKoHaBnIufokfGa
V+6+9zME1MkrrtLLGGBSXVqSHSAlz8L+6pHwrLwFlN0CPcKOmvNdWR9FIB6k3oUNa4nlB29ccUTv
4lWtIxaFKece6aroGhTBtJ8Mi6Mi5RYx6EsUafA41YIh2nnNFHRCA2t4D4V5R+7FTk7BA1TyOlJY
NFuKsNYy9qYMSiqr0h+DOJSNH5ZTjAjcWqvgMR//oadH0E9+FDySN3Cu3B2jOkJGVT77RY/Wf6kO
iC5sXltuBz+bXmQnWQTNdEP+IOAebKpW6qkQErKGicjo82XjlB3bWKRiuw1sWn7A5/rGK+Ilsv1z
MCf8TghmbXzM9wyrgvictRRi3zsjWkwTAVihvlyIN9J3GgYNtaZEPjkp7zjkUb8B4v9oBvQiy/wz
EIMAFl9ATkTLQQwMYYJcl3juPbYFcqOQqHkz+3qZIKWvwy0tNQ+ad5XSr2nTVLXcaTP8ITbo0wxe
vWKkCKvkzCToacKjwt07+dWDUwhjk9ThjlikKNZ18S+zeFzTu5zWlS7vi4VeuZ9GQF0mM7fW29TG
5wTfTziTMeerwkF57aQd+FlGG3YhOQkj7ytlGtmYGVr8sOZNXxqN4rPZdtJiiUyXF12hVfRgXLHg
mavQtCiJDdfUeEe76hUxVY/bgm2shsJDfH1y0/CQmpT5LLrZkfGa2StCEFr+trohK6AwKhheGlm/
SOm/NMl/Rjp/2iM77tibTHk2Dihjq9IBKVp2Llml+F2zd7ubeXD+eSn9bKmx7ChH7dA/sXVeALSu
kxNc5nT+sYlxQGUyHwFhhtWE2A25qfWYhsZHUNQP9iB3tulu7GJ8MrT3URn5czcFtxCNGZz/8GWV
qYXcg7m8Vfyyyhs+mhxBYd19z0ty0UmCq215bVCTK3Q1p1zQz1upNlznqf3UBIKvksh/NfTr3IGu
lvNVTAg4++bgNulvOLrEPwf61/Z9c/seyoUgaMiOWlD9PXAjj5V1MhJ/2LSVSaLJ3IyX3iyPRhS+
tb5VPS/+eAyiwl87HtHUysKBYnuYwMP0n++gx3LMghypJDr2morYmrCijU9S0AGApuH1WfRNJecI
9dZLrzDP8HWstFg0z4Jy9rreYuVMwJQwCliS4Ki6hXjQDVruVF6TMu3X7KOYmfJDaNUt9GdQbsa8
Piu7cePc50uujX4ntbgCinQIlaM+DhLxrmyxScL0hlL7nAQUMbGZU++aArKYe3Jrdm7iPnGZUkgQ
FHcV+oS6rASbI1Tq3ls0yfxFGO0jnP9OZx5FPpbzEOAFSGv3EBHDAmAm3+e0ew8pTZoTPDpkXBs+
yZEcDOQ9YW1op+BsmwstWiI59wXGDgOfNG3mz2mb/eZ62YyEnuBPtl7MFOW4xh/dJ+Kx7e1XSNn3
eTCMlY15JtYCBLFeqoH8bxn3PFuioEeLkbJMByeuWOlRYs5UxR0nkYz7gk4YMlDcfxYwGqlgS4Ns
FE1IhVmsYQy3fzhNMHktFV4hBh1HvXCmRzsyO25plX4HefGJ9hicoANgKoHaRhs4xp3ddFNbE/+r
LIktJ40ORSTIOKFty5jv5J4vNsopuj06MCcpT2Aftyych92y/AEgSuz/LCS1phS6HSBqkvE784J8
b3UjlEB+C+RAB25DP3Wi/5rx20xdNLTN/Kr66mj507+yadttOt3P0ag7FoIP364TysEpM4tpSTdj
Abu7wPsRNXeXmedvRb7zKUUHDdwrU45r6fTvfB5Xtx72eem9O4ozr/GtlylQ9HeZ1MOFMelMW4OS
sKOYEloB/W4jjYglp/kY4ejR8SerzpkCtpdo54fWq80xhOGDTBjOiCT97H0A13J446Y/WALwxB6i
n6zH4eDAGstSPVs9/BARVZoIF9aYAUIuYiV18D8UQX51DRQyCy/7Oj1HzTLHxLc1K2GGb2QUnIIa
pZ12F4vgEnTQ0sD9MJU7YsiwyHGTR1H5FIXuYY6wsdOIzYgLBIwy3dXbRTrz1i/d3ynMjl1YPVWI
EApPEjIS0jO2LB9WqEdU3KchU+9FbY4P6NJWuuiXExvztjdZDYtxBNYXNNWFT22hPgDGQdSRbHiJ
cXbMEb7WeCsV9DGOFC489svEZEuabP4o7U1UMPprdgmwSwSYGicViavZdDExRS3FiDPCDFh5ggyP
S0A9XjQgGgWyRKeKZn8kdVobDxwTCAyEQWknSG/SUdZY3cm+LHO2Mqmfx5rYpw7lcdQvpDl27J7Z
9L0A4CHq5RwqyGewouo7Sed9UsLWpqbyGcKgWvO2lveE+uaxa5MPXFePSLqLvSRT/IjyJw+4cLPx
cUxD4NPUfTMW3ssRT+Z9kIRoGrsmjirB5Rc5l9alHs4hs8yj+/K+kOFWc4J92ZvtKanmCqovOFp2
fyzye9CBUbJ6gXrRUfvFJ/Dkooqczflv0q+SoJ6fhrK1pp+n2Crs/RIkZ0yRPakOUbAzZA7GsjBy
oZSoYoM697KJHFhyo1xnqq/Xg+4pqM4FlVSO45xqpffabdNziT5OO0lwJX3Ov2p0SJAmCX1stXj3
GT8PLQftNTfS4MI3p5Y8vNlVwPXhAu5jWP6il6AV8lZ7exbE/tpgHLwLysK9aZF/hHuDnHffPfmw
0peeQPiVW5FdF+QH7FvTSk3hB5wrHtNxb7dQGl17oxJhm4zqm4QzuJgis3gGxSe8MVef3ZNPO1wk
+sfEVGc/ajYZtp/qhwzLmewz9y1LehNvsXp1Op7mwNZvjhrR07XHLP8k+ZiDT5LF5/fMLHf5RZQS
PunMx6j/nXQOsFEMv1MRvOBkmVauQDt/jwgM8+Fc16fcD0lEyZzxGIIjtWQrrmjmWzeshRsV2i8a
UCpsmnpjNFRm2rwYvqNeVZFU4Ob1kT5R4jD0Z77wo+HXyaIxffYlcnb7NBDp5y5dsaly86Easvo4
KfnXuuETc/C+V0RQLYs7xP4/HCr2yYGaGRO3Wk+4F31z4AjKASjI6yWeJ/UPeGEPToEaBH9qPKb3
tceGLTF9/y/poktiMuSWyxMpRA9NYz0MgpeF8DiGz5F0TqgdDxnX9DwKk0Q1dWBq6e5KFqxCYGd4
AIwKU2bZJxuCiU4d5oLarb4Dq/5HXSJXG3NscYeQA2hHq/JhPDSCfOJoiPAMi/sth2K/NbGDNzdj
9P75OT2/dUIMI3FNkKCSuy3cEG9bnMoxvaiCoj/ddu+F23SnlEbIHs8S35W6LbnbHlLfzAiECffk
tZAoSyh94RvbpZcLal5kHx1Vlm3wnx2t3LrgRxgYAvui8bbTBBI69swlQ83VLpJ7D2OxLuaiPOsy
uwaIRGcPZsGerE/P6YKD8pwLlOClyb2zq8z56ATVa2oXTzZXVueI/6q8QxHiRDPy4/Y6tV2zdypB
0aVmyhWD+radke7039BdTLBkydVf0E47JTSkCka0SpMbMAbJ0aunUybuDfZABmsCz6ZX3t31FB3Q
+sjHrrOrVRYk/T6KvtNS6V2VLC+jzYmZ1TVUeBX6F2sKL4aS/2lDFE99VpJQupirit9XTP5wYJjC
XOTrd+0UH3lJW2AixLZO24vr5H/oaNSqVYBxGTpoWNVYYWfdhhO3b7HUa8fwgku/kK0SVOaM0Fru
8JM7xzlN3k0HRYNO14WBMypoqw4Qqbu6fuTEk+CyH70PzV4XqoB+JuE4lxSBYpq749Y2g5hO6/u+
QYHwhDBZzMl7QnlkFjTuDjkfsVcWalzi9AD5l5qFm10j8bDiatR5kfVnazRNBCbskIS2G/RkRzNX
8jz0COPzobsFAWnBUMnbMbS7c2A5J608suJs8210uyvOoOrk28nBbJfj3HVkN0gko/VO5MBcqaUB
nFf0ozD2D6jf9FC9oKcy10VIo2udsOw7pqYbKcjpU84fbDKR4qrADDFJZ2+mqV7bQKW0C7SKsaCm
/ybZliTK7fKHxXWtnZF9BZ5BGGvadLup9OgC0XfpMyWeVeR+EIuHN7B036e1g5YDVk3hpcMJZ9s2
bkIekYGKy972x5OTfdoGbrzaWxrGYygUH33uwbVd8n/zZi/af6S5anZWn1Bf/Wj07asTec+487qD
liFAcgm2ZgoEzq48LzW6I9MiWuh/bJ3XcuvIsm2/CBFVAArmld7KS0vSC0JmNbwreHz9GeDeJ/rE
jfuiILXYaokEqrIy5xyztrGJu8XwWln+nc5QbYSMyKER5ph6cGngRvb5PSJyaLgH8b5G+96McsQp
zl/mKnvPH6rDFHM09neBlfX4I845gOJTbg8Xp/2O5u6QLyrEDDYxkiI+nGY+DiX+WERdn5bO5Cai
iMZT6iLJkiOFX0J9qpsXdGQQUEPvzQZ2vE1bIgCq2DrlkGAJci72BZjMddtJuknteC9sJDh+8IV7
62x2fr4xUyvd6g4bKTQl2lLZixPwa7q4cWmjoHHz42HtZ92VHkC047sbHy3HXs8Noa7mP2jxCqSV
Pu0gQnK1gW8p1vOv1eLqotZH7hNhSMIswyAcn8BeSZppBkvvQA91j6XP3Mxz+2yE01ZUeN0hgCH+
bKBpaIMuGW3pTSkBRwB25+AbDs9yGk+RLr5wjzZgWNUDs+yn3CXaGIEpDEyWg3CB2Rk0jYug6bZz
wAyzZVq18BDI6p3pEY0pcOHB7bZFLYaPbvhqgjvdTeq+mdjDwPbSRQ7HeFPIlt1YyXRnFz1ucFS/
vvUZomfDhDq9yjl+dQxj3vg1r3MdBPTQba0wux8FA0yVBsUdcqv1RLz3bCD8Eip8lyzl23lCLiHm
AfiMfWlCVv2if8ySCJp4O7y0EpuwaxDKY4T3Vh4KyjacWq1s7K0NKKNtg30l/XqHdA2ICIJ1vJqA
VtJeXwb5EvHLwHnqdkOo200Y8bbaveB+JVGEyW2+6SvAq5Ftx2yimLNzS1gsdUx/zAJ3xcirkhkm
ZmbOD75O/qTm8MDkLdnludx6o8NtCfFg2405FjTBbyDxAC5V4cWqC+cxysxgh4+p2qEhdfCAedku
9FnpXcez6B1PH6UTwiD1YEL2xYCKi5u5t2Kw6LSNHT0w+GN1imC8SfaAPhL5k8yJlKXN1tlI+drC
eer8qTvxd+h12DvuOoQqfmol2d3tjPBAzpR1nTe8EZxacAeRPIQQ7djC8oD3l4G6zeGTZskDikh7
5818wFPzEyIff41dr3mcnObOVIVzTYiCKjLOSnH5TzLIb4i28ujZ8TPSxuaBqG265ne5fPFhBdTj
bJy8xtmYSsqLk4bFPaAT8wIRkc2AwOlKlHLXu9GwamLH31ceaNURywRuR2zmo8cF4tQMHiROMQo5
wNPDrwFJ+eQbffw4g0OHkZbiPnGGQwTh4X4e4dCpvntgF0PzQlWVxOUly73hXJrxfF+1Wbge82V0
78/PYM5HDAgixEbICKfe9ZVnoKYezAc4F/lqQldHBFxBF0da6S+GVrGZSz4fyxwxyimxDKvuStmE
21aFKBeqh54og11rlRe3tWmWAxosjDh/DZ1mOgEBQB2gAlSu4fLZCiNlSltmr30ZqW3fwMdPpt47
525C56bRFyNO7buZs9vd7VHW0Kl2YqTzzkyQV+YiKfIKHV1VB3O6NkiSdtsouvY1ScLNoNZN4zXX
CV/7iWOv3OcIQx58dH9M8OfgnRz61q9J5E2n95xPiphe19venuqZwxomNnkvYz99Xl7mYA5YtYEw
nzIvdphW1nZ/GMxnw1X1hmOtfz+nnX9/e9SCzw/RvZ9u3/LmwFiHo9Xh3OXsVYJx+vzPo7zy7kbP
hcMocuPQJ/1LFeCVuH0Ro++KjS3NHX9dcr59L0lBUzhJLLZGUagjE29E1b2sHifowaGHQnPmgLGb
lTNc6XCNVwY4cTEAIEX3hvJKcUai/nhIZffeZPwaSsOG81SuL8HsWC/9PB0aJqEfblIk+1azZwXQ
YM5pY4m9WbRb6YfWa2jk/ZPNM0+E/SG37AI2U/acyNgGi+fiZWl+ZJbnT5bhZ6s61saJM5s4kTYn
19Dj0TciPY02VVjOh8QghjxykLupbCTOvnaLnUItQRqsRastFX5DHS0U4wwfCmPCXhcqNgzpBDRZ
kUDdybQuUVpyhwjV33PdczEOSm7l4DVPdV22T/2UXW2hCCSwS2jbhR0+GOXEcLGrpk/ssWARfYXp
k8phz7BSEyoDmomGQN6/TAZBBjbqi7OzPA2SKtrqyCM4iAHKS+5EeouU5xUEV7W+vSLpNSQXZVxv
z26vinuqINPUT5NgFOJ62tmOdtgAJqyvNWSYdDurFmVaxr7KGhyhtgHEvA087lWzJcO7tdz27xB8
YUiSP7OYkBehM3xyhHb2dTO2x8R0rXvkSmpdxVId6Nxk2zBzf1ymmV/LA/9/H3imZbzWtn4yciio
bm/BbZu80+xngnKNp47vK0SwzZ00vHHfehIgPbDDbTV21gujRI5RRR78xDZMX7OaNqpMq4uDSnfj
h4F/xqJTPbtu9eL52jpOUZ1vq6lzNobDOu3oKvtQMGfi+sPubQFMqODNXoQWDD6vqe2HXPw8ygLT
WArCGIG2NVw7o/6eKgWONJxajD+DnV7ngDIjRVSiGfrX4sCk/SjnQKH3kAo/Y2Cdus432iP4ueYy
qmjYpEXrXFTelndS5thghjr/sZpz07r+lYqtTLdmW6hNOofNfe0JdwPQiFJ7eQoqcT4tA6XWMoZ9
5MbVzq6q6X2qwx+/ByFFGkF1sb32s43T/Cf1xEe3aJ7GyC/Kew7s8SnqDaACFSqpTL9pMBRPTY+U
GgosNZ9u+3t7aO3VXAJiEDilwMyoxEfN5HBllZpeKqp64xC4Uf9MFZif1RjA8fWi8cm2nhlIi0vJ
h7wRsYi+e581LrCTj9n0510ettO6K3Ere1JVwJMgf9pZzzs3Dl20RySRTIvx1N2MQV19MPJQTKsi
saN+FHeD3YldymHiP4/wUlt7L2WtUYKPP7bL5qOuzCPCGee3tasnyuFQVulzF1gRSG66BAOtnk81
tK+dAklRxLZxF4WANoUbiDeEKwZOMx4ZRvTf793+1WvlePQa394UdfTpxaHzS6TToak69UGpzSDG
6vadL0uW5azNtpU2zQMIv+Qd9CcGdHP69Aomv2iIz049hc9RXfconvk1Q/ttAsR9Akxv86d5732v
4u/lAYaY/t6kdwrifrx2EgLoKtXbSNNRHkaY5jB6HsyMfiXq10tq82NVUqp7mh3glSgn1zb/ulei
148cRgI4zujqNR2qHZoOumtj3jwmNjC42z9MorcvreKUuixWbmQ86dgwL7dnyH36q2VEd8u3gdYe
S4WRNDNqaISJSWUQx/Zhtp3qbrKN5GmCO3VJ20Y6+6TodrelsWa2dvd/F8l3nUTZ1ekpfSvTrO7t
GhlSMTbj1cTDTqlFLyAfsnYfStwRZ0MXdHwowSJn/B2dCN9FkJrPfeVjkXNYhhKz+weBBdLWokvB
4JnWH2BtJyMAitikjnnwJ2TibhndN0PEVMaPnsNR6p3rDHC+TKNFEuVpatwQmN0woGy3mjw83L7H
5Hze1MIzX6Mm/e9LSgZFlz6Hk1INk35MCTC5NN5Apx2btpmyh2EKShAZsxl+kA/TPi1AR0I5anDV
jmqerIDCoenJdIqIGsjWws43XQlzO0vrjyq2kbLEnc/FvHSyv7zc5HawBef3GgHp3Db+XqKRewri
DMkxQ/zv2P8ZI2fZ+7OT3YBw3Ni1bPcoaU6em/0kY+/8KgwmOlncH5XRcQboHCTATXAg54Bluibr
5N9HJA3k/+/3/v3Xfx8tzA9KNnPdZYH4JMKW0Kwg/mXjobHRt/2TM47TIRIFZY3LwMDJcnB6ffJ0
299t7eF3p3NwmJe1OLfAorjp8BSn6hUoG+9YqKd3y+mSzdy648mvOTGUCUczTt360cpKdY5E/wwY
Tz/OMmkeOZNOHEUTVnoBEDTOOFN1TJug9qbuFiGqta5tn9apjeEt8m3z5DGCtGPT/J5N8z8P5P8+
WP6p1+2HrJoLR0uQ0Yw+r70MGZLTaGTOH3KAzpVa915QXvSsiLeWJsJt2e+bfPkxAXM5QsJ/Oe/t
m6C3XrOqdR6XZ33tVMwgZtVgVS6afQDvmRAcvkgAKKCjULjdntosiXheLPTJRQm+cEs5XqxvFUU4
sP60pnROt1t1SLLpnignegshP1YT7HCyhnT406pr0sXTO+cTxKsx7VRvg4mb4LmlOuuSnNwG0OA4
z9F7dNj9ohz1iC0udSSTw5w5TyOr7yWIm2Ibe0C6orygO2IiHnET47mLo6XHAvSMw9LWdjvn3Mhr
CQaIsdoBsqL1WgV2sDwZtB4ALI7qmMo4uhauHV5nLx3Og2B35CRdM5V8bUZO3vn4UdavZewvjWG0
d//fRzbzbInM5A5JTravBJYLl6nDhyv646hUT8/Al8d6pg1T1dUlrCYSpJdPplbh/32aISFepkAI
BEXTbin2na/4ERlG9E3gR7FtAZ+dMkZcdTzOm9af3CsNcfcMkXGjO2ZORcGcTjavGFTDjSiHeV2Z
+74vzIMTV5+0uRDNDPKAPgwRPbB5drhoPxB2TYgSLdW+7oc3pMOsgr0Hx4EDOARmxjWCVBysbzS4
wleF+NC2ht92cq7ouu/bNN8HTsuCMG3gARyKgiNfLg/Kxaetws8pdXC7NntdN9+G4eXrJEaqVBTl
XxqSnm98YTHsDraBWyzhAt4mMz5OShLaMMHJjASQv2Qu6c3Fm8aMn0qBIU7F/5QM80UxuKcZt3YK
NWRvezFtXbmhpCV2vkbjpcMjPJp2KzSGkbmi/vZRm+UplmOZOBCTNv0iBZsZHzh4YzEYYWx26IGi
DXWZWkMapW5BeoQtbt+U4x1QlQ9jmfS7nhcfMuATKyfAmzf0+Uerlv830MyV4QK40LYEoRei66Jq
K7cSraFR+vHZHeVJpz7EVAOpNd7tXRV6L2YHYkOYtE1NOgCgevSXymW3lyD50AsHDHmG4OqG/fuQ
fSQkB+TRVKCN4UzTx0271jGtCbK43gGrOLty+RNzacPNNICL+OgwrKLYpb3kl4tNSFgR0zszpq8u
LPuNBAsY2VAwKP2zekcbMlxm12Utyo3R7moraFdZToIO8QDf1TxgP606ueXgvh7yItsZ8fzNLXAo
vW+FZnrdxU15xk32mOnl/2VZDG9Vig/njaJW7EyKYjl/DWIcjmWf30GNqaAoWtGhGZzHUpfGgYQm
/FCwWRHdM9BIpfNY9f1nGvnGpp7oIxmx5nJOAQWp/tPmvGCEXYSdGOOaBSYpE4KE6dbKdnpgiNM6
8W/h9eXG1ZBqGjxOcc0rTSKrItcf9+OizqcBMfV0RINu2IiooRVpqWHVFsw48GlF8kQqqEKhyZ+U
eP5PObfv1vwYatyG7IzRvppem8byt0x0AQG3mpSd4qUNFC2YGXnZ5FR7dJ9biWv7IGpSQKqwfipz
u9l3Ab5C0RLGWv2duRvXZtOkR6fIOXYX051rLQ4+a3hIBGYSlbkwYJodB9WBy9dKzlw1V+H0KJmK
cqtJStqpQLSAd/RdVjhnDtx4vSxpnqZXPfjukxUTQtY7jT621CFuOLiPlQcsqEqTQxx48b12vPmQ
h3ieCzK61maOvSWP6u7Qe4/GCG4O98o17hG5TUhY8jz4p1uqFVfrvRYWIsCwSD91Wo+k5AyIdPLw
GkYd5gdW6Hyi4nl20/JvTjf4wUO64es0ubjqLvYtYlqiWm4L5IoPjueyUDdwfseO5nfRfWGZSPZu
pr4KRPPHvgXTZIBxgAhK/IHVP/sjS6Ah/enoMvbSS/SVNyf6KCoOxg6HtWlB3AtmjMYcqhNkQvE4
BsY+jbkoB+wpTSev9FCsx4Rw4EfUd9inuEZyXYACLuLHzs7dKyaHHQ2CP01GPIITZ8cOycRjmrvn
gtYRMnV0pXABPWYmyFVyIkKOBbUQtj9fUJdP7bMQTbweOQZ9Aql7RDMHOAapSLeMk/GZPXqlLj4l
uEP08L+AUNqn25cc/bcDv/7+9mzoCKBxQBIcb/V13AvrNDfdd9DBtAtTAddXU4tSWau7JRPypIVi
OW+T6NWak38c4D6/kS2IIEmcT5XHH21pnKHPWa8sz4CZSbkAhcKmSRzDyVZlDgrBjy6MactrBwl7
o5khv7JrrOMwyX9E362dZNL83t5FqTz5k+nmp8P085ITKELT2LqDkdXc53GQ3dO3TyLxCbYu/8mi
hmQEO3n57ylMTG9DoXokdklhHzKjWU5qEf4xNyjSFaG/3THJcIwGWdjvb0cIkUzTltYR4elLsyfr
EviIPfpEw6Hqc/rkdabKXJwcX8LorUOCNGMjrKFZw4lX51tHBVdgoVeN4CdheTIYu8oVOvwChXjb
Iq8IxE8Z4i9q5zH/M7QelC2vnR5tdmxinqrqggZuW1ngPKBV6Msk6uZye3T74hT8/kRPVaBtHAI5
uvGVexSGk1WHWyc35DkhvmSVDgGdmJA8jJ2aWPhd0vCWBa1e+XFh7SpksOtmdu1nW9JIxnOEoT+Y
70ioiXdFjkGdw7lHyBNrZ+O3YLeWzhJsbIbjf0bYCPet1PZDRBrCQ4bnYuWxnh5uTxmV2Q/UlePW
mG04QreKMNYnNDTOsJGD+UKiQ3vQyqmxG8zwbaryygbBKej2MAmm8mo68iuwbY03KucUwfFoFYWR
JE2FLyIIE96gxXQDWuFIh2E6377E/ohI9N/nt0eBSUcbExvsg7C+qrQO7m5fPFP895Gq+qtB4ufp
9v3G89kjb7/1aJlPrm21AAH9lv4bJi+28pHR5PIFBUUOkH2pYGmDQG0I0/dxdPznheV5dBw33QH9
TD4XXCG9RZxUWjUPea7eZFglrwlUJ2g9RNcMeRS/uLL9MUdaRowNzE2BzogKwBYHbOPm6+3pmINS
5/Z6ntjTsDoITf3sqGdkdvUxGaNkzfEhPdQNFtVIqvzBjeby0La4e8k7Kh6g9Q3rXE/+qa+tvVmX
43vZ5ugxLdWffM8jnzgxTPhpVUObGpM/8UNY4237uzIKkJahrp4Ujbk9NnH3iDcG2K9zJm/RIvaM
R0U5WYdpCp0zWhXrYNCMXveuhhC19J/SqYiut0f8xwvCcV0PFkIlyyyxOsxM6ZDP1ufUaqH8IO2s
0T+4SJ6WLqQXE2pDdtiLw/XYkGx1ZuZZoUzKI+eE52NPUGC2aShH/mjD/mVEIf9q970oK43GsTDu
jMZw34x0oHlTMj4w6ZLf3td/n94OxCrN2XHCmY+MsBf4EPKD2DKnyef3ifbXUQEP3brGLLCo6beU
TuSTRq+9Kh1dHybf+5uZo4V8L7P2dZaSfwrE+k9IWRyLJcso7nf/Nk9lme8RjPl3yqFKqhNZn8Mx
+Mdz8u4hSkf5ABvn7+2gbMOH2DTOwDDNsiVCVdFDd/OZm/jFePFil4Nj7BtbvweehzjECmtvaa3n
L0mOQLIy1EjzzspfXFBxmyVIUAyhQQwJkzwznPKfmlMu82b1kdd+A5PQhgBQYolPOT7gFeLDSyrf
B75ONtCtjbisj/0AEwb3Kdv9YTIrfaAJkR/w88TPcqkLb8dmd4h3/lwGH1482RvP5ybW82Mw2vPa
T/P6fUrjrzGX1l+3xm8cdexaru0v3CP9OnrhSQ8BqjkspFv8Ov1LbI/ynLIPrszlqWEYfABBTpFj
TEwV24+SLu+FGpfZcOkGn/NibF/6hlJ27brq4uT+31eAlAo+R15hSTIX/nPDSzPq15BA/vhgLu8z
WmhvwEXcvuvf5sE2H7wpeOTAgm3B7dE4ZDS4iuE4ZVhQSOJl3OEpPiAFrfQ/y9PMgvQBblJuTDBA
jN8XDbmTNPeUes093XBFbbUcbZuJ8zZKXtb2qUOemU8EDSX5hGChgsI9DyUNM9cYoz1LerhpqyK4
yLHnQ6fie06MMVw3wEA+p0JdAmVz2YcTak94W6weqQ+Jd7n6sSybr67Ro8GduvXt39gXkPkmbXBK
w4UZUJfm2XHSAkURUeotOXfmpPMf4LhrsDKYLWFgrxaqwVPr43IvLPN+xolJrncA9wuQBiZSwFyN
jhRC6KHfB+aIob7sFONFlK8jJqHt6HafJnyswxDhemhE+I/qGrp+/Ah/muwDwBKlQyYShYpXTldS
tjf1KTAWv13W/4y99TxNlXvIcNH32V3qpsaj6ol5zUSOYSB/ilrUculAo8ye+yNGcZvgTXAwDtfB
qrefI5H2u7lkDXPo9G7rxdUwNg1etwY0VF0jbZ1IrBgM6CoB7WCVVhtMzaCCzfieHGkaBpn7h6E0
6XQjSnb0/MXKfRl9A091Q+iXHkh4L3eZbZuAnGwiUQucrtwXW9sgWU0IgYcG8OQqn4JjyB63HmaX
syhWlCEisFDn9LrCId4jv69xeck30zM1XqZoR2aUuIYUu9ksvC2N9c/GXvC4vAsr4S1gMsZBKoy8
NRX6fDDdR9JXuw1KzsOYQl2a0/7OByB8N8joUXPFHe3OVuAFXS42V76LAZM+Kqd8YwnExX7FgXUw
zHnj5eIqDJNhv1PNO45rpCLrecP0axtI9ylkP/tFXJR5W6xLZYjKRj2Vjuns8VR127romo0HDCdK
ULgSIQKqx7XgPYf4qZfoBQBrTKTqZAslHOx6bRAwWej7tC8R33uFdbTgzOMOgvgw2Zw5NT61DQoz
mjwVAqI2kmdpBS8A0q7I9Ntj3r3lNUInDfArzi40C8uLFAUReGqCklmfdGB12ygPfx10VfQ7REpI
aPltqPocxAjjgA2DiR3/9haHBkHadjAyA80YVGWV/AmtcEeqwf0wT2JfQPJPuQY2uvWgtkf2IU9R
l8j+0eeciH8K+5O9eGGVkPsSZsHOTx7Cmqs74eXI4K8+c5sFG/A2WhEtUEPgR5ZVsDWWWozua4OO
4TqN3UGBiIkjLCqVR0ZFUHzaXenSqBAHaFBbYY81xvLJotdZ7k1zdrfmCNA7u1o+qgPDwCITtt4i
cuW7gRG0exLZDlCVXoZ6onutumJDxVmtSgBPHCWDExCLFQtPsc87gEuQxxo6ORFLhfxbFPGfMaxb
BGWAByJ1iGMwWQAl+rUbnfLJgPJmOvUOkS/grTr89mW+znKRXRqnRCveZndD79Qr0BoU4V39iJBt
kZdPao8TrudWmpNd57vWISqTvcork4AxhvrD7FGPAIvfdQsnbHxtanIhtAV+dBTtRGbYyuV93JJF
xp08CzjpCJ0zXNwC8GXGfHVVoedx09cxkuifzEGA2he07EVETs3C1Q7VcFfHhKaD/9m5pnGUYv5c
YhecyvF4czmHkJQTbMQkUND1wrlSXT0rGQ8HVzfJ1ZU1wn4wk6bd007pOW+URLFgLIkgKrQFeFnx
09obxadZJMCLNb2QlrluYB1d133AJhBcM6TSV0Sz76ifyr1AkTA4bDWgyPEmDMkRK+XfTAdXb5yg
RNnedSjdd2h2n60Xnb1gAoCQbbxK/XQuWhT0SBdnhgCAy2XcUxSGoOB8w3ynipr2Fioe7pPn0Aqe
BsCeh0qDvzNDsgpK9wm84Wcb4fb2q/KPLry9q6BteymKFaci1UP9k845GK7c3deoWmkilY9DMTkI
xsCIVc2uwMtzKKLGupiDB5fpjTm6RQRL/xf1QIq23kPYPDfbKIhfStv/BklAUGy8JZcVaJ1IvS1D
BJpNNmzPmNtVsKWZLvmkafw3RDUb2T5/ecwKXaKCqj3b2chewi8kt5fCM64v2XJtqjb/ZhuF6gQ9
oTe7cpcWPuIYqrNVfq7K8UUToLgTtfPOUGIX9XgdJTc3+YrNRlHrMFcM7VU2hw9DTMRpQ2h5kZzq
zr0G0sNuWgAuiQs+CO+c2jtKkdcMaf9Oq44skhuRrEuZ7VfnKnPhnune2dnBujSdv56Hb7wTNZ1y
YT139c+QQNoeGs4cyCWPhfb0E1kieAWsJKGWMpO78DvH43woG+cJTvxqFmW6ptRhU+LjNm16dSZa
kHXjiUuDkidjjAgpHEIW/xHonHLNvey6AKa62YapQspAD/B4PaB2L+fMXfco+VYT/LtzojVzujDa
EYjYcVTuHxDHMtk2meF0vjiaWEQ3EJzv9LjAdj09wiSskBP0QFpauFn0SmL+H2WaIkAiYZgKkje6
3xi+/AV6Y9H/QeIofzqitnAQaZjzUQNo1EWEutggRQtORBCWwgQ2wuCxRira0OgAFt4M7rAOc/HH
igjSbBY8mpbHPpWnZPHMZFax51Ln/quwy5OMEu2L2HrOqwDxvY97QSInpn8L3Ar+CyF/wG0Ga09y
GGrzKufoZv3GfvSi2loz1Gw3I2eD3MX2gYASu2MBGlZTFM3aPuVm+j02fnAXdMHR9NOGpIn6tSVE
6H7KukeViWMs6aPOBt2ATrLgRo1brZno7mcbfFgfaxhg3bQtHPfZ1hDdgpAAgm5qaWYDiTRNP3xg
71/2mAKIOehHjis9nfgGKacqNoFJV1rWausMtntg2I5zo6c3W1v1H0NW85OcauCiAE9X42zz2mR6
SKI02SepGd1FyiMI0+cd1E37N8GfiyhxLl/r7D0bDOdCg8LOj3UCIXWcsTNrrTGK2dNJdB74wkmL
Dc2eBs4kF67qJgziLXkNSXQpSe+uMWEY7HPrvKFkwmmSmVZMDxbJWJo2R9nZZ486cNub07WtsU6X
BIWvsfwfkZTVG6NR2CWcZLdsevTcERDjS9jIefwdLNpRgQqI7DK9dUn6bmum70kDHq7w5EfYi28v
+uDSxATuwBAy6yViwJvzfYEnxvTVgxU6rzNwY6SN5O5qIRFoRs7ZqtMXbHlUIrNFj1y3QLPR5gyp
Q13u/0Qz8M9JI7dKizvWtk9Ukoi9/N8QbmKQF/R8aYyvbOUGq4pDITZI0iJbF55c2W/nVr7ZFcXW
3HjQ7lhWJIMZy4PAHye0gjD4r8HBmzl9cDG2zgNKg9cGg1vUJzCjYjjbfZI+xQN2XgaKBWMZz8MP
lExNsVHowjOkRIbxkpQyR/WD3sZrjdcJbdzaI3JyS4pVbLar0HPblelQh45qzfwfc+bYkmHeFbsB
sBOdZNRhIwl5fI7V2ifpaiNdY8Cv2ZRrS2rzLorGNzdkOKI0GBVk8XhWQtRg0sVF7KSPQ2OkJ+FP
+RaL5LzKwvEDmqpgyplsypq2MyIxsevq+MWym+8gE8shu7kXTfiVTXdKI3Ga+6/WBfAmGemsAxYq
iilIOwXCaRKXJD0+ZMlqBZ8NhLprvFT4nofWQRAXXgON/LGbLUzWVHtYS9ofr8fPU2uPgDY5rF39
kubZYxaU7xwgOHtgH3Fy56qmiDMwDijDxANYwzvS7GZpqLgZ+eA2fto/G4hE0ql0uLr9eN+Ds2KR
U6AeE+dZj8ZL2rh8rgMG5mY0880g8Q0jCUo1WitXGCw7tuesOhOoL1kr0kCYjMERImW+Jux7BqlV
hvmxWVZ9K93FhWuAisC8MqBGYmi5Is4Fa0Mvj+5x1PVzFOTVS6LE/cjl5vnZlbC5NbA7DtDUJAlj
3yw/tFODlaym5jQu+BH2oyuvRWr91FGObSWmGVyYwatp32dBX2BPLsONFsaz5Y8nT5gsyrZ1JUz+
FV/TAcnDcTD8l4Rp+EoX2SfxJLi3exxtkqYCaekGSviVe3ShLZP90y4qxv6uTB1k0qV9dqW3Tmjb
42vW5C2hN6/CIxw6HzxffYSleocjrwEIkT13iCzXvueca9vkCkORR3nS7sKyPo72h8O76ucL5STK
PgMUhysZA4fyvZH3uEVjGDfARE0NYXxG2d85Bm5ZEEdQiPz+bzN1PwQ83a6x1qkYf74qeU8yCC8y
oS21rUVUBkVobvDBsTeu6HqDLBXT1pPGi0V/eDOWiBdiXF7OMJ0dIINeEDOjYfZhDcsVGx9kC9g/
60xu6osZAZ7s+3o6hnNwsL3qR1E39ba/WOix77du/QzXGQGo/8ieOO4H7Hje4P54Uj5bAUbtVDTP
nZdEiAqmRww8F2VZX1FY7oOac6tjNJ8Il7fC07/2NIDYUU21L+1/TJxEZtypY5FNb5bwPliF0Rf6
G8KH1g2j07CuH8w66b45HkeYRKCrLAHiKUEOAX1YToAHDbkyTDnRet1DbzCzhyxY8GfaD2aMO1i2
070WzGnidnooI39Dxcjlbhd/JwBWW4LZAZ4INDGJYAed6SRy2BvT7HNqh7eGw8+KUZ1a02XnskCO
JjoUMh1jyemPnTLqFNr/oyb3C0jFP64L2IOfp8fsaOj4F1aIs+pRK5Mi9weTK7lw4t4RalyDQ5QZ
HtWCrEYXFD6ewZc68b8CXxHGrgnHTosNuQBfSQyakmyKox2aP6hnAUn4F39q8zXJfzMyEIZ+nELG
oXpv6TPRofBevP7Ndntynvrm0jImMAKaY77BADyxqCSsqsQj4CDW0D4orZ4zKrYHRpLVQXfxgU1Z
cjBneOMLYtBKvFv/w9yZLTeOZNn2V9Li+SIbgAMO4FpXPXAmRVGipmDoBaYR8zzj6+/yyKzuiqjs
zG7rl2tWZlkRCkkkCLgfP2fvtfvm3pb4G9HmFkqStJkDHHwsDCsoklSeHnJhx9gikMlPTuN8jcrD
YBnnYtQFHoXmior6FjwclvrABeQjyUb04D26FLpuQGVIAB3DaQsfT0PNUrx4rraXI3MuA8rZ1o7w
Ddpw5DadDDZhML03NDBmi4epYAlCPXfM8bKWJS7zwLtPde2cNeNt57TGWgTEYHQNyha7ER9BGx/r
oL9N4CGSRn0VZ/6HVR2IO6zoYefvXUiVDpyqoFHBCe+9CUiQLAY4NI1/GOKhXmExXYEsx4iu2wlk
ftrbVMBbzxlRXmjpdYatTu2psst3Ehf7PFMn9FAbfDO6UsbdZGBXJLAdgYxOOz5oniYrvwmlfZ3U
6WuCtSBU6i5mlAGLmD42mCyVsXZgAgRyAYMIVULt+eRnDewDFvnTJmYNRMHT0jWNdCms9ykaLc7M
jbdo2kXWMIWVpLIUGts7hcG1TKtv9VmbLCa37KzoTKstZFgy22nvTGZe0Zs5MWAmA6hthjXg5fvB
AamThZ9kj2bYCGHcmMbCHanoAlwC88wAFHULRtasQtEIPCR+AoSJJZxJxqIL4m86aPMuQ1JLvBaE
yvimpO+26EX+2j4O5toJqTjmjoQB3U921jCyj/g842VNc7YO7wmvHBeIb55Srz66SfeoZ16BNsV5
sUVygQTC8S0y3tISoJVZyNt8ZIHviSuU0QUxOOLKGFPKZPT3PPjnNG8eayJNMNhyKlHJeVOHGUH2
ZA/IVJnMNYRl5bdR0yDKxgXYI/JzTIpqREOww2IyT3AuvXQdw1m/u5VNgR8IuDVV8iaHUUVfFRW9
JO22gJrogtna6mP1FDuRSsHDvI5ZfV/nGXCUvN1MrnG2ekrBccj3NFIB11i5u5jdPXyrZ9D22pwx
ctIa0irS5LV0zVXROv7KThj/2+ZxptzksAQ6xMlBOeX4scIKab8bs5CNUbZOg69d2x/xotxLoVQG
vv2sOoUure0F2mMUqF7bL6wN+t44f9MN7c7vNRg1weDBcFklxPcA4R8w6iMdaPry4KXpcwYVBIMs
ZueJKWIOJPugFcehbg30+9PtVOUXHdLrutHntdLYEk+zot92FUj7LUurVSf8s9uwTTXd2NP7gocx
w5rsJyKdUNui5Ss/KwQ4Qw/vI/KMcCO1BE5FebEzgUpDcATPiCZtnWLXaPE+Md2vFjMgm45t3CU3
Sds9xVNwlxg6ocE4ttks+7q+dKg7CQm7HStWVifOtiFdrMqXtwaemyvP0SooV9d6wrmGfWsTWLJf
jiRr1PMn3Qd6wP7IMBUmQNWSapt1drfGbfmYKblgZdTM7PPiMa+tc6vzcE1suqzO2SbCDcs0de/P
qJQL66ZpZUzvHDe+C3tl4swC4/Pr5FE1VDWhbIEW9mv66AdE8SbOkOmlM17pCVU8zUCVItPfzlF6
Ibkgo0PqXhfkYTQIkY5lFz+XlH4yldcOuXVrc4gpjjUBDrweWNXj/hBIEOaFv5JuKw5Gku/gKjTL
GFM6eYZwk2Ax5VID+xRd0G1dhlJu3Unf16bzFkt/H/fVmetxRDd3k5XOvIxArmFw/WpGudLFU0HF
+J/8yVtNWnukLUSWQjddRZbtQUgRhPS5H8NE9EUp4XG0V2PPtk7J99hl5ltpobUofVT8gYXKlsli
oD3oggel5gEtDL5KVNkDnWd38ix0N7ZLBRTAr9chBgQocPEesN6D4pnq/t6HWQP7/VpQKHlRp580
yW2P6A3TAdNwcFD5Kq/5/WE03ydhj+zdPnAvvKN3x36ArxQWBG1B9r/cmAZW8rshQeMcjQzVJ9+D
v1sDPBtUf3qWT+ibmEyZHesj2pTe0G7RvtDy852Teh/jSLgs8MYugxJRzuyymHwE8BqsWKT8JcDS
8J0ihFfPRUAbLnSeAz/61KbYWgt2oDwtwWn1WcutR3ZVSUUwFBHuLhYni9OKJoHk2qQPkK4URDll
Ky5sXBnHpUO4E/SRAL50Uj2kCTHr1FBv0dxedwUDb85VC8joUGPxCszBBGue6sK3PLom3BmMxdHw
Jruw/rTCoWcNUlAlb67XhTty4VYYc8E2C4xEk0clAjUHBAYW6dbNbmajJSjAwqJm4M/AOF4JwgNq
tHljdkORq/zARC6J88BqSEPJOzQWqGBPp+wq8+6NOmUmcE4QHI6WpN6WsX3RyunKzZpNERD/ozMt
pTUeE5qeWgEs4ixiVOXVt3N5rMr+jXiOTaXkHm5e9VuPfMl4TnYlNmEIcQhe2FfsUL/QljjaZXXv
WfYehh6dTKKkUFgri+9algYgi6GCGxhY36poIupKv/ViwWdmcBwFLtO1+aOf+DxqNG0Xsjh4Mryp
TO2lrfCIQ+0yK+cxfU8rWOOZQFcDlHyHEalYuWmO47Iavrr5U+92l8k0nK07mucutLMNJpgE2+Kj
FoM7cMW5iYmsRdpIlh728sH4GqhA1tTqrvSihKWPBlmkY8AQqbrLWpcotujOKi65V7xErR1tYi09
kggM1goB7FJ0OSd/2tw0aNw3/IJLM9aqRa3pHwQncGEn/WlEe+dDj1zmWvNIz/95iMM7wnHIkytu
g4nYVLJ6SSpjv9IjQlsz4/n7e870h6Lvrzmm4zgaaS9pJ2em+ywV80fI9H3mXj545HCjqLLPKfbx
yaehknmZTV+/ffaKMF/DycgInbtF4fyE8wd/J9L8pu+vKqD9WIPzHT57QBJedSe9bomDh1gutkez
AU9DaRSSYAD6KbrkNS7igXuObbDjZya25Bhe4TCt+2PthV9hJlzyFjpXVDmfE0wmBqaebVw3JJD1
WkK0vGseezi7tL2QPua7TEte9Znht8h2pkb7L7ETxHF4kReYcR+rLrxhPEl0GwuC8VFmxXOd1e+B
DtLN4eiY0fqE/HCNvL1edI38GHIkLEVN5TO3gOfldINyjwDsFMU1SjM9A8g1Dv0dXRpsNbAOp6Tb
ALG4S6DRJTjfKfDPeDOHjQ0OycQRYqCysG71GD8MzMJ8R2sZD5HOIHBKn6b0LKV2Mc2RFo5lXIN2
GelbM41nRkHX5ERmypI42W4VpOGdV7lHDuVgKX3jmqjke8vVNwQMrCAwaDslIU2wjazilh5b4Ca3
GKddasNZjUg2gz8uHXdcVGgBVrrZXxr+3vXbV3pRVwM+hL3vaI+Zq+/Vg5vZj4WBTpukLI5z1DmS
gGCPZ31BLDw69F576skxXrgOoyunKc7EvL/DBFgXFjwsqwArzoFHZUKXaXGD5uXNzrtDrsOxqUua
z0kcbGSQrNxegzw8IA3sgyeoOA9OGryXBoDBYFaFd0Gx7/X3UzVzNInv8hGxJTqkRaCPe7Y5Z1Fw
cT3WIaM3L5ifjnl2dHISOfQ0XMrM47Fx3S0qN3M74VRtbIqpYrpW/LyFLThfeiI6+yX0CUpLv8rv
fbqblKn+BnjKdRrYWxPSV+O2txCrnow0etexGc7m/JYTk7QUdvPIfOxJs4wnZlRXvU3efcvRwMPj
S/WxcqjyKIrde9PK30eBR9pleDOqMI846u41CsLJcp7qlCXJHGpwu72VbGeGxvTFdj2ysy0JJfom
IEyCTt9SG+b+GQrtAq/0Km8Ma+2hySU2cbpt7PK1dZ/gXX2zUZUBU6JBp6XNIWQxJI/73E9bT0+U
YpFNSSBcQPJNiMnc7KPex2gaHQzaHqtQgusnTmFdtvz1ZF/Sorghc5W/lOesDB/DiRP2IJu9CiD2
UJ5KEu49Mtvx/iW9WGu0Cdj82SzGmX5YlpFmAG1erlinbxJHW+sGIQZuQNuS3OurEWRQWbyRUlXH
9hMas41owxr0eHhlt929j4fRTcZTE4NL7Lz5mJfajbUVLiF9WTpp9IrIaW16VIpp9eJq7RPRQfoN
PIOrpHTsk+P3tHwy8ZS+MzbkPVcnliLCyQ3zqQmqm3gGRercYupCousU+6oPQYETDIVPBkiVNqwI
YUXFRzCgLLO9KNq9RCjqT7fCI14lsPmk8x4Cks241u0Y38B2L1X89DyNyQoIBQ16kO4DtS53TDSj
xsFS1sfFY+QNEnt1sdM6+MUlq7iOzQfbLiK5vkm/GgD0khHQ0Ziwn6b2RDIWXue+GjfgLpT6or9v
OWlsW2NKdwkLKlsE9OzYO5sUvJskI5yo+1pRa9Yzk+CskxuRaNpyytprVJuERTPdYdu+zxw4NY6N
DGvu9irVGRTILh+pqpJI3jkGfbtCPsiENa1iTcMiotL40ksQqbBGFy8vVfAK9S1yafPIoeYonLLe
q/mABiFxVQi6fHgsKABSjhpl6i/nmAyrPiBnojTpVmXMeXBj9hOPPiRjyIXj9ajFF2bfzq4vkvum
LIxV79ac4te+nEOk3M84e2jQjQiJOoJbgOmTiZk2Ww1WjG6VhyDbIolD2q5/1v11NefP1ZCVm3go
AOcIg8iwhAOU6QLSGKoRJ85wDRcF5idefgalZD4wkqkN/nWGc6IfkmvhzM3J4rLUNRJ/rycRp6T5
2Ilyk5UqW0X/6AIYGnglLrtaVDx4kifbCU9xH7wPyHyuO7059G9BC+w1MdY4dElisee3YAzaLa35
S0DLLgyyb32KY8sp0GM2lXlFZGC1AR19r2eZCcwh/0gHr1J60WhVcySaagJ0Efl3hcpfLt8cM+RU
yiuip7crBmaCwIjgAzE45XAexdW7XtvpPmq+Gh3FawgoaUXlf+hNYGWUOJ4fwGjQDiCqHqcqbraJ
/U1qFEm0MhFDmC3wZO1j8jB/UG3HSxrBth2u8nm+8Xzqc1eDydi3922U478nJH7NBrLqgKsxz3n3
yHdZUBCin8WlOBX2wc2VItd8stFIcUPR7WqKt67pQLRIqnGVsu2W4gh1EnK/Pd8j/X8iVv7DFGI7
pM4Tavkn9j31mdkE1yK1YETjYYUcKDD6AO5vvoftFp78khUTxoYRG9TskH7qwn3RHyEXPQ9ESyHX
Y2bgJ6hjU8JIcSgtPJRGi+RsdzODWyf7RFnWLbAFstL774VfGSs/IZQoDN7jiH4x1Aai/FLwWyqp
amhrtug0O4jw00x6BI8aLE2L+VlQmsYyg9lcoHCsRVkt9bzAIYdS33UQ56Cgj1vX2wWC9miXI2ME
jjhAq0xfu0BgmQ55uDIrvhd1855oxs5B8wzLumOAKs8iQQ0H8sMY7YKx+57hNo8jj88ibeJHNE9T
R6fVI+iLDTo+IdplOpVxEDESX6Dt6FZ+433NxuZ+bGs2Q4umrxe3d7nAlkx/p1klZYsIy6se6Hed
zKzivZBpEQwfqiWQKwBnzHnTxflrR1QmGclFy7SB8FiRujbkZMfQ/l8O9vzAmcBafNLvvJsxXCza
caSZJZG0y3qdNAB+JmASxWwigCG/PG6HW3TRQNApRlof3GAVfFaJd8Xo8KrhXcI2SG+ToDrTnlR1
yhxwSK/T+SG8AsoPM2+2z71bZbu5IIfO29RtgUpkorMXYxbjYQLCYV/nvglDDK9I223IWNMwS9Qf
Ufw1mPDdQBxaoXB4Il4dfz2iBXe+nzFFIuZ6kBWLKImG4LkUSPwyNfETzEOoQPFEF6Wo96KnFmSE
GNGci94JUNnUGv0dF2wDyEWULO3KAnSOGD2P6EYZFJzLEosSxRiqurypSP/MzjmJmZHLCM8oYe7P
2aivPcj1Zt5ceIh2SWRM1KDktAn9qVM4tyb/lAP98UrOJ2u+NvuZdkRFCEYYq6469qyDkb/qOYaN
iGl/O/YfSo6+xJe+Jm/VZ7EuiBqdERN2Dm1ZTRsvtCfTRQPlb6W1JZNHCN8UmBKAfUPkYkDTZ+ip
iel5c/wvwXdqxJxYsrTXmknWz0R/mB4xAUoZeIlwfq8N7/uofxGCNRe00MyKWV9l8IM8jSO7sQ28
zlvmojyEzV3Z6BmDCXkuSVoJiZwiZZOZPTszkeJtg7kIvQivCoZT9nV0aWF3zoUQblRVSbmmpEFP
lla3I2ox3pLDLE40m34UN2OJew1Yytlt6VADCv6mR4m2S3v7wY2yZ3hNgM3m29LuIfNFKFbM8W2A
kRwimFx2HqPrknQlpiT9PiptEHSEtcD/huakmxNDPkaCrnz5/hd+mQNTBnnec5JzAnhE0JzZK/Xw
nKjOx2wcvRAvOEgfxvwN2cG5tHcZngQIdBRuvKnE++ZPdg2LZunlfLbDbB0EhFx/ns8SDuwansOj
kBsz7YlS9e2KoYXHuD2nu+Xuo3Z8ptcxMS1Nn81xuhrprfeRuHCDeTStbLALgYrTwDsPPu/RzSSx
1158RwQ4WKHKvUaYOnL6RYwVME1oZLxjonGRnba0EnrDdgqFNh1uWDdXnTGfCQBamFaGHhk8FuVB
XJHvKryVM51H/OiZifCrpI3bVP650unTgQb4NlL7VCFgElOMp3msBFjNPMGLj97XkGj9LcZy+RCX
T6Bv5JIWsHZleHB9gIJfVabjfZOePGQxbQOGKZC9tHm4uCnnWxE9h23bqgSYeKsT0/PcgUmO2vxW
jgYupkqU7BzauBZUIE8sfRu/m/da6BaPLoGDh9BndluOYfFsmOnDJMgc1iy7vJrwUxyDBE6VblKz
M6u9eFnJ6TjrzS0oTvN6Ljn9mjnMA87dNtbWtD7lYdns6VtRcI3+i02B8zyQTLdCgCuutD6rHpgr
YaaV6XPqlQfdcaplz+6xT2VPUMUDvFT9II2hXdURyl6v93FPfPbKd5114GaxxR4bdDrLhji+psQ1
HuHlTbryICLbXllTG96YM9t0kjLndU3nrs6d7LqsK9iAUaYxI0Towwm9uGGnWLsTZRqqK8Ql6kLS
GeMn13l3nPJCv1cXkQS/4LYQNsHCrV7DG8HZb3bRY21XyveGy2AqyD6NUNsyTSFElba5HJBZRgPu
eIYHnuE/ZnNNp8N7GAIZHtJWvHqC8xuylTscY5y2ZsSuUGIcLJgdqGsd5szQPvc+m2qOvoFcY8C0
Mvy0I/hLKBlI98PslhmYkb2HoHK2ScnkP873Wp5VRzWnHNwBuLabPBt4qtaQdv0FtEBslRK0fBMr
c0CyhT/+DvyiXbf0Jc1qM/t6uHEqLlDRRCtkc9TGfbSG5qrOlrRmhHcdu5m1cjJ07y5NuTD0nzRH
/wZBAzhRnvZrUIe2uy+ZzK0im9SKaC5exYxmHSEFbRtl6BH2eyRbMKrCvM008a3SBXfEcC1JxN6J
qCsW8QSTlJHIOMkHwj+N24ECc8iPpRVE516TkpjMTUh8+aJwkC4iHjHJNKX5zSR52uUwtWWBUlcb
Sf/JD2lZPNYGSOX0wMHVXZaamDdTbGBuTNpwMyAEdm3QyR7EUn0yyae36iX8PGbeQ1Lh7siAGRCR
lN3gRRJbRBI1eYPzVShsY+NHjCA9jAlEE5UbNOE5jV768pE9Q2MPNboLabUWQt9xTOsjIoyjfgSK
YyOW1hyii74ZI/bYwWsQIPefbZf3PCwccMkZQRxIUzoEq7uTbk3NrzFt0eL0opGNfggAoLdzH2Bg
CZZ5NqUru0FX7BB2uTbi9wIG1d7w48fK8aLll1/+7e///m9v4/8NPopb0o6CIm/+/u/8+a0oJ4hM
6Mx//OPfH4qM/33/nv/4Nz/9k+vorS6a4rP903+1/ShOL9lH8/M/Uq/mP34yv/33V7d6aV9++MM6
x+03nbuPerr7aLq0/f4qeB/qX/53v/jLx/ef8jCVH3/78lZ0eat+WhAV+Zffv7R//9sXlIbfL9Rv
10n9/N+/qN7A377ct788RfkbP+qXl/z9lzb8+GULHfDlPco/mn/5OR8vTfu3L5o0fjU4V7meZUib
J0iXX34ZPv7xJUvqwtZ1IaVp6J715Ze8qNvwb18M8Surl0uaNjRC4UjP/vJLU3Tfv2T+atOsF550
6Qny7eaXf1yRHz7Z//ykf8m77JYQoLbhLXriyy/lb3eAesu27UFcMKTB/uIIwxCSF1G+vdxFjJd5
Hf+HQ36lsS4lK3zJx8hA7c5AJ4Hdr09ya5M9kk3evmeSAVdzpf5LMqmrEelFrgxAtX2JuYNjDDGb
2TIL+W+YH9W3sjVvafOf9Z7EnYFhV+vsOczsQ3Gnvg1PI8RGHNe1fVbfMs/mGjjfwmSKmUhKYBSO
i8GMdmZ9aw8FxkJCxRNnn432ObftE7O1c0b30Z6LI8oV8KKkTimeN9OOdps52dEe7W3c+A9YZVbq
RQ4eo7ps57TFscL6oF4fVtlX3WP40llPNtZE3d17ek1DwyVnvUlf/VLu0XAv+qZGtS7pmIutV0YT
8wtagWTwzhZn0YkHkCt7Vr9Q082zZuVHs0heGYSfLVA6yXAzJOVd3FnbkFVu9DDH8DPUDxwHZx86
7Uq9qDwnF4hG8sxmNAp/rV6NuqCEKj+o7wW8cRkd66Re/KQMUqQ0Szs5ljaCPT47rIy4lGHbue5D
rMVHA5BK0ZKVKM6IVPaRY+9l061kIMh3Qw3o3EgzOcpYfUSqKmiGE1g+mmdH+EAnbsp9OWVH8GxH
g8/KbwY8vTXRpEikpDjlFlfYkHv19Ty1tgFeeFFdRRKTt6ttzV6cMRmd9Emc67K+1LVxpgRYWYmN
Pn5NgNy+aHhBHTQoZBO+a20H3pv6L5boUxQ/GjKDUXdT8cm5cb8zfYTH8jRP/KOOj8gImcdk26K0
uQP5NHu5r6psWcGsCgxOFv4aq92RZJsbzn+DgrNPmNPsD/UNuYatMITIjnWEz2cyrJPBHarXv72V
3MiOvaafLTf5/tbVdxN5hYdD7XNiSw7IVl0SuF/7rkxfqzn81E1B49dYZ9hUAmFtHV5rNEafqbo0
fbHxuJu/v7mkOPZcwokPXl0T9TPU3cYpdavN8qRe3sweQc7ZmpYfM/TrwXQ4kyEt4dlTz2dPy1/d
+R1/zi1trT4R5hsPKidIXcsSK2+LMBig/1J9wlZKNeoa6zrLjhrX15kTssG4EQrnNHW0UIHQqYcT
CO8x64Fo8TX1Egqi6iQPycgNJCe5byN3r/HQz996a7oP9LtIv1O/T/1MtTaE3GADbyuAbzGhU1G/
w9Bs2laAwrYQKa/UhcEHwWPdrv5pIf59WfthGWMV/XkVw6LEWgktVOiOZ/64inW1ICUuIFYE//Ix
M6YdMsq1usiRFr2qV45yholY7UKUknv1ZOIcPHbOSgpWidra4jFe9Rrj+qa+2Nyd1mQifLG22OmT
ozeKkwskVn1Kf/7CWcf/9HWr1fmfVt8SxIM5IxVbmWl1UY9n0OUEFGkvf/5rXOePfo8lhGF5jmlK
8dP1GfAj05flSOIJ8zzGL5FTEXvh7tGvbaZoT6jPelSCdm479fmrK5bxhJvM7gtWAYgfD7gxTm3u
wQa2zgnW9puqzI51o8F3IwVmRrw+BxvNQxFC0SXSo4UKuC8Upby/b7L6MpC7iuH/OKfdhVHdg/rn
aoGdc2ev7lPAkC9uYX9/vHpZXSiHjqYMXqvBPpHVHrXJVRvXFxNFaUC8rtc7D3HDmvePx0i9bneI
X8lNPKl7siUfJi426qnzk2PUE/Bn3qu1KDGLi1ovUrVTDcEHrcaV5FNWy51RObTYNbxdLIn6mLzW
Tvg6hta5ZFgPe1kvLQK+uK0ARUdG+Bd3A+XGv94N//Qp/XQ3FML5/S5Wl1Zdn1FTEiyWNmXPN+1T
yOj5z++MP3pwbG5yBwCitClUfrwBLTefZV44aI+42dV2Q936oFa5qtTWf/6rrD/8XZ5BRLdrOaZF
5fLDzV7HJR0MaSKmZoVVG/k/aoQgYbNhu1O3mtra1PatlhoK8hXmbEoG9erUJqk2TFM4p5iFsBtI
WeQmHat1wQ2iro964U2srdX1inlYQ503xTZUcZuq6/h9T5idvctT4JUnB1etlYmz2tDwNe6/L6eF
92BCtO+5hann0Tjkxz+/DsYflFyIWSweRVR3GFv1H68DyY5Bjt4/XjXK1uLQaectEzikdnKgFssu
+EAIulUvlnyavToaTdwIf/4q/ujDcC1bmMIzDEO6P9V9hugq0XZ0vVuul7rX1M6vtiNBXfHnv8ow
/uC+Znrscp+B0DL1n35XIvQYuDneclN3Tqrq82viimAyodLkIPt996fiUU/wNPp/cds56nL+VOFS
ZrkO1TLeUIrqHy93YvSxDAtuu5lmJ9w9VinWhBT6kPqv4iQNTX6fui0aGm1Fs+lYGPVF3W2qbIyr
/KjuS7WxqG1S7R+qJO4sscPssFT3K/zdk8PSZZuFwskeh9w6qw1EjM5JLU8zqwoIcca+1lYt8up3
zMhkLJa4EMjaouyp7UIBua/YjtfflyybgiDWHlRVpHZ6z3AeSpPHkiIn8Cnn3OJSGzahnIwstHXI
ebl6oLdB4A2EfspFiPvrEQdjxOamxbdTd9J665Bym6l7auTD/osPWX2IP11mSZQMhwlIUC69uZ8u
M+yFliRRnm7qMZNu1RyTSTMntMWJ0A4A1aKSYZ2vUW4xr1JPriofIl7rn78S8w+eL16Ji9/N4WY1
TLXp/tOmahFBrjsGrbkq98ifMbZpe1N76G3CaR03kEIlJhjzrB459YLUi2MecXQoRtXCUVNg27F1
UgWTKopgl2AB7lZkBB/rPPiL6/YHOzO5rDCnLB4NnR7Ijy9Wo9iovJEXO7EKePXMYelBFd+oetZp
/hd1gP2vl4ZnUFq27gm14ls/PwvkC4SOz9KD4nfLp3UOSvtAGuvJK27agH2Pwx/ejTX0nrP6ZBqu
Qcq4QJ2tushYZcWKs+S+TbzTnLmnxkxvNCKxOnBtar0tU1Q65HHNqL2sCq0l7X4yAFa0MNQhz4jd
kyquUn1citZRiXrfiy91PvGN5qLuV5++ZMo+ZFOeIvE6qWV7gPXrNZLsGLFx8bElrQH8mNm6AMcA
vfr0P76B1I7omqyOEs2tqdazf7qBikHmpt1ylb6fIyeMv3GGyGydDM5JVe9exOqsKnf2DDrW+4x0
BPUIa0wH80Q7OqwRFYfc3w5K2lq9nwaR2PfPtS0vf/5y/7VqkIL9wCFxV5K2Ln+63fualZv2G51o
jQNJUF+i2lvDQcY0QJaHOgloweb7r/y9B3P722P9U0vopz/+/b/X/vnf9JHUy/n/rEUkuLi00v6L
DtGiS4OXOuKh/K3fpDos6jt+6wWZ7q9Sd3W1LLEosdX9oxNkmr+C1jBs1/YIfGWPZK/+vRFkWb+i
5ZOWY9smoDhTsOr+3giyjF9NywT/a1qWoKCS8n/SCFI3yX+u3lRjpkcfyqEu0YVpcS/9eMtnQ9nl
Zk9Yei7Fs6uTFkNaGPPR9i+WOzRc//KrBO/IpSdKBShoff20BlWTrSQ+xGhNDUpQxXke3lFqcFr0
LNRt5VuUjZ/dhAGcZHEkb0xnE6JY45h4R3Axt1odX4eRZG4VGs7SyBA4Am8PVYYw+Wmth4QIL/pS
KxmmGzeTnOdVEYNvnXR8WbW8kw3kfcRXN0MwtwvbwaczGJcG/grDq6hdxH5+8GM6wyTXLhNnhLJc
i69jcaaBzqi2cN8IIlnPIxYbBIwUN+epta9KzTilzYT8RqAPyJLuPeoAwfX4GvDyYs91o4dGijfS
sAzCVcmhzZHa2aUmd4EBSsRMxQLcnlyavnxMHTRyeecCDCaebYB+s6/EcFHy1Mg1HKaI9lVS0aRr
U4RmpdwVXfKt1HG3+yRWeD7ZoAkUQ9u/5G5a4s0D8yvHYCZcQNvnMalcstCPXTzdgYV6gVB1GLSr
xs2YymVILxMZ3ehGQvLBVWk670N56ufh1fSIrhE0rheesUJEx+Q7xR/x/TvGeromyBSSBS+qhiGx
igwmVwX+bBuqWGThIK7Zi/X6Zp7qPU2ol8GZoTXme1TU1kIX6XMJVnkBn8A2u22UItAwiuzDswgq
9DX9luGNBzECD7EcEZ4DJwmi+Rt4MLJU0+Kt7rOnxgWtIsx8RQiBw0Sl0ukgie21zELwv4lF/icG
b21ItJWWMAptaLBUsYtrtGStLxllIkQHTltoy1bzv9aMa0VmEzLYMcXJUCvxSxBt2CTJTtOj5rWX
OsM9kPYQ5LMMJrK5tKIyPpQ1oMoKMf8Czcqn0Wr7ucnkOpGMpuNyXtV+shI05Red1r7WNXD4jMRI
UUDRAyjI76zXpoE8hHBDLPwTJQn2z0UB0BuhgLNllvBYxRCTWg3zXjufpOq6VX5wwAHAtLJzSPFo
BBNXRnCxMfcLwo+D1RQdTJkAcSOBsdH1ZnFrUQsz6U/ezWbAwGk/liXiIM9ooXZR7fIpYkZLEcqV
9s00Qarp8nxE7jBCoRijvZOq0FdAi428hxR96b3gseHDMVscbrp5haJgmY3p1g4N9OJJi4650z+d
2j0ZVfNpO4g3ogpu24QlDz4doSH4TKqSWXo4lusgDA8Wf0nTnheAZNOS7XuB222Z5O5Bb/g/Zmbj
f4u2JS6Gpa/wZQVK4X6wn9qqAcClJeeqq0hwgZgBHvLdbJtT3ldXTGQi3Fh4jGJkarGNfXw2omwx
0q1qApQkbZmi0sLaSgutCglgjd38MAx3dttvxOAucw91bt8jTkAP9gKwrly1dTnttcmO1oNTPopY
/8QkvUy9JNvp8JJwlELikL7/YSYj2VcDE3zKLX2K7rs2ug6sbjkoU5s2Mib0fajlmYEJt3l1e+Ox
wGYw4TDbovo6s+adi77cC0u/Et5bZsa0VZI+wvno70opbgY4+cZ87+vDs9fFJLQ283kY0tseWnrt
nYVnXU/lwPmeYK9AG1F4Rj5KBtnorG0kL5b2NlAlOggxP6vIyJFaSEaM9wZSDR5qIcnbDqp7YyAI
y4zTDYoS7tIYmoPkZFfCUADID1eB4wCJZbTWV8NYXrUEz20dr9v5OVJk2YViNVVYaYzrrCBjBLwc
vX8srLvZv+7AYqsomNh/tkV3iIj0ISkR/Pi5G6uvVieYFPaPeTgxq2i3mL/XpRes9b67Ajm2wdnX
OC4YNkRdLUlnQmIy726TwqfrVR5SbCET6U+l7n+zKx0kHkwdXSJrHF9R3vcrpNA7Y4yv9Njbea73
tSLaoLV2LjbE2OUYLoJuYWYuTVZbjxZ2wLTacUb8/RWrjWzx+/FirKq6yVn7WXrDqy7MrpjYgofo
nY2QmIjDGambkx6Q7L/m2qCDb9kqMCFie0IiY+96qvObpjAw9AK2yaAg/z+SzmvJVSSLol9EBJmY
hFdJyKtU0i3/QpTFe8/Xz6LnYXqmu+eWShKQx+y9trEDf32xcIvZfnT2uSkTY35im7Qr0E9KlP24
+kZwv+BaRkfbtInAlY82b238QB1b/AXajzPzIJwy+4oxpK/iB02P9xPR13pjWIAkxUOhR2geyvpH
9s4xTNyPrP3Up/SEoV46w95IIHHmGd9UjjDTyj/bttkbWsBsbSwf7MUlidZS19zHpijf7Vq+QEe6
VwNTu35+DcrywDkEAPy9b132tctBUu4Ip6xL+Sof/BYDKCvWiThY3EIAgqxm+BlmxCczbYeSzzWJ
eIJfXc3UteTNJ9p9ZtWfl+ILnAiY+uexNo6R29HuWWfcdjcSvI/IdY8tGi89Sx9Ds7o0xNX6lOSr
WOrH3Ex/QjvbzFV+SWz/Xs8P8IwfMAjdIcl66MRfwnp+rJhUlOO6Ka1tpKKT/RcN5dGy43Y1RO67
6Np/vXyIVbVNUJijRm3f5GydeoAb69yCkhGcwqjZzfq4QrGyM7voXKrgs1LWp7R0vnai4Y2Rthg8
XxhvgT9s64YMP1ld5iQACGAOL53TsyKQn1h/ziifPkh+gOgxi5d8foMQ9qGN+a8xQp3MxuX0Wadt
fbdqnWfrAnyrTSKccAc5IYFRcfIcNvZTO+zdWtyNrnnUmPoNZnlz1ENhBE+Y+76cGBadSJoFNX1D
tL7JKvPgE0hnauyh9VzcOC53aWNigyPt18cYviBniOr7EpV7/nHN7BYaGmorHf5ovI20+aPFmGXL
gbwTRJhpH0NimD58Z/oJ/fCsW9qvnWAMmlFFMQO5SYqgnlSTTZBAIMkmc1fAc5oc9RzlNlqhpphX
QXwIy4w4236PB2FbNE94XOCg6eZGZ91HJJF9YWP/5gbmp6mVt7nud9NAEuOM6SPV8mfC6t6JqocU
4uanVJTbEahcVdmnKGgAdIXXJrQ2nW6/1uEtCz56cCY4oc/95P9zVXCKGtK8Yntv6eVbOaldCDSC
xHvGLn6+od57M9tup5ZyxJAPReTs7UUxHczNzuYZk7hL1Vd3ABuSm2M8YzZ5bgb2LgLXmNGSRVJF
H1zmCP1y/VVk+A1UhnZRNBBK2w1n2DqFDW5K9S5mYy/lsI+FOGEjPZCm9gJYmj9ZA9kaEOUpZ5N3
3X3spkthCa+PoiNTyrXeB0dzQh5tDDv0RWcXL1uyYyr4FEjnQsLCJp4DThVg5JzdmLkDYF+f5gKO
McerhSZtcAy8dc1xuT1zXJmAQSnHkeZp/VVJRMZC37sVoObUfs5KMuEC/6HPR1jxwW4otW8/JEC5
LsxHcwB4YGH35j8JFYXjLuXIdJmwVQnGknDekLxbt7CZLuWcXLAJkdX6NpU7yYcprfmYJ+4bmph1
L43HAdmzzjJwJPo4IYeiMwfPHEF+ufJJoL40MELZTryJG5avsYYhWXmFGG7aCQPFZiZpZ+q2roAC
KEnUnB6KoPB8FLiAw1PjPc04y1Rxc/oWseuCjzQ2zodJ+EHqAnk0pFfMxUtX8vb9/jiQSZgmeFWZ
YrDTX7iKez+Nz8S5rlVQP8ghgyZBVo48Wy0cETvyZpg+tfWA0tYzdMJVAzSscJNcK0QWNIGcjC++
ZA6pX5pk2OE59/TaP5sKQNXYHpf/BpZyhcawKXFF2pbcJh1WUx6IfaFfshkl7mQccBSenVpdll+u
5vrtrHaXi3zdZctKODsu/xyZ01REmzFLj1kkHlnSnGqjf1m+BYeKQUtCRkmcqBUUaL2h7XD3yvyR
WfjUlAxs+n7jk6NdyJEgFHMTppDtkdAD8nvwQxLMxoj0CHJ7pY+xiCqivNfBgFcx2VUvILTwJ7UX
u1IvqaY9ckluKyoT7LecBOVuAO/lynrjLOlOIMecMfrh8bR3wVfAJU8b0tTj8/JT0OJ/TEPwxyUl
S8a/sL2bvmbMr/bIu1a2k20Bq6zToDJWjlt+KeJLyQbdGjXMf8q9uvqEyy0H5LYH9FZ38DcrQka9
hYUjg/46hANZCvVas8FI8KFLrq4mnzeNWW3NNnqQCf6ViQuJ7Tfe4Jx6c3nNWeWA3fiO3SEgAs3m
EUkD1gT6qhm5XCL3hg2awVft5UhSk2HeNSQvTFw2xphtc9xVFVWo2eBsKm5V2e7ZIq/G1gXBH52Z
PXMg+YfW/0Eie7CM8JRXhITRTPAZGihQnUd4JrDc4IuxPsYa7k3jsO1axeSW+3DpggvnwccLRsrk
ye30fRhOZ+YEG+iA26EpD11IoJE+nlvqLXpDgP1iQ8Lji04Yo6aVB300r520LxL+vzDNLQ6Lg0A6
baKi64zxpBlyPc79hhEW8djESOrSQ4WO+XECoGysm2pbVgA+Wpdqs7kUQI9TTa5TgA4aN36Ih11w
5WQaRbyhHazohSBvhOVvBLZuRfueK+4LgDvlRvrKy0bYZVa+NxNiPJX2aJmU2pgpu9Q9tSGgQq5n
1WXeIu5ehLINTE+jiHZx5Hoze8I8hYDHrgQTtBGTJwDLR/bTxR3Zl8p62zchh8qWjT9JtsMFVtLW
KdXdmWy8c3wPOhSnWu10sORAZK8dEmcLrWuUHBrNvaEA4VSM/I2CVNJZtVdF2c0Bt94LgOrFdJzS
BIG1tRapcWBgtPUDtfM742DXNdI2wiI6CfjO5joiQbwfvVkPcXgrb3meCVrcgRVvA6lWxOC76q8Y
c8gkmmOilLd8EExrUOG2e6mT/+s6GDrQ/sMZeMXbcpnmD7vPjnkY7kPAeMuPCtW0HzmDpxAIHh+i
kei7kniW0A72tlHeU1xNoc6GRXqVGZ1q0R4J41tJAFgoHS9MUm5GOb85tqIVbk5+0j77KGA2Q6ae
RwUdgMmubLR7q8mdabDRANlZNPG5dSgUkTX1h5DZ8jBG3BBTubfz+pTW5keZu3cWy4SwozXQp+K3
did/bUXibHX2j0kKbVdWwPvMJeIB4cI8LRWtn2M2i93DlPcf//07JUBDTRqSzGIAhDQ+cXdJoA1G
By1aohtMoi0ccxJFAufVEliknMF4CbS/UpIXkBJuTB6FTgNr5HgSFsgWSXj3fJhfUmTfaLLp+Rr3
zoDmb8Yhz9gbeB+SR8exiM+EdRXRSuFqI4lg5jetdyT9vuQFusNCtDtRRY2naE9iCxoDS1uSbm1C
VFymdlXbSS+Z+Dlj319rdBzDkvGq9BrwCKhblgMfc6ITz9iIeVXr/1CJ/pEhxYvPPo0kBFocwvJX
tLTneO3g7pnI5DVuTehSPNrwQgQhT6ZG/LE0/52Z061LFwDVWIwcK8o4VFr7iV1wYiQUCf5slKeS
g5TUBwe/y7pGd7828zBe2b14YGm3A8Da8yzB2GbMZ2TvXiB4kPnFBDk/a0/Ld4ppiLPMSH9DPFFr
a1B3Yae/RaxxD87MjFI7+zN6bVuHvBOIZwGc8fBQ9+NfVXXXHrAL8wGb0AdoQMvzAlxD7z53vXal
BoxXJh8v8Ruu10I2UEtyTQUaHIuMQY4uuzTcu9jXPtypvyJAuSsz+e3c8VohIQKKlSOJhgAUEElZ
6O1n6/JBasxXGAz5T4EJv6zgGR90PTLblqtRRA9Z8oCWpTyNuFG2WvGJ/O1eWi3ItDj4bu0Z4wU5
p3l8tSmYyPgkmgX06W+jtXtdT75dl0OAMMgjE10gDbbikx/4XerJiXZj1+4Au/trUIKRBHQ80iGU
I72e4s0xJcT5oANi7F4iBmZ8UGawJSKVKVBXwgkYsIIAgsZJ91b3fOsCjcBKlhgEb/7EIAMra+NV
cfBHALux0Xmer1WV33qwbYnmHpo2eak1Kz9qFewJM9oVBrLmuc+NVeKPch0I+00L0MUWOHROsF02
cfg5GRHWLyBHqzKD2uCr8qR11Q6Dz5cTzd9Gw7fvsjceggBT/Y50mWk7JNmltfm1AxyoS4XxVNiP
ZmBXJ53lXpQa4lQjJ2YYCi3Wd8utMUV/AB83bJ9uWkaNQ77cwVQu9wI+LmKOobE4Q46zN/7BxA9l
MLCeM/Bi63pk/FYB9Gc0/DVZ2geMCAfZ2HoO/W5NIJ5FT6Tdo3AGrpRS2hNNAjfTQNulICq3sOIQ
pTI6IdXT92Fy9kv/W4uAHB78TBr0G3VvLf4+1VvpzR1/fAhy+FUDmmd45KvZFtPayIhwdxRiIVmq
o7jmI+m/4ThMmznNueFKDT+LEXOmOhZ6zZxCqmKulmnB4b+vtvHJCLR0JDchfU1Vlb9amf/iPL2W
BZk3YoFLtHHwHhmdgHKgEXyjJ/6pgSlpQxBe2SOjyiAejrKOv/XkoDLqnBGoHvCNdofPDXJGEP+i
seah75hviSXUQ4bVfnkyj7L3tBr/vN6kl7Rt+lXpHPu0nq9+Fquj7MZ7YcWfWQ51iGV9CKkTmBUA
EDwXugB2I2eqpht01Q9rie2sneRkcB8HZkSrlCLIXF6la3kiFJP9EdflPqnKB21BHpgUWMAMCGkH
e0qm4rkMoZ5kVd14/h+xnuNKNwXi7CL+Z7m07WULKwBz9zXNsMVX362YMc9U4pQRQE2OULCOLR59
A+uGfDlKXNIzoVhgCeQc+igHvl1d8CCSARcXEc1cHgVGFK1l5Ii8Dn++wmXY2/CKHWaZaUvWTJ9+
BzVPKJH0u74fT72jH7W5TLEk1Js2zH47vfz1zQX7s1D42EimOXcxMepbieNj3RaIRyIzR/e5hFYv
U0Hb/8eYg4OspSsau4ToK+eqk5sJjAv0ntUat2ImtQ2q671Y1iawBOuBfLw5IXlRFXzKyl2u1KY4
xp37QHhZvTXy8Td0FGF5ur7vXHBiiQEId0qZh7WINdlX7nvXGBmY89K2E6HqsX5FxcdUCRuiexvv
zL7/16cOTzxuH3PWH8Y0uQD7uqrCuVtkFmAy4razbf6SGeON7yNBpw9bbDKDF3p76g6ihVc+Uv/V
NAblg8wPkzuFuw5Lwdqv+teI2f6hbpjSDWtLgfjTMwtmUKJ+XV9Sq03J1q5HRQMzfi1rr7lkXGrH
ukvoRweMZoygv5i25yuTyaxBrxJwzq+cqd7qbKWaKDbfoZY+NVP4Nhhk5BBPSvGKBTEqwic30Evy
30n+zJROgWPhmumn5jPxy3ET10/C5McrQMmb2R4vTjV/t5LD27dRm5c4YqvJ2E0mF4pNvPWxmtTr
nLH/AaYfY0SgZCkYfylckfjFnNcisLexsA7dwEN6uUzMcbpa0jZp27iQpcHXT8QGdlPwF52WPNkT
DHcbg3HnEubc4hLw+rHZBYm8kn2m77M4u8/aF/Guhicw/IE3M8cjCjJk2VFWeGln4gkdeiD/YsKc
m8b7oXvSRACEKyxezTZBWzMLduKYoEMf174+40yuetR/DrAHuy7sh6BuvgDva+hpLbHvNHWDeqSf
+Yj0M1TEV2gt/9CUjpvEzaLdnC2mUCPLvGgibCAKGOrFYeNsk/4wMRzxrKxhlDpQCZcTFEorqsab
O2Su17CY20TLWLQU8qEDK3gTfVaiXV3irSk1ZSiYiLgp8YV4nao6A0U3syzRpuQnDTuED0ZyKbr0
TZ974zEno2IeEyZO+MPzyN3kBt1SYSvzWOvfFt7Ps+FioBzMiRoetl0VhMlmdIhen7VsWw1+RI/Q
0fM06O0XQS9zS+hpeXwzo/DUjo25IY9xplTuMD53w5OrkfBNPfaZJdPFBD9CKpDF0qfKsGOr8WVc
aNJhW/d7obf3cKJN1nrBLHnMaWOjhXK25B70fIB2MNzQGZGAORN0Ab3n2zEWxAsQNLO393hS8QUV
SnAgjeti7E3YogEvZREJoY3EEdimvUc3+Sgt82pX5tuIvXcVu2G4FrXxNJBmsl5Ix/Ws98yvfAX8
ZV9OfnTqTRZndlsceQw08QzjU34E0vC3aSe2w1zOwJDJ+CtpxYb0ue2ZjU0lgPwUrrwD13BntJ/x
LMTZAA4o8chhz+mx28Vsi3xYInpOy5mO7EPq3HipwWIzgVRptO+T0tyPDQeGtLST9hIy7lkHz8UI
1/cOmUhsOmqORT2P+4teATcB+OegWO4EL5DjO3XQNFQfwNoep7KnkCvDwBOjBhq0fQZxKA5h/+wU
o/CAQr4aDRHSdI88hZIZxpyAa4CWBgl9RO86tt7ANFWz0k8h2QyFvpXtTPXpWzOQALdkRhCSs1aD
vgsZzfU+gLd5ciqgXQRA1kSMmY1PenrV1WsolVs3wSOlBqzJQ02EHRimwsPAtaPrWXbZFKUzc9Sh
5uiM4NtSYFbrCdRpzwgcSIwOUolnUK8rVp+jRJDVbkq/h1KUo2mvcxjmvsQ4puOn9edSbQathXzX
xReNXXpRGA376+pdD23jlPFqrAW4erUy8LcOjdmc1O4FnmvfFvOZwekqMVu6iy6xNqL7SWyYI1kZ
LwGy5NCRS73HGPZp8cnaZpLsC9e0cW9lnz1m811VjxeOnnAP6KIz4DoLuw9ppDTjYGQ9ajcyroa4
MddNJNGTzsVJcxhPKszJvONwNdmi3dtqfCutmMlwwL0zxy17goBlVEk1UDJG1eMKyCYOdt/9neFw
emmCPa+tvoI+nbdOsey5Au1gyMFcd4v53+5PkjRaApDaUyqbG5uX4jBmfyJu39lOJ8uXQUZHLv+R
IIiuqaX1cdvia3Iv9cDGZnSF4VVV/CjivjsHh6RxwmPkT+cmonQdA2B8yBK8ttTRS2vWawv/fBPL
41CTy2wQbbvGyp+c7Roqq5eR23ip6e2IEsMtD1WjoO7ZhAm1gsyjg2uG97oyYwZ1VAlh1t7GMv7K
Z1JbtKkSTLKNXREk40bNwOp9gpSJyyC9FgHSCj+sgN4gXbbTMAhL1+9xz86v0fTPR8awqYpsXueV
AuTbRzv2oXetIl3LlcQzaslegpxdmWpBgE2jsQF7wY6SiGyyK4/KQiTIe2m3vHFoUXQ2MvRJcinV
qbN7T3HyeTzqqYLIkdPKSt/EC0XcCMyLP8f3gPhzuCARkI22RsbpHqxKPYUhQ+cBRMnad7VzVAIe
i0zuBWesPUQH5QaEc7VGeXHUx7Rez9JqUJN9x8msezGR5mu3eOEYtT3p7Ea9AhkJcnat4tepFQjS
tUG9VPrwKoMMmGgsYCvnsGaDAYNu1k7z1pZwMrpM208zD3UHNrjLM3GdNDwu+wKwZheQQDyaF7fq
T5Aw2UE4NQGZoe7ZegIoiEhzeuYHx2FP12h9Awyh1ujjaStTSWYKCoizb4MXzRZcTubAW21t56nK
MVdavVpEd+3Vt7NhXwWQN+ACsIqox1MTd2shqnpdK3aILBQQ/m5jOEVnc2wYteNv3tQAVDZN7AVG
pm8GlT+4zDA8MuY2Zqw/S+iZuJBpMfSa/1WF9bNmJMFOMSyoxmHcsGLh83NCbVN2/LSk4sgy6+SC
VxntPpH3NU7t47jAkpIFsMc8qdmmMaCp1OKAb3UL9VGge7VWA3Rhk7OTgvHs1FjzhpAnr8Ew7zlg
6iLNhC9QxKFX24GgxgmOts9ZwX2+zLl8fCkSVFunI7LNzVNVk/yTAcQPFxaVPz6yVpu8QOFuUtHe
Jy8+HgmS9Zd0dKd1GVW0lHxjUr5bYnxMreCJaSSCoia1VpkvQ8JTAa4PKIXI/QI4KY3LYOU3F/fN
KlF6fJay3PtEWbOWhBUAxqFdquMi1ok1aUMHvBRs/6Fw2Ke2NjFWU/mRaEDRmWJ8+cyS83xu4JXI
n2JYcZZDaasY0/AFjm5D0zMWG/wMFmOKyYLRvSVdfbhYbvHsNvBIRNA/WHijB7Mw/lkltqkEhf/S
9wLnaVf6rEORKC+RnEH+uNqTtJXP5Ih1qrkdLfJAgwLTbJrsrTg/23bzRNFsbK0PBecqljNgjplf
SU9eocGsx1SWZ1MUAGdtxEcYCzZl2f1GAejWLB4/e6RGvSmqLfk4m4CkwRXcfOIVeCgC1sYt70YR
eUb3uu9L7OzWd2iQLja7OypzK31Tqhm3VicRyYi8XXqZdxJjcFbjZF4pRVBbrcH6y4O7gYQK9giB
mLbNPYdqa1Ph4diziViNFOvkQjjEwKrpn3Qpdsh+wLtrNmtfZNiJo1Jj7sGfyYv8WgYLfjsAL2JR
tWcFgQ4NjTZwFcYLJkWQqk9JMB4y3XKvAYj3IundbdOboLuc+NvsGrVxJ3klgfepm2vNmzSdFOgU
co/NZA2kZs8k2bFOublg8t2TnhtqY2gJ8TTIBtYmmR5jXF17mHtrHZkscRg/RVxV+zpnqxP2Sb2b
jei7kqRmLbkRik+TxycTpoIcJvA6E5+ECxTRZWii8RqhCv2DuXCIeZyygPL9ryZ137DUMNhT/S2O
nOqop+1v4EDEcEPSddp2OjA9eejm5h44XJNVf2hUl3uzmF71LvVqYRDh1ViYyuzhZFsYJHXiEGdI
J6YGjdbg4VMNjH4zO/SctlRboSPVQthxsKEqwbzbFNLk1w3F8zyE8Ac0HzYYeLTeLn7J4OwPJMUQ
tj1NzMw91+grr1/iDKbFzJgRxmYxjqYENPZEaPEQaCieCB/fI+cjQLTO/wbpHuEdfkNIfutbVgaL
soWnV+7rxRYkA2KAKaj3aAD3oRYM2zp/KaOa7WU3HMrcBDrHbmwAzabp+PVZ05tIpaiZcS84derv
+koDbatljjeZzmGadbYTLsHU9Xge7IlHPasNev8UniLP6jVxm/eyar2kSNjzOg4BLFO+RWkhGRLj
gqVZ/RjBhWzMMnhJ+/CUttI6D1nyqzDubtLJt0iOC56NNpLrxInLLbz5f7L6RXmZH3l4kitc7ct4
uDdlyFOTRDOPqeg6NM3YQ6NfLMCbTcrzeQXszPRSFl1lEnQeMc3PKLQfDQExA0Nku01g1uQZCOAp
yPodlITn1vkac4VDXei6Z7ENtdVfF8MtsXOLffQcHnQwkuD1umlviPlksR0zbLZKNSxP36HiU0Vu
MnrBR8//+xam0EJEnRIEVoUxI1QCBLH1MlHemA7HEZu2flsH75kWvuuUgWlYmmcbv/XyWdvbqWq3
sfxkPjh5tYIq3qa1OE2x+1YOEkAD7TqvWr8TbUSUCwI5aQ81vCe9XYfue0J/urMJxdv4ZOmuyCUD
35LpK6z1qOgM64+F6aNtsaxC6wdQfD3GBgCSmOVMW66tMbrgnmYEJHgpKAIC2mBocscw5GFyscww
Rmo/zvHISUD6oDqxFNIFpuVw3sE2do61Nrv80WA5Vdnyxw24pJqFel+UN+a/0UpI3dgaFY2H9u6n
hM+aEYzp3B2fbDSAtKtXwSjOCJyXOIiuVuP/2hyIsgBRjTJID8p/YPxCcnVZhorOORWGBjebIpTK
gwlAUGx1Nd95IvWHVBYQ1fsD9uZfP4UiYc1erU+cBvRes3pQLtRE2hBUoPSzekc2VtcY+75KlpWd
BstduBg7uP+1ySVEKu2ireg1trQTE4b4OOnVg+764xb9FCgcTKlj6P73alOvvrPaHjeAkukSqCOD
9ttyYtSQLUEIlAWwlIDCBWx03Mwn8phjUHIkGi7QErdDzBewvMwsk+1TruiJK+gwPi/JlerpWkW0
aS7ecnvaQj669zm0zForYR/P8ypu+FqiZiSxA28f49N0l8cjatOCWHqf0nBl1O0rPVG56hjmx9CS
moXCBiKQeLOA8eyI4N4Vn45hMXaL+9M0dZzgQdWsZVLfU4DfqibkecQ3iXYX/Vjkx2hfC2dvahGi
BOFuZq3sMdb7X2zdDW+gz90CENomDqWFiL4zjCJgPNSdGcWZvoNR54JcHPJXHld7tGB/FJoYFfC2
NETqFQOGzp6vXQ/ZAede1Wg5pECD3fZ8NgJEVO5AjJAqfcH9shvHEfqNA3POigC/+sCB14Mx84BH
dcildWrhcq6MqLK91OdJpqaU/MRoTZPA1DGGDz3AHgYwdQzQLoFaZdrEkGOv9+kzhea/xFUfYYOA
SsXVG3DrCaB6dWSFtpnbkACFnCPcp77qK8pmozskDpuKtC/EujNREAUNgfcihkk9+weRjc96q33H
LF1WidXwGXfpPsDBgzSXd1nRCrZTfmM6BDKgBCOl0DwHPzVA603Z4pgOg+i9IZuJ6Kcl1jGSu7Ec
ANIFzmOTQl1RBZAsN9ZeLPSWmZX0LE0biw3BdC1s46XsMLzmtyljLJr5BCTWA+Qpummva42/dnbf
uhi4tT7waHSYE7YEIrkGUExtQN2nzwZAKRtq4ABFyC67syzxs2c+8A9YtWRgIEhEq/NkNsFJ+puh
MVIEUIABB8NFhQ4hs7KZ9TJ90FYhwnIDdyqObLFRyfRp92TFLQHmfeJBxSG5G+OS1c5vMkFpB8Rv
ZdnOJ14xBo2zOPiERBsM+DJbXZJ0/IFlq6WvduZ+aCFyO7Nboav7mVJ2ngyJXtExhSjS0c/FXELk
Zb2qnnEjfdNIMzBjv3e/hrnaTuCLCWF2yYFoB3ZQfyUSU08v/fdpYOkQosvu4rusC/ZBAj7o4FQn
4oBvBL25a7bIDw4CkEzg1jMMYkI0cZa6G1I9OGdaQlKAKvGaDMVb2etvgw4/XrRfVmndHGivpU2N
MS3/sKSznev2JbAQ8bBfP/kVqjNZcnc4ZbV2ZgbD3MactnpioECvfxxbHNwqufnIUgmRAwy//A6Y
F09Tnh770UfWFRMrGLHUBn9KcDAkfiZ3LYmmbQ0AGv5SuUL8AdlO7zj06AnB0L+ybXoK9elkxRYt
gGbsaVOpKMPwrmuU4RgSELDYj04/QwlgLag0eenM/OCbwbdBeulE9iPctVUXJk9ZQy7KxO4ri4wv
NZGA2OvBy6BDpmnMCejA+JoDpl43FjMeCIgHU/bhphFLhvGjvQhskgX3UGWS3r6S/2y92DSETwAH
I+bAiF5rrXpTM1SyAwfiVyY7cz0FaNl9YHxB3r/LIZzWrsGiQ5vBkWOxW2d19JIP1qkagBJ3kcIp
0ZyniaIhTI8id0mLgKOdWvrB522GkaIhAGpp0giLsn2v7em7LMpPh9PTReEf6fOBoJvHvDEOsho+
8wUb2UDQ8fOIhvPkt2hG2b+iZOnJwgnYFkJKLHQ21EyRpBMhQde+Eyeito9RUdl2+SXeLYrisg7u
RSrfAnJGoAnRzQ+VdejV9NTq9sWxUkkyJj4QmYJf9NNz6AaHKC3u2ZycBroSVyeyPdyy+7oMiijh
wN/ZovzWzOZuIuYYGZCHw43J7GuBLQvLxbij8SHL7Gpazrl25LOdD1fQJl8MiCoBb9FQ/yrRPuSi
31WM1gmruc9x3PB2e3c1dEzHREgF2v/Z0NoCBfc89YFM0jP/m5bwOZFdUZRQROb2G2vTBzSYNxUN
Z9IwH6LBXw2NA/8osBAwIRW1K/uz78CpI1u2VkDNapGxmfAv0iImnMih//5ljDeB7Ratw57y6AUR
a0AYBU/6eMAE0ASpF7XBfk6j31kzP+rIPvfRX5eLh14YeD1jLunJmt814to6c1nycmCynn6orBbZ
eAx2nqqxGdhjNuNnaSSZ999bHgYsunT7XRMdslakoJUgPkdyX/R/mjlddEKUslzftfpl8inmZkI1
OaOxLkRl+i+bt3JWnxFtCd90wNQ8MtfLhiAtSkGtwcUoHBKsjWM1wjiWcfYV1uVWkixAC4nocWzd
vVGGYORsBlUB3QwlAz/W+EBQi2yZ5wYJUfABacmmlkMQXQLzEB9drSn/WGUxB9DjY8FpBJaeiwip
yIfP8HDF+OfTsQBkhU77o7chsa3iwRnhLup0LbCH11NvHginvLuKE6LIaiwvywjSHYt7n+6Esc1C
58OKA0/VuIXzcP41WuKrOnM+NlH2OoX2D8Q0dg3kI1ZABBbeJ5djyklZ1ks+M4BxvIlRMYHM18Yv
NiPOijBS+L8Q/KHxyZUZuE9phNcShlc/lVfXFU+TLL+iOuFuZciht8Gfb8bXzDHfW/ZAMNI3Td5h
EcG4w0PIuoRdQEDdP5iYGLyjet3mNQdlp/n4bvIrMYpvU7zAPokaSIXWe2UH2MuW1T2TFU5bwRVJ
kYVSPUYsaTprTdEwUOzCa7XTPx8ujsyYF1XWRUYR/o6F9cj7u3ZjOOKlhxwIkPrPjAZEDi9DlfyU
iHIXBilc5m/WcttBL5na2CNdbPtTcpqQm7h1c52OeUZ6jnrLgwVHTvdeE2+KMa4j5l2Z1QenhQji
QqCcQySbOmSahCF2UsmdVhevblZfgtFlXGm3K9Ri9ISqQlIkqVzj9ho7ZNWSbekCzeNOAl+CGDHZ
9TYY2GLZ1+dwzlfRqx+qZ3qlm8GPTU3SRAoVPuUI8/3/Q1/w9R5VOD/1ofFCQNdezM8Dmmjk9xfH
ye5ZTU0Jn/C37ccX/Cz4pxbKbTGq26BdQ2e+WFVwxi9iE3o7PwXWusxmkgzhKyo4nXbDwBiV6FWv
W5KdVLIy9bAlQoyVuXLBrJcNSr3UYtBgUpflUXpCQyuYn2iu8+OysT2Mbsm1w4o8aiDl2ARLtRPL
iy41Lwow7LoImmQ7/I+982huHOnS9V+5cffoAJAAEtjSO5GUNxuEpCrBu4THr58H7J6Y/nomZu7d
z6Kio6tCIgmmOee8zrLOOBLQfVvEzBcNYelkDwVomjzT/gxdIiE9vnHwPNa305Np5eRnq8Nz1ih8
SkuJx2cBeUjwnu1CX9kMgZa5rH+1dQLwGrY73IJfXDWfOdA1MQNMn8lQ2FtJM+9UVC5ExZy0EMfE
oDplOMQJj3GgoUquuDnlxMvjX66VP0UV3gigw6oieJWmg0dZh9SN00tdv3txfMyL9okp1GspyJst
iuLDymJKvjFea4l9RVP2lgcXoZP7au9js/6u5fCZ5/JEEXUioYapMuzsrEpOovPPSZXgB+v4z/Zg
yZVqcZJzud89iRkeBecicacLg+mDZPCwKLr0kXK4JgkFxj3d+aLLsQDUm7e09TuufoYqpXbFnv5d
2r6xEpX21LY8kcHP1HKw/WLdehvhhBBDvP6QMR9qVL8duJzgWGAXxd3VDCMPeMJzN66HZ6uxTikE
lI006xdieEP+iYAuhSiu6mlHjbE2mV5He2fqfs1vbyiD57Edfhsl/sBj2Z6juXBrW0oPeEVKYFI8
JHW5UdUHLKTiaJlcQqpB3qKTYcDJWMFunzQMN/eFBDyGPOBvHDKsAmxs4M+jUtLIBs90uGNW2vkH
neHcPgby7ByRHwNSa9f+QHJO5AzPgQv3Hc8PRAQ+yKjexsbWTp5JgkJB0RLU1jpIQ8Lk3GFMhZXu
MtRd9rdq4YMMF1MbrCWpB4haHwIUfStm6Q91V3x1kvGpUzMtIIEY1hA5WHOXRj7IImKzLrT3BGu7
FUNYHz9q9amp5KoY98dOew+b1vbjYQNBwlvrB/hG4X6oO7r7sMeTM+EJi4qMkdHriRIhU3QdWC7m
jjCx1pQPlTWQUtn7X0OHYI3pkbYKzRLf6IZEJQmG6FYgBQygPbYN772ketTL/hjzcL2OGJUg9E9e
gsB0SvDlKUjeLX2LHZBr+Qa94zwP46oo4wcYTBfsp2fDU0Y8rd6TcNDbxD9Y8l7EtMTCGU6mh62P
ri+N3D92JvWhPuKbDwzKkIAxCeIBiDAy/SFlgTkujhv4gL05ZMPMTbi7rKTYhIZlbjPyERz+CW/X
mTff/IRCXuY/k8HpP3lADUGhky9IaGhHG4Gj712jzFMqvQTenvvAvXJHT0KH6gLN1bARzcH5SA2K
Q6ILcXXJwo3RWBsMKg1i1ObCxkRuIeoDqc7b2AToN8cNbC3YxIT/kJ7q7FU8nkF/Dn2tv1l0aaHd
nWDM6m3yayxBm9syzFZNFsAgovOmV1oR1bYYMmPA6YpvwZ4jvh0ug6QvvzMfwYoZfLm+9SvIzAMt
1bfDyDwt4yccw8kCwBCEhJA3EuELDUydTKNTm8hTjPey6af388vC0/4qGlq3rLkgMoMdRRZbn/H9
9CAfduUua2PbTy0eoTGeT8VofQc5k6oy/SqiAzy8dGkpSjUz1d+awDrOVbMyf7QpfJZR9e0FIGox
uC980fk9Ks38HZWJBlR2j7uYvmviZ2mBszJh2kV2B3zXkfmrw78yBTadImouGtN1dAn46/j+RPIj
0xD9OWYCG5TjUxjX32bVYndirtLCZQJjoBqssAyHGtSAGJqnaRAEb1mL2ii+2MLLME335PTcAZ9e
AhkctLp8NLO5ylLw5dthuhuYKBUW8S7dvZ/RhoUshx49CNdrtxImzq3Krc5lUPz0RX9qDXzIoNzn
gA4LQ6bEK+cdBKrxA4HFF0jkummNF6qjjTZZjx4DAdUwPii5WjMD9VT7Nv9XmerM7t7VBXPDyYep
3Qarwp9Yf9OIslLU5GMR1QfjZTEZ2mMA2grlW26L2qrJEAPt062IZeRmK1CrB8xsB9j4apUxEjaC
8/wZlLqzdfrdQr3VEl4QAc2XRnYvlstRZEcAR2X0TeWJ2Da10MqplFKFxCPKDux8U/uBDuWrypwH
s+Dyo7TT6X+DVaBhlBuEFz1zDzH1R8F1v5CGvZNuDH1O5yRVnlgVE2zT+Tl77eAs0hY1do8/ih+a
D2I0TpFrPsHYeRZIVjVDndtKXdJhoJHw4/v5E3VOt8n68NiF0zf5M1vffo7z8gT881XjMw3rf19k
2l3X3VvtuO9c7b0evytdXRrNeqtd0Ha7ssjmdHfYUC/qOc+lJtp3GeBzRubcu+WlcymBxhyHWN5f
8uBwZDL76D5iTGvHNrhLHfh4sPMXI7Oa0YD0UotmVTn0RCTG5GQcO3eRXm5a4RB6+CklqoJiPNlg
gu68pkMtfx1UtvOakCQT52oYqMHjem9PZOd4LQZ9TMwooxy9voC37MsmhbkH7iOHM7i6gQ4uqZlk
hoZ66sGUGob3TUgwkhNxe0bcsHOrHokQQ3+HYntCVxlSN2WVdjIGeClFx8wcksIl40+NXTQ1vn7K
XRDWhD5z5UfmtWyMQzrFr11dbR3NRicZ6deoh4QEskXfnt3ZLgWABx+eaxtT6y4v3zjR9kPyMNU9
OHf83sPeIbeUEs5iwmOjL7t3oUdCFsIRa10M9qUkd52jdSDaQethPGD9LnPnJa6Kz5KCPY1YI72Z
cv4Lb2eCKC9K4M6NC8MRBfgPqqsvPQd3rpTKVuNXBKlkGUTdtw7LKEWA7qWMsPxia/qNvijImCH5
uXrNGFu2tmC6KeGyx8xnN1qLNB6cnXmXzR3zMuBxxdiSgbRRM2UUWr+EVv2UZ3Z1LMeDledoq5At
5CZ1dZSGZAvpqNeF+B3ToPuc02uG3wRKwvlqkwCNSYI7k2Uv28EliKOsKQtIfAsF8oIeVUQu8vup
S+bjhLRg7JLHAMPhsFDaMg4OmYCSJNoU7MlR2+TiallwiEiT4FtuIDqCfErx5Schg3qh7fQmEWRl
sAlDAfobJdaGpuu58Izd//1fY9/ZHvjpvzf2df5b15ZVkUV59P2Z/5+H32X7lUbff/dvmX/23718
3T+EKSzTRoiOm5nkX/6y8pXmH7ingDY5QgidmhP7lPwvK1/vDzwnMP41DQFH+V+sfOUfkCYxfbH5
IYbrtv3/4+CCz9Zs0vIfJi62TSiQMxvMCA93GdPwZs+3v/kWaaIGvamyfi2NttrrefLiRf4htAj4
5LdhrG/C5qKTIS/IsbDXS/A2yYHvDwmd1NpKhrUdpgBgSW09TCvms+a1JlRa91RNYuOER79e7cJM
Q2mW5aDcUUwemLgmZUniaDtnKrLJbW+E/UOMBVmibXlqBoO2skPp0QhtW3TwnFtcorixcY102v7Q
GSrYT3iAkIvUYD1AHGMtUGINTbn2O+zwQjR5C8cL5RGveeDskcvdR/HM2eJr23bid0cdVjIoRhQj
eMIw7LhSOyMIvwCbcDtPGEDqc1uh+RozwMHdofYmF9Lsepho5QyYTtWiVe67LLVyrXvuqzPgBZoz
cV87xUiyg41rekR1gToLUt0I7hOUOYlM82+tug5lLe6jzPt0asDeITqiB13IyufasL5CrRuuIlSv
XoP4EDCUFNJZmy+vmRdiYqXvEj151mRQfwSE3xHZ8hGkBRSlqJzW85c4GXq0TQz/EnjTwUy9FNt4
SD+DoqsFt1u55fRujBw9rmuifM1p8GuIqSblUkltycDMfO2hbS480GLNat2VdOBrJKYtl3mjASUl
bbS0tCDecPEh4Jz6CAuvs4KygtcVWQguUpjVTPDHt0Y71c4UbP0ixi8xNQBRIaOMEpUH4mIbVuIa
scHBK+WVLAsMmiVH6iymDLzX3kmIpGu7x8kbynczb+Odb5SHMXONJ32NCcoTWLu5zmpj/sLb44Qd
yo7pL0+r4VdpaaVxOnfe2oM8Tz/WwwnO3S8R9MVdrUWnQnAam0TJHYzBPCUgZ8KJifHNbbGf0t7F
Pmhg7pWSnQljB5zVr6P1wBBburOHaYJ4oRpfsrBBch6bj1zqLTtlfFNpeScb8mnbmolCDUN9ZVl9
s1UM2fQhOEV4uC+T+aLNFAqHrvcvecANbnv5unDnBq5u0A9OlNBjXaDfHcNZ4M/LJAmRJOyh93Ey
LfIxENI4Gmvq9oAGoy+Onj1th8qCwSj54MSz/ZiJ20Kxh2HiifyuT8trW/mnwrLjU+6JGAJmoy0s
tE28DgMRLIVG3a547i+3J1YT49l6tn+5PUlM3RgoNoYGD9EjA0zm5NzHPHFtM9W1werUfuUgPsvO
GMat43rrvmoAkINC7cJ2sFaGq0crgjOgZPnNw2DiT+jl0U/C1GePKOlSTUhMqhEnC1sVuCDQpGrQ
A/U2bP/clAFn1bJvi29sfFhIndowiRX7OvC/dRf6b+ntMyJ1V4UeQ0Jwg/QETAI/qIuZQagIU94e
9NUuoLYN1Xb+t9kHEqwE+gV0ISLTJ3KlfU/iZ9KbNoivFq6HgEzh2KcPx32AHCWwmyy36r1b+enK
jbR6N0uTFXLira15TE8DeoYXC2Hm1tDSRz1AzXV7mox5qnVoQ9UI9JroBiUfAQzclbKNpwyTBUqd
usCfNGcWDQo1JGoXTHiqN+6hmVey45YcHnryAIyrEc0B20ayt/V5teb6LNyaF2qOHkQOEN58hPqD
T4wycNNqxFhmKbpS+/M8yLH7AFSmB7htD2es983o/iIfplrVU/0B3ojxUVzWVxOPMsjcsjpMQP8q
t1NMdQZ3VbrjFXHiRYvB2SvfbpGDxu+35VCq/KExg+oo0GNYI42LhqEUjnh8i/N7xcP+Z5rU79vb
nRLjucFEkzGINzy0dgKjw5QGW5Nvx3GQSioVc98I9Od0ykNgr28LfuzmvZ3GV2y1o4M1H5Mc++Ea
SByUzILIr2k/8CCJ02EUcMyii5d1Z6ziYR3kzB6VGtLVbVkbTR5tLWfEOBZ97O17qyIq/7xBFh8b
q2gkgwKfoR3uMw9EZ4V7TEDu9Pn1ISudIrvp10mOaRh3PqMN3qXbyZfbk4DhukZ2vox6u9ig+rDQ
b8Bcn9+EZN5DmKVKVkkjDTpIGmvGGtMGmx34/dgJ3M4OrYdernXFPsZsayW9clenCODDIq7pSZHM
yzA9Io2D2jeYw7oG/tpHoMlBNoyHAOULhjM6wXSi6NbK6zasCiSgU55eKkf7BBdHwzivLc2C8Fcg
bWxqqmOy8LAUYt8BQ86t8Ex1L4FINNCm2wdzs4rxW8F5EAQacRWuxdeTpqtB6Ac/QmLu2BZOPQYI
RDrMP+6P28Y1wjXQ5s0kwt5mTNtXLdoUhdJbt7t8Y5FyvrMVPlO0M9T6OBkIGDmLUs/ULgsIaHNr
Wo5b0cAxsdLD2N2KXiMD3DIvY6XJTdPG7boIiRBK0cSsbdgeBJfUmMFJ7yNNu3zt5cOwEso6NqUC
eNbrZjPZ1l0uXAFxzIaZVQWztVlVbWXJK867qLHgUAzhNke3unWqPCe3Gx+2QOIqlNTVxavHGADI
P+bzdZAZxoefp68mTPyVwvC9h80PaVXuWCD9ok0yTrt6X8advml0Jp0cQfmKkcKisDkIg9jwVxZD
krZCm25xvEk/+DXB+l715jisTMMWzFBbf6v6TZHp90GCP8Ekh2nNOZpvjDRdo6xGaW/73/gwwDWS
VbaBPIKkNRtX7YRzrt8osorFdbKJUC2q4C1gdxLh52NUYOiztUNUHmO0psKrqV9wv+Nyyl/cyvod
GYm3Cmwqg6CULDT7NeiT8K63aLHCIJ7lG+m2nL8CB18w+Am9dE/Iq9VG2syOR7zVzfmK6+Z7IBkP
pQd3FC3WVUnGYa7DRilnnx/f8h8zADtcxXLm8CAxDievr0GzMDUU3KZJwgOwzFBYz7EJoyOsku8a
vwTqieklMQLzPne8x5zZV5KElAW26Wx9nJpDI6U0mPAzs1xa1Nv/ijrYoe/bt0NWHW9/480rPI5A
l9oi25Pvw2AfXiVOCmh8nRgv8vlELcOSc40cbg91N0N1cl07iaQl3EwKQNeYOcotsveZmWTBbsUf
jvsSRQR06u53MJY8h5I7fAjYP0HDoNsifdKcg7tqzo1YqbBcWD3J7Z5jLoEaoi18rISphHOGUtfD
O+aLqObKTQ9/a50OAcgSzgJBrQtUr9fbPk6/goJbzS6ZE7tlcYB5+OxOFq8QPdRm7dElQ3AkA+29
nIfqVCPogEd88VO67dtfFRqWJZa5NEsokhXvgUFiBL8hBHsMxy0NukaENZsRMAD0is3beXG5moYP
SCfFsff6PX7+H2DFR2Vq3U6TKbGMPL5bTZxuyH8KkEIDMQwCKKdqYZzmJflHt28iQaezMc3kzZmL
ODeP+azWNUCld4I7sIN2y+yylc7aQ3O0wIM5w7QL+YCwaUAkowDL6a2jNtYHN8Ocw7Z0MDImHIvb
Z6sFarHcAA8KqWnmzKRgyvbK2Rvd/GqB9uZkZbfJzevAzY8RTNOuIWg6y4LbBm5Z4r9Ibxge4sZ4
cb1gRMcOBKEM3nMAJ4M4nxa1kZsYZ5Vo8Cqm8pddGMNuHApqXXNc+gGgrtEw1pkqmR2Q127o8fU9
rMRh0TZVQy82ly2VA3EtTUnJ1Gcq9Ei432QPD2iZg4jQtaabd3g3H2psxehIudmrM27a1taz+6ce
z20SJSmr5vlioDfvSaNIEdCi49Q4j6Mv4w3gwxYZtdrpVo83YNImcI7dagcYsPaZ1C29lPfhw67R
B+LupNtH2NVSUkoxPGiCGxhrWaKSgswhKHuu51Xfw1yfm64AGQaKBEp0Khrb1Ve3RQNp7z6afBgE
2ZQhrOLNZ2D9hh+qnZybqUAzr0EzDmQTlqe0G8eN1ZaPXW47a8GYH3E5x1Obj8ikAIb0EhWl0UzI
/VjWs5ZuMCCIpRRJwmZu4km93yZtvcs8Nt44czuR1QAi8rNOEYKFXwWg1dHph18lpC4ALrwVjIYz
kii58uBbI4T7VCOgJvEOooybdRZB1mgnQfCul4hNX4LhZw3Wb7IqgdtStLwhTd05G6uzMKENd07k
nRI7V/fJhJKOmR2K+RTXmn4iiRIGVCs5L5tqeAMzvNoym9aCEDn4LNB/k44tx5KTJz1tP5nRQkjO
U1BWKR8boqA2RcF0XxTZayAGNp5bNO5yiC6W5K4onZwPPRgH5eP+gO8dCZrz3SzsUdugk8FlEKFw
7pTOSvX1U+CybSFxfNSDM2xd08Fa0QPskU32k8CIgxMKMSkdM6xMjDDamuWwn1oIi2VGMdCZzT1m
jcUyIJB3bY3B1+2o6ZFl4Z7eHIqabddkqAGnwQbNLBT9WScXBDV/VgYEe+HIfpdiLiizLlxn4UQ4
/PylCSZjhG+oU04sg5vxV6br3nUU71wJ3SmtagRqSaMhM51oT8zOXilTD1docmExG12LUwIlrN6/
j3GjsE8jjg9yaAp0U8AfNkC45Jwnmblhc6QHIBB2in9s5DOHBBuwnIA20msiubY6giQjabzoAnq3
Hk/JQ+gZ127EYyNy+a0pbAB0qpQQqaDhkXD5RfvTGR50zqpC2YL2TrFOb4u1jEsXg3acpQRZa0ML
levWaN72VpuCe+SR6SyRm3e7fgItmte7nQXNg7vXY7aZOVexo65hoiChY4fjVxjNhaJnH+xUoIEy
BncrYY5XbqgWt7uj03iDCHLZlgSUeePvqas8tBoQ/9w4vWuamQ7kOWS6ljEF62hsuASgH9rpT97S
l02TlW1AyhbSD+9RtRKV7OL9ZHb73NDefGXwhhyw/Nt7DZNpw8Cm2AyKGzkW7TobOn0bV+SURz8i
T9XOgnvYTOUdzQlC+9nTxusf4tgclnEdiG0G2wxjLDTWeAjsPcYJhauuiaVrcLW4uFTH0DZprZ8y
7c9xBX2u94kXmkrzmTwcvnMFf29k6LMtAUujuXGNIaB25UCfRbm8rgKWILVwF8qCmQvDcowJOGzp
zrp2XKkkhxlcTdy3Ut23IELQ96yn2mKIEttMy2qk4FBmaojA7iWSfb0WB4Krqd/n2/h2urWCebcR
S7RxtB8SFrmZcgfYNvWLPXEjumQDfIIT8w036EFup+Scg2e66XjMNfvXREeT53w9eFvuGNxzzc93
OIHvCOyQ0vaU0zwvEwK7CPwVdi3pPgZlJbn8dqIanXnp+ADAw5RBhLt7p7T2V60npj//StZnTRjE
9lKVbhIjudTz8EFN7FINkHcxz0WYReBLlQgD19JsL5A3TrL8aieqyhb2MKbrDh4GqiBbue0/b4+k
qJnyJeOjAd1nGyDWXFlv4UiNhQrbcJwVRH2CglyIyywHx3O+e44kfrzdxSMnsZeGW0EG1/p2UijZ
foK9jlyk19uchWuAs4GJIkIUSr0uf+1LZTD2adYthxMTj3G4DnVMQDkah8p2PiMHo4mgb1LyXiFP
zEMdWjKLqCPIWlh/9Zq/J758a5QC+5TqB4+JZxbpxqoCJiWD/t3muNuRQ8x0DxZuisHsolPdp2UW
AM7I+YcA0RHjgIjbqc2KnzbUAQWyZD3U6PKyGrRqMFDwRdhbTRuZFRNOw1VCeCj0ILuCdJUnNHl5
rvCN79+STVRA2ild2B74BT6H/a6phyc8kF6GKc+Wsil/TBAE7H3omCwwuv6gDcb9kHXDtpDMRjKm
nfnALdIO6c4oRpIu06Y8h1qNLHm8A2TVzg7o6hJJBnTWeYyZ1hHjoX7yNxBuUqa4fggHGINmlCf4
4hjwOooqQ2bBPoLjp1YcNe9Nm0Vs3ZgLP4clbOA0UrnMtZgHoaHf61E9J1Dq0dmFb9Zn8c6wR7GT
CtNdA1OIaXhCnsGCMLBmMkrGvSDIk/YC+W8nhdxYTnrn+wC52eSf3L79VGMGMzXYxdHO6vjw4GpE
BiS0OUwmMoOdgNUuCFuBsQgU0XXVeY/xiKl2GRHEmKEPayD8kKrkzg1MtNH6J1JBxbHy9e8+DRHb
iQ0LdhU32Jc1eHcsSqJT2+RZF8+VaA4Yrt3bOk4OPnYubVQz6XV/x1mIKW3pvltV9CNT9eabrbki
dX5X4Ps79PaG10BbX177SMdqe3pNuomKG6RVawImBpR5qsrW5mh8q0acFKzGdaTHWMlgs1F01Rkw
21iFdrQLjJRMbu2cB3wuC2uqPIjZYc7BDCNI+m0P2F3JLxrZdehx9tvjk+ydHXzzhwCAGO5Ws++w
hrYoHhZws6haWnOBQtWPezJXokMru3diIbdT5dyzO1+MqnyGmN3vW8DAMx3L2gmb31mp3UM9LNYd
St5FKYs7YFNYNBDl4u55yCnU0IENSD7bA5rYXRf2v6egZoynKqYbiCwmfLQrjACorhEd5lB1k8j5
YUJ2NEPxZqB/28ex3A0Vi7JVxcVzCxOUEu1L398HUf/sBPK7xMWUNv1ANXxn8Mx6kuPRNNjxg6jQ
vXsc647GDKJPm3Pj1cyuQlSsYo7IlhTdJMqtTMu6mnK4xjVMscDcRkX6VIroU+n9xccOkzqI1ZBj
qAmpolqPOPiQ5XaN5vOWARnY44h1iM9S7ErM2CgOFyO432pICRETxOoydsAOwSYhBlfpc4xgHWg0
WE1B5e2b1mc9KBD1rDe3bpi9+Eb1Jfo63jRmurXilMKF5qLG7QOoqj8tPe6Hi5nn4z5vAM6brttg
Z/9k6zMee7YGzd8iBom3SSYankWyyuBd1ERSgywH0z7t1HTqI0S9SIkoWxN3Yatyr1FyLVRkQYXw
R4G75NvEVocXC9rqEGyOJZdQOOUMSLFKShavcjYBegELMSteGtX9SN4HzT6QtC0oEd2SgCLC6Pu2
gW8yYI82dF6+wvQZumkPh5nH6gQf+mDYJyVwbEkFjBL8jdb52UzbbKUsXm+wMGTPy+7sBfV1EC46
S0csnFEQXZ/byKurDacmlrCtxOobVzNfdB68hQrMf4Qx/5hOKUMrbGApxkLrxcjco9v6j6WygnVJ
euyyQp22Igf609XJ+ZoCbQsucB/wbT2XNJhXMgz2+VDh0+Rm4VE3848oDmhXUyxhGxzMrRoRiutq
b6WPjaON+Sp2FsmjYu22rnq4/Y8xSCQOKu3X3tg+GokJQKHxBsIo1V5Vl1JbB068ntX79EKl/+pq
ny2360thtDvEVcwHIRtxUzrXoiN5ZLa7rb2Gss6K0ktcR+/xxKEpVbnC7OLVKktqm5mkUytr0fxO
hIvG0oYTSHD4JRwyi+NG7Dik3aWnSZIGKhzcWvEd0v+yACw3ONWV++YLyBTctEcEjhEjPaTspB4P
nKzLAv2GbFyqS4FZw1BeNYxsFigpxbYfUeshnvlMjdCe+dlckPmms8AJ+gy9VAEqAPuKnsFxp3ph
gWZlo0C5PQ81qEwxDsrtTTIP5jW9ps+ImHikOmTx0X4pQkCW/jZ9VPFPHYb4eI7bOESMdkNtbggW
G8RDODU9YHgAZoKxkTEDY3gDLRoC4v8swI2YGg3F6rrWam8XzBjS6EG26sWyc5B12z2Ta2N+7T6j
HRP7ngx7cuDO+BY1qMttbqwRT41MHwRp7SO8OaZEy9ZkNjLoNQqtEEkD7ZY3V6++MRPC3fYtQlGX
jk+TUXxODn1EZ0/xHWaKW63yk03mfmDs31P6drPhNuV6FMA2QLP/nZvZ/5R+Jf4zJiwAnsGrmSqC
Xct/YMJeheNnENFB3sb02XxjQ/L7jX0Nk1gE55mST7mXOH8OJDIbemnalz2TLZbkrZ5UAQjEbTg4
gpKWtYVXdY8bGDJDPRryfSN2Tuwj1TBwijAsiHUOBvvbPKXT9D7QUtEt6BqXYxs86yEThRup4c+I
lb+iaP6e/Wj8M//GMWzTdAk1gp1kSSjK/4p6Qwdy6PgFth1z51updt84kg7RECAS/e92xlMsbZ6h
1PcuNKCeSmOe7M5cUkDbuE8eyL18xAdi11iM8qGW/Q9v0f5nNpbDeveY60JsdkzvP0WQZViHVKNj
FusbPBKWwtwW6qpPrX4wc2Hh3wjyTV++9Nux2HSo8KnGQGVibE5ebr0A/k7zXD44BAGuKjJtuMqM
jCcb6T8F+NXZfdKZSu1it7wm/i9adb4BrYKU5Bzs0SHskGIaP/FgnSW1YtiDUbsrsLvrU/iv0h4/
LYjHx6z3w5WRxPZRIqMKbXvvdbK4TNH3DUUbPfaYW5GIECGfWh3tfhZEiOEKsyBe0gkSmD73rDxm
iKxJfPxf/sr/SzA1i+Zve2L1z2Dqu89WRc1n/q/BQ7cf+ou5Yv3hsvOlTpgx8UK6tPh9f1FXDPmH
7jg24WOoU4EHxH+ED5nyDxar7niMbKmPDIuzpYb8OwdUW3+w28gPs4B8ybbmn/49Felf0qP+6xTq
+eX/TlyRAq6KYxCFDaHdc6T1j0TEwOqzXIaQURUiXDTx9r0S1gMpt6falOG5SdrukjNCYh/76jM0
gl8gKkz39YjLCgJ6fdQ02z/Dp2AO14CPwabYjtJ/NDvHfLZLeQ4nJ7m6o69tZFAkG0vti15/iVzf
PLieXMRZ6x/7oJ/uSBnCwNE2y0PVHoowMt7LXhtJFgXoE45H9IjIvIMbQVTz8F4jbyfHT2RZ90m9
+tuX+F8cbJYw/3G0wYS2dJhrriDWy3LE/AX8ndBTmFowyiw8O/QUIKi/TDFuEk7Cva21z0NI1zoI
gpDsCjmbgP+YtWW8td3u0grmuEPMX/uGeYR/hIdUQxBwEai3oKzvYvriM8TYZ6filjc047twnX1S
usOhobliDPzLcsiCMOPXyhQ6Jgc+pnUYcOh2XpxNv4bcqVnXkFScRZVQ5w/ZFN45+cSkvzCxciqB
91mJDNdjcDZHQgBUA3E1eRnRlGsQuuMnWQsdQ5j+aOQpJrchRTJRWJtMy3eN4xJ9oPvbMJ7SYw/d
BwCxqxcxIBnwVAcWU7YfrZCvUhXkfw7Rl987EoB8ANxkMtJHyQp3jM8hTF+GCqKdf23jIVpmQXmH
B9lL2qM7zUMAutGPVzKP12D6uCMPCUa5w6/JcV+yqHwwJ+++c1HZJpZy1x1dE+6YoG+MwPZOaBBg
O2J5EEI4ySW/paa9JrjFjMklCcwQA1CBbVvkIVc0oECYfX+2UWXNsQ3DPu9AcrT60ESVQY2FQW7r
kM/RugGs9ZwAgJ7wWQi4qOHHzvxBTD/t3DH80H0XaZqNjB5kGONd18+2CSfzcm7zVKsucy9xaTzc
xa0RfTcS9JVZ+HfQhF6NGtOBuOvNXWvWd1OsKsamOHmXzCEji8G2itNDNFIkUCpDCu6nL9xoGfBH
h8Bz6y1sdB0mBqLfzrF3bbtpe3zQ1VQuSfrZiLDExDyDl6pZcnZyRychsm1wcYnWuCsx4AfsP5Ol
WG/dKuLa6/i86VjGu1nUrg8wsXVvhlWnL9W7D7rr7JyU27hyUjjuIhNoF7YKKfpmwh960Vho2swR
G4jZ60/AmhgKBZNBGLvaMJ/NjkIz0gcfxrXAFXQMdwAa+H4CijtweYZ62lQNjGqBvcMhC5x0W1i4
LXVM9DlIEb2RJ28YL9gmYfkOH3DZhTxOFH/lepIe5izDOOAlo8FNiAUgLjZz6Oe9lDYHxYeDPyOp
MEgpTVHiJzqahNijijEcj/p4zDDkSLQt05dvr49OIjkXvam/jUkp162OfdgQNOsaRlKchOWOwKEc
SAL4jHL5o80QoQYhDs4Z/JVVhfkUTV7zG8iN5gIr1QuH1BbJwTwucYI7F+nWQouyFuenelMoB56+
lV8ZLnwqUXWfiT6Tw3rNOseIj6uiPkxeeOzTsd1lCpJ8GFF3VESHtTjd6VqjDnUDyc1U900EzzdV
+gZBd7qtaTBWrWwJATez8Q7lHhhkrB0bl3kCKABzhEJ76BIXAhKi+KLLD56ReUe7bZ5Miuo1OT1B
iLgjyZA8jbi2irTkN2Jou8BA6mXUy0M/Ft0midx/o+xMd1tl1m57RUhFD39j4wbj9P0ftLqXvu8K
rv4MyNLO1qvvHJ1vSQsBdhLHMVTV88w5JijoEJ1TZFJdIUEbPickjRSOQJUDpsxErNEjsx6qxERG
TklXxS1bGQPNkjD1ZirF649HoqWMM7dG54y7e7oQCvvadNyR6EYFTdyhtp+z5U4rohem+neY/WlW
RSRmluC8CxyfON0x+GfTY1NAHlFEdoEBthd9bns1tsCbfuncPQA4H8jdmgx30wnaI70zR0HVzpDS
9ARvp/QGAwFjMzaf0qDgNsf/DBN3zFzDgReRuqYo1l1niuOs1rR4LdRRPTgVDOq1ji9tBlOV21az
U5dKpTaKy78z2vciJlCs6ujzor9Rc8c+RjqMjCQGHGFMn83anhHqWhGn+BvV2EcNnbl7hDg+V7T8
wO0S/x/uhfZXWkx3jT1jXWmubRJzkwfecah7IY9R47zFolFODPAPLDSPqdL+sFF97pFvN7uxkMt+
yt5ro4l9PELOsbG7C/1BqA5h2HpEE9A9Js2gJiSDdsg+qz16go2f6J+w/sVejUlqkyEo27wYk/NS
W7duij60jUbyksbiV1aUd7Pr/DMzih6YTKMVv1kiQhJItTaY7LNQbyj1H0FPMY651P0yvMimqWi3
jc2iL5272wTuw5GezhXOA3e+pvPLZun8FCNVg5b0POBR8zV5B92Z5AIbEnAtB4hXImVK77TKZShh
+BUKU21thqqaGV7f48iodLU/yLC9V8ZiOmfJcBSQhk9Sm1oi5AAxhhi99sCmpEfhdIeeEuhzac6n
Sq1/wOEpj5UU9qljZKy4b00VC/AongtfK3Ar6cLyzKV8XprnCd4JWOjpHwQqyk1aI1vY9Cl5Djss
Vv2lMIWvmpLibi5AtQ5Ndewa3TrrySc4vhDjN+0JQ43gm0sMytKKL8j7AffJ8FlTaF8AYEWZkms+
fhcWrzkqkKmff2phqjIfYAMlV701zNkDcdrRhSwXT23SNfTGdfA74ijg4uvELeI6eMF9TzQgt4fG
YR2uuCt4xoCG141adtHa+k+ht86PkQlKGZbxexyNQaMMZ3s0p3+isTnlrYnDR7chscCSJF5F+R1L
LO0wh0nWM68FffyiixDpESgH/FErbrWqLW+rJjPgukPfWSg7XcykrXYkYzKcZfRLIq4sJx3XgAUH
VbCtoZKNzKyCIjO8dkyMD5pik02D+vqD4hJ/FEV/ztfBBwkGxbvK19e9os/eUCk73naqkpGG5f0y
4xFimI+vDbVnV2lgmHaaXPzlN/EZ8UWmDvyino5tsv7EbTN2wFIbJQWNNiIHavNu2W0PyPUBJzkN
tbHqjjgA6fycG9GfCaU5vTsCGvNowdRW0eKsIme9K6yyHf2tHvLmoK+/3/bdtz0x4FXtwtAz9ONi
PsCSyjzXwYEvXf09VswjYRWhh6WSck3Wy5sM3ZYPfrfyv15IDfy5gkJbOuZbpoGk68T0oNOqxB6W
9umJRtN1OE3ZiEOSTCLMZ0RwDGV6hpHyKoEUHnpQkf62mYrhBb2dfmMKRnfW44GlhPLIGDD624ZM
mZcot3LaF+pybsrXklhMf9uEwPn9UHelB536J+XT2reXkLdwnLkQdPTIHlQqvDZ5hHh8IMKwpbKe
9/Q+csJ9KBKYB6U0r9ubog4g7HbTvMCEQ2nrzY31/v2n+X4Ht3Natvak2wrFko2G/kaHA8VfJYot
cN+TazMdWGPyRurxSK+625bOIbkf1Dl7e2CqOB+hTQsYtXxRX9Q6TndTwVDudMLb3m3NXDPchsLe
b4c51Ypjp1eXVbWQ01DiLUgwTjo5vc55iv++IaqmA+Bsyz9IQ+MDiK0/hSVf52hEkkjB0ncG3DIl
2RM7G41GRqIkf4aibgEcDoRYTIY4r1mfepdB+yI5aNvkQIe/9jSjD1gkvrhu+6ARGLpT7bH2tdGo
/Qj2AQ1DuMmQa+0VTgKSyW/WTVotxalKmN1sR1raYpiJaSVU2zYXKq+uSALFCJEiKSaXEXkZ9hCJ
I/O7oK6K0G8N7DZcswDvuE352yZsIYZxgTOemw/iiC4OwR1iX+7jel3ti3qGQgXQyB8aUoO2Pbk+
2qmKtqeUDFdGZv2FBtJH2jP3m9Np8K3CpCppDKwxmh7M0H+uza8Lh/tCKMgzYYJ7rdchA3PpCy2R
hjetumw/vPw1ooGkzzq/a9P8Yii5fZsDoD22DmU2KwJa2zE4Yxt09FvSzjArlLrZ32LoTuIJ3yxB
oqdifXDb6MOs39oqQVSqk+7yQhxLOAsgLCp8CRUhdOsmI4Xga480h3lUy6+DMI9ATet0StaYArqE
cvQslM2oxDl0F/e2CdvMNwp9uo2tbrrN8+xTEYMJucxiDbU94KaaQRBh8P2s7amgEeRtCvD2qClM
x74fpRRPv0GgBejUzj4qhmTuqibccXrY2kZW35vRUj0CC3zYThO6VBzN3hBfzxIkubhj3jwYcVU8
tMSgbc9qcSocCOqujtik8ncdcFx9aJSqDNq+rYOJFlJg92H9X4fbuXl9YNtjxvRb1wz9sH3B9tzt
/L++fjsnZve3VEvs72Z4Dh2UaHFD0BlzQmCk/RmSgHOyJhOSXG/8QFtvBIq4aQQ6vzrNf7uLctaG
NEh1Gpq2kxMauL4KxiuijcVSHDK9Vimcv459MxGUoGPuU5qIuEXnjoLgDdkAqd92R6mk+T4poh9J
b9w3ds2wSlcWw/IjWFTDU9yw8XuJHjFVXnQQ9Kho8vOSDfA3EsVPk/ZahPjIldw6m/1QeXUIxEyk
2D6MBFZdlYWPOjzIY5imRVCq/I2/Nw3d2tRqxFFN9V2tme6pRJqshsWjM4HgCmewYUVtRKgdHToK
GtrkPYyOJOl/m5ZSHxdo2iPEnp51yqEo7nHxs4rALatLxux+7K+aICZgmu5pSm8ZNlniEVt9ZJH3
py+KQ2GYn0MOXKFufQsbAIJsY0TWAZZgynxmLXutsfHLS+Ypc0zlqJeLew4rbPIL6/44jZ7oe9Ap
RQBe9vVeNQvgIoN7ClPjRw6ixSuFQmuziBFbjcjc5G8KDiti0oV/XKG/5aNz0kv8hAhdgnbd8NbH
EBmk11nusrddRACxTQorqSYEqy3akVvSM9lmtYcEnjbI+vFcJqUI0nEug4jsoDiMZr9hdslKAYBQ
B2SENut0Sir3bKTJe6ERT91DBiKsbLm1Y0MPsg6IJw2a3ZR3OIHaBMa5Ik+LokAxJWaXsOu4C7ZN
3VdIOms+EJwBpXXKlsjwwlk+6hP2eCeFda0ulIMbgJLeUpmR3y5yP004J7XFOWYxmix6X02wFEt6
QL3LH9ne8SqTi8bIIVXjuVkwutDzxqGKorVTbPf8dckMWX0RxS9kQ79EHNVeW5eeSLKa9K/wDHKT
TnDJa2NN4OtzOrMSwEtvWRFBuCYhnuuPTme9DWjedQHmX8obhr1j/nY/SuVp/Z91c3QCxH87DW53
oim+eoLIfBpr93mcJOQQDtr1fV3K9o8hrzPuOKaFYY+pu7ODBTcamMaWnF/ZX+1c90uFZZrN/D6w
esAcpIaD3Nm+y0AwN1rKAGm+SnUmAzTP9AQmLcYZ8vKgfX7OThEdBBf6zYQC2ytrY+UwUtlQ140I
u/1QycqHTlQHmVITFEizj7yvktk71vO0bknRWspdEq0wUyX9Z0TPSsUv8Rx3bFE9zL/NKDriNW8P
dYq6yxjTix5nIiAmRvMtFEhNAnqLMulS4s1wMgp4jFcUXUAz0yXfd61ueeX6Potp/ulY9mEZhpaM
kOotanVWg8P4j5vtwi60LpY+RX6jTh7elhen6H+vH0c3LZ9NbULrJZjeV3EDTykVz4tO8YVk4L2L
7WfvMgNk1SGIHwNKi9g8kOtGdHF2XLTkNbPMByvPuXtE9CsMTcWIyJ1HwBzUI93dd32C4Z6LDXQp
c3zlLV4XFCAcn7SI6NqMXL8i/t1hoiC/ePkZvmrwFcdWO4FLypgiVPU+TdFThyTb3FjypDaTPFWD
86GE2KcNsIehQayMUo4vtaytY+FMqNwogwdDn4Vfe5Gz0KQkoXi3PWBWrK6jMv/h1PMvtXfxU/5n
I6ISt6K1/D23rDPlkiS672dQ3kDtQMhbU1D5on/zZrSFiz9vhpv4aUiQB3pKKvBCa5h+/ltRVSr0
KK4r0P7e2EDf0y2CXuhiE4tDkkBipK9FRsK7FGRno6qjAjWnFCD1nwU6YU/mzW3vdO+Q35qTVs+X
RbXn3VADJcqK8FGhaR/QHTch6fYd1YjGjx1FPxq8cwAMyC8cCZusDe4AppXc0/NOA2ad5g6MbLrX
ULSP1pBfyrGlyIuLHRSXaoHQX98IdZmmwIaspyx8a7nU3BxG5cly071RWFOQWqkMEGoPfoYl20HQ
2hIOso+4J03oYW70ums9bgumUBgg2+okc/2zSxDntB0ZvKM27oaJCDyA9tQnQ8J86KZnGJWMUfj8
5zvN1q7rcypuU5xD9IqeDPstxV5w2Ub2wul6iDf8Hlmj7y1RksImMKZVDfBpYwHKlUPOHKVvRWV0
wLHQ3LjW1FM2LP9Rs1Y/WJ3VB/pUU/8zBY4/UtJvupKP83Z3tnM0UgYplIWRH4u67AMg811QdAiJ
FYsBf+bOLgZ5R2aQ4nU6KzURThS2TZIV6ug88UE5G0Vv7fNaZQRyTyqBT2okDKatuBvnhjw/IyO7
aYTxxPyPikEvHQA5WRugtGl3umH/iRjO1aynp8nIMlKL9RoBXc6NPnuLcrlc8LaFU34qenGOY12i
+zcKgH4ojIPtOCuYpagunwXI3xf8mTeACgCSzSRLboOXylwOnitSuFl85jYEMF4Yt61QqbxSTWD2
ZUejZeCd1JjogfXvUQ75U6HSXXF76uRGizguVYksGM0I2EISB5qpErdhwNpA76unTXqWI7TFjhqV
lQAVWGbedIJVBDm2OjiTDtmwkvInocg0AHSXlmfh+4HFZGH7cVa0JypDUlMmrE6zP9BIRovMlWyV
w48xJyquxhO0T6nq7Ya+l4hZ+P2lmsT7ukK21jrJ50wbbAUG3CLflQREKMi3hHxk5XZCXhqdOnO6
rbMBUA3IX4G1bdc4yxyMOnezMVdQ1kb2cyIoTah2fMTd1UJEs49klBGTlFhXBfzYTT3wp8Tz9CSR
CqzhnrHX2y4anEjxZ2qatMR69C9L0XqOblxYndxng2LuRIKDmZDGPQAkPga0vj2WSQh6JuQlC5OX
keqp4WaPSa8tp7CR1c7pn+tYOZS1MPfLbAaZIVFGIGaGr/R71HmDUQb6eVt7XQKWMgHQjGPy9xCz
RnIbAVd8HXCGVLzH9lCcujZ7iAckaaGBZB1m/RUDQ3SmjoFIvDVgZkaYSovm1zo0mtanxpVBtQSF
ydJfM6M5Knw0KFmTCX0uwvAFwbn0mnC85LGGI3xilDkYjcItp3ehMkyK2+2EDggWvFzrZh8IAIU3
KUzI9cbGhdDhpxNmh5LLyPc06vbYMxFx2NgUwyTyQDlZPuScJTCpSPm5U3tSTneAqtqj0lkePlhK
e/RS95Zz0U2WPNb6Nra1YADSf45N/IP8IT7mSJp3hK88ijnTTsQMpNd+YSnBp+tX2aTvIppNr8mh
t9oz5c849q3R/mgozXBlL4FG+ujC32gJDcphvHGaA9IeOtdySaeWQS/S/kx0GEiPR4OJ7O6iOegf
MS4vJAgtvwwAzSx+JtSyVv3P9qmdJxGSWBphWOKHB+Q5IcIaaozYC3eVeJ1vTqFND2HdbIeo04pD
zXwGqDHnRpWBONXil0TRw6BmRnVYCtStqq44lzmp3Utus+a03ct2i6dxqnpxzeTi67a/Dodf8/9t
3Pva3R6ScYHBvZ7O29ehcmaN8DU2rkPF4K79EzcfMPYt3Ba20bRbyhgHtktWs6rIS5hyGRSzfUrH
lbDX9tI9hq5bHr7LMd+1rH+d2w7/Vaz5X53bnvy97P/+9v86t72C7++87f3vz/3//rTvb7/9btvh
/3Tu//0Ktq/4v7450prB12rlslpaj7SFoAlyq/OUVrwOLTXFkjBALyvoaWbprY6S35+whfvtWmNB
o/shJ+g5gq7MPP42a/0xXcwZvrBTPhlVdq/U8fKBrUjzemosp37RwpdS0b0azXRVyw/pRCMF/rY4
xI0pLo7Gd9LD8JrpY/k4ddkVfBzTVBsFYArd4sPK0ViPpqpfUpM2G3VEPL3zip2HeRevrMjYqLlB
1pC15wGsxPpFFM6gvLflW1qppT9oCnlpQ2h9KAKcumjqx3kew6suwE5u5wsiNm8GorlOuuE+4Zhn
ydE2ts+Ma1W59R9IrbpTKjrW3IS9yvhtUlAIunCmKTXYr5lRM861yEyb0HLeLQUBMzDOInBEpr6G
HS6PhFEdA+r7oEd46vETJRohuprSK+8riA5Db/GqabJjtFfq3XZ+5pfdEc2dksJcza8O9Wxjfb4z
jdyLyTi/SbiibogenD+UynmRaVY+ug2WismUcARKiYixiSDPurCTUZ1DFpUdNPLM/XBGAZfQ1t5k
4lrnrhsST8Fs17im8cxQ7K4fjjaAZc/MXM0fsSRsvxk5HLUfL/jZt8NFIfElmx/mxblzllAgbVTO
vQlZrZvtJ3OQXqbRL2lRN++hHbk3OtLtXa2ChhzzVPWwe+/jYVJeMqt7jMw2eRxgmd5rjfMr003t
fU47xWsLJzwqY0nNemp8emb609SH1i2aheamrpaFCnNKiM74Z+h5w2rLIGjJncuTwI5+ULCwKII+
W4HjQSlhpGEWIomKWI41siFVEqw6xPl9EGVrU7cTWAA0+56e1ck2teQ9dYl/cUs6KEwxjrzET+lg
ydDHtHgn2uhHDM30vl3y/slxyfEYagKCMnC3NfqA3ZzR7cVeYp7CZdDOdZiTDJPUFDuq05wmrO50
fFdtmegBADUEGkblvqcTDCw7LqZL1RnizbYftvdaoxV6zhei8Oy0d97HhsFvpM11O0JgfsKofpnN
bOK3yzo6WBZzH0r9HnS/D9FQd6/CHFNlOn7oM11haSjx7TzipVpHJkIrrT80yI+YUYQ/1Yr9XqCz
mYx3pU9NH8E8hub1LBm0NiLhVc/cIacWUM9fU/fD1MPiXY2L7iJ05Mbb4WJh5ZamlEc9aU+OTTXP
cYkNalrn2bHw+BP1maEg4fyEMenAByY79goO43Dg2sQL8VM2VXLfwgR4MtsIy5GSvmOf0M6ypwO+
6ibOOG2BpZUmibnUrrxo5nJogVy/NYDbJji8L3peyTs1tX6TzDO+saIaikmsSyJ6bJTX3gSkvps0
q9RgO8ym51l046tmsK7OWUft3YihlOkUCBi7s4I2MauTRb6rx+WdvvX8Yy5tkPQ96OM9Jf4nUdKG
EBPavSUyk7d+/GPYtkRWnqSBOxQ1GAb9n+2H1TWe42Rt7ncLNwVB5tEbNQjuzkhuA32WxluWvpJS
3L32ciouSSrPg8nkMxVcuF0ctseSftVhgp31VpfSpM7S6sG8HkbVDwe9bZuMxbOTyPyuNRyyBBb1
jYxu84j2UmB14bCK6xR9rf4jUWmiumYjsDeElE5kc9NPfRSUYaOT3il+OUXrvKGkWY7Cxtqqj1Tx
RGK/kShD4k05RVcsKdabGD2zCIu3pcrDq+Vglo1j9JgsbpxLGlHeNTPNOmxvQKo1MH+UvrxtW8GC
n7zHCpKLbRvKXl+GBaMKV1qoKqfGrVjeAd7z2ylND0ujoSeWuq/bFJWUotL9MU5cOo5JtK8NAjYQ
VLiCTq9Em9BmJ2EzLywWFLGgpdEn9FkVgiMrDyliOGaCuU0N7Gt/e3x7/rb3Px3O63f711MKhbrr
1zf/19dtz/6vh4uId85SyyPgehrigkbJttdTkeNWxmb8z14YF/Awt5NRM7W0LGA6HSsx3ivrr4E2
uUQ6iv74hvXq1R1p7bLKp9m0bjLg/l972zm3cVzClBmMrLWd2VLP8VFX2HtFpUuDh4fXoQgGeooJ
J3DGWI9VZvHcwVt/21D8+buXyOy9Rd3uEUJN3bbj9+jXrg8kZFY1KhW7KRka33FzEi+ZpBI3zmFO
jxILjtb434cJmAh/urdqgIKaYz/Upa356I9pAQ+NcYepwj6saHrfiQC10SNOaG0ss68jQPYd6Q5H
NwwDtI4F2MOu9tL1ZxhLy8jTRT+3n/j9Y78Pt5fHarykSX7eXn9r1Lwuuye+etttoW7jAWuKfZjG
jW+u3a/vzXauGzF39Iu8R6lT5IgNzw5u+7PZSbqB2wuZoJDmypCcvn/hARIT1kvlqG1NtXVD8ltB
Ej1cxzgiXtPT1w6nOzaEPWaME2vzkIQM2tXrXr72ZwXlIG7+1NLnrRE2xteEoK+Du2octs1cWHQW
UyRLLHOh7kI0cHZaI8ASTY4oTmZf6RgA051byMKfTbPwt73vjZKEhc/Y+0oSqu1tn7Q45ZQdMcPb
qTVxhRGrfYwJfbXDIUFsZZes7Wc2xPn93atcYjpw1YSMHLjY1h8WDwMes3kA6JD2Swjbjw+xtV2b
3z9lUGlx6lH2Y/sQb5tycRVqZ+uHets4xBzVypyf6/WTvH2mXVNowLdJRpD2IP9+qJUp/BUu431t
FjDcl5nPOTX/vxs8htW5JTktjta2YF0OvgmZ+2sPpwddQisOAAiIMzkCIaJuU1gsLxPlt0USkPBo
syINKLGvK/u819JzR5mX9nT/9X0c5ohfe9s56v4oALeT/3qOs/5oWVPbVRmu966ej/62mYfh7952
iKmMlDTJSpy8MNDlHU1hUraGv3vbOScVR2HA1rQJJcRvut5mOtmc3fQfPc+xn3aFbfl0nS3EI3R0
pk47LbHVtPJA8DAFN6H1Pqye07KKukKrZeY4t29lAnbNdJPaZ97hHma3uJ8tuQTfG6yE2Y0AOHuI
3IFM7ZCOCRHTnmpm0UVqWnTRl+6hUvGKO01XB6KAUIW7Fz7vO9r28bJt6loLQWkU1bucKudQFop1
6RDJXEhUtr/2tkOUbcR2ra9Or/BaW0p6UddnJLltr6jov3vbg3qSXxtHaMdO2IjpyG2nUqbCrEI5
H62l1YdK/6POxDeWi9AfmFPfk4bwe+qn4pgIM99PbjqdFLqm+6WI4ShXfRaYiQhPSdLRhRsjE1GZ
O/NSfstRVwM6K845GQfzmI2Rck8mk8OVsjNI8OLPnCqe0T64pRL9JG/L2k9zO11YirUPi6lR3lcn
mpLIX084hIAFj0l2nRoHxkthOMDMwB7AfoAjU+xlItsnoyh+l0JNAgpxAPhdDcgEpai7xFAwvdrS
OWyH22Y2h9ulzxTUbmhV2j5tT2E5jnfbRq2U5RYJKSpqhtDFYKwxcrHXLIjgMXXPHW51CAuuRkWC
2Q1B3qpNFt9QvQA/m05OSCAAJf0T/BcFA1k9A5+fZe3FjQudHVfW16YxijwAf/0LETYF1PU8maHo
n+p4//1UyjHTjjzXDClV0wXKWnHd9rouGo4tJfVybSIZnXxCkjwdTZZ4iA7ZQF+xL7pc425b6sYz
NGyCZ1R6rq2wyF3syTcwygbj5gz19utkiArpoimk5VGzzNfqJTVffZfRUsMVjtd0oM+ZNHQUCxtk
HxEijZvs1BZqfI7ijTqLr61FFbvTnIsRC+pcCXXQgYwVscTteR7RTFEHTPKRywykCp4uVY2DFv58
kPTq765X4RclqKDWzsUoKNbFao+WQEXclFbRZ5U1H2Y76MHXhlgHyNrjC4pt/GEJyYuA+cm36te6
zzrqBlijHmDDvwsc6T7LL/m1GcqDqdqpbw3U1nSk96RHMbyMiwMJkpKr0Cp9VwyD4mP70Y615fh1
kg5fG9En5HHmUpSU+W1yz5T+Ax0d7y8FdJ/uMfO0dQ/DZwD/NT5uEwujXXHWVKVwwnHrVWBP+t8z
ju3cpIEML8nU+ZpxKE3339OO7TDVqgF0jPmr3CQl25Tja9duSxITswwFCcO4OxjQqbdhnU4saqL4
vl7Pb+N3lDGcb+P3trdtYog5ZtYuJ0ZiFKx4Kj5ak1usWzrP27cx1imOVPt7ezDlIQasqHrbVxbk
Ht8YXCkUa1UQXsyKkcqso/q4tDt1BFCjI7HdU9BELlHD8gaiQSsa27mv1vDW0FjS3s7aS6620i8s
dU04qD5liZImsrs/s5tIP10f2/ZIXqJ9kyxHZNAMqGIduL92OxwQILnglukSz8A2fFeTWqDwXode
JTo4UWiudrbS3wZyd51BbnvbOdAPJ9RiEyEVIF522/xymzfSnPmEH7og9WVSieCMBREQOdBbWiq1
Feof7UXa4c/YBuJtXqkh8t/1A7ErvDX42CO4R2iN2WzjB1BVoKT98kOTLW/XulHXd2R7MGusbB/G
sN0bkctjpsfnfpX2jOsGiz7yn23WwwzGOifWaZvviHUeVK1SnW1vO7cdqjlINaWeTqSHgqopx/6x
i9v+ULagTXDUaODm113dhk45yuxAmwPZe7yOgOv5XGco3/a2c02hDjub+TMfVR7YNl3P0N2sm+1Q
CR0K1DP6raany4edMe+R9Nl7FEnLoYyau236sr2b2xucIncHDxzkqvZYugIq+hDX92otbme6KVQB
tOoeTDM+sXS8tRb9fSJ8/KKNDjcn1Dyd4jwONN0hMHRgjjXFZYZPPh65cm5JMvn8XDug1XQ9/FA1
isYpd56JVtm5cwhstiKQEXkd59dto7pFYBsNvBmHkOckavT7um4p/LHkiFfRXLFqDLc94fLjVJv4
kEXtjNupQbvldOhAcM7AnjKm06Ibay4A16yejCenKeIryuq32bXzU0feR5CKkDJ1o785qDUGIGNT
OAVh2lSHKWsdP0NYeqMbo9yNCTQAwuJPCqJt5rGmfRtJ4r2clqmzo05Q35N/Sms6jQnVZ/TU8b0G
5gVC/eD6GYPlzaSGnsDrW7B4PzlpUxxVAWQE+WdyN0599lgZ2UuWc4tFEKZ5Yw7/wgnDm37ICB1D
jkrQE/mtXxtNLz4Nq/Ii2m43MsG2H4uFWvswP2SMMh3C6jf4OtzAStpabqk9t4XZvreEPd5Ulrua
o6d2JzqF8uUwAdwDGzU+yc79McfpEGxHUN5CsDv02pwoIplmsd+hhySAcWzD1wmMfd/xYSSWyiW7
QYB7NdOEW1+tipM23TudjTw4n9/yKFReIXRJuurAiLZDzAhHMN72Ix+09Dkt6r2hT8qrQRaXqygt
rRJDOzZgao7JMMuHHjQGucI1tmPCp0FbxDtSK5xrUarqA7y2n0psfkai6J/yhkSZNLPHF9OMC4+J
j33NB8s9V+KR6WZ992Xtgghc7Cqrlle+z8OC54ilXAIOc3Fr8oZNtAqzekrzML0ALcqCuQQAECeP
+TrXznIE364h5EGWQt7ZOY3aqU7mzxRW8001A5TLaGGZk2xe8Q4HRawCPJ/D5jXCdr3EGvEuJJqM
EGCuJTmChyrmXlUpvXaPJ1u714Y+JeVMQOd5blWDirUF8dtUoTEloJWPeY1jeQYzkKT6y4gWi9mR
JXY5Sb8HuE3apVlc50JO83DIBuuG9JXXRs4kEYyD+8prNbVWvZ8n52yS5UF4Dxsy+1irSfpmELh2
c6Fld5NJcAWWzHBFPODOcHK059yFH8cofkSFHe4XSTQ8nhvj1rCwsVM8OoMshn1Tu/I9Kom8Seqi
34c1iWMAQtoHmoksgrRrQm+t6MZHKBb8NotZ3eKmmc4yN1SgGLE+nPDr2VeHJc11fgbf+kyiQfO0
NGp2kE5XXEylKeiOokgv6uoAWTL/6Wp+ki7FL5bgyKwLUd52E4hNGa6MCK2fnpMsfsJqv6tsg6I0
xuqXSDWfR1fMt9sRQyjKJaND+ro+2Bdlsu8G1Nt6XzxRcK/RsfVhoKkY4PX5OCAm2xnjrB7H0cS7
ot+mmkag2+YcXHAveRGx0XvROOZl6pee2f3DuIYS17gwrnK+zygVXnPDJUdg3bhL9MfKDNdv0h8Y
JJSbMVGTc1i38VOb5+kZRP2xjFE8lqoT/1S76G2yysdQ78WLMVtPTpK2Tw6ItotBHWxPexQjBlJ6
gNHlXhcAe3WkWPImdxlROg2vHP6U1zLkhY2zg+x+krd2RlNfCSPnfbITlci0UkGXzqzW4q+uD0IB
JlcfRaa4T1AmCUDq5YvW0RKB6J8zU36pyki+jKPn2EPxLNI7KDLamefDD54wroFeS+40a8b3HsbH
JHeUh22TLixwKMgNcDHMWZ1e7Mza90M3PVpdIl/UsjzRHhketseKTA26YRouSjlfxrxO7qI5jO9I
Y6EzQsDmbjuMzOXvA4T7GqztxXU7TyUYv8eA4Wyc9eK6bVo7IpQFgxtXCxQOPE+4lZjMhylNa8jJ
xaNsX9Bz9E/GuunJ2dzFQGaO42R3T1UvTaQN4/t2RBlP82aJhDM2hsXcudYQkoJhbTFnTXZ26L4P
hs65bsZ1k8mrPRM0t8fTLALQz0sgrYW/oXuygWxeFH2RrCDW3arop8u2J2xrvKiTBgcLFU8c2nlN
5adGFLek9rmrjK8j+hhQOdfzsSmTfWaJGRzrgAhidrr5qjEtvcpWf83TuD+xnpqvUSV/971enWeU
G/dEXJf7qm+41ayHS5HM9/FYab4RJgTDcSpXrRI6jwE0Oi2UgNIrh9uXyXH6+2WaNcq9WgEHzQnC
ZHmQxLiF+v6J4M3oFuLdXahxtJ0yVj+kjVjysp0DpVee+QSRybF+wXYOtShzqXC8X+a4f1o0Zggx
kGlve3CkjHWfaYa3PTgm0WsUM4VJjBiNGEt0UIJXYbj2U5fmy76zlf/D3Jk1t41kWfivdMw7arBl
AoiYngcS3ClSuyy/ILQZ+77j188Hd/eUrbas7nmaioqKsi1ZJAFk3rz3nO+AogY1uXOIVcXjUqsH
A6bA4vuX5JVu3zRM0Ce766++/1bhCJ0Nz8u3TlDaN3qCZrX2Je1pmxy5yLlg8lCiMciQSypzVmEc
ja6pJf0O+2DHAB73RUeCidqF5FzGcbEeEiUlz8ss10FYYamDDb8kSMLaMdDX71RljiO2yK1VISzm
mrRPVtTbJ878HKlz0mj1FNuhb2WHHHjkfrCM4OQVblBhURroisLpWTkCgwe+CYPzVzak+qowxlfL
y0uenZje9z781oG/Lg32sS+JptHrjMoEElh2H1nGlRjGL40G0z7rkMA3WGra5C2iSAeRPREZbNXu
NNNykHCDHKMWVHC3xPupF/dOZEbLVkFg2FdIF0c+y5x4OKknp85DueqlaIkMBcGUpVbIvUypHfzr
NJpekCgS3auVutvu7di67wHgEX8EvDxxiCYzX0Wqr8mYKxdq24Y3MbDhesJHkXFzTpn1IqZg2oLY
Jv3NHl7MwXe2qFJqd0zyjU3E1Bn83IxMwygaMon10BAiFTuMQDpoBcrcbYrh1abonFWW3rowsYQq
1DYLq09abIjx2g5NUrhmH57CeZ1Vtz1onpxFs3nl2jCw67Q4dagG0Y2mw0YFlLEo7Fcts0DVmAbh
4d10Fev4mespXcEACRaRzJa22j4YGc0RgMJLBFlrIQOoEV4IAz4CxDn1F8zWXsaSXQD2ytZX5EbY
yU08CmcD1+FchHOY07Sli+chqjPvegPQObl/KyXvX4JIv+mUTncLP2Gs5MzLdsbgfAR9I3Ok5aGY
I2cR9noPohMkphfGgShqTuhiY1TqtO2q7FlpwmKHsil3Jabslg9708bKS38I/CYgVknZpGIgKaiv
1tJQwm0dGWJha7PmAutFM36DILybJ29an5Zn1GxPA4z/laJpL7CHw6PhUQE1Ea1ZpzNOZiPOuYdd
j648wY+taS8qxercQgcOOKHZK/Bl+2P9LexyMhJJUNvA9jnEqYNxGAIcoyu8evQVpMQVGaoWdBtd
PwuyhpbYcEh1Dm9DkLKbvi2fhtCizSZAssaIUGIvt05tmp4ymcQLyzevB5uT8hAEZzhg973Vhhd4
Hs3DYBHiJADQTQkxtVYRXaFoQW957nirmzwpngvf3nS2hhuMu+G7GaQj2nrMDIfz/kj+gLHJ6hjY
Zd0uqjqi8Cjs255R9yJDebRtRX1VSPU2ysk9b/RgZQOLKcD/j5F66g1itqNsx1WMlpauPnslx8dI
1XI3ykEi9uWFrGQAycvuSLeyXK/DKJzlPCeWiVO7RJPE9deJ7OhRhM7s4FNS+V9S0AE7Y6AkaE3n
AFY3oDVEnq9CEFA+Z1cbFhwPI12FU8Rjl/EOBn0dKAECcjt+wPVbrx3PP7RqtjWG4JyphrJyCo4J
MG4JP/dvYnu4iyZI9jKh/CYgsmZW2848L6uhCTREPX6nOlOBImmQhp1tL6DMagNmqFJBwswCeSpI
SC0K48qHhr4gqC7bNIKBidbc29ZI7jDuR7IyAfG0c+5rpRCgTGzPiE3QLf1HZoY4VBuaynhaqwVO
cQQOjY1QivbUMg6+9KRRm9OtHa9swa1P8bHIRu2tSKyvfm6/KAjb6L1Ed1WP9bDGomEl6BGm5ls4
8MjjSftCiKK/rUIcOWo3HnI4pG0PF7MnaHAxVarhiipxXCO/TgxnvBli7VCjX9RPmpJpy47KlV5h
c1c6J9KsCMEknfIy6cInqvTOntg9vfBgcqVoo/ZMETuWJCByK37geUwJQdJiCqgZHflKhRZAKx1G
Nitl4rvLeFmxva6SCgkYQA7XqJ1rstIeU4zuR1gAMGPFWSd6fFLATg7AtAu7evGoJ3uVTgeKuUI2
EHHHNETyPz1YktfF8StIFbhoSpqcImzbTqiEm7KFkT+F6i6ajMtUE6u2NeKVnhO70jTOIk2mC4sz
rCCVRfFC73UiUxnpsAuiL/0yTcM666MLA4SNX5qbkmz2BYIaeMO5K2R8XQzWnW0wjIFHk2rUl1U9
h9iqw65H0sVkuGZDlBd6Hj/5IXjXMI6eLd8GfCoe7JSwTEcnbrjKblUPp++YmGdzyudTkL9BboHc
U5+ezIwcKgpsdCn6qtbEQ0ZRNXb5sfSms6CPPZUFN0+tI56uk3MyrROdva2Q4LthVJOZKOcMSS8d
XIcQ4kWiWDtPn4Osucs7VVVmmRpQ15Sn269QhER0ffUwuaqiY6pq3OW2sZQeHQpHYeYXuVrU8szr
hx61NJQQbmgnZXQ40cijY45uMbIOWdyjVdK3tCMeRD6wNI/mQ2UwCkAY+M3BE4A3C6FqHdIn4Fok
U5eTYi/v9f7YW9UmSTQ2k5HJmom7vAbQtmyaiulPAjivJ92VqA7vMc1JKfEreKJGsA2H8NawdNwz
SMQ9pbt1hgqmr0VkgKVZJ10l5wZfCrF1tPKjdpM5luFaQTnS3XdIqx0n53hfguqckOZyaMkTV9VJ
iplUAPmEHo/LumRJrxEdurSF/AUC0hN9oLUz+gdCSTj7xDZYKSfF5j74L7BHDTYIblrFuKbP1i+9
3pt1LsGBlsMNoks0f0lJPKucngmvvvX9lii4jGAEv7v1q5uQ3O+lU4THOGcvchQIjxyephwkVYy0
fQbvF3H/Golns+zOFsw8Um1Sk3BmLBx1xa6O6qjtCYVDhkmkNB/OUlHNQ14irbV74xuDxnwxZpI4
FuBr9NmLb7Rk15Pdx7swR9sPv2DyXzVnPIlJx5BjoqWIyeGht1vBtUOboAja7zXyA6eiQgIHsDbQ
0lCMmGtas6BI2k4uasHj4jfdy9hUhM8nNMw5cILoREtsULNlDlzQcDso5aZo7QNH8GkFQ+NQOe4M
Q2ZsWs4bUlQPm16Xr0qSbkkzl+taZSnT5PjWhHP2oSe6mVOytOvquRtM7TikjKYzELbEVMeHCL37
SrGwvWSxXzGkDneqA2MwTmEBVhH3ARFo954ZflUDli2bjppHx3KZIHqt8Ie59lS8jKi+MCae1Tlk
xk6CS3Ma7oD73ZuFXCaEsy0IDfhm6MHXKeY1+zbpsGbLndd4Jaxlq0eCXhhckOx+FCxodZBeZPge
sEiHp77rTTdqzX1OaDGxBe2uw6+0SlTrle3+si6919B3tCXE2lnkQWhNkNMU8OU8DEcds7Az3V4K
70kPONnVeGiWsd1NsPBj13B0bU2UzFVpaOSEjAYivfiqJGvO1xEvl5pMKe17GHcGqosqNu4BCj5X
sr6fRtqPzIJhumE1isLmqqlYa4fOnE0Y7IhCbcD0GNDv+TYav/HKJ5NjoU8IrZEEun1evlVlRkhH
/4KSSWNOGLlB7JRrJ6SszQnJYCtvNnYTwnQLmy36wookRIXqTYFqUSIVJocjZPKoZKtqDJ5CE9/H
xOS05RGjsz5d+MDo5wCrc09fcCO0/AExkeup5TrNW7epzC0WMEZWCRqDODu3ZWcdS2nsy6L1yVzV
sA+SgRjHNYKwQeeuMYNHxhvrVkF0rEfqcQzj4VyK0R1G77En+DyvGVcDQq+06Fs1SJqGEcqdqPua
1zcKEHzUkpnKYUUbrpRb4IDjSnQ9DiIYn8s65znIfPadVMOP0MnhkDXeeoj0O1tovBHUapyMyCHg
0dmbMQfRGmijVCTEaTM7KyaAN4BNXwyf7mFnbFCFeUsmlcMylSa+tQ5DbE6JvdC3mJRSqroic7uO
SWoLPtaYsGdwtrgb9CDbh9ZbWWGCsCCLr4ACZcj0NNNlXmMvAECQT0t+5oWCepnAmmylKfZVGfZA
Btrsm93C1Jz6J8/qb5PJf1A1uDBdY7woztDAwcmmS5QDciNNBUejRKfTliAFuSMyXmQcLtuAWGqP
FAPQfHlNjGQS+w+TJY8ko/bwHJqvJGQszAi7RlxhK7DLsy/pqwBoH4JvHiaCG3W+LwsHZrc2Vz4D
XAYxqelJE+Uj43Oi3qfKgwBI4zmU93yiyylotJ2foUCbxiy9m6IA10LondpBvegy08VTtiHx9D6i
/xNgClgMDLryImQU6USly+qpheF4UdTjOXPGNXTfmtRfMokQye5K7h5jpCdFiDAydG+jpoR0hp51
1xZRvONUX9CiEYKBjzw4qvE1QLJRzB31mPKpk3l0CKv6a+eRx4AeqlSMA27NmlQFTzWuDTBNbjGF
LOSpXLcqTVKRRGjHgebkyCgWSt4i9Qyxx39HKGPTSj0a18VcSOJNyxK5YdjA0iUsshM8QP7gjEHL
T80qUItl4vP3lMKmpEr2pWnnywjQ8qxMDOOXpHVsQoL8cOME9QQQujNdYqXJ6g6zck3CSbCqk9uI
LQqFAbEHUR1c6WmoriIfdpVTX2vgP1c9ogeGZpbjxhE1ee+ggxjtnQHHlnte2ymcyVNv+Gbm6Peo
oNZWbz+rg2ltoahEmzw++0pOMp1QX5s+MXGhsHRX9fhFg8A/wBh0v/92OLzQCpno6hJD3if9k18D
aowEFFO7Msedo/PE1JINeyTbmNgEdvcelwU5xCEqZItzYgYgf00Qj7nlwPzSei5somYT643uTgHX
geIxXGTFiLfLFhvKsXyjqs6G3MtHSyMfy0qTm36SF2M/N1XBNQadwVSFyZRPHNMyYdC39U3VQxPG
dkgWnL9yBjZDR4HVnuXeaQo9okZZ4HZIm7E2dERzzAOq1mFp7foOh5Zq4X9PMv3CNr8G6pC4AQik
uK4dhvxyZY6CtpUqucMuWmAtl0Poo2bQsIiJItrnednhq8X3a3GcQNvxjOW2uR7BZBW8os4zi5vE
CYJFqDAoqUvScbTKfi6CYcS0y5rlaBBHoV3XfWTOBFS2674HGE+s+lTZyrmI6ScaEmY74R9bva1v
RjFWVzCClp2PVnRI/ctONTNXNYwLC4Z4PvRzwod94XuajaCXAtCb5+2wdRtKqyxbjqA4t5HerJSu
fGwtZmD+ZIBZKR86Td5CwOofEHlf1Nm0TmM5PKDDaw991BYcyTDSOvrzd6bdf/5E66y/owBf8mKs
QsiV737537d5yr//NX/P/37Nz9/x3xfhS5XX+bfmt1+1ectPT+lb/f6Lfvqb+el/f3UzN/GnX6y+
sxev2rdqvH6r26T5B8Jw/sp/9Q//8vYvERxt0H7/+ePf//fvm9/AX//j8ql6enlL/rKrk6fstf4x
f5Qotn8EkGqa/oeDDxUgjSY1+NX8yd8ojjAC/9DIlbcJ/rKE5gjjz/xR6w8NHo1hO7ahCVN3rD8h
juIP4khVw7FM4KRCqPa/A3HUfoacKkxULNOCBsnP/hFSyCQiBB3Q1XtRRbTkUfBK80VGNveRmB+G
7lKk1k6v6J4Bvt+MUfAUjP5l3g8DVAxj+8MH9wtqovwZePvny5gZkz+Enw6i0YmlGmdqk7q34Se4
QU5wS0Pe6cEOINXlNFy9Kl0pxtgc6cKwYZuMjdOpfYVTdJ+Y4clrwXZrnfZkWoB42Lzx1NYYX8PU
StdQCm/71iS5Ihjvk2bMl3SuYjhv0bWOpOJaM0lS8FIV+Wr4WJfTvTHAq0qjU6IQL5dw1tCHqt9m
yZxLVcE1mYhyWUWcR2ndTG/C9nZ+Sjdo8i9LtJ8GmxzxAreYhk9WCsIrqAMaivbAAi3UxxJmYyYx
bxiQJNjaOaU3uyxRWTM4Kecd/xlRZS9+/+ka3C0/kDr//HTfkSi1ppAKATYIDCOycrrSXrYab34M
9WvPptZw0MgV5IXLJHDRvLCFF8exiB7zzNrlPssj/V23qxnoWP2TXsBYKkW7KzQmrW11kvy674d8
a8cJ8pOsT3e9XxCjZ5LCWNRHmCNE3Y2cFfupa/ntIVlC1IW0Z8pbznJQ+azuqiyt3e/frk6k7y/f
7jsgqRwatWOA1u1Hr79MkgBPEQEtpYhPDVrORUeWG+FjnvXgGWTo4IB4hNIdrQiZIWilKbe9jNYI
9m/ojW2Eo7+0duNtplonaseHVpLTUShRaAMI+tvD0PrguT957fMN/2ca8P9eKtv5+UGIc4edX1FL
MoH8rRNqeyPqzxbIYdX0rkOrWLb2QL5V8thJ9V7GDcrewI2r3i0sgBJJzF2slQwXeu7dRepoR4ck
JIDg1wMVU9pN+9+/Tm0mUP/qdbKa/fjABhmBcrEVwONB0JwRZaXZ9dprg2twxvAQaApUgpvHzm8T
I7qZqOqWXuCrBEJIDnXFEZc8J3yZH3//ej645PZ85/+wfjSFBsFepsxjaGO0FDSifQk6+/96Vd5x
uDPcKZGvIpAxx+JYJuWxbkayg+WELaQjiK6zCK0IVARZsI02KC5pmQQhpbie3vhpneLlCM6e3xza
GmAHxPAN/lSaNQm2nSS+0fR6m0fW2+8/i/kS/OrSzJ/RD5/FSEx9M4V4+YT2NmSJC1hsnqLEOACF
8JcEd37ysWjzA/WrnzRvKj/8JMFqGKaz5l/L+51OUIssyXkY/Q2CiUXVMpRX4aKaWETF+AmVW//o
AXm3YdGnqDOqQOyKznRjjrhNOPgvHBO5Wt3Lb3GIaIJmK2YzSKzhGG0jKUiYIig0loCcqgZzUNhE
HOoFxzZf/RKVTM7qqnt2iNZYpORbEntMd+v3F+Ojxcie38cPn5Eky0uS9FHsm757RMCiL/TQKVhA
ML5wOZ6olrd5k9+miXMHJX8gUzB9qPRAI7ZWcEqpMT77KDwarXdTB1MyufZxIA/9EL6ULOD9WEzk
LevAjDSYBKl68ckL/2DTsN9tGhMirx5kDXaPolwT0XuKKV7rbMaPytsq8M8TAVKTui/1duNJJv65
vgy7Zk+hysRKOZNSum0xMw5R+agMzBRx35cE1yk5sTDq8NQyRCcC+DiK6MbwS/WTm9L46PZ/t/pn
mYKaCEn6Ht7DKksNleQE3T5ODeOBKQ67k8NBBRMZQ/9gANAEbAbksZ+/0bciHLXtG5oqPvasOeNL
KRHdWEyMYh/IasowUXhM4DIvNVZGnWySmMNKgvlV6aN7PEx3Y258dTTyofo42bR1+ETSQLACQ3Sd
BeoTMUVkm1jjgeDD1u1niEmTf/LGtfkJ+MXTaL3bOrwyZqpiEsmtI92SWXiQ0kNq6rzhq93mjDzj
6gvX8yAmA4R2c1Azuc6STPmEfP1RDWe92xIyu6lanXsWZmGCUmoaU0Zx1EdSq1HmUnQ4Zsw+ZUyF
W6EUiw3zpVAQy4ct7AnLMSp6J4RU2aPvJqPgmW5fhxR/2iBgnjY10BwTWSbiHiDCQJTw7BQoa6wR
0keoNwcrla5RVIc06Q6mQkfSzILezQJbgEMsnXXW6ke76OONo/jbxNOfJl2xKeM6qA9p7FEwkvfn
p3B/jNoYuDWxS3mleo1KoV93QfVVeBEtOOGhn0HxauTKqcsaxITWQ2DEj6CAjsxKtlBAj6lvbIvA
J1VIVusyMB8/eSQ/WG+td7ucpc5yq05v9yrAyUXtl7d1Z5Z4Yk02PUMtmJsyGjEqet1K2xh0gjJ9
BQHJd9mqmahTqCybmAkaqGc3LAiLQzgdrDzkSoQwYM4fKJx//1rNDwqE99EVTIr9sjMwtahGf2zQ
93Qno8guTWNOR27P8QilUlZHPSWHEpvqShfxBqX6JfmWyB2oa/QdhqsT6a4LJA3fqlG8WFNzHQXF
Ic/qbUmPObfVZW2ZECoN5Mw+7xTNj25igI03cf51lHKHp5YJrlVdx9I66FV96aV0xvWrGVk96wSb
a1F8Bc5OUg6rV5Csfv/u9Y+u1Ls92JvGBP5fxx6MTndjlIW8AYXlw6iowp1mVxaJdDQdc3WYkEja
NEhYwJXJ2bSamJ5CZXbCRogvQoTqq1plfmyUdor9oEuRygbmth6ZHHzyYj84fFnvtnG0CZqKAaPZ
R2mM/CZnyoPiOhov6ji37uk5QiKenznVaK2lmXPK8p38iJbEv66zELxTIILwEnVce9OnqP+IIaxw
KdKTtzMS5wCXpmu1wG0v67ffv+Q5SuGXa927KmAcfFpXwgHcSkvenUzGSXETy21ch/T+nYKMzqBo
VhXVszuaee8CNrcXkjRzmC7lMZrCa6v0zghsngo6M4tCUEoXyLRWQyvNZadCU0d/4iyNlEzRBEbO
Ghu9utD1iDONlaJaj8nlqbXwsXX8yyaf9cq+bm4zJY63mB+ZM6ACgS7PH5QgUhYhcg64pYwzqjG6
JusHcBuFpFcnOROCegvl9NGugsuw1zYFFMULzwy4ff2TzSQA/1UOLttQoWxJku69kQCYqpvrfDUb
NnUnH5qYcbVn5TDcba6QnhBmRDvRWP/+E//wjp6vxA91jFbGsuVES+aq0vBRFRwv6roHXNnTwaQR
PnfufcbdfpbjIVAKzIMDTk0na/tVbkBmLnPtIR6r+9AU9z1JJAbDy0Xnx3JnEhPkItTQPtmJtA9K
F+td6ZL3RWZaUZHs49h+CLrmazPwuQtVvQde+5TrwSVBFg+6bj2kenAekrrZJPnMm5dEJU4ZM+RS
Dy/rVHvCvn/9+w/woxOT9a4uMVhbg8HKaHGUWnjWkJXM9ZKO6I5crUCR/b3QmRND/BI4gkxi7qOM
wNVSwe2CM5E2/Qg2eaKDRMdwIomp9fxPHqePPjD5rnTQOyyxNdHnHGknRBQGPGph1P7GSKRYUT4N
O8D8JD9AcPM5QU+wI3ChC3VlpZz2CEUwz0GbqyT1tTq9BTVHXB41n2wl2gfrk3xXWIDVC2EHaGBx
ceCXcYUGBf1L7rsALb5UTNMlT3mbmWujEctUC64+uWIf3Eby3XZLgokK/W/s916obaDLMd+Ye2Kh
fQiYQXjmDMJwXFwKbjxgvYi8u7rGbx6O5cKYw/IGZzhMBlsa1IZPXtIHxa18dxDl4gscGNqwt7ru
zogSuTQaGPh5PFx6EYBMqIrEI8bZGz6xQ8ZKYQT5jUkvYBmZk1gZ0BVWo+a/5KHJAKWKnqStnH7/
2vR5u/hF/Sn/ec9Ti1YhTLANkELR0/G/ehTL37RRc/ZcpnpLGhwsMsrPMOwO4CwvUb7eQ/s/VyH9
gY4orC3U8GI9dm24p57sr/AywiAATSI6YzXJ6NGyON9l4Duysjl/8sI/2Kzlu/3PSxRhOY2NubbE
0kD2xqqOiPlocFUWVfoIi+1r77M/mKO5h/z2JGhEspeY6L3a4JRK5aJm1sDw24JPP3Hf8yFATBto
LoW2/OwZnZ/FX32877Y8WWC4VVBn7XVEfaQsRhdaOcTI7bJXowSTaeT+uXb6uyKZ7m0zP2oIyFD6
IrQyU15daYjbyWa7Kr0Hq6IYa3tXKfRm8/1D/LdmBP/aAODXk4T/l+1/9rqP2/+n8IUBgN8+/dz4
53v+nt9k639YBogKS9UclR7+vLr+Pb/Jtv6QNiBcVaoqgzNnPsRmkIbmkCbxhwrNRHVM3bBRCs0N
hX/kN6l/zJMCwxHCNvENm+Lfaf2/66QI/pE2kwkDMapj6PKfThUJAXQmMd3UaHJjgjbvnGo1eABJ
lWDZhuPBS58JLnPRDkHtLi9Zfo69DfhLte2VF/SPoZXtuknsc08nhCM/jZDrkUmktx649h8+2su/
3eZ/oT92mYdZU//1P36++b+/VkcVJpIXE6iIUN/v7NIoEAk71RpeIaodAlsLemnZZWn6574UG3O6
bCxl+/sf+k8hdWK+dppu6iQ6OY7N5/1T7RMXHEr7UFRr3YGghegT2gPxELP9lpar3NdNu9Lrr4i4
3SLe6+1FnBg39k4aMdqvcNWAFkS8A0f9k9f184I1fxq8Lm4oVeqWo0n73evqmPBXqGEQAWseWKzZ
5E7qLBGJNZjIrlxNYbdTBNpc2/ykK/T9pvhzFfrbj4bUISWBZIL/vluNRIGuI6NXtq4T+AwIoOeK
WXbhubVJc8ctYkL4SVdj4a1kzp5Ueg1AQpOAqyEl9LUP3oDiUVsAtoyrGudWeY76/lobxhtDnR7z
t0m0d50k7MohFcIPL9Oa0QWN8Ft4XpTQ9pJwCyBmmMRq2J+qdiA+eq1GzPDTdiXmsA7nLtTYEYnW
xCCy8lDtdxMaxlFsGsta2shsM1mC8pwOYFBQ7ckN7Qi3zsUd336NTdmbykNdtcFS5OJV1AWeDQSu
ud1vy4FwXAvQa6biQ5TVWfPba17cvdk0O6l7aGxGjE5yxCqlD5Acy3XrjCitupSw4gCJf/P1k3tB
/tPNIKXE0GFxl1oWt8S7Gi7SMcYljp+sO3k9xmQGupzPqu4g/BW570jZLM+N8xUIT+4QZA71XRAs
R2YIq9yhMAAHsWT+AWt4vNMmd4pvkWjn9UJ/qpzF+DDnFqIqHnAMLypc0eEWp2WUuzpiZvOM+zLY
JulVSqE4bRIo4wCHFx3poX5ZrpBirHScGOmXGZmIuEntAUqDDDhrENDlUgk5POExCC8AjXaCdNgX
cLEcZxraGsOy6kmYWNb6Osl2hI4EtFSsnYmy09k7zRoDvE5No64Bz2vVUomWDelJ/ipDLBBtg/yy
tXdDtCNlSlGvqhDs+4503ixzJ3VD1gSefmCJXsnC55remjakxKdr4/vDE7zRq71aMGUcDxWQLWed
l/uic2Gd1TatYnh0SPl4P4W/HSF79uhqrzUqdfz4YCGBXZabMjxz04UFkbmrwbmupi/pcD8ENz7T
RT4lNEWhRnRDiNOPUSAtVKWYpap4dMI9tk/VWccdBuED4JyZSuIv69eAIZD12VKisT/9UFbwQM+3
D8gItiKTLUqd//yH893gB62eJ3YM6fMQOw9Wf+OU/tKeMgQ0CCoVYJoTD1NHZPyFSBO31jm+6NOF
8OvrYCQTTo83XYlRY2TdQeJdzlk+zZ206b8ON5nSuUOprzWSWecVkXJP6x+kxglZvpUMEMmp2zrt
ZZn6bmPmyzhHkV4b2xkUpXgmRaPCiZ6kuuRNLdB9NtHKSd7A0dOwBwMeYyXXFk7QE7LEoTLJlqDU
k3qNhLHTCWu9pWuXjK5qIhiie+tfRc3zdwnLSc+uhvRGsS6dBNsjcVgXcbwmCK2t6Aq69gBvKMCP
cw5I2LEGF8EgWYvLfBSununrnlhcw7k0HOw2mHGJEt+mydVU3qkY2cYHMz5X6GCBbi8s8WCELwxh
lwOK5R6LhMimfQ7PtlEh/AtOgDVC6C9D2i4KjH+/Xx2Mn2vy71fXIroUfKqGFdsR744yoR0QwWtB
4i+V6WlIwTRbhQ7YiUP3Ai+HOHhFmezNUOH+S1VcAlilyNRa6iohBdo4HvUgv1Ib4FOt82x5kNir
uP/mCR1fmgFMp/ZewNgehU6Gm1GlUHqtlz7s4CKZU7RpgtoGfrtFRoV/J2JA1Gbas4L2PK0h1P3+
vVIk/Xw6musZ1lqd8kjYBikQ3yueH+7liKXZDEMnXNtNAt6hTvFfKw7IJ6UhrwMH4MJvX1Mdh3zY
oVizBmKFO69dD5aEkiGhOgxR6k45S38hXu0mRmdYmhigtQtasEfHs56HHr2OlTJXpoUNELJF96rE
u8C3LhWzJ7JLwweaKcB4OAU4xrQpwlxbE/68qmN7PeqPmW9aGyEREcTZqZQZykXk/MskMhkLptsS
bqIAhyKJ8aDUwmyPWd9Xtp2Tgznzb6eaVGxblKuumMgzNiKT9vqxGHii4qZO1loXT0s1Z80mcRB1
bpoeg57A+SStkHm0GEu6WzWNV5FO67uIEdfhNlxnJV/SZCS2ZXjskEb14a4u70IbvfvUKXtw+j42
rcpzNcNRTmhNYxqyz7k+ti7JuzY6sQKBtIYNWM0wrSsqCZ0FcdaVoySHhuQ8LMyauB2xbnANlOxg
6c8wrMSlrtp0xdCVQoYMjuhhlvps0/YSoV8K3b6TSH+3JY3rYwLGhr4DfoPWLJiLRQjjahKCAcOT
qRJxltsI0e8aVZHI+kB+T7jPIyVtL/t2vEcIfsymHlCLqGiQM8FdIUZzsOypZxLWAhxNaX1lVfWD
kSJoHoz21GDwWhdl3lxbE+MKYt2cTVkGG3LN43Ogq3e+kWjPHpxBfPd06Sy/Rci6zTWjwlusdsRX
FDUObf6Pc6FCA6EPjrAsqUua8C0bonat5J763OBl3CVeC7JzgkSjx5p5jOyKSOfMf+siPA5xQXoA
1oEUD1Jf4orQ7m0uxjpqGTFbefA02qMBfEFm66QNSGUgvWPd2ETq2SQDpE56VzkWKlvoekuMrSlg
QecVtba1A9aer1n86yJyNpqn3shYI0qmBJEe1B7UqRuKOEBlesUzjhNRDMHel3XN5UI5MYrnKcGt
R59hazTBnUmv08WQz1I7Zhzd48618lAuYqtyNkbPAJq0ih1ER7wzGltC6uRXSUGwc5M4J0P4z5ZD
hLffkw8bMZdw2Q+djRKic5tLyS7IQFtTeBCGwMjDuzIHpJE6+wBNjYfac3bZjHIqnO6+9+1yBR0f
t4qQq05pDoGtHXEYWgsP1WIUe4ztx5IYPXFWctQVTJf7VTA5DoojJspK9GbZbb8soFW4WW+so+KN
7K9yEUH0nLM5txjI6dkl2rdR7UAwd+2xTeeyIqE9X5MgtyLhBJ5JDtQkGTDdJUQ7j1qbHjTdwGNf
GzwbTHzZ/WP/PFg1yskiZzfTBZW8mj5XXKeDE0zDPok7EgA8Jb3J801P0u8JgyNxXoxiMeqkYinD
8XUwEd6mg0UQyaTs8049xPmEza4hNE0drSsvV+7hdeNcUbrYFS2t7ojNM/O6fON53XVRjRYJDW5p
UfbIfD0a4Q5a3bTxUuS/fsuWkfbBFrxftE48ggyZsAfk6cDYqCqwCQbheVUbR1ussyV5reWDLRRv
bwM+Z73WVgjmeKjq1M38hG3TuI1ISvof6s5jOXYkzdJPhDZoB7aBkAzFoCY3MEpoh4YDePr5cLs3
PTZjNr2cRV3LyqpMigDcf3HOd6oQRWMGirCKzmn5uwDyN2YYvjdFq+9LZR+tIugjm9QH4kAC4Jcv
YalQzA9jvOMtXViTfbpT3QN4FXc3SxT/bleKoMOCuhP8GURhtiSMc0iqdmpXTkMFmFbkyGhbh8Xw
XS0HuTXDfJ2C8WNKD94gDxXINB6BIsvh52AU8Ix0O1YsNG16inVaMxTIdbYBS0a6a/JVFM9zbVXz
DsAB9jb0IhhMmZT60EdWTnucQ6SlZj0NSIkZGE4+6+QYYucqcdsfL+WCjbonf9DgdgsmmVlHNZq6
KEUF2yBfe5+Ysq9HLB2rRrVUycsssjqkyb9/w+LTZCw1QDAj/l17lvHzWC1RDmr0NkIgFXUawlNj
SX4UofNrWrutOXSwVlL80l1T77IiPiRThnd87J8pSboAke1AGmyCMq4jhMu18BM5c7+J0E0HxKFN
e7UQuJChRyb+3XlGcd5PJhl0Kcss9vvpyJG8BOq0DZj5Btv12rXNx7FXb/k0OXvha5tKISXXsmij
8y5w+stDay3BE5JkoqIznsLB3OraEPNs/jhTpGEqn286u74NvRDEe7t5x8+EXau2L2J80OL4e9bB
bjqUjrGr6ChQ6IOJtfm1F/G+IV8+gEWO2aQRdI4JuxxCJYd1USJaaYtzVpjhMafe1hvUCz1xGBsi
8kK02c3BV6EJAsrGUQYlDVU920nTQMOfINfa1F59cfpmrWlJi5cmG4KKhdqmN5/JZ+sOQ2E3W8ur
sFkisp+0LgTtPrhnaFFhq1tnOwqxy6SGg6oYxYGKrH7ncv/SeNopHnijKOdtDxgGO5an7zw7/Gig
Qwahrvy9lRjUaL+6kWuPqUbzkPNrXZWRBtTTFdfcGcTVddHhs5g8ph5MHa0eoYF4xl3YzMYdnnAj
KCRxYhCu4mPn/fgk856ibA6P3Q/m0e6kWWV/+vdX1Nkpw8j71kEsGOud4NQHduXr59BFa+1UIWBL
vdoMk0uipK89hKSFHmWpP8WZqR/YtYjLvz8yytULe2LE1gZOLszjWGtQvfKodMUZY2Zx/vdX//6o
0+lp1HXe+fkF8eeQr2U5/bnTACkmReGz6Zocq14DZx8IKtbjLDO2nU6+GnXQXq9Cj71Zmpxk8678
0b6YSWuubYnlzSvJ+GsrU98K1+c4wypxF480v8BTwrs5hM9gohE4+La9ITGlPFeN8LdEBbJNlCJU
wCBceY6XP6DX7cwsKk9x0ZhILaNh56oa9pPL3lof6Ej90mNTljZXftBriAF7P0R4UrQGzlxrO/Ne
TBqa8QKHs90Tp1IK/1F2kXYWFUpGZPFoSLLP3nfDoGpjAZjIafapMpI1TOQg8VT+JJeYKeXXw7sX
VTc43EDcpHlfRhJdr58fQQ1FMLtq9aFHQ3OLYqddGZUyzhAIuwunEdPkSttkk57eiL/rniqeXX4C
qe5YAX/l/A4IzPPDDRF8qCvUfEjCNLor4KwyE3N+xhZKoF8281UUvbdC2xutzDYhICAT9TGzwoAV
MySsCKrG6OT+qQ1pMsEuosoVpNSQi6ouZKGe6Ojmk6jscB3nkkq5mS+4K4kyjM3xOHbZjgzI5pY5
/smrBeWX0r4KvZj3PVF856JqxTmDV7FPUyKkp3dnxndFa8lDArGDX5L90IBBeJBsKtfpckW2PcoE
x26eCJzmGQ/nbeLU/Zo80OGxr62nVtrkOub1RnRMTFjA2duUqyDBbpfMiX+R1sJin6ODZCRG2R+6
OEMwe9h28mIJNe6S1MceMjAdm5KCcpCud9Q5WwCFrMpafzF0y93b8UeWYeBHHbXXpqvmMWYcDVZQ
PO/41cyd05YnMxfPkT+xfxr1zzahLtan15lgtk3PZkdX9363ON/D6aIgcW6s8KjsxFvPbISRMx8a
09pKGyigNqqtoaDYeAoBCeWnIk4WmLpVBm4Un9tIb5kjLl1Si9MhncRWgalehW7xm3kJeTEb1K+3
1riPfUYoTYp9TpSeWFFkn2ICqydRnqa6fjdjouRr5azLcnaAP1uv88B+ODfrJphJVw3Cd5KybiHr
eGBI+LnmomIANRkXkozXarCQJucaySZDxXlpd3/jsHVaw1vZg7drO+/LaqZ3Yb5FE/kckddTcZvJ
zdfpOI1I/OI3DOwazgn5hif8miuF4xZ10LRvLf4vlqFOpO7uoZoM5I8Od10+vFWKTHk6zMDM1Etl
EIgp4+4+Wog/1UTCjNl/UaA2A5ei3r1T8sGursj80AeiVSln0tdcZnec1ZjTTPNb9t1LZE6nhfsb
S+tLB8mdAHyb7Ejgqq5vfJqLdFaHOFqi0yxMmgpMfY25IXllXGuR/tin6tYrME0G4SKYmn6Tluyp
SnEFWwAesmE4/fvSYiKZUhQ7Aa+aGM2FNyuX7yjNkXFk8p1K+WQMNp4es/qbf2NWbDiFfZrY2rlT
VPlz4WzxSRqdzmCZJ7jV8ptrgTQq8udoHt9STM5ulBY450smmpyNnkdmIPVUqv3ikKTdKD6pfy+2
4T0rWVzS1AyAOD+bjrMniCswPRTii2rcUvOTZYRviZd/dzNazHD2Npaj/YYdCaFY7VQAr8QkjIAd
y1ej7MfRqdZ9I9E3V82L5WS3yjHcgN3so8rLJCgG9QVF6NRXcrhrw+KgUfiv0uQnFMktNKz7nPBd
lGLk6Xgz4GT7G4CMESTZnO/duH0F9Up6qpnKtZDar0OUjY+cP6gjwkxjBn4y+tLJPFNwWXB1fKVk
27YOTbhWDAe35huBMJDdDOhUngm2Bk3BrcT+GQi9m1Z6SjfOxGI/1/NXPpW40gyiKMozfvHOp2TJ
YRABaPeOLUvU2IY27bVXODAsKZlw8fWqaboCRT4kJkn32WTQPbnfgAtuTvlSq4j554BtEvoeD0y6
FQ35ZhUrYrPznwkEu2quTWZn/OR0PDOLUgdJgXknIcfZEXytNgtkYT/3La9hJbH7t3p8JO8t2eil
+Si5vWGV22uZDmhAk5tBljuSFAIyXHExGiz6lZm/VG61NXHVEQME7ImeAmSJe6w68Af4uRmnUd7E
tvtS5+637XUjvPIO6Et2JV46X8/IYnRTi1aFrj4t8N0dikASTNG06/NqFUZy2CQTM9akeGOqDoqu
hdVFael5HBsTZtVJr6dt5rIo4D7dUdviAXMmPkeiKvTS9ldZGRNQYSlo2Euql+Xs/Kx8zPPkiWut
3M5hCnIJbS2QZjat4jQU8Ws0Di+U83+d4WC3HRQ/fxdtlFIHFRbPIyufVdKm24z/pJqK0TBm9wKt
VoCVdKvH7sXNWxUUbXYquiVjm+U7HKZfIzGRHWoMMXQfw3a00D+SDDAWMlNgnZs+ptxMY3ihZlyc
EsdAGgfzpl3M8T5e87EDtxHqgdBISXa1CG9zb17U3NRsSGLJ2TXBwCLpfDKZ04TsZvIM4RkMl6zt
RAD5u5BEDOTl/PXvlx5axF+21b3ngDfvs+jcTo7BMuVA55yjjC5RW0auv01rXHEpWCAdRCPxcdNF
BwcauKl18wwUEHw/6c40PZuun2WJA/DSSZw7qUcZp6zN7qZurgS0rAohfyewHgVHk/S0VZVrWzdj
2EEShaumD4EOlNCSneXrHxLLujNceOrB/OuPNinxgRo/Eqk/pnK4gce82mI6uYP36YDshh6gqP7E
zhimXZQB/AkbjwfepeS28hxFM5Rgq/7urZxzK6b9SNu7TISvErZR68It5IFmVEuzinl+jn86rB+V
M1Gt+dVLHya/acuYrKdmbLP21FZICr0w/kP29sZrurLc+nP4F16j5JsZw4KMUyij9gc0oz+rq+4d
FffwQoA/N2rutkKz9n5V/xbGljCnO/SAH63Hx7+VScOgiFfCqpJ8Hfkjrv/u4hSMKEwrk+txwAWJ
KxVdeWuerZqZ2bKAidCdgduIV3lMgHRTvEKVYVpgElFW92TdM/J/jqr2J8UgnRrgwwnmCgc4Zkl0
CrltxEgyaDu5ccD8/lVT2qnSngRB5mvbpiOm/9rDbENEq7uf7sB1liUzfRN+3lpsqkx+tDkDFmna
HHmJ9aUqFF8WPK7AJ3PcEfVHAvegGc3qatf6kfCLDehkiFI5YmHGyVhr2SSOGy+0X5qEHzxjAGt2
qPhTCmmVVcxkHI6FhE2Nl1rgFvUHgCxMeJOnToWnUaK4zCqXUaNP0JyF6DoAiFpgZIIeH9Sxz/rW
o/JqamBvU7zM98btgPSYA8Dbh96XPRVGACvR3rTNfHD7+U958pq76r3Sqr10ifuZp3pYu4K6hjEi
hYkC7RghDTFa7AmmOHc5miGvZtvgCec+TaYvv5L7xiwPpGZPKPehXSBlzINqaM86j0McYtaZxh+X
zpabJ3pAXN/vEEKva/slz0bzatPyrA2bfYZoXrPcndZGMj2bPSsKHH6BHYZ7d8i1tWcaTxFXPuwj
9dn2prvxu5wYEJIlA6c5jppYYClID20Rb+tk/AW0/WDr3WE5TwYtS1ZdWjNLkZqJKk5u214CmKkv
dX3XEp6Ls8M/Ko3wCL0MX8KI0eYCRPIwyGchra7TKhUoYX1AZ7ADGCwgnzTbZ68QAZmuhnun7Tpe
9zteAqhNw4RUvFYvZd++Ct1O1ySsRmtzlDttkRm65LuvZiqQTak1exxP16HS70EzAvhIG8SHr1Uj
WSrq8WsJg86j/2ZHMTyKuXxdPrBwYFjYkiUEK2cTOdt0NL6FSDcNs4oikg9JCBGCLoJRYpVtbQwL
EVxO5pNgJmT66avqb0KctEt19shwUok9p4L3Zx5ansb3MPq2s+as2sZZ15rdbVHWdCNQ/Doy44CF
LSuPLTMstWQ0PEgBVEVoor0bSqo228ArXWXkocMlFApabm/FRPoyG2sB+o8i+xvCEcd/YxVrpxhw
cv3MA7kx/q4oPWY5OoPr0YzutCwGYFV+6fU+SYtHF8p142aw6KBiR2kF0DXmHiHvMUkKpEMuOEbA
/XjG2VDZ9q/WTnHgFQSninZ6tkYAYWrBj1ILaK6X3Ap3+EFmOoBq8R/rkOLGr6bnGCVrVh486pFG
oRz0BWx7bK4Q0dl+s0NeN1Ak2uQ4ttGfDNVmytpPrC8k9BbY1OVPYU33RCaQeJiNxCm2uOzr/to0
og8yHGIkYD71ef83u3Jtj+lTX1lf8dAMy68Tv79gDja5J0LonjtHsmlbohq9hlJOuxeFhYPOY87X
vk9guSyULtvY4dbqHfInG/bByjEPuRoYaWsW8Knu7I/hCm/7p0YDslZGynyFmgQ3Ibbev5Rm7FBY
J1fAuAH4OY4YYiJAQUE2zTlUqspYCfM9TBqLUMFpq/LkkNsdBvswuulNLUgF5GLAz+4E0u0e4Nid
MkMnsNf9GQyIf7rx4YxDyqqqeop9ls15EXubRDNonsEJUxO5X9HYnIbY+cSyq3ZdyOBdT6w3ionn
1CduE6UKqCATt2bMEL0E8AJxiN5ryVIOe2/etYRvZf30WMwVsyQ3GaGBFN+e1+y6Lv3ryXpmuTk0
UKXIDOv0s8/yBLK0PxDVwas/MckntJEcHsXlB4YyCCNyFrFdwbvoXXxtc23/DHZ0q9uN7TQSGjwW
BMKYqhWmf175CFAkKIK1ZZvEkJL4IMN4Y1fmOhlmdZdmjbsi4pnhMg/xKiHJYXBGuZIwGlmRDo8q
C99dCsTAN0bS05uffuQGduzuFXIIipmPOSkwM7hhvGZ0em680GXcTy6JxTxZSXAGVuPgEKZH3zKZ
Yik6Y+cpIIaixwIZI6P+Pp1IRxOiKM+e1daBmUY3x1N8lYLWRRkblfAv1Vvn3il77RKBknQbgyth
YAdocl7mFpVKmD42afiGIykhYVnVW44ubtg83nqOZS9bn1Mr+dYBNxCyPliHKgrPeJRgqpUuMke7
g3DBW0NSOrqLGgkzE3i49DYfsoqBhOaf5GK8wyzsOGKGS1drF47YZ+mr2xgz3cnQySTZs5VU9zpk
9DWh9TQVUJ5gOVT3sRG9NqT49ABkNlM0v9X6yLukGT99t8CVPD7o0MiSo/J2M74eyqxNXaf+MWur
xxB8wJY1zsrL6h78anXn9m1+EGbc7ibdfKzyGDxgKe8Trb4ny6faiGy8pVZxQkQOzakXrIW5gNyW
Cz1q8mnT2qHO3jTZ6qBxz6mTQi7K029Db7ZMK7wzoXTsXFhtJSbM31i/tXXBYicu+ZRlEHaLu9Sn
5q+7aWNmuTxJ8V4kcbJlH36cMsQUnf/ZWkR5s8rEJJB9yYllV2FE2xFtRefna8GaiOA16gQZ8xIa
KR3bPOE8Uo3jYY/+6mRCDG1o6Wvap2LDGm5XMmytK+qJcnxzdQXSxhdvoCJ1SbxCqm1g8/0tSR+H
Rhn0sGbyQ0bYs9tHBIBqxJA3bnRLejhB7awxexkQTDCo5aF0kfAODiMkf+Yd02cC5ZI02zG3+LEd
/8/D3eawBplmVhZlqBQErpngcA8SGRLxvM4P3I4ZnBC8UF7DdTvnF51Aim1o3EOFnAQSfqjYxYOT
2LvSttYIQHhtBuNBmdpbFaoZYkp88zssFC7UT1DOHHXTbWHHIBlot1kEN76psMWOpfZQxtNnajbH
zMkVMaMYVcw4IuGOZ7+CFrPt08g7JRYjo7nqzGUoSFogbQqOcwiGFoet1SSPwgCoao7WtEoxatMs
Fkrh0zTQ/kTaZ9oAhBOa76L/a6jWCZCJ8vajHELwXdb45CBMD0yntM4mEHcxgBsvBUCdJVibI4U6
dKEQlfb4qQ/lNUm74ToAO0GFCa+wvOajm1C6UtAa9mdbp39k635phAeSsNabX3M6vrG+yooqve9H
FoAJDDgES0kaxLjlDekOBx0JTNGZnxMSCW9gpUmEuwFdi3Fk0tyTaZyd7Ny66amkUaemUvrw5Ynk
4vlutI50AlhyL/w0Ip1ki3Hki03hscG2VcdfcNrkPtHBX2qTuZj30QPBb4V7ApPn10/H506lCUGE
4lyGyROBARsD75UP5qc12rcSYlfa/MxCPMmycBEkYl5Lx0di7V2en4wmzRWPmIG+vNR8s6x6Tzoh
TWQX4y81kYMaqeh2mjbdGQKtHyxLwCz2E6Ls6C4cx62nzc8xWdjV9OAvjGvExptRtod5HnamljzF
egqgL/wTdvfQRUm7s7WUzeUUPrD0HWJYpxxMexuh+L4uxE0nENoeyLBtNZJlvai7CgbqljEdstwh
PVZq7WZ0UhwRXkMbjkj7zpgRHao5v+sc3T4iyxs3HEmEUC6ZQ9W/uKF/fwkHeOY1Kq9V6uYUdBnj
rTbr3iuYSEX4ExEyd628od3JtPmrxmbNx+zvzAgVtTEhQBPEtfj8pHNMtoEUHylewYNqK4DvLUUz
GkBmx4Qagn9e+VB/L/7cuYewj+Bdex2RqXXxR1c7XvrMXpdZNezRqxjrDBIXtjDCQYkH4I2NtaeO
S45GOjp6MnwZctNYqz7KAstLoruuYKdvZ9rVB2Z2Sn3/04uU3EcxagW/1U+qYS85ONmLbaXmw3NS
zMXRT3y5EWVe79Ku+21VXXzD7HyeR8JY+yqrUGdE9h2eQDbAbp2+u6qYVv48JttE88g/njL/qUWy
MsECeQMcwngOdKiTO8UD9NkAVnS3xmQFEhlZ85pg2EGP7xDU81ES07GyDWehTafpvrYPrJwpOJTD
mZf8pS5yPy9/8N215kx3UaEfwykmVVnoe8PKD0ZMRESHqkJ1k72tEjcB+MNb4DrkPPSF89qlUPuI
IWsCDxYAg4TaIDyPjiSqt3VR2c9zC3fPH58IDACnybV8EDkL/7Zq7idCmFejsn6cgirBLGLwASyz
Nlaqe4GlR9UeZMZMWZ/nL8BlEZkU3VOZVs5+jDTxhCD0sWwgtsra8u4migSJou2ZlSCVdWm+QSvR
LxzQZ28hjoCqZ56PnC6EuhjJ+kvmoEEzlj4bx4YxFzf1B4vWB9KMKoboLUeLeC0xpR2NntVgKyt+
a+58IWUUK3bCMMuuJKnslo+rLVu8oCDMfQQOKcvFQM+OpkMB5apuQLk6vHgJ0ZpZ47D2c+c+QOkz
DnsSP+QTg7MU/bQUXI/+Ji2IXrD0Jt4JLzNxtDrrDFnkROLTh10xtfZSL71qqOwcgypm2Wwb5Dp8
IaBjLT8CH8vOw2ypTdSZ7i6aq+GV2E9K/BZObM6Cdz23lv/Qat3NKLQBW0JkAVzzo10bibWp6+bz
NCQPpUcXTnI30lMDn1+pJvQho7oscTrsD9K1GWv5PuYGe0rD0EFq5zzklSc3tTDqZ9n3zT5mm7C2
IqRCNp/60UvqW2tNchtOZk8vmegkQCELJbI+sKyxudpKK9YTzEgQ8PYS5dBkabQTtcWUK4YxLxTv
Ini+oHT6/kNQozJGdZ9q6spnDULHqnBr46rVSRZoWv+oW35zrRk3apTb13KwqbfK4oL6Y2n3oK2O
rgMBz8ap23pVuZ8FJwTDjmRPI+zygBPOOaYv8egU3yRNbK3Z+plGM/tIkvnaQvInaiifb4lERjpq
bfJg8Qy3DvIHyHDlgxj7v1Bzk7shqk5dnjiHuSw7LoS82fckcfBirjM9ad/ceHxT9cKSTTmQ4jBn
GtaMPMFS6ket+CendTaFM7SAy/nZppJ3deDqWkVjbJ1mtGqKyUZQk3N7qMYerKzlXCFY5duWb430
zomDxaNypgaGAVl9V0YT3v2pzttMSTfvi4I/kgit6Aj010Z1pPeUl4NAQOf1zTWzdes4hToAZvIE
N8rmxgCIIC48UejB+KFgWQ/3vZ6OKxKnMUxekA4sQchWtG46XVwkttYkRKoOrWcni0UAXqOekmwL
t5qt6UiA5I9ve19dMQxPlaviA/vxVaZcA7Cwbmzz2IBKiCBOOEyiC7NPn3WnwlBcMIUApQ94vGrC
R9IGiuPcvzesD31dEQ3h5we/HIfArFp5yjsr0BsqQ81gXGI64bZrux4NIANLGSfGuwrRD6DU2vFx
kS5sTO+t1zOC6aMfS+9vrNeumj8XZ2TpRA5N/quZz3unnE+WBXGRSVh1YWS2NxNSaWImdXShFmPG
fCHEWetBJemDXfTpwxSWCGINuq1/f6/IZbiXYf6rVSQ42UsCIHqHV0OU3c716qcx87Xn2RDZRTXZ
j/cwh7N8GkTUPtIvkc5DuiWhD8ST/IqJFRUOknWo7IvmYogACnJy3HDYDeb0K1uyadFpVIEmpH+r
1ewTD0N85VwxKu8yOe2IKiNbG4jPzSsQz/gy7O9qpw5vOUg5WObjJecRa2UHYpD7moQ6xCuhlW1D
PSPWxzTC164NLYZpYXT+91+ji5G7r1B/u/sJAMfZHKvXtjTIGPGsNxeS3zrulItngzQjPy9XYyTP
MAeGm2MXiN7SvgyGUW4sAjWbcKGHQ3/dwFUhLHdgb92EoXXUG89dl4XUt7o081tuEgWMxCiemoV4
lJ3rIZ2DXNPItsjiZmfi4b7XvaeSEdFqJOvnQEP0bXlTdYCJbZ/wfrjb6RhL/kYBC09yWDG9qT41
OaA7uYumhBZDL069MQLvN+SfH6GnMVL7TrpMPfs+omK3C0rmqr9rjfnOXt69qnG2vY9yy+fDsqyb
qtWDdHjADJfBTREXL2W7LN1S/WZnJKLM2EAY23boVpZJCyP7uq/xWeADhhc67+PEpMKuDZaH+WTg
tsfFrtcvZXpljHojlRluZpskm756VSODFm/MmIhmVK16H+2d5BjPIg/SCNdyohDU2G1/DyXwXIkQ
ZRfSIXUNi/mKEeQpzsnVDPXouw6f86KllhgfE1d81jqdXGWUcuU+6FP0SQQaK1jMAvVUvyLZ3SvN
ueV6+prZIRGyVfmiumbTsV0OrMx7A4z2pOVo8SE/fXcOQ28N/rNNfA/NYLbPLQjUQjwPQFiDQlO3
3Pqd0uvE91K1HwyujCVMowoMp0PDUoafSsvOE3HTyARN8M9D+8OF9gPOFB3b6B9AImIukDgEmV8x
fzBXo5c9apDBZw1wJQaoVZ3kGMUjLkzda4O0TpBqAidUzQjSlDlmQgk1ckYxk1hX8fAHaPLJsXOk
YiKENgyjuqyhHg/6V12P9UrnaQI9cNEWBEErmKhTKqepzTqcYjWozYbYGRBGExML5nur1s5fnM48
z9QugaujRE6K/5Sk/4+Mgv9nC+B/Qwv+v3kJ/3+CCVoYc/7vbsLT79enLOV/8xIu/8R/egkt9z9c
0zLI6HZs0/Z0Gx3/f1oJLec/Fm0IpjjDXNx8i13wv5yElg0p0PDRTFNoe4ZrY5r7LyehZf0HbjqB
q013BCGehv8/cRIahv3fTUjCxEkoXMt0LE/X+V+9/82f3IRS9Ilgm64L4oOxOSBHKR33G3qy+duJ
CSNN4SdnHtVw7VhtcVIdzAR3ZpuelWupVdNlZMLEbJXSCCsOgqWojW6lxnNOOlx4dGXGoECLGLAX
+rxmrkKPVTZY4MghCWwHsJ+p8BQYLFo3Th7NLD4lU/gy8Z+J2PopE5CfdOsZTCjtGpGpfWZt1h1R
8RuMm6CHQBshTpzoYOYujUWqcbfkcjZPM1rYYBxEF7QFCcV+XPqoRMJlv0vWrqtA+0VTBBBMN95z
g/dzYRAglxhg7wr5V3r+tesY/3ma/61lCCijtmX/EzVG0BfdSfYhXd9oSsSuRkLTsfInTs7aqL4Q
jLzhdusemOS4WxTxfE0jKg59h/XcnOzH1Ku9F6Oqk4OXpuJlmgu47WWInCN0HIPE2fpk5Cy6xVS/
EFxfXIakndbUZlej7o+Nkh/I4M5SW7wqDEeIvUVjUPizvs+qbmdztq1KncVWWPVkX3rGW6plamPX
44s3TS9TPD5Tz6EXmpGYsB2fiKWF394m84OdVOO6VvaA6UxdG5mfcvJxOpSAVUx7NzukyUrBvFNh
MKvwjK6q5eYqIvN55h7Am8JdoUMsBtrVeCxTQj/I9Eg7ZCr8aP3pCMXmx+2yfOM03kNZWMw7S787
TV3vH6ZJPpIslDzL0nn38jDfe3jKN0AKwGjBCUDF7v06dYqvSdHSu47Gc+sgyYhTZxfhmFMiP/ep
YGPRhcSEN80+sgrEwtGH1L0HHraGABj2s34x3RHC+xxPvrNRNRvyceK6trJp08APtDMkSRgIPvuK
NCBZkBGB02urTPZVAwXpyh1tTvssNIPWaj6GCj+CMaP9qzLzIJpY7pyQuaY1Nwi/s9Z6aGKmkU1B
VcHchBFNbf100v7rF7mFnubjkZlZd4Jg2V+rySQJp2Ka3xVGc8MowaMrmo1WKXTCJCsTEIgNzyL5
uGbYNqIIF1b66/piIaabK+CN98oXICnoIrYcPLx9hOJGDb5biW6bK+xTThrPOFXrqRcFcZKFerPM
YZHA8sViQ5tuJEOQqhvJu7Ytx2Urb23IInpqbf+7jty3MueFihzkVvGyKorG9Dfz3QvP/KNfJkua
kwX0QQrWH51ihzv47TEmhnHVdbyckCAgSlukydC0i4DkMZJK7Rk9IiBnPSRTpcld/zCaPl1+XBpB
yq4X/Vdib6IwhRc/Ma/vMgSPiEg65jzudERvFa1DS91CB7CaUtCpdUAmLFtjhGnjK2Ew+cb1vC0x
hdEqDbUzucyPpoFTSNTEMIzCNMD5Gh+NVNq6d6rfLEZ4Lmpo6GR7bhmvtUehK+JBmKjtpd4+mf7Q
B6mFmzVaCplI07R96hXh2RvyDulpeU0rBJ4yWn6pAjz5RAbQg8MyZGVO9NO6vfjm6PP3nqaDC2Ig
MVtFRz6UM+WfUJyjQ91KtuDzez8W1H+GulDvcMj6zFEski+AWr6hA/6LY5JWyFp+i4vyTxXVHySt
r5kglJ5UWdQn83uSWfRr6XoWmEDhupV4NBX7k0gla1yzl5ZmbkWMCvVOU6KOzxDcaSwCDeW8N3aD
nCD+9CXGEasQ2zAPbSqgcdmc9c/IAnZD6NprIwe1g+aVgAfdfWq85AeCzEdmanu4T+WaFsze6BJ9
bkEkxxbqIXnUpvFFv1jtsMLpeyCAmxSHNFWdqg7wz3GB8gEgrhfWBjJWfmln435wG7SynvmQToS7
oPcdTliBH1oHkRl64hhDn/PAi/gW0nSvC7YduAnyLnAn75sclDuSEfBwmlTjsf6I9O/DMLDehgod
JSNatVLKe0K3hDCITnotesTHlVWseoKiG7KP08kU7F/J/uNdH6rsMcImK5P2KSuKmVUeGcSI7zNk
EjWKvR5QTl52hBGZ5v+i7jyWJEeyLPtFaFFAoSDLMW7OeYTHBhIeBBwKpmBf38eyS7qjrNPdZVJm
M4tqqU6pdBgAhZL37j132AwkqOztqnvsvdPeTRbTDY4HOnEoZsE/lxz+nUeJPBxF80joEe0mQ5JL
XLiX3UkS5k+yWTnNSU3UVE8BcQyXEQiuPVv5R7/hX6szcsgzeqe1Dl4tFK4r5WPtxGz2lLh1snZ6
nCROQ3SM68zfk5hGQ9+4HLSGx9YlEsBu6mcZw8dEA4eWgWYpQkh2kgalqzWww3VGbW2dzn9zOnWA
AAvpaMHdFIga2kzp0R4VuBDQ+HJoUCibGpTRoRvTkEj7p2pBJFC2+cHG9Atw6yUs9U+WSOYlCN4L
Zo/Uhdk69B5cjOgOCdphMGY3CHKLBFaXRfxCzUz8AiEypFpVR6C4FKUHyicF/SC8TvdzbM9Ul3xc
4iT7xjHiS+KTelkcmtG86Ul+i/rpid3YY2/Nb9EUoM6ecAlJHFXK27eewkMmR198qeI0OVZDHd6l
cs5WViAhJvZw7UkhaUbmkmzeZYgbOtMhEoZa2bqPvT/QFYoIe+ri9qaoafSinqm2epmevDi9d0X5
3LXegbb8kVSEK2kVd/E8HnwXAXcUQ0LlqPWgcnFftAZ3m1/foAL4GaJHXw2VF+7R71pbjbSOIJGZ
kKWJM3jhLC/Gg8qe+gtrgcqvg0kMcE3Ns1dLojlJ7wG5FVfqil7yljztA1PDgRTP60lSSedg85bO
04XwA9oDJ1pffyMJfNWM/kCQYWvym8DuL6okXzsdQJVePfidRP8OKr+triToK3BbdIVSdNdBiard
aw7ILPRBd6ADGxnta84rLHgrPPmbwohdlIQ3hDStI9VfDr64dVg7S5UfiD36GsURuZxdCgmA8zs9
Ke8RMOyGQv396JUvsu7XJd9S1i37tguvgazsO93t2upk7xz5D2KJoV9La8aQRsyi05DQMU0HMXuP
MInWY2bvcr/eR4S/WvaIdI0IV5uaZE4i9VAdRs/dpTnAN8durmcLG43ETN0vDh9k1N2j6LwwHuCI
qK32c33aaalxn+phP43isWNmWE0yelJOc2DvfWcBrlqFYYjoGuBW0yy/lzK5c0uPeEKglkRjNFa9
4whwkxuet2vdajlzM/WTSvJg3RbBK3IEueoSxSHTY08nDUueO3D+Xi7oZC0066aNHOsfvjtC9p2z
BhG5f9De9GspujtMSceqYq6uO1OuWxL/oj67jlLcF16zN/lA7Q+1g9PcBtNyybxzaoORcTN2TObZ
KZ0p1XuZkM0UgYpVwcsMtJfi5sNCcksZ99dFE725OiSve/Z+o6VX62Acn2QB9gmrd4IujCmchz2w
6CCIg5f9zBS7FZOz7/GxiMq+ljMGWM9Jv/iquGuJQVuB4T50SfNj7GRMepV120tqGkImVwt+P8cj
BIiNTZVq9nKUgbZp4N8SUn3deiQHsG3IvPsonzZlehU3CqcQv8VtnkdvISPFvieN8gvt8H0mI9pV
VcQyjJBh0xAzNc4K5aD56tHKM3P+14zoVeoltGkX5D62hfQhFl9K2vrSI39ZYaSrOaohHUweGa/M
tZgyyTrogVOe5gwx/JzrGVI5LITU/Y0HgnZvRE2Q5WB6qBbChU+mzfG3V1bXrYP5dCR6hD4kbEqi
qBvkWcmqnx8GFjs4uKtCfPMKyjflDKfjXuuQF6N+eczNNEo2A0XxpXrUYXwZRs+Gf5r7cK1O+h4s
D4zfdQkBK4vevCTYoRlAW/c0UxqvEfJ4rdgNRq6XobhKPfvJmf3NZPKNCxCDdYxwLrKkOhepd3qJ
IROkf3Q1sDtUKJcTR29dfh1aXdRXcpcv9tGX/Q+EqV8WYhfCmqgljnXWSeu/uEcNs6kdqSc2I8QF
ujo5U1pCHQMVBX0kmmnqCYHAyo1w7Pjov8iA8qKfSWOtCO+8rjp7O2BRAy9AGZCukUaH58R6zwyL
1v+mJCVqMf4agDXS2WrZmJECqar2cdvfh8Nv7bVvDVMmwWtyI4r0DlBTQxz6IlAVFV95I9uZHXjB
0lAOX/DaQkoZtoJw454IlQV5c8swEU786ATJLi+sQxiF96P5OjnP40mPCfBp4JbswPmm3RkzmzqW
Pa3GgB66IncL/OAxkMlbi6MpnsSr8sdDnqv94qZMVJpWnSQFBLZDDWGLmTSE0DFgq7AQGJWNe6Hc
hIEBdb/0+CfNkmFRKknnSwtP7oy0djpkIUFEy4sT62SoHgWbkNTK7z0Si6htkk41c0gin13AuBAr
g8O4OxVzJcmVJKZkKXS9Ql9obBxTHtxXdkEqmbjj2HeTDd4mn8u96NOLkfPV7E13TuKqbZ7Ig0fq
2DzZAgEVvMUAp/CWoiRNsR7h6PSVvf5B0dG4ZUVX+xF5s8uCOufmsrLjat1Z9lufttvZ7Q9FgNsL
B9Y6YccVk9WyHrAc41gXI0VIdFqVyJNblfli1QMCW7Ul1VVryu99S4gNOsC3kuhL3owqtnqwbofB
RoL41mGRZPE4CDJNWWYuJ2SwcTo+dD4FTmMB6tNx8M21w12ctxztRQ1Cw1gHB0b9itJ3z/4jIyh0
wP/n0gySzZqoFhqm3Yz2+3LoLKpyZp2E+X1Gt7vDqRYmAb1Gwq56Eg7k8xTY30yAEiJrjp4rL6sE
lyVgBjdGCu+oDvQ9EwcxPt2xswBTLiCnNylLESpw0NgK8bEPwb8R1z76irU7Zk+tMpskSZ6mNJov
iF+7NgEw9axna6OwCy3PVBN+UglisfpR4KN12/R3LcRx6poLTLuXDX7M0A2PkF6ro5ckrwMJxdOC
W8SlNd6U+zopDqHlooWNg70qm+9VE98vZDxlSXozWM71RNOySbtfokoOfP0uUwZ1AYFrnjsJrJ8R
uNhxGCS6u2xrIXYXcfXLmQveMW13jJd4a0t3vjNNT6Zl4N4AEG5Wi+vJvV9Rl8F9iqK8PyxRsG84
ATiFPqCS4FBfPWXCfyWvlMyWhY5rjbFxo0PdXdZ93H2fFta9Oa8ohJBacdm7Jai30qBf07LHBwk1
eKa9kaeJtU8Dgrjm8aSTDNk322NfXWvQ7LcNeZhfHDr/R2V5+Cba7NZDVLQzKc7XRYtiV/lUUKws
QM5ETWenZW3QRpHKOSwJQvkMPyfBxeO0M/3Mk+ro1LHbBFjdku8c273aBZ0mrcfOsLc6U0Yug0VZ
20CMQLAcrLPAsf6LCfX/uqL7/1GtVgnql+/Xav9P1X9vf/Tw3/4s1/71L/1XudYOqI/+C/X213//
V0XW8sR/KFvB8zzVSr1AKiq8/yrJWkH4H2zgQiEC2w98GwDc/01N9gR2+R9O13/lSARMTmdMwxFK
VDNmOIgH50WHI+rIZ10wBDHPifmT0IUTWervrnHGAJuU4gY017CnXZz9kM19g7uinB/1/BCYfVx8
/ePp3v1v+Nvf5gycbuaMTeRmqB7S0TV7SbXLH4gsHf3D6FAwdnbGP+aM+1E+SPqvH1/w36k5//Pw
zihzLVOZmRyud/KVdFhszWd0+vdey6l+/ieZBlJKkwoLYj76uGq4mcyvmOdntjL/+fFvP7Hf/ual
nFPgk3nwhqzHdgyICj/HKqcK7ESfUIDfeTDniPex7Vtf1PzxecTMErpowpz1x7/7vT99RigS0ERS
RL1mP2Kn+R7mg/ulo+b2yV//dzLQf79R/+y548Nu8hnD9544St870k52CAmppT/X7BT9tBXZhn1I
LZ7mzGsIrh89mBGfhKU4p3Hzd+/krCuiCtIqq4LHZpKviUObGFHK93DYtwZAzF2bKYSQmPGcG5ha
ZfaGeF1m+8C67/pL6VEwe/QgxlnZ/uMn/c4Y9M+ogZ23jEQ48Gu6lvw+u4Fx8JKKXbocewrj/+wa
p7f8xzgPyUSSHeVuviAO0HHak8DeUaFPWs/62oErOfadoXL+8dXeGztnE9EgGkHC79js/WH+Km34
TnUKf/fjP/7eB3U2+WR0EtzI9M1eEHW4EZO5VS5Z9B2hk//wqzqbbgIrGpTEd7fvmg6xoVHfaM/6
249//mmM/c3YO8cCumWemEV17V7PTX0vImehjy/8J9tpK3nAlE743sdXeuctnGOa06CRVRZ5aERb
Qz0ym+icoXgvoAR+fIF3Bq53NkXQoLY72DVmr4Yk2kPmgNTX1fU2jgd8HHKyqQfX0yfP7b2LnX+z
mKM72SC2o3GV49DKzA1NFXETlrk85jGFb9Cowf7jO3tnejpHJ8fEjNiystr9Mvlv4zS7V7i1MqB4
MC5lT1PLnRr/RZeu/OTu3rvg2fc5gHmpu5LvU2IdihP0h+h4HmJv7KOD01HPOkI5ocJm04y1n2UT
hjOboP/eKv3NYv7OKFGnX/THzLAkMYHrw+AeGjyo9nFc4iJ5tGM7oPvz8RXe+WC9s9kgrGB+hGXR
7UsLRRVWm2E3tcuPeKFa/vEV3rkH72xKkKetNUdj2DlDC4a2rqKLOfDk48d//b13czYdFAiXwQW0
DhEi0/ySZVbkWEeFQMrLjrOddvB3AjU0z4vXtx51lr4qm8PHl35vsjhbJvuklyPG3/kg47CZbu1g
Qrxul25QvKD0HeOvC2/Kufv4Yu88xdMe+M+RkMZ9gsYk8w6xiGS0id3A3KT4tNUn4+C9v382Xdhp
T3YdvaODL4X4kY6S0nmZ14At/tnvP5shOkZW2gnlHbI6zclNJejWoX/3Cer9nVGsTv/8j+/Ey1wf
1ZvlHbQoYw7TVnLZzMOw6SY/fPv4Bt6Z4tTpwf1xCeWTwOA2mHbwMTnrxe7t9RLr4gvVq5Z6wPCW
AGlKPnkbf5sxwCZenX2WuC+mvCcS/MhDqzSxPrIPIbvqfvHuY6/RfxGDzbTIFaEd5AzTjM7b7JuO
VATATgWz0VdD0Buc8GWXBOXNiOotIQvD812wXwlTCDlrsV7y75yLg/afrWrn7Gc7HFtK6MN8dIO6
RQylugYlIFad5pMH896Ldv79LSzWhAW7jbtjbuUZOVqWm4zFL6xf+O4povZR+0+vdDax2Hi2Qycx
0xHoQb/VdDE2A6q7resmn+2z3/vmziYQd1SFMwfddOwU9ZNlgHmoA5JfPh6w7zwq92zGWPpiaWtU
ycdKLvPadjUVtCqnQZ9g0ftnlzhbnnTvU2iq4+mIzPsbVlsMprPbbAFpdZ9c4Z1HdJJw/fnViaYL
FVKiiXBEA5gxCp1dGw71JzP4e4/obFJKJeqwOF3MsUybuvxu0SIuybbKg8Jf5xM77/uPn9N7d3E2
d3D2UzIN5EBLHVrAYUGFKdm7xo0t9fbjS7x3K2cTRuB6rV7GjAdF3PQlr6J+S2gmPJTQuh4+vsR7
d3H27TXJwL6HJeHo1X3gbC2EoNNFoENc8h9fwH7vJs6+uaUaLJybZjlGftniqYprP41/odQb4mal
+6kVkjQ0lcMj9qKl/V40jQeHqUnISfsSZxZMIh8AWfptUklZl9chU2v7UFfoVW4RqVjL7uMf+s7v
lGfvU/qAXIPei470h2pQJrpTXghCLZPUHBuoH+4nq/47W4yTTvHP4R/mFpoWXUCptAvi2LDbLR30
2dl3wVtGHBrDFn+NByjzk1fwzgX/kiz+scr5SAUwUofu0VqqWu+LbmhPviywmc2DU1chGJymLuLm
k/XincudtJt/3p8bmpIQttQ54k2gSRkSRjodWpXH40XVT414RpEOC/KfvbWz2cqvErTUOrCOiYki
jElRTNVCrGCooSuENJAG0Sec+Xe+lL9KG388xTLIbKvpfKbeQbn3bpyPD3E+WZ8MCudvnxqVz7MP
0U5NRz5vp7DExW6R/5gZFW6H/bWrQ0SKNj1zDkKBPRQXDhBZc5R17FmnmCvv1Prk8KJjZIOYMtWt
Fr3M2ivDVyMQb4+gWLPfmRTDgIMIRCjk4BLTNppT3bf4dguBftTfY4papnuPWo3Rd0jw4mneh8aK
CwNzjf//S16LqPG+4nz1qaJ//ALfu++z6WF0LRxLiuomrcmYHdEqcDBeEEo8kxpSI7GswxzBWhLo
pf7k8HIaG/+rIMCjPluiiSzTPUgTi0ZKCBSs2LsNojp0XdOE0X/bJvls0Iyp2bvJq6DrccVmTvgv
+fe/Rcn/GeRxlqnxr0qcCMTZ92EK/ETT1M3XUZeZ9GvXV2MWvC7CCpP20XLK3N01Spoa/aGbkWua
oiPVHFR9DRIgo5cxVO50PSZCRMlFJ6wRqBKAhalLN0yRbAZPRKHAA/lUWKIFPrcgpm5BMVnzmOF4
/vi9Oaen9TdPkfT1f/vMB9gn+vTcTtZqk47jS9rZUxJtgkXO6WuJVykJ6Phji0qxtfhlsdzomYCY
6BiNFSKlXUcfuaoO9TicdLIyJ6sZdYFf42DfdGkgUlClnejLtzQFQWYDA1CRZd0A03bRrpGHiVWq
eum6JVbDJ4PRQUv+zm2dbU5mbWukWomhm6iFcXJ27PU6K9oOQsijdCxVc1uzqEm/2zhMrSlttmxZ
lgw7r11NIJBHNCBaIGIYXeC7qRrQ9bhh7SuSqbsyUbTrJhIq8cMPAxaGcZ2CMQJoMAjUNDYtySxO
9DpKNYkLcMnT8bIIMYcTNtAEajoQojjbht5y6FSEzdWuIYOErPTJvLmBTSN6g+0ywifjm4CcJrz6
/M/xhBfsSv11DMTQtY9FD+hBrNGJgyVggjbdve15yrcvktZO8NaMpeoVnvuUNRG5BDajYD+UUO5f
Xd9zYjSnoT06r5NJ2jiFLWaAFaG3KqeZWDC+oAPg14BDlLfoouXb1lFfwpyrGBslcsakmSUWWTFP
5WayJpyUhxjfcrwWgczC31PSjWLZYUb0813pj1mLTzGQEbqG0pN+uaXzmMxwEkwKHmDFl5MAWlT4
LyechjZn6OsSw79oriHQZGK+8FRxknX32hHNJSiFSn/DpImsDYxy1ig8P6Eqjh1qOXOHSyaoLqQ1
+UGPfRWhkH10astY95M3QL2E643X0F7Ntj8U831BB7u2j2YENfFjFhFzyzqFtxe/uFVTyDXc92EY
bnQ3IoxbRTqN5y84bEsv32j0ajUpExbKVImw0KAiywjYjui7JlQBiDDNxu/RDH0XEZ32/EnwdDOw
6Oxk7SC5tqApJvEmaD1/vrOcOEcgF5cxw2hN+m7sXyX87uKSHUUfvVRzUwLhUwUyAwibIotJWHaj
WUF+IBsdIoZdNf5z4SGBvtIY8mqPPPPWbra9SNlEryX7sGkz9qGNA7u0kpOfWNsgCKPNMEc1gP0o
QX5LfCbIKXQlBYXo7dIUIi83cTcaZzi2PKYF2UziAC/UNrFC21y7kAVcQFnFwfLrNP6W1TV2JLKI
YcaBmk7xJY4ETg53Vij9k5U300F961GDyrHxheVwG9m82YdA1ZP/nUlhtEDSdFUS/RiwB0XtbsEl
N2MoIJVx9Byw+SyoOXZqonHvp2YG7rlnjSScZ9WiW6+yfVd2OiH4w6FXEBwzYSB9IQBKrOy7KVHV
T4cJBl3ZHEcLpRZOz/YE4bdSwk6PXQKVhmKb6uLuRwk+dUKGmDTpgHtStemyKTEiWqukHGuMTKUZ
uxKzXU14QLPRcALS66l3akEkjd1q6M3IUGpkg2yhg+bS5CkfFEEwkcnuOf+P7J4LOVhBtfP9DofT
Se1ZyJdw6v0TX7/ks+93qrFHHMQFclR3X6q5rMjYKHKla/LZOF8DFgutgNg5h11FhWslSkfa577l
5uQJmA5nh7fgStwEOVOWv+3GrKrIB8W3uMD30kLfIDiqGKVBGI3tU+4WbpRCNimLGG3eZGkc6wE4
r43IIMGChJznebypszjC21qWoLmQYafCnZ+tLhqMQrzZmXlfT7HMH3uI1QuCTT5V6rTWbKpnYs/L
eefJaTTbzDB7niDXhoLa2p/sIXiyEcBRuKkw2QG+7PmI4TEa0l9++smY4+LzZokSGSOcPygSMlD9
TPJ33AtDqi7kEAQyPXyOybAzHpVBl4huoNvUqHIMBCwro41wQQk8DagaBYP7s5+Hun71wNMgAa7k
aEDtZRI11R0Vxdr31jNqPh//KxLA9gI6WBpijYmdiChRu+mg4EoHF/59mDhuc6tAwhUJ7h0nrn7i
NY+tfYjPuobN4dUGLEwESbN94AsFXY1ldvZ6tUkwEqsvc5gUPrJ2LP9QDJdswGrh20p8BVUt0nsn
IxdRAZyvyDKPK99q78O0aMO1aLDYb/gWVM1whemWo2tJRfOcGXx8ESqxZJI/vSytQO7poHGq7xkY
jARlk0CLuPKKmhTPokCBvhF49/xnnMUKMr2I53DX9ok+kYOj0AdDK1K4UyH9MNaWAwud7d7kPhSZ
YG9J2HnfFl/i2eSEUgjre49RPBJ7b9QBQNKwiv0kWvkuFc2EV88Cugv7xrF/dEvQQVqJhwy9DxNW
0ZzQPdosaCXbFrU+PIsqv1R94uXXOSHm8sswK0/42yiYeFVY/lwMH9B07TFuiQepp+nSs1o5X9aG
PfQXXqrRv7RIZ9blYC6ba1kTD7LWMk3FS20lQzRvdTD5Iw5zL6yBGzhk0u5rHbbIt4RvsbI1eorV
V7SW8XgFazp20TSh8XtkmyvJPZJt5ABf8FHpODnGhNkLB/gEzUCxrZYmTy4tJEvVQRAK0D5q54S9
63vQi8Ma35mP4haJTc13qLw+IQoszRm+cCicoHXxa49zSJhNwLfbMb6BHoIfGZwF+xHjXqLwKy25
9XFldc8xHhSPqSDmvA7fVvVu/Mwa6rQ3HpM82S683HgEfFJhYbJ3buRBOWgyLneBGk1b/kYsI0lA
teC2ABCkBGkl2DHXTqSd6QWiHr+aDQGHYMFyN1dKbntVWmlNcPyiIGoOLkEo/k4bR+bhpaWUzDlA
FobBSiLBkvqbtvPt6mfq0Jx8YWXp02Jrn/46US02XWTorwUcU4hLJ39ElTu9SfdAJUq+TUdqG4J5
ugjpPyx5K3kUY6qK/HesgYpfzK6hdWJ5FdvzdVcgHRSbsjS584pnXzHeXbwL5hKdHEqx3YRB1tv6
Dev9zyldqDHVQxDZHn46MnqOiOkI1dt4JRG/JLXJILw05Ea7T0WjrObX7CuTHeB3wLHdlb2Vuc+h
6kyzH6cQmpxT5HjHDa+lQlsdYkZAbNjEd8NisIevfIhEuBgq4WHXPSl6dXsNEiroLvnafoPjs9Rd
ZJNq0uwWV+XZG1rP+WqJO3Ty3thCxtZ9HTvX3TQxfm1lJdVl6mecOJDdyRNVYDZzZ3YgRBy7vo/4
ihgQhndc34RuV43LoY9UB4VWAnxCp8au2ML/GEe17B+kSF3MHhxR3e4V0FTWfG1NYHfDNkjsuaDs
4YYVBhmZlJH90xmm0va2UD0B2FDZnHtyKMQ4DzExr55VQ+nyIL1pvZnsLhx+eASX6191zjTk7bOM
OJr5Upl8wRPv5FZqEa7mDkVqX5eoUAldqqDex9ewQBWbjZo1DGtiL0SGaNi2u2RyDjgtBotMPBPM
XrPJ4l7DFsnqyZpfiG4eEC2MDgrgjSEyHAIeiBnLq7dlB60Wu7k9CeAn5cj0zOkyRkoHctAFvt+w
nPJ/5S9IVm5mLkYyFperabF88bS4fYvRh42v0z1kQ5X240MGVph9pArKIOwOVhLZAgDGgleRWBGL
g4Fp8lHax6jLQ1uj1tYOAnQiIUvqYePcyunnCPusB9os66noH00b23F/ABkzZ9EaU4cWC+GzKE7c
IxlRhaofwsZtG/7toS6Hlv27tMWFsbIGC49VlKILDqWliDgewn5iuKbZTPW8kykpD0ssKpDpLkw+
uLYld00PZXFa+c2edI/a3qXXaR8STX7fuCICyB3nbVT2LVEO4ZI207POqtIRF74sqjLd9a5XISTW
HuefZFPh74axOWazkuRRoJoIvW3geaVVr3HUkq9CcMrQozDcuEEpez67YBSBdRWMC7EwmCQgzJSb
UZSESK3KsIJ+sisz1zplXUet08dHQ/0DsElZj2V8qTJJF2vTz3MaY+GtWX43hZtNVb0nE6VeHCBO
qhT9Jbu1oouvWu3NVAl0TlrB65xBZbGYrYvcb7nzIbfzGPoaZ9fxELm68L7FEpjTTeCUQHKAVooi
AJJVhnHUfuUYaVTyxPTmsDcUrfGH+342NQxorX23L27xrY74S6PCKSz/qLs596GaLr5Q5pUohSHa
Wa0/m5epF4lLbMuJhOf5hQAi28Ts/FfwMGwE4BIiTd2c4nmpoO0VK070rfbsxQeiEiU1BAfQWbiP
VxI2abg8hq2pkSlHtDUKop3wPtjOiSV2opvxWVvOW9MXXvzDYgftfc8r5iZYyL3C4NIsNi95lbnT
kNyVgUrABgHJDp85NTNSMA8S6XzTdKpxn9jJkHTE3TMFrbXLEGauJjZc6cspi63xwrNim6zrLkWv
1NdhP8tfqKR8NvdpjqEWOoxugP+aBNHxDWx9XvNlPTg0mB7aybU1sfRegZwO8/HQOOV14kdduPGE
jREBHENdESNRh8bM+nqpe9/6XRuynLaKjqDYuN7iICluQfsTnjhCQdX3JTOR4SuvPeIkNsCpWumt
a8Kg/G5NbcYtOG8at6EEYMfLrWy7wXxplJ/z8MHKq1GuDbsxCEe2mxvWFW8pXLWLLKepLrRTp+Yq
EFNvrr1qGZKrzgnIuwdswW8Th8piTuZ7qssTBceSEqk86MC6+alVOLXXtTtNowb5G88AqUU39dGv
wqDExaWBmRw7wFxIz76mHtPOPxiigiyjMMJCzwYZ5zH5hQNYjq3TBBVKNMpVOpg3tVBYVkjbcwfw
mrlgC5vWMgFX1hIAoomMK33bE4faXgA+rcee0t1bXM9+t3PwZww3lB5GskBlF7D75iDE9gjGQmt3
01U7JtmMj6mWcaluMyHHqnkaHYoRcDW6sm3yW9b5WKRUMiLtVVtDo9UXFzhSKsvsbMfh6Z1SGks4
yKtBzwuVoyJMhoQMTzUERbeevNJgQMMk7coU/laQyHBLsJKJcgCARoLpqkg2YMtoWgyGdDwrTb1m
3WVazT9Du4/C/LmqhVWDys2xbkrnlkkJJ+01zcUJjD2pABDLyLFEib1Kk6ksg43u59p2NotDNtWj
JqbVww4QauvnIkzARAZ6sCi3Q1bK5Ulb0exRBHBIpVhWygh3KtZTq4fwBva2hRh+xLMwXo5m8MdX
q7WXF1W5lC6BnyeQWyp2kWafdpaWD3NcjYaqQEdXbEXdIhSvjVOk3avCv3U6d5IqBpa4J6rXWcdz
v1TEqukoqx+SXCgye3rfa18c31pw7nXsGPtXJI9DwbET1w92tMBnCtpWNhgWDBEOAQZY8axaJYfF
eCEhsNrxrFMwRq10Zq213XOMHTnT4LLKE2+p5IUeA81M2fkOqOYUKK9zqIwTucepgdSGpxY5CEe2
ts8IPOnnyCepsegKXP133mwN/mOKTdg8Y7vo2TwPBtrvqzJ6cmeSWm3bd9eKSbO7CfJyGgwuIj5F
wlAbNb/JqmEpXeve7mOOrVlt3M3k1m0zbbqWOY86XiYmhJBVMFrDzo/TgXpX7Vjz/CuAucTBc2lH
RcGYEqN32k+Hk136BzC4JiYJg1DQ8S3h/O7NjEZb+PZG2lawcMBoI7vLjnSJ3SraDgPJDdXJ4GBj
iCgElGA4Dj3VIrGdPRcuT4Q1G69MvbTGwTe6ZH5VHsDEy0ThVCKE8FUktc9MxNfWqrcxAJsHus6K
KBeeQtJCp7zqHSez4m/GDjVe4LgEk7J8H7PIXsqXUIPnx8WR1rGEb8x6wEzn+WUjwbK7owyTfRuL
IN9Gud0RzsFBC5M0p3HrdmpUV9h78iGG7iWNS+xna10Uha834exXLtqgEW6ZCwhJfbecPBrYG8mh
vizrtBq+Bnwny36aE+zSRDzCYia/aLaxs+dIo1pM03QkpseQaDXrlTrsUGIgsV0iGbNqLAYCqYdy
ca89HXhk+JHZbEMujaqYTSOHggYHl1VQy/sqp9LrF9youtEPWCgAPYFtm7vXYJJh/gQEDbNC1YLA
B4qPhnh5Sqg/g1syWJLrlyS39AnPMDbsSeZw8nH5NJZKEtLj2rhsj33ouHl1MZCj5+J3Yp8cKhyR
QQ/YPia027GBzy9ViX5jmGIX7GBTQynXB+ZddDP7KSDzciLfBdSS+9Q2YUA2YzuFYfc2q5oJeSeY
1v1nh30uqVfL0sv8shEqC9Idy5yd/tYYrOL7iK0kocFKEu+pQh2W93EROy4cekjCgDkn0Q5gGdM4
i+CKVWnEwTyHqoC0hpMyf2xA0AXkKJ6T2h2u5RAF5Tc3cClfcT5wAvIjB/73yb7JzQgnwjVT7a+o
zGWh2fshQnVwkuUcZqcTLEK71eDyEqjWsv4M8/Y03MKbRkTpKW/V7qlFafD+Sb11Qj6pZ9MNHAw2
OPTpB6+WhEMBBT60LU/TBEzqutZsZcvtAqYovo61gR1Pp4PzVrhbFAjSNVadvEZGHbNV8bcjVUGW
QBupT4y2GKUHlIcSs0Jw0feRqXcZJ732i6ILXlxFBfqaYiu9glLYxkGt4/iPjIgqesNrwxIMe8NU
0X9ydh5LduNqs30iRIAE7XT7vcuqjErShCFLBzrQ8+nv4rkTdf0qVYSG3ed0bUeCwJeZK4nxRB5z
+sPsEECDlh/L2fGoTIHLAvQByPiuJ6VOYsXvPR0eG1WEXJNJCemVs5Od6uRuDlVANV7lxEtInKZZ
dRsvt4bmWI99FZyXjoflp6ptIUluCxBY802YlSDZNiKfclAEJU5uSmdUOKsdkJEehProRuHwmUem
n1sbd7aMC7c/MMuK6xyqsLw4c8Yof9PLqp5/WE3SUkWwAMC2FjLMjLO6Axgvgu/b3ot1tEahSrfw
Dswqcb6f0oUTBnT/uuhJMOH3swLBXttaJlgfzWjK4aim0AbWSg6ahout107lkp1NMDTWcu/yfVcl
JDrAMNbnwaTwqlz0jppIGDWS/byOAkgAd3H+NYf/85A0KnNJm3eezGuKZBfPFGfC+20n7lM/pOH1
AdarZZyreJgAe5+5/O2JAavrueFwFWprJkC+Vew2lF1B7jJmgcKWhPaYORujQx+IHN+t71OWXDTC
LNWWvuV1Oivm2KOLex5sO7b3zcRuASa+tKza+5SxRgrGdx3NkothlF4M4XKBu2qL7ijRV/MAspnt
+vp6ADiBP1eC9UpsSAgV5PUjo5JmROqKgsVPbuZ2dBJrJ+iz8JrbyB5lF30yNMu36VNKWZ6hXV42
kcp2vTc0breBK8SGYi8TRry/9OAVwCOSKLb0D07PXMabku1HaOAYt5UYt94gMv5GTuNZemdFoqI3
NC+071LFM9nRcjUYjLDxMR6M1974Juid6GoWkwEva6frZOMyu520j/6i2EZtZo6364ZiDHTMmd93
qthjEhyLRMNu9SawCstk8XTYGggExNGa0Edl3gUZ+Uj3TL2Z7qkCKoqooQQdtZN7GQ3PDMN1Hll2
OW8HO+L0witYA+MbE5uW01+UMKYjBOcWoXiKTOfaD4o2pWzGQ5KAw2GOlI3YoR0qN4ObJZNDlF9F
ZN8As4u0mEy+rcEIFd/RX3rvpYMQ4JoDUYfKu+tQlVjvoNqObbeh7sPqWujTLb11O0pPJvK6XEoC
fOBYlwBc61m3PsESC4gR/w8WCau9VULyc2JGVW3+gq1TVfWRZwSRPigMTehNO7eyCJES/FNUp9Fe
M7g/F6GDikz9vEzs6mlB0HF9yQFOLE+yKrtWHRPCb+21WLsmD8XS47oF3IIXOzjBeqQIj2oya0wf
KTHo+69UARhNoVJfDjDTnUGUnn/xOwps5+9dXvC8+CT7ArjJpU1iVVs3XayZZz0UI2LQMnPlpLbM
vxgZUQ51bwuYtOONHc9sfu67kP1rfkdsQrUM0KfOMOMLEqTS6sxsJSqZhHKGG5xtm2Rs1Vh4caYt
17pFiotIoY9+2//E32f64RDEDlObPSfRouLMVJbePZXpWX0zKyd344cKM6ncYRJK0uyZ5dDqrzkx
MDkDH1eKqmb1HInsPkrD4Ilgl+kqXW2VU/ewecfaLiH9T40Ne3/PY3gitIx7aoouTWbMSqm0EQJF
8wxfrLLLK4P0Q8Y9SWI8Fdclfkfai5TXCnXLvI1Dww79Ui3TVUrKe/nUloVJn2O0AiSGuPGWUJ9K
njmQfseurW3nQXAmqd2rIcA52QpIDBH9qlcUWDFCr4dmaS5W4/ERb3rfS6vHBURdWjAkb5U6BdlA
jpyDQuyl96pv0gyyZsD7VKcEqDtPSVPOzGcBgTNckonl1uNjI5bG/uz1Q6+/+T1lcjBTUAwMZADF
s3VfhZmTQsP1Qyef8ImAnx5gPqQZK4DzMKiu0+UXrsJ5oo85D51CfKQCuIeitNWIKEHDAw0dcsqb
Te54fbmcfeG2S7dLWyPn6AMzZGOxOwVdzCW4bOM+azFRE45L/PEJAEvQYtEJGIujgYSWnkBw8rSa
xzrcjx3UAzprdEaxK0ptXTsIYn6Vl9LcdZG9nlbr3iyUdYoiSWMa6YYSM58uqQaGutOLPgvvsWVz
94DnD4M41Z/DMW3H0kLj6z2IYOw3G4fOtQEti0LarcNNqmZYwwlE4vmYLh2q1HZNNsCIsEe6rOwD
YJUs1T9Tdwr7ud7FUQUh97qa4CkQmOK/rI5JNYsmP4S8tHB2tlBZlIwcSXE/ePceki5NNjCBBf2g
iPu2Fz1TbbyMH5iaOvVwn/T+qLuD0w2qak8Td1vNmXxMHB9Jha1bCkDoEi8eG71tUjS9zQgfpmx/
ACPROv3DMDCg8W/8YViAVNC1RLnEg8UYxsquLGaHY/DdSJ5y81MiGB6oW4oT6J/JObQDyg1O/mC3
ghrjTkjoB0mRuZwsirFM4P/CH07itcN3kHQH4s1p14b4wqeWJfOJ9toYlXiyIMUg3E9fab+MeO9s
5dmhgf4ZaXmkRgUgW9sNUHxTgEhMFZpCj7681Wk3U71Fe1C6qJPrF5i1nkHlJQb6brLkPFiiEYj9
GXnbSxquTKEWYuEopRysU4+JLfRhJvjMAZISGfmrwiojkjNwOluCjsLjQFLdFrQV55dkbCqnOXCU
L2tSEFbXoyYWRJvT+6VX7KA2QWsGQxUG2BfYtJvOm+p8fHR9Jrj4QLjrlzsoJ13+kQRUhwOr5t5A
z6Xxx4EaRYojF+O+GcqmGr9QMp+o8rNtksVdsQZzlU8MXDmnscSs/zQuL2lcMTYuNsqGiz5u3QLe
HRQWJvgFnU9Bis3rqCglzeK9Z1yvEl/immLZ6blux7iESNS3Xu/Ti87wopjPKbW+OG86Sj0TvTND
XMqPytjoYbtxQGkJ7+a4bRzWRKuHOzB9t/oIrEBwIgJtSvtaMWZEdti36wmmZ7g+RKnwc6hpizH2
D+0jH+XPjlIp/oqcKWl8Vbp417cKYw0gi3RWQeDSmj6EaMSVGqQ9PzVWHxKGH2zS39bGuGlID+M8
4FpCOvJ5eN0Q52BVezC+Dhz/RPkFHoR+FrIPL+FUVLn/MYMUBOXFh17GYy1ZEvY8mxyqmxcfkaEQ
TM6tB53bpiaHAykg8qwDsqFo3akOZYmLJ2f4k4/hNSesWVNQ3Q9llPJIzEpV7iXL7nzpeDwh9Dqz
5XGNQYTnSayoxQte3DIgwIw5xAqtW/Y2MEBhfA9FC9M6m+r0YzZRGXmVkFxD4EsVasQNMr4UdGGx
meIQyG4ynE7Chk4QY2pqY+w5kxMMCS1bKPjDgz1UMUARNysxBm1c7k+bekS90ARyxivCtvUIL1BA
LxYtbY4wadjWqX3uWwm1SOzjYAhrCRfvxPOpmQs616MeC227R2ujvwegh5yCD3lkcFhsCJyIqbhq
0CKgX4/QVW15m6edGw2PEcdmtgPbNmoTMXxQyq6Jo3BlDIbXsxl016dxqZDcTnCuRpv6wFBYJWcq
j+Hz3dAxxpXbgGpDCLvKqQCeUPhAHTN1hvxQ1QU/iAPWqAS7bgFXYdI1BLeCIFF8y2oAk0Ztsy4t
4GNUIUJa+QVPhM7kdURZNw9wD1egZIcHn0wY+4ObDxRcMHXyh7slVazmXxAzVmNDoiT2jq3hUCNj
MAa4tAExMYnKHylxjoOKd1fPot9B2rKscKWb2/Nzhnep0TubUwYgnRa4SHXJsiBov9qlk6lvvTbN
/KMxvtFnbwKjoq9EJ4xwNulkKcAVmt4ZVqVEpmFebizGS+mjZOfMYRjyZaw/+tSZtNQUNKI9c1fG
7ZckXdsJzNT03oqNZDQGSZ3uY3UzMv2oj7QVUha4cdOxcZhK87ho93UJd/82WYwFMVBWKsw+OVZN
0mcTK11l11UTUs241Y3XRycn7+r5uiW9bS5DowUn8tRyevU55/p0xN7vRzmFmyxPa0ccx3Ti+8Vv
3vQTnXVDuWZuGT+oveiyrP85gARsfmbFxIV5zKl2m+Fmd1GhD7ikhAvag718BgIeAXcGBE7f0V3j
Wg2n5oyUsex3U2qy4sqCxlBeMIYnwSerDrUD5SlA7D3GzEMXe58vhVIPHKNTsEbJNJgBO1zLfv2Z
epJcPUypXqwTGrAT3IVEUWkqy6LWr78O0pHs1ZMwTkDAuz128mrrLAUZsTqB23YfApvkjEePAQgd
1CCR+TtCAqG7TrAHGe8RIoQKyM2xRzsuVmmnn5aUidJ3xstMJ7dhbkTebfCdgYrLUcVCsmhZaopL
4EcmhFJhBfM1cmsXfmAv4RQWSquF+4EzQA36PRGJIzMIUThJfk10vusAJ99SJz8TEa2kFPS5ctoK
To1qgE/sz+4j2PRsPPeugLS+ZTGvy0umVS5p3gX83VobmH5he+3NTciOJLLDmKMpR0GwLA44DSDk
dcpttXOou+zDvY1jbz6z1cnAe4OPXp40zWH9kWDpNHVnPIYt9RNu5lXlNvPrLl3ATU5e+MnXqokf
pmpRdncpnKgZhmPO4mvxuI3b7hbry5zuBVoNO9V1s9NvwnjW3XXu2wvA99nq+DnqwnQ0w0S0Qjrf
4wTt29+5QeDl30a9jPU9uxfBdTXqpMoJ64rIm7btuom9ahOaZNp9O42hBUuqdnT5kyDEOHzRNpvq
HacxPygOjgoZfPMUNHbBqNtuqFyMXIS3VcYvXLyDtDp3zx0BlOEgWLM7mE7LRNlDK1KTCoTYEKc0
PDxuWhwZbHpoFlLYzZw7cFpDATpm4ljJmbCXdX41hFnbndqmy6lfqVKH/rU8cz12ilEm5H0oGkTO
opGQg7chs9/xOcwXJ3zG80/p15YfumVOhJqLW56+paifPwyruwnzVqOYxG24XeI+hNxiMQrtWCpJ
X80+JrlzlYgwBWwCtIp1r7PmXAMIZSY53JWYH9cHSWBSYKC1xX7lDBbGUdMhyaaOpDACslUC+Uk1
T+3NYpDJD2Xn4t5lDVKjvkt4krWcQAaXRG5V8jAnRTOZ4Z7JaCN/+KZs+Zrg4jtsqCsIk3BtWU/G
8NAgwGe0mbA7zZ/5L4b2alYe22A6cZiWHDhMMVyAc4doDeaz6CiW1gHE8WQ/zL1Fr1DiF464dcDJ
qmQLtz0s6WCTCZvPvGBk70MN7OfpxfIY+NDg1tFNEW1LqPWMv7UXpFg34qzqvzDlDJKJo4IDL1w6
lJo82x7opHOVBxzV9kIGJFPYBU1VsqvzXM/uqVKu3T3ZNmLTXgjdNcHaESm8Bx56KagZjYkC1Dub
S2e5mUJAzk9REeXNc8eptj3PAHH4n/HuNdGpWx/1UM1Mj6HwEPtSdyCmgqjFLhvCY+gu1XoGA/NL
OgYaqN9Y5YsM0UgfEzo/9CG0RczNMzPgYn/m9iPG5DnABHAKqY4Ot3QIYBRyY88yj36SSdBwSlK6
3ZybsDfOS1wnXrCnb8DX5PdwY5zx/cfaBz9fgREG0scX6qEqtIV/Y6AhIrTYQ2bH6Cw50FOLBLhL
+RI0nnafUTbaH8rZ7mlUXaVNCJg6z3OuTuoK0MY3TPtQHzbTKpVxamMKNt/gOor7g6LgTN/ZA1/r
FYpb27y4AWWLt8Gsi/kExHWmRC6dy/zWLlrPfqnSqFRf193Wcp/lgd9dOREO6hvdg1b+pmt/BOTl
DYN8GkAKJuup2HVexr4cvW9TlFV8KPTiyDuUY+DN/ibKmgChR3ptNoELgsPv/bKt2XXBzpVheN+r
Jcm/iChj2dh47OBjYpijLnCwAhId1caa4KldmCC6IShBz8/CXRpB7doya5mXDHsBkeincaFb4QPl
w2H2NMMRhqm7KD8DqQVu1Yw/p7Hr888hoMj+MSooajulDeeuctcodwJ6W/QMDuBpJcso18eEUMDF
Shotz3aq4Peli5kjpkxeahcuBsE8x1I1LkXuUoxSTcLcY+0IqaT2HJLLKB84qKHqzlQu0BgxZBNG
iIrNVcs00phcfly06K07Ss/tPccP+8XF9FABukw5DuLLsquAElRhu2hINf2xDOQGdIBiVyKyfaIp
eKYMvtLWon9WQ1Eu373E99An5xl9eyoLAVaDLaS3K/EJT1/rPhp3Vdr1R9nV3WOGRd7+ZMQ8dXf9
6N3LUQfTRRQoNeUmZfX/uR5txsNCtb218xCLwgL8jT2M3o5+ciQpN0p4Xme1U1nsLvwWJqcfkmqj
ppBjB8DcJaBCINJYXTkMeRyYHYTEZY7OLPJV6e6nQFHtVnfKbR+BEMdE2plrwxosl5iJMmJi4N2F
q4jz2ae+bnZ2mCgg4wEMtdQEu4yvpLw3AB3pEYSp1S0xjZI5rhsskU3xErPIfqz7QH0zCQXtNwOT
yBGM9tDJ5bbVPUPaHZs9AbcucdoseTI0e5t4l3FPR6ggqgmme0Mt4ZAc5MBh2r3KesOQZNe5sV88
OCWbtp4SuJh4AJDElIzEdixxe5ot1vRl/F61iKSQRv3sHidsysa4pNIooEQPlyX2rsLNOL1vE8VM
ZjVdxQTGsQu5znLUeRoVP4I5EfK5y9rE+1QyvKE6DcUN1yIqbb5C5nRdNmfm8X31mR2zhqzOCB97
2kElDG/vWysWMvoYIHCP00OLC5cgM/5Ey9SHWmK6o0gvtXRe77tyqtTHQdL2afaRgkf80x9TTqGb
JE1RVNjXMEfptrm2Ih46JS7oGCejXXjWqYvhAVKBZgfaqz84mla0amvh9dA3FikfecenDBeL13AH
eU/rbDtfZb5bpMtp1IIHL1ioKcSOHOeEsx3qFJuq1Xe4Yz37l3BUgmcAx2aKPbatcz9LbnL2w5RY
IMdGQ3YXebjsqdbuKGi5D02GVr21cd8kt4QVRL7vHHwL9T7IJZbSzcT8iWI25Bw/O7r14nq3ktuF
Fp0SK5n4aIeM7K4otuvk1yCfsjb9HHuLG81n2+M+Ew9z72BQ82NdTzdejzO6fR7IRgThx8FGFCAU
oJGj0JAlHr8tCjrb110f5FH/YVmiIuuZ2Y+qblYOHmz3M04maHNXhIS6/Gc45lJPh8ZK625fzJaK
llONJ9yp0bA4zdE03bhjt+scKYBRhW5v0dWV5GqpP3Iy7gRdrZ1JvEuwNJiwdo6Yw+JHjXQImRNq
oQTLl4OE/ZT6abk8+o7jxvbW7fJxaL6mVaSR5dwgozCKMEss6tuROYO+VSpR6Q73DuicLcnF4qVN
QIt9nlM/qq+1qMPpJ0eJrj0jwcNE3/m4/pProsE6+T1dWb/+ZnC9eLy3kPS4FTxsxiaiLz6OS7Ez
RseE6p3ATuSPmZ2zkuynowlysxiky+dYEys8xUCzhxpNJY5sNTlHAs2A4ndxGnpL8UgnUMMeJ4jw
33/SljBhtVlcYEugVvOsHZ+dgJeFVh6EhAVyL6Lhd+cRWsib646xVdZ9Bx4LvHEzUxjZYNGYgVf+
skuDV3ntpnKBtlJcTZVZO3dtN9MwSeIAn2SJlJp+F0xih3BXdyb9odK61MmGPIIzYQJlQPUBe1Qv
y0s/ZJY3b922DFhqVZG3I53gIYmVz7oeEu2ujbpjWV839rL2eLJq+cEXVXHIbW4zo1SbHccERGCw
abEXMbdGntezeJ6sKX8OskQnD8ZyfPUixo4TGBv2bBxGZ+MkzO+bD4DZGJ6AVy3Q3smAI3wSBFBN
0cUciALDkubUFCH8CtnAED8YOVU68TUilrbVXuJgVjeO1qLt4eCPg63O+I98xuJKTssHBlcRBT92
qMU3GTZu+o0ywYY+dNeagy+5YcAB/NLhG/0MwCS19xYNXYRGnITTXwsj37YpsrG8XkxfXLdWEG8t
PBjBLuqr9ZY3njXXV13QLtVMW09YDVcTqArw6Cl8MO1uF6Kcns1ksy/6lyw0s0z5dHKqsFwNBfoI
8Aevk6c2GV3KEDwMBtUdKcjKv5nrRVtPljWlzYc8w+pibREcOENzMkIJI5GM1ZmoTNgncb7LqIKw
1Sb3Mtqn3GaabqnbZmfQ45XKCzQQ0Vmfi9E13U1l4oopbzLY0zPrRIXfzaZIWTyPxRrwqHocVWsi
KJ3SC+a1DlLsLLg/7ngvckR3YPn0vkwOuwQI8LqCrH8tbYRkmFB4m1K8PYbpaYXgN9UE++kpCdOf
uVfWLKpJPTsLQxxO3NV5CKSa2h0bhTw7OT6rHN+HGy96PpAqSvEMcQkE3XFY3NTdN/7EKdhBt3Eb
jtk16bGbvmvjlD2fR9/tapMJuJkZZiHnUr3bCac7Zpr8SgYseW5JCKP9Ml0daX2LIgoIIvZsfFav
9rPsSQQ6iC826atM3oED6ZV/6eOiiHOPZi0ns5NPIbfZUh4WgtQeBjKJGIGkXiLK1suWKVvCFCZ1
0soOr2bpuWtud9YB9hs2TkEyntJCrMe/HqYe/VgYJkov2hNIW7CjicWFw85kNMuptvXwYH6jj7Oo
CyqYGLR/lFWCrszSQ/iKjZxhPAlsYFb9Iw7zQe+HpCran7WN3w+SrksJ+pN0jCDuQ3YehQp5IfVh
1lKLsUwgn3XrLjuOZNN4WnzXE3ozWBN7TgqpR+Ph1W9E1p2D0cT+XmoHpj5qXUyz5gE1rWLnZ5sp
Gp/SyO85+DiNdp4knXQJGgvfZ3FO0WStZBt7VY0uP1aenLauPbbcAUkxYbrbFGXhZ+1+rXlGty1B
WfN0mSlYXctXlCnuCHA19bVrFv78KlmlFc6zqiT9lBH/mEmZhK71LW+xzh48Ec7pS878Cbe3qjS+
nEceWyo5dU1fVi9xgeD8q1Cu68yP0tdTiKrgJCnKeBJnMYNfWWHmZo8oXD0j3hhN0cfeGGUXO78c
bOqk2gRxVT9gQmL882OymjHPzhxoAsnzvsYFTKNWwYyNvuTSopzxSAuaFqhgSOrxjw5n3nThi+qX
8iUtZlUtx7wLGe7AWjXRsjaQdAGj5Ynyt2W6IVMb9pc4xltjsxltFrDUgmGLfekd6cuvHQlQqa4Z
AJfqGjiLWJZNaruMbk0M+enkVJWGxg4U2H7OZ+SIYWO7RpgvocZtijBY0PFtb9aRa1JTQKBa+l0a
mmPkWjNYtfJMdsgq/Y2kY0+xQV6IDhDCpgQv7Wd74WA1B7b9NarzIliuwo4YyB7FDKNUMPQGuVLk
JlYBLFcSRERAm9zzpjN+W69aKyFGgBnbqfAnBtIV4alcf9eagT0GVe1D+YW5LCbx2aCm6dt6sWro
wGNsCcwhVpUWzaNyqxaCdEUutGRelVGhzD8Ek7tyrgNZ01RPOlZZ7iFEqF+g39K2gWeawtGuvEIW
gKizdRdSJoc6a3pc9A4bY+63jkZfb5cQADI9XuAumz8bO+ygRxehHYYba+ZO9JH4SehXd4nnBP41
qU0fnP2IzxBzWN4wqULkdlQ/YWgkzQileZgznFOF605du8UE3fNQT9vGVP6REGvHPUPWnULGULdl
3B1degciSnmzWYSYibyk0/sIsHPbXbvs5Vw6S5Fr+JqhCXF7M9gs4vBKMypk++5RH0NrSqtLKvkS
KHRT973qelNSHWd827R7HkJidjA+2iUZi37kO3VvO0BHWbSrwTrb7W20sGkjYV0HUbQdGTnMFgZ2
JIph6yY45Cl668Ziob4Xv5s9/nKYjtATXw8FFop909UplS4wnke2+gdv9c5EeMCi1r6W0SydnnLR
IR5icc+OXJm+JdTHIF99zGuhw/FG0UvbTFcEO12Q407LcQ/+cE4wor8aQybe6ZYLb1EfJiUi3tNI
+UupL8KSZioPBYNpkR4HY3pFeNK4zVJsKIzwaINQc1DjEOVJyPH9Hi/k3DjP8SKDYCy3lD8xE+/3
CTFETddv18dZUD9MHKsVejr+WDTCNcHL2J5wrrITP6ZDgHjqMOX7cSR58Csb0Y9wPZ9IMUrj4krP
R5mlnwE0zT69WW5fOl9CNpOxT0gJYwOw43ScGTnEk9DllZXV4OF2ljsiL2YioN143ylpi/KAKTUw
NYh15pxJ6e+RdZEQ6d1Ky6jltLz0qMfHHB8re4INhnYxw3OPOEDOTwytk0uEb3lMLjZrRXQvZstf
SiKaGULiTxM2Qfuzb0rNAefx74CAP4IdLEu9CtIngiWzX1R2bmyLoyWNCmkR3Bdx5FCMlPjBrJ6x
vubWvPv7673Fb1nfx298DmSxAYUIdYY/vRKR+tzYO1rMnO6qMGqU78BU3nqZ9d//9jKqNW3reH5/
zofEt/EiSMhh/si4hUKniI6Mv38a662vT/33dXDjzNhf6vBUrLz0LEkOWWaR2AwJuPeHuqF6Teib
2GG426+T55k2gi48LUXHQdHQylB86B37HX7rW+gy9YpO4vSJCNBuw5Nsqx+KzUvvpwfPpWtT9h90
MZ2mqvjVky+ty4AJAz4PDEIYNpC+UYW3ToxMOItPYdp9/fv380dMA1fXK2zIZGfEVmwVngZbPpMd
J4NFJ/A7v7H11o/8ihCCmubS0Jbqs7bSkZJP5gGYAnddK/NpZl+VNuHArMW2MprNx35+kmmXTodM
OWH2AevUEmLILSL3k5RGiv7iJ6nfmF3Tsv7dWBV4w3cA1Nb6A/wfCodl2a9gIlMZMsLgpsLrMC80
5YLXZdiIkb96mBOoA/7CLMc+YDb+FlvVnVCM7O2AqvF/+hnsVxCQUrtq1b2K8yLN+EPWosTv58rW
eeemfuMusF8tIoNXYwGYG31O8mQ5NQSRrhL6PE6Wt7Kv+y5853Z743L6H5Xnt7va9DhmNUyCcx6q
Dot6n9ENp1vrHSTSW39+/fe//fncUqgatrbONfJcCuqptrpjE0m0pL//Dm9csPar1cKhTrHjiVic
x6SQFg1sJlgO/Vg6TFqiRlTW/yfdvwmveet1Xq0DrsgSW9GJcvYqbw0Ua0wq+zqdknTn5utA4e8f
563v69X9RyMZ255+MWfDIPw6ihJGZRzd+vIdeM0bf5/Sz//8HnGFkDNJYc7BXJZHywvKhkBUhED1
T+//f+if337vtO673DTanHtJ+cFtGvWW9zAhgIh3FuS3PsCr+2JUTWfYbJlzSNsBxnID0wn1jqPk
v11Q/3ss/fYJYEJUmcetfW7VlLDdQ9HSieSAlqv2H7+k9Rr77SUUoxJ8BVZ0HuvEempoRP2+xCI+
/NtPsH5zv/31JslinWZJd8aw6n7Mwrr+wbonH/7+1//HivrDumu9uuHc0O7W7G1/bhsoN27jZfeU
LdJxVNO29a20WGE1hXxMJShBootsWpEseFf/8buz//vpgA2szqMOlpLn9j+DMpP5vXDjtP2n+xyW
4X//fpM3jB5RDS9l6gXOySVell9XVtluod8Xn//+Jb51Eb96hku7IWFCjceZKIqA2YDp5iuoiuyd
K+CNZ8drzFcumoBsfjeg4WTEDHKa7yZl6bvaY0BZ0dfz90+xrhl/uBJe47xyM7Vy6rkVo7ZwCNlE
nDf6HwEzGCD6gRsQduoxwewlYzYwKBVV9LeQUga2RP/2Bl49g8H8WHrsC8LAnkfSghxsWuRH2pLo
YaLhCoGo2GCJEPUdukCwPM8AleVjFxdddf77O3jjh5SvVqPKdUemSkyzOXz77bkcB1k+zFS8vAeR
/PMLyNcId8XMjvSwV10C/IMGgE5fxFh/kDje+QTrO/3Tj7heQ7+tFm2BqXAck+hsRYnZ+62V7NyQ
tOKggMRUPtZFZtPv4bn//Gks+WrhqwUOF40Sesa+lW4qgDAY/+zd33+LP8LtLEuuL/rbJ+kG2GPJ
2EZnp8BoFKaGoEulfHh6bXvdhQQxaFli4BK+VxXyxpZAvloJ4fh09UL+8NLobAq+Qyym55BugCy/
p5J0dN4BPb71pb1a8TB69HjmneRSG0Ox4lyL5mT0OFnvfG9vfYxXi1FZBDXu+ya5WDX5BN5/cMTf
kO2Aupnj33+atz7Cq10NyiBuKSeLL6hTeXemOVubI7g7R77zAn/+DDJcl6jffvtkEQSr0B/PhAFQ
GsKutT9Mbl3kG0c08uVfPgVelP++SBZgFR7mYTpHgU4vVHdRwZt41T/tlGW43qC/fwQsBguSW3OO
8ix+Wozj/rTHUT79/b2/9QW9us3dsWRyXNTTmVpbZTOBZghegzKatjXGj29/f5E/P3dkuL74bx/B
jlrEkDFNL0tIbDh2Qe9phmlB9a0R4f3fX+OtD/Lqpgs5XEudj8WlcEuahUEITY/s/sKGnJ+bff77
i/z5eoWM/d8PwjiULi+i/medwF75aKOv6heUt0a8d9B+62O8uul4BZgHll1cqioiRgko2HxzE2f+
oXSg3vkUfwZVWvJ1KwcER8rrYWdeUOgEnd+EwqT+hFYPNfCaSlHd3AhVNfW4043G9MUQt43tuwwH
Rn3nYyyTewDs0/JooLdZB8+QOPplltztfoQlTieziXGHeD87XJ86ufQ5i8fHkMirsY6oYlbyT3t+
Gb5aPjCpZQ1rBn2cOTilrYgxDkIwzYp/+/vBq9Wj6AmtebWMLyabyN/Wbu2KK7/D7fJPSyxD1f9e
T5ZvN4gMHhdtw/EaCB2x3Nx/HvGYvbMXe+OKDV6tHiQLsxiCWnGBG2ModrT9adw7UGv/7cwig1cL
yASprWkBol0wDsrbsaQ4HISF3v/9hntj5QherRwaVycGYt5+GSwkA2A/qQWkPx6rO+mod36F/81O
/u9eR74uRgMfKWU5TiPZ4XTx7/vSzfRIN2MylzdRJVc9nkxUUzwSy3Nbb1dIUQxngsUwlTcIimNM
YJ0p+w3I/k6fM4Ol4jsO3mShmzUSvjiMvu31D5aoUu8rSp4UT9znnvEwRk2zvCtXzu8LHIXJuauz
CJ0A1ZnM2bWPlvPBlsK3ni2PloF3DjNvXRWvFsv/x9l5LTeuq932iVjFAILkrYKD5LZlt93phtWR
OWc+/Rla58YbvylW6WpXde0lGiDwAQTmnIOkyqAiLbZHL4tn6Uaf+sq6A4gyraXyL5zC6SqeLUfe
nvQxMxGytOF7WydyuPHduZUZm68mt0rWX20eetfaIYZP+389dxX9aW48B/81ZlcjvI9R7XcJgt0W
I9/l4bRQXV2luk5lnSPA7uMDeVu4NTryIAtyIO64L+lWRuxS1yo1qawij1P9KT4EMbzVkDtIg4yJ
lQ+bhR9XQW6a3XVxGlYJSON6uJcZNn5ZhNV1S6hKcsNIk+p6XwIg45wdT5UNmD3ZO2PhV4KkKqcl
+Ovye1hoh4rj4dKb+wEc6fd1JrwbghSMmwplxbfLv77wlh2l5s2GSRiVSYwXZiEzfUESNGjfJDKJ
+DRyokX8wuXnLLTCUUqfF1fSQ4qVHpzEEtu8I0I+JIBwZSAtteL87+82TQ7fxfZEZtaBOJzglcnv
Rnckrhj2I9fg/ZfrmnBu2ruHGKPdWGkekKCOQOgTymLvB4inLF3poaU2KHXGwkOLRCVMDkRX2BXA
yb7/p5Gs9sMn5WOt1iy9BvN/20AeQSxKwoMPHgpd0tLdykg3KX6W1+v6SCkamPBqhNZFeWDXBEEu
LRL71eTCc+XCYqmPlIKBzxWKhRzyw+jzP7e1NebNrh4IY3ngyaPYX9UKFZRmzlhy43IqD/octtoW
p11WHdrU0dfWlIV2SGU2jNo5rmLOmkPTyKY/hDjYRbMjNcSJCGGk67J6ZVQtvHCVjNaQ3RW1svDv
QULEv1qCHF8moU9PlztqqR3KlCBdxEYuFVkYeqL8NRVOfT64dJIT+KLZuK6Qq7SwOvRBEaD+vNfN
Of0pO9y+23HO7fnK31fGrOcjAsK73xxcqRd3UOHPcUxEnV5HV9SlMmhFMRAERlDlPeolA5kdQtXw
1osQRV03XFUQmGbGHCCGRX/AHgLpZfRKfBbhADP8ukGkMucsCxykhyL+nmOT+OhUIvzhSCO97kjA
VpagPoyJ2ZNCshdsgpFvEtIF0CVg9NpdHqULc8BWZptGtjhuVo3+maq52RJ7XX7VDZhUK7+/MAvs
87+/Wxh89OM2wSTDIXJy41eKlfjLxAfhH+L+nb+Xm7D0CGWiIaoc3Ty1YKBUZYF6rtC/GNgInwzR
rmHzlnpJWX9iAgfGeAinA8pyvdrifiTmEN1S/3y5CUu/ryw98ShATeTzfKhN/B5sAab2QGgXIpfL
v7/URco0xkxfjjgvnPs8iRrx4ASYv/KdRlRzf4dae7Sv3JDZynxmVxzPBvpjRHlR/gR3h+QCrB/+
WkMWOkqldHk6p4dt242HEVXWo0NqwpMWOqsEkaWfV76jQ1IqcsQ742EgCjLaimSGl+JpQXh/+T0s
/b4yna2mIH23jsShTQzzmQQ6HJQkyxBbdt3vK7M58nBtki5iHTyZ6+XWisJQ37hZgNXp8gPOf+gH
X7hCmc46Vuqe6M3sGZdXXj/WSWqTQF/LaczDbWX3SfWs1xzoD7cJN13EgFz32HN/vqsiCD0MUWIx
PZj4UvYy74e9ETYmCrZm2qaxVb+meprdXH7YwmQRymTHpwlLKSZd1Wg5GyBAIKn++rj8Trkow+s2
a0KZ8OxmKvLeY/vgYAMybhykbmjGm7gd3wg6gWZxuSlL402Z92SBkKQjwvnQaJj1d5kVad6tptn5
dXhhztOVF2OS1pn6tX4I2yHRkNpV6Anwvabp7qoWqMgrH61CrOutdUgs2CcHJCuEjwaksxd31z1A
mfKWpTtl6sT6oZjJNMFckxlvtQOMZGXGnH/ngxmjivW8NiqdFkv5ySMswCbyYkCKPNx4pF1a9Uae
Izz9Ld/jYVnc4USNiK9ztXgVjbkwmC2lIpBUM7YFdudDY5Xa3xD/brRxycHB8dPi2bnch0sPUaqC
BKAAB9WQh9QOiifLQQ67wdpS3rTIBn9f9wylBGTtqNn4j4on15oc+dnKOONysQpmYXE/4fUCSnD5
QQtzxlKmv+GlQyucWR5IFsmCvReQho0fFVrzdb+vTH3DcXyzaDXrNI/krD6F0xiXh5LghmKlfi0o
KHRVwVdPmRtZc+odSFzsan2bOn2mfS2EJN9xU2ck/OynUhbjTT660fjgah6sN64xE4yCO765RLdy
7r00LpTqQG5kSpCaLQ6NRHy7dUN8p7cWMTHuDR6oJLluCqtKvaQgpSFOTecAzqIB6iAr+YKGNP9y
1QtTlXhBWcak6abWYZgtUjyMIStq0kyq4u/l31/oJVWJR9VBCW+wFuCUbPYwTtG2ZKk13s4N/o3r
RrUqw+tKSCQdsOXDPNtteoC/En/rmzQJT5cbsTBrTKUEhEnnVrKq2dk0Y/y5cFsP0FxuEJRw3e8r
09/P+PDJCt85oMFIsRAXJIftuWsP5O66ByjTfhg7VEbEnZ8CjdzRXRO7QboPu8ZZmfZLb1mZ9uU4
wOyp0caTEVC8mkLHOGSYmhtv9QBRxEo3LezPVJTiwB1dNZiGd0owQhlIK6Z2Oyfu5O/8ICfebACT
QS6u/+u6TlMmOG5Oi0wxD/F5XRkWeV5hYtyPuMOu47TqqpywGYbAb0EFHrQx4hM764x/TWsRt9US
dCZXOu28Fn6wRKuaQhzdnQYi2juR78CbINj5oZq8hj1lrd/qczJdd1vynwT83S62LrV+tkjkPvWY
iYiuKGBn3OqYrKKVMbzw9lVpIaEMYWQ5U3ia+8IWbzFRV0ReV3Crh294BgLiprwE7cI5bXMOCPK5
ahT8p/V+1y5uQ0r2l2ECQeMc2ZygPXskmY6w2ut+X5n7boIT2tGK+JjPBS6expnt/gc7T660Lj9g
aQAoc783YG140uq+oWUsdyAQXxM8ZH9mP8b8GhT52uxcqAH/XXK96yhLcpYGMXA+oOJqcBn503gL
wMEhXFV3zNfrGqPs+UFATjaJ8tFx8I0A/hiZyXX16J7DurLN1NuFu0/J6W1XrsLOL+GjyaOUAFjy
9dyUhf2iF7Nz1LFtNps064s1GuZCn6kiwAzagNQK4R8KB7/9lhg392fYTlG87SCHrL2ZhRGgIjeD
vPZIfh2So2OBHuiSQcSfBnck3Csa0pEc8R5N9uX3s9BhqqSPkECEjR05knHO5BTwuo+aGdXfrvv1
cwPfDTGRcfarTxoBvZ2Hzbhzx5RzABlPawvxUk8pC71bdXaZtlK84LcEIUR+szxiJ0MQiSUNPWQ/
5Hm3u9yYpWedu/BdY86y7ixG9HHKCrynPlHzzl0hbaN9JXaqJp2HlMysW/tSW3qaUgXMxCMLfbbs
l2qwwrdgkNGdbYn2PgqjcBdmnXfdt79u/m+riDjIRu6W7D9DzQXvlyK2yD/daD6syW+iT0R7pSpE
VypBxDFx4pJ2c6gHxIubxIwIQiTaOiOtVjQEB1x+S2cVywcVQFcqwFDVBtTtyfnDlbh3m82lv4/b
vBCbcRDtX09L8Lvi/fgOrMQitrFpVw7TPqwMSPLOf8+70dH3hqXlZP48kofm9a/EHQ3190LXZH+c
CXNeOyH/76jh/7SP5ygnBCl4UU5Lg/jNjNA6GOekFNt7gtjkTU+2RRbeb3RbeXQXe1oqd3UYGq6J
cCmxCY/nZBeLaUOI1L6CPEigEEjIaedRAcjZ9Gq7uTWHs4v31m4MvJ6QQgcAQaFduvOGBAdj2gu9
N7iIJBc1xC9lwsAcDkVNnMUWVZQs7iJgx/o9RK62AevU6+2hjEkmA1ll6NNnkdl9/zh2pdZ9JioS
BhaRCH4fPVTO5EQxFkhCVu6J/4yKfZcRvtERaRZH3d/LY+PD0w8UjcoQtDtJ6AkK9wNyw+ELIbN/
K/JxA+AubfPLn53fZjo1p3Cq/CsHxXlr9G5Q6MkwllABm8ccYBeOMrQ+hC/CYCxl9EoUxWj+vtyy
D6sFo+L87+8eNDp9EmQ9WI/McUDJRAbRa0/nSMWxuc3ELODFzm1FdPvKLPtw2eB5St0lwxRGg4jT
Y2kMxmvK+PjSkun173Jrln5dqbRQWfrCr20gjpwcNzvP8Tu4h/h8VzTGS72l1FbslhnM+iT6S9yb
7d+D00zKmw5TX/N7hOs5vqJ7cvqv1zVGKbBzNEopsXUfoVJmv0v4s852qpry1+Wf//h8hVehDGox
hNGU6UNxDCeyn5xNF2BDyzYEXPC1lc0Ydm8d0ri1XeD58ZbwDS3/meeWMJ4IvhmvkfPyRyhVN8hx
T8daXR3xLBOH25BDB18t0Oq1D+KlqauUV+kSED7XLuAEDYDqPu3ZT4JN6CbRbELyVlt542laa50S
J0+K9i7VZTevdPHCcFT1jG3MR7LILe2+rqbA+0QM+cxFD7bjtXuqpcYpZSKZIrggER5gC4zx1pr8
MwMN3F5f2rA+WiiUiXSS13r2ouvel6pvNNuWCJCpcu5INQx/mUMPVZA4Ibe9uzwql7pMqQ+s9aSZ
9nZwYIWxh11etWz59GrwrnLeUcqVEhG6WZabYVsdK78f3ScbxMb4FM15ma+U7qUWKDXCES4obMOu
jx15DgTLmFxmPbq+Fps/L3fRx2JCmqAUBi0j7tI8w065MYJF5hIYsc25oyTruivnFy0kUZqEu8Ym
UtACx+RVBOQbdec/eUWmw16poGZtLv8xS61V5m8D/bX0G9+8C4IiRvVF6muxI/lnvLnq91WJH9g5
XpAIm2PWNXX5hWNnEL2G3wzh9roHnKfWuwWQ1CYyo7OpPXrmzMVJ0cvhxgLuZl7XQar6rgFKX/Sl
P96l7VTjjktqjrJJygtXJuTCkqSq7vQs0shQ6NujFJguILvJ6tYsbfE5burxBlzmmo1t4U07yszs
k25ujSaqjl4aG1azreKENHzyvMO6O133LpS52cZsESdqyjEFa77r2PPtSJu55tgK34g6L7VEIJgp
h2MV+NweDR4M9p7juJWtwVL3KJNy1MBgch7RH4l5hHxOouVA2g35Syvj6LxefbB9d5TVmpxzmwiB
wPxbJW1GQt+ke88mOhciDDum20+S3j2Apq0/Zk/c0GXiceTLYvh2+c18eCRH5ynTXFQBcSxeNN4B
K0/N+MYXhvvFNVOLiwqn7hgVJZ9lwEMj3xPeSpPPI+uDJqumPpuceZfp4x/0ss3r74PF6ZyxAVnu
6XfaxJ707+XGLT1HKQFALfy5rC3jKBzPeiniWX8jB6p9icnH+HL5EQujQ5UbRilpqNlMsq3HZXz5
y4WunD2kgeENu8sPWGrDuTy8K2OFTai/G2TjEc5Fg/cDC85dGFuGsRUgAFcWZ/M8mD96I+env3sK
J3LFRLjifPQnyOnA47KKbfym6q14/t7koW6+hW1pt5+gxlbVV4j3OXHXRLY2bXWb2Xopj14DtYUw
0aY1xjcqr5HWG/ClQ0VqFIprQRwgS79FdG8Hz+CGOzGztYEJFqCxyJTtI+gdWWJ09j0gwKB395f7
b2k3LJXaUw9JWRZR2h6JB53/BSHosXFvG/HUHSLbroeNIawchIXji/o+IBO8vcnODvuMDHWY8/XK
e1waKEqVQpZFckhkVUcCwUPAH13iVbsM5O3aud3SQFHqlAuLoIPZMh2NrKUMFkHV/dZHQKMkKJL+
dOXUVaqVAJg2Q/qaj3Zd9+XGTof+W+7b8AISSslaW5Y6S6lKaZ2DqK3K8Ng30GrZLPpzy7lGUV5l
MMCop348YGWH0exXR5/DSP9OxpU9/6ibqGtWZtTC21BllyNguzBq9eZYJqnk8DFM0mj6NOsEW+77
1DD7lSvshZ5SBZhTHulJ1TO6zxBpsqS0hIjGrq3qP5enz9LvK+VHOFpJDE5i8L6L6ds421lIEOzY
XLe4qvLLQA+81D0DtQkeC9r7rOiH8ghnSZcru8Cl93Bu17vCBuNZP/NvrGPlGN6r5FCYKOFZ656H
2opW1oBzX3xQPG1lamPJI3C67cNf+TnXfpcMVSueyIMr7du4i4EpgLbJ1r6rlxqkTHPYOIBWxnk6
AqLq401luGxuW+LKXzh5TrqVab702pVp3hhVKeYmLx4GNwiNW9ZkGuMJI3m7blgpE1xiHPPtoNeP
uVfxWVt7ifydwXpe80osvBJVhzlElcwyJ+ifxqILje8phNd0N/IP7l83ikT2uSOOp105z1nYwQll
m5Em6Rj5kWneEsCbW9xhm+Fbonn1A0mHxOMY2GZeZvDMT1PoCspzKG8u9+LCWBDKKYHb9UlNYN94
nEPHOHESYc+bJOr626gH2boyFJYecu7idzOoJpKQ3OJA5+pJ078Q9wnuRZpGc0DpBjj6cksWxpuq
2/TbJoQ0rIvjXNRltCVYsfZ2jUOs90orlh6g1IHBDrFTzAFkvpK8cWwzcoq3GmSy6vZyCxY20qoq
0yGyc6rCiPdLuvyekOQOclvhQl3xuQgiL7p9hklj/rn8tKWXolSBQTJtmkg3MAwk1l9UwQDbZFc6
L343usOVfaYUgewMF/LzrHowBqv+TJhnbW/E7JDMeF0jlCIQa0gnYHo2D2XmwltpurzblqUW/HSc
sN1ffsZ5Dn5Qm1V9Zja0OoDGsX3QOnsoH0r4KqSzyw6qyyd3KsLx0bGBRoTbyapS/dtMQHERrAyJ
j5P8uENSCoMLIrCZO0e/ZZv5pfFL5y9g+HDTpTlRYKZR6L+i1OC6uxjkQzzWpQuZIYm/jqNvyM2Y
Rta9Tk49GzjdzW5LM5ujnWytzFopHwt1S5V+hpkLxChHs+T4Xl08C332CeNpJUHqkH2ssqnSDa6I
ZvK2NbbVtNph9YgEKaRWDMdwZZQtDGVVARqU7MWy0nWOcx+LHIZXhRrA9vj+JKFafL48DJYecv73
d0UMxlTC7YQjDjAVRCI2DgbQ2NpgFod9tIn1vHfXls6lUzxLKTVC2tCUZuE+9GZr9oRdD1DJnR2p
hRMsL38kR8ncGEEwCAJfGz52Hj0ryvlMSsvWrJ9mOc2pC50nIPLmBqGCH1krk2GpF5SNStwOkYMX
uH+QQQdAd8vFqO7dn6NPC8AOHdTGlSOZpQcp5cmevdApqVEPjin6YMMgK35hIYl+Qtq2rlyYVBkp
iKGuyaeqfnBk4/5uoDZFN6FlZN8htfnmyhxeWDcspUYlIFU7o5PzQyHQEW2skYUwcfNVQdzC76va
0Ll0StKO7flvXKYZO8W4rGFieI6br7zzpQcoNUhmkehnLR4eOhgK7qMegIIyAaUBHHR2V00uVSBK
JpPP+ZUcHqLynIM2gOn+Y/u+PcL6gnm/UieWGqLsQxy+0gEAuOE/qwOV9VRHUR79qg2LIPTrmnEe
zO9qhERxRgxBlATwZyruy7Rumvs7XY/G+3YeG3l/3WPO7Xv3GNTbZpySroAdrCb8G85qE8DsDg3y
44gEIPt1CFZezNICpIZDhoV2pt5aySefTYiefikNYAvVHfhCzdvJDl5uv6+sIQQDlrU9iSLbIHH9
v3JsJ/hAHtTFRx/2ZPvPF1iybtK6x529KZrEENHWdV0H+HUWBKtSjYW68d/x1Lu+IdzQa/SSFP7A
BtUdblu+3Axnm8TCBo3kdmMlrnKOknCjbG5mqyP+JxnlgxtjQN92DVEJj/0kg7X3vDRelcqReTAq
bFFpJ0gV4q4u6ywkTSbJsuuGqyo9dRtwWGg1fNQzVRCfelgE4akm+6v1NkNARw3XbdNU+WkAexet
cV0/yNxHomeMrX0iUy9y4LGGazFsC72lak8HMyhTRAw8xIFWzzCsA3cHEaJevVFd2O2o4tNhsoPc
97L6eZwqV+hfe0BNxV0wx6Wf7aGZVv0dVN+8+JkPsVvd4raG7AaQtJzjHioFoPpyryewjjeZXkuz
unX1CcjiA10zReGm5MtICwHO12XxVROJLhNwBxOarYdJwkx12TxpVhA9GGkEL2xXT7EH29FJtGSg
1ARul8MKLmc2JX4tZwL5zdQkeC4vS1ea5K1mvW9tXa8lcpxrJi499iYJbE6xcQ0DWMXG5ILAPlhj
ZcefZFtK/lAtSurhR+QRt3kw/apy9uiGQ43LMB+VVbgdQEflD0lrn8FiQ6ALRJ/Zeat0iGU9atvG
jaiJ7PkhXLwGKYlJ3W0pzFR0t25aFHp3CyAoq++E2ega5F5Pm76TR5BPD17UNKeCLHlur53QbKM/
3VhPbbXVfZaeP2HfV+OjtFCg1Fu9aJEvbqyGoDfo8qSVpG/Ain2XASbyvHkoZGSHd0DGzPCuh3HD
PUTkS9cYt76vW/JQk9mbfzKnnp0rTAuSq+RMfk7tl78JfDpzO/CudhOXaLKxgWhuESRV2Xctkyjn
tp0oxhgkLOF5EKV4lxpITxJn+9+yQa7cbKKpb0L7Xm9imIufE64n/DVB9P9Pa/7g+0QVdnqRZ+N8
KIyHVBIj/+scBYNUVWQun/JQzYNeAzdoZw5oxrAvLU4vhKvt2R/n0w98Wi6fEzUYHPYjRQLAZM+N
4UzAJcyqyBPbkTHk/LAsogm+mGQDiq8tyBN345PXYjGoGPvEpJbsDCIEXBgMYBwmUT/+rOqytEi/
HlrD/IItYB4PXWnH2U8gJ5i8d5Nlh6V/S26DPUYAlDuk9bsWCizHa2XpOLDmxn4gSmhTVXMAWjNu
9N66l/jIsm9txG672Xi+bdXJvgbJKqe95dtJ699l2dxE1mY0mkYzdm7nY27dTmMFQWILqI+sRtx1
Vj78YxbH4+dadJkOfN6fmmq4M5s6As4Ei30MH9NGz0l0hNshhL6bsv8+LzUTHvdzPVm9+BNr5TjC
h+EGTGafhtQ3ieroOeyw4atWBJ6Irca75wRngDHdYevzDEidW8Be/Ae7Akj39DOwvHku7ocsjcZp
68c6Kgd61CyG1zhoZZVtodSVpbdz4fxAYmwazA7+/QiKUoPAFdXEuO1hFzLEbgDURuGzCCgy+SED
5xK/yGrUvYfM4KjHeUyrfBTW1hpqblG3pg2wAfb0BPzrDeKkTIYb0K598eCHetW9keZUMx0DY7bt
bWA2RJbjz4dGCuhdUtG5cKM1gXFjhOC9CXnrHCAKm3qMuOLcx24yz1/gVebZuJVh6hjDvuaGpBtu
Wj7Pg78C496g79x6aMqHWZ+dwoTwCv3iZjDnXP/rk0ybfzbL0HZOlQebhYGRSKIT7pKqEwL8KLAg
86sUupGcxmbME5shqGEx3BJaGbr6PmxAGbk7szVwoPpt2MJuDwA3CbjjFZCBxt8bmjkLrpnIP/Vs
rHD26IV7nORpNPDHcMZvfbtm0+aq6jY+dzsr17v+lI/yTCCTMF02aew1f8auH1Zu/D9eA101etfj
Gpsj3Nk4+Wk5jLuuqntqVdJWd9c0wjOUDa6XkYcW4PE8cTzq8Gpq/c0MAu1hCqY1YdTCKZhxbtq7
DRz+AVP35l6eIDnKU0oF3Ek9694qOKw3vmtnfzzdN1f6a2G3qCYxz1ObT1Sj5IhjT9Q3WRE6Gvq2
yTV+RR5DY+WYZOkxysesOQ5WPNiJjmcpyF8NWTdw3VNHGPB+QSWmvy+/nfMH2QcrgaFsSPsZCSWm
FOdZtEnXvpYWfI795MY9qx5rb0zs/Zx5wr0BBZIm9b4M0GzUV24mlc0qKJygMKCHPHtigBT5OFua
OWWbSPbn4R23Ug9XevPjQe6pfonRmmp9yufpufWc2Ly3UuI9ZhgxiQEU6HJPLrww1cHgcdVmmM1g
n1AX6DDY21Tfi8JsvkA6vvJ+T1e+RgcxFJnT9Pap973IhacpJNJrDuDhPY4J2qk1j8FSY87//m5G
TUbnu6Mj0meWck3cRIllpig6sZLeZ+Q4r1wjLsxbNTs4GcsMhoxjcomQ+pyVOs4fFCjiTYaVuJnZ
qtKN5pisRA8tHZGpycE51/yc84f6k+c62sE1yRuiMOk4cGf7u+8VIKQ5hMxgeTd2mWzbwijJpiyy
JyJuy29dQ/ldqSFLDVcmd4/6Xw+KCqxlXhk/IjDJN4gWsj0BhulpKkBv2SVL8+WBuTT2lSnesVSn
7B2mr0EKU3hjEuOZsJwH8t/l318aK8osTr1qTDTLz5/PRv1XjQNnFKoBXORtZ5p6dY0/BFbl+QPr
3Yj04Q7A55LdSWZ8tcDO7I1fk9b14T6qSXlamcTnifR/yyFBfP/7FBb03iZ6oj9JU2CkH6a8vw+h
7L6N7pl7HTvhVYZ32nMeGu/a42RyDJzRHL/qoybgsUvA37vz4cBVqd88QKkVPSSmmhiF+VQ4oRPu
cvDf2CpMvkxW+urjceV66rlu4sAP83rrVNWzM+xiOq+97czEbq46AnDVPGDOGmzNsnP9JNAifWli
5u6m8UX3htXV/HF58H68/rmqat3JzDIFJjudUk9G/9if9pyNOT0CNOQfDyHxlV+RuHiPnVWZKxui
hTrkqiJ1MUCd1SH6nqLIluNPy0mmNthYuTbYwQYJIYKmvWeD7rm3hp4D2g3RwHH3Njl63BwFC7BI
tzADffszW7f67XJHLLxNNY23l/GI6LcwTlrNZ7eBRMLaeiYQ7ZXRsjCzVPG6jHwLOO40nXyiwZ6D
vko8qEEdgfRZ1WtPGbcXa0K/paYoU4tzFOCtU5ydYPVF1lYTHP9zHDLZa+qujyseUbP/O3eb3K+j
OWnEyY5tB0xfEHFqkOtxl+8FlL709rpXoizCRJCN4ARt/dTFXfOKhUp+xyZ73QGbqyrXpe+VmZdT
tsFkm9A459prSVfwrG6ACQsZ0d5dbsZ/e8kPiqqrFAq9TZp5Ii7vNPtYmrw94rjQJBjpvMf9izM7
Q/OXWiI10l1pVdwH3pHFO0bxTT8FGogOiXKSExPL4DJ9ZTT+9/Xx0d9k/u8rpCTqaA+j+BGI2Bgm
D2U+cQ4+xnbS7/oez5mzB7xWO8MmisjfhSbJzdJ0ZLsKtXyDA7Psn6oB8KW5j/qEbf9GdEkXdlvu
4RKZbSNYLMXagF4ab8oKLmLd7e2xqL42VmHB2quD8qulSfv3pAXlypZk6RnKKu7Fsmxc2QSfypLo
lWBTGlZt/bQ1ME/QS0bDXNmFLUxOVYE/zE4mbHOOHkd7Enwv21Ng3tpdgEX+8nBbKDRqzq7hQnQ1
u85/0QvuQe+xX+q2s+FUU2vSXZePLfo+qPJWvyImW3qeUm3MTvOLikPIT72ZVEUMJHiwBwcQZB4O
6Taw66n+YYYJSoCVsbvwptSUrCbmyLLN9OzX5CVQUjm5tZrpV1Iwj06NDf945U0tLI2qFaDyg7SP
i7n+lLphmP5Dzzjqxi6eLVk/uTabYXsTugmnTiT/RWb8KW28Slu5rloaJUrpM0fkugVkoxfd690f
ph5NP3Wr0L5dHiILPeicn/pu78UZLQeNXjG/dPjAD2maOO3GcYzini+1bs0JsjQulKoXVaUvmjbU
XzJRiWc/L4rPMpzKfWh04c3UTPJ0uTFLr0mpZCjBm2kKZ50TSCua8t9gr530s4vywP4eue3UPppZ
76beli9tIX8IUU7Wyvfbx6gD3VVdBEaruRnOgf4T0WBG+k3rOyt9BstqIXbKCd8ffnAc27T2pgsr
x063fu9mLsS+Pna5iuT/TCD5poq9yS63eKNz56ayosRvN12WatYNcTPR0G2NlL0fS0TWyvhXnBeT
O++jIMKV/tVLJecRK5VjQbRNLvb/josmqJ0qqEuCVIbI/gkoduSao3tt8SN0oj50lfaMqDzYyap/
qX3t8+UXuDAa1bQ4zSJYtJIzW0A8lKLnMjaM86fBGgayXXKrmW8uP2dpTikVPu/tWsq58oINzqGk
OODTjLRXVxR2ujIeFoa86rCAmdg7MF2TryWWy19Vl9rPHJg2NT4uzXO3WE40Z39VY1TIhn5OB+/b
2XoJ28Ft7pPQt//ZoSW6lc5aeCmqwwKaWz2kbZh/nvTOf3PnOPkn63r4HMLnWNuELD3j3I3vylAG
H3cKg1G8lFHEwS5SoeqlCEbz2UjQDF3up6VnnP/93TNwuNgFx5XlZ92rZmMHL7vIN2UaioFcsL6/
ipsJpkKpqFNXoqQMCwtmeTbfQyJsvoIP8e4MtzT25dDF160LarS9qB17brhE/xwLjQu5xvTDctP7
Ml1ZzK2l/lKqKcmgTV6aIvtqspr7R7xdBV+E8OG1sNoa4I6CHVuxrEx22eTq+hGMsgRqPte5Ee04
zhLiltMcYcRwOgDBWNtWG93wuzc0YSK3fc025PscNySeb9HRBt1r1J0xgTd+r2nOHyZ9Otq7UNc7
U3C36IVtt6kdArnrTdejq7A3Y9571l9/wl7x6BDGYj+WZt/68zYWA1fH26m29N7d5ToOq/BHOfpm
XW77CPdou+Fn7aoCYS99riwvD7DzNueDjbQqdTSbtMo4/hG/MA7rySMojnAOt4j4Wj/e+XNQV+0m
ysbGjXcZ9p157ati4blSqdU4T6Xb1aH1ohtD+32oqmk3paH/ELuDfHKTItj7WbZ2ULlQOtVA7m4C
iR0B2ngJo2F8abxRd7dZKYO1PO6FwqkaQ+KhrsM2TLwXbpvmcaO5unEyG8FefyrM4SZsvPzP5de1
0BLVISLlVBieNyXfh8KI2t1QIVP9Z0e6Pl/5AGU7XDW+7Kp49l+skeSgTaVDqYZZ7k0rBzZLi7Sa
ze0nukcm9GC/eVFhO+4trg02BJvSySILhHnndOGdZ4gk5SI/GbHgPYNXZ7rcjl3U+frW1Cpz0FbO
chbKheokwZyW636taS8kmJnfcpsLjXvLIm3jSc5jsbIRN5de2vnf3xXxrjD8Mkwr60suZGXqJ+6g
slbsufKya+tUkvBitges7QSaOl1bnA0aZVB37dEx8/Y7NzpuOW7NquKadjfN4+SkAIsmOy4foDhH
efnZSTM9rLed3wltuiW11JkONv6/Ot960pmHR10iigo2IJXk8BXFhtns/B7Se7dxmm7QSNC8PDw/
lsu4qiIfGZxu2hSPb7nkb9imfd2P9TZqkD+8CA8ii3Ev9KyYxS5o2sn9TIkVc303uGyfni//CUsD
TCi9HWqZbScQKX6iV2t/z55d3+ahJlKcAa72Q9fC/J9HjcN7FhjTEe9TYG+a1ls9L1l426qmH621
UyeNVtPdYS6Lb7Ymw+TO6bzuOnmpq1qHptwqRuBbzkvahASTOSwf/Wbu+7WE06Vypiyinhs4CAA9
+Vb7uLj0bd4m5f+j7juWJMexbH+lrfasAUAIcmy6F5SuIzxkZmxooZJaa379O16V8zrTKyN8umc1
1mVtlqHgAMGLi3uPKDeNymAS6sAiCw0kYFXSS27xHxwF4uwo6I2WTRngsjdNBEB3GRWo0DSNblwV
8FfbgwmntZY+V/zC6/jB8zlXc58hMJJMgxI3nMNO2DOoMDhALVBdv1D3/mCAcxoR1UJSgkkjbgBn
zipnMghgiCpv2rvPd/hHf/90k/whnAB3kyVqHsVNk8b8TS8hO2PTcOyHCy/xB4//nCCkNwRq93PQ
fC0QM4BnkUyFAGGdUDsgG1TANVcenUFZfvl8Ph++sWeJdFPAQa6cefgVJWzNSC21mElxj9IEVw8L
VP7nzZDplZEcWZiPFTidxghjpKrrOrWDcJui1c3nn+SDlT2nXoATKZMxANrMopC6KbYyZbn5MFOi
N18/H+GDvX7OnhBjEJoTLavXcUpj+ciGhicbYIY18HqNNAsBvyJRXOmbTKUAEf97t4hztgTJl5IB
DDu+mmQxy/28xMv4ns5h7KAPgY7EhY3/wcb5Iyn/YWOGcjThyUzmVygNDqmbVnhM7z1Mn4hpEQ2n
1xaacCgoOJ+v5UfDnZ7iD8Oh27LAYGWWr6Go88QHxyzUqEVyHqoriSK12mWAPi2v/95o+s+jAVgW
tXRaulcUPkl9Fw9LykNHYyjanFRdJqh6QIPchJXThdfwo63Cfh4wyuYcNMSmeWuVzrXIjvI4P2HN
RvAGExd6YCObIX+Qp+kzC6jGL7HqPhr3LBybsIugIp7N10IP0qH2iwIKajcdDMKMaZWnRR+a9hBi
9iem/jTpwb8537P6RtDNS7QsDRCUkHQwW68pSh14WTARqHAHil0E7YC07tK3ieBr/ueP9YPZnlMp
JhlD7advwrcKjKVJc+CNEasD12IKU6BRN05ELCx4m3tgwYjkErH/g8TzXH6bAcwgSbzor0mG1tl6
gEximIKG2S6DM2noLl4Sfv9ooNO8f3hJZq4jwyMgykKgDtVtDpcj7jUxsHNW0Yj5EpHxgyrmuRI3
yNegiyxx9rbIlgGb3OWFQkOcmQDfm15IdHCdd3UQp9leZ4oDlnQiNs3a/edP8YNQcC7UnXVDMKKm
3rynpibNWxjo9bG0DGIIco+29oBjK8nNxLiwVT84J/5I9H9YVNUaVaeMKX5LprArLK4mIJ3gfQAH
8M/n89FTOws2RpRrXEfp8FXFcxN6wtRZZ7Ui6piXdoYWX5jHR8t2FmLSNs8mCtGOV/BH4hJIJMpF
uQ6RUsgvaQ4sgx+rDkK4F4b7aNnOIgtO9xCiH0X6vsQA0e5NEVGYghQq49Ul1eaPFu4siJhJoxUs
CbN3GaIP/5iO2hJZqRn1/V5WdRe4nz+fD6LGOY0iTdp6GKoke8tNvTAIRI8NuK7ahMB0Y3Tmwsie
eJkRuJM0gLxeol5+NOpZ4kcynoPAq4a3ZGhgbGDJAqe6uR3orCWaF8O+kdcAxbVdqHnwwKT0y+ez
/eC5ndMsmpE2aIbI7B1J2jgem1KWLTj4VX4p9H+UAZ7TLIZpBiS3rYNXwyyaKPPLIIhBaoRdvUwd
6KnwVuxDGQ4K9IgEiM3HWi2k2+HuLohweKQFarjw6n002dPO+uHdDmdWmEHcpm+nTDC/5iSFSJoV
JLILL3R8Phrh9PUfRtBoo80sV92bqtTc+9FI2Ii7sp41Ibnwpn1UcjhHuaLakKhyhJWtpaKUaMtJ
zrGWZN9Fc5h+mXLGhNjHpm4m0wGULRx58P5UyYarXvaa29QA3c8eTM2SroGq6inbcKMJl5rIGjKQ
rR7AFch5Z40gfqjQQXWyBxe1kl1L3cYIw6K3lgqpymRH40wzoDjKrk+kY4IJUfuliYj5Z0HpP16n
/wzfy+s/a5XtP/4L/34tqxlM1qg7++c/9vFrU7blt+6/Tr/2/3/s51/6x12Z47/zH/npN/CHvw/s
PHfPP/3DLTo4DB3792a+eW/7rPvjr+Mjnn7yf/rNv73/8Vfu5ur977+9ln3Rnf5aGJfFb9+/tX77
+2/sBBD9jx///vdvHp5z/N7tc1x0f7uO35vm/W/Pxdvf9nHdv2e/+Bvvz2339980IX+HfTPXDZ3p
puLyBKMd3//7WxwVV0l0QYU8nZ9F2XTR33/j6ncKqoNEnYhKHQcmfqct+z++JX9XgiiupAEFGvwM
++2/P+tPj+ufj+9vaB9cl/jULSb3hzPlP0vQAnazphBwS6QmoVT9BS8GQjEYJcUQ+VA/qVyQIVAg
jx8xrldDHkvFXW1xfSEW9IWtpYxaq4r6fX4STa+gOwnhMTJYyVTvSYWeG8LVVtL5btHM0NWqbrDE
iB/qSe1ycIAtFudbtL0PC1ApVl9mTznsfaF/NOynabQmyByHU0GcAYKLVjwlbz1gx6PJHwzYLlo6
hz4qA4wxAP6JN+UVCkoPJq1MG4TfWzo7SShSuG1Elc2n8KWrKt+MiOmK5S0jrWZJbkzWoKsXjP6e
I2dxoad6CADhAnJfWoFgmsNSEGBQNHIpp2jD6QedF0/pVDoBe2sAf7FAjtgnQRA6LQjhYMA3gDsa
r5Pe3mawFHC0USfuRNLAWuZlWSVZuodfamRJhgZYoLrrmFUPef+G8oFH+mXP0wZeF6L+klX5kzmt
tQx9Pxpsul5vrTEJNvOgwPrQJhdaCC+wjnkLVHgUQfieBzqEmdMQhkKxDUAD7DUnd+mnb0pfD+Ld
QNE2G4rKLpPw3tSupgouQYuRuoNRPo2zRM8BUSLU4IERv0WBcVfrvfRlr+D0kzkLwZQLCa7pODJ/
HgsXrySzM841Z8hqm9eBYWkcF6MJjUSLqZPUs9hN4CkHUwhaSPrS5GFus06BWSxjhviVr5kMXxQX
R2OAISvEieJUwisoj16Ab1kvRlLZNXhzBMRzJ6a5QD/5GwrjB9y23IYxV++6wM6L7Fozl8dlbE3w
arAtVFVbtLDge3Uc2sRZauKmpG7tZMbsgzHC4dWOh6FfsCBV/l4BMmeXdVeuy0E4SOs6TysgEQr6
m9OE+zqNQPKBkwY+Rxo5TbTYakRApxmsG/QyfumCKAJgbUaXW8sqd9GPFVOdO0HwE+Cn+ikq69pq
mxwrz2fw8d6FgqsdMRorphoqDKS917viDaYjhZUYWnMI5LDmid7BQklndurMTMJCM5j3HfrNjmob
7sAzaHJnSNdZxaShpZ/c0kX68wLburTAR+3j5lro+BaDFEtfDtTJ635yiiBEXxxrXNR66+7CVIvt
Zs5upJkfW8lzC5o+cEPIwvQFptQumqp+lDSHcqq8wYQoTZJVt1GvPDQijqCLXDcElagO2U42aoCx
LNqmglmzFVbFdfeuJ+aaYh9wWjydDiGnEBIingFcd80VOMqg4DTXikzEqtPxAeV0j9XphfbGzxk1
YhkAu4RwZgIMRaU4T2hgVFjysFchKI/YFKoU/pzIlQAQH5s1u4CpPkPmfR9NN6TgDKPSv2CFe0o1
LQpCXxkl2oTmteDmnY5l5bU89PErvOT3LUmvkBMc47S9kBaeAWG/Dw8VSClQLEXKeXaNKHKql6Vg
oV+m6UvRKMMOu10wCdvXEJ7tP59F3tpgju2MIt9pi/J+OPi+HyY/Hh4/Z8R/fgJKiCCncwN4vrO0
n+sCqTG6N346DHvO8l0YyXUNHt0MpfoySC8suHH6ez8dVQB8M4bTj8LDRGDOP6dwhU7aZkD88/UF
h0qkcr9Jr7oKkQSuBAls4hpbRMuap7VpR9CIVy09Fnrv1CyCA9vT3ELFoyu25UNfnyjx4invt2jv
PBil4QGCvdKr+qBp3EcbDKEo6xwF5BFdEOpAKTsWM9iYy6jWNU9eWhpvwuqpXMIXoYLJogQ0NmEa
LnKXpynTcPXVwSauS/Rh5uVQVPl9b2a7wIggHxCNz7Vu3uUh6CGgQXYWxyN0494Qdhy3ds6C66ax
VN18SVoDF91Fb/2qp8d8FoDwZ3tOJyszm9jPwiqxynl5YLVxFxrsIZ2NO0QasxN3cx2XVtwYByaM
2QY4Yt0Gi6fhCMv6xi4R2gnXv2t4/Uvp4K8TvZ8yw/9Zxui/l6eUq/0/kDOekC4fp4xuOFfdjynm
6cf/zA51+TtSLgO5HEcHmdETwvvP5JDx30GE5MrguqnrlJy6pN+zQ53+jrwQDUX8kiC6eUpYv2eH
jP4OT1ZsNFNXpmEwuCT8C9nhzw1FtCU5epPIC7lEtsmNczCjyIKKQAgrs2s3u+62i1U7qT0/dv4P
q/GLOHK6Qf/zvcYwSkcElYSZ0LJXfwFVx4OAryxeQLut5heR6PqOptF9TKZjFWb3DcRsb1qYt1y4
pV0a9ezKSWQ+RuOCUcfQNKCHUs8Qnu5xMK7RfestwC7eNAg7X7jgnv7qZ3M9HWE/XEMlyL+jMWLU
ps4NKwkj3Q20dnZ6BhGyz5f155vu92VVBgUJmhvYE6fw/cNQU4yMnJA6tdOlULA5ywOwjksjuPl8
mF/NSFFsOYLDV8jz7rNYeA5O55jaIszVS8T0wa+mIl8ted8/fz7Urx4ZTgBM6HTcYOP/PCNDjLqA
/hMe2QJvDJQHgha8+SJ6LPp+dCHwPe1g15Dtq2S+hJz41WIqTgjqpAqV0r9okMSQXtDAgbdZAOD9
hJ4pnFNm80Kr6PRIznYH9r9CWR3tT5OrswokBDV4hi8n9jLfaumdJr9kNjvO+v3n6/iLR3Y6sYXA
KWogwpyVBMNubPVhwDBBhMNku9Q4QG7/d0OcZSe5RvWwDWFJuIjYEjI/5c64tF0ixlyaydmCVX3F
4x7sVCC4DjOkeWBXaplQ2fx8MucPX+mIwMj0pEDpC9nO2b5LZoDjZaqnNjp6X+RsevXcXlivn1NX
xU5D4DWVVDJAgk1+FhfgT0UL6A2kdthGPu1RS4S7V2YhcQOTybwEyToP7H+MJnDycKoTnZwDmlia
9mlSELyzIhx3UVGMbg5No28jVJ13Sz4yNxkyvobHYFJaERQjjp8v6K/GF5D9kPAKEPi/swXNq5ZB
kaVNbQ3qDDMpnynUUtb5OD9Tuy2PeZi1K6mSSz3L8/hxmrY4xSq8wrgjnO/7jlQUtksQFawaMNcs
vetpYwHpwJ+pWYaAEieTQHpX2RD/LC8Jh5xv1dPgCJCmgPuEMnDU/xy8FG5+wZDQFNfyzK2BUrHi
mvjMCC6kyb/aSSYiJEIkF7p+Lk0AE8DBTCdsVqZgvwRBJh0wEq1sh9dW0QZ2UrCgjb3Pn+cvFlbo
eI5QgKAGrkOn5/3DUdOlGgTOay23jZI1ygnTQCPOBHhe4TdcI6AM11FtosDD4womomE/uJ9/gPPA
icUVOHs4imgojUFz7ecPIJSenxoaQF4VWYsGLUyoQivrIMZuowpV3rSwZF2sEiYmhf35yL+IDVDP
wuRh702RKZ1NPQGLCeL/iEAg6mlXYT+Xrsmqdv2vj2KigihOt028tGfzk0nEUedgiQ2SjkXi5yj6
9vkAv9idIO6CbcpwbWbinOvfEyPOSK8jXmfS9OCJ3uHFgF6MYjO/sGK/2KAmUUj3FJaNkHM3Dm2k
fQX+bmLr4ajtO11r09UY9e3zosdT5iWg/19IUX49IoKqjiQFtdjT5H/YnksKQ628iJAJlTVzIj1U
dlYucsuAxnOzvLmEf//FnsDbJ0/BBv+j51ZlKVONHmiYYcIqv8hKHcSmvP2XtzwnqHKAYgMVJQOP
7OdJ0SA1+NJDGjeE9UxTeFDKtph5E0C0sSvEhcH+OiNODJyABjYfRwJ2tsuVVlAqqjJBsixudS5v
guGSMvJfHxKGAB5GcLxMkHk/fYQfHxLUaaa+LhK7MwILbVB3Ane8JMW2yS+l/n+dDY4AJhlOPlNQ
PKOfh4IQt1YDiAO/ZL5A85sltHylEMXn3ucv1V/CIrIFeHGdEnAUaf5CjCfTUKsyhmIt6gQJtUbK
XtKgb91gStdjOjq6ueGj0l4/H/Wsn4dcArql0FhkBCkFvGbPVxJ1y6KAVH5oa8XV0B2jQt+UND3Q
ga+mIdixTPiGfMrYJc/bs4rY94EFXmmBLBkZ09mWjMKqn6dT1VFVX6P2Kgt0K5LVNgjv6/AA71g7
bY+ZVtsm9L0uzPm0AX/MnE9zNphJCW6T2EPnc5ZsARoBGEq7cpL10tsZc+S3YBOvYutqst65ZVi9
fG2sTWWbF2LzX86e09AIzXg9OHp353yuISAixNEf2pPsbGPSV3kJqHANfBIIWsDU+J9P9S+b92y4
s8wa5S4UkRYV2n3FthFLfFy/LkRo0DvPJoVeFTAqONcMZCunQ+HswBlBdplEFWmQ90LDGQBq8GDq
mMwBKBNkUFcTwYpbGkmI6XXTshA3qyQgEpSNMdJW8AsKu4G/9qlrRCEq5QyhRAtkkjJdbkStvfQ1
FH6zvnZRPQ/fSh0dmDhU/arJqdrLQFfoAil0mYsEvSNzlCg8y3QLaBCBspT+lmuztEo5Pxe8uu+n
6TYtoXBF6Fc5GBC+ewuWu1wwF7J77syLfTZrdgxBrhyK5VrFjum40zS/MV9kW7tT2EPSLtxOEITh
TMVWkhKranwhKqcWo83K3lWN6S/JKtTvazbbIk/9QdRupMptO7SrotHuc35Lh2IF45QNjxJLUHRK
lcuytUgKm5JiU+j0CGSZA7i4Z3SGJdEZTjXltCx3pIzcPi69ctK5jUZgaaNKuD0VkksjWgXqoS+W
3Swg8j+3djXGBzkr3c5ETizVQwpMiMApBzhCIdzcBV2+ynR8sUKukMRWK5WNrMIPl8aa2+FQtCtm
xhsR3HXyNdYiyOAn92DSyHXZTq/mJF7/UIqb4mNuTL4mKivmbCVgpIelh4ZvlPp6rPxEJrdQfX9E
JX7NAjTdoN7Hhq86S6wijl3VlRY3J2gq1542oZk/6r4kg2+K2FEJhL1JsIESmjXxcadX3xJNc2Oz
QkJcZB5Q68dR79xZnpCZKJBCW7Je7oMIiH3W25AocAI67ykMe1F3nbJ1BqDOYFXQvOxiFx3yxbyP
hLXEN2Nr5ajM1nvzRJ1c6ZhDMienhhFDJhpYep+iSXDIA0D9n6NEAE3oRvMuAoV9RsfcamFBra1o
4vUad1teO+hrWU3pB3lhDVK4XfhYxG8TmlKJDzx4xR0K+js8me/g67jhaAORgliGSv1IAC4eP2rp
8AjHHbuqwU4qQ8eAuKNh7poADSf0SHwzsELgB/h6CjcLBAyaykpkANCfVRS7hd+FGnw7JQAB7ZeS
HCdBHawr5d/GYLCgTmBr7YZjLxhORnZZH6z1JLrP0TibxH7Rrjl6MdUNWlgOk0cxlJZAU6a/yZar
vgZNCoCWLEbxPIxmJx4qe5z2uhQbKKKsdXafTN8W2aMthIYbfVmqdRYszkx9FnVOvZR2Pj5U4jYd
vgyzJ6SrzMKd4vsEHUyeoj9wv/D7cly303QnoqtpWQexJ5WjK3eZ7xqAkSKSOpLt8xAafbllNo9t
j74mYGQs6DcQzryioFycRM/XRphA36NYD7k3JomVzyAhfw1GuAMva4jPkARdzOu4z6wmuJ/INjJe
FLsd9WcgVUv8PDC/uFnzLWI17p+t+Vj2HsZnhg03QproVg9x035wIpxTAv8iO3hqeD2ejGFjOlYq
1iL3kt7PEy/hd7S2xF2G9mj0jJaiMPd5d5jYBsUpvQaZZ0JeBo1FseNtYWnDOxn72qoDldnQKHyl
Zn9Vi/m9qKStiPGQUECtoZLnZXxcvKwfbJRqXGG0w/WMEhR6jFUB+g78aDu9Q4OxXlwdL/TU9Ic5
gaO9Lq0aRJNsSd9AYLaFwpsb88qaBjjE17n0RxWt+lQ89Au3eRhsRGRgRabgaGrlVZ7VVyzDG1cS
eVxY49WReRgCbUDrvk0B0A5eZST9ulMbaIdu9IXv0Jy8l1ADjQgkKGZGbTYB0zaFPkH7Pyg1rxma
Zw5OHcLVBgEF/sK1ldCnngkX97M15HBWSXsoA3KV9evMWDZ64jE8+XLZxP0VBIWgdI9iGAoEJ3kV
De8EvVGGZ/S7MVqpGP026KPrjUsGLzPvq9gn4zaIvDzzxHMqvOY4TbE7lW4RrYrgyHKEabg8dK+0
xWZKoVmzL1IX5wQUVozmoeltrVulz2Xizfl9q6GRFlqoVMwytRXbLKyHQRAE4HM7mVZ8stFpLsLD
Mm6x1YxypbWOprZN6UE9E7RD3WpJYmmhn+SzH6LJaxhfZZy9hGF3K8bhEA7vHT5GRdEhD2Ex3NZH
Oo97FuT+CE9ovSsru1lCwCgYTDYm4WklGD6REX+p8tYDKOgWWGwHXFUUE2DxVGNvEisa7vt0xzoY
PifDysgrmHfuy/GLnj6k6deAHlu+l9NbVfqp9M1h1cX+cAp21wMo4giO2nA1jPfTjE1eg4UM90qc
iaPx2IpVG1om8HcoF5mRraVvvXnkw2sQTThoILaymUyQzLdp/BTTbVbMFqh/kLb9Ghpf0NtemNVD
jCQdG2zPb+isz8Y3mfoLd3GiwcCs8+rAKsJH3AKsNLohwJPoB629rVhgiQCqEF5ZWYFhZ+M3ZFqB
hMllU1+b4WM1wecaGJV2eRjpgZuNE7Jwi+q9kybGriipa3Icklo73BXQsoB+BrY8YG0vIMB47Vg4
TSwslugogrEKnod4aWt9PyaxS4eHMI6dPm6/yvBG4NOjv7xXRraetNg36q+wUXbpGDhdemTJvFKk
Oe3bcqz9rLzSy3WabKBFajE523Bbs7ryVuRoVaJcjbbPfVBpD0yEh3GiN5JuiflM6JXO93OnnG4S
K2pCLLa6r9F57IvK0eR8BUnTTVsn94A6XSfM3CZmvp4h0dchjt/SeMZTuTdVd2hK5VczveUEqOae
Po155cTd4s5Nj9Aq19OiEGmlbdTPOVsBKQw45aGYbydu2kq/qmlr8zh3h3JjKhwEuPplIZ7fbDh5
9gY2r7MAFQHxdbRd9234NSMrqBKIzKsCr4Zcag57riK/5dB4IWPsqfqpXQ60uh/1vSyeA/jGx3Jx
Yia9ajQcoiGOJOWhofFKDtSaxYsiiztqJh587CIV6vIvQf/SiGGH7NfP6t1igLd4OwZfTTRu5rmw
oFrslOUCmRlIzRB+lS9orw5TuFoMup7T8ijneZPQCT1QZFf5CFtLBKFF98donwaVQwZptXp7VWbT
ChWqDa2qVRKNiOemPaepH/MSUqviFmKmnrZAdAp3Yod0M1Rum+CpkWPtaDn4JGA5jzld90Q64ylX
wYqVSBFavunYeqYb3hH4Tj3rMLOAv9F2DoQfoWcuKgSImQJ4VENkIL3VF2S7qJM1ebbOp+KrXFRl
qXzYMQGOEyBR9a22UIv2qUfHxCF9vINt801jjP4o+XsffcmwD6vtkgkHRJddl3NvjtleC0Yf5nPr
sH+FcN5aBHttGp2ujJypbZ+S8hiO6jGLtv1S32a4fffz6RDo3LZx+5raSCesUXwBG8qOeijiSUO3
FlkdwVV2qYoRV+6jYfFKrb2fQ91jhECk+33JFtvIWqvrXcKeme5Fqr6J4CwfIx2FmPAWhRhAYw68
ustUhqQsWqcToPkQKO0hza1brC6cwBSJxbPhyTC6xQoHejOPz0PTr3sOTKqr47TTZk4BPImhVJ0u
E3IaXCgWDZ+MVaAuDcHsdl0k7/oRpzqUpwOvaZfCS3lp4jF3SG+nxrhFVWrwSsiZ7wWYlZaEbIIF
C3DzalDgRtM0mP28U9si0bekjJm7mIBpLqnIoTGaOwIy2YFEWmE27JYsZG9AkhNg2diJZ+7GMs99
3Bo81oQP1ZzZiZG5LC8eUiyGgspiqYZ10bQO6OHXbZcddMo6tzSl8WDE5rhKUUxgfWuRcrQLtpso
NojSrrAN8SJ2bKMmYz9UzAdEHs7a03XNQ7sxkl1jtDYUUcP+zQS3DCL9AF95Xfwwtpti2icTNIpL
LyaV0y3rHMdjxfcmwx2JogxToAeVlFsOGcS04o8Bje5gxwPprtQBkXbqg+3CpN1F90sp8AR6Jy4o
cKgK97nyBrip26Z9FuK9rFZBNuzCKXRJsWpb1GpnWK3Q3OpxXx/U/dRDyioFZgugFdmNDmlxdhjX
hmY4AXZZlRBUDCu7m3H9MGfIrLfWDNdtOeDIwW2xYl/AtfCncLLzmd3hlX3Ms8aLEohOjyYQTGZx
lRGO3GWwzLB8aaLBldB1IMVkN9DHTjJorRtYtdBtjPKqJ5pV4eTV5FMhRqiq7GcKU+80sGcUe7XU
cJp+Z4xPOcrN5YRsRbsGBdVRZrVPxEOCKAqhCCuDYaYMcADjZnLii8bmbUk2QdXtcilXFemB1JIb
WuzmFMfe1ZS2sNK51nMNvYj0ChdwSwPFWGtem7GBbWe/jmN0P7vQjUrcXaJwzXloQQzcT8IA1xk0
dKS81Ya4sKuk9tSQbXoIyz9Pi/ZCTcjU1RKKpDW3Ia/jl/jrkyg8BHM3hz0YC0oPdnXXgcQzkfly
1xTzt5AkNr83oUOfwpXz2pxji+CMFGJXJCGSn7cKeSxDKoYdYcjoioLXqyJzY1ZuiVCRpo1Xqf0c
4g4R+6djfg5vi+ym5GSF5zACmZX0jcUBrkOcHHF/BZ45u5LhF86+LONKhtdDeGQobSbx4C99+Aod
bCtG+peHkZvB8hPlpKjZTwK5Mi7DdearCi6UxTpc/ER35iRboZW857iiFEZtTz3qi9opn9pPZWzn
4SFtoPDtkfqIuxjPV3Fny7wENRmVnMdMdH4d7QzTThu7pTbSLGjcC7pm2R3UqgYg3pCg6tCPQJIn
+vUQDG5HV0mw+JmanvMlou6SaxVui62banCdy7/g1lBqjug2A/dbA5A+AGftutjPkHHFzrLM1Ama
4xAFLjOwTN+qZrFh+WzpEpiklrthJewmnG1zGhwZbaL+OtHcRFsPErcyXFsLfD0DetcEM11t4fZy
usEA27icsID3S0DdKHqLDbumaFYcguDLor3R4QqsNiPy1eyN2aHJTSsvnxUCcDvZSfymlbaKDzqu
ptry2GR2i/unQmo7bdMiXpvRxmiuSXDokt5qIUXMh5uuh5RJ6aEZvyVZvkUn8Cap4IzNbND9nQIV
ng7iRfXDKMlGm3o74MDOxu9afjuiGJOZ8ybtVk0PDXurAl8+0Gyd3TUE8TOxggANnuBpltqqblBE
BT4F/R8rAmNGATXaInyJ2SOGFWaRXQEh2snFjiHIFq2WxbSrFHd7DfhOJfcFbTadtokhhbrUdy2E
1qEUeGoERre9gUbVM5QKrDBvURGyUkhzFEHraRx3T9yQTNzMOcVh64TgCo3HZL4e8Z6MxnaSAFhN
LlRIRIbsx5kj5O5iA/w/CvTI55PRynP9AGjNFoYt+Ig3pZEAWtwSJIWoCqS4ld6PJsGozd1CaicQ
sytiBFcO4Sf9riIbURK7nQ1LFJ2reOfoYeHEwI8JaABnIxCa8W4KG3uifsgmN8GuTnqcxi0uOjq0
ZdiWl1eNuYFz2J7R1zTY63XrygqJEZxihxTgTzn062ribloEr5XWfZtMui6XfK2RAiEE9nLV8nVS
ML9K4y2HhiO6Sojc0kHB6aChgk9Ib6dTaqFOgwKGtIBBQb27sExjPZDndIztoD30Tb4Z6seOHU19
tuBKu87K2kvidx7u26a9RrqGKc4uzEwdPQ1vG5DpFglj3ixEeSurPP30tgi7NTLlTkk62aLRcJML
jN7uKfJ/EzA5L/5/1J3XctvI1u9f5bwAdiE1wi0JJlGBipZ1g5LsMXJoZODpvx/k+cYSxxLPTJ1z
sS/2Lo9UYhON7tWr1/qH0JLr1rHi8wYkPg8dTasM0TIbexCISiayEJug9+nIwqsUL61L7oVjhzXW
i5qL2jUGhMZXUdIXWdYQF51FoXX+neZ09jYO8HDtfUc+9TqFNIUfrvvuuddD7aWpcIFb5tNgEiBk
oN6UuSJ6gOFFu5zqTqYE7El5qvImA0UOxxLvkqrO0XWOek7vIVJWI/+ij2l06q42wmQfOfFkcZAr
kluQREjdr+2CCl1jePZQUO6wgN6AydfSYltHOpVIq4qfhBtPeyex7T04swFlGTWQW0Oz0nslGqx8
V4dmeZsNVnGgOlvgYZdDA5olSbYdjeYbFXjbWdvXU7HoHGGsCln3GyWo5Eq2+vhg6slINUs37uus
1e8wpGu/YeiZ/9FiqNLeRj3hZOmj+uBslClPXnAyQiE6LMMbun2+7wVKlT5reRul2ylsyWskFnyA
49Ef0IpM2zQR7xWYONmqh6GKtkLt0hAeQDI6ysAg5VfLjuoNYGj8rEZ60HXR5I9W16mXteCZgrzA
LsZwnNsKoaEF6rHhqioSGO9BJTTKe8IflrkhmutCAFTPFaUGO2xE1teYIup5aOkUH5soyy9xuqtc
Kn4yWKhjyNFFd9PqF10e9yEVWEKTmiudh8B4/y2vRi7FfQubd5E1EZXxLu2LB9w+O2Oljr0sltDm
2jPV8SMyttS4Tkfc9OSYDYfM0Isnx9eH2nMiSfxKES/KhOFSRG16t73o6knE63LqY5Z+ntS1N+gc
o8B5hnaVKQWZEeYZQ7Zs47y7HIvZQcJuGu1GJppx0Wo2rnaK6ZSejj30qqzG5NoidzprLUVZgFJP
rlTEttn6Iz4ORa8FVBt7Y2nh9ci1T6+fgkZTbyFQyWen9sPzsIrtmR1SuNQLUrV/qOVUbcJIFMGy
Q4lhM1HDoswKP51qrNre+faQgrKvqie7B1MV9ykRo0+c4aas89dDMKwulTIxvw8ikgu3kP2FkaPG
DGCkMAmZ7TY2QN1iuDglAGRs7Hwp26qa4bUV5pCXMtdltIklyga0LcCUbUw95KLfNprZrNWmnPJd
k6Za6PlR3GaLDodbf5UmXZssOoge5Q6FdQ0rErtylt1UzWPasRufkcxl5VfErov6VnRKlp8lWZ9w
cyZh12+rJJQG4TrT7XUBCqO8qKlJJz9yYMbyrgiRjznvRVXXF0M4OcMjeATXWMgW5c2VRU/S2VtY
shU4F2RGtbXUJOdWgeRqYp0jAAKAu03HePgaGWjm7xLQkeXKLkKu6g2QomETmqZ9I7NcH88xeiOT
kFPOKaRGKlI3QUL2fp4E+WStEfd1mm1MaSi91OIplGt4N8RMX+eI8Lh3WMXGqEKLmgpscxPSDtQw
58rt0rBfgUrVqcj1aApxSjdVfOiRAICcI7BtzEEf08zQKYmi5bpNBAycvZuaN3E/ZzdmAD5k4WdF
38uVQ56i76ViDtW2k4ELkYiix2MgIpQQ3SiytUUEYsr22hbxzoUEU1Bx0mHmsogKK7OANiep3Bsw
kujvVd2IT4pohTyLwhAh/EWDb/RlDXy0OGSj7ct4kXSmL5/jMrfzVdMBSaWk142pF+tjLC7dKvTV
3Zj5orrSzLr0dyJQMbNhP6XpRRJbAzWvocuax2xQe5orukgT/0nnj31zQVCayB8HTH3XqdKUnPvj
wDWZa0DRDFSAipxCpqEpeU82nVt19xA2hVuWFLYMW6f6LhCEozVRYXZFQwpIWvPNyp3B2mmFXxoK
jbQ8iL/1ScSZVsD37mF8W9jorKYp7O/TyMovJssfdmPq2BUHuOY0S621x4rK1ziMe1i6MtQWaBp2
9qrrjHFfowl+G+djOdLeSWpjJebgcRtbeVvca75U0oBasa2cI0U4PZpRmHE/DADBVNe4h7TBrtDL
aPjWQ0MsL+y4KH1P9K5N0sTBlD23ZT+RfOrGQP/PdSBDLBV2ZjNh58tkgn81aqv7o0+GKtoWWcZF
W0sGYV9PxZDmG110KJkjsjzZ9nk5Oa14TofRrZ9KfciSA4pZVr5MKVCgKFdkrbvzc9G6eJLb5Nmh
22rWg9VMHcZBip1yLTSieijOGhnW3YUux9I9kxIW5jd7HOrIyxAf0Ye1DfVG3hdDblUb30kVNYPV
WzodDhus+8zDElpL1xMncXgeuw7VtM73IcHh5J414psPt6DiYEfX+CtiBqy6Bd/KzdnGIZLE65Bg
rnzJAfdxmQoqVVyOPhT2TZ9ajXZmqLmZbVKlc6NLINGYdzWNpfgVQGGl+1IAIinX2BAF+d6NfEyd
8SUww5KrY170re5AaBt0S9JALHW1+eoUbSCybw2d/lDxCp0um1ScauK+Z0UJ7VpYTQnCTfYy1gI9
VoyNTv5gZOpasyvxE9r6/5oa8F8E+idDmhEQH+P+b8vquUnH/7OrU4ii9VsGwJ9/+5MEoGnWf8D6
onxoCVez3RlD9pMEoGng+TUDtKKFXYwO7vgvEgC/Ae2m8kcq7fuf/IA/SQDWf0ApW3yOYaquidGm
8U9IAEeoDuBrmO0CmJxZBm8BOYlfxY6RGHLnKvaiMO4ymqbG6Hql6XKbdL3AWEqlXdMvu0f43nsz
U4efyI233KL3eI5fgx5BtWK1bWrUhbDpspwNFrFepjWHdtTuUbTwNCTMyPJf+io6fD7cEWbm13hH
qKNW6GlaJaayC6xx39Mem9PMgapwyH/rFYHMNBZmrVHx8E8AOT56ROP9vGZhKwYq28ouG7t9MIl9
3Jub1hKeT93Aye296vYbLXVODPfhezwCjNQiCATb3t2JxKeKrXrgUjyjf/Rn20a9PmC3SNX6Udob
VQke/uW8HkHMJSWsquhKd9fr8QuC115mVWeS8gTP7BjhSo8E1fovEdnd5yN+NKtH2COE/pDrbDkE
ylR/JqTSrBf7SBUb6rULhC85/ca9RrH98+FeYbu/gEf/u3CMY2sVN4LALdh/u6Fti6Ufbev8wRkx
C49VkmvE0y1tSyeiY2fEbXCWO+b1EDz2fvMEyvIQdPrCgNkZ+KfEZD94zcaxC0uadlqFMICzq6lC
JPajU1qe9B9qUtEwn/YabRYrV7yhTA6yME9Nw3tU0q9psN8vZr2bkNFuWFxyvNJ6wyOnvFdDd5+m
hqe0QGx+1NxVB42uu1kbXs7ugoftwfI58d4/fO6jMJXD8m8MY3JotWmbTDe9GE0QLWlQbFWA79BI
a4AopPjS+JT6+VonFsD8+b9bAEeRqghAorm0Q84iaXkOdYZFWV+3Trdw/G4/Nldo3Ho4OG7KQHiy
du8hbOOHCHOPgIa3JwFGOzEF7+GGv97BUQzrZK65RqqLHdQiek8WddLLkXiCloZXs+d1efJ1z7vp
dw99FLvSXLMUWhf2Ls7sK/RJ9oYkbrXJwY9RkyjC1RzDul4cpiI+FUrmz/7dmEfxK5mkFpHd2xi7
2LiYooSeO/uidJ8zs92Hkis7McUYg9U8s26c0omf+b6nFMFe1Tt+N/5RKOP21CDh4Bq72JL3Vm96
wqfNKb7rLHPh3GVR6aGpSounOihi3NvhtBcsvc+X2e/D2t8oT1WiwM8bRsEdwEWf2PAc5zDvrfkK
n/J++xBCpzhhZ/HRox772dilKeyGVHQnfXOPpPqjAZeaONJoS9P0utja503wAPB0Xwx7y0C4CwWS
E6v4o438N7ObSeFSjC7xDlOTTaceGl63qIJthHWmSHS214Ecei8dyzu9dz6YX+cofjmojxWqPTW7
RKfU3LueoQJ5ozbvCrp2g7/xQS1EHNCfv84PZ/goWqmB1ocpFbVd0t70pDNmjp4wQwXIInfDCwTh
RRfp+8qYAItVy2YWuvKtE4vpg5DlHIWsrMi7FHfRYTexkGTnbvQWlR1nih6isXz5l094FI2iEfUE
iQbNawY3jRgAExMNX1+IIDqkczOCEHGedfs2vxMGnc7slDPiB3GQtPddwjoqeZvgOBOfdY67l6bu
qVG3r12F5TLuKd8ijXAqTf3wPR4FJRMd+NoQVXyW70rXPUvr6l5pwi23/0OMjHaCs0mVHqgvHgpq
HFNw5u5OzO8HIfiYXDAZg54NgeLvLLM45EmL7bSzmENCWDqeG5d7c9p34jovbk4M+EH8faXlvwHm
m5UzRDiD+juZb4g6wqdFh+/u/EoXRXETdrRjopsQGMYUB1vokydW60dzfOx6E8OMTk0cQQAKbmP5
6LrBizPzipjjOfyF06qxypvRuXCmEaSfWLCVT4z9QVg45hO1YaB2gtbHjiLIy3wNyR3Di4zu0Pu2
R7t5X5DlUV86ERY+WLl/o8Ro+G5TX/cBLxqv9yuNK8BYXSFb+rpow+RkmvjB8jnmdFdhb3Sj2XKa
Vme1yL/5Orm57t9D8NiQsi9N2GJuf4Xe5ImpPBKs+Cs9sY+iTmpl2hiZiQIss98UWeKltPOKCtPs
OuMcO6g4sxGDwOLN5bXsHO7wiZU7n9C/ObmPLWs6oY6ObBwcQR7LW7qLWJQMyxSpny/VhZ+xXP/l
0XXM2zVcJXJzvJJ2imNunGLTVNFOgGMKgnHfqqwaae9tLkEV3Wp/ODnsHGx+93xHQUiD8YpZatuS
fO8mrG4dSe9XqVZRSIbN/Xn6gcLysvEVrpfTGbDiE/P60bhHGdEw1VUO81Cj4d3sFYh1fn/juCO1
sYT+t7aPSG390b7ymQ0RW4tkxBT9xNgfrd/552+iUaHSK0A8R98Vo3qgXnvmiDuTMdqgvndoZvU0
6UvwQXqYrv7dkMcUv8SUgRSOLHbjsHKv2sv0qvkShsv8gZT31JzqH5zNx94sWMZPyKgEyc6gD6nn
ez89S/W7XP3KpC4ES9Wht+MIhRvlsBzGQ+2KpRu1nkoZT0U5bdipOWpMYO+x1igbWp+6cU5gvARg
sroOk+DUdp637W8W3axl8fYFKAa2EQn0j10752SEQVtzvYoDwdefQj9CRMFf1hUAUNbAfBloykMW
ISJFfG5OXnk+ShatozxK6zM3SFH025n0ye3G9Xoz2qLJLql7xwcb/LvmG17GNRt1Fw/iys/194/K
mf93MiZ3/zXCd7MM78fVzLsWAf1Xxbvlc/StqH9X1tTnj/hT987W0L2DDayibacZCJbwqz9172z9
P1QzZ9aUM5PwXkmzf2qbzAIm0P8s9EsghtMzIeb80jbRHIjysJFQtUAt7x8omxxZGM4MMQy/Ub6z
VZT0dPor71fxoFZx2tVjsIbLliymNt8EqRktdUPethbhZBTJkz0ND5ZJtgwNJAj2hqCNquv+1eAb
10lp797M5uHnznlb8Xy/8X9+I6HikEuZl9ipzrnBm8BmO+qIu0AXrN1IbCzUcz1H6R7s0Yb6YvQX
nw/26nf3a/f+72iz+gOMtVlN8P1o0lW6qqGzu7YDrVnRPA45rMDq5u4mpp+c16WxaAYgCaEz3cxk
+DAwr+leQ5zohweTKsOiEea9DMM70KW7qPY9uqQ/1AQVuq5GT20Ysx8TddNajsgl+GdtuCoVAwx5
vJUW+kggpZE6gl2ysH0CW159U1q0n4WReeUI7SgV8Zne9d8EDfUhugrCSl/GRnH4fB5+P+muocF2
09DcMN9Pg96lXdTJKVgXGKrSZQHDbKjxj6q58otm+flYc2D825Rrs36VQWVQf82P3rxgGfqNRHM1
WPs0H+sqWyYjTb0M1uSyqaVKbvLt8wFnAcnjEWeCtYDnatsuzYL3T1claYtgCiOqUXnh1soWj7RD
3Y3JOq39OxXmEdAALy4dlAwVsTXNadxHYXpVZiaAs6S7oDx8kanyEIto3yb9jawuwqBYg7Hcglut
txHat8t5b3z+xbV52o+m6t0XJ3S83Qt9DUM0iXgttHMvQ6d/yBRknyfIML4PVBDsO6RSUoDe4GIA
CAnUEgdkNjSrTgrw0KfsoH//heag5GiocqKr9P4L+TIrVC50wboLijsCBTAewJxSOWvy7Huei20K
mXJRjcODPgzrrB0xZneBqSs3VavcfT471u9eqwGR3cUDgp18XCgpxiEKTGyeV5Ys721duUJu+dzN
tYsR6ANwsO7LAFgdilHNAR1G7qZt1knitosmbh4Lq7+gLXnjN+emtqZ8Uy2xOn9RVfOxcQiADRvf
T+WqSft+Z7jZLYQTZAitmOYPhKX4RyzHBwMfdu7xoGdawMpoBtRA0arvQ21dRkX4Qq35TlWaR00H
fednyZNjIC/YOpetnfxI/WrT581N0epPSm496K4Cj/QybbR86bvZrLsNogNsG/amoLpjUho55l9K
S7XRrgh/tHb3YFVi04Ti0WmtFeRr1O78NDyR4Myv9HgNwmGGQ63PtN5jyyTpt9GkpgasxDF7Ao1k
ek08Pei6QERUZ7kNoXndqAAJP3+7R52o18hsQb9F2hVdFLS9jpJru0X6kxI2oM4a39Dqvm2RLQXZ
cg3ncttDY+xMGEBZ7o3MzOdjv1pSHD2zTRzUsSWF96upR2N30VTKnDb/ehxEuq+TxmvRqFyN3CtE
NckF5YYLkbbpThPt1q7vkA0r0Bx8Hlu3BsOpJWu9QHlxiovzsq5SSLTJiG5reZnFOuVonVB+lQ70
14AFVDFnSBo7My8HnpGTqFeo38lFSAlw1U77OJjRik1VeG43Pgit46c5Mn+fP7Jm/H030UOlX4r+
GvIX9utuexOWw7rq9TEXwRrZjXQh6+xONS9aszPXGcSd0rB3VlM92hpnoYEdA2xA/6VTNtLhrNAn
sZsFLxWrdZdRVd1q5A+G/VL6lbtuBxCvZpIdKlNspJo+jYnPw0bWeuK/FohFA4SttoYRvMjEvsz6
ZtjBx6blP2yb0I03el6IhdlH27CwLt0mgUtb6OuxUs4UU31Q6rxZiNGz7PZCnfR6QU//WlElXbbo
e2W7qwR03aJqqlcpSP+bWyFTmjS14xmKBfu4tD3Njb6KEEXCzk43Ird/pKaYcViDunBFAjzbCvdl
zwvt4sBaDCq3uCE1brrGuEwDniXqwL2kpXlXT+PKN8WwI21rQDMX0AYg8sWq8mwMsbWS+rpz4Y5P
tgXNc+RPM93Y6goknrwNz1RkeNDZJ4J3B7tOn9rMP1MD/6CDqwsScRG3+hkgFr8s1ojAek3nTsv8
JqxBfw5l6q6HgUMBkG3k5O6iGtgvlWXfVSW34XGGiYUccApkprjjSJN2tBSKubVN9JXMru0BSGOz
Rwxv4wgCahRuDMv61iTJfhQBp1yiviSW7yWlEy4DNbuZlXiJG1uRmPskA/E98yxjy7j+fGXOZ9z7
vUiSSw+JjYhMyt/kRU3V9AGoGf4qR/3FqwNIh5ZE29hAXJcQ8Zj6P9Aunl7zlX86MmEH/UAVkUHE
No+tlFDh5KWNtb8StQamNL822va8kqyD2h48mp671jY3Ws9J8fnAR5a4c+xzNY1Yi7WCQDfluA7G
T/sGfKG7UnqAP7qiogXd+j+SuLy0q8JcCy1c9j0CxLXaXphCXrcN5LYMBVArHLolLr7w3+p7vYBS
2FAULOUBieTvuj49fP5NX/1l378dVBlBayAnAzrLUo8SR9+AesO2sVd1QWByk+IcvBiMXquSC75J
4IucIG0ZK7v0ghB4kB0o+cJvlctUiDuytYjci9QeI76t3Vm7tM5v5zPW1liVakbUs/ICzyXlD1CW
140BPz0cLlS3uO2K7oJcJF7obbBMLCCQGuQq+nweyNX7GlqZjafdggvymUKXNZv4Rm6WnpDa/Xsy
y/NbOhATFBG4TB3dnwBPm1L1hb0SYIenEsYENISRIgBZw2mt3b/vBdaFNd/V8MJA1vJotssocAq3
m9xVNegvBLL9rO2LgvJthWRDJcxrpAemoT/ljPD3o+H9sPPv3xwN6pTmTPTorkLXR3e5HqGmhenB
0apT+iUouP9tuzMWl1t02OfFf5xuaFoz1FWluasgHFZ91XxVxI0AgW7m47pqHVjTM5x3Tjtg/UVd
/NVNWsB2w3rSUfUONUKcLwNotMAcBwVJkCDXvkZptu6qgmrVjI2ubqcUye4UTMJCFZy++DWBr0/P
O52IPGIKvTEC7SFogdSGhvg6QZhddOUAQtGFMznFarZyq+kKaO20DOzuIraKcdlV2q10HfgOKWIf
Q2Buk00BWBUaevgjKM3rAMH4KXDWdmvshrBId22TA4CQS2uU13rawo9UupBilr2x2x+JpYv9lPOF
XHMTi7olCXK/qtJVESTXKOekaw5XUkZ6zmNiLuK6U1Y4Yp+Brc+WgGEFZhzZ9yZ+iSrorVyp+2Wk
De5SQF4UKzU06ci7684xh4XMjWiJ43LIROZX6ghSwQmhuauwCPBnry3wCnIHoHkfNWm+SlroKPOt
JDJhm3R3AxZqeOblT5lJnjuiSu8H+Zc0GR/ygbcgUeeFNEttji2S+Gq9cPv4pQuT76a1UqiFrdpZ
tji6SE10L0Kdq9RkQppQOP0gD6LcjvywTMcSmpIkM6nMbOW4/Q3coMPoc2R2JazGScwX19rk06cS
4vmwaPv8YPWQzhzkCQxlW07D4AEafKkDyKqJGXuhVPbAXpmYNvqROCs1Sh+jFgIR8kvpwqKV37jK
mZhIE/zevAgbHq1KOQvqYYTEp6azvd6ZWxuHNMnPnbK/6PXsKXNb8Or1rWwt2IGTflWWK7e4UfyH
qBYVKvf+AaQTUCP3LsyYuRKsKvmWmkBqn5VjunUryTzsvklWaEwc8Doxd2b2UvfFiJJ/y/vD1V6B
nBYNvIhaLw+RmVEuGTZuA6sQrgIqMMpNUJaHGWvqAZV/aS14lbB30agxlx3mFngCApAlUKrJE9aY
NU1eZsa4TBoXqXlXATowUGXVTVDhtiu3Cp6Sq1xDdq2bsqsm5BR0e/tSOvp2TieamKhfiZYmca5e
1Urm5Zp9huNxvyzZFIvWbu8tbJ/airgeQT5F/pno4cisW2CIvCuT8KIcoOSncJAgQz7FivmQCvfM
T0i5Oks+Ury5Iy/G2NjioqWcdYpLStMg+CzIepAYeOUAfA+s6McMUd+U2XgW9FBXQBy5oRaQQ1uE
kZjUFaxtrg3f8PjwSLy3kYbO9SAoQqDU94fU7YVdo/Jv1+QbpkTUhY7qoguttVM6CCQ4r214L8/M
EE0CmAKvAtawjZ6t5iLs5WM8p+/tRF6s9Ng5FKNyA9a3XYrZeCH0q2Yp2q8C+lXf6doimZRkAXL6
wo/7C1+Jv9fGXY31NQzB+KXI4RyEY71u+3Rc4RJB+wR65ODMJg/fm9pvttzYLrsUSfshJc9Wesbu
W8Tu/f47tgukdqVKKW/cWHbvwaB5KM3ysaZzxyUn8xqgE+yLRV2n/QLoIwRA/AQq7sfIGl207sEy
ptus7VU4Bgfb6oKlhVTl0ryKc8oNpkCrRUMNdoFERgmZOTiEo0kCDrqnulOFeHy1C4AucRb5+U4R
+a1S23dBIR4a/CNgrFFpsy+m4ryp1XqlWLygQNaLSrEm1D7RGi+maJMADVTMuUgDYZPrYkdZvb/I
MJ7kFOpXr+4OKcZHZZsfMkWOGycBtxgFAUzMqyZGJMGFlaFF+kOj+8++nZ8bkKuX0TMVE760CouU
Cu3BSGenR7h0ifO10Bq4Ldq9FWXuug9gqitNdCtksbLAZS5pQ1zapcGMSVeeoRjDHsulp5buQ5kF
F53df8madGk17AmHdh40N47MWhDMCbIv5oRWwoR3RuAHZLQQ2Zdut+py83qc4Na2Fq25BEfiRVhd
AVqEx1QGsLk9FGzRgHEIFNYY3Q6uv7WQ3ff6IYXbwlcY0/1Q2M8WFg88brhH3U2itJBeI6U6pAp+
gQ2XKCoqYplhSjAa0NsyJXuu0w5z3hirzcqBN8K2NDV2oSIQGOKqUxmBib+8pyZY/YbJ2jW/WYox
bW3sMhYJoLIa6xFZTtuiKG7VYvJMMd+SZm4hm/0pHOx16WZn8EUu1RJzBrD1y6A3knUg5OOg5bd1
YEE/TtuveJbftr35wy2VP6K0Zj9B80Y6a4MZ2FkrNH+hDREa//1L0OrLeoKYNUzf3TT6jiUCVzmB
T5lQql2CbNcia1MUKC2u3D46O3hglC6hx4I8Hjf3sqNjNde13Ti+cUP9uU2YNBpqL6LsZrGSPCHJ
NupF7lAFHVG28bEx+jx3fvWbP8qdNX2WFlN1YVFgmYEGb9Kq3DcmgR+Tu+qDAT6rsx5y9SZN1Ici
4RI2pc8Nik3fUh1l/Ci0N5b2nIzQGjLb/kLJOdPTH9y9x7l2GS0miI+vSTdE+m6Rhs4ztdCHUIYZ
VCG2Fcoa/F/nLJOk4x91+JJmNuIMIe5/h6ljYxYGhFzuCKJ6bNX6cZLWH6lmM2sk0Z3FbldzhCSy
sruwTH4kZjOc1JjOzbz7CtHEpfs0J/5xfpu7Fp8M2a9TPIxzLoexWjr28CSQYxxBN6FdYpIaFbeh
k6Oy4t/gL3AiLT9qH77eoOgeILuAHjcNlGPRb7Mw8K/MC3eVjSR49Y9i4A6VGyyQlCaZ2nN26APF
BnKH5QAF0Q+qgx2biWfGBDvsND1TtR/jgFNFNfDpyGNq+yO0Vs28rCbjEE/5NSClaz2azEWHhdVC
GdXV5wvEeN/b/fkQDIPZnq2qc1Xm/QKJp9hpuix0V1K1dmFXnCO6VbBloaZO8aGOq8cS4Ze0QQon
02pg2gc9sHBDIAfm1kQ6lMTbIe+fMZXNF1OTHuayTNJPOz1EiYcmgi15Za1i73QVQZZC3tYmOE7U
OzpDOUOd+FR6/2pNd7TkZ8KOTfXYMvjfUWENFSUj8innInXljiuMSm6xZLksoIIhUaMq21bbJHX4
iEEPOmeDvprXtqfq4cMopL6sNAJLkqEjWgV3cZxoG8uIfhhR9c/gLq8Tb8xGVfShMBbRjqE+ds8g
bsHXjILyIFH1W0xU9KxwqerZM2HLRmcbv5l5r3z+yn9zwYOsgKUBTQoSmmNFTrPRqyhyJ5tLBDJI
bg7exczih7hLztCduA9yw5synKH0Hlehz4f+zcUL+63ZC5PRBdrB7xcbTEpMcuMGRtSA6xQX6uuq
tZCQpOY4oEdga/mJ5X3Us/45yzQ/iYGv8tfHvilFCC8xNWp7lUride7yLzr/2ygtkH3ow68TNO9A
I3i9hp82de+sOPvZ+Pr/0L/+iJHzztHjv6fJzev9uMd9gV5k9ly9Zero/MGfNB1V+482N4tB3M79
7F9eHa7OL/S/nDre9bOd/wjTdiyH31NTw9Ljr362+x9MLzSSMHg/tA2EY/2TjvZcAvkVYX6iqxBA
Pfa2nqZ8qAzZltvKSovzqUiyx9Kghn9il8yljt99/FGfOI/LQCZYcm3NIC7Pld7t+2U6pm7hdbmL
VN2b2T78/Ly3PfD3e/HXQ8yjv8kIQh3Zm7K2y63QpWSA2mkew6zAYh2leL3dkmpO4gCNOkhOPNdH
03ZUUdKHWBQWooXbUHF9c9nrWrkPU1Q2vc+f6Giz/3qkoyRHNnEVmulYbIekmjXWYCPWW2FO5Vel
UxofPUPR/4G6T3CnpH3zaEwWepkOBNByp5p6dape+cHrOyrTKampmKbZym1X0uJfiriQ6cqOx6w9
8eY+Wh9HB1vYNaLiIC5Q1jS62xz2/w/u7g4XlkChFvH5ZH40yBHmayjjHNXBsNzKKBcmPc3UuUqq
HsnFrEIk8fNBPlgRx57UTUOfTeDetvUb9FAcWfYHMeX6idb2B49w3EAuorLpmkoptk4VmffJmE3Z
Js45CxejPWn65t89w7y/3uwjaHihbjl+sYWA3NFmQo9KTfPo5t99+lEsiGMUzyI7LrdYhLfXUitl
74V2ZZ3Cbx+Bc/7aM694hjdfX8sRHBkVhKKsZBz6qyDC9H1XKYFvrJosk+Fu7MtiX1UxLHMYkZG1
RHQjtM5M147UvchqM1pRnqIplU9ZOSwapXG0JbKiFIE+n4L3+cqvb3gUNsaI9J22BVJWE86By7ZQ
63CFJT11KOz13OJpDM2gW9HoK41zy6Znt8Kh5KTS9jzTv4nG+lFQEWbIVSZBvcMqKuesH33zGt/E
Ao0cZLaBv7svnz/mR3tBf7+O2nQqExrvchsUQX6TKU5mU5wqSuffRd9jNx0UQKYEQku5TRFxSdGI
ybN7G2HrE1Hvo812FC+a3kIwIA7ltgd9sUw6Ed8iowV1fpTZiWjxwRDHXtStFlSpSk1qq7j4yqER
zCer1dQLtIFs+99t52PLkHSijZuHDjqEkc5NKxKoVM/3AIr4n7/nj57iKF5w2E5+CGV9axaKVq+m
PpOz/uXcuk8iNf7y70Y5ihs62JIxtUW5DaUAKNIrrebsa5ZyejnULZDRz4d5D9z4a2++RpU30aN1
Uc30G7TlTBv6CfV+M2lu6acN9kU+uhQMUFTJK4rN2Ated+k4Ff9yLRwFhS5UpWaUPmEL4bU7G2ao
sbSbAXkaQKp0Xj5/vHm2frP3X1kSbx7PqFAAGYy+2AZJmQco4uhGoax6xUbYM0tR/kQ8wWr+me/V
r8k8igCdg0q6P0i5bevSyVd+WZs+9rJhfv/503wQYV7TpjdPM5Q2KDnUI7ZVQmINBq0uvpsQo5wT
s/XR5x+FACUeStQuonIbuXBycT6RXm+lpyDhHxwDx24pxYBme6XGxfZ/OLuy5rhZYPuLVKUFgfQ6
izVePifO4iwvVJIvQWhFEtr49fdMbt0qm8+M6s6j/SAG6G6g+/Q50DLJz9gDEcgFhG2NZp8rQww9
lah5gHIR17nkvuxUsnKwc89bigsOv7WBfU0oJhIE2B1PTelXDsKgf2ffLGJfo2K8gUNwrODfguWL
HUL3LKNdv+JO3rez2BdmJnfofmF/LhuAawmtoNBUU4l8QN2dErmW4JodB4LaZ+UNYNluJd7F0XCm
NOY8Af3QWK7lN8Zp9Ovy4A5f8s/r+mJu4NYq147gouHzM6cHoRAMOiGvsi5PUnmz9xGpe7Q2XR7M
tZDn/78YTHmhQPK9gimS2vws8KL67PeL4Rsx/Byr34gLfvT687QLPdktujuBigLqzIv/pV41CqED
FJy79nMF3sXL83AZnRUS6hQ8O+v50E7iqdTHaJlGtqdt16L2FfhGH64bxnpRrCCdpqSfsFw+aA9H
1n1GBw9YhaAKfd0AVmiIKl4MXYfN16lGchjYmwVcmikSjplB7fHn5VHe3pbE5gcIOxO3EkQspzmu
6uZzkEdTfgRNTRLtNSq87MbMPAIte0P8rV7htw3tP3Iz0L4L2yjA/dwvguZDVIDdGqzGEehUL0/p
bQMADOi1paVKg+bLxxtGrQK1r6kM2HxMQDWDOtiwkPj95WFc07Aig6giFWoeqFM0tck+HUDyE42d
unISluu3UGJSEAlT4IJvonsA8FoUAhv9qV1zedVbL0nPE3vh8JxqWfoJnqu0QRXLK7zuGOsZJUCp
b65bIsvn84AknQeo7kkt4LnqQd5y03ci2Pi6a58tR5/g0fUkemzAEEX3IaJJVRkUpFqgSa77/ZaP
517YpbUHS5UgTPtR+x6UKADxbp6v+7zl4WjVGvDqXXBvrtf2XRt767FLw82bmMO17S55arxAhXhg
ntDr/MeA+QCIRyguSHAux5r/03j5u8vzCM4/+L+xHTpzry1pbcoKyJsG+9wU700ovyZ8vQnBtjpA
wEZNKC7m4R8copAmCPKtVjSH/9kt8YW/cORbUmSuCnmXFt5P8ApvHIUOy0LG85VnaDJojoossm6M
jEeRtuC2VRDl6L1Nod3zp95aMsu/x2WqOBT5wH85zlkMxvuDBsnYLTqXDgoFvG+Xd8a1RpaLayCW
Kgk03ilBHX1nIMMCSjrUjy5/3TUHy71ZOsk+Urjqt528LzxaHNAaVByw2cC+pIbfXh7GtRuWnzdU
TOhHwW6I1XQ5OKFn9Q6tRi2qv4EPIsTLo7iWyvJ1b4qrIYB00SlI+mM4j82e4va/Ec1dK2V5ehep
hOVDiH0Q71Rg7hvwoAcBJHPCLe1Qx8+3m9DzRpMppbM61UkfnOGUfJnuG7AZzafL6+PIFKMj67VT
JHFXqLnroR1SG2/fy3C86899lTVw1MBbh9UH0H3l75KhIsdAGfqxj1DKjcdh+XL5F7imaJ3rMehF
gr5p4TIaRIDR0A4fgHTLN3RJHdHS7jQL2DJOLbhPTyE4od6JAkASYKVa4+9HCJWqvdQt+QYsDhj2
rpuOFQHWfExNlPsYsAy6FbjQoQAWTsNbby4P4PAbu6087pkwwTnEpFR7u4LH7bGVOniIC4gvXB7C
tSVWBMibAX1YHOWJs+jcAfrDaEHUjdhwfNeWWI6vY1X2BZS0MQFTfAQ35g3X+aEKujFr1uZn2YM+
8vI8HP7JLOdXamH+7A3Yi3xFOJ5Bry1ZND9oQcRnMBbXx8vjvJ37AbLktQ+BTj5Pq3nBeoU8POm+
B4322n5tUNaPdfpkuhWaPp2Ov1wezmEBNkChHqYon9COcMqlKlAUB7/VCub1ZP7sdZr//xT//i8H
gxri60kZbyrReIHFW7wl2ftKkNsExcaNuOMwMbuPWwPy4NclTAy+D6SSasfbVPPyOh+x+7P9nk9g
+0ZgFmPVHtAlBhIsE0OvKVm2LpGuTTj//8U1O/TaeIzQ63daiQweKOoD78EKBSb+Coo/h8sb7Vqk
8/9fjsF0EYDzsIJeBRpJBJ65x4U1w8YiBb7jgvcXKvXi+wpd0uhiGZpTWKXNE1iIMVIBAvjaT8xD
WI5DNgJwtIcMCtj/m4pBtmwY9/7C5I/FyyEolIIwUB461kuILfRQVgXqNyIfhrwrQd1cJKw44DE1
fwKHcXBXJCUBW3hR3jGjRjDGGnBh+NNyLyE2dhBsCH+NM5hsph4yr7uVRCF42zXu5ZA6gPpGUnAo
TCjQk/4jwzwGDEoZSDTWYlrFPsGF6K4Z0dW2K1Htuhsj6M+EHEoaoNKtIMkhx6/ggK/E3g8g5tPV
S/QunyEgN0CA+w9QpBw9YKqmT2sIJPeRqBIECIKZ52npNMTKljY8xuBcewccT/VZrPH3vlj8n20p
1zuMXXyv1zz5Eura2/ugPETPFPIScQPwOiaIS2Cc8iyZZv+Ul73OUGDy71sQLN8mtAJvvvbW5gZE
s+EHlpPk3z6g6jOFvFIHqYBlRo4qRXMy1Ar7dGfqqIBiBXhuPkGNIN6dFS0HSBQkGo28A9OQHVU9
uwtrdC0dKy+Z0l1UcPp+Jm1yU8Vt/iR4DtasVUbJMzpEwN3h5Sk6vQB54r9bLcHVetl4HQ5ia3gu
AyGJIao+oVPbHLyGkcOoUnGMPMhbXB7CdXmxgTug5PbMPPjVScjIi++YTkq5N4ZVXeaLJUBxTKO/
6TYcCTRWioT34tAawINP+dousNmIJyba+DFvpxRBLfDaWdUA1fOwrpuTEkZ/0k0oH5HA/MFncM0U
0i8FCL5qiDAQ1aWPvFfQQrm8Co6FttFdK1IHULwU7Qk4HT9jKNBBP8gHOK2Ajv11Q1gHXNyg7QnM
z+3JDBowLCbCFVRlnHxLhhxqPlcNYqs8Dz1ErUVUNieZQPgnrCL9r0jr5t6kXrJVpXFEVLvPpQrK
2JtCArJ/OvrhXkdsBAv3mKjrXmaxdSpoIKcnItbqBLXpMvMJOLB1rrfexg4Ti63zAFzN88zWsDyl
PP7Cw7zdg5C/O+gEsLSwapHHhor6zXD+syrqLeV015pZt0FOPKnnoawgGAR+iGJaoU0LsOnGKeS4
DZ4ZN16eceNsPNoFI9ApNZDB+3Eu9L9y7iBW20Ukg7AZgaTkWEPp4Dors+6EHu/QRBqa4USWEupC
leomQOplCZmdsa2r58ujuNbMcpggljN0vfLhVLZ1DDYdBhRommyx3FGszRtZBrtFMq/IEidprk8K
mG/ghIMeWrJVGYW7coQawb5VEHfYCGuuLBCx7oFNTEFsW1Re5hdhu0sjhXIcSNgM9EaXKv886OVm
ka2CDlp+NxP9dNUCkrO5vLiamGAshrwFA2KzVkvWCugld+Dh3JiUI2SS88K++HoZD2Awb8L+5PsL
BDDTOhHxMeF1Cm2qmvN2Yxjn2tnhQEGfKpWqP4Fie7yfp7rrfkB1Klf3ic8Yh4opMsA3VZiWDTJ4
OUGLWmfy4v2YLxBeuryS5316w1giy+AVbeoRhbn2BJno4bs0pkKXU5eLY2eQ5a4j3R1LSvVNgbzu
suHUDvO3iU083Ft9ibLWSXQdgUJteyiqdMu3XNYfvd483soIz7kuP3ULpKXLluvDmkTyOKLgLr30
ukfWXwqbFyYSDyB0ZmjCOJUG/raPEMa/VV2NFrKW1+R/6ekBUhW/QcNVraJtXiIPXXZo7U2iwQCO
LEGaEdlijK6Cqna5kB1DT9/h8va7tsKORDOg+J0mabbwBtQVUeT9w5eUbZx3jr2IzifVi1Vaah4y
4oHll4PY4evUAnSEe3+o0RfTtt10EyHBqjZm4lisyApEaUenEgyMSdadeZzXAbdfzzOgNU6jacNu
HYeRDWcNIkAZoJ0hTgu6i+VvNqF4fgfkUQPJIegw6CMkG8LxdplxN7m8Pa4Rzwv7YgGHWpRFl06g
Rvegb9kMMZiD0QEA1MCE7pp071dnraAoRRPY8fKIDoP4y0jxYsRpSfIKIiZeNpQA9Ox1Ao40UCH5
wxYhtGuA8/9fDJD3CwSiy7PAfeNDOZEAh1Ye6qWrt1p5XIZgBYAiPPe9FR6HWjnkdMq0TE/o8l3u
k2K6MoBF1q2ki8O2AIcUFqlrmz1IiwJwi4dbAA7XClk+GROJnv7Ua07JUn2ZpgIHHJ2bjYyn4+M2
khSKI3IOydqcPH8d38XrnN4MUBfZuD65vm45YYlqDy05UgYeK/r7Ce3kJw3SxQ3bdGAwwbf22nbA
qlfHPq/DbBS0/qqZR/ahApI3LYHGzjvcBVe2ANsYga+DQrf6vjVVesfQQnECf1APAZwyuSHp9AUi
hRsxwRHi/vY8vTBnUIz70LdL6hPShymck/H5pw6leCqDkv6ehCzpxkntsGsbgJpUK6ineiRhFEHb
TS548g8DQcatzyW/rjhsUxk0AsoPgNEgxUPAc4Tiv36oZj/8JIQZ/lyOL65ZWN6JpAzABoicJ3DH
qDvNaAMoMASawdIzbmyJywgt7+ThDFVNKOqdZuhNjjdNBZGonWANKOQuz8G159a5XPfQcVILBvAH
Nj7HE41OHq5LezAKxe+qtt0CtbgmYgWCQpoQQYYvmS77HA3OLeg2DtRHF/PGSjk2wwaKtiFfR5oP
xWkylP5b5j55GCsWIJNbN3RjsVxjWCEB+S0FpU2wJPO1aG5Gn6BD34OsB3okW0p/XN4R1yBWYGBg
/UdKj2NHgjYHLoM2hTyEbJU1ZHmTaIv12bEhwdkgXjg76QAxCf2lOEWjIkcyQ7B19qH3et0kzpN7
8fWSkkq0S1+coACfPOjJtO/wTgyeqqKjXy8P4ZrA+f8vhgindClnMEOclj780eVInIiObNE34htv
vCRsDGglZo0mwro4NcMAkoMlmXY+aYfrQpNNUDiDIsEMPZU4yztm9nlLoNVWrB6HKm0RgILiugWy
XLsQxHRKeRL6dlDD2pVJIsS+8aJkq2TriB1/34IvdgAJW5YXMeReuSA/0sGgsb4sHsiyPM4TlK4v
z8KRCbIhoIrlSbKiKQWziB4hW/B7bggDD9146JLgy+CBTUEUH4lnPl0ez+F+NuRTlRMer3kkT+NE
AZkHHQbkx4nQ3/0V3c2Xx3CYrg35ZD7UkHoPVZrFpM1ZnZRlQZ+Y2+u+bnk2JCrDJZiFPIVt4J2C
Bi87FJ6jjfVx7Yfl2cJjaJKtBCpMpkurY7tQTSAEOJKfOgDE+BGsFfKpW/L0+1oHPuhZ1gTJ+tPl
qbk2x/J5XXqzmiheLVMAdYWwn7wnPU3yHnp97PPlIc6x/A3Xt2GeYJs4E9J7OaAzGgLl7HcDccGd
WPWPlKwCRBrIZpMV6q+Xh3OZQvg6ilEK3doYSZkTKiHz0Qvm8UsK/rors8A20WBbeZHPKlgA1JSh
oiIiVGgm3m7gphxPur/VthcBYOFdLDrVilNdBu/7pX4fD+u0E370NTfsSzOQjXHe3nZmYzwVXTTR
OfIgLWRJIZvZ653PkQdZ5nxLFcU1hHW01+OqZeL7eN43QGiAxqHmj6DvAQ8vb8dhi4DNNYp1tvcg
+ZpUPyDV4vvdCYSfoF4s0noY9iO4cjYuEG+bFOTpXpvUbDQoJujqZXGkoRUxdA/RvF6HGmbnNtuX
py5DOVuyBoJTqELVYMKS76oaTEfFyj9f4xCQU309QDch7hYJBgiHFvQ4gd/fDsvSZdd93bqy95Wa
p6DwoAolO/kQLca/7bxmC7jrWnnLmSEXUhk0b52JYGsKxuuVAvDR14frfrt1nsuaxqgUNeIU6fZP
0lbtPqGgpLvu49b9PCxAd7R6g5c1tMozxSUo8vxJbrzUHXZvIzmjrofwNDdp1g+RB8QVG5fu4NU5
3rY6Z/VWYdKx/jaME8VBM6OLBrkMGoWnaZrFsR3m8apLIbPxmiN6eqO0aNOMFUVx5DoV2VyHzVUJ
UnSyv7b7IFm00ZwjAPUdLgUxqBKWPbS3wayfNzgWNvbZtROW/woThmDnQpyjK/sjprrchSr4RwXe
VuXOtQfn/784E7CzA+qyUpz6ogR5E1Sujgz6rlf+fMt/ZQN9Z0+hWNLTYP5akrEALSF0+Ewe6fdX
eUJiOTE0qpJKFhHPZjUjPz2pL8MKXa7LH3ctv+XDrYrRGmfw8S4Qn0HCdU9q/kyA/b3u85YX87EF
kCmFmLAClhhyqWF1jzuYOS3TuoWVdszAxmmmawt97CbkWTSap3xt7kDnd1updqv9zmE/NkpTJ30J
0hWQaYPEr3xowbIGMsjeAxH05SVyfd86grtITGhLwekIcY34edAy/qC7YT5e93XLixtI0qdLTnG+
9EY8sHrtTvkISPHlr5+/8t+7KWOW89bJOq/LgrMR2tblDgAhFIUUW/aFumtE0G5EItcKnf//woPD
JiRzIBVsFDQGQL6rotsJuYIy8PIsXN+3fDgs8wbokR4nfFNKaE6V/8xGypvLH3ctkeW9csFqg2XT
ywIJ/rRmHoCv4vRpQkTag1pjI/fgcgLLjUOVgMwG/QkwIl9/a1VQDf8MdR4mDzGePlsdZ66Fsry5
qFQ0zaPk4LcPxH4GRz9SpWzZ2Oa3L+9gTHm9zRRs3wQ9P1ipWJPbuOmjp056DTjZimNTJ+XnLkj4
xgX+7UcV2MpfjxXXJExXBmRSXkh5UF7Z36XAMd0yZMGPNGjmW7DgrmCjbKINR3TYgY26XCGsPhFd
84zE9EMMoYgdGI9ufN29lynZQt06NsgGX2JN/TKtz8qfieyOcgzkoYrHrXS86+uWt0cSV7GC5B6k
fVYIvg4pO0SVjjauZK6vn///wsvbmXfRBNBhNvWKZRwSB/upiqoNhUvX1y0fB8ClV0mH0lvUiHjJ
kFFu5j3axlmxkeRwAA5AF/T69wuQUOSMw6QiPn2D4OAXnZrumHrmvprXE6nBl6jm8NO6Fnc+X/5c
ji4un7H8vpu7NjU5dL7Qt9X2gKiibedOi1JAQqDOSQ45G3Bv7eUaL+HGRB2hhlpBAASxsW7k7IG4
dtLv03SaTz7xug9B3W/1pzh8xYajRVpGBinINJNrpVL0VoX1vK/5QL+Bxyt6nBvTb6yfo+rFbKhk
l3DEZ4PbQ+t3NP/QrWFfHoHxr9f3yu/q99wjKrhty0YZkCAxVYN+lnbLLpFo/M9EjRrYcS0bf/og
RklAr0pz6R+AM9lETTks14bjcL3quQUTd9YI3e/qYAFtf2+2Ggodu2nDcRboLEAdfMBDKBofIGR5
78vxbp3EdU8UGyXaDyuSpYLAPgH8/97rEh1rPtPt82Xzfzv3B+Go1z6XBq0IgnZJMy38IzHkZ888
FCiKT4Wp+Q78mU+6WdWjJ6erMuUQYXk9IIHG+JSTjmdD1Hw0+fJI0+5x7kp13VXEhhlGqKPXqtZp
JlL0GYWxqTLPS4eNrzs2O7aCYAdw+SCAas8W0+3llDzRynvCy3orwe/6vhUCwdgVzyuDvCzvqg9j
UN96U3MT827DWV2ft4LdLDUg7kmJexof6S6Z2gIkR2O/Wzp1HUIDIgiv95fOk1x0ixkkwfBLhjAk
qNdftlXHr7eRg3qCItM4ItJ4PIE6QNfy00SaBioz6ZaM0tns37iO23jBdsIrnvsNHqNzzj7Fsw/y
W+al71m//KRltFUsdxw65DzDFyd11HKIFiiggQRUjY8LtK2OgHK2+wjErcewQEdnKMatc9UV/qxr
QZLnvCO9QvJQ5cG3MGL1z05ytnHpcG2K5REFH1CnC9EhEKOV+uC3C/RFRq/NDK22Ln6uCVhOkTLR
AMPNoQdPqPoETefwnY+sUHbZqlx7YflESEkzNx6sCio9IOsAJXR6WkQ/IIsrpkMJjTsQyK9g5r48
nGsyln/UXgiNgAkuKCgYtvtFIQJWpD1e/vpffqM3DNjGtEGRjQ2zqBDP/Xb4DZGDCjI7vlx+mxI1
g5tCrO9DXx3pGsj3adQxAWJXvnr7JV3DPENT2y82pmX/UKg2fki9ADz2NSWjPhjTxyBTBzX6xk91
GI6NiCuqJR7VUicZyqTyy9wV6UdAWQck6oelOV1eDtcY5z1/4WfL4o11KRnPaklGsFCP8W4B+fCx
8zYxRa4hrAO0ijpRzGaCK88SyhGpeOxn9icUxca12xGRbMRbmRBl4jXAqwdk+lOVgxxeAYwGwdOn
EYQMh8sL5bDK6Pz/FwtVTiAXTwokOVjgsV0ZLy2UDeJuf93XrRgxaVYEQR3zDKkO3CVq4X/kPus+
XP66w4FtuBvq6w3jCppx0GeAPBE0W6SgbLcwqNhIPISGQDxfHsm1SlaoYImIZL0gbDNQnP7wpdA3
ocr5x+u+bkWGkbQz1KVwZy9F8hzHank3gi760+WPO8zIBtapiZR+HeBYpnl4vzbzA8Tb7kf0nc2c
bEEbHctjEzUOFGIUyYqrl4c+jxsG+qt/FjPGny/PwPV1y5fBAROGPhRlsjQiZVYXObR6FU+Pl7/u
cGMbKLeYyYMczwgoK5/0lwh8kz9CM3r3HXSnt/LorjHO/3/hZJ5sDR3mNAGzfl/dtnVjdkvcjscW
m73haa4hzov3Yoiy5mvTNnGCXFl1F5PmSILqG6u74+VVcu2B5cgzCWI1awV5RkPZvah0dctV6W+8
i102ap3zCVpBOgrleFRjSnIHFvIE4iievIUIOsAuSCSl2eVpuFbJ8uO5QBmVeTVSumL4Uc/1V6hl
PaDZZQtE7HhU2SzVYwUYFg1KRFOlGqj/xICvQ/IyZk3WqDJN92i3k/Et9sfvbzi6DAbIxyjkGi5P
z7FLdg2fckPiYAH9fxvidpnWq/dQQ1bv/TVfp3blvuNpVBY5YdkZhXnohAd+ca8MNk5shw3YmL+U
cqQT+hnHqQeJgnpgeKYsutnFdPm0IL14zRwQrF+7iTfSPoA6A2Tee9X/mPVqTr6Z1o13imsOVqSq
F0hOsAROSLzqVhRLvqfMO6UVOpAEya+DeTIb7QelhLAmJaoqoWje9XP6Oa27R8XDT2MF4N9162RH
rJxOKejlcfmo0+7Ydpxmfdr3G1cbh53+VY59EaxMS03Q8wHBqoMqbqTr8JhT+XzdT7dCFRp4ZlqH
mmXTXA/lfq1lVQD4AYLO67zMhvyJeVrriYxJlk8LP+YQ8MnyutSfrvv5VohSXtVPJuySbFyH8CEu
TXOkU3AdOyqkFV7bP7KbiygZUA1z3sqbQk7VcR6WLXkAx77a+D7D+2FMKfY17vsyo4MKszO/60bh
weFdNppvaMA+3iciyVqWQIEnmHZDn/5DWDnuV5p+u2r5bThfTQbcNqqOZVACLr4EKo+e5lGpjSDn
OH/889ReGH4fIXehCkrRS+8tTyzM+4MHHOQ9qKP6jSPOtQeW54b+6M/KzxHhhiQadnW75M+0loA/
XrdA53FfTMEf8HYcSEQzaJqP4rj0PYSdgX/sN+zftUSW+0Y8DxgRSBM2yQg5PdKS01om4lYtRjxd
noJrCOu6oYXuIJ4hcdTg7P04EsmPaPuCxNuktpCnrl2wvLhlJJVJhAcDD6H6XMwDxKomtZV5fvvr
0NZ+vQdTg8g2nE+ASLAjHg7fIU6ybuzv214GpYXX3ybRulTFgpfzXOtR7Po0zG9lMI1Zu+g9NAGr
eOOIeXsXqA1tmyCZaHyFSSDJfVoXdlxV9y2to5+XN9m1RpYflHypK10aPD1BHPpcQ5upuNFJ2Fcb
Z/15rf+bb6E2tm0wTTV7BXJTlIVQESUPc7L86kz1DTXrU5WsWZcGV168LJcICtEDVkoZkoYRZCYj
r6+q3drkvn/lVlgOwTyOjoQW75NuCSBcnNfZGiTHhdOrgipNLW8gS9TM48rgDQvyMYc81UBFgeCX
XKdMgVLta6Mdyz6pdJ/g4sWmZtcpn+3zFGKEl03JYak24q2MgJJJBJwZxe58Pybl19WPvzC0jm+s
v8PnbKzbEI2F6hbcfSNGPizNMN00YOhvNY1uoRS1cfY4HMKGvHWlBo8EdJczbTw0UfVoUvMhrrUx
hb+3zzf8wca88XmlVc1nFB7LNBegx4vB6bQIyHXtIEFKh/skgNYKQMuQb6iaBOwSTVfRZ8hxev0f
tDeEX8WsQP3KSaJuCyBhfhHSp8FZvbO+rk8GcjSvzQR9v7NOoPCQJd5s7tL6rLEI1cV5q7/BscQ2
oxakVanpoyJGmqhEciXx1/jbWAX1ltiXyxCtmNbVYzTVZkmypkVf6oFh/8adjhs67joGRZENe3dM
Izn//8URH4MUcEFLF9IVzTR85lE4favNTJ+v8yYrmiU9cr9ChPDVLn+EySBhF8n7XOoPl7/v+vVW
MBvW1aNqaJLMr1YKzg9aPw8g1toI+66vWyYEgSoQWgEvlOVRR9J9mhZn1dKZmXTDkVwDWKEMkrJh
pUC2kyH9lP7GxXD9lDTR9Pny4jgsyEb8VQWbDXgloXi6Juoumjv/OBU14IU8oVc9sSH299p6OGh2
0J+QI10HOVaNhh4As3ddKePkOvNk1g1lDVGTS9Gzn7VgRMnYAmWHppZb7BeuFbKu6KJjaclHgGrb
Uu9LAX1HaFwC2Lyxvecf+UaYtGF/qV+FI/ObOAtac0t5qvZ5FWas7+7yehCHXM1P1+205cRR3ixi
4h4kv/N4zmoPxY+SEMjtxqa70pgsT67nwjOy6nGsz9X0OZ68oNxVskshNGMW7+vleaSOBbPcuRoM
i/J8Zlmomvh2XiPyO9T94O/VxI5eqtFLPX9EZxffzS20my8P6nBCG08HDQdgURIM6rMFxdmo0/vI
U1vlbMeUbARdRzqyhGeomQ6eeWVAFQVl3hyp7YkcQW1+YHja9sEmRtNh0TZ8rlrDYh1aDEcIFB52
k55BKer1rAZbKiMbUd21YpbbmLGHxs6CZgzSVtONTIb+FKtw/n55P/7mVt5wG3qe24sjKUEZmExJ
QrN2HXdj7N+sc70fqh9rpXcTH3bJSO51qG5NP+xa0T+grHUdTJ1Sy5Fqg2fcXLDz0GuAKkGUQthz
BInV0PMrzc1yJCj0VqpPCM1AqK+QKoz+5WV6HWsQtcF1UkddG+mAZGNddUewYg77fuLVDofKxvvE
Zc/WmaiWlqwajEtZFHMouENsPvLVro2LUxH60N5ZHlOTHGS0lYJwWoN1RuLiqPu8R04S+asSIqal
37THYpRK7SJoxhZ7GZYe35WqSA3I9iHwvl+5Qb8c9ev281yGBZrOZp+vV0G1qA26gxa9hJg0Oj/R
z+hlRQFiaDw9tzg7Ha5l4+xitFwAJZfTrJv7Gxx0zyUZNlJqrk9bRynaitPJxMiVVnRZjyA7gl72
MG/ht/9KU73htTbGjPpNtxKDqxh62JLxmKxlLb5J0YLAJQH7L4TPpRe8p0L23o4zwvktxIDYvPPz
3odILvV8bw+triA+SDOEwU2fp+CnK2UY67verMtPKJSygxfS9zHXRuwMbqntfgbFJD1eDjyO2GmD
1noJQJknkzhr++4U8OpZLku+a8N4y5ZdO2BFF9lCUzYtyHmA8VeAbd4hJ3JdgxC1QWvlOVUnDI3B
czSAnzD5VRvxMQ2SX5cXx/Xb7aOZaeiD93jWT0k8oG+3nw9e5W81Vp9PjreMx4oqyAKGAet7mkEW
Qr9Dcgja6AsoZQ8tKNaOay3S66KvDVyL5VAwEzPclCYS/uxQffT3ZSRgk5eXyRI0/j9OYmrD19An
CkwsqCwyEULi8ghp+xHi10B0fgrAlvJYL9VK7qtaN/qL18tCHCsTNo8FReQ6QDUE1CoxQDorFJPW
xNtrMfbNDnqRUwFbyesEVKm4Eh+grTRQCIys81aDk2MHbEycl4dCEh7Hmdby+Wz8Z/NhYup2eTFd
956yIbqL4MbIJmRZicYgA70nGo57Enra27hwO4zURum20ZQCuIl89aAJiHxx47mt8jDaOPpcX7fu
JWk5CYi4+HFmkFoELV3a3IFvt7iuoEttRroV3H446s6vTb8Qv2bVI6eFXLK/xfrgCG/EungwmJKe
5iXGmUXYbu7O+IGKpbuA+9fVhKjNSAdyafQbUU0znuMespvBSvQtV7y8qpRIiRUlVgblvXLQ2IBa
dLdRHus9o7rZwCy7tte6aChoKvmLHmI0sEX6ziy6OmHDr8NeURuyB+W5qgGumGQqIPmBe2l8SIx/
5UPWhtklAzRpdAPbiUDXl4OpuqjFLmwbKe7KeKR/Lgc3hwXZ3HMAwRt03KFeNobd9JEI5n9g4Sp/
gehObImAO1Lt0Tk+vbj8gwkSYO4SAbrv2Q9c5iowhvotuIJNXRLc7PL495gK+XVkczAdL8/LsfM2
+g5gOJTZcTZnc5rn3b4OwACOK3NPfl/+viO22rg7b+oavPVRCYTmYZfs+nGIoz0xJv2XspZ8WgFS
eL48kmuHLB9HWy3eSnmPpGQp9aPEjeY7BZL2Ay9pc50T2kC8MqaMdypETdCj422MnB5Ka0GZXTcB
y8WbRA1rDRn6jM1N3O/zaeaPIDdLvie462+c0S4Tsxwd7SeSQjU0xnYXDI3sVJg/eRsSsouNWtmt
MKLi/8w9fsjOAJq0JQXtMAMbnVclRQTDWhG+BHlHVfuoK3YwOBRxHy7EdUegDc+DPGCSymZGzokG
6buoHsmNquItOK/DU/5DfkdIDUvGDdaMQf6QEBGcxjwuN/zQkS+z4Xn5UC9T0wRRtjZs3I/gGb3D
BSu4gXz2eOx1ym/ShBfXuYpNZRcRWqwNSNkBHVHVus9z2S4H8JBKEOwClrElVeTwSJvODixjI8jr
RZQlcMYz78bHqKyqvVyS6/zRljyuiIhNIaYo62O53qpCKojgkC12NteGW9d+XvElGIOGZH5bqpty
AoiczX53c9nbXV+3vF2Bdx9avRXJzi2T3S6UU/BpgdjxViOP6/uWp5cKZK+ewPfz6AMxrH4kJmmv
ywPYGDagIIYgFwWumf1EgTwiv4ez0PFVC2ND15DwBgNQj5vOLE1xH5RSope+pRs/3eFngZUJmNpl
CZoJeWl/aGuzL3hpEqDXWgNnIGSNb5iv0y/5FOqfl6fjaFigNoyNcypHEyRRVo6yTYBrH8HMgCSr
N+3+h7Mvaa4T1rr9RaoCCdFMaU5rO7EdO04mVOwkgBASSAgQv/4tz+7nd3NTlVGq0vkcULP32qt5
x6tunU4HxA9QRDTacmQOERhwZUVcUKk7Fy15hDQCW9EWvVKerTT2hYhhWI7CwCBKthYBnJ6gGmWX
dJjbv9zaf1g8wfvv/0clQjqjAGUgeh4iobnydcBLOUz/ZnkSfwxjbgWclpDXyo5rgkFfvo2qn/NY
C/+P7cRH3p2VGFMNwYqDZxamnEIbFUSprfzfb/QPD+ej0R4VEdE7x4LZV7qcIIoc7vnQ/1s4Dp7x
/330ck0T+EYF9Ahvm6lEOMd8UTvGJ70UfzNb+0MR8DFfeR3R9E86ooDx+k/eRSCZ0e42NvZLrcAh
HKKFHsa/zuP/cAt8pOIxBxpSnCh2hKEOO6+O0GKro+GU4lv9pXL6Q3XxkY+3CExODBzjQT7OhqSI
VD9+zYJaTwVTAgaCURDbv11qf/pZ7w/1P7aGhYWOdQMLj4pLV6bBwItgoP6WIQbhNV2Y/8sq+8Nj
+0jQi5u5Flud0KPd9xkjDDiLzHma2ZYV4yzt8m+n7UemHgLj58W+L7cVI94TsjfqsgW35C9f4g9b
5WOW8uACCLAsC45kSNOijeKkxLv5G3n3T6/iQ8Uv7dbYGCP8I+KvFAxF/L0NlrVEWgQGpX8zgf/T
V/i4H4lMLGJ9KBrvLXqCel8XSc300z+dJR+97nza9tGgg/AYG7E8jZEUt/02/C0p7g+X3Uee/KLS
ftu1DY9pZrp8H2egjLMltcuJbYIvQTstCwTqpP6LVPK/Pyv+kTnfMcq9WFb8vHUFJSFyQ4Ex8/yX
gft/f938Ixtw5RFSKMUcHvu5k1UUR9dJ8sPKW58nCSig//JG+EdeoJ+bNJXbGB4n0kyPHrnGn7hd
/4aR/vddzT+SAY1OaJYM+A5e+u5260h6DXTohxyqon9j//CPdnc7VBcbUm0oyu4memjMLG/HmNIf
//Z83t/9f5x/rUuXEXVLcEREuzwMwLrKsO3/lofwp+fzYUszXNohrFiC42bVfpBZJm2+GF9fEDYC
kcS/fYWPW9qn8CYLXXBcZViXMfLTrnu0/Ft2Hv9IAky4aSzYASGUhtH4tSG7eoJc769Q6Z+e0Ie6
Pl0114uuscf4apBNxm25IgwOIkAR/KWt+u9zTmTV/N9XnHCBxlateMVkTJ40atJiW6Ymj8m6XEnH
FCLXgv5ix6V/csz/jWn6h2/2kR2YENmM3YCzsEOOB83NNPHXzIdzW2wIr9uq//3y/3CKfKQHtpEl
Dey/cCV55s9huHYVgXrlsO6NqdQyu78A/v/97OUfeYJ7J0K0EyQ4hj0iGk/7gKBbCMeV66vaJWqq
4EsgKAyB30vU//3V/nD8pu8P9j+2Zg9nvGVUKjh2SNQEdAQ3r9m15vBv//uHjb8nyZIGzbv5/2ab
T9qS8Fl6v/5lzf3ps3/Y+K4bGvjAdfQYJs5UE29fEcu5/+XB/Omdf9jwfJqohf4Xe0Yn43ELSHYa
VL9Dl5ikdzCR+jfDeJ5+6OknBSUCHRp6NEME/Gzy+t0K/W9AN+Pp+9P4/2eFPP2w+UmqggE+vvS4
sab5HUQrB6aazl5IB7MLaftP3QQ44cy3ftnyzXiPFnci3f5YKyuX0re1CT7xNclo4Y0algoerhvo
feiI6wKOKEiNEJZP9msG3WaQx15ESxkQJ/IN1gpz2wZFlEJLsIpv1vhrndTDdc1YfZ8y5++RpWQL
ZZKl0Eu75SadelxsY5iTdFxzSHIuW2e/hVOw5Spr+qJvl6mIuX8be4IIRROtl3jPNCj5+ha4zlZm
GGOVdV+f1si1OenJlMeDrhGnltBKZUhx1F4WGmzcxaqvmgfk0Pfjz4WtG6zue2gSSXPfrfsvNdXv
wXjhM/fmF1Iuv/I5eJrpGhc9dXu+BPNahEEUF3peb5SlsGELo+FAIIDmFPm3oPmqohH8smjyOW6Z
KdUSf0bi6pwbYe7cFD70IX+SI7xGOEURKseYFyaZEMYcB2vRaP+6N9t0IcH2kkIiWSUZwjrnUD2l
sn9us/7Tgj+vELdqyo1uy3GcVVZM0jOV994hqI70Omfd6p+b2dJjE+FGEY273Wr+WHcbObfwMgaG
z3IaB/ciczKHSfeTQhRqofe0wVR1mso04SS3iyEH3fg37eAO3UWBzl0Qz2CwNBeXbV3eJTCIs+xV
8HqFvTv9pevoPogGfke0u6BC6uBMxkD+6NivgJIJHitSHuclu9bjdpEuuyDZ+43L/Sex0dn0Aztu
0ZzmXSyR8F3vtNxQmObQNml8Rb0Upu1/GJGGpVsin081XOqQWyTOQwLfdAD7/IRAluHSbrYtw67b
Ksb6b0nX3lhl0zyeQ55zjhiOiLa/1zbqc0Flc++a8QHmUAIcRD7k/ZxMucYQOk/E9BMOTb6cR7lU
iQyexmTZCry2DUGbvct9prfTZl2NAaFNS+akLEO0dvks5mfK3eNUm0+chKD0zsBosY9SzHJBmHBp
+9gg4xHjaduXfIcndgBz4GOzz48hbMVybeBWp9t9yscknG8ib26xqX4lY3BKmiQtzLvEf0FsUx6w
jFbEqiWnav4iowH9Uzi+Oc5/QLsFWMhxXcAMFX7DFG/RNem3RQ22UkEfViMgiqKLWp1Ha/99ohny
YokD0jLtuQ2HGZtO/Yo0+jywiO9MFN4vMkXg5rKffbOoIkv6Gx5lB5jF9Nfd0KbgDMhkvZCrb+V+
Mrv91Nv2YSfRwx5j22Dwr46a4MALJvUzbBwDZViZg7YpalvNC57M2YHErStDIvZilWAvjWNDilju
bzNd+py8G+Yj/OTzPAVPXZLdj9TP1YDcybzF8VS4AKSR1YL9bZs5OsS1/mnNKsBZNeDGjB1Hblq0
FBIuJ/nuVFNQD+VuSj09sbFrS+2j9jB754sQEQPnKYwNkj99UJAhuhvits1lnLxpHz/PUw31CYy6
sVKcyxeYyxzDCKawWbp1j4CT+GV0xHa5CSAdGVkWfA3Bnv1qaoHU0rAO4T9iJtPdZ0h9jAo+WvrS
cSks2FJzfOttai6dY+JgQSV5MBNOGxfMw1IkETDsIoHjc5svJG4O2P6NL1iwkGexII47aZhp8Bqo
Ocpwi04jnGUvwaSDk0VUyWFhIsKNE+NT1LvbL/32nhVfhzhAN1Aozhi8z4/c98YUWQ2tGQVFEsjb
6PVNMBpgjV3DuyhnKzhKOdxps7vAqf733rb8Oo/gbORWJ/qoETBZRvixXe5i1l65o91pmWni8hAt
+WfCovDb0C72Ct7+8Dtrp+bepCN/DJtU7MjCDsP7JrP+TjFUs0XKx+E+ShvyM/Lr8qVRa4K3m5JP
fO/644oYlgZ3HBdX60HhztWo/G1ieqtvRwRyIYqHxwPJZ8rYTZbM68mybpOHhlh2yvbZn6iz+5cl
zdzTjPjjG+Ihis8R+ijifGi2ujT0Pcti9HwfKkPT6VcCp3OXt902wjvfw2Rwc/Ujede/4oS4a1f+
Ns2goAyTHYpQZiIf5/HN19P60I8bJCHMupwGgfk8IsvtAp+gWygtfc7odkQw7ddasscUCyiH+Z/B
5YXvhKQ0VY5ueia0oyUsboB5W6w/nqqXvSVvOxbSNWrsvRMKzCmYOn/pgxqLJE66CzI46hxROLQa
gzDIBw+xBI7xB94nl5rTZygv3SEd4JbceeUvnU3GfFq5KOyEeF05YSYPMfeGY7czn8GfjkoOjmuB
K++HFd2nngC1jk0yFiAKh1cfGUR+pvFeMK7vhUag5aAnkOAVhlXNFNzxmGrc5disE3IuzzqRdzNi
SaHlqL9sMx8QWE2rCBB/ObuR4wJfTEH3zufUqjfbZJC7+lgUzi8LDvVhxv2PJkQSexyY7godTyRH
kOqd3OemqHtJCozMSb5n0KcNmj110ttiD1BeaLcNZ91OPzAZRiBVg4HngOok92w+rjEK/ym1e9Fx
nhYrAtBK8JW/jB7aciF3+IYF8kfaLYiM1nNTjSJ8hglsn7dhKMEtVlG58lUBLM2WYiDm+1yHP2Ed
0OS2977MDDnFfEyRNN+LchZgAsKX8HmAN1KuJX0IQqYvEFaAPjpzfxsPMsVNy4SHWZD62iTzgK9m
kkO7sfUw6rF/jMBvzfd5Ow6NCg4L7jdwTOrbBazUX9u6mxyXfHACMaE9EDrGh8lIfqpbSoDhQ9OS
xekgi9SOyaEJZmQyIkmnKZGx3Qmc8l6M97on2BdTt2JENyBLoL/lmilzSqFbP3T7+3ZBX/iedO4b
/pltwTRCMwA3yYL3NnnAIltKSm16Zln43rp36ueyT+Ict2o/gYnqK7825kcQt2OR6NR9TpeIXWjd
pSff7fo8ZXx/DBiNPlm66YcaOb0ipzMnr3Vn9cMWRvUdfDnjA8mm9kVBK3tCWmb9gNTduZyBd3yq
s1b9gtdBWw3ttN+mGZuvsFxs4Cg0Ydys6mEs6kBkMjd0xQkxpvujZhGc3FI1XBe/rBbXMmLE1z3I
rkFTB0cY+6zVCvPle++7tXSZ3COcjJO7xVqnL7bp7ZdmRH0zSoFKXLAV0jw/YgvH7bMIjXicd0mr
YfEp1LFMFngrqPuEAipmrGbXlOz8MPc8xJL1221jx7p0LFZPS9ilF6l52+Upb6FhwU1+o5tu7A47
033ZiCYtWFLTAgJNUcJDrDnADIpj5E1dRfeenYeMjlXXzj/GmtRvym3bm1wbPKeG0SpGOO1rFq/Z
pwyIIFaG659m5NU8mKE3hzSrddVnqj12cz+W7+/5ViHCC5VFokAQrcnJbu10kpODii0ysNlh8XqB
glmi2NlBYcWQvGoRb1qg5NlKMw7RMwv2+Lpg75apZfpuXOap7Mi8Yg4xhJ9nMPUL+25I5/o1AU8w
pqVLYnKfJTw+yRlTqHxXGY7Mpq7ps+3mbDrBkAep73M8rxVCfWWHJNNk7POstcHXeIabUb5DQHor
REIuQyAkVIdjsOa0XprPYl/5PSbI7me0zcHzGnJ2lVtY/9hoHX6lXZCFzx1vNABfLykSAKzvyPek
x8M8TKGvVUGInel3kYXSl92Wta9tqJfxtgvHcay0h0oQzsRw9Su6lpMXxLzWEv1J03/tWE+gg2gA
2lzChRNZdY1TdY5inUUl6xu3XbDM5XRhKcJHC2pUy4N8ZLX4HYGcg6Oc9FAcyjbp/Anxk0GU24yb
trQeinvUqXScqjXMoIDoddsULnITPSG9AD4dDpnO6hftkX1+tYsX9UnWS0jybumW7wnyTj/1ycyh
FZ8WEV+byMf7wWwkFHmHuq/NjY/G5X7ZI+q+zcDGtwKMEtRJWtlZnFOlszBfSTJYUDUp7iyFEDUE
TXbvwr0pTXpoEZsGLRLy5seg9Fu9Yfn1eAUPBNcQHGpbg3QFyOIzdQxtm/yUMFRfC4gpQ33jKXgQ
ZR212XCJXJ+qiyZzOuZqIOFcZOM+7XdRHbIe8k+d3ehwQmHYbcZF95FkULIi5Qctw57xGbdmMnfB
UBFjBYaxkuyP2aQG5CRwhrl2yqLdHTrCwuiwxNv2AMk+Ya9gpWIkTfmEPGzE80aiGlC+68MYbaS/
F2TCHEVtoq5LbcK4Q9T9JKZioUtsjjocmX4NhJsDVJiMhWg99i5wDzDNY+LSm7HDeGeCQ8wldWGI
Mm6Fse2j7+WWXgxpwuE4eTvhJYihE9tZZTIKz7Uc5/QOMEDShbm0K82KNVuJzR3Da8vBI4oR1OiF
btF+DuZnOyZe3XrO5/2OxgoR4vketK1/ZYqJtqhJigOBKBOml75RLs0z7jYwhJBUN8EPB8d7RbcZ
nUEAG4w+70krTxOtGxDTUSYg5nEdHM4uOA/XlaQErFHchNiVTbfgHl5WTP4e94YF5OU9JpsdHA1R
TAe9YGh7/Rh9drVj8EfG+CLnK0nrW+YjKstW4dw4abuvS46h+NBjtYsVi6prsrjyRlgCtIMrfU5B
RQ5ea8S83PJ+CGzOkAqMwinlc4vvNMKPaJdh5g8BUqEomv5QdVjeezYteTy5bMXuHeG1gZN/GQ82
nOfftuPL62zgpFyusKytT0KBFn4Xa0LTC6Vw9yvA5t+WHGUc226Q/7WHJbFjq267ZeAzHCRSOZzV
XA9h5baFKYSomdE9J8KH7IlahjMMt/nqi8U2aYAoTZk0F5DdYW8cEfxS1TA/pzdNG+h722eYa6Ld
rO0BtzL6PsZcL24F8SS5OBRcApYGPZLAsQWT5QyVnPtSWxl/JV2ztEBqqOXFEtQYRhTI8GjsAZ30
6N/2pWXRHYan7fgLQSGh+wXTdXw8jdy0iqYk697oLtWPkKM/LCGEmlnON78vd1MA/dinYQPbr7Bx
mpLPiP81tkzrznUoqQKFYTmUyR6XAY1wL4D9DYRp0wIao9WqpvSoZXAUuK7tPsMfozcvTQATl0un
mvF1E1nX3UeKTkgx5GYeKq2UnIvU19pf9nTuQ7wo00sIPTvPck9Xtt/t9bj64zIoTy4y9v3Xqenm
5n5ZzcJy59Z1PGPtsDH3e5e1JfJM+FaF+6rXI5368Dcb2+CXXVL8vSFEkXhEb2eTG5PYUKL7XnEW
7YNz/HZaoNM4Oz7r4DKyfdvPkenNcgiimqhbrJiQP2Dk4IBdQSseFY7Ha1TFdOpc2a8BenmGrf4d
SbPW/woC0H2/tCA17Tng4z46pizO4ImYODi1L1LGAYhOgYV/cd8O5hrNKt3LMJyTrorXbbQ3PHZ7
V7A4IulZ0iEOYIunU3ocwwXNQAbwBp0Hset+aBHr9zO2ctVlNGoT4Q5yrbzBjHtmF7uNM/bwjvuq
dET2vKqTvc2qedbaHQHMORz1Ne+x6mH32ubtaLeoSoXJtgqSjwlNAkwdSI6JQmByJwHDXlEZRO1N
06OlKIRZl70MHImiCiREcrdMsuuOWQM5Sq67vcWkEjREm1sVxOKKqnmcT2gLI3tcmG59KXHioxNL
tqa7dira+5J0G92Blqn6d8AIWatYTFSVne7lN8lF8wyxrg6L1mv6O2nBUMuHxYm5nNqETWXrVnYP
DcP06/03UfciX7KpeNuSvowj3bwkcJYN8z2O+bc5Cnpz3mgbj6Xx04Kzt5UkHAsuLfsNVf/KqwUz
OIM2vgaqRlmL6gi4YKOuG2wKhkMyOyGO1vKxu8BjKcZLQdyoo4Wr9dwddJK18Z4LbKO2WiyMeh7e
czras2ngnoQjN27MvcsQ3lRgKBTGt/umoSpqvN0ISA9bwCCgmAe50AsaYZ6UJsH3PVjY2aIETweD
/qmD8xIWIOJRYCU97c/jIlqEtaPjj3PSRRv/bnooHT8zWBFuhwg2Nf0jOKph0gAqg/dBYbrZPSRC
g4bEObyLvkjBhTnJBlKoasmkFGczwcHyZ8ibNLxkMBmG8CkcevGCqGs5HHA+x4AcjaKwoseG1BVp
RBCVYnW6+YQLDLHRgpBUqxx2qvCVRwGCgf9NDdrqWnjEWmBjZCKb3pRmsT7tW9JtELboXV9horix
95PQt0MR4/oyOS71scszVJu4uIUW6z3aTYo/qAWGM4cBYOInVHS6ORhATHPu5k37corBjz+3qBbD
S0RUMl00kNXoMtAuPCF/2t5IWNGqs5YKZ4+jbEf7OUHJWTEVIlhoGjnD0EHzWp1mY/sEfGjNH1e/
j6jTpe5jACx8BtzRL3WdC0H7uYzDiANqXaUxP2fuAlLiaXb1PZLrABUqHfFHDUm+xhUClLMCz6IJ
DxiczjgVoR0TJfzHOntZ07F+6XCdtrc9Em0jNKfdlORwSN6zO551E8jfPhxdPmbpUrKGrlfkaaxD
PutVnyabhT+BiAefAW4nL3TwOsbluU7V1k8L3OzltN+/F7k6960CUamLgUonas7u28mvOq/HBOBx
F/UIJuXtQ8ZjBoOXwL8lKm1ecK0sV4FMvC81CQOUuJ2ajuO+T6gnhd1rNNCwMRRD2BwoaZMqhg/W
bbDqes5xKmH3RjjzkVg2k6sJVxG84499WxlZi1cxrcBIej8nN62G40vROcIBH9ZbUA114Czu2Cyo
IIB2z0NIlUNTZPiztMAu6gWkz0oYQapktubS471i+JCaAIunzjCxtwIZtDCSTQ4T31b01gjpgebJ
uk+e0emp7of9wIFRqEtfNzBqD50DshQR+pI1blcHOw0Sk4fWphRNwQZcmKbUeVQ8qT/FO1qx+zEa
pgsPa/TFOhBfiK6RPEI68blWMzlvhGIZZqm6bfqVIywkTiFptGuy4MxT9C7qMEFoljD4gVQod1wX
SK7fj+wnITZe7hh+X/muxQ3Fz8VZM7aPybSxe2SN1N8Do3+rMW2LZY02l2fwhT9NfglYjgtwBf67
ZjgkSAIHZYZLCjO0p36PMCNug9jB5mtabnZBk1cTGxw4/cgPWRPZVzkr+91NqrnMUTv/lEkKJH5L
6QwlKzqgfEvVdpugSfkBI12KM3NbjTx4O0CHDEvRhhU0mUdfNjtkWihaJxflfuF0zycftu3ZdalM
K2XqbT1r5NyvB7Tzb2LvnkQXmQo6O3YXxrtMixBarGoEsR6VIPq1QzLqOah2SCCTHPuNAh/262O6
N/3LxpgssxkWVE26tI/wjFa/R8xg3tJ9pj+V3FG8bjLocSVxUwaTleiR5GLO7Ro8zCnBkLdjbxQX
9S3IY5g5d5H/yvrOFIHJLHwRIldKxkakLg1ZEa6kfmJJ955+2/u9Mt7BNbCFHRWmRku+EyBLiYzH
k5QsA7CA6F183OiwoVGrMlV/HwNfYxi4poct2DuAR5084P6dXyBGQv0CTv9ds9enZONBFWyIJeBk
7/NlcBDny2T5HvQNuVnw2Po5WK8y8OvJOWVcBcUAwaQIaXi/3imCrxSm4pWFpLCyFplmc6r5ISYk
mHKu0uQNauE4Q/ao0QecMVFlSORuHMJzzlOis8PcTWCOqCQqMIfEv65lf+m7mFxil9ozpm/hyQ+w
4tpQacFlZ4tLKtP6KR4zd86CMMa25GjKIVJ+Q4a2SnLcvftLT9iOZDhEc+Af7z+ZwmEVKjQvCQYc
eQYL6xwjyB0Vw0zKHdXEMWjRnM5stJ/jIBJn63aLAJgNu5H00SeFYCmJOVs6HhEgtuUDnDUHECH0
/oASnpcKn7hy69K26NoJ+aymabmmWcNeXOvctUWTVWwDEfnaz2igqVDb257u60kht+aGUPI6hCJ5
XpZ6+6Jsc59GgYOoH6Mv3W0deiBkQXX4TI+B5M3Z83EqUjNMh3Gaxheg++lnz1v9gqGPjcp04bhX
EKBZxmaOh2riiw2+aDFgLQWLkcc0YWkF+422BIVbwbWTp6ZCMRVVC5nYwyx5VkK6qS6tcDtqzqzL
hUpCOMy84xm1nTDKibZy3Cm7m8fGlYNc+zuAkurYhiosw2z70aAquEVyfft57xdWQmfgTq2hWzUo
tDYqJFmRTO1r7dldayf0MGHPil5vfSERHPVuyt0cI1oPpZlF75BangApVjWARWDqHpONgGZo6MiK
11hGUcvf1om0t5ns6WWu45UCdn4H/VdaHyioxWWHgRw+WlfHxeKM+Gnids9jNvfPq6E4lzBhOrNk
rn+1IrRXmDmMl6l9n8BlURQ9J35jmBMtaOWLZGzgyVyv4X67vSf48k2CN4K28yFQLHrhPBkdeklI
9ouEIXli6+iXUOjHgaNoLlKgRQC5u2lBcJTA3CXZcLzko4LdbN4wmHnl4Tg5WGJI2D9715ifiGrY
r3QRfTltOnaY9FnE0AN4OZuU1Uiu3umhXeQ5Ddz8SOIgew59Y187gVnbhPK0TGGZdFz3gUDY15lb
7bAZoVJU1yEiyXlwosUimTHg6AHJPEYZk/iEBDmXEv81OB5mqmoZY7yXals1tHmEL1N2WMkWeQwC
0+Si2iwDGEEEq1LYv37XUQjfM4RzFRxIJSwqEnKHjW7yBFD+2x6R4HFSLD5FBAehWdfssiAH4jCj
kb/ujCS3gP3srfYWQybanxDY2hSwbdt/AJ1rq8At4nPA5NMwhPKyianHrNyu380k76GTx5RrNAjL
AtfmqBVZzqjIvMibcI8PYo+eNM6FXLCpPhmHA8tlC/3WyiF88v1KYNg+9i9xJORRyTBEZYypBgho
/kcdBOx3EKe/Zlg3Y3IxTUn57q2AqU6G2XomhoNTgb2VIV8PHBlVRcYHdudwwuN20k1wEsLKEoQZ
yJ1kFo/H9D1JRwVCX3f4uZ1BEWm+ZwC57pcuhk/z5PrvG5uXo1q4f0zXeLzs4UwqobrxUzZaUnod
QKjcZ2Vvu71KdAeaUSZekDVU5yB6dGVKsFlptwEYblFXUyaST6AYboe6XZtbWWevSczUfaLfQaaM
TuuVNEl87V2PwR9wm/uoG9fDIhZg/F3AhkKj5K7aZsSbjSWHV2uEcxAYHRA1iK5sBWsD+xOaKHpH
sowcXNzJUmQbKMuoiC8ZD2MEEyT7c4jpHLo5kd60sGx/HttUI42XVAzpZ+VAs+GGhnA7wA9hzZtK
0x1ScfZjEaO606u8HwIffRIU2TQGWNMNxgW8MsPaniJe82dkLGXf+W7rO99jODl0kz5DRbnfIrK6
vYB5GVZBoCpQTJLPArVgRYhejqHC7ZhTAylwoDBW0a7+NiDQ+UYvm/6pDYCWLRLAXFRvACUubbVH
KqxWg/Gfamd3QF9c36DjTE4WCOMB+wJ3P4Co89Su/tc2OZgnmp1f1wFjbKFwnwdNBFLA5OIzl15h
YtIdlsnLgxkMO0Qgbb10dgbwJNLnKO6zE2RH2x2Y9Fm590bkkwPvBiwFTG3gipkeFjAOUTf65RZA
pL7rmbAnkjb9FThFm1snR7TRo8R+gJuaBpu5sNmCiUO8N+WAyLNvk8FoxHRalrRGAQRDgrBYPTCF
FrfLTRxmTxLe3iDgWHPz/zg7s+a4sStb/xVHvcONeejo8gOAnDM5kxL5gqAoCjiYcQAcDL/+fun2
7Xapr1w3OsJRYYnilAkc7L3Xt9bWEBIeU8XSzpBR4Hg2syA/z+367slMI9Al+eEtxqaRVvlgWMZK
5BZah2bqTlitRrWF/mBKv1KHZVm/nUUy76Wr3rs26Bjn9WaEZjXt1rV1b3BZaMzBClXu18bWNnJ1
P7hpcrKI5/Yc9Pq4p/+aKCWKcsd02X7UkKMOOOGRD0rva+Gw5jPBu07rwCpFZeI5XvRFHozyKmws
yCbzPNXMNJwxTGj1n6rK7EOX0vQQ0MZGI7ODb8yOkIvZhfDVK/ziZbl60zOdOJak6LUTLYd/cKiJ
7yeVGgfJwbRlNyc0jUajeVFDkN+X2F2/evMo7krBDkx5Ja6StKsPyOHlRcju1ggUfqdu/dJRCGyY
cKZRJR1tPyTBTe8uwRZU5mMU3hTraZm9aFQdtwXxZttComXOXqmOMxLBXmT219Tg1k/6UZnEwBRV
jOjdxr5v8RzKhvIT8EruMgeNSvOHYb9oE48JDI1pQoELMLB+H5vStYg+yL2j8IM6nNY8/1xbNDCj
yerNZBNE5ppDuTWQM6lE8pzTnc4Av1960C0IqJJBTE4Tm9W3k2sxmk5dFUFv9czpLC8SRt2e68SR
Z5mXyWGZ1bzTlU92fJ3hscMhfMZo14a+zRZ7wzXnSKWasaMT0e9WnwVCk+O6begxRPg65cjRXllr
8ZzVX9bFLD48fSYUJ1B2etK7yWc20t9DtXihWyYi9hLn05qJUnJNb931qZjjfOCYK/2SorQe+u2q
z3JrJ8Fr60MkyTyYIo1ei1FWO96O1990FvUXXzT61icA6sGvkuDSr66M3GFAcBOrcwwW/dWhVWI2
2jNgSKqDjv856jVxQ34kFabRDrFVTQxGSXClOqu/Vj7l7LjKJ8nMMZ4npljA+2uc1KJ6J0OwufXb
NAlXX80veUH4vWFZ4lgsWnMo/eLTdFVK4e0+54FjbjxrtmBQ/C62WiY5vdnoG7OFxKuJvTnPybjX
SN++r9lCF5PJnPPI4lab9HQB4eAwUYqAGTcLLH4d2gzU1SJyW5Xtg8I0eLqYxdnSZsYsBs9xXTeI
LXPyz97QVOTkfvpg6JyfBFbB1iWzN25XfGRx30g0Uta8xSto0qGCY4gYtbphXVbNsb8mTvXtDM+H
5hIyaa4P9VSOuzpne0QvW4w2NfkumZ49kMemwY3U8jQ7tn4eZpW+mWbAp6qOcZskTLy202Q7FW7y
Mla4ZZIkIwnTGYb7kcf4MdWqty5A2x2GFd+FKLmzVr2M285xEWD88lRq5jd3dr5YLmrPnDpGaJiQ
qQAHmyBIQNbAn3lWaC25TLWhjrptube4572LcgrzwkL4LBKDft/nrjrYUIaxCIImXqRdnwadQYU9
znmIqXRk3b1izpHCottFZfKcLN0wQEYDkNDrA7NdSCGDiEHLoEVNvV5tdBuqoGZTqDvVb0kOhwDr
pocp6EmYQkiECntEpOF/p5Cs0ksvxuCc8xC8zd3C2WdzMn3VG2KKUDuM5va6BTYcZaVcDqeKQWbr
jOuzpws6tFSZG6YgujwD3gV3wGNAGIYpCQxMpv3K7X1EwFvuSNLIICf1LSyDvNRp8kPlRvoEiuPE
3sjDUJlGfspYu4TQSM5cOszyQRD7GPUtydpDps1bZpvJGdHSCG0HXU0Y2re0Z+Cnpoaufk7rhkii
eq7ApUhXBcT4NvLLPiCjdYdsTEXkZMO9kLxhuV49F9Ng73IBJc9RUF5z9d7RL/LIdbWTX9FNIf9j
tbdxVc1v4opujK4adlmXlRGvWons69hAn/m3q+IasWre4lHvvvlT981Ga73x3byiAG1PJLDejJJ0
Jqedw7JonxdrvV/JIovNCcTF8uXW04Yvvac/d7oik2umzFhW7a5dVoxLZY2QHdTjDZeUhTJgWZHT
uJ+17MRO+poR2RaDcPYiDmENFrnL++xSzeKLN9EarartQs92m0+dRYZnal/2YMJh3Fh+V9H8AvV+
9TG5PtVzOeiQrgHtWYGxX/FM+2L0Q7/zO9XtnVIEGxQVZz/LwI8KDQgDYBOkPFqLVXxvREtm8ppN
WmSjN+60gRHpKtPRuNEH1FJJx/MDWb29dBVVQa1bbhEm2tTGwd9xMQu6KhuUZLFgIZGcbDcGGzOZ
fzgpM9XWG94C3UcPHkbag6VWDzoU4Tv5duW7TOX1Ua/ck0yZugEAJtpxaSqL4maBzVRGb38GbB75
0aQNu78aqGAeYK56MSoMGBwyGsvotX409ZizvtkmQWIj6ytiFiytnt8VK632PjvDyI3zloOdKTgd
d+3n+6F1O4T6qdtOdlHskjXVI+rK8syo07zk8yT2yyQrSuyih2pmFUm9NazE/QHhIA5DgdCVu618
VoEY97nmgaHUHK2yCKz7hlL+OPc4PKe+mWJ7rdSTO+kLI0q+V+w73KoaVP+LdJbsO+oiUSB5FegM
MgmJ/4JkUz+zZLJ90TMn2Fijncdjo00nXdfbIWymYg3btO2/q2BtZegO+mJsrUWAjLEQdl03PZQq
wWOF6KowrRNvj7ej/2DrBlNb3s6CJppmjEoiu9CaaSeNPZBnZpIlwFo+mGDda2C+LwFRw+Cq+USI
UyFuExdJkadOC2ZBwXmT+YO5q8jxfUi7Xvdih2hkJko5cw66XTP0s7p8gUbqarR5b6AZX4i7Oy9r
owcRI54mANco6mmPkNa8z6levjSBPl4EpAHN3QoaS6ok09QIGRIe2+0qb9pUzhIghThed7Krga4F
8c5IQ70bMlSdTA/KTZaX6RB1VWcvL/pEzRsGs5F60cLQZlMsFUVhxq02RHZbWAx1ndzeGuakRpqT
ovmAbPW6a2yzSRvQemMW6dM0spAoHdwmLupBbFbqQEY/5UCnQFE87jt7bO6S3vE2KI3WTVOhYR2S
1Qu8qAVMcC+jzmCa0pSQv23j1noQyj4ojkGdcgHPFqrAxq0VwzCLlYQ5BfOEbs0Nq73mDACrhyLJ
mJrKmjcl6pn7qLgrW6eJsS0qfzuxPHTcXiu9u95o7GDTSUveAboHh6FPvSauZ7lWEeSLFsS5oSER
m0qUFuXkIN5tFqM4YUsBXm+W0p8n4JZ1wUKQu31w8IRwPbKgMa7ygpRt0iUcbzKwPkBLh+JeMB5b
QjAe0z4tfuOaEYiZrTZsZUuqSHk5862hGfIRlU9W4G+MftcbMRaN3IPYl3PIQI3XKeEcn2PXbazk
eWjMPnmca39pXrO8UlYFpDCV+datUQ2/orHO484TFEMDm+eXLt/Va2H6caJq8ZKnZXfXEOvzJOrM
K0ONqf2N1AQ/JecqpZLjZ14VV0bDWNvqZvmCTmSJmKmnXA+KbSJtVC1D9rXPDTOJOna8qGM3ZXKJ
9Wr2kLaDqc8/kHlt+94zPL29tRI9KXcTHBgR9L1Woh+4LsgmSyWvQslk+jxMk/mKcy9U7WzLbNdn
e170b1NTiF2mdXZsmJ1J+uzwUFQZv0mq5/skqKuYmJ3hyQMPjQeju6fhnk8uES8bac89BUd/nxdN
ApjupzPGAKfezmOuhzWsa8x2Y6aw/KAR8+PmZp0NCoqiWtj2x+LR29lpjSWkYmPmjG68QdGeX51F
3fNALPbCVNZTbzvz0Vapf9uzTAHzXgfRtCbdLm0djtzRGp5XRmwI0vPbqAOApQVgcp1NWewjv4Jl
zlqY+Wa+KwhuutaIZL4VTfOIDkW5aavifja0NoZHUFvfy9Z4LhvtMtktpIaDGXtS2Cm1GeyEaqLZ
6nmesPTVs6ldPWkuNwP9xW0aDNO0CTrPeEWq1DlhG2QsM2m7r0O+qEMLDUIwpNZ1ZzhJTUY1ZLUZ
UaA3cT72/kbz6QhwwnDYhWWXpG8gnvIsCro+iCJjugnspQO8n0f5KXRG5gZkpRGNgS8MzC4lhoJS
yBmIx5h5TAT9tLV6x7wNUDOYU3JBoc+qx9Tph41q2FmDb8aG/S/zJ3Ps0oN0l+ogl9b5XjQmRaFZ
t7f1krXnBBbr0XV092RmiqfGZJY9DzUaltBQdpttG2G3JOqZasu2bxo2MDqWVRPiTvmPDvc2e2ZB
W+U360nOan2zJSOt0FmWYA4J5kziHBnvwMOw39CrvDimm3SxdEdW1LFz75ssQHLadjAebSpP+qPR
i43ZIa/Wg6R2Ut1/8ZjK70zBArplEA9JoL0Rf1IgyRXZlizdm6qh/liX1TvYhNpuORkPHthbTJxj
stGZXNLlNbx5za0n87Olan2T6wCEeT0BsOliONFJYIswPIeO1XpvhADrb8xy16i+DXO7vwvsZozX
Ns9jV40E3oz+Za2pmLsgLY+577lRN7hLrA29h4mnvfFH8wI4tGlLq96vQ7GX2RTnHuBfI3vrhpyS
u7oGpmaR10uZVTZBvY3xhXVr7wtaf2ir1o80lUFIec4TOue00QjU3LB7/R2w6OL2684Za+/gaO15
cNxnH7CV1KVZIvVkF673hRl0jZdIpma4JIbcW8yYknFMY9/KN85UPo1a8U1mOtUZggjbypiXZgfT
yc5JD3CFF+2C/uyFaWfoB79d2DXGUTeEaIReTC6JjXBlbxJLDJR62t2VQ4V75xbDl2x13WFss+xJ
uM2NtQ5jxCLcIjKsNKc+ae6TGbNXk2boobzz4cysFXmkz6ow72yxsTuwvo4nHLJWam37/nr6OIUu
LlQ475UtmJvxVNmg3ikotN5jEk2fZhWtxtOK8budqGMt7UvbTO++Ido4DZbXAEowQzhFm06tgwhW
pnyT52zrTGLg6FrmFrboogVV+IAIb21WP6s244AZy5pa73tQI2x5M94fYnutE2lX7T2LBoYnN82Z
dqlZxOS/jHE22QuUanDJm2XlZrfT4GUMnJfWKlkqQdM0bqFnzko32mfNKy/+UqURjFXArmZXf13c
qf2W+elEVVYbF+TrMj/jneAsRJI+e43DZFijVFySJd+aCXD/gA1g6csvfdDNd/h+EI9hF6LZTZ3j
bCljbwXW8jZx+j8hoqVx3jG3D4R5O+KqQgab9HCwvQ5ZWpgAli0Ooi57p8DGCJb2mXiQmm7gSAP5
72svm6OpBms+MVJALZTjtwFm8Whj5xuU7W+T3ASwkuN9DnrBY85/pnYFF9EA0UvBve6h9KfuMu7t
qeu/19Jc962ZHvC5XWz6lr1hZuVNDlACD/aaN8WznrSvRZOeahChXQBVfCGdeYyZR6vYH5vllRfP
2K0U1LFWDVe/Tjtox64YmzHUF8e8NCamxazgLvWqBYAP5iE74xfnlhw6rI2DDZTtWWa8lIGzL7TJ
OXe+15xRtqnys3H48Fo9PWi92/xYHa4P1/TdG48TKcIyZWxBr7OoUJrNPHJsz+U0rp/C63NJDDbj
PERKF8QhSLKjb+fiTdVkTtQja5uq2mq+VjkHousVqGbOD7wL6WnxZvMH0v98bLKk3Nd0i2CTZHZb
hCHuhzkrIoc1MTc98iTf0ncOQsO2iDEjLcOeZZ1nTyU0O7qo7DdlrtQcGWtfd8nQ+/mlwsVSRuwi
139Uq8e0za6mbnyYC2kAjuRB8DJXvfPssbxXhF3TLpdGq9Q+QGkUu6JjHoR8ros70w7qb1w4aXny
Gst7SL10diENHYx0CTltozth2bjmp5ySuXPPhJAZ9zrkfhPV1TwTTCT0KXaCusNA4GrfGpf1ujMG
ioV+K3UKspus6k6UVfY20FPvlVLrZ79O3bkIinyM6dj9L0qsrb7Ls2VhyJDDxCrduzO5aPtwykfm
YwprAvWwYT9BgAVO1NSrAZaG/EetlnUO8wLZ3ZhQdk+FxuDF6tvyjE+hPzCrgR7DO3XpElO7rAXb
Z2QmugSzm6znrZFkbtzqWi95zT3zgaLTndloEohXB3L6VNp6fxC1s+xMkq4hcwbfugDxVvfW6Nex
302YG4bGumjSM86UqHAJgpAE6BXgmAmvJPb8oH+qKXDjzLhO9XTdb+9aeMUimlrlxv04lNFqmogL
g0Cwd5ZX26T/6+dueBGZr22dJb/6pib/PqfzpcWxEEsm7PLbupx/5G4n7ssA8y6SYtJ+5kZLNdFD
01PNk42R6t3FMG1xdLJyPjqddIgVsnHVJc18scxV23KNFBvH9cGU19WKBwJnXvJyYZsjz/9bhOhH
x+jFHpJ3BcsRvbEvdFvhXmUMD5X9ods1Q5aMdmx1yinyFTO9DiNGaJTuo455P2xVh99vYvrSWWb6
BNjjHIp0NR8JbFGbvoOANyY1RKo0EI8yG38C5RDu5HbZwMpZNGu8DpLxwpVUYJzX8ZvRldM/cFw/
KUuv4qxhCemQQrJTmzeUPG56MJBYOTQYqFqmaR5YBcwgwV2GKAFWvZOGMy8hoInxncfQvO1Ltkc4
o2SIqdGks117pq8o75j5+lsaMzL30YBgByegi8A9i56hW5dlwQd7565TsWQ+BzJToWcmKLNsUt6S
s0KV7iJ9Z+t4U62LAOZ1KR6I9onZ+JPTlwcIrMJIbuE1poh3PtuNmX5Oc3mL4JwzDoXAyvuekt/1
rUf7KuiVlfihaG/Cei4INFeZwe3Yi92iKivUMa1Egw7aBCltbFIMiPwncW/axqxAJgPvZiqM5yBQ
XtRAWd1NvHxvsB8/rKtFpU5p7Qyh3ymnzraeB+rHXIjRJx1LaHSkRvdKpZscaJOGwdeYlHjLrUsi
ZpOvMLQYM7urWaM3pjVkU7ITSp3L3i6ZzZW5ulBPVKFMJyJ4p707g6KlDnie0QV7ORd8mkUjajvX
JfWzfWGbk4hahdHT7ogOTeyWx0fr/eAgYLFTNVefleOrnb2636mH5W1nCV7OlUELbovhpFLczbLQ
71jV4u+Hxu8OQiRF6LdNR7tr9jzqwb18C/QGuxMFESpOrZUJl5fTGzclDOAuh+eNinlBwbvuJxcT
OUbz2n4txuq6Y4kSsqrtp4EWkAvEzXdTIAIEHDjclRb5yDa5ryQUBhEPtxMj6JHfPK1j4IRq4xls
kMH+V1HwW4j4bI+6yYEe37NR8wRVyuCcLG/qHoho1G55NC97IUdJh9sNUIypw2EwgW/VgMEDvfoO
7969Dy900hy/ZFJf2hS/gvaPyeuhmlT9MINXjanu0CVxRgQDE9lxta3IxQsRUh8J8rkc8AR8dDvP
zzTu3kC3vrj6UkVoHdzpdTOj1mMbaFu9ZgS3em8qWIr9xCaimxVg+WEu1RhrrIS6cWev3pIwy25S
GjVGCWXP/51dhdeqgu1OsiViYUdxM+tzSuGW17HpzyuZKYO1J8HocVx7I9bn4JpP0DgXG8NcBNHM
3NjEx0Zbnx07UV1gp26doi23ok/TXZkYt0XVXTRotsgycMb5c8ODkeHModfBuxbhD19MrHEIDVUP
Dlbl+9kWXqi8ZLnNkybH9VlTFk5jKCA4Odl0teHUvkz1dfgPWdtLwJm6KrzTsHrm05DRNpSKpb6D
aJGGlqthumgYbcuagXKujTumVMNOQmXd1QRI05MMKsyN8Ra6+Is2afqmLxMtBEXrLxave+zZ1bGx
si9Q732kz9DXrUM5IpfhhqHb+tj7XnvuyXhszf5tdoNuW2DuZezGCpe5Z/qZ2uyKT0yqj4RDw1nh
xPCFPMwcoZGez8+stvzmCJ7ibja3W7AXtamLSu2sMrsktm1tRt95dNJR0XkEe7ewy81aBPpWT5uU
t6N7tj0+3rLDOKjqL7KAypwcc9lIZgWOh2GuY63AxoJK2XtLIWBsi+qQ9Fn/7Cnr6yrXAp4B7aG2
B+BLFXw32I9MKWfUke1x4S1rgb8dfy/u8JIjIkjbfWsHzMOEeLTmWb7ndn10TbG8Y9QqTklhpkfD
zP0YNyE5to18b43CpHFzJGrrYt2yV0J9k3NTbFdazNe8tNSpxvOwbTAmPpYSx5wjgbJTTYeSsRwT
N4Z9S04AEneA8ocIH1r0aTypcAvaoxGZrnVLb1GRu8CUULHwGm/S3k3sO2JPqXfmXaub96k2bDkZ
j2DhL7LPzkbOMw52TkR9C3bs8aqD1g0b/O0f6VwXPESr65NKhb5R9DHP1RusuVCnen5jEnZBI8fB
2iY6JtlZuySritt02ASZwmkyajdsLnc2o+oZyg4m5sl05645JF45/nB5AhPE4c2bhVoznrnvQ9bD
m3Hg599xTtHYl8TRYjskH6QsjGZjDEtxJ8RwLiufK8Dmqko1Xgi8qm/daj5zFr45KKnbZAzw8GWa
HffuCIlFewtyWoktz/EVvbNIN2kahHnfWjeBlSEEGukzZgtuknJcT37hPlrtMu3SZbk3IO0IdGig
elY0x7UoSlp27OdtZ9Qnarfuaq8pG0aOiXoRI4sDehOIwDBXqO25e/VF/4M4EXyyIJi+NkI4lEl6
XhMMoNBJa4T5Ee9Px9Zbj124e7t252hMKx0pkAKmKjGmGGsD3gQoFFqNLtC2+ucsXXMmeesNbdi1
dFJ5lMCibxyc06HeW+dySGWYFWiY7qK1UY0RImRq/dQ0lhEOiXnHInbQk5KZY+HYuHAY0UVplb2m
qO+CiXYxw6p3WiTouzZ+4ftbAPU6cqrqM2nWlzVwyy3LRK6CT3lrC7MDCG1B7Qo4VuFgIg2SDhnX
XLeGvc63QbG4UUbZ9CKtdYxaTSXcXUsaWx1yrycLf0sGSntCWTNDfPjutpUY6BF5sRAG5mlJpXeC
LJgQyjKx1eECOZWmb900JRjN5nJn2cOLKsq7jnFiqBiKXd34Ym+a3Xvj689ZNmJJnLI1IpSz5KpG
yl70a25G/+wPntx4tsLqcwX1W5O+uqookqr1xZ8IgKDDYwtEoqHQO7rcrZBWrNTMGTHbqqJGk+1q
78qqhwHGHxhYsbZQLYRzsXKTaEYpbjNP503MLLf8wHXZvzHJqiWSu5MSnLp4JzxDnID4I40PwZmu
YmnZstppY6cZ8cJ8qtmZnQ72kyqNxBlfBgPalVPnyWFKs5Eo2UJ4GYzO3PE+apYMdo4zNsGNPaXO
fDIMqV6mhMv3qXAVuIlZJoMbNq6VjFt0ctGjOAQrtxrzc5d5sw70Bf0h/izz+xfRSj/vwktGx7BM
j+ba1Tow8SDQl28+Pqof/zoX6hexXT/vwVu0dZ5n3cErbawVfNSszszt2EqUNUv0r7+FcQ1q+n/k
Hv28Ci8tTYVvF8pN6LZu7Cmqc4OrjiFXtADwEdvTCMkOvtoV7xT77YccusVlppeY1WU1xqrdEdcy
3//rH+cXcVLe9e//KWeL1Q7c0syedknTUH8FHQ82Z/qoXPW6Wsuf5Oz9Ij/s5wV6GiVF4SPD77ra
rigfk+TFZFgjwjK18ea2ecE9bnSw5//6l/rVVXL9+3/6pdKs8wpQ1HWHzY3hhVau8WhL8/F/99V/
ivcydGtCnpXrrh47N6blsfe63og/yff61SX4U74X1YCemrnLa6UQyGBOdfxEDDs9L/mzfPZfvTw/
RXuVMmh0H7Bk1xhBxe4yfCgmNWGe/Uku9a+uqZ+TvWqjxhCHVzHr7jNz3Bd2Gy+UY5P2Zxs9f3FB
/bzrDxGlJJ+rWslvsz66BE3QuNFeLHPbCdn87y6inzf+gS+PcBAshZaFywxicbSNiSqw/9cX0a9+
g+vf/9MlOpPN4bR6vlKcXaVup292C0EVO4iJJXakkRAt0rV/khP4q2/2001ewEsKZ+AN6ZXDBkMd
r8tIMsJxSVOx9duqZnSl0v9Mv/u3j/nf08/m7j+Psv5v/8GfP5i5SZFmw09//NtFfMimb34M/3H9
tP/6Z3/8pL89NRX/+/mf/OEz+ML/+Mbx+/D+hz9sUJ+H5X78lMvDJxPg4e9fnR/x+i//fz/4l8+/
f5Wnpf38/Teywurh+tU4++rf/vGhw/fffzOuAZj/9s9f/x8fvHmv+Dxek/f6+//4hM/3fvj9N9P+
KxY3j5QpQtJ0x78unJs+rx8x+AhAlx+4VEi2gd/jt7/UjRyy339z7L9e3bDkw1osSvSMa45k34zX
D9nBX3XdhEYLPNt3LKDj3/7vD/aH9+a/36u/1GN11wiwv99/8wiA+MPzyNPJujN9FCXdsX3Xtv5H
Uqah2anrB0EkkuFWm4cTDv5t7ut40R7hcqrI1rAscXVeM43wMBxL/HwG/jR2fe6MlJQbnH1MQYkz
O0CURxo5ZQtGx8Sd9y7rK1T5mruXdL4vxYGGlcLZQBQmZEuyuqvag+/Fy/rmGe9YZxNXbY3SiBY1
bG1Xx20LXIhA15H/AT6Uj6w7Wsz36qsxrCgNWlhgqZjsj85lll4lG2UpcLSXbAUhK/pzoQ493wHB
WyNnR40obdXbPMAnWQvX/0PbfanH/OGtSsnMkaE/X8zgUdQ7MlespQg9YDxhgDX493V/U00oFNhf
+h2qyZUeg74ETZcXrb13mr0XpLHmxXgEIIbe6vISUMyn5I5kA5ibt4SN97Xli5rjrXIfAvLdrFi0
7w3sup3TdMDJXkcl/ZFwEGx8bNfSI/+aapddpLbr/KMlfYLm6Pxf6daBJ2NDPrSsMp6QQq/UgGkf
lfEDuJBcH4Ya86eSMLea9TAWztHOLpmUm2VsoCfP4+yElGmFM4XqihmSrJfb446wGMC9yLlmRRDm
og9IBja/Y96R82F9ucYOSfOVOAysIYckZa9nEjNUHER/MkEGTRUW9hdRfQQWgzN1dDyOT7IVAED3
lTbddtpBAL07Fj4nE20cWXaYg8NKqiFjcsIdgP+CbFMLFGYGOKtubhJJ7pR5X9FctP4ce9c4Douf
VT9AdPLqltiVu7jx81jtF+uR/T8Asv5BJmkk+/JC7Afyxnq0qo796RfffVy8JCoByJWjLgHxVTh5
w4nssiR5CEZmbsYYQuHQ+ZwJRxo0fDgH4+og8p8CkgKsZ8t27lQ23q/WbQDckLV1pDO31MfbWZ79
XN2RwIqDfGCxYbVZu9vWQjC0i3O1Yu/DRN7464Edl9/VdSi5XfwzS13z5D4TSOdbKQ/asLP8N5sA
e18cVU3+JIpkyS1ChBiGuODByOmNdUQ3lnL3+Yqu++wXXDTFFOXzvNEZFY+IluSi4OrQTjp5fXVN
hmRzhckIh7WCSKLCa2IPontnyTEysnUzujPABxDHQqBl+u5ZO5w6/Y6H92XQyXd9yTvST1qm8+Oc
7SHO1uZldZE7z3XrhuarnyY3GSitKVouXu5XBK85qE6lMHal+S7XH5b53MEML8vdJCfGsMW2I164
Us4JLxgx25F7TW/pEZozC3xZ4hFbN8xrhOWf+rbbQz08TcN3i8yytJ73SnzxAYNtGjePbbyNJ79o
Ngnz6koHHrP2CsHdihrepz7r3dMIIJgz9ETLWWXJOGR6y4sjiWfZ+o3OKjJRPEiLqUXwrbTu16V8
UMChC95s8phCBoRbt3lOwJQkq2a62T5NYtkSHk0Ox6PjryHewm1rgGM55r6sGQ7mtuoj7XYxLn5e
MBuqJTlIglTgH4qTCA0VR9YR5yKzN3MLaHYo2m+9Z9Hi0rTazFWhihwjOKbqmWW6RzMbYgYwOb7E
gPmPm21nxCPi8Ta2Ux5tjotUkuy2Wpek97Y6KrWNrR8ZCq/liehDNywE02dsg/tErt/yaoxHj1Q2
tznLfvKJgMzelYXltuo2uSKvcShTczN4AfKg4XK7DMW4NVcS9TwErLAnUoLMBNtgfkjiYlBgwWgB
4w3v4gQTa1oc94kIh3ZnJOgmTrPcSVkc6pYpOJuBgTHX7zaRUqG5uAzCHQ1X1xGJFm+ib37VO/HB
EJhRn+Zv02D2jqYjXkzPxEKdah/ECZw8B9gBnP3Uu8lz5RRyR+RojWMQ8rN2TPri6rBoRM6QRFhi
E9n4VhrX0CamIoehbH0t/j8cncdu5FYURL+IAHPYNkOzc5LUkjbEKDHnzK/3oReGYWBmPOom37uh
6pTaKrOrxxzkWLCYB/S/UrtAcss1IuK1dNqlCF5c3YofRCXf6hiCbK6wcmkH/X1VZloyFXTRRR9G
LQG6E1fMSxn/hYlo+RztkC77tGKdrtVXdfGFaFhssHDrFGDqdww02SI4PY7goUZ3OSFv4yRGF4QU
e9qoNxm0nBs1joWmHOxJ6hjdbGtIdJyojv/aGjmOWrmWqGWriEjc1TrCdZcpGQS8KvYJXgY6Mcux
Xc9xvem6bas9u+BjooneQBnZ9GN2RQIFx02Fq2hNzc+MxkjAFRQlVyAg/SabrXxH3iAmINGOzLr+
luPuNs7qV6SGKtosbvAGHue2R6psjzhD9n0l/k4Stx4mAVID5zPiXK9DiOIaEX7IxtPgWoGZNf44
3PChS425M2N2YOwj7tDGjXvfZGdL4rCPgcrJWddfpMBgkosvTcxmkNCLxOltDi5cKk+NF1KlJus1
nYp6nxnzJ9j+LxCSE55oky8WQW+FDtzs8pcWC/ZmfTIaGc0wbzTLwTaQX0GAS45Wm/eoee+mhDcA
M7MMHdyfRM7kDrgG7pIJ2jCck0SNnjUsv1wuI4clY7fFW2a+Cgz4Ua3zfljNuDMkZQ9huD8kcdZ6
oym/hYYBvCs2Aj8YEg7A7rvOw34vAxtAuGxscrxb+351xWBhkNLmTSvL7BTV0nPUTNMRLJBavZTv
srap/dGFnQQ9M2QQFcnrdlYnKdOcsjOX4TlQw+gSLIl2TqRz06HzqnMKJGvK/2k19hXTLH+0uhfx
vzBq6nlGJ0WwG80K3QKPlKIMoaNj5nK7VBkvYq4+UMNqvg6uchMzqnZjsKctzxTWIp0lXoCOG7bp
VqzV88hoUhaZJwcJRKyuxSs1mpG210iBt/uuS5Ggjj6mlXDXT9zH/DJEhk08HAOAJqgOYDUcTRJq
ufL0zluYf4HF6M5IzcgwrczBSzoFK+eSUAPW5Z6fLvES1DAsYNVR1G0Vj7CtD91RE5TOa63xaCXl
cBrKeifKHWHM80uaWP+a3jzLONew5F0RtTpKx0hZYpEh+2q7N4PBGSkFqxLCF5cR0l1qoYOW+Ulz
LBSgTCgDExOY2WRn8J4pLdmO10HL0NVjhbnBvriTun9LBbnsoPcX+JQEuEC05MTURsMJy/qiZvss
+oykb708KNKvAr4u2jYUDeTK2lH7MHNInYZHR3FpWpkf8oLSPyyOlihshfRPT85pV53zAZUr9VKL
RL0CM6dfB2nfMRKtoKRm5Z48EW8wHwGqzLEofKI9N6j5/81sX1hK7nF++zLCE/yg/swGLLcOWRd/
Fl3+j/HfRst5eFOPc4YxeedJ0IED5LuV9GzijzlLvZxvD9VjsxwQG9oG3++AMiat75TQxtg8S2rX
zlrg5X5W9eSyuQU6u2/xKF6Rdb3o3WLXPP1ivldqnSn/Rzs09yi5TAuC+MDXoapQ54AjhLEcCeAn
Lbbm7jKoKiXxte8xaWDjBjCKz0rBbraXljubbWRhkDkF8aCKB10qX1QJGaZmWdc5LN1IJeJcOiOr
Zl3/gVvVgcZjQ4hG379dBGsvNjO2ofnMoouN2bHNBR98mkztw8ge/ZqovaOqx8+/NfPCayTKCUs6
DMV+R609mb5addd4YuTOO1RYi9MEpwiJU75ckPz6g7Yw2NnJMPYmEn74yRqWQvQV01TD9UKnDHpO
vIlAO3qoICBykSd+R6mn9JMLRNPJpo4OBijk7CzTT4qvvk1puBZwjv1vj1NrRtuAztiduMV0nHa6
ClYGAsghDJFSsry5ing5YsrO7DSwjDLV8mSY21R/tttGaihtbkt074kK6ftXhH6bQtI45d4CXYBY
GHogeFyMWpsAi08iS7ssThwT4fASX+qgw7k0nNsmPcNniXOceIbpt9pMX4V5EwbRJcK7PFTqNlCN
ZnV1vPWDxbaWDkMNER6KmxKD+1SZuIF39Rxd41GFW8DfQtYoU3W3QxdO6RJLu0HHs6vA0rxK5bVS
ue2EqxjeTfU6jMylDXEXWQiZpSMaGHlC/BM3nqhsLWyjQJj246Q6A+LZNjWdZvzR42OAJitvbmZO
A8AOJAk+0yh1ZD7Pyhi9uG6pelNmM4XHogDdW2CHYnUnwfmhV+dBnfbKikaIDAAxIFeUYieaEehr
QAPQfTuThLT+aQrlVpkOinAwooRNZUjd9c7thVIaxL1+TQs6tA6zwU5lWSsk+j4Tlb0on3gZmQwi
7CIIjMC3nD1vnL/PxVnCm0q/Uxq3GDFojXjFQtAbUhCM2qEK/vUQ3eg2B/2iAHYGPhB6kvFah2DP
h9oD97ir5UhFs3ONzZJv4F1rhldV5W4w2CbOF1li9zYLYH+jS1H1u4r2IlX2TaGCpj+FyB6akTqX
eZyeO4Hpx8PwIhsvE5WPEiFTJnodo7zSJ76AFBmYIWIoddd3+7kqXto8cTIcuJlKN1pMdgv5i1XI
oxPUl4Cgg3j5mmrtLNPBTyz9mCrA5Cymg8FfVZHeAk4JNeo41VoeIiLeJN3HCridEF9O0yFfFdrD
HXE7yqvvpR3drKOuiVvCoehgR8CbU9MT5ZT7QexXUrXFLAoviRxDLYsuIX7xwsyvk8ptG7UbrItF
/jGa2KDDaifwDtRQSEm0+sJUBDAb4+kcGkfQi4dpp3B4SckllB9IJ3wjQsCPjGIJGLchREAbNs07
oVlZGNoRDoLebC112RvYUxadAWAuAIpUaWZ6WsjywbHgCXX7KBYQGIHk5G3u0aLgmAl3qt7cKi5m
jFLHvC7QpL8BkdlM5WGWSjiHgLzumvGitZ1dyYgzY3nFQafvVhIesqi59KlnKIhhMPQHKXgUtAQI
bG6GiIWt2kJhsUXSC4Hpq5+5yUevXjBIn2A0HtnLe4VgYASb59MQl04I9jIBRIsl0TXEFUn8OrEa
zvOOapKZUBjiXs2Vn0mGXt/zFbdvcsZFE9aHKBB+iEt3J5y6EBNvsQGOiRYyzwFpmR+JCGq7cbXy
Z9KRXb03icJaJKX+fdWDPybCzB1UTnt08mVrV8ngKXWMwLkvgRGoB2n+qwfNkxHbBnQJ7LO+qwTC
21zuqq6RuE6QohgUshlwQFwWOaJ3eW5OUcaVIzVOlLZeq03P2cTkirgxbC9ZvCK8GiYSwzuy2cuy
pk7z6MG3Wwrg98VF1kJXHIydbuFzUe9s0cVRtPX1cV/OAg1TR80xKJkbqPusEJ03klZuqYyivvhI
LMGOKJVZ8FL7/k7Wc87EA8tFTIB/HZMjJPMsL1Fzwb+edvq0D5Gud6q8z9KZjyryGuXIOMWpxVMw
b1OTchWkUJx/icAfsiY6Cqr2gWjnDNQJ8nR4i9abjAVirNxF1JZoo8+LhvqBq5NEAA0zjJHRmGIs
YjS104qT+NdQYsdQekfKjBBRJDOzuiQIot8nSOIb0ZO0xgfb6gKY2whlsfomPCgNeyMYscpMaFot
biLkV+1ZMG86ByD50NVvVijvJdrbxNqnpbUtcQaIJSQ1urEqOLRo0oH03TBrrjYOAa99p1wqLT/A
MnuUI73iVVnKRyUcumRfwm/lreCVu8cBsiiR66f5sqL+RZXJ1QPj2FXIuq2/PvLDKtjgZPoaWIf1
ADIDtMwxXmUERZ4gy4+4fuUebZIn3Ine+Iq6s2G95PKI3n+280La5zB98nzLeE1ngS+8L3X0jJna
NEvJXYNyoJ7AqpfevGD2y2FVKqQ67sci9JMYCdPD1L0QH6fk6Xz+SOas4Khe9fZSLmuj2SFpYzwK
xEIe9s38yFLGHe2IenPEH8vPKBmpv5pQy2j0CbmQaO6MfvRVRD4DWjFlSE4xK3u9lPfgGVhvy9g5
zE2XcnjIRDlE8dvAsCoOrnkvb25LCZ4fSX1VvXSZeUoqFBXw4MYQct7BjHBgJe9WrLroGuANjV6l
tNin+lVEvlHmn9CiZFOlbcXLuTT8wzkoAwSVwMslfCktB8vqbe7Xystb2tskqwyUqQlX4296w6/i
yZQquMe+015xtDayyyrbzBqiF6IKgtjNxvm7jv6ylP2MsqetdDuCXxqa23bwsvJQEPQ0gR6Up5cW
nYHY27xuqLbA54m6o1nlZhoCF5vpJpSvEOf45IqNWCxcEavt+MPQZieymAFwrM5MGLusop2+pGHj
z5rJT1JwpFo0dMntvmQRAlsUiuhN1YoeaE5o/SFlD/0+x/bVpZcEtfEEx1fCZJfwupVReZu75q63
/BZa0jwHDY4O4xs3d7DJReMgFK1nQWMRqIcaES2btUmRt5a/JUcf11I7a66oeMyGqFnb3cAv7yXB
RmBTweIAL2ZbTAD6jGGp1uzbbAu4wdWGrY6jBuj3JiguWHQ3i3FQ4h3ajVMhF5BLLyNRZW16xlqn
DZajht5gMc2rGauondsw/lElhjrqacbLW6eDn/ADt+PBGlPHwugGBGEzzueKjXK0EjrNH1OON3PP
ZK4YmUDXWzVnubZWUdVfNj3baPETMjUEEjt7JrxrDhDGed/s0TSDNOQt7YF0NV1Pufix8Cw383fa
WK5etf4g/4MVwbuxMJnKfaP2ZSRn3NViusmRgAl2Vz8Fbav0GSUUcj0+hqk6jYvIEK62i9FDTWgn
cXeakgsKLCMeMHyEm3Xoa+EYG0gUoZDnFUJ0OqV07XsInZ6Z+ZJ2Gtk5hvN+7I4LOAnTeCeyaJPo
hN6GYMgunb5DPcgkGJn5hAylGJz+LUFFGyNeEbtjTolRl4dKB8IDbb/kCjYvxHpxcu5NKmmwpQjF
3or2gpTRl3GXdcVLpX1Wg2Vn/N3E+JzByCzChv3IsJHyk75ckIS4aO9DWqc++1bjt2Wcd4Yy+jPW
NaTdzD77D8W6hYu4wQXj0spQzGzRbayAqI1sHJN4l4pn5PYuC51FnP3V6N0zUmR75s6WsMtP80x9
ZyzOrD8GckQYz4ZTxm1zqIVPiXBJldO/2nc6lXjyDYvdSZPwR+l+M+ulpY3q83vFUjJDIFo/luZr
tAA8pRRCkuKqjNXMQfHF6R1arN11sV/Hhzrai2h6YOjvUiVE2FvAaxKOcwC8DTqMLJu2BuGds6cz
mNSYj26sN1x0SJ6GmOcuh7YHxIxPQDspZB8kpX7Ill9p5hZQZ3uWAL/siBQncWNiOIYAEEi0PGzj
aTVoDh4OKXeQus+SWnQd9wqqlzP9RL6ocW71iFQL4xvGha102KWQKYbivF3S4qSnaJHp7iQtfcSG
tk+kGgvEVtLZMVB3hbC1A3IShtGzon94lk/6zADHxbLuyRIIfm0hscKJ2QGZk9tje6ygT+ckO+TJ
j5YAyzMhMQinqn6ZqGSUuXegyPL5fAJHs7P+oJikfmfnmRJ1mK+tMm6DVYAEmZaRCndG/YT0QOfe
4j+fIKlXpxmnSW6xvckvszm/Gl3tBYAsCWJDhY++FHCPZRP6sEeourFMLI/SRxRN1GmPKD2ZUmgv
efyGSX6zWu6y4lZJ16J6UaevAZIRfGZmJrBIhZFNHo57zDS42IXuDzrbXI8QWZX6yO5zk8u3AH5n
1iTI6FG4tpYrze/L8JyxXxu+9B7030YOImWCeFlsh/C1LNVHhiDz0nJmTSLSBnV4TempU1G8VtWA
Ortj3LvsRxWuvuE2KU663ryHkLnW8JXSPOCJAxs4gwPPHEwoLmNc1JArXldB6fuyRISzLzFyvbn5
QOmOY47pmM6drs14kVq/ZhgUWpi9548Fn16Angfe3aaSBd+EpFtOXwvtopq8zePFwuUj6c4s53v4
FTDK0ELXTyVhC6VnHyODOSOybFEZjiYSt25oH5kmoQ7t92YtMaHSRY/sG4iCZ9NI9qFoeEWKW187
Ct3BMsO3gZpf41xUg2dDS9BPDZ6Zjnsr4dNvuLRDF1kzc27hRaP1TqARJEhnJ8uhqwTMkbyqbOIQ
6dAMqmj0keMDNSqKa5K+oDx3W4tR3dhixZ7tNeB8ChD2NOZLVKDPEslsF/ODxNhbslK/09/VKaKA
RGJmmKdRIppJhy5BB1wyvqT5E5vAi0LBKcwX3QrcxPzI6ieu7Ne5mb77fNlYZ3iKttLjDtMPClpF
BqzOMOyr7rDkBmPqws7kVyOu3LR7tQ5dFV36qPLk+iqLkz0T2lCPm0hkvR08SvkSS1gcMuU1WApc
0kPEW0lBxzB4+EuN9tKm4ACXaJsMwzPg/661+g1EgmewBwNUtwN37gxYeKv6p20TtzHbQ0PvszTJ
AWFdZMZHo4AUorJOXo9/aLw4mLTJZsYPhOPYDcFO0xAa4/ORVWbZ2LMZdDPc3PE9LPCxlYZmZIAp
Efuh9MFF6A/fnAR6ew/7o7hs4+EyWS+x+og8iQtXGn64iYXoksZvRqM6jekt9TPJbmZyndG8d1ds
pIda34x36NP4K6Hrta+SukuHkxzgNCOzZdNaqb36Ek3mH/q/mlCrNAfGK1DZRarXyootdS1ZphBC
Iz1GVsgsvEBkWGnc77+5pO71uPalsvUIoHkm9bQpqZ3Y3DHSNW6jee0YcOT6Y8n7gzDmwMO8kfO9
w9hUrDqCar7HCAjqNvlnzfJGq0sPljkyStkxJMkd4BdV0nmRdXddfJRL6q3kq4RNfD1Uu5Rig73h
XlxtmNywskYZNWV8N4+CByMs2ZCH+1hlqcsFXzTTNqtbR59aUkCynRJ8CMsfdBn6s4mbEVqPHL3n
Q+oureFgn/9nSBwDRLAFeGYIsEIP6o6YQPKpZ6h3nUzhX2g8QKDcVfmmdkd1NJ2UFXdbMvnUZaa5
T5JrqAhAbCyersh3oxcccna2mvElS37PtL6DP9kGv+L8TjUP2dl4KuCFQukTmdmm7f8BbjhxFqgs
kytsNmlKKtEFaR2DHXK+ePCWoNwYhQR/qqJnp42txs8q/afHAA2hEEkVZ73VOWHWbY2vTo5ogrGr
hh8DEXUFphjQPXwrt9iEMwh8AXmAOyygz8vMFmfeXfkQfxpBeYnBSaNPSLIO/sNXqX0Uo7Xp8uhX
qLks8+BqYUKPxy9N2Fs9njH5DQHrqSsRIfFsC/LvaJ3JFnhSfSMvaW2YUj9Gn7kmEJeEJa2QMNKc
2H5H3Opq50iEx3QCnFPWV0lqJ5H+VhivYf5XALVpAhTx+Xuq4HmQpM3MLammqM4gEBEqQG9+L3FE
w0oGUrRrpsiWQDM0mUB6KVgV9dus2rNJ/KIeRC+lNmONtKBbGj4UU3N4nROozSGzFGq70Xrq+Z9W
8BnswWZ5CTPgNvOCYrE1blcU9Z2asdAEa6mg7qDWRq3iqpHwghKDE4Ajkq+Fdm4EqqX3sCxpag0S
AzMd38kZ08TMuZ74URY5cj/tDHXch9ng90L0aEvbzMbr0Anfcgf1wuj3i4gRT++2RADuFxwwCHER
Yqe7Lm/c0HTVzvCEInvBQ/8LboDBBbICEta05Tcb0Oh9JAbcMHO4IPgGWvUrN3jd6Q1MVkadOl2E
uKGUetPWBI3UDrNgUyG6gA57UqzgOcs3wVC9WCoP/MZDlWasZPgpnj1BZTQMrOQ/OuLf5HRGmm71
PF8DQy/CojALAWamIczl6jW3FC+B9Xbve0Z5OKN2Gg6KhRiUHnAQJLMEHMKk+GPVvqYF0yrEB0n/
zFKSfUvh18C4ZJvWo8RI1YuJbUrqJQ7ESzn6JeWGGiRA7No196bedhPQqTk/Mng/SJpwT+R51zbl
LoSVFMqUjswEykraNv1WbMdzafS7MbooPyVD35EgLSy7Dh8LTnKxoQKXpYcS9gcUAce6b/6AIWQh
wotF31amuovaBRckLgAzOpQ60x5E8VF1AhQuc5yFAtBUPO24P1boob5TwCrAOiTfbyM1sheU5h6Q
iyManDSaNTjACDZSyzY2XwScowwcm+5hTv23EnTOgRyC3Qj1skruC8Y/KyuY5NU3g2ttVhjJj1+B
ij+GVcXIgJDdwt1KybOYUTibDbYXhFZ5f0cvQnZcvhUpJRSlw4ev2zJDakGW3rtl3CdcWpKwvBia
silT1DqC+I+FgJMHOMkaaVehHWI7aWfBbcRc2MfVtZOaIwJWdxClHUYOOooPc0Tum+vY/8G58GdP
LiZNv5rXQILADWMabhgJWqrfhh5PiYyRHOVGcK2FYTNTMCNRGh5pZH00ZkjdO2LSfJUylbkb+qx+
JIToJ+qpTnj4SwkwOq1jrR5y9oqFoB4lufucQHUG7WtDsRknyi7c1BwBvS9obJkDoKC8TBAvYQgK
wo6KCS924C0FYh9ZbTbpQOhktM69uz2Oph1hEIEQHShLxqZ9K9Y3DzPu3Pa7xfgzkS/hM9s2GEdK
lEcFaa5QNLGf5m5mGDaGlTdEfo4SmM5UEBWWW8ZVGganmKlBt/j3bax7n10KgCCRHL1j1Zpsq3b0
E3DIY/GB88ABSAd7NxQwmgl2X3oTMwuC8i4sSkYeDtgLnVBv5/ZGvtgpnScn4HMnp8JuaK7BLA5I
LQLMgLA73MqM7UCC5LUu4ULhjUPTKdOrLq175xFS41lTF4jrFhPj4MAHcpYCHu7ZSVMC7eL+EgZ+
Kw1eQPgVMHRXk0NfAnjTtsOGQDiXeQgJOijeAIOqEpen3NtNqe8rubgEeeg0XyYPZI8ycF0VMWlH
FgQZunwTRvmSdevlzlghHm/Q7twR/ZZlmHcy0TDoMGmmM0SA7JS3ugnZh2JhBXIjaAKfe/VICM1s
y4IBwoeqfsQLhahBKyI6xrhah2K7kA8sGd4Mit8GskQtnUBebLJ+eKmgSSNe/5ZV3uJyqvxYHe5C
qnzILaWSUuhbCEuMbERA590eKvO2xr00zVRFRc40a/GR/QOy4D/GEIMckdkqNssBR9XC/KKWIbeD
L2/q8RybZCxOym71ipOM46V0kYlXdCaVeMoMIfiJcVzkNGVZGr4KGeFcECBpT51rbRXbKlJss1v2
yfKTImDDP2d3pfIeJLuB/dasPlXht2KQMqFgtIp3U5q3YcKmu/6Zla0i0x1El477M5hbp7IQ0ckv
wgTEvCL+S4tvVaj6BjnKht1hULXKYFeHBMGx9pbR0XX5iYBZiIsJrEDY12jjVGjL2udSwEkcvLrn
3ySENu1XZT3kRPArTbMD/Lms+RfxTtKtPP0bC4ZCqptY9B0opGc+2VFC8KW0t34xf42cQQo3A6Vs
h+85Lf6VxAUrg/aI8vEQCdqG8vEEfdEdlWoLHo95WEfMY3KcB6jS4vghAbqRRvB8QCdnUtkEFiV4
EBxj9bCeJsyOGlaphsOsWrobSSZvkc6pb6gakx7pOEKOsEZIhqVp/ZL88NEwWi818nKJcjjhzrpB
TqBPmD6XgGOh/SpzQu7g7p5YUKdKc+ZA1bSHKOTASCTZXqYOjcoQvJOCRZrSsMkh8KQ8DSGEimy+
9kv9qMvopAHSaGfoEa14WOWMZrUZ8Y4O4vfAvLYBr7xk/9oJ0EcVqJ2dQl2YxIabxlOp1MBGH4cU
HgZRfeqT4e5V1/r4gM8k3C4Dzas+iW+jpf4ANTp2UfQxtGH5hLPklovxRmLdjOdKq30itpjedg3b
a33eBs3MbBSP6CqkCu+aQIIfzk2Tsx1VGI9sI1QPcWQzWkUuDmC7QA46KJ322Y+qaGtqPpwkvux8
aRsn06F8pOyKmSpkH4WZeUaZXK0BihgidNb0HHMLZvJNsTC9m1hLbRFqZOBobwFBI1OgkKKldT9m
LwQUjaZ1D2KkSZaFiDUpePxy9atMxWhPHm4ArkMi1ik2/riGdV8Dq8YElM5HlQ6GuM5WizVVATbg
Ns2qZ8T7m7bMAbUZBilSBCvBGUc5uUSpK0oL1PY34ShFjP/UH0s+dyAhpeg9zG4TNmMqH2jJMS9J
tdMDrO5Yfmp2p/laoaPh4Q9ECYkTPLmY3JdW6MsGploofXgE3FKW0Z5B9Q+e3QRfMqp2IvVspe8K
YCjgCDnB4dXIygGO6SMgKe0A6y97UU1EKfIovuUxzWL+RvzYm4ot9FxPXeWo5JVs8WkOHUeYPqnj
M9PbwmWxtWEEYTmjUCBria6jXNEb9rthWk+EsiP0N/NTq1O20JNX/8AERSZKUoTDLHtxQfKspY0z
JCREBinrnUnJdRhcdMFTy/gRDapCeclOXc8aL1QeNZJkUDTIG5mNTygfSQ6apGskJs1eqqevhIGU
P5YN87SJgGsEa8ILuLG5lApSL0DEyFIq0uwVCvSHC359HN1R8TKhfJnDc8zqViEroBu+F2ZueSKy
70ftXDAJ4v4jrpOKbXbhR7PaO62FFcNCWyXjZx5sHfp7A8FKhucSUAgZq4Vy4PpWRdfQuMlCpkIo
GOC1SMNfRh/aFCj61Fcl7HwCPdckqmG5t8y6rPCrRudgrmZp7Z8AmLNnzZOV6CNAF6tOGkHboAci
UFnQqQ1DDYwWvzsEcYGYneAnJNST38Z70ozyovPIrtoF2veAJlvQ0OVYrxKQ5hhulbaiF0meCrn4
K+bsvswJn+jbBFAXgV8TRHjAPJJC8w2QKBuZk7HnExiYm+p7oeFGZvfUnblgm+olr54mQ6MBgMiq
Y13KPTHqrO9uZTRtiDOHCwqwdjWjonaJBxrJwM5rX8EPXYrtMTaOnNsVS7tcSZxU/BzFmUnjs2Ro
q6QiQ0jkK8GLjuE4K9/B0dgSl2OrMzXARTphpi+Irsj51KBtOHFxkKs/WgiB4iCeOd1HRAfSptEv
BteFYqQ70iMLkJHr6Llo9xUynDmGUTMSvfhg4jTTA3dHEYJB42gBvAdkd+nsRV2wndTtSKdvaJ+D
dK+MFgCMtolmT2e1XS5upCiEC+NkTnaWELgU8bZlVtu8tWyB21Fl9Bz9MBa18+6I3oEDv7GZzabx
T5SUDOlglWIFSD9zslG18hLU53WBJLDgQH5c4zHNMR6wvchZuYkZyCX8/MLA3gs5Qlx705oF3h+D
NcUJCqjxbjHC7eP3io9m0vg1fCsl4uey9voBdD4i21WJacxUEc+FobQmnas2OZRKtdGHGNk2E8Tq
PWl3dZ7aXbBPMHowhKqkQzj8ymAPr2T3bkjTRB5/mkTqSFZI8wQLbNdCgccp0NGjV8tdWGn6UeYI
zcEIXmTEIgbnfZGik8te8mTYp7ToUfWYR1dtvpcaGb18raOfOt63iJzQGaXjabZ+g4HZalgRRgyV
YHRNblhl1HASi0CkPozZh0lBEIeT/1pts+6AdxkvcUNnLmgd1N0/PeN0WRhyTiS1679iRGMIG3nh
p6CFr4t9AnBJUl/FaRtwnfVRuw/AsAeHOHktummj0YamshdXfyhBiQWgbfJLFWFNxsDIk4B1B9lk
w7dja1sycouC7aKhUFZJMeIo6cWbULuGgJpGugAS3bTmdkaY1rxLoX4Ys++QarbvzE1Qvk3wTXXo
CluR1IH10VnYshOhuBFr0dGrfxC8ysZTyBOp873FZDMMpQ36vrnwcvm9Sf+4aEnvHLyQ01KBFUim
7KZPQHjUlHaSXeU7JX1Z9N928MPsk5AcKrwyTp3SstGf6rnqrAE9FUISUDqibwxkSBtLMcPiYVk6
VVezvBuz2PpSS1fS1MP3PFahU8qSvpNmLdsZ0ACJ5qo3tVHQbNEJeVqQRVhjEsFpVvUcbN0b/MUt
Q5ZfRVQ/9EVAwjzHPWsJLXhY2mWkSTIIEgIFbznVyKxdrkOYXvX8E2m5+dYOdFIw5t8bCMk4GMC1
jb3IqIateWkyQTby7TSZZ1bb2mvffcpFYrgFSYHOODGaMoVbrRfhXc2+YV1nLNA4qgQgDY6ig2ZL
i+Evr+anTn4bq7T1G7yVGcqiWH+0QWNuo17Hod5+SCxWv3LY5VDaxA2u6pTGckUl9Bz4QiRKLrD/
0MtFux9RzVxCqb7M/SuQf0flL0IMEpuQmxTzMiCfsPj/sK5gcCuzkTaxRIlfUyr6RXEv0mNPnGdi
sGAy/8xka4jXuUxfZkxEwED3jfwXdMw0x3K7jH+d4TfjSy0czexHFZIbzE8bTbRBMf+WjkhddYxP
vdsrDOKQ0oz6AMIa7JJ6bxGShNiUoqxGb3wqpjdrUM+W9Sng2xGG/xeL6+WoABRvTPie0XhsVH6a
KN+nE/ITdNzjtYSh6Mg0ssTPfsCcOC85+/OuoWeGTmBrWg3tziw55lv0b61u6zrhgrBhfhi3blWt
T4/DYCcgza913O7I4aL0NciwTfQ88sJS0w7ZlFRbbv4nOUctUawXrcdfby58OWGr+0kqWFsq5RDf
0jEu0nM8cN6hI+Lyk0Y2VpAYso7Sy6g1pxTEaSNX1bSzal4QAgXWeY+GfoEEBQIQjGsmJMeANWc1
czjzLkgbmVmjVyuzDSZjIgAxfDOroTzJ/RplmBJ23i/Z0VR6Rhesxu+BemaBdV8zgvHFQa1QVsXW
kqMpLUdZ3QidfmlyZuX/kXVeS5UD27L9ooooeel1eQsLT/OiALpb3pdUkr7+DNE7Yt97zgsBtIFl
VKrKmTmyaDSAzcTFV3iiw2vcaE2B62I77sapvuYz9nPs0Ye4yb4CE4MCG2Jjz57uGHjdzCu1IJKf
gfrCMrxvIwgCDqcyYEaKCVPxYUBu45D5NTlyRH6lTrJzaAnIGsbZWf4HCWfx42DL5LJloMIvxLNB
yMd4rRJH8x668eASdnv+iOCf7NoFNtG2mGfcHgNfIqpTwdhz1fB0cugG4WGRZA/jBdxXIkgk8aEO
SmiMTeyvg9Yr13NHYxJl34gcA/jGFjl5SX4JVS+nE3aKkRy7HSfqbutlNBslcf5EEOOAX4J9BMbP
ucGaUEEjWrVG9aukoplk4CmyufNF8XCjWYu6BdK6WtdbmheDQ18W+OgzMDYoGxD3OTpETKa59xkJ
doexqdi5hcn552u7kTZyRPY0QVzAG8qHLAfhsPr59OebPx9yx5tOqakVY8nl059vqkYwSrGG+6AJ
ghOHD+2sfz6dsNuUFPcQYXSrtF1zYGcnUzHT7GQpT2Dx5Wn0wvnfh5/v/ffLnz/9X9/7+VOl9P/7
z+pyhuXXwrLgLbh2efpPE5UFDIQ6EKEwmRKyeuoWgN7fDwkbvlU9WtVZNDL9z6ey8PB2B7JVR78J
oU5F9RnnYXX+9wcGy6skreDn00nUmmycI/vp9O/DQP10qge8wSYxHdLq3unnMyCd//ns35eJUx8t
HHkiHYpzDA383wfLAh9n+pHgbGlnZwfLFcKsc2aiNu+xRoflpM6mEMQLlw9OyqyPAov/870Q9NoR
MiBaeupxq1Xe+eczzvHIUNmEJoGeYXOuWU2qJC3OFqHat2n/S4eWARYxVurS536O9zEsd5VZpwcE
0BtcDPvsj3QgsX1NHGav2j5TE/X/fR2P0XyO3/77F37+1c9f7UuuktBwaeuhzuOChvufD5BK2vOf
3mPQFMr0/PNBBxYnof9+bfEcMB/tEQ5s8gv7MZSfymzNs+OUxGp8uN0LH+dpHvy3Win8DJxLTPtB
lIVxF8boHyJt7wbL285G2j3YlkpOjG0/THJBuMRwqGNs8fdacQBxYKVcI01otTeDE9B/HMpkdLZ6
xJFlG2l8cVPzE4OOs+tsSXGZRc9zgoJ5/vlAwLNDBRJYH/q6OY9J4fMpDQhmXwZqK9ah11rnaO6+
KI5XuKMxy+CV6MJKbOsoeolCu2EIlw1njwEXghX7+NLX17BtxTZGYQT+RcZP1sO57THGNEI+zoMr
D4U3H6lkw1bQjdXR9dijBRhNa3ciiZwhxxnU81SltXcoEd3msqGYPco9Rsc9eCy7Oib62Y198Rrh
94ZMRHHY7MR70+TEhtc8PHpBgtE3FfuB+fLWmoOdIcZNZeGwtsuEs5nF2UoJc2moTxDOpaZdQFDT
xKl3RUcALd6T2qlGLrOM5LEMkM1g5eeXKqL3C3virboClQYXSKv4NnFQ6RMDT6OfI5M1bXdPeczP
j3Y6GL5zKB3Yo2QRdDI/lzCUjxRHbxA9hmdXEGfBmvLzF6cGGd3gsHksTdwuVqXcvZOjtQ4Bis5E
KMnnPLMdGjCzna6gOgGq3SctaMMarelBY9xiN1/8aql534IeaQABsgVNLeGCvinlrRRsTulGLkCB
+fMt8FREynZAolfzLxnM+sElCenhacsgWh5MvGnxnP6t8ghbtWFkt6qW12GurTdeC3NbFbUHXJDR
pG3U0Z4tbb8xgf0jbWTPFOt1WDkXr2kY/S0BqZ5NrML00SAOof9noMZSaxIYsMdXp6BKtcuH6YPG
ctruyvYWqexx8gufKiePblbhMUvovUdlUtVuIhwBxlrHo+k+2EHjPtDcWXM2tIrdf7/XpIsqbTo4
qfqR/pxOYoSU6gaSE06nlVX7FGkEPB8fuiJusCBkj6Yl4V06XnzvzuYlNJfUaMWJtSt5muhCkfui
DtrLSC/1zlAtsratonNhiOiMRF7sKwsEJDdebOncCFV8yWs3urDDltZ1yFybwXQSLKdUJDVzivZO
4NVXnDP1FSRSfa3qmnrTvEVVYaO969RognQsqrtG+SUJKKfdu4uk1rVNdQ3DBjev12OIcYivRIjl
m7rvxwsb/uRo0fCklndjNuN9pqwDmlbv41VUlmrWbh99WRm6WRT0xpnYJEHU0WQ+Wwqqo2gVFgTD
R7uXl546v0tv9pIxYY80419dbiln4IjeLTaYmoaY/Q4dFvWAQOFDlsdyXYPE2P78X00B9d6x7Ruk
XCSj0m4fTKG8W+mQThJyo3tbHhXE2nePsxOTVI/L5cXpfEyp9PKsbDaAbtp7N891usfMC99yjOhM
phj38DOkrxKQmbE4J01KVKj3TZTUObpSY2BgK2bM26R3I1TL89A9dm2OTlQE/l1E8vUsldedgSvO
KyK14XaScrjL6U6+A1r24EbkuXmp7U0xxeEdcDJ/a7IjpLJqMDYC587BN+M1EUX3IbKC11pNAfc+
jnXm4JovnYYuavtHObA240XXR2Ykj1ZP0DSQ7rUKlHkYtW5XdAPk+Ium5wErPl3OiB9pD3V0LubP
2q+ftUkIPExlcxZJkT4D+bwlSCa87NkLe6ViG7KLOJoyGzaGhROlEcW1ZoB6g0HVedGzD6l5KR5u
iaTCjOwb3HM/i1ToIJoXdYqVITYf3aazD8rXHIGx/fVkCckaeu1EI3PBq92Pnj47dpIdc+ltQwp5
Vk5LkNCeqthYgTmvtn5MnzdN9+xXI2WfMgwJRpr8e395pHiEqXtAsCMOTD3GVyUuHeQ8/kmCD3AM
m/oXdV/y3nKwbZbDk4ToJ6Ri6O823n0TT+L684YKMuQwWaXjxkkiyLD4NfUQZGduX922qT33PcFL
vxin6kPHwnXfGobYl36Fc1gb+X0Wx9G9+xRVhriPWKx2RqLLNf2XfLl8z2dvcTBNog9BiFxMCZiD
r8fy7tTyIaasBk75LP9d0dNgX/3KnI+qx0Q/Vnc/F9ysGWOmBf+tPyiCIKK71IKNXTQEMRaCAKnH
js3u3tCFcWh5c0JrTMgDyeEVTKF5zwHGvAdQwG6gLJAsqMl2czu5U6FK8Jcm6b/POgVON+4xQyL7
b6MxZFrq8GETAHW0ps7AKWZaG99xzWMGKiCKW3M9KkkKcCCkDi7rfeyj6qoTzGw+KlpmgQQhPZMs
ExawmGpoNlHt762UDq6QNeamJv9vF3vp3vXz8AzKYpBpuCD2/gSxEW2MztqFofTWrpUUm2QGFl5Q
PL2VItk1eJEPjMBuFmNOXISSdHtY4KKGK8wZnIj9WBGW8gP/3DiIK5bbv6f1bvDK+K80wdPndWK9
DIXPDQVFF/jW2lFheiCvnZ5yB7NylzmEtbj1Bx2GBNiT0x68224q9P1o0j1edkfMu2x0JudGJOqx
6edDFwOSM0xjZ0pOfbUKHuckeqaG+TjuNVZpKKEftlMET44Bg9tsc6C4zTZI8Gn2VounsYjDkxv2
kHnJoJV2IllV5vu5bXdDZmWIZcDw88F5KOBSzn7JyQ/vlrYPpVM2bGGnakfh476wllzAKN7oHb5y
/uyvcjGTND5BHcGe39XhPdS3JfWDWWS4TKNvbpLUrmBc+Pd2zZlc+gltPsNEgI7GmIw7XCOPxZix
Dre3hdhqToocOnABF5/fuvby+34o2WZQW2c40bmeadfK+pJRWfEK9AIRLt/WnIxdv6QyTHbpOmuj
TxNuJe0U+AjcMjyDJzTpe1xuO/PXEKUUsqFISjE3l97Sb0aE+6ymtNZo9IfvcdpSnWIxsvGv+z2+
W1mDiFV2c2wko0Eby202En5LHeeRfuOAEZOGAe95V8lVszUS16R8yfaWiRJiQ3YJAv9JmNEmGOc/
NDzYK7QGzF5w/9epqJKdyN8mF1IJZgU6r2Vnn6PJOkvCBx1r5INV6bvO7rpLZBt3URm0rxqMKila
HvpUP0A6hasqPec+Ush5c7n0suIcO+UYTblbU93JLIz+RuAAbmLuOqgA6IzxMabEYseYY3HTujG8
qOBXbIJtAZF6CZy4uQtR0DFmmFtqRRBcQoHJsn2gk1D8krCUTV895bF5X7cthbhFdxKE/khim/NG
Bg6/rk7v2a61B9Ll4thLfSoNCfmkACuhnfl5zHX55JFlvLBre+2t+OFn+/ez6QsNlZ2Eb375Vo39
RLtsYKtyzwBixCVk7fslaCA92mImY0pwC+BJdxLa9OyK256fMsAqquuIbZAxlVqnctqalFrsGLd2
6zn/kqp5dWPAA6FHIywH1O04PIRpN9z8pdPPrKtDn4/USXEAn2ZOoYOk5hfrxKeMQ/gqcvzCIkDu
3w2Actdhu9Fxs4jVpNNqAEOa3xtfbc8OnoiNbzvWoZu+jalVII2KR57wHl2faZUdaH/b8cK2doov
nBjh3u68L6+ynbMcf8++gwVrOimqbvYEt38ZkNw2WVVTUtY7xNGnc5/qX6oU0UY2KQazydxPY8Xz
bdoEY3X7R8Bi2IDXTdZ+h+kxfpgd/FwJTlTyIhQD5IhWYHiGp9HLZqiOSMtpfyMoTI2OUbzHk/nX
sD1rlacwNAsTcauQGO9TLOFhiTMf9Oqqx11McwbIIpjnjJaL8QwFhLbkm7LSt45DxFalDUBplPff
wXSjg/e7Ainae+S5KOAYGbs46bqgdoAyPQZdedGKNRbynTRbuZl9iivoIXuldJOBIqxPz80+TI9G
WDv9FTBU3eu+wxLQN9egMDDmqAoPQs/hvxPPdUaNjkrz997pX+Mq2sQTaq3tmE/dbDBfprKl516d
q3fZmn+MQucXRdg7MLkNSjaecEXoRndq2NGN1VPO5G96AzQImME4g/utGmfnDGkCx3fYKa98mPvy
V+wwRB8cDIU6YnDto8mTo2QBhL6xTrLkNKn00WRb2lZ/IxqcaXFswKMaYAaC6I+VFe/JBIjCjwlH
oeIf4t6OtnUAlWfyo7+2Nin9zIjB28L4U7mUikg9fhqeeCl1iRm8ZF4zsZNxzfhi0Yg7BNq+g7LA
tqCqftvdu+3SpTA5zVcTsHkPJ+7gwmg/ppCtjtG5W7evcIXhK6otdsTDIHFnIIJBp17TC3FRjIir
ibZTLN5kkedwNxrDXUlR1tysqmfhckLvJfOXsnvnwENUZ+L+6VmPIDbCzQNw0M82b0j6RjkKPws8
CPj3KF5Ch733J6pGax/lKE0p6TPJKRIeiPFoJN9Z5D4rz93bw/w6ZQyVmq6wUBYYEhoNwxT7aHtU
Ayh3EKcsjV8EfRgkoVN2MNWn08c48yksXo2+c79Eiwww9A61qasybB9S00GqS5t9knQsLj4qa7Cg
IzoqhMBQy11bE6TX/fJ7JfbRq4nb+DnugzG2Xu0Fp+o64yZzv9us8E7BMvalTGfDRHr0gRnkkmqo
rnlN2Y1uoWFQwR3RGTFuwEJvNHjOdWLhJAQ4k1g1pzsGwA51Kjv2VMyZXeRcENGHGmCnb2TEGzvd
bDCPPqWjd44wDg7+DBUhVGhvA2WWGO0EN8BdJqaXmpIz/K459xvND/TdGd7DlGJL4dySh+23vbg5
zU9lDBR6Nd5HZmHq8cqtMzYeOi1iRs2vVoTJ+zio54lbJ+AX9+DHstlGvbevWLbcgnMRiXzgNeBp
y+KWud61whJbcuiX6a2nK3ftV7zWacmpraij33nLRdJ7NdENeWlIAYDnyE/Q5jC0U7cXGo9waeR6
oCgr73BR2QgGdfmkWxwbolz3hicPRvw7isfvAtVpZSdY2zl9rssSyznLHB5Wo/kMOixnlD48zMV0
KiVNGmWZPCd4RjWHMJ5JCgNpUl3TZcTdhbsSqJ7hVYHJO8aoS1zGDGdlgYcDtli8nSZwJ+BTzmhf
1jpraEnO8hcqHg4YVT+kfNSqfqrLEkwCxZhrv7dor3CXJwZnYjtNp6Fi/QlDEJ9NPOx6KKlMCdoH
O41/+dDDVw43qVXXlee81cW2SD6nMnO3lgWcxZnGB5mQWDCpWLUFoDX2o+3eS/MDuyp0YO7fbSeb
nRp5khrP3ssRRrCEsyQC0n1e9lQmNrGlQu1lP2ScXIP8WAQ2UUD3sa5xj/hp9ycJp1W/pAmJjOFR
rNEKU+KmjmW42OQeNJdAWLZkM7LmO08nd9faPXSI8GkpbODGec3QxTd9zySl0c0VyekhJfJwaJfn
b/Bg3BgjB1GasU906b3Phvsc+84lUwKfw9j/bYo23Li0xvph+Z0tqT+L7p71SICYJkX7zTSVtSqn
MoboYP6mH+SGdU4hLMK2o/jlLqNhclUtHOqa1vI4cnYict/4JWcmhOk7TPwCZBKem8mer4D90Mt8
A9WQC2A/18bGawmwkvo9ewFzUNhcuk1wf6ZUKGmHPhSISfWywwPi0+BggT2VGBNFZmAjJheyl2Wz
d6g8fDgVDWkrD0tCLXKcMVBesU+ROxDybQjqccvogDdy23hHbupHMNXtmUpL3t4zKOf8UvN28i1X
H7KxvwQsUiaGOLv03o2wP7M0n+k8/zu5DORAIuJygx5FgeATShugw9jizp19zHPf7qNC3eWt95Z5
FeiWcp9WX5Gor1yrH9R7gehBmyxJ2RBoKnib1fLsR+Y1p4VyivQNPH6zjdnvMdl02C4S5uGRkz32
GKI4OKhIy/QgfxpoYF3mrmdPgwaqubsCUPggBoc8MhjlvbDcb93Vn8PkU2JXTzurxEBd2fdeGulT
URwrxycE075NjFd5Ad3P1OMlN2e724y9XE+C/TXFOWXJniC37jQ0mVkb+wxpgkNgF6155Agi7kjS
yR6e565+weND+1/H9j82GrkKZl+dOu7qbMw+8J4B7YhsoAfIRmdfjfOKJ+AZl3pQpMGtoP+t0qTY
tF/DNDS9RwzDGElwWqxEMr0FRJ0dFvpc3WvTenUjHr/B1jgUDObmHuBgxhXOOWXCxSywW2HBYJz2
OHUWqQkhQLPU8rd3ceaWFTiHBp9mHhcQHJ0NxZ3NmU3SWzsyjIcHs6Wp6aXkrFincX3I8iZYacAr
Xp4g5FqEzrLuPAvzayYwpuyoY/KckaiJ2fzPdsRCvex6HwvRshZ4ORMTs8GMXbrGOh0bKsv9NN8C
Yolx3WWcjoAhTjbsMLBhh1kHj0ZMosAV3rzWnRPzw1B0K9XBMGtwinYY41pU6wztFOQ//7gbgkNj
hQBbBEe6PjVBgfhvhfGgPRqLkBrclQwyvLvtm79QfMwhfO26/qNvsBi4CvU1r3aZpQ5Gbj111jg/
9NSKslvkX0+qwBxvjzQp0rvmrNLcNe/ahIKDcMRlrKZ4wxyGehiYt6OWmEna/NvQFqupH221n79x
z+CNHAUGxsyRN2PrnpEom60duPdm01+t7tXJLAOy3rChBxtfvF/sooFeqwb/eWlUjyGCwzZMvWu/
uH2rhFJ0aKdPqgKTFOQWVs8QVXzq5KUDoBhigtkHkYk3rTA+0pmRvOWZx4Jqp1VfG0cuQpaV1FzT
t/S7pqqHu0AENNFnsaZ7dB8lICtrFKvcJ7wcui0Js1DwDDsDCQenrdmoca/25/yRuR0xoIBolMir
574KORFY6JFzDe3Kir4LZEH2lJBOmH88N6N5X1nI1VQEXumlN3YzOjoqX733TTRimdJTVLYDxcS1
2lF8GuwEDkTZE+IXNvNpikiza1cW147yQXbTRX2fjuytaIcpVn5SO4cUhSqPuLPHLX2LLdAoIyH5
M1nxzspKeQgbZPmeieps9590oQGremhIx63ZuxCytkgwgq8+FxQocPbLNjr6LGWI6RVsfWUiv1Yz
GLtKg3YIQnOTewwkSwpqiS0z/hgLGBXhvGuL6DXHrZAt0/Ww7B8KbtIRleYFHjh4YwzYzzTVZ9tu
wINqxPlz6XNqw5CKTYlYN6BGbx7OsUEAJaT3bCXd8qYy8VsWtSA34gG392nLE9VFaeOjR0ZbV2Ey
rdLAuP18BSmQ5p4cHmnETGHjMUpZdYnODxFLZmhJRR0kxq1uIuxIhR1LOi0uMtQ704XMU+eMxC2Z
/lWdBkEL167DUd8k8V/Qk1jdTJ/WT4ssX0dje2/WJzZ35cENMPykDvE2s8bTFCd2v5MuzllZ3voE
OxNFNy3Hw3Q3E8dcmx5UwMHwj9Fyu0okr1wfkZEqbb2rBnVnJMMJT+RxENl4S6bxb8PJlH2BtfZM
j3tmR3YgDHFn1954njIiYzCigw2lFTQjknF0Em5My9sDdksN1mbh7FRs96xcfSS9GncCOkBrj8Za
ZcPfZC7fhtAutpbYKk4IXKYa7DpxuNpkX69tQJV2jtkjxcwThFdGRYwf/GTxaJOAYFkc1B8po9cC
4tOlm8uPvM6o0xHqwR/d7Oy25SX0G6x2EAeTrC2uTMneGlnptRPHEITEKrSQUtm/4NChHWJvU9+7
SQvxxlZzotsrY6gxcwqlBohpCpdcZU3nXLvpjU3lSJHBahpDg91YSc0JjSVso89CQXwQs5Tr2VXx
hv/MwtxHOtQ5KCM+UPv51sGI4doHyTQn456OdlYTa96klkfulm6zIcFmWRd2trYC3maxKqItGgtv
keJENxzSTOxsXMov2TDyWFwACW0PdDAkjUX7s42Xb8Ia31gdPhP5XXNdxlLELLs8Dlm2T6GiAY4+
aY5IGPzieo5vMieZMhMRjzA6cZdPWFWJDhS6pXs+G3eziDS1QXCG5vEv/eTFauw7f+cyf6CyWNzy
1Imu+GyB5KRvOkisXZZYCeAH8uNNBC2IfEfTTRtNmTxxbWiBDNdwjg3Jvifu0ZGM2SQ2HvQgjsdL
bfDm588eY43zCBZHBuuWX11jmyzZVlmYPtp6WTBw62R1wb9PCRs20Y0jYXKw3ebZrQyLmVi8t0eW
5n7y7vIiuhU5hhabcR8YD46qDZitPkpzFJLq2DYfdfohGxqWao56wUyLdM0dd6qcLzvkcXQlRBcd
L8REJ9tatvExOtljVzrkO8v+pXVJlM8llNgaiAX+IVZuFJEsxz4XBJ80ueIyNO/cLPvGf/8qQnc3
VOnHxNliPZr+vQ7p14hGkqFTWXLJSdwLXaNPEw3Fa4OmaXrvnvO+XqeVYlCIWX03dXP/MtodOOdq
OpKZuWLZx9DfV2qblbO7ViX2XpTnVWbQikIrdUffJuwS3vfrNHLpYCQN5KGxJxGx+o7eJ2s5XA2E
FmgYjHCs98M+ZzRIqWBK9afTLuak5W/4ZCyz6NEYJLdWnKDeItn67Zlx1bgiOMiqnmGbNBW0J2X8
rdsEn2sefhRJTC8YGQMAnN/EFTCWwm+VPQ2Y6DgmGadG9sZWZ+7XlI9PGHrIRja7hmYSx5yecub4
G088BOLUWUikeYjYW9Jch1WmrmjxMkDf5bDyaGk7FmHonCP26WWY2KeYBQVnliI1gBV7prI0Ndpy
PUVwH5wONiSTmSApfxUS0XSYlGAJGk6z9tnsC0dvzX2iKckMm8w/NBjyZVqm+0CmH+jFNHEYcGyV
M/z2arAaLqE+qbtiDwU8XA0QNMYCDltRYrZviBRhJ+choeTjf2+S6q+XhwEM73Deezp7bTAh66Ll
Rl0CTsKPs02GGGs1UCHtBwi9ihYdIoOzw2TQrRBZBNK1W5NsNHnhRWActOHDcMMSxwtmSl6SzM2I
sWYcMHAfftIDtZxBb3nsoTm19r0szbehxczZNCZPhRe0K6zWEQryvG07g4or7JpYXAkdTDgr2XcZ
9IGyRNFUhmoXOmz1aoKEg4M+FJIWjmNcY2aESUb4Syw+Nn7nefXSwBIrTZGeexO0AEkfXoWiwyFC
YTduxpVtj7/yMiMHY2fvrt20R7uLPmVCslJwEu67LU1EdOqpejiYjrwLJ+9Qte2zYSJJMzoEoBBd
e467hIzK33UbjQCx/F9WEXxWmQPatr6Xfvrcx7igM9GUIJQoEgU60FmgtzS0DsZKTOUdbqtc/1wa
khQR4UoGnno3uC3pIXqA8XGmGBhQgyR2mDoTBHcB9voeSERQyEeb9tZg0IJdH0dsGq63BNUG1rvW
gpsw3s9u5Sz87weRkcTKcAobtv1Kb4vPi+rl6zj/EuGfPHNxG3kGAQJUSiCBpH9b6YFwHEisxHiy
oqE6q8n6m7jDtxowHMb12K+9iiokAu5GFOw7iJuuoENVdJ+RHELedpDOgRkXHrbYiHhMSY36qmu+
RNKfhFUFR/w8927U1udJsW0rreFB0N7cKIFMG/3BBHJORyhzQZR8EWF6nc1EkEMS2Nm9X7jJOGlO
zbFg5UBbtbHmMmVpSYWshzGHjDW8Br8Gbf9xXZP70uCzu0IQyUf3M2QLvx7w92QzKF7SFRb+xXCf
yTle1yWjIY1tmtjXuLNpoGPAP6BRefZKxePPuvVSFAuB/ZhzEYQDQfPZiq54ena8EM4e8wGROzmx
gJF4+As1A25hPzJjLKynNGSQVCDtez7CuuH4ZEnbjzEnL68daVCrBR+eh9AZFdnHFJhbYIM5c/6W
wURlaGisna4/5xwf9/MUPvc0pZ9VfxjhHZ46s96BgoqPjhq/o9ZNGaoFHsJLuQ7oxX7CVY9LTGeX
nJV5CtJ232j6+/qACF6NO7PFm7t2M30SoMuUeupb1bGcRBvbdgLGJGso4KsUAxFOlhtaErWfPiC9
BvJ3L7slHwqzLsn1S9CSHVRCv+aoP/DYgnvblQ+ZDXenDf0vVmW0YGvGGDNx8+pEj2EpGimkrjeq
420zh1AGamQkto4E6O4BpE6fFlz9Tdo3rAQdXPtS0CjM3F4d2HagC5h2vLGC8qus+Q/i/LVhXspA
E4tWkrTrXiiQOWFzgJ6YgS7PTslAyDNDC7OSBuPE0PxRiMRaG3+0gKtWsoryEJhbd9xPugnHjdny
Hh9naBNETFwqviaHOvCmRZJviUpqpuiLuGc0wPhGFKtqnHZ+DiazG9hSwFbfMqW71D4rbO9eBY+R
1t6AyFw07p2iqra6GJ2NyU4rGTDOl4kCv6flR+GOwPpBYNiYxkqUHY2eAgCu8Tfp6O/bGZxOxQFj
W6biVU8sWrMLB4P4DeQHNDcfq0WlQHzpuXib532aVX+U9k5mxE/LHWs/gbLiByG/RjaDP4NRlpiZ
lKnwWIrgTFdwAH2JA2wk3aOMpodyhDdiYNqhCRfcmyzf2HvI7eiTQMLRUWC1VwMdpYHwGSk6TN+7
F5U0Ty12IuAVgJzUhELWW0+cr/a9ZQCBb2gj6/ryzHEDUcWiuY3TD7IGSagR0xWMlUs4z8+sNN0q
m+gOSFnRu8SVDHmWg3FGEsGksW0SrAJO6xwHNuFrO/Th18LBWVFx95DrszeB1XaTe5kS5hjmd8oJ
R2Ee7QGXnCk5JZdlz9VnW9cE1ZQNFgj/kjiLQ/WCsBjBjAnTd+b0u4BZD9dN5m+XN0dNVoZJVoGT
YhyvcfVLcodc20ycuO837ybqTu2SE6zS6TXJe0XtJSuLtis4/eskBqWfjr/5LS554t0vIWA9dhcg
3C+NimA7tdssCYbDXAqSoGjauQ2weY70L68NphWWt4nm451ArK1DrwJrK29tcD/EAdCgpHuNfbii
wVMZ668Muv6ufp9Tdiu1Asjr1e6dmcfvbDrrdWW2xra331lBDTyR+jYrcROgQzG7IDs3d1yEZ290
DljYe4yALiGbgMk8Lee/a4O0Mz6LaJERRDPuYoOjNlVdvFcCdCTThJ7qAfIzpPXJyGwj4oSJaFIe
rIXNmn2NaK77rqzYZ2kScEOMYloGi8SkD0nfWMC19hyaoGSZrr9vHAecrwJRPJvlvHGXSaMSr0Ze
B6RnUIKiroqPon7J8xE0OdReky0TmygoIxZDGaY4e9nCeE7npZvcs9EADXU2mC9S74vtXNP8PTVU
DUf5Y1Q4f4v5XJNJCXiTJyiT6zYOfGBAkNVdjUIbI++wwybb17jdIS+CS2eo/ky0dDmoA1xExT/7
vv0mZy7xrKRUOXW/hQ3KL3CaO20YJDSi/jm20AvqoXzFAE+0KWSNmVFbV20RbqSLZuIhRzIA0Myg
PKY0GjY1fLRPO2O+hP/gy4/YNjn++JwjHdG7O6SwC1DkHQNVn21Wtuk9uLa82G1zYyiBkcC3fxeu
cfHHwN+h8ZCxaEk8d0AX4tnezI3z6UZkE4ngLm2THJYYQlE0ShCcKFRSAkcamwzkv5+z9s58X7Bk
r/RBiOlPbLVvaezsOdg8jjSH1GZINta+cWUPeKtQSGMfeFvsIIMTH/Rpq2egM2Bc5cozzEPkcCF5
iCUlUPMoKdxVXoZiT12JD/vU2ozFcLMys7mJnpyjHbfHghmnW3T9Po+GO6NRybapOAjTo3j0nfp7
ZEQgJkZWaexhCu4JPebDPaXKy0R1BB9Qig37Fx6pkRlHaaP3QKY5snvcmAGKs9eZ37jpXJ4k1gMq
DLbdzDQdmKLYVGX6HY/ioazyp9Qe3uYQ2wCa8HcVmNVWsTGrlXPAd/GdtkF2xMq+zcnamVarNoSJ
ukPgultzBOJVx5+0AnnwZsqLA0aVDF3oY4UkuW4Qc4SaP60KRXqlawBNB1j5GWRdIzmLU2+LF0w5
XzG0ym2kh/cpGZkBxC8S8O26L0hnGE/zhFDgYPKYswIEtEIS0Mht80hf5pznwP6wz2Z19hZmbNFb
zLX/w9yZNTfKrFv6F7EDEpLh1tY8WZYsu+wbwjWYeSaZfn0/6Dv9DbW79+lz1xEVhEByWUaIzHzf
tZ5F+pLxLuqRihB5pHxazs98qG9mzVRd84ksIeK61NSuTViAFEP+EbvwFjPj3R3ihK8kDf6kDs1l
JaNLZ74VerqZqig5IMp/VP7SwAL9mGDoahvQ+Vr/2ZnGe163T1ZivTYGE8kuMndIrSGFFosBCyrr
9k8s01ejRu3TdAKMqIyXZoFm1qCX4NiKhaShn2gTdAtBzWUZcWJ1ZRUIK/KnmiFXG/LXsZXlzul5
QG1oZ9j9U1Sh/1YBXPxJ+udYYh8PACph5YOQaQzJVekuvVRKm0N78z1Kp7aD9thLk29VQXZFXFZM
xFYevr8Q/3e5UjVsHOwtOMvGmSkBGZiYuIMdoWDHA8QNsh6gQsAhWcknN+/otM+mDFEJYJNW8c2z
KHyM4xtZ2QizinAPECbn91nVUqiz7ZBwpGgiSGzWi5gwRhitBiv5McCWOwfIDhS/+hBneyOW3mi/
kpoCNzeiaJR9Q/JYrTqd30RVBPU6ylG+P5bN03YzfOVjcvIyr3oQ2XjqkIAtojqmiGt8R9CY7YWH
0aWm7M7lCavDlKswwfbu5/aTHqWvzpWaoLcBawoBOUa8SHSUW/RP5dCep9QuVy5TcpPxjukl4dya
JrdmRlu3ip/6ep7cjMFLZybrtuvMk4TTZAtM2K5ijNdDdHIyqrdGFX8ZRbJpmtc0KT+csA2hbKlz
4fOWsn5hec57aXK7qZBqLtKwnQvHJR+w6W18YXz5PS0gUdULo4+pbWVQkAK04gjrVraSVwD0r6WC
wwQmepHbLK7ySlt2kfqwk4yCSj8c2jbNV7lqxWJqESQ7SyMGgeG60l14hvmtNLSFYqq2QGR4i3Wq
tIL4p4VWInZV3QgBrke9hfwT2w0p3pqd/Yzp0i8i1xErCwVTMkvxjGz8SRQKE492eFHRxLmjiECk
urFPhZxmoCuO5RkN5oAUG/XSeIA2bxu3yEUHR2lbX5gO1WdBCuoD2IQ5O0jbtnDQkSEsMdZ9D4iS
inznXVrQFDuXWkLnvuqU6telTeuxgJ61w/ecF3b5iKKhhovSvJaFl6FoBRkRqGjhzHSHFIUzrljU
yaMHoVWrbrKCWoKVU1kwUFTs77KQcVuPye2VtnQeXCYjvolq1Y/o/LaN2sSm+B7045xmDnewwnQL
iMMBe07dYHiOon7Txy0FsJniNUYkJU9O+VGVDh9IXhGKkchfQW9/TC5ZOYUd0d5j+RwaGUOETA7H
gob8Y9oyCBSm/DF67zHYC4GZZgFWazaQiRdwvYSToxBamGj4F4Omo45xZsOWgByXkXjU0hEcwKMt
CHTA9BdixyIS/k1Zjr1guNwy6o0LM9C2U+1dNJMaLwYMr7bWcCa0hyBODuWca0ZvAyt96t6o6aNx
bCcuTUOjCt5XBJQwVyBZEBAiQFMadkwnK+fXABKevB6yegysdbTE6VPdhpS83SmG+98A7aQS2Mrn
1vwpC/Ul+SBWXWa7CyP5UboU9EktekxRUkQ+WkcWhurR62B2EbhldfYcP55jPyv0FWOIz7wWTaVr
DCyWLNvF5TbHwudEPwWoJdBhm6sWHdijFuTaajRpXppCX+tFY0CZcM5TV4m1EUBXKCbzsVXDo2Vm
Zxl8c/rmCBplbwPUi6ub5n9RWDybIruygI1gTlBbtsnXjmV8U5IeX11Gv/CUfBPEJsFLVMQtGIYE
qQIAweum1RjSD4qiUmx0zbwRTVbY2d4p8LGUYcn9VZRkNnA5J+3MO60+csVde0Sf1dmo5xwDuBWK
9Cn4rAIklM1o5zTcwluumo2abyhuttdq9TMQI/xrTnoRw6NBu/Mgf7ql9mmUprPqovhLxqJcd0JH
OGYl4DEm1twMHcesVvaJIudW4gvcIRzFhOzrzP8tis+VjaGVEsmRxhk3aQ/JeOoDzw7fLal9G1hB
rOyueEXueW08vcUhdvGMpl5NQn2JAS9olZDKYeVIUUoutnQGc6AHQf5jb13Habc0UCY+J375cBlQ
/mQGeQLwGmlcBeawpQbzE2nTMg++c/sCIz5jcGb35Oc0Z/31zjwwX2a3SxiPb5ORIuR5b62epiik
LL3cRpCTrMxehwGirtLbI4xAvBiUO+b5vJ1ipzBb4msBQwqU2HokQ2BSydnjRqLQMWYwpc35Bo/t
c/I3tUo2nZe9V8wKojkqd0rejYlbkjasCve9FizLex8Khhl+TzTGoR9Vbu/L6Ll6l2VwNoy3wPzg
G7frGQVTGEDwGekMejskNScmRou4rL/bwCQakh37NwyzBPip7uZ1w5E2/aJ0Z0EFbxFusurzb1XF
WVAsB2RT70E5JFb6SBw2Nyif2am+HlrUw8bSzL2V90RvZCklSInUeGbi8VF31tL1zz6lTC+wniWk
kpyUcm9WJdgDLQjl7/0UnHGUXXFwD476CkzaoJ1njg89CT69Z2ztON4oEb7JEowDE1XFmWFF+l6g
umYa/2AqsQ6d4SVokl2eoOOszkp0P4VxM4g74m7ykEfJMk74ekIdtezLqAesUcaHUHNPKj+NI0ug
e8jo/yholfxU/t0zUn/87zDW31JW/9+yWNe/ijnMtPn9v/r/MY11juT9v6exHovpM/seVerXPxJZ
5x/69Tnnrlo64aqIXjxhmx6L6Dl39Y9EVlP/lzAc0/Aspg9C8uyfiayaof/LcnTP8GwdW43nClKV
mz8iWTVh/8u1yWlF7m7bpu6S8fo/yGQ1/hnX6xrCdBzDYRLoCTBFlvNbRnBA+gtV/RKVmJdTrO3q
g2AB9WTF5a8sA9tjhCxGuy6EM1To4UxvJqncrp8xdGNTQ5uxQtgIdbNH8az3fEm1+I+M339E/P49
NlbMUdF/hZjf3yIYTEdyQhybYeC3ZGG6C0z0BUVGGwrsrm6kRzygD03FDKdrXC/i9s0qnQTACSJ/
blH2zkmLH8WAQn5gSn5FJmUs09RKFmlrxGgjYbNXTjQuEQkli7izJ1o208ffroPzH2/vH++aqN1/
e9eecIjh9XTp/Nu7RhWe0F1AWuAMIWYX1DlUWdziA6M1ZVer+J7ZrIsHtEdy7iUIy6Gda8tn3cgQ
DrSO8czK0Fu5PZ2sBD2rr4dXLZD9CdF4Ss6IvDqI/jOSJGlysrRvDLlyRPElbLrtXRhaG8vEcWKP
DEb/+U/7/S8zpSsMYootS+j8Yb9/Hjqnc4hK2LDoHvUtcLEVNxyDzNpGUa+qw51UfbwNWg21pVz/
599t/DNB2DX45barS64KKXTJNcFp/1umNcvbNI7qEsddY2LtmnGEUtws+hW7EGXlSgMSuowazE20
wJkmLytfB7+J7prbaPvfnAkhfvuQeTeOSRmHao/Nl9j6/d0Ejhjp048ADOktNz1079CKj9wHzBWB
b/BpJCFxmQRXQO8jXOg5lRvcjTbVQesltkf3Tdre92gGIwkT3t4IBEagq9HGDjku3r4HqSH31Wmv
P/43Z/L/8N75zkuTW49lsbL87b0LtOqlL3sADbMDFHKIb4NWKGyq2UHfHMBAMe0XVPRDAEQQcsl1
65zA2rYGV/B/fi/y396LZwubt+GwyHHxjc7P/+1TZfbgJw0ebxBWrfXQR5Z16BMvW5iaRUeiTDgf
BNtqHvKz1ikWtSX4tugJtj89QtkZIvBbToj8j/cNX6xNTx4DKwuaKlG+w/Ec7e87bZ0i4rQjOl1R
gkLR15gV6+VtiBvxrXFZa2sV7U/a0ofMm5UEhVHvtDTFHNVAwgsike4QkWk73h42T61lWVkl12Ls
+50Dafuk6lgeWpoBhJ3XZIkUJcXzsL+5TMMQdaGQ96zZp+MGyAOiZObve3G8/8/n07Y8Rpx/3H5c
4Rm6tHXd0s05DpwR5O9nNJd2O0gpidDK418yDNS2RfkQkb2wSFra3gk0wjoxc0Y4sD9j+L0TA8SD
JjeY6s0PA0PysBoLEAi23e7vj35/Jhh70Fxpii5ifmFjpUddo/jHjbY/APX8rw3MNRod9/3MH4hO
gjCPRpLXFPdn1J+vvL/m/oyciuEwd538ojF3f/2H9+O/vey+y+yKpCMHRJSyHRiPLCCZER9Y4vAx
NkjKEjuboIm0V5nGeFld9e61drkPRDk+lwlFdXE0gq2pSXHQMqQLpUjbBW7Kl6Efx/XgNM66CfKt
B7sZL4UmdlPkzZQHQ3stSwwieCXWzijM5zwScqNFHdGkmJKv8bypXow+mFapNub2Y4WPco2x0dhF
cHravsowMtSPnh/giw2Mgx8Or80IEIxETeeGsPCtRdDyMw7Hc9Qmcl8NwbvbBXR0Ytt8cBHJbs3G
EYi7XPPR1+lrGFKpdTT24SYckGBlPQFUQWC164oSxEsCN4CqfFf8HLtkU6X5Jiyz9DVYagJCWOOE
zXVy3ZXhEX4VOKxwrak+6P1Ur4BYNDi98xXt++wGsTc9UnSkBjvnKendS9ahOjcz1dwoI/NfVZ44
Y5hdmqMRHLqGekMvQT9NLbX71EfwmDo/PDyFWQlYjzKC/eoXxB3rlgLYB2M51UR+qDS8dtQ4TqYf
TEdoFNDmutAFM26CBWqcaQVKOYWuRoCl1bvNxW2CW2khsTLSgSpPYWkfmem8RmNXXANMgfuu6/pF
aeeCaiZ/kK/TMeFvaE4tPulTr0bkX/kEn842ThMUtNvsUN14eTatNNOleIoh8P4Cq8fOardWu7ds
kvFACrm6950Ct3x11JjsaqWLx9FV8jX3vWGVwclY3XfDpsbgJzHQ3ncFGbBQPvvydN/FMkufKJqu
TWjKxy4QcPQtRv3SG0+RxUyAQZ7bcUGtFygL/qiIZwN3/PuzjHmK47z4vgnTZK8j60GV4Bw8EWgX
wqHMjdlpLNpN3b9Is/AvkTZdHTA9x/sh36vcLTxLYnbnV9x/Ksqmn9wmEKXMh7S+SWiDs4y+7/KB
pKuGHi0tZOqgepGQnUDJ95zOGxA3QC0E3+kiqrRzIgIM69JNWU/6P++vuB+PmjJjDVMt73v34/f/
w2YJXLd4o/863oX5W2/SQ0xriKY+szpcOxlwQhO/k4dGaIMFO/7jWFHi2BYsv1f3lzCqxc9WDsV5
smK04LpDXVj4E8JXIMePf+xnKre3KJuh61Y4kHWXECz0y/FFczMyMArkxCkU9Mv9WKFQYNuGRYzv
/JL7E0icF30u6ifaccWyUJwPwKoQ+BE3PnpJYV7rLqqvk/dAg19c70dyn36kidWI8YJjaKK8rSC9
/OH+7P3YmH0VZPle7juDE/yyTQLnyjo56kEXn4eaSrSXGtOnVRU/Mj+1STvF0a81uJOc1rT3NjiF
x2SM33OzcV81O4JO19Tt0aUisldNO610L5NXTQOvlpt68susCd/UrV8TURsPtd/KF7sy8EdrCjtN
j1gF881z6yI910FjfYIpQ6Y0dt5zDVKQwSRzqVkEzqcgD8GXdvihdWQWm1ObwV9pvJcin40s80+W
fgA92CRsoMyjYw8MEyKBn13w8QIzhzCwMCMihVHiwrtPE+SeaeduhaRNWpvCeyrnDSqEbKnQPy6s
gvuwrYi6QMknVl3lahuv9qcX2G0oSFNSfyi2llAhKC2fgipApqKm6MoNd2vTAawBd3MdBQlRcpHg
gtJdcbMzfDdt1f5tT5KF1pHAuwhan0HCmsTWt1tvkaZJ9V6P+q82UNPZyCb9pBX6uM7cfCR3N5vM
A7dYhhwRiI3b6CenL82DN29IrDM2bTqjUfidARJjqsLxVWlKPOqQk4aseU7mTTXl5pPjNg9e5NTP
3vSW9DI75wPCljofjybmTCRdFN0BSBgngDGUsVXiElLm01SZN8O8GRmX1gW6/ocP3+0Jvps3U+6G
4Ly1TRob5XGY9+7HW9P/QtTxbvSIGjLB7Xea4ybMTrJtXOJn7bmyhtM7u+Vdfqab0D/d96YWQ1ih
Ou1w31Vz3K4wpNgpEtcuI4oB3bZn7K1bHftUt1/KoFuPgQrfGx88QFFZPV5i3WRKF10NU8N4NW/M
Px/Z0irXkxne7sf1iBLWXy/zwmEXwcve9GOV7rUhTPc1wsfZJt8w3CcNUuQYgrwT+Dtdb7sTS6nu
dH/kB2V8ELaAo8Ghv47fnzSNEG2fLK8ZgRcsUQs5tde+d5prxZTnUSbod4rgtYrcL9Opk57YJrRG
cS5xK6fpUjI3vOYDltlJxlTkqiG8qjjAZFOVaN0IeJ9zUIZHljPITgAG73VpHJh8lJ+Wp6H9dd8F
cBqWPJS5assOr8BRWHV09OuryqA1WrhDdIg7lCtT6USHpIfuhmRpETMHeHDanqjNedOA7Vz2QZbc
PG2szsjmJcsAwmZjl9py50yo++jYHiqndA/3RwQ9AhbLHfogG9G2+JJ6cPkyjPgj7w+dLJmYfuNx
K3VcYcgCd/e/D2stjRJSIqjkQwmoOvM9UWqJ8j19ZXqDe8Pqs8X9uMFU5kE0xXQGay2eeAlI6qyZ
9lMAE06NRnT2yvC1iQnB89Kydh9sG4NBmRMeSryLDtFnYpLROEezFc4x0DyMxSKDkIkXckemJCKx
mQZWQ+mLcuMNkXtGWd0pzwWcMMrUNzPrq12pk1nil/0XsUjQOZgYZE77WuMtRxmqlbv7F7UifOpx
7lZ6M8o1wMMzmvWBZc83d2raZ6+YJQd4/4400azTnMVSVAYZRqUrHu/nBWtxeHX9cmOPXvZ0vzLa
xPipKRJu6J5gqqm1llG7IEW0GEkJGq3gMqjUP983efYSef5r4pXTCxKm9pnLHV8ue1orphcy11e0
qFZaEU77Gs7A2R4m51x4xVcJ9xcngc+sMbU8YirluI/nR0PU86g1EWvP8yMnKElwIAkJE2vzMM67
uV2ok903y9QY4cOaXe/uMu4duyaEQterysLRXPvn+8bD5r20rZSvhIjpWojBASZROc8K+gRY3Fyt
rK6tUL58JEFoHKI/NzE+FIJFyE4YfQixjmBRbU/1iFrBsRS+hbHGwcAXC+hCvA4L+UUaWgZjJlQp
DClyrFy/QHJPxG5BHs06sCpCBUdrZfT0lqpMSw5ZXKhjSkgL6grGhj5U1LU9DynrYD9DjQB8y+Rg
3UMkXXgl17zDvBzlj9adVDR6qxJ4UU5D4UEQwfBhiOzV09r6F8oDekmesUpKU26FF4aPYx27R7+k
6EMJ7TM23OSDjmQEjxiFSkJJG8GZiZpbJ16egNkPNVbJUoEE3uZTbr0SWba8Hwdhla5KLZg2SdeE
76F+7luSxnrtV9Gk57hzjI8oVmBNp7J9yfsgWrqZpZ1Gw043Q+ioXYh57lDpqb0KhfjsqsZlujnV
kAd8b58mxK1MLDI3ttt3BDd25D7IunoGdE+TWoTiRsBgX1mg5ZURvgwGi9yoH8SpUX2zKYYh35UQ
6A9jQhuqKdLmmbWRR9fAS99SK6DNGPSvgRh8IqbAxDeKVhozww5Q6jxORIt8jO1ffSMu0g+zz6yr
MRN1of9aWHQb6DIMlWm/JhNwqgD+0Y+W3riha8SegLrF/VOMPx3D+opSfXiLag8qGmcNihc+2Fyk
zzXEO0K2R21jOFX6fN+0NQaQpBXVWlFQCgi2BHihjQDuOh9/RTM7CTyoUIiJo+ZEdaHfTt50cee9
+6G/NplbmMukB9JQ8UUY8nBgEGVTw4ndD9VET7HNt9i91apure59MBGBJBVCWQ3FWjCrlFEGlWdd
9rMwgZ6CnNRWtVF/ug9DJE32J5b0rwJ23oNnl6Srz9OFqNFnnjtKq4a5BLMHdqt5N8gAC3RhMJyi
ygU8VlPgHdpvAhHSlz2EF1shVSxd7ObMs4KL5ne8fdIRknwcrlav/uvR/ZjlyP56fzREACWUrTUb
G2w5fXMjO7lFSfAOMsodrN36YGmICkqEyGcPOMNiMrToNSlwQLY+f65U+j7qzdkZ2z0I/Przx6dO
4MuvJozzN4BTG7cT9ayqPZetwdfVpQxYtQUzylHs2nFYKdLKfzGEvFSMNm9DpeqlT4XiQJBIf7Dd
ullmYoreLNN5oQ6FOKUGch/X+oW0O/NWKfSbTGP7DaTG8EUZ1vcmVuGP0pHvFvF3L/pk5hsry+Wa
+UJ5s0Ryu7/AKqnlSDGV1w7L6VbaY0TqYpvsKxvAguYSARDDeGTQs5tbZAOYq8T4EQy6vyioEPxx
HJvCH8eTEmz3X6//83jo/dv/E3C/QlGRqVWSc6NAC5NTcu38W6VRmQ2pyiJ1dP1baTZyg7eKSdr8
bJMJbV20UJYoXvq3iQbAGqthtbw/iz+JhEiwDH/str5vz1ITem+2MB/6tJ9emMl6m4lp8uw/mygn
eMwbTPH6x97oVS9EVt937i8nRviKeVqd1PzDzUBYQOKkYDrnH64j1a2Ad8E2HxBy1iERWkirLlFw
hETiPjNDkpdB6zKY/Lj//npBVjingD8R+hwvbyOZ78aIW8N9N5uPlcKC21BNQGi0kJVvbbZXB+7Y
zq4m1u/z7n1jFvpeo5RyMrpYXfPC6VYddV30MbyiAb21zhDAIjOBJ89q4hRR0D2jZXXOdaEV2FLI
wTKYT/9xDOGXWEiu8GWkQLQStaRaaBO8sM9PmRHXx3Jq6+PIEN4tLIVsl7vs5/2J+yay+jN8y+jQ
2IF5tKL4YOEJvxhWUBCvDhZNH+ampF/HYBPZJFoU740863E3cAu0eqwcdRQQCRIFqzYI8VP6k/4+
O3czXXtnpZhvhAmSX48y7T1IjZXW+f4tYID0+3Ikf46L08DJ1YU6MqgaVtKgO9nqfrzI/n7cR7Ww
og47/fb6Vpfvw4x/YCHZ3lw6pauhI5ii1TN2S4Bu0koMBH/IYkdjcjfTRNDn/VlAy9GusqhQ3n9W
dKJbaqH7zeCNLhQ3xu+F2HGrqz6lS7+Bm5mJ5Gvwn00iJeDO8AKltA+fW+BVhlO3lWaFEReuMD3j
sT9kofx0WxjUaYOlt+2RzuFsuhCMkz5ZPpj2kMBOTyv5YT3ch6MvF6bSsk+CGeG3415pS88hMbzP
XywnvUBmOI6icbfkhU3X3vfKlT4kIEDafoKsUBCKYnCtIaW4t3LEIUIvum3nznpV2DFdW4xApWlD
jcmLr/vyrZcW3K68ZDZBpOLo2j/CGfmgMT6qV1vP8uewdx9dMw6fBm1onvMxq09oldf9K9bu5H0G
muxEEmBB0Kr03UjaGZkSd0/YO71lOmMKKCt4jGQRE3htGHad1+hr18jEudYdauK1W38b/eTNtCip
UgZ9wA6mf2E//rQQ2KVu0pDzhveKBUdF274NvnEbXNmJm2M2a4OzbLLv98O6nxH+lpVoiwcT55Kq
gp00Qq5jU8sfBk/J72Eprpyw6hbCDX40xuGTolh6deHiQlCM8h9aPj0z2sNsAlkJjHSoZ+sF9RJV
NltJcMAVCg56aiZowUC2B1pn+TpqgHEKmp/LDJRYw3LoI6aA0hFHhTEPOaCB4XaVFQHrETWmGnY/
H1xLH7X7Lo+xr8uImFc0H1yjRHFb2tRtpKVFe8JIDqaNlrLywInONfzC7yXYzxBH4RRGu9pwX7NQ
8xb+7v5pmhgPF9Dig8W9iDo3OsAiYGITHu0/1Oj9MQUspiXTdAjjqkIsxIifak6NObG0TiImC8th
IruwO1IRmQAdPGCV+Acpw5KD5fjmKQmlwIesZcsaPXeo9KMRW3LZRKQacsmOZzMq1QZf9lGvg61d
tUyXOwDZtkeuX5NuE1SMIkxRSPSA8Dz1ETYmmZc4DU66XZ9UD+mdZah1ag18dh6qsJWXxJuO9sE7
35dwGfbRuYrqZWNPEg4Hggtkg3I1+UFG0ghCMMNooJs4qXzqTWUBT6cfAkY4z8or1m9x6GqIyq0C
vFxAPlvXWsiEUjR71nCEpuGktsB9IUENo/TQt+ZrHylvzb0lfhHj2nMc8xkYx35QHSdmQrb8qFoS
HiPTpviW07Kauz71ECOZkXSBw7I43jc+VDLMATi3+rK8SC+3V97AWgZlyHPdDvpu/rUPJgP4Nots
BTTK7m9SlbeswqqZVfKY2HHzBPuZk4fbbHXfnZ+Eut4d4VrWPrW/KDGbJ2Wg72dq+53JH3dpBGOL
MnaChWClOw+rIoHGH8yz4Y5AFh1E825SPanpkp+doQFODuEjg52qqyZeNWMsnyaKOgR0aMEGjM8S
ETMumDqImbRK7Lnj64jCfJ+FfbMuXO5CGryyTeEiEkx85awaRiC6aIx7ZtNuHb27Sez3e4u2ZdWH
0zLXC2jjiW63D3J6VR3SlrTutIXtsuRMFCK/1i3FrgxmI5JeoSbKqlNFlUfWSl7qZJizr/xDoTnm
i4a1r+n4Bj0MTdRexl8+d81LgD7poINO3Rd9R6ze5HffYxcwb587W320N1FYJ48Z7e17CVvqJQLy
ui1Y5yCD9dL40E8hKaVozFoJqL32/JC0IWbBWnjh1uqcq1K9EMcqd63eqmUmCU2xEGKv8rzau4Dv
jsJDpFqOl0zVJNHTL6pnGjQwGiiMffrKSMF71mpykozg5IpgPLndJcyISuXdomAOsM9tR8d+lVLr
jwgqh6PW4hol/LJGfEcZWtNBTNDFjfb+iHVKcol2oP1PpapfoFnjve515xDIyl0X0GAXVZ38CnvH
Oc51PqpEgv56CaPFlNFLCReEmsKXbUgAqJpXrbWcuwcdZbFOGvpS1KWNA6uH9DEltJXWseEAb6Fs
Orf12mlYazSeT15h/MzAXG0HgHEnOQIKUoF1xnmKKdUXRKun7r4xJuCOqnny+hRMfs/H2U76WzMx
M+m97CWgL7IRMDGgbUj7gOnwkzCkZt2lJrkMmnA4TwO1l6hMykeivlgZw57c5435jVr7uNcDKRdW
bs3mACmXUZ2hjsrVq2OWlBEdvv2s4bghOPkZk362M/C3PWWxLMnq8t21ZqC/dmQiKUdRuSkycu1F
VlForM+WwWyrgIj1FiSZ9cBJeMqCyVwacII3iHGH4zT9KJTNxE4GyRb1qnManP5XguFl2XeSfqFW
CijiKSdkbG9R70Hq9kpotKk/noKJCDHP5Gvru0a9lqXn7wcDmEgT+/JhlhhDHrI+EMoz6Ux01uJj
8GbYbnkSQYtusjTPXGV0IDVj4WqNukGRD1YpcS8IBcV14kxPfRfRX0RJHWZHbNHRwtSrfK2HtKjH
1JqWU1pgKYiY4pEpOMe0myTI9Ea1YELpAyPHIRg3ueLOmu66HuUD8YrlupQVLjJEKWYGozE2IZ/2
MeFWGZEWuJ3bYAFb66Xp0oVBw4xoRmysfh2WO5v6fVuE/dapo3PX+ZthNNXCqqXEM0f0VZJS6/PL
8TGr0+4hmcxL2ua/NE0vqTWQVesazouVUrCIxvydaYUB1pa6Yh0S3FYk+ZJ0J78g0z3ErIzpHN9B
kJGVpVmhtghihwQ9SUEpCD3BOeJshPMfYdtJcFBl+aK5RbWppvrjPuTWGCaXgRnvGD2Kbe4ZYm1V
c5RcCB+9c9Lq2GhDTp3vw/7uu3BkyDvJ0sDd+govlt841WXSxem5A2Xw0iEUeujn0rCnAUO3TC/8
IEBCW9oD11+faVCmEys7aESdk6wnOc9NfKmy3F96gf2jmUR1CnRrNzgG6C3u94WCwBklrbVPzKh9
oIKm78daf63UAFvWYTguVWmts0iI9RR7xM2GkqIwJHeYhKBuGkPHj8qiep0xZVqLkI+vMQbm0H7z
kWlzXKtnUrpx/BuOl2CLyezT1Sp1SRr3XZs7GLKB0ppUlKJGqfPRQ/inSbwW+FsPYgIBYeiOtmZR
1DzUNbM/vyY9jQXGY9k7WBJF59402PHoa6H00xnzfays4zdtiJ4oLHMRMx/ZGEauneIJ//RcYSe+
DZ9Jn8Tnzv0O+4OuPvyBtTGFP5LU+ESk9sWAaL7oDTT8CI0PeoLgkdaffYo83gJtk7WVpNQVe48Q
MrwiyzhEEa5lOV+CtAY9Egdr1xqXNejJbTuZhD0kmbkqZqO9DhyMeRL5VPz0khBLouySIH+oLAsN
Ri3LZ9uWNzpLa4f8eJ9ZBlKe/QCHG91xXMIhxJc6OeIpHMLgULk9KV2iwdCh9kNNQBRV03BXKbVt
2tK+5QYqZUHeeJXjgIJ7jk0BnYb9IGXWLAVt8ROOxBaOGyght07aF5SpCO1K1J9BXt4qWD9DrbrL
/Voj46NcBdmI58AQ2tLoXHEJRSIubRs8WhP5q3bR3PzUb86hZSwbt6JIk3xnldJsR75apzCJekyX
UfSuJcnBbcHh9yOIkMryt2QZxq9R7q2HOsZzG4dnxsroMqCNWdGVWeaFy92RIX0RDJ73jehEsgqU
2Z7GCCMQzX1IUoFurKqs57bLLQdk+EVVZniFGlENTngam9x/bLXjENXFPmyFdsXFpS1Fh11bhuUj
2LIOlgnXyeS4FL7oFXJBuMuwTCIMY/CcW+JwN3pKDaCmX4h+4gL5cnhudFS6joZBzYSpqEpMWUGc
+5/UJLIqkB99cWKGghfbkc0ttP4XUee1GzfSbtEnIsBQDHXbOaqlVrRuiJFkMWeyiuTTn0XjB87F
NCx7YEvdJOsLe6+NGrtpaSlc3JpXP7S/+nHvqdTaxWCCVV6X51m7L6TrJqTkBe8DgFmzNyX5jV4B
2kogbwATxFWJfyws2uDdz42LSVQda0kzvtuKgDzJai1mMC3m6Mh7bT0pjZhJCav60SXeHeD7PCgz
JNM8CEllIyLZzOJjaObcMkSk4Ti6+waOWwGBgaBmxnTOKN/RIPxXIwG4ToFAe+lkxN4KVAGQu1su
lJQBLZb0pOkutgidbRvHbLMNCz93LT3iNkTEARvkLxOBfebsUr+LmWHekrmehHeLluvIFL3mAx+q
L8e2qgtSfVSdJgaY2HoN7BR7diw/h7FsoQue9cDkbBxnD0i9heUwJvOpr0+BgX8uzqDGieEvG2Nj
7QaZ3MITznaxzM9o4BbSfEyiB2XfXpJEwGb0NoPRWsJm1qUz3jld063Cao15ImUsgh0JmEe3yfI0
3GpPvZWaHX6p2Ge7hd7PBhDyevC7/xpPv2Ntar4FY5tONTs77l7wNv7Nm1wS+xMFJ0J+8TWxekWJ
h86t71ICBFnHS+ibRms5T2gPU2JCKReiaDyRG+YDU1JPaWtn55nH1cZI6ZugYKSuKv+YgL0JuGLi
SiTwMyxcBDWyxyfQ2AY1/V+slJuuT9NHh8K+aMjkAQ9FUgnvGNUtMFpECy2m7nUU3xvYNXezEy11
rUE0J98X5pf8sdfddOpMMnmZPO5iVTfQKMyjYU0vTGyya257CYrc7M2bWDg6Fqi4ZFHxjiNIKQMf
MePm0Tq2BlyAYaFA1X20JYLBuIbRPTbqAXY60ZtzBCxLEQEToTvHunkvZ1vsrRL0T5IxKOhn6pTO
IUAFnD0SMucDBSbOSgKWcERK5xC6Ll6lIo8fTPfbKf+aNlRDiSP3USb5L3G1r2ldk1emFXTPkayB
IGCShyzZ++J8i50K902BX6qlON6Cl9srJr8gLvg/M8EH5jsaVojhdUCVrXwHGvBDSmfPyekfHMzO
B88ontI5qj5z1AJAI5qYLoY+wFK5uR+W5rls/Aeo6cGu4i7aVN20dgGhsYQP99gHFvpoqY8V4eIK
s9HWca0P2KIMrkgNd/H+mslbZ/jRbbJJsywD4xpoOEED3uoV2teroVNxiXuQlxo6wAEvBlRdcTTD
kntSxIfZI+IdOS8NRkPWG0BFu4JUXoS4Vkc2VtNckBVaMRogFpeZdVP3V1fj/qMlTU9OrXdAg9Oz
kZd8U8nd6qL3ziLZUnqIXqv5kGvgQIrlUNZb78pU5BQyyXuu8SpSANdgiEDWG47QV99m6ktv7i2m
yh9UttUm6SBb2U2+x4aTHLskWCKbwvvQYyE2UqgMlIkfcyZgNNAFeHiHPBNAKk90LL/Ze8lViq0M
yGrqRJ89uVhBkfJzkOjcjVKvbd7rOZYA4CEmQYEHDpgyj8Evw3yHrO8ocKPNpEtUmcarU1Jn+a0+
TBner8HDii/d8Eu0stqOYba1yvkNQQdhdrP3AiV+3nl594fccptha/1JkhyPNhqBUWE086YIs53f
bpwuSh5yC0FKZVBOejTw4UgQo9I0caBbhDkStph8VqOHu9ZT4KR79LZsm2lcRG5uJwN/iDKNH6tZ
otZg/6wGyEn0/dGx9JHQlih7TmJBfmUAJHJ8mLKzmJjNI4o51lGKYflKle7z5BmHOe5H3KlQfig9
zrSU/boZxS6GPnDv6/geyOZNO0BbhvAXsfNLjhXRQWm8o9l9lrNlHy4+CJiY7+Wl4DgBXHtLptg+
UfgCKXKKC9YtzhdGedVAwZ/1xo1M6DPRhupZNz6u/LTGJqZRycp4YqkUXbSPIdw33Rsc237rJ/GL
bzaHHpArOc65NuXGm+wn1f7XhOKPskyCU6FJ08Hi2sNGh1iyJAIDIhyBrWE4nWsz/Ami4rsZk99I
foVk1B3zMHi2kyq5lqZ9b32XvOS8cdatgfS9Yyu5GYPoI2YrvJLcPZASo3XQmPUGQSOgjRhuBTHF
0bGrSBlUC4XPqYmICBl8WDh6THKLD3lidM81be/FOU3OArrEsHAMlMkn7VdfjWCpJCWM41hkd+0B
QJZgiMgoDvd4UreFaF8YK756C9JByWQ3OF22VwPEwzkCQYOgwvSsxfHH1ZlJ5PfeAnSYSDGR+Nbe
pxRTUa/fyIeGCYloeyPG8T/qCPzHgUfgmWWeiGElFKzmxFS/IM5icsudp1STPxTwH6DshyKf7VPH
k+Q2R8D0GExAzCBtlsApTw3nhtX2thwhf2V7AwQIiHtcmqwEdGU8BZxWD8Uw+Ke5RrU2mOzLcoWV
KY4hBZRtShD1QNT12NvTpu3ITMY50WxcDx+ZLLAmdzlAuYB286Htf3HXwrYO5oEx0T4c/nRQozZZ
JuFxWYRrEMb+Tutq8sADIo22YW3M8wF8MmAPqV+rqp1PQzNfbCbzYcsEqIoM9yTdNjpbtH9rD7en
5Xfmxq4osGhLVuWAnhWeINvhrl5Vra6PVRKefKxOvmc+M8b8mARN1Fj7L6XHG4LYgLX0cOJxz/qK
259acmTWIZvoqHLUDFYk3sphcAgKhdzhYYo2puTBWbpPV4coNdUNHH3M5wvl0gurk5Ueytl5z6Hq
MkljWDpsa4JjuF1igZSOXAzEb3D4MKDOKks3pHe/hy2pRqzVbV/Gp7Iokq0MrPLYpaAWjBnqnqzm
a+um9SWmdFGwepSlIfRAi4gSFe0wcYTdQlZ2EFD005HRCwchuJdlspNfUAZQ+eI4LOGOBKX/VORC
3yoE7mMFtXOs+vlgZoRaucZ/xEStSu7NAy4RmjwGAm46Vxt/Th6tWTi0Et4lgLyM4AS79C0adEUv
f0x5Ipxp3Py1a/OE53HwkCJOXduw1pAmMuIVt3lWkhDD8MW03GNNiA9wiM5kz4eeXbt8XqRHOi5Z
hYwHcwHvsSjasyJS+jzY0+9cLpbOUvH5tl8WeSgLShtKY19uOCbJzX5tltzT1CIhizbg19QTT3f8
wTy14fgJuekALq6T/tZkOV5bO9/HnnV0UWrvvY5hZDCyUByrG09XhNc5I4AwqW9V+exDfOXZZplE
rB2DGoY9OWTGyjL6jzCZ4fcjMgpKjYQk4RoAz3buG8njIwDL3JCfEsKLZ2BiAbdoW3dTVHSDyfSI
C6YiBxnqC2o1oO3ESzbFDkiROESDc/B9nJHONIp30y0hDaJvS1Oyn+2wjrYsAEgf9zKixeL+gIL5
MYshmHUFNHbBKxbfDpes8rAsmkuXIjPqmhmjwYJoLEZmhZiGYdwEZLi0/LOJvLY91Kk07MjgJnUu
7IjRStyT4I5ncdufPZoHS0hwh2Z/mg3gT24VHjkjIXwnwUfZsBzihmbfExQ32vjqLcrjQ4EUJIaM
tRlj8OgDgr7Etr6S8lZ4TXLUg4+D8op8qly7MSkBRWIcCoSdpE8zdZzz6dVosNEn8WXclyz74inH
cBwhFRBYXTbMW24RsSDg1JAoJbK4MoSIV7qTQK3hPBWR+9tq90mWSD8HyChi4v6Yx2PUWXiqumfT
VPfWRdLbx7R+tRiBDTFfnYdfK7afYodUhKY2f4mQiPaqcU/Lj8QibQuXecPx8FNF+YUR57Vo5EVl
8sTYHdnXXLwUNtQNTkcqquBCedescqgt2hs4hDGLa+3+xqrhIulb7FkwBqoWQeycrdWEu0xb/rmA
KrwakUFsujB5QUl9alo8mwmZGPXwhbXkl093Pw59z+qAh7HmKdtkRJprCEwre7n6CrTZK2Fd3DCB
sum7pCN785/aBdtgBPnDviq0tRGh/yWGptmG4YlKL0ghjzgNfPY37vmPLIeJ64X6VvZ/3Tw85r3s
9xqPy4qosU+Wi2wfbbmXEl8S2hn3lDgEgI3GRM0aUn39+71/LzjZd9g0YMMG8R+HnJCQk+yEBR2M
zVOK+OqIaXpYGUPn8twpcEUPUpyMjLAwSEXDlnhDVn46RoMhV+2S9zYEI+YXEHHkBjJMiaE6hvmk
cBYDshIDLj4Vnqisw1Mbp8EqiXB+a2mnu4HlOtnd47IP0se2b73tWLt/rbFgJBezlOC0nUiOWIIN
5bnvwYbSt3PCOEy0mZT3BX8d5AxOh6FyTgkxpQR22yQsZ4oqKW225BAA95hqxOyu1leCKtLDREbD
ygGhtJlNnBwCs8KTvbwgf8zYsJaLj6aSG3ugkiCXsn9kWb5G9PMFMLB7iCrmI3ZsJLiD6EFTs39S
9dnhSL9DQ623ozv5W5vEh2cJm/2RWu/fQmwvoOpsjMFkZpyK97g1n9sKrDyrAnnNaHTI2AJoOg3P
/16iBimiGXl/2o4F8Dw06jlAt4nOD4OKNXl4DlBj7IIhMW6FH19s4ivYAkwt6iwTcE9KQDV4nfc5
SLB7J4T+dQTyYFi0XyoW9XyW4ito64hMXNoeuzVv/14CsRzlrhw2zHveZRCjw/dGdSoD8WGOaYE3
Sj9ioSMfOBTpbspDXAZ+cVbX0WuCh9aJwYmNBFKbuUmXVUTPGWptaP9FTTx4iBAwu5MWzQ5RsNDR
9gAm8Skc2XgWWLKYGDIpyCShz55g9isqJpLzBPp4cv8rLbTRyn/Aocv9A7Jp18jqBqURgnyRvbf2
PDz0bm7uBgaVKzNo95a252cvJaIv86IA1EX34c9Bt+/zn5j94aEQ1fOUJMlDFqr5apobRYgLlIDh
piVTWv5WtM8qQltqqnTfqBNvzpqfayZSmXweiWqDQR/57kTRPYStaGeiW6LoFBHoForukhTlGygz
ccCa76+iwI/2gqHZLfrGREeEIeSiXmZU8YPBHeMEIDCD/DUZf+tRM06vexKljZb4wI1RjUdFxMBL
mVWvNSq5a2SvW2xj9yq3LmmWpfvITQ62EvWpdVLo3nln/Mm86R2ZVr0ORStO/0ColIzFMZzAaHWF
RTD3RG9KCce8pIaoEb3PkliaKDMCSMT172TiuBIIAx8mUgh3PoHij8af3EoD8mLs+e4y3Nt0RtZu
EmJ4qa+XpMoiCh5zg+0Oe1c0PYuqK1tytBy0SyfdusbJNNhPTBX7uMTX08kuj+USwuOLBw0y9iGG
YBf0QbfzWi6PKgGX46Cee5oqpvoeNufvsBn24ei7H65DCa0jm8cLKbFr+khrN0zkctRdWv2XLpvC
xHu0cBttnbwAMuSTKU5Y1bCHW7KwTiMP9MQkqNJ9Aw45C3GOz/xJqe47So3vOQ8QjkI3PRbVfEfU
/W7iifoJAKTor4jZ8Kdfj68a6SIbDWIIEvuzk51cEdbkPwdlw9MyN5IHJifxMfVtRHBGtHN6MRNT
C0ZFpjU+phAEFI9LbsyheRU9kUlpyEwyif5i06zvw8Qb5RTOMQ1M8+B7Ar9u1/oXp3a+2RxAoJyy
u6zqmsVhPiCJR1WKwB3AfRwzRKz0W6dNsMNW8SuGB2fI5E/t18Df/AQhq7YYv1WusR0B6VyspPHO
2nSRYFQqYKXPo3UckuJHIK8cGDVkaFt6+ZGzA3sv0wqEWwwZKZ4fqJaYQo0N8/VctgeXtTL/QsDe
Hg7iFVY0UeOFEm9+HH0aZef+5dNcz07onprOJqbHaJ4Bg+f7lmL57CawxA2K+Rg79ca0ivJk+k55
Giv1v5f//5KeiDgbNSPrSswvfD7Rjhx0a+MyT4H2MFovS96QSpVxt7BavoRD8VUNOBL+fWUVqbPW
GtKll4YvFdKoF+Zt8852NC6f5ctwwGdATU/syPIlKTKEo4juGrfhFQ01fNbe8PYeChOTc+32/y9c
sxYdLQUqgRLkTfGHJCP/7/+oor55GIyXIJE78Dm40eovWS/HbpzyO5qLuSSL88gW5w9AOjyJM/Fl
ObFAF7twyku5/KpusdA6MOUgOFZ6YykGGPVoEp2RpY48OwkkvMkdUawuX/ZDFGJui/ljFoTyjFyK
cwfwzL8/bZc/TRbriVI4boSb+hVdHKS8FKDAamKuOvvLtjYavkfQVqdgkp+UkPEZH+AapQZi9tEV
B1jlS1Yb+ROyfSa/9apYSRLHZP6GXglKcv7Oub9XBRHPqtHthVXZ0iGy2c83c0GMe+Yu3K1R07+H
J4vm2OqQYSAiIYxxTG9y0s+GUMl17ByYxtMbuaaInKMKKWJQXYwY9KxvpOgLnezLMYwHUVbkpgNt
Ut0aVUa4HcV04vmu133qx1tzGUCEscksfxl05cmrZZhL48JTGwjEGjnNefFLWGbzsYQekrRGfswT
AgTiCjIotZKwuIKkJmOMXnUUs4yKjcd+vnYpf3HqWCkr3QWG1E+nwEI6DkkOGncpL648szXFdes0
Ly3ZzMegYAmXl80P2SCk4UxBe0ihwjvuwgwz7s5oH3uOUHdhNAG3RLI9JT/ubI3bWlk3AkvZm3sw
YZuKrrTuLxaRdWmmuAUV8wMpNkxf6X/a7qq1U2xMHiuAuNet16g/UiXbQbPOw/E8bbsMqKUjqiuD
7eyJVfUNacYusJrjNILx9Ks/doQf02mQqbCgyta5wH0byQ2rtmrtVDWgNNse98g2zW1cOsxAsQbV
loUGqG7vxRL1MNSo7/jxkQqDIArziwfIjGv+zdWA6cNa3Jfn+JxRWobGNcmT6VBbQGMkSwCkGPJm
N+a9HTlrzdDF846g7IgCaYue3GPxPEZbjBCcxy2i0bEvt5MKrlIjYws40HvLIWCg9VwosDioGVzq
OjynGlz7AGAOS0M2r/jZAb9b7qtuxYzzDARfGyC+jlkYGL34nu1ph9yM9MkWSZpnItK1JDeDCRrQ
H4Lsoof2UOXAq7wifB5ZK4YWrR6Q/RJean6CAgwNrbQkQ22GEUN8sL3lYsryNzukVPBoviYTsgTU
Y8McHiEvEy9mQhqfHsqqeqDrt92MTjoFRjVTmyXZDVP1f1DN14mV/IgkvDkG0OImHRjZtIs/ruS4
N8XHWF+Yb/vbvhWakjtEas9n0nLrbdsEnnvvr7KaRXhS+fvYUsWKqpumP7b1NgQb7S+lC14kNkwD
DkT2y2ZlfHXk5g0hCDhzso+oWeiQWZ0YZb5FhaRXQ3OwnB7zfyum9Wgx5REXhah3kyBDLGYP/NlM
CaTteM8E/kiqEJ11F3VbazkqgDDgcRi7s+s54ZqmFbiiAx2by2+bK0Z5wVKrIMQAQ2luPKKWV16b
bXPKyQwXZpM53o5ejyyD/FLW1kdiOk86wsFa4yhZwQw7WjWSN5Jo7A3jD3DgTySxL+Jikgm7vPkt
fXKz+w5C4PTsCEZBTma8pjr/ZOeUHAdk1f9qZ5HBipqSkula/LeqmVyOqXrPVEL9Nod8mCmnQKVP
SsW4XDBSQBtKngrswbus85CQLy8d8hGiNRLYRKMXE9gkXzsNA9NOWjoOG4NBme56l5+VnG8eONlT
CRe/df0fG0MigG7QtpWa91QN7G9mnW40G5HCJFE8JhU2NrIOaBnc5gKusmVZ7c6TWNKCCORnYUd6
Kzy1byf7gzxFvRImg1aq037rzTUDkEx/E4ylThhpfys24yJvCE9M5vcm7L9YuG4CR457lGnphtuc
fJpWocyxv0hF2nmwzHsrIxGm7Hnqh+SllWn+U9puR0jTfLEsAFucOuy52kdDs7YpfSh8rp8edBF7
a/FKJzIAt5rVupieegw7hHrwMGtJ+mR1YWat/YDV7kCizxErYrcl7+SvCdKfYCyUCCr6YMb80kpw
M7wVEFH1SAutApDwyxofL1zMmqo++nxLW9ORNgh3RDc0SCzhYri6UWOZh2Ck59FBdSjM9r0wSbik
lqJYZOpWp0c0r0hEcmubtv4LyvyNwmG2TgO2eiM5kNxlYu2HyRUK8uKgVu5mQhrBdQTaK6A4iRC7
mGiNx7zfxlz9GzOeWWfgOOuZ6rRZvUoMsznaI++J3SAjZEvIlKaacvMAmNRfebZaR4a9naXKt2Vv
v+G3ZPvgftcJ2iRzZrusprtAIAo8AdYXSXVrOjSWWeMd7c+ZoDfqetCXY+9/c5dxOpoNQ9sOYbx+
zkeq+ZlbgKczzwjLtj8rRAHs3CsMbXzzbc+SN0SGV8iO25HP0qmXgEzEYVDw/Bo0X59T3xdDP2/1
bK5bqG1bkbRUtkPEYIpjjzoQwGVgvIe9Rs5RUhBnurzPKKVXbDb0nsQKj94dToId178J3/Jpyf+x
reJ5sMO1KPxDxJJ4V1kTUXRDzc074zTJdHL04xK8NMUWigpznSTNIckRi4acpFhPN1BG3WPqzt2+
MconP/CHvSTdpOITLq2/7YCAyi43bsjit4s745RI94ITGn3N6BbnGfgDu4n6GMQtHkPPYaRwtDxK
OI7L+VDGfCzzponjqzfycyYkoHM7NzvDtz81ej5soyB7A5JPrREZoFfcS4rdA0iEDQ9LPlcvhL39
gK5ZrgZtXupC60OgA9jos+52+Ten+D2KMvovdC8b4vp2XiSfHbPLH7pcfyRBl5/8lmQj5VxIXD85
HvN02y1fiYa+w07M6cq61yFb4Z512W83LocL4Y4dSU4nztNtMdoXk9jGa6fctW66p7goKXCHMtiR
mbN2jKUJ8GK9UdokdXKeP0veUmpxHjbKQl8ekEvQlw3i7DLZY6EFt+d378w6O3rwsIBKEzHboImi
IqiQi62KYWZsSFfbiefJ5xaqXOszDPud7QnCjLIlKxyOKFpOvICQTglqy2+W1ZQoxumvrUD9RBnE
SQGJ0SQvzpzaRbD3SPy83gfwMLa0XY9miBowck4VoDeC3tRBz2N4YhjJ+M/GwpU7WB1KxuDPjr+f
NFWiQF+17eNtSixv6Ql2j4LMnLAbBSP0dtcmOUm4VvlMdPh/Tu9SzgibyHCYEIyBW1RzOxuu8kHg
dUNXvZ17YpW6pZL2vb3bhemxJpPOnPVvQ1wtkqmaXq3GbeqQNYq/CgPIjh2xPma9L9ed23DcOpop
sex2aGO/NdMQ6iGf+eyUPaI3c7ipmXlHvDXw9TFspW5zTAVw1rr7r3TyZ9NLhh0/LNTx8YkC/If0
+ObAYb0bpC+B6yIXqJP/iqq7pvgdV8InP6kpXWzsRXGfAtKv57laYttB/DHng3cYfLBw/FN1/40D
eHwMni917Z/7iiwbh2NymJc8mMhriIvrH31NnmWefbHd3pF7hdY+Fn/8DitlO+PGjjJVrgTwbyD1
SCVLxzoE8M7DSXHbuQZmfbo2lHfPSZJWR3QBWyLniCWNwLoultBFaY80jCyhtpnfijH9NccjpfwH
LTYqgMHc1F02MxnmI69n0MsshjaZJ8mfGYxraxPMioJzESZwjLkUaqeUKSbmoqMzh3RhHndNar+y
nxer2I3+c0YU4PHYsdHpKIfxOR8B8bu0gScrWbqECBGN/CysGuGElC++x/jXAgrM6PJuKftj5kdb
UU9SJfDjG8j6PeCYz/js2rXNHI14DzRVk2BKl8/B3sbesK2Cba3NK+T6tzg3iM/ot3MQLvEqi+PP
opnqE0JhIhNUe/+Ut0V3EC7VHRNRBAxqdhAwIQjN3ieNMRd8BSdLahob1fhcACaluzAPA2TmxyIm
tWWGf4E+zzMIoCC85tRV5AQi+KVcjBaMNJc9lENOvHQmhMXLvVVBwFyck+bcDwrHWG09KpN/2lq0
vlj7TrkgjZ4Rz0qZd+Zw9dmtHclNjGtr4pp1BJtemXAKMnOveAQ0q1g/2iNrkckPKGDxDgJONm8u
Ccq2RigAUFZup8LdjSnBjEaU3WZJSJjL2m5tdGByrHBvZFBQq9r1N6zNCH+deV4QiHFKZ+MnceQi
X8sQrzKYho8b9ns/TtHodc6lzJ4svIikezmPEyFZZZ7vfMf9oaClLGb8vDXj8dwbhN9B9GX9KSN8
ILP1a0xWtQsruJCeY20arbmIjHkTLBKpxBKfuRG9t2OFljojMsJxvENPZ7qztPy2zeaBGADEGwMM
0jlzKtZiUb4LpvmGVgv8BJELV1eOiIly8P6Ojfpeq2zegGFYm+38mwWRv5XCOfreRw3jeKVlwBTD
LyQZj4KAPozcgT0EBzDGmLhmHJCGf3Y0E3gZQqN95DfZ20U4H1MAL5aZQFsY5hb2LBVj6DifrtTi
Rkg831Q+sD+jqLbM9Fl4jiZZwb+zcj1z/tf70iSmHGPOBCykzV7yDgStYVNRScM4mC7PCoCjD3Pd
Qi4dLikSy6+oRtc2E4Uy6CE6gTpeB6QosQTo6r1nzkeVQYQQ/IOATSK88BvDixuyFeXap9Jf22OO
SsMlmhaf6RLmtjXK+kyYtXEQJTOSHBeXW0LnlISYPinmvChcimCnc/6WOvG+WCHeAqVp7FLhoxQL
KMLiYKu7mqR4zfkkM7tE5bOIith4mzyD/CxwX0PjzjfQbmaoWax8yFbp/0YWsAejkeFelc2TmtR7
rMyrjMLp4JB9gBFiVwjFMeCx67FkQlDm4PF4qcvPpFD9VRdDgwMrkWvgDpSn5egc+ZT6ukcOZ8h5
V+YNIQ/LiMnH9l/GPQ0xUr4oyqdn8qLunZH+zsjilUEbLXD3revB2M2BnBBWLnziAPdRVjHmLArn
JMD8rBrH99Y1W+GVgAFWNThP5wMaYhbvOaVRqxhOx7Rb3bvrsqiQ/gX021W7FrI6UlY2o95ZzDpt
xzbXS5zELiY2kqYDg9iQXKeJoJ5lKpAWwBH8Ov/qejI2Eyt7m5oWzDKXbtL6/TYv82ebvp/Fcn0N
YNrTJRKTwhC/Rf6WRYww1EuG2XstUCGtyckZuE0liWiwAgpmLsD7pkdhlgsejTLDMwbChOzuFJBS
vLYG+om2tVEOTtHJ6nNy4JEHrmOHSpf3N5sY2nFUonFn4WRn4khq9MpdLJ6tMM79Yvr899UsjfFa
JO4FGXd196ey3dZE7WxSNMoNk/Fd7p7RVH6nwXNPFfg4yD6+swkhV0DTH8Iso1PKov4IEy9+smsT
SQEE9DZnZ29ao3PXnbHJfKu4iQ4JkjcW454WL3yyRkzUhkMV1OsvizAQPDuD2JXe/OA0vX6Srour
JyZZkThDs0rkU4uh8LkvULiYXij2U0ywaEpMMpwSnjaBTFjx9PIW2mb/klj98MLEG9c+lCNrNs8U
YOohIL1nR5y9iWKjDQCbYMpXky8weyCryzp/Q/gT6yVySKYOv35DUdNGXf/w78WE3kB6GoJEd76W
vgoeCw25SDf0WqgKQQREWX6Mi00fOS+ZOz/h/jR2zHQtPhLDe9XfeVQU17lRHd9gu40lPC0G7uji
UhSJmKkbcD0PcQq6qY3Nv5KAr8dyPlpleCF2DJlU0vBpjjJ6mwX9SAty5/Lvy0ph6VIF0jva02If
eClAxR5pjgkiY0mrJ9omE96DKaEZC/k6VMahdEMJmVCR/Dt08sHU4gpOY8LnSvaLO5lQtef4iOSZ
OpdOTUgdvRmU+zSkPE/dDHXd0Bk3wtOMN+1FX0xBi1s5NMxjklwcKxNSHFEdU2qDF03AKuBrQoBA
J2rfic1sjrFD6BsDG0O58YPNbn6fkXTAYwt2/xg8+FUSXP990ZuZA5UtBcwVmckuDURxHVqUa+UY
nPh8xcRWbJJlcBvSyb/BabxT+2XrOiVmwiDPOxopBxmulEuR1j2RC3jz9MQQkiz1p87OkYBQ8rPv
6nepR9wFuV79CIQraa4BViDmnp7Y+rjFArLvTHecrx517q0g8/UgEpwW/36F7A/fi5sTQVbleXEK
HOgVGFX2KHmXi6uNb8nyUk/MPJEvAMUhxHql/Cx9/vdSMiIv5uaPxo11kkET3f+9aFbyRiivreYt
LwG47Ka2mR4x7+7qakgPaPo5/DE6N5zAY+uXGxZB3nx3lgsgngF8+D1POg757jG3YmybQbiDEd+C
oPLXpBWWL3IU6k7239oZGdFi1Ndd1z5aohAvs1UezMo3DhjMmc91snjuFX0NBz/7EOIUBMR9r/tr
VwU0VP+QJRGAwoLRcgR9PsIMe3Uaa7oULX7lWqHi1C2TaeHYpyFM1GbkZizKcdilEiPlAOCA5ULE
rDmEZZRan1kysmkfl7xEQTo7ccS4AA+l6N8N6m2Emc6tz0DqgZxpjAk2TnXs+S9Fix+2ipXIpDCV
J9wKTf5Vho46qon4Xe1v4c7oTeai+Iste139sINDb+feGk/pg9lm+3RU1uuY7e0OjGAhkz9lQtrs
PLCXI9YXjhvP7WjoACUVX32Y1deint/8EbRphuGMwZzEFNWGx6VLtBchTV6IRydGuDYo9MeFYvI5
JYF1cKMjpofkbKqT5lA95GWF9tdTJy8kZqFGS+v79ZNTEFM4F9YK75C/CWLJUFyNGwU9l7+hTk9T
YrfrPurBDRdqs5z8Kxypduq+Czy18POfHGkc8AI9hrRGj2Fi/3W5TdmANkSfjelO1N5PW1A0TIqC
pugp2qTVn0J3ghXFQNWnMD7ZPiNmbPEd+at/jbrGRlEx+hmSGHLRwI7X6ODzoZjnl/9eqHDbXZiX
b35JDkrLBmeDp2clJnRw/17IDcVRyhqGke90VhmBePiqVdOf48756Sxi2Cvss3UaSHS1dD3LZtEn
tDX2FkM0WSsXFok26Uz7mOSUVe0FRGN6HWE5kf2tw4Ce3cSN0oQ8DyDknhiKgZ6zkU/aIeUAeebW
wpjo1wohq3JwArd+J87DPL00+RDuZFWghjsDH9JQf6fpqayLv0GqZ6j61geBjCaG82GTDN5P5Yyf
bYXroC+/Ah2OJLHdkClSCOO2xBJvMlTq7TWRlLSG4dn/P/bOY0lyJLuivzI2a2IMwuEAFrMJrTJS
q9rAUgJwaOFQX8+DHiONpBkX3LMXaV0tqjIjEIC/++49F/ymFw6/hRujUTXurp6Os1VN7FvyKy7y
X2qul6kh7km52oytxow8t7BxKZDCnsWCM5kcWjA1rQgpS4FVUqYUlM+1Sf5TAz3xKFtxHPuIMvlC
AJ6+iAKTiZfvOStuyq7/9mFjrA3ps8+jhbtFkhdla7BYXjxb0ScTLZeyxvXFUH4KB8bbGG22q4pN
R61bGEhvR1U4gQPPKU/mQrcrGZG6xa7Wuhl7giGt98qymBVzs78pG3faWkNr0QHciE1aeRMmSOAP
sbtuc6enn218akhU8AimOAkHyiXwmGhjow22ZVf8iWogCWPnQlFIqNDA8IPr2yKLSl4Wx1etYJgt
S3pRrrMxUo+WtL+g5J7AIB1olN7ENRTvxgwuZUDjdU9yaWMG99jkHpgVGocRFF8km9OES9Tn04Ec
4/Dj9FfWDHeRTXOCbWZPORKMbkHx53Ci1jLKf7lS7qqqvLNnHh+mxhYrUGnH4CVrhkVqcBFkd8S/
1DZvWUoEQ3NWk/hxid8tHo4vkomPMorjlfIncYyzhvGndtHgvPg2dL2YdnSLZGFLe11NLz2ERQx/
2HYCdLjhgQGZNyXEoMWnbF1TIdjNzY/SQbZVi0/qry/hMIg1DJNsLesA8+HezzP7ZFBsgjm0fCTk
JE+C4Mc2tNu7Ivd5mQDQSibXPWWUB79GQsADe837lqsd0X2lhqY9zO/eGBT71KJjXbKZtqqvylXj
ibAJSwDTvDC0YQRyh13kjzSeY6padZM+Q4b0dmRC8eppDx/dowi7dluP7pfy3F8vYpJcw144o+uq
20aa9i6n64plWcubOr4WVkbnBfXeReToG8SGlxIL1B5kd7ydm2h+ToVwyaQjeXLmfTe92jrEipU1
t93eJUoT9myIs+6597E7JpGnOejom94WuMci4VP5fKpjfaCua1gDz0APNWg/yQW/T8BFZctCnB3B
qgAlHg/GslCiah1Prji6iiNSZj9KNt5UztNkidn8gB3fX+Mi4qJqiZiWBxX3UEVLdlgp8O/tAn9L
DdlfYpemM27mIrZA7YagbEYcvFjsovs5YPtHqvnkle2XA9JrqSDslzmc57xT7PWS6DKKji7aqvW3
2sYKb1O1vHETO9oEBaNuF/fTEXvToXPEYxIidJm+ZCbwXgIbV70dQtVUtACT83mgCH6dBhxC6ebs
n6CIjjvQroehtD9LaX16IMWGCkIXoYaNbpgIBMVdm0aFbyondzSZRKUyXW7j0bo1ekn9hxfdwyP+
oOePEKlbE4WWDMvm+JITCD+PNOUgquOtY4OQ+fot6ukCGCzZvbledQhSvz2kAw1WWemQzORswAI8
Pxhpve18jIw9B/lTVZubru9eMTJ1TyV5//swczeIzMbRwBqG/MVzXJZ5QqMZbI6Mnp69ZVqnsojd
nU8eGty7Z559d5j2HMoeE/bzGIOXBkYvE8A+Y47hifcQ6GqmiwPJpyYUkVrPWkcfCnP+/eiO4aZK
jb1MiEiG4+Qdy/kV02WycQt2LWZoJySzsqtnm+Yj1lbqvilsVUl38tzaYLWGf84r7V9iD2uwYTkN
o1W/yVhSj0J9DqkcNkzrL0iC6bFj67LujeyBDAaH6Ng/DC00A0FiilGQcpe8qMx1lOUfMQE+KGRY
TqwyIj7EwGPV8XdYJRryAG6QfkxY7jZ4gyaZPQM6ZPcyaExmkb4iB0U4kKG2BhLad1/dIe44h0iN
3xSZMrI01MyYLVgCB0CZ56Xhmgh9wbTNMj+SxmOTkEGZg2swyx85B3+mumXS1w6lSjaNSfZsrwai
VuplxuPTTcPdwJCUVy6g+oq0nu+arzbUk70DA8Nhb4cGS3i4tVLODTREE1H9tnP1hwShfXH5HTvF
fCV856E2uxolmEGybGkWLBELyWDi389zfN44wF2OSFZ4y5Pw2LYpFZ/AZLCI45Fw/fe4mV6ypLpx
S+uusrPwkJfcYatZbpnSb0yi36vY7r4EbujtXN85Y6kpYc8ZDJUbHopxYnlB5XQ1U+oC0Ya1f/Jo
myynstS3V4TYHENEa7Zf+c5e+JxtIU8+0V9uSSrg/bnK2Aq2hucR7uUcO41cDfDNdm2f4PlP8ChD
kl3CSjaKsvWekpiDJtt+ioK0PLmqlRmHNEmRoQkQuwbpyy1JqoF7ICKZU4d74VN+nVI45fgx822o
1oJL3Zz4ffzed1l5RoSrmKOXqIWMRLRThoZn4V8ymXQ7qs5LnNbuZ4ZTa+78rxCIzqY0itu5xH4x
4/YkUrW1BVLBKMOWoJgDsJl7Ios4Ud/Gsby1ibVtyWA/ydGh3Vc1xcaipSlXZI1qt9pqx0u3HoKd
17PdVlql5xxhoZqtO7Aw+uDR7N3gY6uJ6dpv5Mvtmw6XwzqovoIAvJdaSFSkHuvQerTxvvbf/Vx9
u9CS+1QsFeHeR4nSEtYmFetcm5g9HpPIcS5GOV8n0fPdsBgDuA1U86q9b6fOi33YyG83EffxeN+7
iySbVkArtM17Vj/IJP6gJ7vG7v5oJgU5lKL/Apcx/UkrNqs53s8iuRiSXmR35iaEz8DtjOBY9zbw
qwprAUUEKVnnOSDvl6FwZ/BQ3MHZLjWoSUQnSgyXap3WYbP2aBOwHePS4NNTNjOSim3UntVATjKm
o43TomDaRGYI6mVHmXLKs2CNrqjdLsS0a9WYbrBp7cKGhuUwnbNtz12YwCK6QlHIkSNj0HGttmey
MKwbwaNiu9pkVfntw465sxMSrUAFF8QMmWfyBqw04xtCqOlDBMWWjWHuzd1h7rx3EQXZ1cHYTq54
ug3T3tkW9vyhgmhewzh8Hz/8FkSsudB/YuA/PkRKsm9EgLMue4OaXuNN/La69OCHC017suQuSqp9
MFD3mNi7ONNXm87TgHMYNV8+4R729zRmnFw/PbUhU8Tscuco1UHK5s2aB6CTRnVTdSlJfugTrVc+
cqyDeQMFVXqLvX/0fvoJQBEd82A7PusRW0Jb2nd93tf01A+3zmiZ2EsJcZoz0rc3G+u6G7uNPfjp
xkrZ6BeWAtLTT/lBR0z0E6x6mtJ80peVwdMq4led5iYH+tbLIVaYbupsR7pZ2YgsfAPnDcrusZHZ
GSLMRbf4R+WUYaysozXQ/7sEitC7D/Us9fJnan5+gZL43FqVhQWL47mOMQ2XP41QUEusR0cN3GWQ
qw0S25k557uMZnoufgGSX3hXRcIS5opRbq2ZO6UFpawHXJSPVIqz+Ivz3jrFIesVEycInW7GCh4Q
hxadf1faXm5VgsbakpBAF48hj1wR4DImuDi23S0SRLDOkvLQ2219UV11Zbvxq4FO4j3ACQGj+4XV
dgqATO88zQaKmzZQ8eXviPxWe/TpRzMf9Wqqhp8RatTGH0jiGjUPcZsW6Wh8aYVh87r6lzyNyXLV
g7NJc/hAIddvFHnxrizv6oj0HCS9G60zVg6q+FDD8F43fHQqG5tzEHJaIAFfbTly77I6vu/mXj43
fPjEaO8r+F9Rl3x0+GVZCwO9Qu7jnrWt0RT3bZ+2h8kPWSxWbIErcSbYUPGZGXBAA1g9Vkbhb6Pk
PTEtRSLIIpDD+bcYpk0LfP4OjgyW/LTcFIYDIit4Ni9BFuabiNq1jZHo8lbbwXJIkCfMQMMhjln+
VnmKJQejVq6oXhwRx1wXWbiWwZWwT3nQHY1KPikwskuEzPP82LPsytqBH8a9x4Gc7UMUhhByl+uF
DxVxKD7J5d6c7QN0erGqeDtZzmHlCwkOsn9x5YoBno5FlvR5sfNyzCjE4MxValsJ5zpO2/lcCqgG
BeOZWfwS5uYFmEySsgWz2+CaXLJ3RpI+zqr5IUOwS3r7y4mG0wKVaFsC8+mgbsZubAHJjuoubUJm
xiq9TSfm2KKjGwjj+1M0BSfIANijz/18HGmu33MdTSunTXaV7OdVHBD4BMHyJNPmATqiYv2zmbAN
70uGxUDYrx6dSUjxI57OzuDw5oTVap5IacgoqfeOJAnfBfIyQUNyuMlfhFcDdkjnryGJb30JsyL2
vSfDqPCvmNaS0Pnk8fLp9NV1aqatop/82PvspYDGn+SsrrL0HDjK1V5l1Rlur/Peil8kfJxDlXTW
roFKyGHEQUUWBILC9NarzOQ1aIz8nLIf6kmmrrxoKk6NCz211s2Jwq8ItBZsfuzMeleL5GXijfLz
7qNzyno3KcNj2xXckVOmgc+S51SQRyD90+97s3qYlip7he2bRgaXXU8wX7DGO9zbCX//dgXL/iia
/HUsfXAWzmUoabHXIaAQlwUVLeDVI7xl9xKn9cm2IcEmbCMptt3QtGiinCA/ZF19CKKCuZBHU0Zn
53IF4SzL6CCssDeuqhA6R96Hr3XGmzwCeU3MUzLPZG+99In2QsZEAtbrduJFmQUPl4L0XGbk5SYI
rT8sce8TPq1PMoQsV+bGnY6bazUY3m0xU/jTV9ysZ9Mn1drGtMsb0qNsj6NK6O6yuQ5XnkHxRVvY
33ACuHxdr3jJaOFZm7nz06Wliw6TEqtb9OVQc7TifuDUzF26z5fq0bK8FJOJX4h4AeUgXKzZNO6r
MTv6Pvs6jehEgpSFE6H4P9NEPLceYdVmTXXt4BBtQH2fisYU+4T4VDZE3RaywFbjGd1YS1LccJqz
n93b+Oap7eUE0YqZIouINN9I5TUbQ8N6lAmQRvCDFmWwwiSnMBjtaxbgoksohMTPUrwNrDTTBgN1
zSBg+G6wMqFZpUP4XpfMgDrHq4e3Z+sXTrkn7jFisuMDJX2resWC/dkrPAODLwkGdLSAlInzZOYS
m0VonGUrxaOL6EqlKUmbcElWawcvc6NNdex74pxlW5pHbDg/Tgssjc4cPmd4y/YQoMXeb5Nnl9Mt
ACLRHkK6wi/WGC4NJX6Jf1v9ZJQXnmp7/EkVV2Po5cmNjDuTAM28DTWIF8sOm13elGLngmdmAQIO
PBCVegDLyKfKonnCAgcqzDWuEH00ERhg3fQMO7m1ONKblrMFnlQxTxRYO+J3CKVzzqU7gslKn9l0
6MNgVM1BMICySuhPo8JbiEWyCEw2kO6QrOADuKn648/eR+r8FLRUw6koEjW+I62g2vF2w/6mXqYw
YcZHGYGJ7AzMmLsRfGMqJ6ylt3EF0ZYPWc7CNKfnY98ZVJPa2nzu+vJLMcZBmC1ec21IlDXufU0T
AhXiFsMZ6mJnTnkbeRzfxlkbl44NGs9gzmtS+smzqr9x9vToC6W5TcacOvEMaDv/pARPjT+DGmZT
CKoFCuverKvspk3IAzbNlDz4eLnrFgddlByDgDuVByOPmht4NMC3Xo1usW263BjwOD1GqYUI+pvW
CLSjVPVhFtVrCMt01ek2Rx2Cw2EGcX0bltA3fCaa2xB6yHbxT7MbZgvaFerQ2tgNMhcDLezYcVNj
eTj7/j4dubAKS8ZX2NL6OFRFhD8SHAlXcY8WtQs/bWd+iROo7K5LLDgLghDtsWnWTlIl+1S3Ow/K
bIcaiMILbcmOkhn4fcQx4TbwMDkz9xL0T8l9ooZEhMsyREgxkstLuxVPJbpig3a8Xx6P972avuKx
FidYD8aJPe5XWdARaoMC3AVOcyMh7pwDOFKEBqwr5m3nPo6rB2iLxqbo6RBAIDRYR/X1QQf2n5oz
1nkCucdH589Adc/e6X19j4nHOs1z8U168ECq2Gf/0D9YwaC5Cj4d6X95Ssw7YsYRJk/n2HgptQfh
cqpq5Zk2erl23BgReHKsO3BSE4LWXRoRvjQtYW40vJnWJSy5XN04feLpqSlS6+xm42YcJWHwxtsR
LsB2Wpgh8vWZ3xEVBho8ehv7/ZOl9XSCK8bin8bgrV1O/RZeDEdAP9a72ZvefeCmZ8PNt5VJ+hz1
7eJ1Kr6m2LIrXU5nUwDTHJR9mjSB1xAn8robRh+F2mF92kRvjYlRvIfme/VCrz3AG5pxEFdvKmOX
13YjXAeFU5hOAzJEtruZ/QuHtn7dJ/JZJUlOUoYz/sI07wxfnJriK87qnK4Mvlheap+CmSArcCOV
MDZQbjGyR2JUbgVDuGGRcYtLXCRN79127cQUncO25E6aP8ba0cdI3s6K81TqVsG1Lyeq5zzrPV/a
uEFu+nswFNHWX27Ntn00UQ7f+UVntjmO11KcvXfYtvJUBdjkyzk4Bt201314N4RwEYBlYyHL8L+2
LNKgnGEPki53lSh6xoIc7gbSDF5r++fcFDjTFCICx6HiYsyntBSLwYkpfIye2tClUA2o/oUeibUG
GXIrJSNjAi6v8krzbW5RKSc73SSxuEkbgsE5p89rW+WvKBMUcaQV7t/ql1n21EF6wvniWKCWTLYg
gsoHr96VXigubhy7WCiXzazXnEez8Ymy+HJVOZyPVVs+B3m0nDRZc/iBe3SGW1cJAftkF4u63puU
fooYoc2zLdBVjg+DCc02HalVEQwyc6u2Po0qyE/5k9AOqdIi4y3JVHc0eAXqhc8aLdDXVCgqqaZb
OsOiHeDSLXIsiAFou+vcFUdouMA7Jl4eNkOrNO3zQwC6CvxgeLayWq0R7wqACApanCGPMrR2uYOt
EVn105LOY2KIZt9octrkO8nQoLNMIYW8o8cRMK8ejJJJNzALSiWSIbrYNHjUHc/uktzjBj2o0Qju
Rjzvu0pwbMqJA7WQBmI88pwR6m3vhD8ERQ6GbubdiDWs4lvYDExPq56TEJ65svLeiDReMHUt9gcE
xSIqD1Ho8V1kw5JjpursYlTY/MEgSow5xUuSmMl+SMtF/WF28EntraMyeDFrwEbm4gsYjyMYmqMV
7aArJycrluuyDr0DRXc7FzIuOEgGQ8kUaafxpcjMt2ly2zXO899hDK6KMo2TTMIneD/8WJF/q8zy
XQX20uRDRCHF0b4d/beMUijMtGsrBt9UpsNeA5hWHbZFC/opTtdoK5UJQ8GvIM8TEgQzDDGjdFjn
KJefprE9BlkcwZc4fm2dyGb6T/XBldPNrPmU0/wIMUQ3+2jMHluVWwyGkbcZyQKl8EHueW4ti6Bx
NxFhIKkjt1gV9UmY4a9tUW+k3QuZtXAXKV5ugLk7r4v/RFPyUrFCjIOuvk01U1YZNvbRsmJvN4hB
Eg7V9KsiYuOfh4hodk3CsgUtLaZFibX6KtQgNKaKD7Trdx8RFgk0IrrjKMi7aaDFe6CpArK794tT
cOMZxyn1k700TJNakpKUP/uSVek9pZhDVkXT/YwFJigMwxt75sA5DOljvkCJ0+VLW8OFgBnB6bey
6v0CoQS2Uh9bNz4hKVoX/P1gcCvOhFgjLk3keVeDsY3LCId7fCJFB9nFurUiOz2yZKjI3UgODwif
t1AFqBrKMmNt9yweOtL5CG+tdzKtujrYSciqiLsN1fImt0wGjG2a837qkXUFobT71HpIWJyg3PPs
H+XUXzqDw3KRd9zheYGIHuFVhCGHey0e+qOZw6RNi4Tgb5qQxwgTfcoaU58aqbw9Z4Ej/1VIQ984
0Lo0h3szUGd4LNNm5uTLyqojzd73OKARjWOn+jFKwHbQqacTiHzI5csX9Pl0i32dzfYoPiLDPIXm
8OYPvCjuxLIn4inWqerklCWm9iR5Gt0JUTfkXAwkhyTPwsgZIh9xE86QDx7fr35sDS2QKYKn60zW
oXBH8z4yEVsmO3rxu3Fbt8I6uTLN94KkDM+9NNuNJnZCD6cbfdDOMept/4BVcMMks6AikAvNiJCV
bpdK0mkuML0St7c6OuKcMQzwi0+6P/3rb3XkYN8qFOIgH7pdBXaFWOJ9HqDkNw40LhXjlTXTYDw1
k+YoPMJoYgnXnYAONhtI/jNiYuif3Nq0tv8WTeTtCWjDCm3Tq69nA//7kB57Ix/fMKWib7fyqcTn
e2XZ0600Bvq3rg7RhymTOvz1y76eGajKq+F0pBeMwjkYhX1t+mk+RH4mQSgkBjDz//iiXKMBSSOL
LZyz//ov/vpPbBTGzURYYx7AxrOhPktL97fTAtaHs8c7TrTt8Ne/DBjh/1V++/915k9T9fPPv8Mu
LjBkPPxESVn812ZyQZ3y/95m/vADeSRLvv5W/v6ti3/+tmZtVP7P//3nY+k1t/x/SEpnqQ42LVu4
lkVv+L96zS3rH/SWO4gorhV4Hu3C/9lr7vzDw2Xgwebz+QtZkdLaFr0z/uffDfcfpu07Jl3nNtUM
/K/u/6XWXPjBUnD7r1ru4/c//+6bvhl4VoDHyRWONB3b/e8FuFYM4THhbGDYybCOLNO4D3ta5fA3
yK8F/ia65kc68K1KbgBPekZFTCatli3Lm2O4Jj2CGdITJ8NjCKl5SzvZrkgvqg6qK2XJKS/OdYTX
eB3QY6/mQgEzrkGQ2OvQZyMfRPsW1wGjJ/EGPsnxVN9RCuiS7/HwUpvjL/uDngQ0otIS1iPY1HA4
TzOc3N0hMMtNb8eS70Q8txqkYEFCEG0D1U3he61FA4LfxOeVBiRyIjmf28BPn2snOubN6L/XEkqw
5yCE+nW+nb15I0iTvHlIb6uILT8HYwZvB4rHaSmaHMbyuxopCdZG8d72fXLIfRMnbpPSW2Y1t5TZ
TIxS8JfI3j7axV03NhlqfPSUaDO7xjgUU4t50zKHcx/UbCBm09zqAvBZbROotzmN7JuKjoa8MIBL
l+1rV4QDFPmGpj57IvutM7AD9FA4I/4EuC793pJII7XdJ8Sn1efYm6+OAYmt1j7BijE8BBOr4zCV
nNUE1Gz/TzzpFD2riNdl9KRsozzmLtiTbETyD73E2tGwhU8uJsLgBNnOtYg45e2ZntAWzqjx0sWq
+7WDJ2OsH40KglgiOcaVifoUE+dji/35uhlq46QlhhdruK9lhgGw0iTUly8e/MpVYgJ7TDSH+cxz
PvPcBt0zjPyAysO31K4DRZ6GVqL5Hmw/u0QogEU7P3k9EYmwMcOVy9y6YdjQpu/f4AMfn0tKziJx
1EUc40aPc0ghFJB15TzvjZzyDVnvgyj7purxkeRZ3TlyS/PIn7qI/pBe20WSrEVjj8XKa7BMGl1F
s1sOFQ9nb5Dqk0RUpxAD7LDnZEsUHlYkciNPX7O9s7AjrkxqjFzQ0uvYAvI2d8S/DXUWkYfppJuJ
zFoJGZgMucQ0oWWnkPuc5Nt2+CPDvujWouUFcKAXlsNXHRlfSOKNN9b3oe0A7uvpISwmmh9wS2VD
+TplwYbcwo8wpjunGN4i5mtPa3AAZnbr1dOp7FgnusNjUHNIMbL0PmKcWA1VDnkpW1ji1GJO/dvU
579G/x63YM4y8YJc8QAA73lwkU1b+YLZhirsD9NUn5Mz3lm9T4bIJPITl/5Nao93NFF8eY36COKW
0j6kZnWaM/lSuoyNVeCUm1zwx9qzvOe2Qf7ZGrv3Pjepexf7kmwT0+nqILVEVQSOySArPYfTBFel
1+zJJVUbX6Ia9+6tDEhnJS9u7DxnsviuO3kvWWtszOQdN99jUnR6rxz74sui2Zll3D1k7hXks165
2Kc0f6YyC+ioXfkDA4ZXsR1hjbLznQb5IrKCYDJgcg8fdFmaah9GgNr0LI8wNAiNJSOTnXnXzOZL
Rh+WiLHl1IG8SsPugeFife2tZkLZI5hAapMsYgXghtXNtuLGg2nBhTdqDBNUxfE4R6pdCTrsIcF3
z4miSTm3l4QttZ5FXGZbtGx2YqCO6ENeh7BujsARmuMgcn+jiva15RS2cimsWQ/WeBdEkAEwwr9G
DQlxnJWKczShWcfxPwZlElPCZ6dT69Bye9TFttfJb2UuazFdputCDEdrmu/J+c0XBY6l1SknZYsk
fWR1X+NCBHedG81ZB/QfvtgEVD0MhGLVeL9Z7f6WmbKBcXiHtkuflJzohu0r6uSpRnCDiHDMfJpB
eBhO/5nX453EeIi2jBXcquzvyGYKsVjkNReU2PFUZJzFx6x9Fe0XdJTpGavUDfRUbDy0RBNtznCg
lM66t+vP1IW1VEWsz5mgttIuoXKJGmiSpkLNzh7nedLEqqq7kP2Q0MMfv+zuepE/e5ERErBJMRhG
7WGgExvJilgqpX3aJzNHUiA5FBLjSKRKe+2wfU7qKlzzwlXn1oAIQJx/X7K3YDpuWGfHigHOr6me
mvqNFKjepWCuKiuwzIF1Z/De4aICpDmN1maBywEdJRELQK7Z6xx79TD3v22IO7yuWfKEHdEn1/rN
3PKtEL4AVpwFxBND/Wilzbs/wJIo3XErYqIpEe2mUxzgcrTTZyfH6SOxh9phbuzbhLtXP56qhrif
FYufzum7lSfyj1mN44kBJX4AHxZLchJ1/twvOCNFEE974p7k7Z+itYzt4HbfBeakdRs6AtfhslED
Jex5mMmBfj+iyoZ3YqJUzOppZ/Piea0K+qkA/W9sYWBlnGcqN7pHl8D6ShKLhdAmd6OR3A0eHmhP
8xQ1LH0/NoALoNn1TCRNDbQJOsA4GgfeFrEZGRFXuW+dvLwbbrgCo5icXYREayKMMJ2Sgi0qdzuR
Ce6rCjMxOgFuIHI64lPl7HHNmfxjC/FoncfenczlK5SacVXk8dVwoeVadcjefSo/4eWwYSoajhKu
gS8nCn6blpqfrI3eRt8YVuj42Y3+zA1reCAcsYfSh5jarHNvAHiDEjL4P7p+M/N3v/IJqmXshfup
PbsxV35LutzTLsSNuLqjmnY1eka/mS1vO2T+oYIxTBJJ/mnHut2nuCZWRThtuZqoAjG3Xk98JLwN
LO6pbTxD+PD9j0iOYkMDh7l1fGfvTH2876QyDt2UH2cR7sCVWpty9q2ldoHtRl6+BF2ZbYQd9Ye5
Sn6yEPsJXIDgKAKCmX1qIxhNn61d7KIi+AKX7Z+aTT/pNzskeuw7BGHnLqBWxVpqiIW3anlH75ip
74hKAiMpsCDCMnTa+Dw7VbOQCDcjH8qpZ+mlvfmEAPWglKJ+10nY5ufJOjZ73jAveHPqxDt4A75N
v5MnOMP3NZHQQx52p5HJfl9P1lHUEb0nXrzJYWJcogMCJkQki+J0OYZv5CPkNoVGRhJe/GElWq3d
oL/FRA93mdIWCsxBm4/9viMge649XN1RktE0BH8XKcLA5BvL04gWu6lBHR6gxT3yM98MFbJlLGZ2
wbGH0E36jBA7/s4BvgApyHHK6Po18TmOt/iNuo0ESovpJs9IGMQtlwmLfIp0/bkx7mLj5AmbWjmT
zYb7V8wpj+t129beMQlmxOs/KmOjk9YEDOwI1TkloEYct3HWfspnsM556Tru0FvfhgebolbjiZma
kz3pJ+TejzhmpxhAkoPoEvPQ9wkkNgPfQeyULONgEE/meZwLfYgLqOUpu3GMM4dJUY1S2rVxw6e5
EuqmV5Kd8IgRl/qfbTQZfxo4IbvAiG6pzOg2RUuHnTOEBlKFexx8xR1/K9Iufi+W9ZPbKgYH4ti1
JYhQg7wnchsciI4MKz221jY2eW4W4W3LkYArlPVlFLB9tD2Fe8UUHfFIGKjAzg+dzpOHbCLPOnT4
SBz4oMB63EPUcvcrW0pysTUlmETd4sZVPKAy5T6bsSpPGn6JKGkKEpb/OvfLy7HskaAaEXDLCQXx
u67qqMkhbk+UNoxsmwTfIEbigaSRJt+UqP6YDe4TVeRMGSE9Jki/eVM9NJBlDrkUHyLo33imUHoE
ImBdTsYP/LuIDHsxn33sYiTg6BHHRdZI0tBDZgFTatwbo8J84seFDbw77Em0NvBDM/ZoU6Y+gxTj
mObutoljKFGJhPxCpnRVYN/oCZoR/GMBWKGlecwI5IN3omW3nlli2yzveh0B8al9j/yPZ3DfsL8t
7gGbjMrnvspjQCRc85QyHH1tm2dbR8+NhTyWcHhRI8vvHhNwBVD8yJ9DgNiAGh5AVF4Kfkp7HlZ8
s4RoC+WvI3+mY81ybqJ4GB5041zwibuHzgV8YAAgphbkoyccYvMpWApusDIoNm1kUvq93Q+Xtp2i
o+pYq5PXc9mlGfhrVaOZI8mr99o+CZnl68ln6ugakth62DVUtzIdRl/TQjcYlK9XMaRADibFr5lg
64Mj+wTkiaANKaXNCKysHENNIYnxOIJAZrsRVBSmPqR2RUVlVYyPXJcvQsWKtMR4n43KZvQtkpNh
Rs2xhEi7Bq96UN6snmwj9a5xY1GTNO5nIlSPf31R/peDPO0K6T8YDRvABDwEjvb5dQKsehwDNrRR
Hs6XqbArxDOS1UmNOTrmgYwg8Fhx5r3lptSew8Sq2BcFK3gpO5N/dBcFvJF+QUImXqaXmPrSIC9W
KBDlNXQte1XjxFtyOc+D0g8ZHtaNK8sQIA6jcC9B5FPicdM7LqjTsHuciLTdzPm6tgBo9aF3S6la
csv131kW3vjKf2bFPdwPfnQlkH8UJbovkhnADFWu/QoZjdRNtYrhGIAVKiigY7O7yYiQrXwpun1Z
WePt1BhPf7VI87jikRHWN1VmY3BVRAVgEZFAEyK7xdlrrFHeIGMY8qV3LKD8c3DjcMbiKhAZt9GE
fm6Lx5YjJvnvLJ3HbuTIFkS/iACTSbst741MSa0NIUuX9J5f/w4HbzHCdM+gW6oqZl4TcQJ0f9Vt
WTg+l/y0h/++SMWePe/MQw11si9CurSOS7kX8b4hrZzUVBbv2WjvBSuEOodPEyJ+ot01puOAEKzz
LCKv+3UDGPCcyeZvIvuN0JtqA9IuRNAL+UTavJ9tXuwDNwpWjalYD8SMI/AvdqumNtvbf1/6gbQL
3X3t8/xXeQQMTHS4GICANGDSny7/fcHyOxGpWJGdl/HDBKKNgSL0PQuuhv0QYa8L5WrdIZ6/sA4l
QsxiHD2acXQSbdqusBJ7i5AQz0MbIS1VScwsl3rDIS7mSk9eTGH81tqMaDNJrJY7K2/mWsxETrpU
akyfjQPTzks1AvzWTa2ZzcWMX1tqjMb1o0eUWwfd8naCSLnPvoXvrTtYVbkH8r1pEZRbGXH1rPnN
zAgqc1oXfdqojvTTULP9j8xin48IlzCW5K/ILeJzyQj1qoSJZzSwBZbc+9DXxr2Eh7QZbTJEmAtk
gOvVpdRq895YXCBZBOPBwP8KSf/hs3F812tSMCKbTUsd7cfqEfWEDXUO+axaU9tb16FL+u+XM3th
k+rTsP7vlyjvso2PAaUT1KZm6NavRgrPhB+bCDHMfa/1aKW7ohoBGM2/hKLR7geCxvmWUrppdm7Y
FvMTK9RzYZqbpOS7MX0qXrq9Zhn4SJq8qPJefZtrfEp6dlta4+Eg0KAeUYlStrvdBi8QilBGC2ef
snWVKS3btbwODAYEfakUzQvhH8gqHFYjpdc+Dy7cIwe/dqCN9zlBc6fJX9B+6TbXbJIIal1tOx9o
BClbJ/Bn+aoIGRzpoGNCi8lVG8bi4MM8YosS5tuRtqruaDoFplea3DlmIyupuAcUuyp3Y8QZJa16
DXqltY3HEBLwqEOW3OdWimtBTe0x8s3PwZyukTUEB3Z6WVscewWyoZpsLgrSoxzLNwGnOOU6Mx2a
g5FYTSjPz6zJkw+m49cx4yM0TdBfPFM7izE0oWwyHxsDImTKSmzx3nSvUU2cdyMz5wO/1r0gP8ht
9AlaBW+tjjkZsoFyX0Kszihi8SqQjvPM+BELeJZ+lRilsLgykWOI3pGu51r0eqGcnKu0qidTBIdm
cu4wHmZ5za9Z3Pq+7P6Q+r7bf5ocxUUfjGVXVtEp0XBUd14LXSC2xVmTSF/cLHyxTDf7CxzEiLqs
sS4T5N04/Y+wreJlVMMt0sYRtSWJHoS6j1uj1fWtCuO7tBRqicD1dl3QbXkbmWxmUXcBJ/PwQXrB
cqsAKDHLM3E80NhySvq6ZN0e+gcDiT+xmlN78OuGMK4Avm6Ic55g0n3S+uGZvfoqV+Qd1C67xTDK
4qNvtaB1XO8U5sRI9F42rgJnzpwzGNRYau83gEgGI+ZgSYL6XJrIZM1Usj01812Twv0yyic1b74k
GcDwkNF7CmM8Kl8/pL4qTqilCZ0sSc2wCiINK6fpTlySNjNKAoIJsGNHyseSjHGtfAkUlnzL0q7M
yeyTcqnwaoKCcDuqTWD5xjoMIPj5REOcysBdZz96rufo1FW3DsTUrlsw67sxZ06aVz9E2nZPaK3X
I16xnVOPF10Hn5gyhMPKRXoEEYF2Kh9jlYQH4ZmgQLXwk0198KUM6m+Z1Z+dT8qsbpLt7ClVbwbB
1Q+nplhYjXuGcpMBhwewnpC0jUfK/PZ0I5izEIAaa9UPmrgjKG2meBODL3jy0bHHmnRs7eRW+YIH
Nrki3Uadb6Z/g+4wVRoRvzWJBm0CmYcbAZQVtXkyuAi/wth8FNMpcgZmYbKw7h0CTxaJ+CIM5zY7
dH0NxU6NkYShFAmsYawfMHQY1bzfzqqWemdlNOpSYL1cSAdXgGzx0OiljVM3zw/0JCnhgd1zQcOQ
2/m3CwH6hsgtQYbECGhyKn1tlQiwHX0ADchI1tcBf/k6Y8+kPPqwhpZM4cIdnKQej0MPoWty3iS8
vqXm4VhqaqM9GS2K7wR1/yjZ4YeO4W8yjIQInZG85cKCodkwEmOt6+KNRHjRmuYqmFCCdimiyMQm
lFOw1yqRfCX6rrQL/1/M09LkOpV6wKo75jMmKrQG7MEhcQShXKAgUycn604B7h+iYo4FBrkXXk03
fI+yqd8yYBgKUki4WHZEKvACCRLInZqryqBlapwKOCh5CnlvwmYa0XO7I8WXbnSKsZJjoch9EZCB
wflFxdqbvE3gVNMdCekmEclw5SneyoaQF7Yqb1ZlZev+0496k7iwXtKx8/OPXre2BueehfyOKoMz
32NFv8iynWA0IgvaaBuxp76ZSaQ2bWBco7mARVa6ikT4kbhxBjctXGIrSQkXGFep1vTETYzkH6Dz
amNKRGfKbqo2QEu76I5ERiVlC3o7Iqp/fDQxLDZSMCxtBmMMtw6m0XQjHAdfj6JFQYcJks3SL1KO
ZGXg+CRjpNqFlg7PUuRbUqcJZiMfjbFyi5W8XJtVY278AUVKbmCOFOk+FsYWZvBM74O/btWtIp9Z
opqxu3RDDCS4vKhhBjoSE+g3YiukdRkQ7x2GLjs7YfsHk/LPKkp23wbJ0x4azE2EtSCuCOfKqQym
Xn9hD+tPbAKY9mdYq/wrCxVULwbwfa8LfgyArgkgcCgiE2xYWpiVSJ0Ngi0kXGF96hhrb8kCO+bz
wvm/L2Ue8wh7gi1Tp+6g8YatNWnZ3uO4HdM6WEEtrrehSZrsgBVOCIyQRpyRMUEZT374DbqQWuIQ
jUk9JQNHFsF3mOHMRBW/NSJI5uRRqcV5qIpoJyJ6RVEyjDUGG/lSD16QeTVdjzoZh2GiN3YUfe5o
NcmiTtUbE6USMtcCDBfWo6S/u+x+cuQYq1pU4Al9Z4OqTF+ToiUWAGAxZ2QozlKogz21rIGj7iNR
b7przqHt0WtK1uK69Mp3K6fYYidvLWM7iXjjsgGL/HTTuwrSY+s8ABLSkrE4WNmQVxfBBLI4cREY
a0PrLwy0ueQTkLIBnnBhA3Ve5j0tOet6fZ2aJOFZUeJfTESxvGGgIECbf0OxQnJjyl/GGKPojSVc
NNhuFQJkzwahi1Bw4cz3SO2uep0qD5+DtxhV8GD5htVjXbqEFVdhJpH7u2CqSWrTCfM6W8ZTBXiI
J3P6KrOZYJP1y4HLbtkj5xm5bveDAtFILMGi5PKGgwtQKBC3kXoFF4q2GQa/gIvXwMAIEbeMsX7r
DYPLEA2t9L5hwn6FiRiPkwr/4Sv11gYQ+IVuQO6rSaFyTAGzTPbAiVJ7WXoovXWVwlCAKJRYafUa
hToFn4AxKfxPXxaf9RgyxdeTfG2OccfB28iNJutsWSfmG5kW7ZlwtZ+uGMpDl+V/8z8k7ml74X5X
LBl5ARxg0f7dNXzjrLkeNhLeq3UG5WKbpQEwBc0jiQdF3DqdXlOsr6SIKcCriEq13BBINDrCy/X+
hQzkVdZgZwDhGk/lKoIZPs9aL8haQ5CQlERUu3T95t5mZOLXnXXu52RhJyAkjs8P/jXUqahaVGjf
VTxHBvQkoKctlMKiyjnHorlaaI9ubXYkymG1DAfn7DGgCXtCQXMHhTfep9f/vi9NAdKbe8Bw0k5+
LVkeV7FaRm457ZPBJ/QML+RYePWVxKnlJLDjCl5GTLCk8AwGKLjqudS6hyIEtjBC/eAGnb1MunBV
JxYg03bNDwqZDjDMwoqNo0Yi4aLW+FUVGbvKaB/ScHXkbQCoLclAu8jXlcPIaZwviZY8GSt+JJi8
oih/sUN1TQeN2DOMaq07vIUWXoTobGbMjCuvuFmRPTICCzsOtawh0bNdwlIBpFcxq3e2iU6IT2Yc
OmmTOOpFP7ma3jXP3hIf2W5a0/toFfG1pFpTx5bph4qDv9ykWK4L/wUpi8VlaTNG7NWK+zO8Yfde
DjYf7kGzfo2gfe49IBGiMp703HrYs7DQaqiWfWcPhUmccqe8qRTQN+M0vLYmF77eNm+uV118zXI2
Q909tTo8OMScatPnVDFm4X9IzNHcow6mR6O6aHXB1nR0X7AT1kfe8EK4xdZsKGobbJ60dhm7vnTv
EKXDEsODLdkBnu2dcTPkASiugJtGag9Lh7YF2tfeKXt86FX0atwgsfIolUOyaetyK3BzOmbpHPKx
ZyFK1xvGYFk9XAEhVDBkZsbfmLF/0LgULIlkJkk30k6K1aBH1Uo52rQPRwA0UiBNnWxOMEatDilC
1BdA1RvDLWAp9BuSNi591L23wqvWusZsONSNtbqCn/iXS+xnUw5RjH+cWJBTHmQbyNHLJLONU18m
NxSN6wEYJly9aovll3IJZvES/fTSHyeGNnR5TTRlKyNN1U7WzkdgwHXNZb4fcBOYrkusBoDRFjGu
xABTavYXNS5h11IrFq7enhCFlktESgw0mbMygzmCI0Dq3OGYICeBBNSOdb5ZIrzCWbgNSvu1HIkb
a3tkvWPsxutoC5RDO6eU/TSJtVcpUkCAZdCEaxybD5dw8SN9sOeEL6UQ/onBKAU79PIGcfyi7vlg
GbYebkjzOhh19IcvB0JZooeHakqc0z+kckhzO4h0JqdcL9izJwa5k65jh7vOhRPHD/HBMvwlHcHi
aOlHl+Ykk6qK7XFHFUmXt8QqPSvq/e8p54HBTZwvxiSuD6YDqUm2fNJtjRmrCXnTZc6BBPcnUuR9
MpG8MbNHwqi/6CFlcaBH/roO3f3o6ePe7ryHVmX2Pihp7DrTvxTp7DQe+4OuqOHR8w+NZCVUVNGq
iRge+4Hj7zqTjUv1FTnpDjRTvmL9sVfFQzY9+kZuIIZjtWITgmHHNuko4oTOCfP0SdPe6F7uicdD
CMY56dMNYuboySowZzm0T1o5vHtd/Y7s9Bupt4+PQ3/EdkuYX3DEOfc7ai6Pajlc0PsfqSWDDD1Y
bedLqyPrPNRLWnDuFTazrNhtk+R1VzwDo+tXZLuykFrgUHKuBJRyaxIVhDH2bFShXAcD4sRA+ggF
jXxf+pBya6h9i4hNggotDdUhf0bJZNMENsZh6PfnzBj3WZYmoD0QQHSzplO5oAyDKNNX7L5XxF0y
OMrRUPSyWbcpEwS3rZASS+ADxVBvzAoAbIdwfYk145lw1WplfHPKsd9rmJuAPCcGziQ8a5rkl0C0
P6roU/ehTSHi2XOXQsmQWKdKEEEtqzCzdeXRwtfLziHul8qXFrKCAGKSjpY/SSkfsUSLvYzH/eBS
LKoBNUKeBC6KQKytQzPPlEpEkLFfStzfMXaDmZiUODJeK7S9HFLRsowK0jnxrCADYNFCrCZagak6
jHa84WPVHjSbOUvhWM4pjWl1MmE8MY3hPYDSsnBEiNSEAmtjVFuoyMkTT+A6dQ4qHsjwhE8shIFj
Q6XXeH4zcJ+Xi0KRGEzyMKGt7MEOom6v3lx76RlsJSdvGI5NwJj++0Iq5nTQ/Y3NhBflA4IYtkhL
P2dWOcTMvYAAGw6aAS2OD6mDPWtGHFkDbFn+MGttpYSFMEDwX+uoixCBciz0dJeOjb3YBcSG8kvd
2toiHLnz2J0EP3QvHGssvvaFF12FgpSEg82N35ogtYDhvRI6+oodYiSCzrrn6I9W1lQNyzotqKUN
N3s0LcUZiaLe8r9fGi2O7EbvYX3O/9XFKACmdvjJVCPWrUN0SB8MFzxXX/MSgOs/kfvRNLXXwahi
oAqQJrSqfzcp4qThOPvQ8b4HvX0jpZY/CDbdXgs5KnT9oYt+Qq7Mz6e5VAB+bztnQ8u6R9smR55g
uEmx6B71RH5dQUkjCGZNhh77DFE9t2xMYdqgseDhI1tmG+KOYgZWRdsgrB49a5Cy6F+K2vwuCA4N
iciCN9t/NTI9TMx4yvylfmUvsBmywmMJN/0KIW5u5S5qcKpdDsMAyRBjQy+5DUxdfZh2g5z9gxnb
5dKqr02VbYbQNPca/vy6gvpNBjeZH/h4cTyW/ZJAZWP89MuDLJUDdRDHYMj7O9H3aIFJljE3H6G3
HACDsTFGnHJl856J6YQ9d2bqiXEJQYcu3dwnKatW1rNUbRgg3WRXVxzm9EbZziDO1i/cYINdcd5d
U6bEBKhA/trhLnmf4minhjZb2lC1ZVs366YghyHR063WEZGaJ+U/5pMfWgJDbiK0Y9JZxPfItd0u
TsC05i+x9pvRz7A493DIj9VTUJh7tw92duydxtxN8X4F/0hn9wBhIulWcsm0sLgkkp2TARW/Cp4H
mww7VCnOsgvLd62T0ZZjFHuPN6G9jpHVC3pAzNY0BVzPzE+XWRmaiwZbCcSb4KWQ5m8yjWiKfXx5
NrptUCd7iuQSN7udrih0/KVj4KAvc+Jr3S+jEV+60eBiB15fFXLdau0mcKsXTpt2TdI9nFLARUgP
a5M6PR2AGOCq3cSZfY6HHkpGRfikW/8WoALhQjq/4DXwiBmE5RkuL7PXEjFXwBfWwgAhYI0yJHvA
j74yZteXSpKPguWJkayGcqJ06eU8rd5blvmPF4Y+pZ6jigW02y6bzjRuXu/D647SfC0D1vYTDOtz
LfprP5FGlw/tOwO5T4oFtAnFQiTNMXKztW1xTqikHXmqYPMthENcALq3qqNjsEZX23iA8I4MWDE7
MPKgnr5IC2ZpkVKyuSCk68juN7ppYMIDHpQlhLuaaSQ3els0W4nlZQHDZs1Lj0rQSFg1VI1YkQ8M
EIRZelmOqDgtBBwTIBywLcXHBM11MMqMPYTWrqzwik/s0gx5TgC8xDNnlf7dTjOoqDnZ4lZ3G3tn
3veGb8GQv+SzkdvIkgvE0nprGBmxTBpnqCE9MICJ/ls1KYTuHD6dSfWrtf5e7+yLAdEZnQjSO5jd
Px2VBplLT1QTz57mnyfwtRuYiFjSwDu34YRJCJ8DG+VshYakPFSD/xTnVGEhY76iN+tFXMtNXhjd
hXFDCJKJjz64rHcNRigB7wK4dK0e8KQZ+mv2KiKDBj0Ei9r7mKKZNIvuo6IdXBR6/RnscEzzTFFD
rgy1BAemEWpkXzAir/tYfoUompAKB3z0JbmYmvViuT9tBuahbXx7iwcEtqZ5Uk4Zb4kHQSETX+jh
Xw1pPfW6tw4I6V6wbYv405tP+AwsjVX/pNwf4VsXPOSnKkqBYUJ52hiFcwhH1GH0t+ZiO1VAlwoQ
YGtXowxhsj9TreF9pcGT1vMtqU5bsoq1L0SL83xi6Hdl8wx0kIExY92Yfe4i1gBOMQtZ9jqBW4J3
LLTVO2eyB0+j/6ARrQYcWKzaHIp4T608TGKw9VroDxaChST4oivjQbWyQ2ZG57TfRcDmKiEfAOG3
XWqo1yChEy2eCWlC0RE85fkyJu5yZbeWuQ76XalwEcUpQ6sgCaND31FIuRYSE+nUJ6+JiO5OQ1qg
9pu8vgHzNfWdn4m3RBHCnDckPRbZw2J+kSbsyAu9R2hK/qkzPuGJfHHaPjljK0fwURSg56jNnCnY
omXjkDf7fuEGJSqH/I+fgmo/zotDmfP+Sv2E9c5gWod3i/MIGIk+rEcLGes0MCSoh/XQk3qurORV
NQHR1oqQloyuzUqvXaV563qI9jBGkG36VPDgbZn0dESJJtU7kwuPPX18lTGpwa4MVqmKmAWYKQtX
VIxWzRC8RJQT1O0zMiyEhGiHjXLrNIO57dzx3Qav1WYRkljxYCbzzfF/NvMxInx+hAvovxY00vCz
HZBUIbRf/68K+GkyGf3pbouZP5arRmrvWuqlp0Y5L0raZ2I6jrHJHB2F3Wr+WYSBqpdySQYII2m2
WfWBxBtQUFJ0bULXJNYCUZXBkbKoSjs4kaDMmOSf60RMG3qq2wF+Bff4w9emW9JVRyZleLvYjzBO
y++efE3Rzy+8fnIYgpz4DM8ROUwN7f4JF+48mA0PTcfE3B3UVQdaD7TfXPNwv0moSLneboc+YjGv
rU9GwXYC6m6xb2rSlbNR3nyoJ+z+AyxDFUrtQAbaU+HDAAYj+oyz6l1m6d5ujW8wGj3zpNllyRWn
MwrqhGkRVBu+tHNmaq3dWyNONiKX3CejHsx+xKMExLBqdWhx5TQYQDmoV4YUp1ckt3CAM4H0yPLS
d9RZeMtGcjIa71J7Ekokb40wYOJWZsEJNn9BC0jWWqgXUDKYtgATOVRt3cKh9UBSEKQaIoRYpTMi
2ergbf73hRdgQPAGKgrBIaVLTIIU8QzHUMZXjJkRve8M5CJ0+OAXfLHFFBFEncPIdUOyRFSbbRo+
WBvb8I9gkKE6gnOeSGXkX2MrQQ2U6dPCRomzqmdAYJMklJ6YRVaA1MwVlfwzm5wnuEzlQbXq/1/G
+ZfpxLdV4CDDK6UNWydQlwRhDZEOPUbFEYI2e1In2yNuwKsbrC0d3YTQpABrQTJb5tKPwUf8GbzR
WJOMRq0Os23Rt+MpYprZEClUYciLi/wIATcYfxEb4EmO+ucAmp9syKBLmZgOUX2bbP0aM2aZzHwf
aXDxI+NooRqpEgvPllik4lvLrLMblmd02Rco4qeGJCJ6y3xf+MYjwGXXx86h4O5bFigoFl1mn5z+
X2iTgDmQs9hUXzhz/zSb1XfOhaHByHOA3hhTiD36n2k278iW+DxLDtLEVXSawQaEIaNsLBbQK717
ZwBegLWEbn6fesQsgF589/iQ2lK+85GeIX/Hyk52WRGfBrapfPBMpk7RKwlKE/qt4IE8a2saOeL8
ApiPFlgcSQRQUI6Um74JV55EK+bjvwRrLHWoTDZ9spzdUKBDcCyW/5CKbDyGwwSUr2Lk4ANvPAO/
c6aybB331rdLIz2oCczExcEsxN+k32rwrY2G86WndIT8Y+K49dBUceDIJF8i3GRvT14PNFrZqAqr
qdgrnzoKN8WHzAHBFaw2qLr2aFloZxCtDfIlG1DIt5SrjNLeTO5MvDD7JjODxSd6pgdh3AwCBV2y
YbrfeqdvK0DhTnmEOICOtAivWsgFl1Y8AMLomS7I5BZPL0063OqCF56pOfJUcHMrURE54NGyO6yE
DQ+eFml7e/Yw316ScWgK9Lp6pM33a3ZBF/qexBh2sA2GEPtsc5coxTvnnAxrG6Y4NirYyOWIusTv
578cJNvC7NWv5wbR0k+q56AIvvhoXgc/2xFPdEfAxv5S0pAy9GJo9tIU9m/liYceOIcsArXZszeZ
vOIdk8y8hnvNiZYwkupgSv+lZ1A5/8+pNV5TCXg2Cg5pYc8cFl4gIrwWkVxB3Ts5Vs1FDqabw1nm
ryrrno3W+dWt4TEl7iob2EXQ0fGRhFKAoiG5TaN3iq2cTQnJlwXDVgJqn2uOOFUY7B2LE/BgSCg2
57OjCAJvNphuCSvlhnMYCYQde4maLIQKdW2NpLvIkXElcJ6KsHz2auRYcYNBHfAV3IlPWbnfWU8x
QGTFEqEItx87ASyIJ0f3X+iDVu0QvXpIrLj6oJzXw45h7inNJh4DbZ5MN/sqDsKlXTB2KK39OAvv
W+R7RWP+ern6MFz3nvF7aaS+SOddkA1JXITPv4+3Fsks4BuuolM0Vj+Rptms/yJ9EZgZQesKLfux
yIhhDeivwLDi0yd1aWHU0y1stIf91qnsZ8A8UCrvPmrFyWYokFf9ieYZjeiSg/BS52FwmhE/ScZZ
4NYCQjCeX/AczbOrqhMsJiJnomPEcVIaCsECxhh95puz/zMjHndIA88en8A0LZ7L2GVrZUSvzPq2
42A+mB1FEcUdJW6VopgfEO3DInoOWmI8nTFF36Xd4y4+KMlh2PA+wnYgeDFgbTtG8VNay1eAWF/a
SPx6aAwsINC0+3rFEjia3UQuaOARaMCm1n1ofT6psywrw07wNFIKeXnPZw2ZusWeJW5A4Jg8YmpM
qPdXEZVggWIIpJ29cmyPobELDhHisNtXsID4cdFloj4ci1dR0ysn6j0JHa5l7gin46cIUQtYg7V1
NSwwQBlHhNrNBZblXbkoj0v73JuQC7qy4qo3GV8FSj+VojpCRqYoIt8KEM4epyP2PRdGlN5WG3qx
tzwdLpYSaJvSHG4cb2ohfutK/HUT8w2zRzapyTtT9WdmGXsCNbyaoF2n7x6RSq7ZMJ2mWn9oeJdZ
8i5ajsUtjtx2gUg3IgKNoLnJfyF1BmuPvmTeiyghIKRHwLj13APL349x/LSN5lZWzN0Jzdu0g9rx
kWO0mK4cxswDeDzDyXbpX8KbVpv4421bs0hH7QGVmBxGaMoQq5n1rSsRlXaQkHSe0oqyFlFKY2pL
14GRzcHNX8IlapXur18Vb04nD+7Aoxrpolv3ZfvpJ9m76ZXkT5ZPCZjvrnI+R5u/Rhslpm5sONUo
2F3TMhgm/YAx/8VD6N61quOeLfd9y28g5MLk4U+/DU+shnC/sfsGfvypqlEjEN/y7PnE8SBztTS+
+9aa1hlv2QKffkv0DMU5w2P/3hWfQYxvPSCCypgNAZpM4NvkbGjCmIGMD6YXriZ5uPMQmzB2Mw0+
MoEFjhE4+lU3YRM+mWedE4l4kdfI08my+IzwX/sN/80lQ56Z2HzkONGfk3DmDDEfkbz8HJOB5Tf7
5sjs0Yo552yGHTQ1cFVtWDKD4WNvgQKqnuArx5iLIQemYlcKa+Nb2hHUor5svfERQz+j4PIOMbb9
Egmu0SJSt2z72AZoz1rH+NcH/r21OCIcz39oydASzxyfSw/JY5a3F0h29mbqYSk01bn22ycTSMlC
s0hTacp7EuinQDIUxG703Lj2d9KmH2IkCbB2/zUp7UrQm/98HYQvQwPTZa5eeAoxL5dkHADwMNHv
40PiOMMXv1cpWVct4cap986+0iF0Ue8X9fjlB7q2t1zzlVXE1fDQ02t+olPjDL99qF0iN6axB5CY
9+6fMwp9mZKys+yVucv89A4AMVhRVr/XPuKyUff+ja1ivEHEI4FUzdprz24K3YF3/h0YAY6B37j4
UAZ97uS5n1XE/0iyN+ISIghYtnvLBI6pmeDnbDqSlXq9MHC5NMQRuHQNRJZq7G5QvlPUon8WOUlC
TIL90LlGw3h39PS5EzVsaAUhzwe5Kerilne83cpkfpdExvtM9PUCcXSE+EckLx2o7OJ9WMqtReWC
heCfIETiYMbmhtG3tq4yv2USZTdL2aAt6HV/hgzuoKkFf/1oblWyKm2j/hhzMR9pr9FU/up9/e42
2SteN5IRpP5m85Fdje14cypxHEZbfzK7esOHgyi/4W5DsaaYTv5kOPMzB9PbVcNeKxVWHohgC1NY
z3CLvRJ7zUzI6MPIAqoQRWuroLGyudI4cSn0B63i9HNQg8RWhaRI/ThoaLdQoOCRMSRJjGuYi43V
U/SlQW8jAg1WfVlf7RZ1ojYQaFZE3dFMSa1KTYRQEJJ51eKNGog1au0O+6u3tlkGMUjnDoeVxmcv
0RD3jutWL7U7wqmVN1TPiC7QixP/MnXdcTC5VQOwOkwbo+rGKu2V2dDdQ/rYW552aGLUozayYtLp
a+spttpPRBTiGnfw2jIoQL4wo6M/8W6HnjPtI/3JJjg2I2furUkOeazpO0PIjxbr8i6JsjMGCjLn
XERLgk3SmA32WTX+TzitJ86PVfUf8Ypc2XVRDLfWnl4d0K8O3qxTr1ra5AxBMlFnf1Xy50c5TFZH
ruu6te6e7d6S0XYJrW5cXNa/vpVkfHBxCcJ5L9z8oo/QPun7NnZtntVsPOTSP0cofvpojA4VMJdw
9jnU6G9ZHKppMUW5vScH22wpNtvkrxyaP22WO7ekYCcmyK06xJdWiXKV9TUohe6Sc9SXYKmX4JGe
gaIfi55XEH9to94iSLRHbhse/NngTJhCt5ns5K3kOE4smDQ6C1PDTgDCJIBLGubWnm1xsltXIjr8
2TXp7ofZiVkm3amLRLcysgAeDA3xAlAFqCjtWUoNZxYFQIponTH6qrKaL+lE33lYoLfkuyoTyu2Q
tX3o16xVwmlFlGu9rPyUZpVUd3ElieLaGxlPryDrQab2VjfTi9CvvL7aCp1IuIlR3MgKs41XhEtL
2OdQj9jEGej1hTryXF/NiAPCAqy4M/KYe6KkZmRPlh4lZwUpQmAsOu8fyrJvHw8PKv8n1xDqGWSP
hwcIRZgYVnWB6s2Gnr/nm96Etb33Qi2D99P/hr55JNevXmXVHMw2QSEbjFcPFfmCS4R6xx0oJHxA
aPkT2TTQgkrVrZL63mkUiIL4uRa94K5V3noaI7UvDfqmeFTkG/g5kWAM0fSN65f0TZl8oFy07xZ0
sUWCvJfH9NVzIfi6eqFOelaS2FKTjajGXyvh7aWAOOR6MbLwpKTOAc8kg53jWtOgfxU8/21Q/6V2
5T2JgTheU32CJZYrVbPHRGBCd9xRP3RIuGzNjThDA3upM7DAFMStE0/e2sQJ+CRvcUtqRRBy/WOJ
gJQVgeUX9Aeiq52tnmsEhYd2s0vjcDjFg0nUE5qlZYUNgYo/65A6uNHVRfzBiGAWWYe0xBu343sd
POZ3BAmKVZPfidm965Cx/ssr+e/LFDsvVkUcrviNLE61GhkAUp0QXRJUHCU7cyvRI60TdwDUWdbJ
WrIeWibS/VOsvyfLrCF0plhb3GTesFd8lMmPMspD3hYvqQWIFQs9lz506YTtXwKVkqsDomgAc4Hq
0K9WzA4uJTr/HYlT1V6bC/d6HD6kyMZXGt/91GN7Z8AGbKf07n5kBbvJ4Vlj2fUiy/FNydQ4qfBZ
kMrIwdUgjZIZw1AUbi17SWQfzATE3atSe1ObAeg6RmYhm7ZjgN6KK7XttkUnh0Wui+KMaVKnhycx
xkRSCELJQPqWGMfOBihfsrLVaYcwZv+PvTPZkVvZluwX8YF0d3bTjL7Nvp0QqUyJfd+58+trxcVD
oWpQKNS8JgKuzjlXUohB923bbNkE7A+ryK6Ikps8xje3Eal1Z0qYYjgcl7C/mHlY2VXencztB68p
YhAJ+Fup9Qiu89RSJ2WSQ6D74fSfnwqHYJEICykeJ3IB62kw6HOEYBAT9bWTJwqhpkcVNZ9DnkIo
jccdB5Z9lxaDv8lvu3TjkCabQph8toulq4FyR7tsDbwfiWPo/QVMMEUhXos5yd8YC9UOGOEddCIW
+MZcUjgGh8jT/UVl852rhppVRzauSGSdwmL69jFDMd6EPVDk/r53kA0D6FyrzkkYlIt02+XyPSGO
esUpCIEzrt+maShRxvMXfGnTuh+rb1KS0DUfKJNSa9BhJG+XGZmb0gd/7DX1mma5hlK+a+Pe531o
rlQ2drz56aBhSbuVFq6ZOaqatawxesVl8ubSBYn8BMGy+pyD3mbBPIXbaaY/HEdV66TFLqjs96iy
EaoAs4nac1fMmQ1ElLuuxoG4TGQqeMaOUcROw55pmy8k9YG6Fd6+nZL7Zh7aU9eis2mVbyo7XZdy
ZKnUNG+DEwly3xgRsZ2uWwxLq5joZdjEr24zEZur0cnoOrodH6CQp9HPP4kXfzbgtB8TH91Gd/Un
FkeXS9zOawxrI+63c1oFu1Rb9/h75Y8nq6cOPS1squaQiHhTR4x9C1VraZv54OOlwSrXFXSGSH5q
MXvL4H4EIUj9CXWYfKlJPYVNnZH/a969bi6ZKMBqZuWn6vw/NH36h9FUB5owzUWm9OnWdHwbRxKt
itrtVLEcqL30Gvd2vQuHiEkcMdvmvfDBiWE4WAuQRL1lPnzAwHQY9M4gN13Lf9a19rNonYvX+D8N
RKO3irpiC//DPS4bhm2A8xV9jTkNSfum6NSF5DTjn9W2b/h6ixOQyGRFU1yzcf3CxcIDLrVntucW
zrddAlX15sA+yKDy1xKQIgBasa5bJkU+gldGJpadib0zcST3xUDH3rKgij/0JO/XXeQG95ZEXWqd
bF2lSpFkT09BN/8J1Tw+wKzM7mx/31mQ7f05/em5fnCUE6vPEh/ta85P/m2pmEEjduARHhtrfobd
xH3YYGf2Q32Zo+GVE45AUCbUNtU0LtEsz6Fnv/fRszPynYUi3G+rkKWKL+qe8Y7MRFhaMUgL+Amd
/YOVqXtkECKKZcITzFWsx0fFfvMyBNW2hc36uoTjW1jCQ3OhQBBbTRdw9/AZJ/k6YZy4aafLHi+2
PZXtAx0tiDTjjDe0mg8xhR/cRHFBjVG072FR9lL1lKnmFJnQ7vwAY/oV2tgFejNeWxB21179pUpA
/dSB2PfSW1lBXeG4MOe2wHU/syckR5rAV1zfPKCUsXXHdkn4Wvk2d9LhPz50d/qEPEtSOdIEfVnH
xf2CjNFpckokrCzMx1uWgTENyCP08SmgmyifMFoUNHB3/fDl0nVMqgSu44iE0WfJGhAKVpqBl2Kw
xKe8c1eTTQ0PSwrGVeJMi+s8NslUM345X32wK8QQPuZ9doXzePtrQHyAq3LtU/iZzYLWExgaecj0
v9RRBlWCQ4/oyQHaFrHNhGhi8eRQkHhebj/0A8a5QEzVzs8AxdUrjbyxtnzadzjbfbaFu0olJakv
unL0jM9rGkHMjh6SAKCwDGw8mCL0aicjIT3pnVh8BvYRxShv5e/s+vpO0mbAdDwfuzbw1qErOrjk
/pPQqFv4nE+pAR1AEbrZCCjLQavrAwi2N98bzn3GfcHym9tVtHPuapFfrHoIKbrGkgG449aNRKCn
GntxiIfmKIrJpzQB3CrIPKlaHnkwzFvbhlKwhLRaFT7wQ8dlGGj1LsPfeO8E9nW2ODtqb4we4Fjk
exkMMG7mDmCxxpBkeeqOU3vesCd2V4EFxTNt63Q3mMpDY73lFG2CLPA0MNNnn+FMahwmHVvTkg5r
oBsw5FkD01gkVzes6rEsaD1JJ+fUutBkZrL71gQCu9N4SKYGNLm7jJ/zVDjPAAge+VXn54gsO61e
MaIYZ/b6FluUEToZke0bVYBIMekyEVHqU3GBzKeNIzOW1dOMe1m1J7KWn+mc9ITJ8n9VB9ZCQXW6
09UwbVj2bz3Z2dhjFt682I6Hdjz3ljr0s/lHdofqVmNYPjtQQBVv6LR1d8pC7XUyKPuQYAh2D7Cq
c6OIl3jVPhyWk8pZf874iXY+PIZ1JBKaiRpalEL7TXWd3JtYj49jT7OZLezo4M/cUEFwo/PVFtfc
xPr1YqoFx7zThHqm4GjVtzBgEm2WOP/HAMPZ4Hruee5BUQxx+myi0v0sh+fIFTggZI7QEDV/PRai
e9jz8h7W8o9PmgerIXbdZYZFNAbWr89uaR1FXDxzEP93JF+P7YhtX3GpOaH/T8dlcL8T6Wc81vjU
LQ1yMKW07M6wivLqgywrdzvoSKz7IX1BL+C9FMRHbnLRKpj59ELBhzamMIHcsP4d8wWmZLKd4hCa
EbYX2zTJYWqHR76hGPDhiLWfveU5O4M/e52NDip/23dH6/aDihc0/v/8767Nh4IMU/XcL0GwIXfC
FcotCabyQ+wP7EBdG3exMO0VESm5n+1u70zLdAy4XhyHoTxzF+BlB1MaafagzXmpeenWFQjlrGec
N0NsEQ9pqIfAAI1cm0vUGuwT9sb4XIPLlGqGwM2+sC1gxCenk+PiZN9friqqXXA0nTw24oVUj5Tn
4Gut071Xsh+3da6O3ANPXcXNSCzF7xIQH1l0+z51OP6QTGL+di2m1eBvjZt9qhzMsQsuWamgdEdJ
so2to8ZFv8ost7vM8S2ME2rwpvy/kQSvvmsryh6V3V7Qgs+EO25PakknNBT3UzIisk0UDbYJpQZz
Cna+SUP1lltiW0BAcjIM666zYnOEztB0/Aam4q0JE+jygIEEJX6nNoHgJcZkjyuPMlmEKARIdhMm
+AuS6JizrBC1kqc4QMAP0nzTj0iVKTb21dJlLJAL/3PyR8Jldvmva6K/hF+HVVSxh+Mu9zpUHdVS
WMDYQxniHII6H3uIL50L9qMHGlFnLOzyeDp2OE3uuIuyLk8olWDoDy8TDZgs62ghH4YLbNcIwqW9
HAdhmVVuQ1WBGLA19sAKXCxvlkV79KJxJLYlUcNpgrm2CIiSHdcP4gMjZqjHQWL5NOQAcXmNrNsk
nhlOzMkk9sGmB7RdZhwrXfPqBb11DHos0Go8prhQ2GGmv8b8FnlMFicEO1XRzdcVdKPjoTlUGQU0
1VztqtsV2FLYCoZ+NFvXi3E5vI/zGJ7ME4EU6i07J3hoM/unKDsKISK1kcBITlmnjjjN0xdQbh6J
TJg1c+0lLzphDuhNfyWFJu5sfc6nKtzHXVy/5H6HDcudsJsnLit93mvPrUyT51RhtjaCKEgWw8+9
lfR59QQ7XAc7+IMp8f4NL5Cv1i4f8kLe17hTV2yDthoIsT1L86y5vCVkOp8FofsXLJBrb+7Tcysq
KPV1h63Eod+IHrkiIcoUSoh8incwrltObpXuWY9ydoXG4NQakx272qON67ueO+fYi+5vzKtynatk
WGmMngu44jt0dmcrA4TYAQMHIbF0pwNtk+qvQ6JfcbMfcKrdTSUdAqHblPDlszcRJ8DFbCrXTNv7
bwDnVkOuvtEGOiKveCMme8N8SW8siKNpaJp39x+9BTkLJa7kQ9sROE1a+0gqcm7D5Y8Sgf6JOjLh
UUIuMUAv3DqSSAh8A67LIQ8xKvEWLJTZOiXWzpHzjoa6fZ6YCMeAt6L4cDnXWfaOE46NOo5Txgsu
IbKJrl7u2vQqJj/KxN/tmBWXAMFunc8NuWtE9o73QV++hEmsnojZWKfEw3qv7Th/Mf1cY9sktZRz
cvWF9F9FMJN8rtOtGM1H78V88ZqGinQ1b/1BzE/eIPeV7ent6Ejmpq6SL1ETszNTQFduzv8RWg5E
KlQLXJSQYPIdL9zs2iF5sKWIaBp2eeHQ9KEnwSUk5kNS7ruM1ZvnaHevTfrQJs2LN4b5eyxKs9e3
63ckCSfbebXnRcuSX/XPMISfNFySDrfcjnqScCXlyN0tLA9FMt2Xc+YdCi/pVosdWFfgkPABQDao
+p9kOmCOYYRSCvpSqme2OQVDL33gRHalTygiN6+qGvV9lIIZSKh5viGl15xteDkgDq7LUG8zLK24
9+ZLY1lH3r70vi0wgXC/60vFOCINMQaXCWTjxuPv3Ohln+nEJxTsizW2W41xt3W30EUSPKyT/IBV
ecym8HFWhX+ZbBZ0ZZZ/2OEfOqqsvZasd+jfmzaNZFamfhvCRCOdk2M+cckLNCs4aMWS8jtwD9Gc
1c95yVMIW8HxsLIrhavOb5Dx8pqLiWNoah+K7J5E2ghKj7kdMwXGnfxU7OGlTNcppiwiqDhd7OZi
T8SjfB/KjWhm54/M7Ecu88trD2AXREeyEe3Yb9IwNB+J1z/VIwt9Z6STcagBcFizHQOipeSu8+35
NYhc0I9WuxlFtWwCVtnseaZfySGKc0vf9zE0dScsuqfMUB0fE8xmcfhkJC30Kcy1Y+RM3ibqOsFX
bpAPZaRQIYJhucQZoCmrec2zdP4btNj/ZFk4b3R2glUSurkndmf2kAKQo3uXQHM0+PdZTEAMGaD+
ziBKlfg8/0az/qoRRt+K2l7HIdqxdnR1Xw9q2pkp9k6qXsrjJGIfhm89nWVwLrgcHedShOtsofOM
5MrRydPudcBSfBc0s3vqpe/tXL8mPjHO7dZtPbkbE6GYh3v9glcgXWlW66cqIgeH1IboovCZWBlw
b3cW3qHxnmevbOlvmtNd0w3ctK0R4NPsX3oaAR6w7UmOj3F66csA7CTn0aef95/tUrz5toxfW9V8
9ty2n52EXOHt+yYWIiuii8fvPAG5n6jvTtdsJzg1jpGn9HMUWh9EHJKX/xBw/z8p+P9CCnYkcN7/
Myr4/F33/ysZ+D//+n+jgW3/v7jEEbvBYO0FPuDd/yYD2/Z/kb0NfJ+WCscD+PE/ycBC/Jdr25LR
IQTU5Ng3mi862I0M7Mj/Ch1aLULpB7brUOz2/wIGdljN/m9gYEs4ylcwzRz7fwcCw6usCHhwTW6X
iot2WOsXD6sF82rttF/xIIrrhNH9hw0HANfZGi9SWDc8T7W00wHeQqlXhMi5Q41MPl+0sqBiNqKq
/2ZZzf7EDupcckwyJ+llcddWlqhDOqqFTd9Qui+NKZxXtnsgxXJae27wmBZjQlzCbsLUURdXYh3+
u9105LIwLa8Bbk7XNmu9PSVC85vnypxQQANX5y71XCwoXRC/hLDaMB1744Z1JWZDu4vynwj0K65y
0xT7mOjxP8uXHGSVb+zLyDF7ZSANnlgLcRjVLOPe6LuCyxM3bf8G6ZaB1MXI9SwTn+hgnfuEMpuU
opimaP27TAwsFTni+nMWtPJRRiFCbpApm8lAh2db6uDdBNQK3CWBZ3mofZEFGdOhtUT26Vuro/ZL
zfnMSNvSB2Za/0SHJJfmlFXdcyUrqk1GuFEY3MoZDBALv3QzWbW34fMQyKPlkiAaj/UfmfNH3sz0
/+4U7uwCfE9PFruFWcg5Ze6nwCmf/GgJdyFG4K0IK+DlY0i2Jm4JTi7Cg2+HqOt8pJrUaB106g1g
EfHa0MJbZPTUvC64tf8WrNtOibKTzYSTagULrDmWcwkcL8/tcQPdEle2O4f3bBRon2/HuHkCR6XO
yi3LPaAKqoSdSV2quqHKPRuGx7BomaRpnd/Jxl9OMgUOlpajQ69cqVizABAOn7pe1NdBIfKxuyF8
4JU2mXuLniFKUQLH2Y42eg1BVNQ4xyZt0xS37hzqZM9JY7XbtlDFprWkeIg1vi5yuJOr70BPhAds
1mrnRbiQ0tbED/Dj0i85quHasum6TgQHWByjbR3y1mIzTn6Guy231TcxlPkvfzniZv3J1MZA28Su
3nrRPgJhBfM5wNLsC+StrZT6hk5M55Nbhv6q98rkBz4MWuMMceHs+yCyEr+gSIqvwFeqFnlOGWtI
toYppmoRXxuK6tYmDDRi2ohVjzkce2/Z0fy+tG4C/Upb/2zPcf6iPhN39UNmKjfE4huWhbp6KY1T
Cw3F21DBFLubvVtY1EvbIwne8qCaEtlQgZiN1zXrH3bxlK8Sp2vWZknnL5Mu8UfZYLVZpB/+2kHI
ihSxE5Nxkp25Ptuv2nGntxnX7jGfi4VGT4if7JTmeQNJciR8DlnHCEueMH+pJ9Kb9ndQTw1AJdsm
gIACALesCI9z7mckNIobt82u1kvUF9dhSECtFNOM5JvNZIeXPkheYSSVe5M2E/w5BDi6YmeWY3yC
iYGuaRKKJVFX1+nAYSu4OF+MLSShhz679/GZHKibohFi6gychTlsvuEedcXKzYPhgSCe2A6jlwB6
ZejdmwQz7pzk+Tf/uH0fyWvufDt0XksDpq7zB2wj3Cb4yHRabOwuQPFAR8O3mtMbKysFIDjIPnJq
6D4FYA9E3rlkJkU9A9E3ukh7DtTiMqNVwaHpvGSht+Z3Nu091+/v6Wc0V0cQ0HHnOT6JWYMMpXvD
Oy8im/8aSt7K56gSPgKOXF7gnpUPC6bAHUQ6dlgkgtjHzprRh5coA2ozfunek1e/8VrWHravH8LA
8k4CS8TKsRHyBxnhLBQYl3kKOnKXc58gfbmJ0wOOKzFo+zz4zGk11iMs8eHBXgKqfEJBuAWNnlsj
O92GdM97JdCd+sb3d/WUpn8T2EsPPWiW17xBUcdIieGDXr/FeppKx/laqqFvVrWLLcVsitGz90Vf
eySVXHA3qO8U6TRsAr8go+CrGUg5HDxedPeAo3jiG7bIQLOsdJtrNV5VYIZhl86td8qYjM5KBYJl
TJF1jwsujgPsbee5ITG6z50hu1qume8bEav3SAeddSe1ql5q07GTH6NS703nVFsMEcWq1gtMmSnW
zZ95ipdzVWGenCw13XU+35K+jj8E3KBnvyADobXK7m869F5ERfClcTIScqkcFBDoKz8DIj7axcBF
XVnthcipy5ay4LXUTF320zTJfKgs9nj1jcxD3mjYgo4PkDcNnVqmCF/JaWNS8xMMH46wgxdQDsET
ds58P46kqqwWO6ximbvthty+Nl4eQ2MeZ33X1G19A1/X4akm5rdLfcjlcT9lv22sAet3QfruKBFu
8Ca2zwGOvb8QIUnLx31kvZZRlm+ULbtvxCu9xRrTr93Jqc5LIeCrxqm77WehjlOice/mhIUvMSgW
Xr/K9XczR/kn3mbAqYvBS1Gkwv6DSEbElrcsHmncHOa+KoW4AhvBWN/ndX41NUg25FYHO3HQrW47
P8z5MeEnQjkZcup+1k3y4AxW8Xe41TqBfV1uYfKWrqWKFad3V7kI6/kQgVxm72ZeQta9x5Do2SXp
veng9SzwncQBITFTjlMiNz50ohXPnqr5s/ALrRrRJ3TGuqrecXRntCPJ+HmQibNr7GTB6bJYy7tw
nemdVirzhHWep9ZkI43G7WQ5j7FKXPd2k0jesqoVR4dU2nfKd2TXZcNiVlqVEVtwQxOrX4kYR0XX
SZg9bSSOVmK116SaokMGoP6c51F7cgKKrFtKHfAm2VpegzCWKzrJMcqHOYHhNqjLsxI6OrqZvXzX
LBgPxQgPKPdq+YXRS2xjL58/2ix1H8qk7A4ly/mjboiokAIsmoF/c2JDITprPI7ikBMjLJZf0Jnr
+LTcDSw2V7c+Wcq7boIraG3KuIEwg6O23uIy83+S1mEcLaCVX90og/9pGWdjacxOsspH+rvHVjd4
HOb+PVGBdW4VQAiqCDoKr6EP4b1XzsRmt47WdeDZp2gYy50phLWPrUyeY3bKP/0Y3EImHKsPre5u
pXulfeJkyz7TQZiXwYRcVPqpDY4QJ+NLUZDtJ2do1pbuIf86U3zsAJJJjq2l4qPToX9a8irZeBSv
w42qTXBdqiw/24PXvQSYk1+EYckw2Mn4MUXGAFBto3fOsoq+bBePXzvnEE5lZEXIRj4F7wGRegwZ
PcnzlR9EBA541F+5MWVv2CTybeM4NKMWsTc/dMima9iiqM4isNKNVwQQDtKyEeuoUUO7dkwA3rLD
LI8r5Csp6AzGaGCfXRQXVkBgk7F56FtRWk3FVFmb91b6+sVeJknYT6UHYedUGyIVeskuLOR3hNVi
r1X/3gbzBhA56xH+wkBaLiA1BlE7L4Gd87qlD2RbjeV3mtyc8CrgfjHEaBtdpZrzYgXm1uYkp32P
O+Mu8XiSZiHrYDVMVfUDhHd69DVOOElR0K4WKrjYcIzUXb7k0bmO7eBe2hSUd1Ok/xTaSt9SsNVM
FXVPfiVHhXi0LTe7DIMLyJo7sj4rvP7MwosPBHYCg5ERThn9nWKSJi4xdazp6T3ZxMI2mxReP35Y
108uNbS1h1oCuWgmGESlC7G3AGy1idiagd+oGN3vugS2eux44kq4EICl0qiPShn6S5itYC1CYinn
EXzlbLGILaniwDXqckVLZi5iUZVkhybOSV02cfsQkSY6gVSbHrLMdq41Hx7kAIdf02NRwApQSvM2
ubl/SrWyzgYM4281mhArTBGD+clYLWdxsQHsKR7LoMu/hT1Vz7iJFEKrM+ht5Q0D5tKg7268Z8d5
VLXmwDWDR7lUKfa0V0VvevKwbC9jYb1SaDIf/NFxLuSVlg9T+YDje9xvA+T4bNUs9JliXK8h32QT
D1M4ut9LSG8FlSjW4+BY+hcqU4aXMRt/EYamTQdP/xwUNJgE1hBTqrGE0O7LKCQz4E5fcx01B+aV
4WVy4Os4ougeGL38q7U4VYqrVS2bkrv2zu1i5OfI19W+nlyXKc/XPzNNgP9C4SSPY+fUUIyy+Xd0
yAFIWNXnhhYsSFG18w1FTu7d0oTvwI/lpb9NU3fIpBFhRcvfRqpc7u0xxixhDQUmXc+NywexAKmo
6N1+neI6foQkBZA/GOurk8X5t3ItdSxVr+5RkGnC1Xj2g9pfHltygT9jrBR0AZN8jXNs/bpN12O6
G7kZ1k7AWBviSovxe29CGjl4n/Iy55bVkuQRt429kxKzlCDGAAZoeTEGnvedNsSo58THYe82PMB8
Nuq6OJbzzZY2IwwQxD9NEhMnnXrhEYAPrAv3x+maWK5L6E/VqOKe4J/bYxmuXTtXXKiF+GlHll94
FBUHoy/so4fVdDP41EmHxpteeDvdAoBJv0rjtjirMgPVDzos+IdgmYB/WIDo2Dzl2P5x/q5twnfs
uJv6aoawoh1V+IDKsgF+BDymLWEN7y8l0AMtAbaO1gY02FqmM/v0oRIQL4mxpBvb76NT5NPNCBqo
ts9icfmQQw6kpuM4K9I08Jm8yuGN8LR3Yss4ywsjV1/wqzT2fm6SaovgmN2nDLEPWEgjnFflSPKl
swGZ8GmxrPeH9LHWkPTwcDAt1yT5/hnsQ5c4rzRYdVscjUjqg4jpbgzK2uFbZok/QyeHD5rSWDLl
FGpGwZitfc1LE7AFG7K6UdM9wBgqo20xHhedqkud+lj6UrNIUu7GAc485BoU+WjV3MG07WyDepF/
5nwCTT5WHoF/YDL0Yw5leXTdafyXqHjwr1Mb4XoWwGf4RSDGiGAPyAtP2aG0R/6IvtfnXyZH/mMs
ovW1E7zfrcRlB6Oycbn386bND7buA2TvHPRAWFklaPlCiqelmuoTr6wCOTQQwYrXnnXQg6GDvrEw
lt5TpjayMQ3lm7CMep+NtTzbbpMwwPneq52383GmE7TjSqe4MANGj7/axc7+wXuP/6RqHDhJmNgY
0K3bgcB6GPal/WE5SfmU9sZ0oEcaMtcy65+C/LY5YDamRxUYn0OHj9/zEwMsmjswCexXW8otgpUH
w/Zf5ho+OJrsmvdJOv3fzKrUb5JTF48JxM1/x7g29w3I3i2Eme55qUuaPDJYAwzp5dScKi/xf4zx
rAvV2fgup87jdWT8pfjBjt2ekgGsIpLt/E5TDX95VBztCHOPl4lj9G8Z3mrz5Gwn9V2oQEGt0nJG
lPbHRgMl7TKa6KLKsyHfYZn79Iqk5IaYx5/sNSk5aAeam0a/esLkEf76nsOEI5ImOXsiATDYNUn6
J/gP/qBPhrOoRPBuOU7zmxmP7gvSmjC+qnFmHkRGW2EpakdSkFGUbt2ooxBU++3yJ0dX87aNqaZX
UL/uzR/fjGZD/Y0DgMWHkC20bH/HpORtMMbsuu9MAH6codiVR74fFf0nPleQG4A63JdMOh+Zbemn
0rPJlBT0wpOq7hv70XL7fpNPeF8J7kHzZAs4Bh9ta0enMKq1OQ6hxKfY2GUIOEgCVuoLoFBYxpV9
ltjX4aPo0vnX0F/6jq8qbncgE6E+dmnU//V8DbGHh6e9zLoIHiCKpHRNJIx8v4ha5qFWEeq85eQe
pzbWCTxjTt584WqEv5+2qX1aPBHsvBoLP5U8Uyug4i7Ra0Dr2xdEJjxU1eS9ktahhNC3/JPrQCZp
Wsm+JqWfGggbQG+sPfnZk736IvKGcLqMk37vhGpJi6rAfiiIBd1XncXcylgV0YcOrv3OmWX2UmgY
hKyzYwU0KwaYs1aBrs7KgQycs1UjejD3v4BBrF0L6E6twiXGtpx27sbRs3itHYq7bj2jH9HS5GBs
k2CvQs85e5RL4xMcpvFllpi2xNQl165v2geu6IDL40Zq8Ck3qLKjJvw3tYCuWbe8igURarv0DAUb
/WA9uUW9UA5eskHyiSN7mmbhO2/OKRvIJ9ZnLhnAY5VDZkz7pXnpcbnBHLfEbZTF1IThpZ0AFw8L
G61BlC8oosE2r1usypVl/XP91L636BXAwhvV8bbAu/5b5milDPz0mtHpAQ4GZ1HomeHUxBaIb+2a
cxfNoH6mgeMuCGgoD3TSPJSDB4uSLnF2dCnTtj2yHMH7og8JBDw8fQSPl9Rq/+Z1lHxiVE32cZxh
eBfpD0wYc1DKXz5aUMy850K81Z2t2Nn2eW4uA4mlJ7/2vK+5s4hj+mMpCZO505+qpFgS98a0jpKy
WTF8FIgn4QBZQyAEUFacVf/ysHH3/Qzxiru3+MKqrZ1VhmnyJQ35prtJQ/lvZSL7CSUNr2s0xwQK
mxGxdIZOfS4LTBUxTstNU+XJZrk1VVdl86e21D5x0CKJDNLlYzP2zHv6d/dCIx7edQKSYCyL6tm7
/WnlzAaMQG1D8lKk/Hd3mU/GGfmdE+GOPT1TiZ7q4MPRg/UXM4r1XSfTcIgEJ/PAy6nmafOiXSlL
LJm8YtJz32LnxEOnvU+KWECrBZPrkyTO6SmKsya4OH7U/7EAl+BeCXq5zpDXDhTD6PPoBMmB3nCR
79hpA+oiUO4CilwSRvLCxQWlhpmEoY3geweOvd07gfKPcl4w46GwBSdYqzOpZDseto0SxUfme91D
bI8WVQJJVFxMrV2eq8A5gyS1DrXO9CGugmo3ZqKiDjvUw6+bE2IroEnguOZlCNTCIq2DGMTqXNLQ
eIyoPXni99DsI+bIY+CNWCoX9vGVO8BZQhfaOQPLXE9Yw0MOlZNbGSykiuTRdnBjC40PHw0v1nmD
2FMc5ljJbQlRhOQQdtE+sOWF8GT2LvobTjdTQ7h34orywX4IX5pUVK9UTuTn2KDJcFRP381MmCni
IrHPSi9t7kbId98Bytpe3bp9J13ZH4bQxoZtTb9hExHHXMiK9IwXcdzIHnKOGrMWdZUEGNhia+X6
LOLLJhuvHre4FZdUnjtVlJeAaPk+LHrq/Hw/vdi+TYhWCc7WlFWxziQ0tmGi4zWaiGm37Dbvi3rg
22sN1gUJj11QCUp9BXrUuZOe7l5aVUkeDRev+5Z3cgLvjIJgDEr1KWwj+QzZbwJMBRmNtqGwr745
50uQqAoy6zqKw/63jNWt0zAb01MfQuTWbWWhtee+OmSGBRYoIZd0DmMjGJAhzu/r2nf28UyM0fMo
Tlzn3Ww1jzNP5pMa08hfdbMizZgzadL9Ziz5J0t77x4wb/ZR9i4hhEVD2Gd0qTe44Hxv79LCQ3oz
XcY3rJ3jWxsY74Ves7iGpNCrp+hmzARlSv0BeG890CsZ9Dcsfo8BH8Ji9ippLDki5Qzh2qdh7mCo
uiUFmdsW7hYk6B9udwtYAmDThILqCtpG2lvRt6s9/gragRvzRk8zp7ww8MVwyfuPSajwGvpWFl8p
mR/zlWXSKFhrhZ92r5IGA0OcQBRZ4e+gSw2M9WQzcYC/PdPA2Gr8Bj0ecVvUBRoBEZsfndjKrETb
SFT6tm4nwvbRxK27byu9Z1sY7WqQdPGJ4HzkfoRDYv+zmyUIn2ehccLyN5e9/g/2zqS5cSzL0n8l
rdeNMEwPwDOr7gVBgjNFanJJG5jkLsc8z/j1/UER1RkRFZVRtehdm6Upg+4uicT07rv3nO80zRSB
FwgVtHc8kdKBfScNaUxTYmjnHeZOcCfEyGSf0TAbNQ7oGcB2Sxd8+J5jwbK3mpioEwYgLZ/qWNTp
upN0gxFs1xjsuoD6cC39pfM6tzVaYDZ6Npw3Ba6i5TgK3vmx4xFSOZ21C4SGQMkqFOyyNGisGIFv
TuJbyVA0J0UsJnGmAPxJhqLC9iKYdfsADl+5Gsi6vbQJrYjHvgPQyy/a7F5N7BAP3jg8aIEsz33a
QorAJsISy7+dDkZviLe6TOMfeNxoC8ZzfUVZTRUYzDtfFhXA0YAUBHXqWQJN32j3LHfdORKqTsFq
QfNeNSxIWDoyJVxMv/KzoaL9HMwebGfXKjxXU1phOKjjvvoMhqCPCb2UJeHtOjl7Dh26RRXFtE4V
6Xs89zghYgYFl86XzrFIndZVqjz9aTtme1fMenlm+ztvQ7W29nnNPeSZvk7KFwaPFz4YerSZSKZh
1s07ZGbiaKtx921uCXmK9Vlt6fsgollovwxqR755LLp35F4NqntHj7c5W5p3uq6U20w80p+dmmWv
heNPdx2azU2uGc33qV0U5DgxCjyYQ3iumdmSejNAAhVd79VKQynXNtXIBNTMcAENhXGf6Ub30I4o
MRrT6Q5hadVApAoneiFbpGDmYNNV0qbmLgsH5+jrFrf6kDDtYrK5hiLrbISjlDwTtfFpapkZTzZ8
/G5okf2GgbJN86heAnBNt7anxejUFdNFj9uO9HpK2VXngGIPS2njomJjeg9YJnrobdK4hQNpy6hj
kDNQzSSy7Gtgl9UuSvLhmd2hQ4e/bYxdkpAuGMM8fKP4l1cimvStpuTBTpJhiIevStEwNgAJmI8r
6rKyNTMeh4Q40yd/FhNGOLXNLizL9p2VzGENnTlur63CZAHWOZf/KuQps4qwxqyzgtqI2gO3IIbq
s15qCmAjJQJZLkbztciWvqFNcBthBw4HzeeMswFvnINWhQEbu6wjmyPLQBZy5kZTbHRMhTx9AjBd
m/8nEpPtZ3F5zz6bf1u0K98L4gsiLNL/+48vm19fB5/F+r19/8OLDRVlO926T3rvnwDp+VZ+0G//
8r/6l//4/PopfyMeMTRbRXbxn8tHHtp/nN/R/fwhnPq37/pVRaJY+i/SVm3DZipC8oAhtX/XkSiW
8YsmDMOSUjWEZZqCVOu8qL/UIs4vGiMGQ+qGZQp1iZH+v0IS5xdV6IbBmklYoKGq/y0hyRIf/c94
aSFwRvHI0NC4OJolLXX5++/v91EeNGhW/qemCrYKlb1gucYVuVDrkahLo7v73VG5/vrz/kHT+FqQ
4co3GoRl/8dfQ2dfN0zbchDI/PHXRKXR1AOz/bXGZnUg9CaZb2jBPLJKXJXOQGmlXr+QDop866D+
KhHMJtlubvdVm7qmoWwZZro8OvAU0QbYFz14d7ZziZcsio9olcN3s0VAhggTxgz6T3ULaTg3M7A3
rd7phuLZo81kHKtwpe4cWKiqaf0ax/7r5fUXH/MvDibjbyCnKIZUm9bcHz+lUtt4NCfdWDsNNjvj
bNM88sfPf30sdYNM8j8fTIfkDay2pqXr9p8jwQPND3U1EhxMnQgIuq8LeBgfZq32u2TlxNSadSoq
Imo1ZCrio+qsu4iCznUMFYvzfTfdO37w5GTobOGKWZ9d8TN2noD3rY0e2QJd2BDDoGl8qwDyleho
QvSpBSLpGvEKEs6y9o9d+zFXjz3RyT4m/Mj8mKmeLdPrpLEfObpDx6ZSN2mm0JgiViKwcIyQcqEm
2BMwZ0WADroIrIivEwUD628Wq6z83lO2LHY/a+rQCJ3ZJroGpd+E26pUHyBq0AYGfGVhd6bV2LKs
FtIicBrxRbJPZsGkw7UIb1WJfjGjnwl7RJ51K7uUKBO7XaMLcpVv1dSCYyzdXm/2A93EBlRrzn5G
KUk3Vj81JNl5a7tsyQ5zkq0tehmOuWFGhJ1AhyhxG+BALKBLDEnMnqmb0aOgaM/Dat13TzNqCcKY
AHR/NnWyq9EMprrhxUHgVfg3h+KM4npVVQreybM5f1qjso4KBmxxezPC8ijabKPdqrBhF4BqhWnh
wJvNIVSz/1y3nJs+xBYZ61ujS100z6vBzijz7RujpS1qJW8AJJ7L8ljonwkeVAohrCsfc+8cmXe7
bCM2PSga0IOK4WAyqBk4QQadnp2PAggfHYQprndGHPE4SHcCg2BmtjTuqnMYvZCht7LrN5sTrLHh
zBuDje4WvCzrlnKouMF14o0RJvUWpGaHEWOUnwwGqSNsh4Qe09zvTWW498MJ2RSjY+AVsQE/aQCy
3n2PuFAKZFSW+obgaEFeIDX9lnQ3oYEo5NeTLTfwEckZdpe+rOC3dLNxGK0G7fGTgB9UzfrFqPOX
vDBPcYFzuZqQZmt3zErX9MxWJURyGyUsXcBNu+hpYmWD5mpPU3CVbzkce2iEbYR7odGYQM3ESKEj
oYn91uvQFGgKdBtocccO3v7qX9/df/kIcUwpDF1VLVNFQPj75/FMXGWpDczgpJJSRfxc2qaF3f7N
g0r7y0cIQkSHVUaXls2i9PtfEwcIkmTBk4oQpo0ePYC5izPPwQ3m0DJooNiM8UsUgGui1dkqR0QU
blPIlSkf42GDXuBv3tBfrA/MY/75fvQ/vp+e5NdRz1kf6OEgN8A18TOTx5ZGBUXytpSEW3S/Pkf/
vyL2b4oaGK+/uySX8uq3Ymipyv7X/3js6uRz+r0m9usbfq1mTPMXZ+mm2FyZBmdLcB5/FcXq4heL
IgfjiSUN+juLXPW3WsbUf6GMEFRAwCsFNg4utt9EsYb4hZXM5Apc9LX/Xsj9ttJSA/7nK+8f1bC2
bqJcQ24LBNwUuqMZlFK/v6Dp9Pcd6lBsNo7stl0F1m5qobRjp1NJh1BbkrwTElxEz3w5lSUiKfgS
0arHcwYDI/DQq/UPphGUd7qu7lPnqYhA5s71KSpjYj9FiaaFTYe+aFrVFeklH/qImCXLUKEzUD1W
SvijRgnJAsXt4xZsqeGQ+uWDmqGsJCsQBiuYRRve+7W2g+kcfqU1Ek7tGb0ct2Erbl9/6YMQT7O5
3iDv+TlIWdxgR2JAa7MdtrX4OCV6v5ukcDZ9am9kUKtnCTXVU2J85cjxPnLQs7+7Av6irtFVcyld
/lknLsfXIaxHInbWaE2rFqrq3x/fpGt05gOidzOGTitGOP4qSxr/Uuu6f8EEWm20uo4We8YHkIn0
ovWW/hT20NNZHpfpy4Pe4pyroT5eS4dUDL3KnGO4hKs2OQFi6IOQe87AX5dvzLvZfKyCMxI2A0r8
s1NmwKsBF25KGRnfzHC85nNd3cqJLfc48njnYOn7r+/9epnJJQqx8dhkjjf0INjGi3H5L5XT4Kvi
mCYRpBdZPSblM0KBwY3Qeu3IKoke6M5k5GFjcClgtguvo9ho2EB9y0w/OYeBP9CshEbd6OAH5Nyr
2EzFsNbHfHw20Bp6k5ManglB/6lgVU6S8MQ8z6OtbV8s0TiXUDQ9GDLCcvHeJpansqA7QR2/tHFm
rAtaH3vZyuglQuuiY2wJhRXt/QSAyarg5G6Lqi4ybzB9bIMZsWDl0H8TxkQCiKFHh6+XhT/e1WjE
KCdMaFoGfsS+VJVzRb/RlWE2v/Wy8YSDDjfNmnAXmpJIOaMotgFly/JhqXv0CzFT+9xpj0Fnh5xX
xCqiaRgk9CbXeVz1Et1QtAEFGb7GZl1BkmkhQCZB+Arhfod4AhyHmMhc8PReRaRjeoOYmiMyGC+z
0c2sLeQBzSyGi4ls7qrCKigJmDtnHVQcY8TnoWXGhjwBfau3s2g81ZbMhEjoWufI8w9fp3I2rRbZ
YgEkOlA+hyl5ipcA92ocd5Hd2mdDMezzqI0PumMzlvGFOH59oWYm2czC6KvZ44WAvmTfkpF6psuN
mbfzRFWalyxrh1PbkGlLBIY7tGkLPaIh3IxmxwwCjuDFrgneR2XCzmM4+5DN+pl2j9hG7cIcG2Pz
Ht2iNw52dff1Skl7lPX4C1Zh2DRbImDoK5FstMKDDYtcjuWrwGro2lVGTyU1LoEiX2enqPFZp83d
2NkPPcqSC4NncDARCV7u+N0I9eaOHCKmdEZ5pudyioe6Ondak+0ksGWSz7BlB4MkucTszFMQih89
IJxjYaXf5iFTz/CcEDjGJdqt/iGjTfaQJOUeUtmPhXC8jaCV0n+fxd0UVPeOk7xXo2VfFWcx2aPE
eQts5wF5LTreojqXVdHe65p09kuMWD592nPzIoiqeWA8SKQgC8yp7+UTHZT6OW5sBp/I2o71oIfb
LKYtyfDuQa/LJ62kTiRhwS/74uwsX4LZmI5mRNKqnhWXUjIL6ejK7RuS4MBYQC2tS1LurXG2rzgD
FK/piOltzHGnh8TaIwNET6zowwaaETU1jeJLGdfaJWxX5fIiqtRlvNWfa3LarohT9LU2lhTHyw+M
6yRZxwESlJoHCL7JcNqrSEEfS8GBzgmOcmfgyCdaTW+OGshrn3Zw7nMsm8riGGWhkde2gDswYU9b
//PPaMdINifR15hEXo0c6d44WOax9ys48UbOaA0s2qPSV9Xen/UcsJyNyVDjo5oJOQrLX6bTFG4L
MCJu8QXvZiT1Ni8b5mD5r1//bFQI4AAzfhFqDuEtan62RnROUWG+wjOA4JlXBvPU5YksG2KRlRrX
IEPM7jVLCzwKzrCVtT55VRQbTwJ5ImwwkEBKmiirmLg8GmqgTeoZfR9TFeJaAi2BrQXAOLCcb6FF
arliB+pOEELMoJvAnbWF5en69aUb8leGNwImqrWkL7C/aZT7NnAuEyO1QZpAHSUBTE711DdHylrE
AOX8gsPqFptQ4H3pWghGKq09TGmI/2tBzk/bsHqutPxe6xHImEATbf6IaSvZgt6EwTjN1R0sfHYZ
CRcVM1wlOVTpW9vP51FNvxWSuTimUWKr8jXAql1H9oZEMuAY1mZK6oOiF4RDvRO07LW+5i0/Sl94
KEgTtcHe9CqQ6R7rJc0AB0BuomrsTkN4e9VaV7S9EqCLF8R5pAYrlgB0wxO+QHXHMkCmyr6Osptv
sWGDc5BFCChRgK9aRd7qKNn7gqEmgrFB3PE49Yza3nYAEO0l40CYZ+qc+zQwvdQfzoA7aJ+DGwjg
BVZeGdmsl9OZDcJKj8mYA/mSFOyDwKc3Js52e1OHITqyYOfjNEwcNqN9DiopcbtwOPWpPC4HcTkQ
s03fHXJY12W7bok+sok+B/jVkL1mb/T2tZN8vPFFMCmxomfVUFBEM3YlrTvCB2xXhChoeGIVeg6h
73Y8uNLMIS1b8+rKm33ki9pwMpVwyxYSEqG5jVQ07WxUU4jBNK6OBgrlko6HbQT7ciKvQRmxjJrn
eTTvfIKdm5EBW5U8W4FG0mVxXtA5CTbsFi4dOKQ92gGv7s21VkFT6lTWjfEIjva5LpxLTyySAryu
myw3anoPzw2C/w53QMHGEtDZFcaQG4whgli8OMjGjPDogA7p/B8pUO2eyyXLmeqhXktLa2XJmgFg
douMGkj8imfe2hzxwOMVb4A9A4dAVqnTGas2LVigKrBvatBsoIuwb4Upb0vnLeS3qVxbKiGqKyzK
nj2Abe0Xgly6CdXRzZy9aAHNSK7JfF4bCj+cGiCwJalqcK7D4WgE/R1xPZu0DDaOwRa3R3Ve73GN
eSkf7D1Ekxanztly2BjKyZWy/CCjkLhb2mvL75Qt7XTD3pGrtx79ZmeU5taP1lxgP4lHeIscn3FZ
eCoL+AwdHD1aQOFOtZXv1UCHLC8Q+tTrXtQHtSy3CizLiE8V6o6XKco1CsRzHDTn5adEj/UcY7Lv
NqK8p7nNUeZQ2stTL7gRbbTqpLgMkG9aMt2a2FwXyrQlrZssCXzZZI75gfLQlz+qxtkBqfWqijC9
zFzXBIsv1zNKpnPets+NCiYsmq+pHh9458RGuNS4m6DNDgQFr2qWUX9otn1h0WxqNrK2z4lD1HiM
zpweRleo51DWB8RDnuCG7soBjmm2NkhSWmIyII4elv9vVOeEPpSTt2xUzlnu7A0zPKOSP/giBNiS
gL0jZItTuZzjRlxUeC6lFW1gvx205rScZDDk+z4rWQDhGQ3hyUjbXWIZdyiFvt7coJvY78dDOQ+r
ocyel2dhBg+sYGPRvISavjaoVB1o4Z2d3RJaY52uvk4DkiA0lFjl9ekyIAR3tM00dd6kfV+eZ1AN
1e5mDtYGWeieTPaTcECCc3VxXhmLikeKNgCTA3dIcl14Q6o1e6NRemiIr+BAiO+SL4aYD8YYH+eS
UvOllsGmmpPzchZaRdy0gJ9oie2Ms8zXpjP8dcY9+QvB0hQXVKAD31aYVyVkjjGWyncW2u2Qj69N
4F/ykjDOlEELiamgYHcOYCLGVHc8JNws07c1sAJl5sYJmsPoGB6R555u93eCB2aQvxs2Mt3Cuh+F
E61zw7+EwEWG3j93sfJYJFuIOEkZnXJj2Baseqri79OYUdMUHErBkeqmJQjovrSddTAaa6SUG8I0
WcrNmaTEnim+djT0ARewsQty8Sp665zpqBkJIWoYpGegDClrEJ2DXIsZNJE8HL2Ru4KRS4WfOTib
YZqeCLBA7XLzSbROUTGubA7mYLdbG28MsCFnZxmQBCPbFW3HsbJe4trPSXDqTlEwvrZcv5ZavuQT
/isoGmWpHOzGeWi66DSAPc6DN6O5McP/1oZwCZ3wzsqrc41qM9UK1CuVR7wRo7ku4lEQvGZK/qQC
w43QRayAdm8FU3s/MN8LLXgxcQsm4E5WFriRtSmBEpuPCtI8tpG71E92GLonQY6ABekCi6T9VIa0
YgHXhsmEfDuw6SYiHwNYfCOcdw0mhfyGQMJVD05+OvyQVv8mOoyVtHNXgrKu0bkLlfkN/JWhcpQN
rJtg526feiVPlWp9oJaFouSX39kZnRREHuXUbhs0VuYCYlfy+ZhXhFWRipemN/x/ySohKMAdbOtj
GP2HZryMZnkLIuXR7JoFBHLfkT7TWI+Ytp9kSPBRmXh5jaK7V3toxuoSBVUCoHM1xnBIeWY0Ivln
metvBYrtWXtWF6FPX9dvbRec6lB9j4p+a5nDswEzcBX7xVlJ7MfWcohDjr0kKndss7fw3zZMCUhY
N94LO3jHx3XKx2JrBCMSmWY758oBZJ7NReVmOPd6u3pRuQgxDBHLoF9CZJVjJF8ti+F1peSH6Ad+
9GNdCi8vR/Zha1mzzS4MUoW53015rw+YrIpLozv3xpSeWzjcpFn+6JP5AH7gJwoW8qpYXIv4Kugk
wnk4RDwPC8ozFCCnWHYUKdphVB+F2txibfrIx+yOGcO94PmHzWYPcWG5O4HEPlHjrk3A71JrfxgR
W6lMe5ZlQpRx6zATuDSEsYA+Ei3FQ4ryQ+NcF+K1ACAIuV2Px29RXL5UTn/PNfPcFuWrplCPD4vr
HsrPWF5MJejdrm12Fjd+zgrf5+ymTeLB2UbsIqKvlfio+2/aZL110jrUxETBeIJe4s8XKA7kuDoT
YItoNw/hxcoRgpl3qAawjFXKj5b6YWX+aI0U9GKiKS7JWrAC1O9F3TEQb0nwHgq5NjlTKa4/hSEK
+KUTkIftgLesC4wtheOoHZJp1Gkd5XdRLM9mh6cvIkAxmrYFlId1kBgfkZ0eIlh3pgWCPultL2gB
5i2ReDhsDkgAzBU247sSM9SmYgO2LWGPGXJYt60JYtEeYe86IPdnTGwKJQGziyXibIeMldtffptj
uVN5xESZ2JFtALRHHT8y1QKHQelZzJs2cV7Rbq8ZW7K4ghzS7HeSy64FAdaiDdYV5VZtO/tG20gV
3m/fHQue+j2gNa1s0eWOa9m3T5iETv1YfbOC/rYQblPjqmUta++bzRyq9VNq6XNW9fmOKR8LV6Er
PHDO4ObOVeDo606rUH1LljJF9ttxLI99zqNzVgniLQGvbapsIJsMPNVo8kc2BmtE+/QmeHZ6VlA9
sLLnbtVkhjuMIM2lg38yJnI7oTAZdH2rKMY2H+EdZtCQptHiRgvJIJ4Ci0yToN/OicGI3r7V+baY
4utcj7eRxFA6ZVg28wezF1vpaHcFqBkjQx2HfLBYzd33OZlx8BV7Why31s5vI5v3LdYipLzaU681
H07GjeDnrhIzI61tstudiFXmXp/KQ4ARfkbLH5/7skCBxcnCfrXRlPhnA+ZrBVr/zQc2YbDbN8kY
NFMaPzwrWiVx8XrddHTvXIlAmYP7LurvtMXaSl5puPjKusirsGPmARMgBHhF99xj95r95CQHe1tm
NiNCaEIKYGKA2wVa11KS1uOvBRpBLf2A0L1gxc5RqieuKfyzZMfjD1SllMUrXVG9coj2pKzUQbZp
hnA/lx/pUK8hMMIxZy1K7E0WwgChoNfw9zbW+JDiBRl1Hj+umr10aNeUlm2V2hwh8EMPLPVxlxTI
qqIs33cAp1oZAtUyqKwGzB80Y1b9rL2yiX1wuqw/tZJTiFtoMyiBN032fe8HK43QkkRhwszsx58J
zSVOfjgByQ/dKhRPTICwojGc6rOLnMlaAATPUnNPZ41llmgAJbgDaOmBGXwIlGIJ0vTiqN2GmTzb
fbpdhlCG/9Nk3c+mH07LDqOaD9y6AKDy/AJ3YjOSuCfzYQfMeW1O1s20A9LlauJGmtPsKz/z0ocY
W5ypO9UaxpjzPGqq12Q+QWLN54CgRWWUakETkFnAOmYd4HghIo99L4pr5nPL7ktVgB8UW7Nb0Kxg
/fT40Q6R+6cCVtxZGWvXCI1TWUbfFfhygaJtMkxVDC/R+SdI3aLgTlKbqkZ7KCFE+am6FRF+LT99
Lm9N9DEQczN+QjY+hCiNW4GpR4KAshcNne68mkGzG8ho7pAH9up8nkwmnQ74QIw2GqghheZ8X8tt
LK17/KUHoprnFZor2GJ28GHhdVy1nbHBnP6z1vz7KYtIuHa+kSHM63Iv/GhjCO1KuAEP7aLcFiNB
RPQd3In6MmkcRMoN4WxwFRA6J+XZWlYjWHl2ufXJ1kjicSdL56hCYY4HHRdxeGe25SYx7ssOtXZE
+JMmLsbcE+Wq0g8uUM6ra9KBrrGlQD/U0TS0V2EnT8VUnOhIXoljYYPEDaeGp5k8LyxF4HWLl7b/
DtEKATRAAKD/Khl7fRfTzHHcOk4+MAitazPb9HO1qx0byW1AGM4S9ohIzibVA7XsSiujTVbo3xQ9
c01Y6iT3nMLU6XfaXHz0y3ayX1SGtdf4qecTcPvetNMptCwVGCzQ3JR+SCpafJoq/IbER9aY+a8+
fNG6kcc4cpTV0JV3cK3dlFsmNd46Pf0+Ojw7LRulsvaMpRZ2t0qcarGfxI+G7J0wQDJW+Ufo+OsC
BNPcWz85ixxknK39nCJeyz8G8W6Pr6Xqr2vb/IHv7Ni0sEKBENMV9jJzeukHAj8JVLQrYaz01PSm
mZY9UEAa6isEv8geIXPapKo0ch10bJNHScNiIgCSWaXCzLuYLS8xskcFbXJFAu9YazSxDH/NRbbR
oBBo3YMMI1DUhjiXKHxljR9XEd4QGNeBn2rTXOZOXaXE3lYQj4uJQBM3q/RrJ9kOpI++9U4qPP+r
KuxZgbkLZg19LmAFEWfbwkBpOkh00bt86pm3I6pWzd2cRFvE1dpKASdoagCpxHxDwLCuQwnAaz5E
rX9s0+E8p/6GfuFb1eN8boz8J6YOkiSm/mjOchUo8/M8xtD7aTWyRB8ArMIXZVZNBkjXL6X0GLsi
ZWNbxUspgkAmcBv9lKRkCVDjLvFc4RL5ZJV7ng8PbYt9zBEHh3uoKEAeTuGhUYNdBLtUI7EpsLWt
3fsH1Ip4FLUB737i4QNaG7Sf8kl4xPZuyphw9MVWXkP20At5iTBvpjVA23iD8h7DyqhfE7oBttZc
tEynGQJuUSPUXv8YK7jcMtAv+fiYLWWbLSdwa+M66Yz72QmPtLEfh/mzYqtsxuEr4kJ3wuFFw5VN
frPPCCLPU0JhGcTtdOgdK7EdqmYLs2yqx61qyUcIm1tq+fd88E+CNBGGI9t++jD3DRsJN7UU3F7z
fW36nixLeOMxvL3PbiDHB6yuHbMfV/TNWLLRpduD0PNJdOYEcWGX9WiV+sHT3CJGLzqX6mfcAAUh
n4D12XJ9hY8Km62eTVfrnY3dK+8mcKuVWedrK4Qu3cu3CGHpmO61VtvlqXJRoFWB/lyCz+myq7I6
N/UdvM39UPMrqpjwVOchoR0YMSnaSKCIDV6qvqjdUJ22uRqguuYDCQeiV7G1nKOp7sMicOEYESrw
EgoammXtpYSzR7o7wnFmY+EGPIBI9vMsKXYzBD1EHwHC7dFLW3lVuLU00uzpNLk5jMLJ6g7sdncm
XNoOLW6sU6TmDM8EQh57MSUoXKgkxKmE7ZQP09CsLbNdj3q3trt7FYo1RoW4+Y7paNN0yjpE5ZyE
zclu39LpAHPDbRm7FfN5Cb62vyfFD6tj66G64XBjA+/OGQ1eGPGlhrt3nznBTs1fFe1RjfG6vfd8
dBuXjrySsE4KiEodr4LcVJByRG6sZVtnb9WYnZCWqS2tRvyKNTOplHrYficq8iE27I1V9ZwGAj+X
UPuQzE9zRjJSBg9xqG2GMd6wCbRQvPvPWYyVIrcRGzeejvsdBxwz2l12Yl3MmphWUndwBogA1Zpd
0go7lIuZfhPaL4wrj7pGhdCiZwtplLaQb/K3VvlmVnvpE5ZpXkjrXdvt55ABwBZ5izzbvqj2HgQV
87efUYz202xekMsm4jg65BwLY2+qOJyTN9FDBSyVC91c3bYOetu+pOR2hUusHogKOkhEFoJ6c+yd
FjV7i6dIOhduqHyrTePEXowKIIvcQVU+nHJGJ32i9dbV3/KJZpVP+KshLgm2hqhUtykTxTiHNjpr
bmJZ3pA3W2zod0mq3EJMkIgSVza50nSGRFkg3mrv44xNXsLpnzSw7LTsJnC/KAZVyDCuji03Kp2l
5Qf3J5hOhhpM9LNpLmHM0wOvx0W3Gnohd1MzaywLAJOCgSCqMjGuhbGBLq6dwiDUTkYjdwyi0R51
un8Lly81fW9ddDc02o6bzaVck/Rdn2pqBgrTOki5FCf7LuvG9l5JkR0T6NJlsIrzhHZmwZjlNNZJ
eNSJJTIsQemlDdaZAJp23wNoX8M1EA+qFiZwndjRNqZykblUicgLdMYiZLMoRr6vxsH/xIR0otX5
DV80OPooMS+qCaFCsZufjC2no6JNE3v1YDp+vawNeOlJhtr+6+XXl0qKt6gT8Oq1+hYPIrva4Bz6
6oMpnjjmo76ukHrcfX0ByQzdMnHCNbGD4tgR9STTQPuW4sRbC3b4d11y4v526KZB4JWmbm5JnV/0
6gFhNjHoqHutiuj7lUm1cfpJvS9r6z6fJgTUUc6SACPsrVliQOeZa0OUOQgNH75NOrFoiMIxPbO0
ZiSAdXoBkS8eujw5BoMfvNr90zjRn4O+3WOQqRPAIejZLI3B+ui37OWb5k7RiDBVxqj+kMkPvN4D
/cQRatSC23PsLACgzn/ltHW3gQ7ivraZBazAB15iwgzIp8oey1ZaLujoxm0HuISV6uhPZXns9E48
OgFeAKKs6mM0Sy8HmfaiBOP672QWfyGykBakWFUY6LXFn1RQVW6DkQLF6yqYqt0OCuyBLRzm7LiF
k22ihmub8WdQkqtFUygv6wRwMvm35E/VxbbwBQNGPb1mPaw2H4j0Jm4bjd5tqD9qbOS9v3m7fxSR
LZoQaUhL8OzXsXQx7vqTJkSZWyNQ8X6RJZqFmA3cYCjni9IS6AGiY6MqU37F4+pfkm4ZbVt1eZcY
jMZTf/ZBVrfs1ieotItkIkYQnE9pULqWWf0gnYV/4KT+EXHCejBtoJrMnDdhHsu7ry+Q3j4z7elf
fyLtP6qIJPJd1UKwLVE56X9S3wU4daMiDVWXXbsDkr6uiFngbUICv4wa0wSjwIsOcYdeq1VGBzJC
yXSzhqcky+hF2Ja458S6hTmNV6Mt5fZv3t+iYvqjCoc7SwDn06U0Le3r/f9OrQ2pW/SKXqsu1kg0
LHLsN/kSn2LES+RnMtP/iDT65rapOKewf5yBOW1Tjt7l60vQ+5t//Y70RSj4h3fEoVIN00SrLhyh
ieUa+d070kLFQfFLf1Q02rDpNKVfd8TH0Yrt4SqVuB7L7jEmI5h93qGwFH0fhGqyzoIUmWY8lPvc
PNRGeoFgM54Fw138N9zlslKfBVaKVR0P9v2/fs+Wpv75XUNTtFGM6SbiahvV85/UTEWVY9JiOOcO
ocjQlhLMMmvzCaMidvCKEbWmpUs6iivEiGAC+bgz7xuyC9A2rfVU1TEpGl4bBnA1iIP2HI0I1x4q
uqT7FfqdTXclu4oqIYJWTUE1166Il3A8AL5Y3IgPrljcmoDxI9kcxLprRFPJfu1oxbcm91s84ZqF
B3PXgMtrdNpxKTR+IkvyG9QB/4EnsYsWrVhbXctEMW7OeKcWsSZ6njnNSbKOCI1jn7QewOaQ2te/
9og5jVhDkG7hMIFN8SMqg7c0mNtNYtVMqxq0zzMlMbM91ldp0l0iIthK8SFha6fob4tNPRgvdTYQ
35d3nacWyrY1IOphgD3atSP2OvVTNtF6l7ESufX/Ieq8miNF1i36i4iAxOZrFeWdvHshutUSHjLx
8Ovvqrk34r4oZs7M9FFJkPmZvdcm0WLo9Mnr3J+2JLA2Ra1s99jI3IyrFUMiWReImiAM/pBH+pwa
lXVk/vzk2+oLFshWBRoktW8+O4Yr9n4wIvwIttkw/QiLcNwGRPfasGizRXKfz5/hiONcI6KrIh6B
scx3Wc2fSKdpbd23WVgxMOqFz4ed7M65WefL8OHHNoOsJXorjKd6qQhU7eUZAjki8xaRW2OC7h1z
SR/GYAKOdnWkBw1xiBcryP9EDlW0rZoPvjIGYP3MCl4nB1No3x/ifD75crwI4Tw6xVFW/aV0R3/t
WfNnJ1mYRfQfAyhdu/QFnA34OFycDJYqlOSGeh6a4sdSAwrvXpHPPVLNxODRK6MhlZAgy0lGCHuy
5DWm3+oG1r9d5Z5ZY1jnetQvJXBqykpS8ZrMBDoD6y1ZxhPocZYKlpus+ceLoOcrc4sZToRbS3ni
ywEVQvA7VkxeUSJ9xj3Uui+u724lZf/Kt4ltl1d2ZfUtEXUU0kR8PZMfQ1eRYq+YjKqDr3yyYY9A
kUw3Gp/qtrW9aD1ntCU5JPCSWQndrTzEpF/uZwPbZEGqoIqKQ16LN4qZXxXATmLH1KxIjzefISRu
g6x8aYjg3KluM9TQGAZEE9YuC3goBAbEI8AKiEXMW1Ezwqxgm+D57SvIogCpzcygV5zqOvrBD/Fq
z9CZyR7epfqBkCOiOxuvePPG0HbLnvhP+YD9Ooxd5GYBfk5ffQhCDwFBE3tZHEiSeM1jqA+WT5QO
E71NE3gP2HGzQ2uygsz8rLw2TJk3o2kRK+c8ICy1HqcAXqlLmDaLuXzZP1bgh+lv+UL6XnB1WBtE
bXotII1CgfbJOi0UBoyx9k8BqQ0r+BlqXw1J8KxctPlaO2eqddTSjvGHJS8eZitRYYfloBvrp8Ga
WI8nRDO0sfEXkeNLYrmPRlCee6dorgNdL3RTE1a3QShnV7urYjIflir9FFXS7TAM7jzL/XYCz9oj
sXonHLA5onvaRlHtc8f5K6K+n8rYJoUk4n0LsBnmaBL9qv2BhgY60pt/+/yO8PYWsdam80fZ3mdr
M7yVsbdfLGoqtwfAkFfLxWi1++A49SOsWrFTNYNMNjEByI8TIs5+ayygM7pONkRIFMc2526RMDb2
DJN3JsCMY5oS1Q5+Aw4cOFQrkfZ2CNw77osKo3Ww0EoPyb+x7XrXPJdlHoJCJK21t8Zrg2wzNFmt
9GberuxWtBesj8mDnTQPypw4/aYZPVFOXBkxlOEo0Ar6iF7XhlHCpkmTl0gO5rnLOH99o4JkE0kX
pIeioHzzYzej4M+YSeG1OjCoQuJGZB05udt6Fornvz3XvpsfYxo+FwrRs65O5mIfEIvKs8ur82C3
iPlyrU+T6AaUMU6+NgvjS5SxfyoG75lEKHEznkcWptt6YMevfaGxtZjZLjMboAEUTUzyad6ViWoo
V6j6qawmv7waNqynHlAfR/zwyhBpE0+vTZ1wmblWj4BrDB4qQgKUUefPjpc+S7jpp7Ea9WWu1LbL
kPmY3SLPrfUY29hhzcT/VZVfIKYCjM5wjPlG3e5EwVHfIEcYNEQlZxIwVMYYWsRcE7oFuywyzWtb
6OQKJ8HWqPzmOhW7Ku2vU4AlIMasvSavD91jEULniLe+9NpLlt/5JF3yAnmZMb9Rn2udnZQZLA8e
3Tfpac3RNRg86il/uuepmQmlElZWifiivCZN8LfDHs/xyokteKPQBF1TpfyHKIH/At4DhmSst0xW
k70zt2SZOrG+Slg/wRRPh8JwDAZBEQjwvHoyEQRliug3i7nB2l4IsXCNxr2A/UJlVHXXqemTg1vJ
bdvIAX1NO1PwovyYGOx2FWngXuVws8Q+pKjB2CJqso4pamuohLpdD6PojlnjhpJR1y7S456ffnL+
70si0YUjubiWFkcOoXLswqt8hCYVpQdGHp+AWdwb12+/i2oYBX6PatLHLhzN6m805IzuO+QIBFEi
q12owYyMMLjIrjZW67skciXR1Qg8MiO5RVbtFBCl9b9fbgS8zJkixlcgs2BNwza7bJF/efSD97hG
Px2u2Fpwty9euZF+ArM1hWqpgirdx4P50dxV5BG78HXSItW3CrYvpS2OqsyAt9cpI5JM9ScSfs5E
D7gnlUfRBSbYbuyzYLXkHTa4ojox6GY9G5Dve6oEzj/VuCzm/MXdpyBW8zT7bKGl7Lr0dVFIgbyq
eM3EUG+QyKHpsojA6XJBfkVtvqnWy04DXeoR3ib7ITlFqwRz53GYFhjzynmCRcW6tHVhYRiOdUqF
/M4wPuN0ItnANbiZbfsI14Bu1fZI2Sni+oZm/cI8H0dTHVFI+irYmGXLmFsmXGFjc89nUtNVuohm
IC9wxYKWVqhVmco0+UVY6klULAhbqHyuKIoHmSP2C7zoDXWngJ5TuIfEZrHWiPghS9iPOGXSnhJ6
KJalYS77Q53Yy84Fg3cYYQmz2CogEKqGFAM4TdvRoRt3UoRZVQpvIFncknkL+7rYLQf2Og94jYlb
4pxetVlmH8igah5LurOR6AxsW1Z1yEVxEmTN3cac4U5va0Cw2XlwGOpbunniXbxaZhwcWfT/6eXV
z+vq2AWOYLDpfXeFGW1r2e4BIoP8KxZkU43KVo6ZNxenwi+GJQ80CVEueAUwKtwg61d3A9cliHFl
WXZ6rBJE/kD42MpJba2HvA8XQ0SHPC9eWtd0TqlBLdP7EK9BqyZbo9Zk23i1syexpoD65swX3W+1
98jCqzi3isGjTx0V2hZjGlVSpzmYq69Uf8ZlIfgJmOW4R0aeDN5yVKLvGQQ26PK6a9WA1Z0FFROF
4wd0KjoO87ufUYHFgwhBDpoUJZyZVAd7o8muS8NdIXtE1T5WsJX24aLG6cGGHnkcS7om1l95jXoK
H6BRsmlMY1EfScH8vy///S389nIr5+a98JP8/N8XbArdaqTm3c4tIdoZJrsQvO67Z/bWo4/kMVyA
h4UDAY5LzmG9OAY9+bgdJn8kFi1+TJ0mQPXaQpsrp9CABn9sZ9PGFBZB6pBGfvWhNl2HAmTBkhKO
SOkAHcIEeinwQF7N+5f//oqxTX4FWD0RIJLARjCZ6hSL0Rxqz5HPvYFwCDZRscCfab1Asb505m0G
hLAcpXi07SXsx5IxK9dSDIiDgBreficucYt1am/LMsT0U+3KeUTCVWaE1C+2u41zJkzgRmJ6stsS
G+/DlGhKO+WsTG0NR7eqLovGNEo0K4W2Lb+FvzyXOdhTxyM4tT+3i6Ztg083IQ8w8htqbUIy0UPs
ktR5h+l1MpLpNW/jX3CmDKyrJ1d30XpS4JN0iQwdk2Tq47Jm+apyRL1WMT3JoviAlIUiWBOH15Zg
gU2fUDrA18D2d9A6DiY67JU7sA5ATVwQHztXW8NN/8JSPmVZrtZiGnm/2OJVbEKMu0whcHEoZd5O
I+0JayhLmwil6HpwkQzZDVNryaYoXiryPSUIGX+JXwh6I00kfydn0AkprgWo4l9oq+ZmhNkCK7l4
TmvnWyTGuOsUiHJEfysUY3g+4ovNDDGU2KJkiwvFH2OEArDhIprv9cR3m1zzwdVhR/5Xmj/reblH
n1bDlhkpKiMLlfb9zWnddN8wm0FmEW1cGkI4mILCPEUHTExXEmYma+IoYoyrp72B+G4dz+PWwVu2
8gDvrsjl7gowrqNCeE26uluUfyFG6I1tRjvKA+PkLlR8I8Nh3qWvvtTTmrK520KL7AZyBE0b+dTA
mkplyA7AjfQWWTFMONp1MOk4JGdbQKhbmxGb9hlyB/hPe8EP1HVsdNJpzbXUhHG88HIGxaet7znb
KMJsgxkAVfPDENgyNBvzLjSfv0pmK/saFzxcECLJ55PO9l4tWHFp5IeFiaSobyFXgew6EB8MCXv6
zer8YQSOtzPHbzq9p5Hs041ftq8xKJz/jqV88oF2UAzbgNW2TqoRoeT5Q+HLHKfneJXcmKReV5tW
W/XW5DEA5pzyh5nnOsnI5+yVcQDAT48YnLH8gERpjFON05XylbCjtD1NBA9gA9D0vfV4pg4+Tj0J
unYKTh1IYLNRZnONyZTYyKD9m0tWwNQrxFQ23IqtdyVdrwvhylcUof0HklGOYxNKMBSXlpivt/F+
rZVcjKEj2iVMeFEaVzWnckgvdZN+KWISNoUzIG4jhFjzP+LbQhaoX6LAz/cmEKVV0a/nlo9aEHmD
Yyj+IxCDbyrX6zDstB8Vk/R9qaJu5xmIMWYYrKdYdo99VtanOnXdtYeVYF1FAv91K3ho+mlvWj6u
8nl8NlRUo+LDbM/lFbkcFKukisqdcjFrFFT6QRLjjBDxpyvLelMtPSIHiIN0g3DtU/6oSVhEIPbI
sv3M3+ajdehc9TGnCFzniqBgsCF5yxppTPZl+S8iN/ClIg9bBN3NH0pcAN6UrAs9/ZRp/kpotd6w
GIf7/EioUoxeOzp7g/BPlUxggeKt33r5x6iCkVXFzsxTCxSJXAd18AqxID2BBRrxM6ifMUAUyD3D
89mck542g5HeKwaLk9noFrpU0aKfW3An9YwLaqt+cyp4+8Nr3vSKa7aLke8zSCp1Y8E1QtHsEClv
gjXcpnLA3NO+keyKu5kZa502E6ODfg4bwrX3sEZfynz5ZvavVy7kskcMb2xx1lkCY5F7ndmIsRmT
7G9RjcRYExYe282yD5bu8R4BG84ZRvjZ9RK0VPNad2DzIzxwmBWRoBE1SZPNa4UygrYtwSQzE8GI
lbm/3KHvq8pUAfg6WlK/8uoHQH7/+xdQd/ASwHghrgMdHoxycHfpa+8N9p6g+j8BZ/E56srvmnPM
TSfzMHlJsp4VbVECB8Aj9CrMsvjEZYVpodDPPlzcPFb1eZzdaz2hL0P3Uu7wgue7wH4rm+ZB8DCs
Me7/GpofX1lXB5XAPCvv+mQSmBiMJP2j9GgxCkLedsbIE8pS50m/aMe2trEd1StLM3fXsYHqwY53
MVeHTFvnqi3jX5ATAtbnx7L0/tQlau/GSf/wOeWxcVBl0JpsyDU9gIaeP0ZMQI0BOjEvureGnaUP
CSBDjCNFefVmPFfaKC9Ib7Yt2arGa2ZVMAQn/UkaO4shFnxUC/fNJDPEPBY9kNl657ZFdyRo4mLV
zq9EF3aq2E0aFiMAVZOSG2BwDN2WfRDt/TNtXrTWY3ZYwG/dIbLTpow2lEB7VSHjh98esMMlWb0t
v5TIs4c0Xb7tfqLlzP4VlvaOKVke7gxOtRwU8NU5KbflMFSrJHDPddTforysL/eMcVzMEJnUzJI3
bo5CIo4Spf9EBNlF8ZhAhhr2vs2QwXO7p4m3i+oYvlFqST9kdMPWzOubtSiBVkOXOouS94XXbUU2
+LPZoFFvgkeE7fAfmfgF5fwXRRlNnCej3cLglrFFsk3d5CEOoIkzb4Dtc8dNutlPpxCWgtLuTkbn
tyEeVlB2zFacnsIfouQLhkT+7zmz3PYO5QDReoCaFirfvhgQ3F7GbKeJfzuW92c/5X59s6C9O6oj
5lH4zesYx3AhnxoCyH0N7lXJBbNrb+9Ajp1LNziYpl6Q+S1vPXH0+DEx9o4k/foa9wYprOsoxcLi
p8sn8+r8Mnv5qfKM8aD+a0ymPX6GVzB8KN3nPCeSPIUP3BBOwCT0j2mz+V/sb5IR5Dnnx2IhWkOH
1TB2cNv4wI9DcNmX63lpL3A/vQ026pyWhVC54X5SWYRt1PXU0qNRwuvIRFHuxpd68pqtU53zxix3
ZW2UW1HFmq1u2DQ5qljdH2a/f+ls49FUJx/yIRp7SeNeBPmBNF3ST0OCSw4y8YdLOYOMHl2kAUyQ
NnUqqYPRpRRx1q90nr3ZhNHsjZZQYGYjfwmlmdapkX8lHvkcDkRRspbv0BJ5FDpgQeYsuywCbxi3
5P3BhEfdI97Swgp22W8isZBMrn9AUXVauPb2QCno3S3sSvHybBuhBSE9NaacmSuRBSL9aKTxGC/Y
JazisRgsUj7ZoDjgRf3B/+rsUYcJA5yVIPeJIR1ykoCmp0GvMokJ1a39GA1Mn2Ls0Kqd8B4ggPRb
5DOjV5FJ6lkUN1NvUeRYiDoI/H3gCAvbSL85gq6Ya/Vvr+zxYJvHSer2CJZtQ/XfPJT2M354Jmhw
ze3FkljuPLJNE4Dh6BCajHz0NLUvNkcsC2/32nTev9LTJPC06hplA108ApR1VxdWaLYkPmPYhQCq
nZVVJre0tMoDS5qEqjoTT8SKQyhlCIHPZloHdO9Bh3TY1wRdFr5GjNw8WN5IpB8ehBURSdvKqW+T
EfwsmaqOWMc/LfVYOve9yHlyCYfvwDMTgXToGSSnVureAsmHqYrxyV1QyS0JZ5SP9W9tm/3dMU7F
mVwA3H5M96koKcTNEx7NExm//koxGrwitKZrJIlKI3PFO1Fv9ECsBVFBiK0L9TpQcqzTObN2WKVf
TNCPXLo8rkZ0y7AIhkuf2zvRLP+ytLGezBRD0oz+o8UhyOANmW9XWdQTcEmtiF9xHqhiNVYy3kHm
7FdyBN5bI6yF722GwrE8lDb+85JwTerDaL0tRn1oDfZWIACy0JukCh2fKBBEeTVbn+hTNtyMuE1D
NL9jV26rQnGVOuIdgvd379PHB71BQX6Hx/TO+KYKJzk23fTV8fiz5A0Qk8b1AOSMC2ft1c8kB8K9
lJBgtYYVL83fwA4+46E72z0/Ci05samPskMTyf5BZAIueGxTXc05IoB4klsR5fMaC+sERCC9pMlk
3kS3tYVdnuKJpY+87wVijqoqrxU0eh9V20RSdQExhvXVK/ECjGHe6gjdPSkF79A0X30c9fDXE8Ct
Chzr0exvSZsmIbu9etcQXeMm/WdDsYhOs3geK/uCLRgJfoIzWZPoQsYvuscqO8NZIblnxEePiuKk
IhAzi4NoSmCV2DquwmvIXn9ktIXigkGLmU00YC2cnELTVMgRiyMVH/NeQ0bHDL5zXg7NOlfbIW3e
yQIhLsHHG5ZVxHBUAWm1XO4MYpiVkhwgtLW1pgbJXbVxym/Uk/u0j3kpYcQS0rvTNlM1u6+Z/3cm
4nQejBkEUlvE2xb3No7ghfsL9XhTmlvp0lQtyKanKD0pKde4YpnH6iQ0Z//T42E+1fREbOq96ozT
BD3j8p/8mIhTL3mUrSoJ551IFqUdShQ2addVrCLneVcsDOAZ7MUQynbtkZG7s0LoAX6c8VQeiKN0
uupB+/UphluUVZzvhm42VkfEaGRUa6zAap+3BDfOlRlsLK/EgFvC2ivMJ3PpqzXWwPqY6WTY9F5w
EAFOLTW76thy02BXtjAfFZopmu52fQ66s+oTJtOIZWc73dOFlGtjMEoYVMk7cPmN74ynvhgOk3Bf
tFJviwukipAUL2xz5jvqBv7JWhfSusuQ2pDSjrQIKRjv2TVAMiS+XYFVFxJ96KFVi7OoPxdDN6EK
WycFan7fxbGVaGSwNsShmX0UnB7PonU3TX/rTPlbYTJIqL0cR3z8XjcSHiNyaOI+QvyB9mqOBurc
ec43FWGzd2Airhl/J8sBUGOww9Ou2PnBNXXm4I2IYmUbDA1G95pAld6aLs9xT1zulPIDzECrk43V
bfhJ/nqtKHdtL6atzpiONATosaFQD/5dT93wpimFJBjFDsPjxA+tqom2bfDIjAhkKGOLhjmTpNSd
huziRV62NY16CllYdZtRg7HKcm52feePmQIsOGujjT/by9p0Jm9HuQ6ESM2fLiqB3HPHyzA2L7Wb
sQ0WBWNDks6syvisTTc7jrG2N915BK+t+wJLSfyp2h3DMgIaagqTnHmjO83HuAxeeu0nKDksi5uL
ycY0+/ZLTN/GLMZ7F0IqKC3kCYkMz4iTx93Knxdnm7E0ZOBavbM/uXkTdiux3GaGGEe8meOq9PPH
yhLGa1LipSB2bDWaTntoi3Hnd4N7lRhl1sNCeuJI40dRy7avFt7BEtl+7AzguAlULaaYe1V4L3bG
wrYCpd3xJoWTwR51KL0M7w7GY6+I/FWigI1asffruqyv9ajX0SyIs659/VAYmceivn1j3UfGnSqi
21gpf42lV39O8b7P/J1dRNYHArh5p92DmxsEIrRjxEJv/pm6Jj32F8td6IQGIAJl7TwC/wYR3Hy2
dQMDs2Xpbg/ph/Lbg2ahMtifUmos+qh9eS4N9JK8nxHtPZyw/7jF2zadYZoFjFWCyFwTLXSrEV07
yBYn5Jvru2CIcLSDAYV3NeGdRL15lh3/JMgxbpJM+TYX/ioSDm3oCxVVGDhFzMHH6LHOuGT7PP4g
qG+6ZUaOe3aC8D/pbAen5zGIsg3qvnnNgWaQnD0u3Y1MjP44xLQznntgXPDZiuxtQlRnJUO+CWho
AFo7Hx6aON3VFv5iUtUKs2DzjZnSH4AeoJxDDcebuQASNr1ueKHS3fiCjWlqNI8xOb5UiFHYsd/e
jHn17c/+gLHkvwUqP3y+LXCGp6E+OkHGjn3MMn5Z5m/UW8VJVsDm3YFd52Q3a6tA072yACqfRGoe
2sDWn0ZKArC19EgKH23k4zDgI2xEPEFyXPZpR5WMg6l46yLOfBYbWagb/1ZB/lmnHfRSs5ZPrpXB
9jeoFly/g2Ut3DSEvXDIJkY0bD22NZpZ9mqPpAB/tk73XMMF3PUdv0p//GlcYgWcCliKEP3DjFG/
YAYVJrN5rTOWorKrcEeC1qcyqzbGvUuZWM4qtNlrQgkxl0UQI6Rh3PezKDAnwghCzZ5nbXWwHLqi
f8lrZ9xRIoLyob2abCTp3g3fzrBUoetjn8SVTu1BeoC4TW3uH0v90U5qQPkxDfzR7YmzLmH6nvbY
xX6DnN9r0mXVsZ6jZzElf+gRXoUrAFkr6zgGBms1ye8j2bBpMbfzIH8Sw9vN4J4ZvSlGdY7amoW6
ERMwbDuyVosFb2RBogk8oF2XD/8WDcCiSJj+iGD6N8WY/xBFiRSXlJgYUCk+XmNXq1aOEoRIfFsE
72YNkBkgU75rkTIES4ABu6KKgTCBgDf6LRcChDhLQJr422VqEvrDmM5LLFcyrnj6R4B+dzKTLPZM
52Wo+ZkWmFu9e+6FWRcZ02CPTpjzWg7GX8TfBhLDBgBflSYbyxwPHmsPlicbq7doRvLkU8J85vm0
zGDb+c3OsKD/IoGC+owNo/tUDYNjZDBLb76Psc9I6lpxW8bT0e4+lNAHDDeLP15sKlPUbKvGHcZ9
a3kAE6w1isAvP7d/57H5lLX5rtX4Icsvv7P+sMQCDcw0xWoykvTk0+BkDHW8C5B5UlP7sgwtg5oJ
9Ef6LlPEx4bYjra7kbbrrcqK9qX6dFAbbUpW1eic8Lx6GLOLQHT0ASYGHpsacWRyi6qFMQBk455g
dYPTNjLOYnRPYojoGIFVc0Ai+4Ii4TFC2EQZpdY9EX358gt7DkG7831FuCeMb8SYGrGoEYRmnG6J
H3zAxU8I3vp+zrhwjrR1TwC1RqQ1neY2pOpJoNrPqan2XNDdOpkp0O+RHBKd3NQaj0bT/VaFLjd1
15twOTNySaKj4x1teatjpjdWKs5RYuRbs6X4dMl6pAdeAXgApF/c87nRUaIULBhpmjwPymIpEnnz
bvHpfWWM18A6obbayibasWp4Qvt81gXdS4WFO/QUbmLX+dejnsHURs3qTM5uyJOfMsh+xGh8kbWz
bhO/DqsZMYQ54Zcap+VvVQzcfuLLrMs6NIvliMzuX7Egr3Mi5x/q+33kWF9tbb/4Ch0ZObV3YkK2
/CwG2fPLWzK678qeu41nlazMf3HS1fjQUYMu7Q/dA62XzYIuF7vA5/dUplbxVtvpT9+W5RWri6Uc
e934nonxqHsxWZOsF923YZCQOjLHGdsHAEuSR0gQbTdkDvwPVg6zcpDudb65dhrrgb4Fux1kMJ3T
wHhj+VULHx23QD9FN3Nr7IbSwQXIkhajwYuQH4uaVmQC6rmLh8bFLqEfohJnUtzRYsVpfMJz6zZ8
I1kz/EtMhLsVFtgVkLGnOok/tIvjSLXuX7MaJEsFH2VLD1XBqRHhF8O/rjKbbTT1H8nE4RcU7bcb
qYdxwQjsdwA6BXicru+OCb8lZ+bKIoPv526iD6nvWXIAhYn5+PWjOXpXTZ/t1Ty/LQrHFV6SD9sY
8Sjw40PAi/u2yXg7EozKaJZOczk+lg2dRzN2l15pDqYq2wcea6A2ou4v6TBxZsw4qrIbsRy3ppb9
tsmYz2QEe9Wl4hcsyAQoK2+fE966RefDu42MGOQWegTIrTY3Dm3QUaOG5azox20Soy8XMgd1Aofv
RmR8sUktNESuF1k7N6g+7UbckcIH7uVyXZpf0VDMW4ssY8wvPBmTUOWBJKB8MzZN/ElNgDMIiJyH
yY9xkUIgk8GkI5vPHx2mwmZ5mDBTxE0ZnIP+JYbIuybwG50lmkKNg4ytUfc3itVPlSJV0u5HbxYj
HlhuLR7rw1IFlwqf7so3g73gPWoQzgjLu/SOvSca+0+m322yTdDN3S8z7CSBZtcXI1IpBxb/Gekz
mDXBSPmUmJbzhdXZ2zYgNXRQkkPBhhkOVUMf1YzMb7waAWdqPugoOTFVHHZVsRTPQViNrrUPMuuE
aCoiWwRFgWz1BkL5rVzwzviwKzbg9O5aUfDmw5bCsSZqm+8nLowPZh66Bc9p5sPAG5ttCAR7LxP/
C3dCJ002zfyL7O31pgakRRnJFpuLbZUn818s1N9RHX2RftQSeYMMNlULMLbN3Iz0IGnKGyRB9vrL
dLPm9J/IEVagfGCOFmPNFNSSSNDaVYDp5346ZmP36VrybzR5D1m9z3XO+mhygHwRlEkhof717pqm
Z61jm0DQsXgXM79k3XLNw2dCFfvIVLqHKDo+yLZnY1P7GS8BR9FSrXQQ80m6zg35JMk28uMHH/lZ
n8+3MWNUCN42cvmWyf8ENtzRl8dDGjYuVi6AB1evNacjyTj2KvCxCOHBfLIxH8UMeLm1aou6yPFY
+7gQJi1Rc/HGFAVUeGsRfcs4OZhulwL+Mf7RWv4bAzhYTozNPi740+DN4gq6I88q9R210li1HNEr
acg/k+xeBnQVQBtsYhYpu2CIQWsG4ZRZ9mFcWug/DbsGVZOVMhbfHTTseO4+8AZ+iDZ6jymiX3Up
fwqmEJhN/JvVyo/Ur/DOLA4z4nzYMtfYzoTF+FEz75jjZ2tvVPusjv6xnfiqdHFBjR6yWVjI1EkP
HsMgU6uKiTYi1rT6KDGCpY5d08Uk/Lce0YzV8pj2x5r02pHonYaRjknbFub3j1uSE6Sc1Dl1ubUj
wAbBqkEEpPKfkUwdo2HNzcZ+uDQn8HHH2GngdlrM4JuYc6SQaClJlyUjIvklXVlsFkf3vBuoVyv3
SUQuNXJ2s/z0DG8oZu5xiMB9rdKuplYI6GwCt95iSkL8YcRhlAbfvWQtfm/O2DWVd36RbH+Nu5An
qO4wN3hL1A2KYDjNmDhAeN9j0tibs4nT34zz3QIR09Fntqd/iNm4DE78p+U2DpmnM63z9IfduM39
XPuScxUqe/jVd5d8fDYrzg9V/PTToTQoPhoLk5OwmfhkZbF1LJ+X1Fsepxi440huX2P3fyYhmluq
KgSu2VdOQUHZNtbryCT7knRlXgXmZQ9Oejf61mHX/6NC3su8+TOOXMXZW4qQ5eBUaLk8p2XwEbNw
WIIxTEx6sbxUyabX6a6I51cLhSlX1McgYwzNjOpDBGvwrBOCvLMAfFLy7HZRt5euLsLW3SjXBGcT
odsiRmIzuSSutZ3F3LZNKK6No5qt3xRTs2d1YE8z70rNsawNJz77KdPgmZl7X9eEF1YEIAQ9VDXD
WlvovVaJGxBjmrybbsJoZGCuaLhA0cocIHprF+vFKT747WyTOpq3KWgBbY6vWbZ8Fnp5Csbx18I2
XY4IZBP8VvdBr4NaIiTy65M1LlSbqNBM76D7iIVAMOIfkTi+ZqUBI1Rz7DnMy9GTu2yHOMIlLxA3
XMSCuJfb3hHf1SzgbJXBBF+ASBHNUUlYoxeaJr7YCQmLrNLimpuL+3z/O0eCCeUJnI5t5TQk4cSE
OLv7ARYQ8j27aC6qrZ5HI/L+JQksG9Q7a0zU4y6W/X2bzZfEONfZaN9iBh81OaEv49gUt97snofU
naz9GCft7T+7VmABFyokbkqJPgLY3PTptvlbHwf1b+r+azR+35JHityp6LHipEVGBz3EQIA9d5a8
ZEYZkDtDgbtCoWZc/v+LBwNI5RzlQpZX3ONoDx23+DvIKt4mlJx/28Cg/LthuKqZMWLkJxXqbpzW
2Z+BJAs9JfM7OoeL1aJL83Tbb3zTxFRYK4tlSpq+ajnc7CWpT+hQAkLcomnDu1yHgOh4NC2UtHGX
5/ByAZsnk80AmWwlodISAc147aqcgbgt4sfY9Fgs3+117d1ZRwX4MAHPvDtBmmMsm+LRK0FSpws0
Q7ca/gowD62S0avC6h4yTvTuCdF4/+pxIb5HlhcilPf/fQOL4Vkv/0PUeS25bbRb9IlQhRxumTM5
nCjdoBRs5NQAugE8/VnAuM5/w7JsSZ4ZEt1f2Hvt0a1CXK7vaRCMX3W7bhmScbZNzyTjCnZ8NTyS
0dB1rF/uOUox/RF9PB2/fVGE0qLSCmV5oaakVzbf21B6zzzx/gmFlxw6V3LtSaBsaSf137nrhk8t
TnugQfhtbSowCEq8d1qaP4BHWLSZ3j8jfkbSHwvrGmadw58czP1UcJejKw/uTvJWtSXW6SGDeQ/G
Uns3cEXsCteE+VIwrcnDEA4js3EbUnI9jO2+DALG2Z2hfUwcUKspFcRFW9XVMhMfrB/yS71tyJsS
0bDVaqlYMFVmwyle8VZpsDH8GbvawL3iugvfsJWzl5mKNxo+KnqRDZtosoN1HGsFndQbT5R3TWfM
K7A8tcpVcRIQFzeLt3B58fR5iIH4b2fgkrtRx/XrgWNzsdHNkdMh3vdTUCfGW6I3XBO4cHfumO7K
1m9Po7LFRbeeZu73rwKEYznoNiCiNWgU8WqFW0WL8Fx+0fmkBDKD/puZvcCZH33k6JbhmX6oXI1f
LqDW1jecsx9L3mLXDHFFcMGfWs8kxI23h/2eiRkOW8lhTP15MEbwdz7+BOxn4i3vPixQ+4Ueo5IK
LND/cfPEOtuQ4tnFCL0AF4TgZ4gi3rLROC9o09LhI+WI8tRqOrC7ngLJJ5k5wOdI+1Slznls+XHr
rDw1N72bQqXkBWFv+/7MWUNbbQ1VnAs7uFhTD5nU7p9uUP2bjySBAMJBqtegjf8sMv3BeGd8KRMP
3aIW+O9EcqzkgFNzcLXb8q4mBoxWKts3qfXi0vfSR9bPkKptMnURY0gqe3mk9PhF6uX0PnXsW7OS
jCaUCV9V8JvyVb735XBWDipJkp1D9mroyQXIMDvQi7dxcKbN8kGJDUrI0WA9Q1odLnZsTzWKGxGb
W7wnwT6k83ygF/E20kMdEtfyd6ea4o8XO59RYG5FM6SHqLPNfVW3VDeqvY+4vTbO0LWQlL3pIEnD
RLORlnzuI11cBjv/DIZ2BJ4KPIBWxt1JxszPVLWoPro337Tr18acOPxiH67WglDWG8ZweEX8lZEH
E0ePZWws9sVFl2gIsOLuahm2ufG0Pj+YOfgWS1neWaTGryq3zYsY8BMj0wSYIAayJWzkqSFw4uWF
PWB8aB3t0/DM9uxbHWOv+Z9Cc7y1GXL0EE4zxMxBMXPOA1iZPst8XjeNT6evRNxccqonnyPnoEq/
PkhZUMKO3pzrSy0yDm8REjc4iIBnUk03aLY5QiJbf5E5e3EoedflpXMwVkuLkRtO4ODusuS/NirY
ThEyFUvF9TuL7BoBk9hDclTYuIzTmMKr8Nxyeh0y8u4FWxIGFh7WiLhFOWOV/yiIY5yET8ZY+dnH
hrzKLA+9nSV+jRn4jsJxMHfE1m1OYr2kuXhr/BpngdtqP/IgYuzlDQ85il/paIlL6nbVLvUImlyl
DgOw2JlgSVYJ2tS4rq4ZmOa1M3nlQTMlnRVhcAAahQOdVWu2U4j0ohF1+uAW1F/4+j/MfjSY1vXJ
vqYFfqG7mB3/YHwhC4K1NQkd0Rx7POQBNoC8y51XP0kABOag4NxMoiNJ0akaaQubkaqdsVZz8EVA
WGnKKq8vwgiCuC6vONXCs2gUHRwptOR+dBgXahS8GmX8Sk5Nce6Ru5xHfSrOGTPGXdh2WrVOI3xb
xewMXV6yHq+f1bMwK0QGZ2F+FvLaWA8T5akDc2D5XZrdxteCMUZjhsC3DfQEhqW1z+UlmeiMIXHz
2CPDjXXzPW3mASubmEPR0N721YcjKN5I6K6OqQsqyU2y5pTrVG6mPeo7O+oNXOXwVjEqBi8jEoRS
xclec6caVjlfnITDdGKU9ZrW/nhxzPKkl416yQQeoxk5HZYAR4yYMO6sC7jO+/ADOSNi4aRFo5XE
x8jKjd9IjcARJR+W6xE0Fzgkm2f9wZVz7KTbP5rOL299IH4ZM1DC7YEU1OHRGqbTGCX/aL4ZHWu9
VidUr8MjDsCYJBPfZ+H5X6NEH2kABogd+/uFoNgXK++qe6En9p6W8IfyEDi56A1/tAqggaGNv4k0
YQqE5lB40vq0ionauKrVpRDgsaV2aTX7InUwpA5wyJs3v0SqeI8TP96z/wpOXhMEp+Wf9E4PTrVB
yOQY9ocu6pszEbj/vZSDAJqV5fG/fsCQ2GfsqbyDEeg/raGftq2Afk6AmnY26ZfhS7uX5UWMyr0w
ubp/24yLfCIO8P8PFUpgYq9zTG3MqKS90jR182BRnb4vEwCpBSrnQxFOHS1TKNKzF2Uxfe+opSd0
PSZhatICtGdbZ1aY1nn5ZZSnyZ6VHrORsr448wtG2pwMtgTpZVzAXGTzcQV5xt54bvgQRPkXM2NK
40CyvaQ4wdBd6nCB3cFvd3GpDXtlNxu993aE5Q6cMvVwcQk7upDamJPEDWa6QTCIycUct5LjequN
aH5dp31S0HooK7fLL5jvdM9YyvbQkOK3ru3hSJ5cBzid4rPRicRJLbYXPM5ExkAs2S6lcCX54dbd
M8Ey+BowfiJwNf1EFJ4DsCM5s6/c9LPycwBj1Ml7g+BHQrNujOq7Wx213W35pRaGEIXb4l53fJGZ
xVpkedfoKavr/16+/12JCh/7Ldswfd+w2j33IBEO05Tcc5tIR1CUlE0T/cGVw43qtdnavbRZTdiO
tS4sJPn6XHmghEOtUKSsswlVcLiW36tB/V1AEZXWP4AKN/uuqN0Pr4DFnM9YgshzWSn02GfzgG8Z
VfZUZGLH2DQ5+X1EFVwp5qxpUu78Nkz+8sdBq/os72ZR9CafoyWK2XGUzVF4Wt6wEbSANDWivWf+
yM1kx7cURB3okEg/VUiAWAw+mwmNmBaaBMj7s4yyye27Ye+WX4ScBBRF2s+mrFhCkDo8E4z1H5WX
Xaam3qVdWNyMOXACiwVnjum/sE0sTmkMI1w6BO/FnV/Q63tk+llTcKg1X+1aswx3upUPr7rL3thz
0/gYR2gfnBTanALI5EXdHQwbd5ifY+mwUpYwmdu/JW6/10rfRM7NUseQot5/nzyG5FM3bPwujq9Z
pCOob7rkgCPc3uBXKHdOI8gfUIZ21TwFYzkXf7qWLiWgjnjrxybY2oafX0yHFUiZOJxDOvVGFkcn
O1F/qvDkZWP6slSclZXneyY7cN+J6ooH3rnlxvYsCxaYRE9XsqcEac23NENsnkyCtj4h3XTntloX
Dpj1jckccDs1YZAf9TaKDobjnBMU3mw88uowAP1Oc8+4lLNxPc3taFcqnDr1/EvuPRRrk/UeCnFW
fR8QYkuqJ5SPAhNG5QabGMTeGWe1Q1C7bs5s4aLYmnKAI5+GLsKSCQ4dG2MCt4YAOX5kDb/ddlaW
jxJN7FzxW92kH0M7/2uWVnRHfc/tOr/xqd79KXXnbtqtdtaTmBrb3Xio+RmUxyxSOpDkRLCzXKn4
EQyjD4N0+YadDhHAcrRiqv/vaDVD60vqoQ0enBKfzYNznqKWpAnfh2Ed4w8zohuxNNNlqQc8LCHo
62gYFp6Kj+tkS7BOsHKxbI6rRAi105Lkodf9wbBccJ/tTIOnF0Ek9S8LwOiAbB1zm5HZ+ygqSIeO
Y6O6lO2wHave3ROP8u//akE0Y+T8dv1HShjEoWQyeAkBDPW52WBW68x+VyFwW4kZuxFOdng2AVdv
A+C1wIck8vyYxNpERLTUdFj7lo/zabB9f+PYJcG4MD5WAMF9p2PxnbJRiG3JwlK14Upis9on8GPo
MfuHkddwcgrehniKo6uHec5JYJTGY/xTCcXOuEhg1eAhCoaKeFUu4E0/+F9e4cE4a4ebbfDwDWXe
/bQ0otb8/ESNbbxJJpovad1vGQV3YSBeWKxhYYvEdEyncUtwi/tDG41oKzoHkFHqHntmLi9oGcGc
N9xKjcCX04GCzfHr+xl7MiOILPAvApVbkARzJqlDh+4ScS3tPy2zMSdB2rKqULBAmjR5Ihbqh0bB
nRYOD3pCRbKyDMzAjDzdI7vAs7+MLdikMqk2rgV2Eg9uSHe0fdWjhI/Ns51hJew7HGFF3eC0ZtQz
3/70DHH3PsEfdPA6/venmEp8DVlZPtqG/4bnF5Hxum/c8tDElb5evmzDZ60e9Y6NzRzWBLEOV8Xo
cv3d3sFtSA7LAz9ZQzQL7I9Jywnq2Im7+f7Y49beWKN0TpkdRDQWEHuyvKX5TIvjcqd0/GC2FZEE
kY3GDiddjcnkQXz9rEqVX8SqOVxYYXAiAWl6keZLm/voXZkM0ooPCArmQCT8SHLtzo0/cBBn07FJ
ovFKw20EVOoIpRMIh41eJm7jh0diXQ+944ZGp7oZeNDtg90G9Wks4+Hq4sgE3jiXuGLKPpNIvH8/
zpFK1JGoEQR7tX0IQ9N7lzVUGqxc33d8b1TOekh1uddMzdmWEFO2MvTsncHMjFwM0Z4Ym1xcx68O
bU+hu7TlWB+mXMFVlC/caOIloRvB2MFKlkjul7Gwf2hpEF9KW/GMiNa55hihgPwQ5B7ZPONRIo6e
mtjLGHj4IuJFlswj35SvQJ9YE0g+Sn6VnRTP2zrzQutGS4h0N27NU5RM9qdTMjQOxmNdEgRuVrg2
jR42ALrDs8M9SqASw62x4w8zU2DozBhFEmNzXpoLrQgv3/eSG1LSE3azHRrZP8dab+cde/7R2sPn
KFMGFq7yX1SQI4HhXl5eAuligBpJkAhy7+N/5Yc52ux/JhATLYThSxRyeoSoBrffp/uEJW0jy5gV
ssdJFLvGVxz38tXNs8f3W2cq/FpUrf+rXycbuyaS6EpcnJqxqd3rl37+y5cXQTAJGY9lunXhyFxE
31PVgYtgSVfjwZr/XWiT3Rsn+SPjXL4z+QCl2gkiIOdRhNX7JLcwdOAGD/niAh3/po0oBzcvuVKF
R/2h1Z6+t5NE7UDU3Al7Ll7MKsqeEcLYll7Zz2X5obuUl3HRdbiiJMW023pHBkRnqN6fJZC+kwfW
yp9TF7ujN7KwAV4Lqqq8FCNoCXuIovN3kZ0iXYtGPrLC0d404JUnvWryDw59yGSz71xrTHYlAi5K
GLFjJej0Ryh1MhGxxutirYjDdLOexWvTXdOGBUM+CutS1J6xJag4mEFoT+T9v8mx6e7KNELYukbx
swW4BjCs5V3OpreKIKXUCbRrawc/y5lv5vf0QsuAkSKRtKawMc4AZy9LZ0+o+/eHia2K2ia2G+0N
FECHidnOmo8p52WRaQxsIipv15E3EqTKvVNpAv8tvyQ+9kFA23iLnF4iTCFhQyStdRtch0Susg32
Q1WxWbMs59xp6V0jlXlFmntwLX3DfLp681qbeJyEQ/HO+AfxqaOrWyuNP9AhRuLTy2eS6Okz1oKr
mEDbVroEChO2eNTnTUHbmPDVMVrE0La8VULG0aq3KPLF1DEBIhhTQVoBMUJlkLakV5MoN38IqVzJ
F1COzrEBnQViMTsNHpxY/hPVmo1fLFLsLxMf/HQwYGlnBUjoE9f55PaA0NIZCTej5hKqajzbobtd
PpemE2CPcbMTCrvwIGCBratioGQJ3bMLJWSvBQKRDvmqHJDQtU0a4Is2Fv7GbgK2fjaBbZVNWVQ6
U3Rcnmd7FBU4vZDSKs/zo5OK/QSc4JQqpV8wcQuoO9RBlSOyY99j87HrGAfwPJU2PER3ldHCNMgH
VvF2/DOtrfzDjMBY4xQ0WczDLVsuidAnkGSMJKITX78EcYooLM2DE8uKaddb7Ncp+VziN8x+zQx6
+HKoH9el6W0VmIKtRYL3TYuqP2YzNlwF/GgMFItT6TR7VDdib9CPn2+ZjVuTYQznUfSwdGd82k7M
Fl1AoJKsqHGPpJS9yyFaqinbagquPyPq4eG0f2LNKg/daPRYI7CkCqk5pwrogtY1451YDvwNS0ag
oRPghaAou6ay+EkzXzx9Tf+RZYO2cwpPnCZB++DF4dXtnCOi0+INRDXO6P6VreqztKxmzZMabCzl
t0/SC6CIxJq8xkKqG9vgp4QItO+W/1cR6t2Gjbq/h3FACKk+DAeVA4AqVEhhOKUFePlZTTTNA51+
nu8s/0RoO6WJ6T6iIcNwlycNhnroOAg+TAjJA06aySfGgTacpQPzae5djjjPKg5w+4MN0QZy087t
VZcOv5YxiTki46Qg1OaCcOr4lnLzMigT7+k8l2JWoVbLb3RyL3/kBI+MpfbTk4JnRjEailIEqN8X
mKh5IFTDlMOu4jmOyK10Rv5FvU765r2zHGaWNjb/qjaJgWniO0NUUmqKZHzgHbOwshKS5jFn3tQ2
AHnNtzfhDE5MCULeSqtx0G/RdZgVsQ3wk2zEE2UFUWFE1BPrgXlJRuy9wniz55w0x7HCvUnk1qbR
rjGlzL+5X/0OOwoLCk5/P5BjVFpYmjvIFwdS3ctjoLvZyuHLw7dfsXFkOLpVdiD2eB85qPXoZOhx
c65hHhwDC4aJsnlqUo4e9GVa7oG/nVPoJnxFOMyDDMyQ5byGJnxiZFyj7/31EQNSX2ENLnmI97oX
dyc2Yoi2owa4XuCxwJsLjDQci4tV/veD1btQ/wc0H1a20jhLzhU6GQuxFtCBoybbD00V028tLcSz
qSzUFnNDhFRLP7XBrpLOvEZ20hdrlo1odhmsR4K49pQsv5pRAaJohqNkfLArBsTlPuOZDZV4RXxd
73zkGcW8COgDPbsGFcIUf+uGiP/YsMi9XzNw8EQ4ow/S5jkm4ascCnqBgX2FHyKSyyWslBi3VdAU
B4LFhkceuPWtD0v5qhxr7+KRPRjzrYf+uj+2nnNKCQG9MECzHrXqWQSZVP3YrjZOQpaMkbxL0QT7
UnmrStgziT0fSRSu4Cdw27GeNS+2b1brqkySu6fBLK6IlnPmAY/w8HRwQYZHP/rF0Qtgav6rWuRO
J49sWv6bns5RUKAAq5/mBLpMz/gfl9zYp8S0/Eeb1BJckffFpDd/F2xWNCdFLxUrugWCeihdJ8DL
2LiXVcjgoWSJq7g/aHhDNV2AG5yXvLiOt1qkOecmN6vb6BZ/jdIdD5Ys8MzPP1L8+w0bcfdfHLZ4
hDiEeEuAqyei13exU7bXoMNxwHZIYtpI63NQtT8Mjcm33+gDaaYu56lFb1xPybGsXeZljnm0ymLg
EcxPKEOto1Gi5cXWNr33I4J+uPnn0LHdu+EGID0BS2tpC5jZbUDkzl9TVXYumgk6ADoP6+rhgN5M
8+1GCHO2HirP2iBYBrlalGdMJNPZD6J6S9DCpUGXjakLwy/V7mdXtX9UpJxTbhE/oYG2BJQihuuI
GXZmG5La2hfwOWGnER1PYPDKyorokNpIq2KFL2nZmUadle27iEbRbGfhOzFu83RsmYl5oaMOunrN
XPkc+xicv2R0ep5/abTPdKos9L7DgFqr75GGixpYjmzzo1tzrTiq/2gYZ88CkgBpbM69bBigtAsH
YTif6VNDRjLkfD08Nhpzlrm1USB6r3IiNFVriHzgkSbetOnY+UsgrA55WlFmakfbjGHwmazxgAvw
H/KIw4TH3bL0W60lYr1sKWqKfdgKVXsCsf5CPVasUSGEV1JsfdzBjn2tJrDT+AsvbmXZuKm46YaK
GQWbpbO0IvPsgETbRnWRH7KObMOqnyC9RVV/b6kuPkyPg61zsnbt9jGhJkh9CT8E0Kr78SuscM6Z
HSSf9G/dYKOunCHdU/tgH/LbfI/Vlrur9cvVZHGMGmJiQBAP/Zrc1IL4Ae0kU794kEAOD1az/4D0
oqXUp0/f1HKALiG0xDyEWOEP2WHwsyeSf+SHPr/JmI2SaVc8SL89qKzOv5re2aPnjAis0t5Rfq81
3/fOMTL+C+cGk/T4d0vLCyFruFA+IOcL+9OUVki2QSqlkd6dRy1Wm8gW9mrsrKdXhf6+LKY9Isz8
Cl+MBDPtHjIhY2CWvpaGH//2/HVpE1ZvZ5N2NVmSICn/O8tT9oDqswuGzFeo/voJgOEzKHDH6NU7
GIHqQfBme/BMmRGoPnu+ImiM4F5X+BgHBqgmQFf0GACgw4Y5GDWxBtspi5GTpnXFynh+yppqiA/u
vMroiuFUFoFOmaGP27hx6FMcLH5BXGk43Q+GtOS5tOm5OyZwYuD5CZ/tvNNpK4M7VDcvQMH8zTi/
TWmq//s/rmpjdgdbomPIRPMDxyCWaOUZ68mwmWWZg827b1r7puzp1ynRfAyqx6FnwTwOxs/cRw3O
uHj8csa433a+B4Ns/ljVdanfUEswDeVbHRvvbUEaI7U6TQ6SIL9oQvZCRX225uWo46XqRFHM2s67
SZgKhDsr5nDyJKUfX3RZ/3CnuDihPvOAezAY7brG3aZ93V6X4k7mZvfoAfHZfhS+VhnZpgOVxy4Z
GxvPOVeKncEfibwQ3URt/uJHtG2QCfTNYLwaWPuPih4WG4MWrAFFNNt2gkgBiyu9CHcAnx1mE5NS
VOe+jlychiRfi1yOpOp2KeJRuo9W8w59BdCy091HxmziainkZcsPAHue9woCp1/70bALmb99wZWY
04Y9rzIOS6dnIzG6BLno2JxS35jqww6h/7lFAud68Bn7Uldr+uhvCmQD607r2lPYtp+pQ0ynGbQ/
I4ddJocMkUq55V+jQvV7BxO4o8FXE0ulN8Y4ZRlDYYhm8stc3P3enueJyE/cgnPR/Y/iCxM80fju
lh+KUoqjVVSjOvVm/KJP8V7ppn6bvFBe06Q6fw8ppnSD4Ubb1zMLF3Z1+0MF0Yc+/hEi/WEM8CyW
3oGjPDwVeT8dGE4hF5lGZ29pfxU4ytuQbvTJp/gpmf3THOM3sLqUjUtev6gc7puP4IDtCv7JblYQ
pMMUneNpYII7CwO1pM3e7HL6jDWSqdFPCIIsFG2/MulvlsO1J11uQhLskDYaNtZnAGxk/oTqgq6R
de8ZX7+O9vOg5WHxCxEfolDJMN2tfoHw2TKZ9VZB09zFnJg8q0MMj9TJ5f0TGPw9yyRzmrDsvT09
4fhwOnJB0x5yhPRk3/gAoR4tJrAnE0D+Wkxw+8rBa4IqbDorpqX7bFKAcgm+2uI1c1ZtnsAznxDP
QoOm4J/bL92gfmf0zFAzDxtmocNr1MGYCOZDQ7OzgCQQ1ASWB7gJo5zFJGCyZsdp8PCigtVQpVkr
2ZknlmHVdvTC+piD+UETKFjBzXV15kP3T0cSDzQrLE/u9CfSLDz8yzSwaTbYf7W3GDbg2pT41xtP
PgsgB/c4cU8VMTzZKv0tSl9dsYMlq0mgGWPgQ5WGLnod1WOxgxOKHab3YZXV1GTYGodHg5RM6kb8
ZppUdIiGrrEDpAsBF0D6XA9WTcP54tsFgE1Um8D9guHSRvJ33aLAsNngn1OZamdLP/aE7u1YZunb
5SSdp4Da0OWPmLiSKAGmYvebZJYByJ52vIpVvk9mzYci62Tq0+G372IrHP23EZgj8nbnnoTsnnRd
E4daSd5X5ggbOZTxDrMdfuX5eUeccUDcmBPSms1UIHQHTu/v3QmGYK/0cRf6hYEa9M3sc8bHmQnM
CmthwhDAd2FO03SvFjw84x+8WEsTG/nksrlGFdxLD/u5sphbRXy6oyJgZTEr12Ocl2clGIUxtWUK
akSe3DmR+CD2YTpoSgLaZ58PADg8J3G/T+3qJJEO2YdZwtiafMblNAV3fQDt02eEASUA350ItE9k
oIgPsNgcKi2bY4fBLcxPi13LhzLUcIYRK3c6HseVIFfQjdNh1zKKLtafUYEZxOny4SVy8w6pHOD4
vNFPsE1/GyrK74nDW6axKpo/0X1TJeRRseMVdflVoeI4eNX8U2tVMDeuCGQGwsOBYRwBsak3TB7R
RrTyp8cJsCmz4aNMJm0/mjh28w5Wp1a6oEvnj/JykUVwVXeSDmK5LDKmgFhuGU51TQ8G2P8xTYo3
xEIl9pGzCp6LFl2itmWfYH1rWCo/nS6WOZ6Nego+6vDTQzq2E6Peb+ZN5jIgY7r4uQwbp4AcxYKU
BmJSCfViG1RvGQhx4kpib7Hv6kSlw0vNMhC+dcxBuyyFygxxkz+QWjmkQUqWBf7yNGZkjWO/2rmL
fQ58r74q8PJE1fgzmBl8gdgtrYs2znkKDXXnMvahY/Hutuc9Ow/SBvTjdaqLm4f+5YhvUlzwi22G
edHRKKCspW690y8i5Fu6oI4PZaD64by83a1l5puGT/er9jfNHSS7ZcpQ2mXWYCfxztPb8GC6Gs7I
1K8+KX3pz4I2PXYmCXh5Ejh7z+lI1dMAHgy5uwnNPjjr1k8LvDUTd4BFYP/KUwDSJ7TNkbq7BVS2
IOa9McqQjM3zCJ2wkiBFGT8SI8kArtk3uRfumiIBqcWWQgsCmmsvCa6RRTjKyCCQlYYsz6QxiFUP
grIcy+C7TXV8z3wwzsCUGFF8DwPgLK5oDUHigcWvdhUBkmXmx4Mu9ijKs0edCNgscOCPPJcjyWbR
K9dfMxcRyblzpl/KquLXCRzlyzjACrRICzp+jz3KXrjAolVDAEpV7khoqj+sOVYci9KKnW9ysXFG
fy9oMpssDq1UvFn+AFgcrkA9+UyNHasBuNc0r60w5hVrjV6LftWAB3FHQgRLhwzAiwzHfytV9ltw
Es0TUvO7U0z650QqeiYRo4O65vzNw18OhZ0cXHmtQeZek8wC7WKggNEc45aTo6vkW4+682uSEAwH
xFqrRfzCO/EWDMh0lHCYIw0WlYdhvPs9IwdWbhi+AtR9aeIA55u3ckwgbliCER/qTNrmG5gN3z7I
U3VXLbaudhzCN4YHKNgVxnS6jWKZ/DlGdFJJH3wXE+wVgytEQQRFr4rnYVOG9dd3RsBSbHjmXApb
onvCvl6R4BmsUzLaV32rORfDDNJNMlnOWjJt32U2cL189LpTVeeCtC+uTBSGIM0BChyFrsMBqxhX
nFyRWJ90Uj2XRXbkm0bCkET1dFDdUN8cP/hINPWFkHmLKiB/gRLqn8PldzVVY3PJUeBMWfMa++o9
igRxUjzKsC/ydT53tkOfu0AM2uE44F63pGRfTgGCuITqaUAVdyhbA/1T7+CEwJ+fEGx5rCbC4Jnl
6Ecf6/maEN89Ku7sXrdpfM0JrAEZtBXDMD5Ho7lAIo3OTo96q+4UybdzFVxiiquRhu74q9Rpqn6R
jEKKChF5elKAi+t9eaKGyWlgjxqa6XH+VHegl6S9I+ixe7apeSNL1z02NpMvFws0ix5utS53QcxE
t4QV7Z3xE4Lp+aYQUcyeRVnbeaNxL/HmbZAjY2zT/s1dQ4MRNrV3yZPadG54kjl6HUu3f1eNQ1BY
h2LaSvXoqy56RhTkLWhO8NHY8XQKgcsQtwDaaRFOetSYG5rKv7mP4LNlGvxWWtq/iiUv9AL3b+Bd
qvylNafqs+pJe4/b9l0E8KWzybQ++9pHtz90OPWIsiHwlxtpKRuW81ELWChPVVxsndjXPrLWYpJv
xmRazDNNq2r2C4QaTwk87XDmrs+bncai+Asi7Pnct9nBt5H4La1Oa9SYswrfQE7P95eboQCTiUsr
wW5GjtS27L1sM4Y6J/7c+hlm8UvwPRxLFEIlj6eRZeOGPJLmR4BednVlYFM9EZUjSnIqtf0uG6pc
C1gYKAg5RncUgvTMSEnAyWGwm3xYKCWV2W75sAnhvQSRRCcG0PtNGU2xwtZ87wBYI6rhHjJxye6m
eTteJe7f5afjCsbLOZKZp63AI3YOReCij2W0AxVungS5M5wN2aO3Wc7rNm1Murp5UFsFCYsLp7Pe
UbEDIiegkJGLcWsjzTsix5MMGPFN4cmbexZUduQZVAkzKF8FO524xJVr5gTvDCU5DW1c3pEDj1sd
6eU5qx9Ci51nFrNF9zr/ZpgdTELvj5jTD+HExOtCYN9VLklUSTDHkeCENYvuJWHtcFg2sQjWjqJ5
CbTh0c4dnkiaD2MoL1Rc9Q+zJv0Q0wiy7aagUwO4K5wsfMdzyHp/CE/MD3FiKa8/tSPMnGSsYPfj
3DnAMyFhyCm+QjxjOslCXYAKp5EeNgm8lLiP6/GnZ5EEhoCaCM9hleIP3KtJgnlKGV9WM7nHAflu
hT5bTxnvpiLS1r0h7IcSEr9e3bCKooqKXuq3wAxBpwioSdKFoiOb2RFTv1owtf5Yc1wewhaGQaqg
CvOK9LR8FKY+qc+uxWremIb8PjAuWA1Vcmna1v7v866mWDsxkYT6EwIIdmn2/7uqUXoW64m3tQG7
g6FvKR24vwvkMBYaoJqVMlRDngrbY/MQjEzHVTqc9KhHVp3UwD0dEFLLR4ThY3WMwVF3sazhhLtf
7pRnzzpw0mcfDC/zDJ3YieqSiyY8dn7Mz6E0XqVuyc9IX3VjET/C9EWLiuTeTzj68mzyLondHaa6
tgAfIqeBSi1fcYi0LKBwqOVAFFbLp/z7eGMBjIIZyQyXyNtEcjD548NRZXZKzqXYWoaK78tLgqKy
86CXQ9GzQUMP8a5Dj7sbpo68L6+ujopw0k2A+wjR5HhZ+oyqCQ9lpTVXtmX0XDr8OaeI7KMt2BvK
VsbvBlAnolT4Ikj9WCo2x9QCCGYdk4uxrDaJHeZ7/I6WKbqvtCHIKx5tBARSk3upoT0nohoWnQfR
tVSz8aSIs+IzLqtH0MfZp1+2u8RANV8nqfWe1RnYCdLE162Bvgir6icugmLT2GxwisB/SQIWPMtE
yQ4CdrYRiiOUWTQG0KetKNSPIzczfyOh1aXE8kmRCH4Vm2UFLL8k1tb2pvZQJkhi1ohJi/FdyMiE
e+c88IToi3QfEdJNC8FWG631HJBcHFi9pofZ8E6IjEG2vf5/1J3HcuRommVfpSz3iIYWY521gHBF
OoVTxwZGMkhoDfwQTz8HzKiuCGZORvdqZsyywoxF4QriE/eeuwQ0AT18f8k+RXl/7MHNI/HCVAnb
D1TBrDPBGbSYVPjCdO47MwqG2ZR3nVXfmY6tHI1K01b8imUdxmy6VoY8uWiH9qWXyG407Lg6TSpj
PscBRN6yTWZC8zInExYaazl9XNlwRsWEbZMdPus9kP2RSVGcOKDnE60+fm/bLEs9zJ197zhj9EAe
3oQ93ua22sEvnddALKXvaDVxVO0LLt60EwiIW4f1G3DatNl1iL3OlEw5Vhq09IZs7CgUYgev4J0R
nHyW4EYIWpw7frtuEVK6qczCy2WoNgPPJdIY7ItbrpjSilo1xLns1K2HjIYJuzMnwHunPScdleUU
54OvF+p8/se59yEj2vU5GwFnqGPYcggyS/pBj/H8cp5B0WAMIcunKQ3jQzmUD6Q5xPuwSV94NfEN
UqLeFaminjWmVd9bzJuDSZrQtQtqAXno80BWU/Ko7dm4MburfK346skZDpIdb4yxTU52scAcMb8Z
Qibwouq6aysu2kAqkm82jtUTd362g5qcbyGTcF8tKyIzEwgFpTyypzFmEBiiIC9v7iw/7ZrlDHkh
rI0lBg6zFK+6U71ECZFngD1Rcs+ymNypK9qzocn087SXz5SRZFlMfe2Lzaq3iPN3LWusB9DD9Eqp
+WbN8v26cdhMFuDAIqmvCRcCRXdEiCToq3ijSpTmvtJyJ8BpDSAD/IanrDtBrDXZEf7xqg0VLUPZ
HmWqnGvObdgU6g42u4U2LDPPEG7Bz2hz+wGcGIJlPYq/yoNUHBwFOpAYlCLIxLDqlXTQM1VSHZmj
p34hs8DnPEhPk9Pe2itYRbSFEuiTKs5bTCIbUw9PVmsWzA+hWgyFFJ2P+ZssElrieGTM8MdBbFvQ
b9GI4A2KxJ3G9vxMq/FBLHGJB7hvjokIxWXeJRDJSmn5Xnq0EhLRj5UdviempENcbvGzQi5l0rTP
eZq7QUUPOshq8qiONqOovMiOhDIvD/AKGHNSOdOe+2J1f4zRcG72tcHaHGtIlrEtQ7RzI1vYQyqE
pLe2I5dQTJl39SLSEbBU1kUZ4UhZvxJFUZ6XGW4EWlPjvkJF6ps6W0ZwUMnOWtAEgZ1+0W2LiKKP
eYsZ6+cfuX5qgpgTtKqcZzQsZXIjJ4N9o0cYXWN6orLNHiUjm47xCvdX8XRoMZvmSGPOrw1DtSti
ewnaMpSAzHBCfLRPaVdGmGAq4mAKkpQnWZ2Ogs0XIKQCZcjHECLMn7MPOWFvwNQYnfxMHwptV6Xt
cKbZW3keiHlYp49cnzV2xSCa1sKe+NKxrYGidBPlrRh2iTbIl4bu3C+sUGFAkaWk4D3Awwy2QhqG
2wy1EYn0zfIQZQ4IBn4W/A294xRJKD47xDdOVCLZ7LQN23zlKUsYxw6FfD5H/dOy6hBHDT5ZZEja
YbI6cYuD5blHnhkADcaMbwzS/TRah4iF+0kMtYfMHntV26vX3OlhaFc52/WiSwB1iUOIC4vjfCB5
oK3UIOSPCnOYUO0U++yj1FacxPKrtspOquWkl07R4nlJ88fuG/O26ZgjyPhjDgMRFFtLURlHhgNQ
GftK2iss5HwoicReojfeOKv7L7aMCh6I4I6UtWoQxVF04sbwQjmGkb8jvZkoiV2e5ceBWeaZsU7h
UjV7h++qc+UZFX/K59PHonLpE+ciz6snVi/juTRaLMuXAPbBsqeG1GGBC3NPjvm0x4c+ueWyY0jA
UqJme96KQmw/RsiQ+AMxyGwCc4CrfT+JrZVbk1dVWewlU1m9jkmNjiYu7sOhe6xZ2LqGULOr1JaS
I+Y301tZWPpLRKRIye2tYtdIbEmjNYC88u4+bburWO7Q5a5f5TIEX23KD/qsNgEXxZybNIGNUiXf
hFOl3CEHIjyDfR5cu2LDXt3at0oceQwuyzsrP2Q50fUkJaOP067XNAO0lewgo/YZKuDlLOHIGBaZ
twk7S40uhdeA4dExjAqBFPODlkFWqkC9GpocaogwTjqzm4DhyAq+hcGwJt32hd1vscKBZ0Yfn8ao
Y8JrQxpzn/Vai0NjILqkrcyLpVAF6bnDjULaDtYPyLhSaz00DhSAtiTGaKGJxq/LvcoC32hDbAEo
kJ0lU++ffSTO/cfr9L+it+rqjzy87p//ydevVT23SRT3n778521V8N9/rr/zXz/z82/885i80nlV
7/3f/tT2rbp4Lt66zz/001/m0b8/O/+5f/7pi6AkmGS+Ht7a+fTWDXn/8Sx4HetP/ne/+Y+3j79y
O9dvv//2Wg1lv/61KKnK375/a//t999UU/4hmm/9+9+/ub6A338LuvG5T8rkT7/yhmru99809YuC
I9GUdQ06lWIpzm//GN8+viN/YY+i4HLVdRQbukpQZsmVIv79N0k1vvCTpiGrpm0gSrDJ9usqiCzr
96wvmmLJDrgQpOWapSi//evF//Qh/vtD/Uc5FFcVVtbu998Afv32Y/ihrdgq/7Ns01JV/qoh8wR/
DD+0RmNBmiWD4egIqqijBdHbyFPZWGX6UDBCOICOAYipT/W1NA3XsjkjOslmATUqQbdm5NtJs9gz
5gB5mqnIsHbal3mrxyCtVGtnS4xAI4pKMoResF2hxdJBWTZNfJiTG5Sh0oEtoXYGuS6iQZYH2/Kj
cTTPVFQAYydNe5S36r4DF6UoAHDYJnytpAsZ1xGCikI/J/MNyJloF89Rpq1ZlcYuzk/zrFiY3y3i
VkgfniZR7Q0xXKMcOIbdAhySPBPSqBe7456FJbHDIBRazrMSE6XjNdPEFpZAPeYHrjMtiPahfU1a
onv1VKp+GHPlVbqEHYjIDnqDBxTLde2qOI3l0Xb1kQT1SX+eMlSNqq5lAWFz8+Hjn04M82GJrDTI
Rfcmq6OvCAEftUKDK88NBCu8Gb7ipMzezHBr0ZF5ySigh5fRvixbazvFVJbIe4eDil7a7YySrj9l
K6XEI82TAvM1yWTTreaaZV+BJWCAcYYsahbn9YJeKjUn+TZXTiLVFMZ8BPh0OqkGzhI0MoEA+Wuu
KDEpyeFWUZp614addWCNQhqGo3Kxixv8PIqUB7i/ykupi6xgkLoaQ2KY7btOuTQqy896NT7ULWiV
2hVTbl+sNbFdA3Wcc4inDHOZsBlM6tSs2ZcAMIdaabaKgaCAPTikw9WyWq7/TGN2oy2r2ifS/D5M
MCy0/Vu+6FxfLczzdLSJVeVbS5IhoGY0n7a0n1O8Fcya9WubwUjH/kjiLT1qvZxtCpkpRYkCG8kq
6tHemLdyQjuilLyFiFWuq5BsIEUaXjDUxts2v7EwPIF5VwI0fWQJY9cJ6zF/ShJubtTOGIHwu6zA
2bCA42fWw43NxwfzHuIdSsUEustSMntk9DEfLTXf9Un+FpM+8aiIJaL3sOEpFOaBm353bxBXP6AG
f1r9tvL6V1tar42JhTPoy+LkOAUBeaQUCsN4VUpIj8RhnqvOnF7UE0KQJkU3F+JLQMpabgeOnEKp
Tk2+Hu5mL/mGpmd+22sXjECYUMSEFsIilNRI3Ao66DxO7e2YXhEbQ/5GMYmnWm23gF0XUvZACS7T
jcYVjLVm/02RpzshtSw1WzNAsrQpsoTiECv+1KA9mB3jYVpwFhj4l2HwydcAPTQiBTIcLHi5HVn3
I56g32tdgQKrwFhDQn3CduPSTLk1j8RPGQv5hVKMG02T52PUoGQuLVK5JDA4fmvp2rOIJ0RUIvlW
6qwf9BL9Kl3SrqbNlGUr3JGttSu0sNlOpLBIg3FFgukRdHFxlXNhqSUwlANzGj1jKE2d1CD0ul66
EM5PedfqaxKGqFnjagnDdRqlWaDflkxDhdtBoWw79Km9OfmzLd8vevWqFMTAWwbLo9pgGV4kwEcI
jHaTcLbuPUoYDSLtrGyTwtqok2Pe1Q52MWv5qujASAZ7BA5JkRCRqnEVpdOZTmQMAz5N062HaiYR
oIHoHo6jetOC/YCuHD6OSMrPULVQSRnlSbNsTjJDfyhWaXnF2qDP2ZFbSopFUyJSPo4jQYVT7GO7
eVcxNFw62gy2JMp9s7NDJgt09OWCiSU2UpqW4QGqapCEnbnROFu8gWSjvWyXt2MtB1ati3NsleOh
mMMzBVoNWim1IKe6lTam3JF/sPKuuDEYYIhJ++lx5WGS02uwyPYKva8b3XdsLT/rGBoMMYTo7qqo
Zues7mONvXe0k7GNI+ZDFFrAyy679qgWQ0rk1nAjbLjUbOqOioNAhJswzSeRpjEUnL5WWq+ukMLP
szbBsYQamANMCpY4EGYr7RyBnkbWykeq22q9WqS+ZmeJbzXqE6lEdmAb3Q2nwfsysTxkMwxdlRi9
MEOd0ajVOWRiFOhtzsKT1aOiTBDVKKx2XbopNouZKbs0TF7A/AlwYXaBvFD2uxpYYVscIPDYO6AL
aqAZDTfeJTm353lkuY+ExM4dPjldwdKGFTOcxaVcidYnkrMm2H2ONzaS3NEBakHmJcSaVM82fWgJ
BJ2x3zBpvNb15LGTB2bCaGx2Ixihssi4F5WWvWk6tCIZF/8bwmnR2bb9ZWcN6GMlKSA3DbDGcAE1
TXYF2iEEQP7SxOamAnvnUcw0QcQNKghj/MgW4TjSK6YoY2PN5Xj98U84pi4QJnhWcLc7TChqDV1J
nxRs88V0rqVStNNy+7ruF4oINaJjaq29SJl3Tfp4RyJvEkzDkZNLPVfr1X05imvDZlpQMpPeYx/e
LiEmE0V6r7k6ukM15ZusUp5ppbFi1ZfCRhptESCo2dYLnpv5UDvaI4Y4ZjEhBP1SX6dq0oD5Icee
mdollKdpkyzmI/DWdgPPpw06FXEr0lTsFyzLUqoiDRcDAsgKPlk3+JCbuLeHDYHJi4F/LcGDZ3Yr
y8uOCdwT1ej9XyzA/49l+v+DFThl899V4PuufX7Lf6y/P37he/1tfDFNx1EpbHU+H7i9/1V/619U
ct9tx8bSjlB9zSH/Xn9r2hfVkQ3V0qjaqZe/l96q8wUCC2tQBe+xbliy9j+pvNcY9h9Dx3lkzByO
qjj8PSp5yv8f625WGOi9CrC5GQTIkh4jcX94F76X+j+W9urnoPXPj/ApCJ4iJpbNqmAO4s8BZD9f
DubjHAxfUaEk3hNwuBvO6OI238VHZnS3+R2pKf7fP4k1Ov3vXuUaVv9DtLoOrSlHfMsS2Ldcpmte
5c+/eJ1rC/X5MXSVjwoFPZ+15nwKQucWVVg1qUte64+e2IwH7bLeK7t4Q2LQ0QhYbHjyBqt1gEr/
Fy/vLz7Enx76U/OUJCXb/iZHFJ/GELO+dcXt379/ys/tGZ2j7ehEWCiOzmFiKuvx++MbaCA8jzKZ
z2k+pHvFb7bhlb4HV7Yhocett6yqg/SPC81Pjf6PB47yFwfOT4+5vuofPjREdllrdjwmhY0LqyqQ
vN591d2n2gMc+YtH09ZD4NMhoqumguLDMixT09Zn88Ojrcok8oHI8/GJMPO+EmjpHvkv35MQFaT+
CyJdlwDp3RKMm2yLid1jvuQ+H6j+vffhjMVhMLj3f/+2/+W7TgWnm7RXOrSGn58Tg2YrTO0VrI7R
MSUBoCpzOIWnv3+Uv37l/36UTweuniUZbJiQ3I/WJm192zCkr/mk9f3fP846SviLtxjBHS0+VbKz
vtwf3mKSWeXE5qbnFW4V3NvbR91T3MYVOxIogsIT7tXgj/veyw831786mv76rfzXY2Ox+/mxYaAY
o2PxVqrmBUseMzpziue/f33K378+Rf50ktjRQJiGyetj67Zdr3PaLgpCnzSW28ibd794tPUZ//mA
/fcrWp/ND+9m1xMM3QwcsPY2cd8KT9maLo6tXf2Li8tffmwavg/NBjdhkwT98wOlXYuiZuCtG4JH
sY/9fbXF97KFjcEJAJbUTXyJ85F+yEPl5v7ixPyraxvlnGrp6IkAL306aOQOVLGm8Oixdq90z4v0
i6N/vYv//D46NNMW5ZOjMOVyPp9kIdCv1I5n8iu5N4l9/42RRSs86VG6Zyakn0tb24V37ZXb6hcf
ofqn1+YohsyjqjYnBLb7Tx9hw1xNKtCKeZrL5Mb/iuY06lzntbhYNkh6XdWbXPeK6jTHz+Kaj6O/
BN6vbly/fBafr3wwZ5pc41kIfwyIBHmXXkHQK5vu/hGCpau4p5N2MB/r5/DVfNQOzpauOfj7g1n9
08H86Z34dK1PLIkk85bnAM1kbxM5UQbFxRggCecCsY/c18HHMCKkYDhXN6r77RcP/6czd314jVub
boDaYCH88yEOWLqTYRYIbjThtt335+HW3vZx8NVxL5PA8UjlOmB1PqUn5V3aJpv8Fwf5n8+xT0/g
01GutlkaRpLO6/fKvdiHW1QWW2Uz3Me35oE1qed4jI/OOQpwOpDQ0nukTP/iSfy5gvn0JD6d6FM9
RQ1TTEEFg2d2bz3S+JXB1zkwvdvINf02EHAWjSDljP/Vg//p+uyoTJgh5js430zF/HSrU61eAPAh
bqydpDEw4+4bbaUMr6fMf3HWWfLnG57FQBv3gGJwVdFs5/NjpRi+ZjTrrScRdwhOj138raQ0jFjx
0cJdlasbpZurr4ADrDuzE8xIZxM9aECYtBYToBtjHMlNGixAG8IApmCbxRMjhcXcWk7HKdx2S8VU
cHkalOlekiZMhSRMEDldQmlG/T2oFdmISt2ChRtHxpSC5JkNBHzzKcXVKW2WhVShXRSjc9yncgML
DIcoC8uohc+4aCjANSa9x4T99904ZwR3WZ16ZiYWvFFpRPzA/nIcv4Y4z07piA2iQMB4A5Tbqt15
atcoqtiuF1ePFQO0u50rg6uqCxE5HQJ30MeQuE99IswXhreF5RcSI9ejOnTau7U4pRlgUVzxb3Q8
aFqhaBF82XXVyRZiEPuiTaNlJ0ORYAHVog1xkc8i01PUuJI2jlXkuTe2GQvqqJFlZWehOk/3s2aR
I2nKWoc1ZMiwmmn5DdvE6murSfVV15cOyV9KsottcC9DqTWAHCpx4ndhjU+1sislsijUMkVxjkns
ebJUoLBwsmABVSSMeJrjdCgoHFTvYJJBd/Ydlhdkll32zanDhLiusckeQiwvb0g+WPIhlZYALWct
RjxImRH41hThjkr48eCRRpffCCRIgTbqd5mWCLwYhbPXeyU8r+WRRWwqFQ8iHIxNnKEtY+lT3LbC
RtjTGtV7YQmEDVWSR+dlmkPqTlCDkksLfBBuDVow8H2pWoGwJpyG3E0GaOZwHSnM1fDk6TD2ybTK
jfLSDC3zmIQhMK0KNCrYb0LRlqXf6HVLnC5KGS8fxqeOoFcCKrJjHhdPps68GbkD0sdo1Lyk7Yn9
HYoApDLmz6RrfR1Z7yXJ5NsiLzdDqkleuvCXWkD3KK/ICpfcXmXf7YpirokDRzBI7LJwUALS4Zrs
T+fx1IRzc+VEjnkvdSSzJlrb3uVpR9ZB40gqo6S+3zNlioJKsds7ERqdN0+l8HsyLt0OWTexpcYq
jMcO0M1ZspEmQ95XBLe4iV6a+2pQDaxNdXEoRtJAzBnnEPtHpA9hxQmbdBjRe0FucDXmQZ02YxCC
KELfg9Cw6pkfa3pT7TUdOHc2qPO1NbF+mpCcbiG8aUcodl3QtASb9UWheGC0gOvn6XKd5Uq0y0qV
6arcN+7ILJmrY5Mx6E6UQzjYrH0tpLQED4DORiWNDLYDrClLSnwXDshG3I7l/A177vJ6kcP6rDdr
PncFGwOku5mEH0VsnRqFDknb9sSqOc4vu0GPhNchCMXziGnOBa6co2qr5e2AH2qNCC8NoqAU+Qz7
e3uH/M7w5CLq32xOvZqwlpUfA3PfPBdr2gvyaX0bTpmzm5pQ7Ot0sh/izpIeu6xWTwbf4dAmc7xq
RjY8qjksTOzNbmOmEpun1ODw1WuEYt7YpGRDIka6WKIcx3oeEUw/5SXpvZDGv5WszXEErBlRQibW
jQsa2PSkXYQPXhYKMsCnjYoJelOzg3e8MDZhxy0mg16zzzdWp49XqIooQyTzonAisW+jPnzA6n2B
1g8ynGyPb5N8wI3CYZe5pr34hY2b3niTnedqYcOtn+UjRCucDBqGLoWEn7o8NQJob8WOMXan2L6n
jZ7O+3lXiMvQAlQUXgzjfo5m1j3szcfbiLMl1/ZW+qqAp3UJvJS2ho7LcCKW7IIwPDl8T+onUV3O
2vPQAQOI1MvFTBQ0oTamR5OQy/fFLIImSUkfURMAIQBYJ1eCiCXmZMdW8zwkgV633EXIlKG4LZoj
B1kpgbg23/OB0aEgqaq+J7LwHZXLVZyfL85NC0lGhzlEhBZy9G02bwGGEfKWI+3ufV0+sv/RdHh+
O4XbitpuEKn7PbiC0QAAwpEGZrIhR0gnMDgapiCzctzks9RfO/1GbbZxdGsQTnzG5U/hEB+xBjUp
CFCn90dseMirNslQ3s0kUhWoZVzZ1q/jESJvlMQEEjVPItVvmVAkq2pxF4kJ3710jYGXHDwHQa7z
KPrnpQL8bp7lOvtF2QMAsber6mywdu3I9uvaQj8dRm+j/Rbrz1iUyThXj3aUeUmj7PT6rZmsy4xR
M1xltmDtuiiFboTtqrGBkKkyh21PBHQFB4ZqPyxmV3ZgyGsnUbF4rY/6wOrgnVnRFXkPl/l0SQol
npXV4/9aDn3qOThlvYJQYj3h6K8oVaOzAVqNyJ5pxtxmYb6ugmnRb4AEbRedAf++60/6qjW+BClj
AAS3d6SPIW/c20CYWedk1nUhP/T510zbCSw43EDcsnye+lewrtAsLuLRQXQNxCbtthbGQTfRDkkB
cIRL+5lhk5qh2vbZUoPeUp5b8sJt7UKyXjNsYXL8KEeEcEcvvbhv1ixYaZfnJ0OjQomTrYYkyXW0
gsv+VitPC9sfB3ZLzG6jr28RZ/hASANVf5UzUoTEdq7TIKxQlBM++GTKJ4lawrbfxHoHJehjTkPu
p+3NyHlEpDy09mY44mNRkvECrcYxHqonCj+3ab/GayRhrl7kdfPg4MhwKxu5CkmOzXhlqXhg+uii
MPt9KM4q87qegi6vQXY5fVEfsnjQ3UEh8BBn/WRdqzAUMPn5Zn2y0eRhHOkQlN1FzN9QZPY5ZBbC
PeYkItaUWMJxuEhSsO+P0XI/trskfauL16ItiAEH4DFfOc0VxnESNmzPJNE3hsCn4KOYL/PU3Kh6
etnm481Cyle/chCm9g6d4KYlqNbp2yroDPOAWuyYd0zt0X3dEIm5sab2OM35qV461MDOhRMi2WWZ
zwFj38WmDEJ+fDTYXkW9cTGOUOZxTXi5rCMBo4pl2J+D/DGbCsRLbz3KlRlfVR2ZiHadXoOtJMql
OEym/dA3hM0pdgA+eIP4x09JTcuj2tM1nfKl6ZWAtPJd2tiXUS89JC37vEGhkuyXt1xT7qMBwKzk
mC0ayXK6ljLUQQv0DYz6cm9H91abgurt0BO7wHIICm3mWXKdUJauC4c9vFcYucZlfYihla+IwA1f
Jl6SE75Vq6rKrYAAXXMGR2N3arhNHLPakahS7x0K1+SuGmrCsto2fAiVoWGGohBRnoJiLs4sQ4Yb
QrrtS1jbcL81gjZIfkjyyb4SXdmOYKCAx3rtbMFqyUTxzGJfndxMDlG2ES+U4svVK61aAqVxUDql
amPpAaM1smXbdtYemnkobkP0ro4rohD+eWJGuZdJfT36Mmt/A6lBI51wOy0FIkoiHO9NEbYyiBbY
mYR6YtDvTewPNB8kyi324jWq3t8m6mBsayTJFMilQVDdR+f6XXB09ce855P+6dOX/x051P9PQied
1vA//qUl+pPQiX4hS8rnf2yeu+rHZYu6/tofyxb1C6toXZZlzQIijHqJcfgfYifJ+IJfxmHXoevM
eBV7nQJ/37YoxhfZVj/WKtgkECAxBv2+cWHhgmhKdkzH4FT5H29c5FU39cPIybCYoikGGwLWQSpA
G+tTs0v4tCDXnfArw3mdEgl2QcmRD48g8vraFhuNdT8uDyH8qJLPyz7IqAvv7B4ybaetKoMQ/3oZ
m2TEyOZO7sWRMyjcy5OO050SqEsGGgC9+8Zs98XQCtlN7Xb2Z0vFPCaRFegAf/AaZ8rACn389cPQ
ai+Qia09jpQMa4aq+JDjHjBX9ViGGiLpOcxpnSLpasJDoZVks7eyHm0BJn3DEwnRU7N2RUtF1UXl
TqgG/LjlzLJ6xQND3iCWiWk1lOQ20wzScXNco2Y7Ac8qiSWYtHSTUfq587q8X+YzI5bmi/oW+DZR
UmSNzvrYulM4FjvRY7HpcqcjMvllIsjF5amAQJuMCSASSZ7rZnkZnZ09HwQRw7qw1MC0q+c0zO8T
k1dpiosqIT0m1jqCqBVwDogGmgmhBQDiU0pC1UQjfJFUhEOJzIRYk93XCrNqKvs7EbMhI4sQO0cW
khEjYXCba+ksJBbVN8MWeC6iRqQJGrXjNJ7ZhYlAfaY9kwdvsOYn4qTXUJlsm9Uz6TmTs81Nay9n
SoVGQuBpp/MibetoxsL8tu5xpfDkJCX5S5qVePKE56cBHDmS072MMVlHJUL8mtoGDdg2HnDuZFb5
Bg8MbwAj3R3BxBDl8trcjdG7aQOgQte5U2ViipebouzJ7I15MxIsArjl8ocxVSjyu10vkHcAQAhU
clNop9UXxjbHXpf2NULsqEkgNHA4YC0iECLN4eqmxjcyLs57BV2QRebvQFrT1tDql2SU5x28N7bd
aSVBChNXmbTg4+9zHbk3oMUkZMJR6T3st9F5D2uV6l3zItoff5E5gmYTQdNS1qqH5ZfwzVZ9WpD6
lF3M8jxcxVfTRllqwtxgQ/lNFiowAyH6KARoPZpcnNuOPiia6A7y8t5Si53R7aoknBCoiPi66gEb
5RIpaqR2Z1wAgH23j9qoRl5d5E91EZaQDOxXR2Nkgj7wjoRf8D21/ZDKElTQ2aS/gGqkw541qN5K
p0NarRUHDaN5kBKFfRnXYoMQ812lK+a8X0O6chqdumv6QLJOvNRkQ6L15FaK7pMpXm5IDxSeY6PG
Q7nrm6ClOcViX9fy06gyxjAU5VZWWt8y2nZbj2PvNyFB07MW5AM4gKhQ2coZ1ZORNk8jLTwo2Phu
SXPydCfNRLXVhX4+5TdTjwwB9tmDEirnep29DdTqGF26Z1JVpmUQB2k56zWEkmbbaKRzNg9CorHr
RiALpExSBCbdJiqzdlcslD2F1UU+qPFNufLIFu1ScgptWxvt1QSGeUvUCCVnPuicSlG7SQyLbF95
CuhMJ7cgp2PbV8OFVEUktdL416H0UK4klJbJCb7wwAHeVuTq4eMf6i1Gwnr31HegAzCtB6XU05Lr
zIEsmfh1NRQqlG3T7y2HCEdBt8w9ftnoY3S9FIZ8EHo8cqDlKKhp/Bg33jZctP02jzfzODwPIWU+
dukH9Eq4E6FzW528hcQ+Uteu/MD5auib9HzQ5o7IL+MC8id4nSNIiwq7b8HQooN4/fH/oow5ki7T
II1OrtN4Zppr2AfNGO1DlZKPU2j7NJ6Y8Y9EdCd6L856mEVpT83VkZPVIF5iRpE3BwHpj/yCPtro
UvHYt3GML6/kGbUdqWxZ2aCfrfvDwIdUG0bs5xYkHWVsH7TZTPdTk2wHm2AefczA2WrmlaRkw1Vr
405xVBAeKYFcalexwlL5y6Ccvw1KfVvnDm9LpYVAucaXsUJ/pcs8QWKUk0V+Xmz5vrS6S6Obm0Oj
180hxSUgmwiazJKhQoLoqR0FKbK29YpNOgw0icMVZarutZqpwIcrv3JbI1S+Fs15AUhxDWknpKpI
30ryOzecWss17KzcnxnYenpHsENBdl7Uo4APUQnV6XuJJtHtdSSpVZLyj16i8irDO8jxa4JrwSpF
7897WdpPWkR4m3Vbx0YSVCz1XQJNrb06g2cu2/eU/Ax3JlVi71hV62PsGl11BOnLxPDNxH11Norl
wPRz2MrmkwJ3YwcnG/xoB/o/JfaEEXBDfF9h7+oUnIOTjVxJVZBkuK4RomqvY4t3ztAQ8y/kkOfs
3en2Qsb8kbsUfbny194y1biuilXhV84nyc4Oi9QcGCCX24iMHDftxKoHdPRt2WlbSSxcMgv7QZMM
04PtRXrGxEFwAO9wOcxcDcC89W4VcbLGeR+QCUa+3wJc2m56zTP7NApMjVDXpXyAMxKpgimGkbu9
rV1h5TdKNcgMmIrE1e+hvH6d8Vu7CZHElDm3RVh9nUq0i8hZc5P0qFE7NyfsOHPc78eusph9ZuSr
t9B8LXmv2TLFub6cZep6A8/rw2IHWk550kv2TnJmUAnG1uRz9RT8Vq46zAQn1f0rk7IbXP4jC1z8
GouWEZecNlzyW3o9anJoArj6u/ZrIhE7aWZjEZgL4scCPFOX97jl0+VKTPGyM0z9SI34takcxoZW
QtGO4heSIYPxpx4LIlrtBu4So3bJTEp/4jQm2ZPMYs51soFml6aioi1rl20s4tfcqU0goDH7gULd
EHJmKbbEPPZxCpHTZc28WfrZDjI73MSjdm1WeRHoJcHINafIjOmJYDdhnedZeVEb0jljcAZzIYFp
7fAklco9AAbwSmMKyBQLnRvqOi0ynm9Jrr22AtGSRcUzR842XuzzpbOuRovzdWjvRnkix0Xd4KpJ
0ZrbfVA5XhsPN6T6PC4F2kTgwIRL2iY4bzouMSsXUqEGg5qr4Iangy51V33LjHjdm/hmT/Zn8r85
Oq/lSJEtin4REXiS14LyUpVU8noh5BoS7xP4+lnMiybiztxuqQSZx+y9dtv9Ns50NngKO997qrzo
y3B7LqjqblL7zJ/PfuPsVaVYN8wQZGPHAQHC9gQwxQ2nYfvgZxx1M5+g2cg8BBvVbHSSFfa2fDZX
GUukG/7OGezhIIj72HiWy6q57Z68yctD3aEcaNVMBmpvrTcyI4RJZ0ZHVsI+JQ2F5UrbB2ANu21J
nGlfTz9NlYLwEcX3YKjd5DbleVGGcdFzLv4OsgVXuCKXc4R55ZTuhY3ctMVWxg+rDVcn1z+MuU22
blvcmBjHBw0ypGpnQAVGxggIF9q2MalzuxxkqasTPCZa54e0xupOEHqZGlN6HwWzP2HWqpsjrPu7
qkpIcl+/YG/99qwSJQT8WpgeESiytaktgaHpbm+hq4/P8HuXEyZoWJaVVV6MnOCpwfYCDW/eIF8t
LEAP6a0nVXLjkawZxCO5sPJDy4b1F2Y9RMJ/IW7BODSC9kKvom5rRATHGz6wd2LpNlkDHnZpb1Zu
9Re6ijN0ZnHhwH5fOBz3bW3eOR2Z4WpwGbJZqC57Vz+1sTttAJA0V4qmXZV7eHcAz1ecDDi559MA
NiWcYbOQxLx4TBbjbDMPuhWQjMPbu+ofvYShWkWadGCx4vWWR1MzlwPJZ3PoG2bHeGnNQipAh5QL
nq2a6IBRrjiNoJoJslAEE+x8Gxa+7kcIlPPhwfEZArK3am3qDG00rloBmLeOt1PCOUM6Z2X+li3j
COLBAJebZJsRt64lvb2SkXaRP+6NhCH5EAn+h7dsbsZtiYhu4yc2iGMT1xuvAcjPHwoOUgRgmOyT
isJvOvg+9q2E4OlJRgnxT+kn+yWSlfkmWsrfDRLSrUzLz9Lt9noyUGuWFpt3XLjI/vRjLBoj1NoW
OFcmgSl5/JA2Kyd7Uu9NN4fYWhCTzOmvy3hpimRoTzQdY0IVLYiBqSbIEWP5FEVEExT+nMCr5hDH
Wxx2k34Yhxh2Jasecp74ED1+M67zlLiAJqvee3KaFuIW+ILYq252wdvdZvbK8mMbS+YPQ2hiqvEC
UvuBRoIxlPrJESHtGVzjsYhgTM4YA6F6NQZmEYa7UsfqFqe7efGOVjqYQWpDluRTyHXtCUk40u7x
MTPXpOUllhBEx3zjw2NJy/wbergbWBkTvMwprga/ucQtbq1HXupim08mgdQKwpFvV15AnNRGo1Zd
PzByYjFvJ9PyIMe03qmWDCinOWCVe0ZrRc02sE6Rmv8YdfFdEjlvIOeOje4/pAulDnkRk8wuHGHW
Ruf+AI0W8ypHVwY/GdC36m3Wif+aTZcXAjMmRcJp5LIrUL0nfkewCR3KHqTixhNEvucwNmxEOoBM
AzwjCS832XP5MtyG1Tgj8WMW7RCMvfqUFh/JzGMVMxMIxrQ91/PEOWrwlnB3dl2OgQbCcTu/rFvx
bIreExX/+V6kBXEUNhIeh5kxhCVl4TyyTBsncMXMDXSkcz0lRafHj5xRN43eiIurCZZ8vLQ1PFsy
y7YUAHejh63BabkT4ig/T/bfIjvWAyuAev7WcPuGXcTPuZgtQTYYnPXIBxot0pvTCB7R7FVj+4Ee
fbmXHompdgTQbqy+dQc7xPKdedYTysliX+WU+/a7Zsg3Ox72Vc1+0/AnoF87PSUyUAPYs4kIjoRj
l1w4DZ96gn8zkpKN2v0a6AV948VSze9A4lCQIqrvMtkdiIVZZjFuJ9/HMyDz0zI1zFEnxh+L/eKJ
+TNWMXONKt4St7AdDPvJU8MaPvZvniTkIf2Q9tZPUqcvE71L2Zssi2YnB5VDBDbuYgPS73IFxAT0
M3+C0PHrjl6xtxb2sGVb7CYCVpiml3CqeZgLchjqHKDV6qK0b8YCx7NQOImd4pPU+YuWAuH8y2Ec
B6CmbdwwrhqwTEwPo7Z8clJzbAvnaUVJbGvwl1iB2GNp05no03LTrslZE7d5Xxwm0lg3mbmQ8dvW
96SJEh4w4rNJFvkoyRyN7ereg16982fz0BH8nCq+UZYJQZ4yoSUl7CZXZryJwdkbPzhyvQOKwDu7
AifcyDno18AxX0TsmQjLixoM2By8Z6e+lnBHmZv9GHN2LxM2NESEfvq9cbPXbHSyM/PVQo/0inK1
UEd9Gd5aHOVxmjPcIVtItO6naUdhSsRaqc3/pli+TLE4Guv+d+3mN0IvobGPN9eZq33URKHuTrcE
Oja6+sgL0tY6kzza+gNOJK+4TFokTxAErTF+mktdHpS+fBnVtM/0xrrO00/bRxa0c1ZD/j+eaBav
bByc4YNt/Gnps/mQCRYWo8slYaDkH8A/rykIL4M/0tZN4z2cXwIDY9Yko1L5G1uCapYymA0m3uQ9
QIBCtLDJRfquCr+6pKzD3NUQ7ObSftFsEBhmLweCGZx3VftFGPUYYmxwGTsrsR5sm8sOx1SL4cJv
OV7k/TJ7D74hHxOd/BKyfQ62+WhXo3sZpglT92i1V0Ao1z5mWBZpdPILv6nJam9Vl2oHjZO7Mb3X
rPwxRnXwEm8/NN0p74f7KG/IEphTa0c27UE1SxYoyNWbJCK6aWhtlt7W39JPVujZwgoN5w+wW7HV
Wb1hb4d5a13cKLkoMNQtVMGNSjUUnARWGk5MWBqri5EGGXjvtpuap6YdvvslIjLY6v+1WnHv1t4F
2kbMPSrfiMPapWK+wT956I32ynL+n0nfWpR0TWbsT3tNacDS4q2XqR80Cy92Op6NYX0nnMFifcrf
T062T5S6NPU/c65eXSDNfdTeRS55RXWPrIflRjE61k3o7zg0QfDGfmgOun6oGj1k/N9csTZSHOUt
mVG0C3arIpKMupNlGe2B9D6yNUda06Kes7NdVfFVRzgZ2DPWcL26aTwtHN9deS61jPogxUY4Zr7z
sMi4O5HunbM3wo1PcsSZnVhyqUcNIH3OXylEnD5DqXBCOtJLE3cadrDx10u9+jgm4xgk3PW1VkOr
0stvaNQbr50us5GtiaIdozpMR7i2qlsHg4gFqrfsBwn7skv+GDDegaOZl/I761tgpJ0MZ8O9pQNJ
fGSC9/6/BSKh1k+nRHQTCxz/ofL1nQsmA8LNmRnMU5/VIakc+I/i+ZTX5naiAddJcB7i9p8BPJOj
pwr8aACM6hm/lWFc/bmyt4iw2FBOq0FMcuQYLSKqBVHfJGC+Rj9D5n1OgpNuYGJbJYQzxKZ6zHN2
v7V2E+65jIxvr3eo/fXxkGVwgJiElRvNE4Bz3fFWLj7BL1kXGkVZI1CBImgN3damU4eCu2VGw4TA
1TFA6o+lXuvAa1CI2Pn0URnpcmmyEV0CUp/dYKr6wON5xZaQYIk46dEd/nhxrMdxlwJwPLhVfOS7
aFYyK3M6VkKWHuGhzCnfzHnmwUDD06/3QO/jOoQQYxzzGJ9r7eUiKLQmMMhZwkqJJVRK9tOF35k0
L0l0mF1aunVytdRquhFf8AZWSAbTwszd6ZgeKutlmFCh+El8ZbvEK7Owt59ZMkmz3xO1ePZKv9/T
dxBgW4D2FC4oX1dBX8RxuA776j3RbW7iIGJJam5EiyJ+nHRvMxkjH6VKgMTy6kSEU6E1yg6Mv/8R
3PLgYvvrIrCCmZsETC+ujeyKd6tQyd4q7Gmnib67B19zNIAmTdChGqP4iAfwMEkKJSCL94UeI2EY
UYXY6grZg6gCy63ZaUiUFHF2MCJmOnHkAXlbp2bLXB9jDKjBkhLAveCIJBIo2+iql0w2tdvcR+le
Iyz0TCoiWXYk6GkBEh1eaOt7qezn1NeMqzE2Ex8SegnSd0PeH8HEqKmZKVXPpci/UDqIqyh7L2yQ
ft5HwkKnkKtog0fnh1m6fbMYljQRafL8u/h1qv2PQXow23O/qW+ey+vtJMDklyTH2OHzQbOjjg91
UTuHjNn41DAt/9aRp4Ra9jiNDtqiHn+Zk39Fefzem/7y6runxtK2So7yUwhAe6r1o0spxD+77RJw
dzzJQs+h4MzEjlfdsjUtrqUi/6vyyTghZzVDB1SwGMS+TQeJymc4Dyh/PoZWqJAXjZjGimle2zxF
C/QqkSDn6IVbHxnBLZuKTTNu7fgKJ1ILZ3N5dFabWlrN3Z6Okd6+dP5kqfQTFnYNixBqKqOMIlLg
2neczeWp6mR5wqZMUBgO/MKs5hztbkIoBzZb5iVRdbLNguQPBjWuiSwNowOu0bwwKM5KDLWZjgVg
GjUm4RDrGFO127lBeDc2PQfIEJKvWAWR3UB4bkBbuGTq2DSLY8x+Iw4FFPog5+ncMOVBIW0yA8hm
49MctM9Y6I9pGQde6dYMrdg+eJ46ClRvg11cQbY2oS/JBszrvAihgx1AeLw6vn/2N6o2MjYRlRXk
BqX7pGOEh/27LQaTONy4uLmu/Zu403unpaFX4hisE38KG4aPuV6yIrCUItQuPk25h8W7eC46O99a
07RGOTvOrdGHLzWLN5nVKOZhcpiQjMFlkyOsSyQqZMmFo8MNSRwPlD9dvwq9r08OaSIGUcg2agv2
BRwCMioQmYBN78nE5WNiBMOs6CBwcoRi4HWu1iX2ilmHJpZtShKqt2AWyo2Mq/axGz/sYZk/fGJ+
6OQP41JfYMZmBxLPtm0zpFeFKHY0WD5h473revdfymKx7KAWQhQFcL0S/0yE2YbX1kfTEI9kKCJW
MiDl1/AwS2/tMaNlC5CZ9ht0HaPeYd/MPZdMlV2SsnxPeAMOtu+8RKSp3y+F+vNzQ+3hSMDVRaS4
YVEajoBlQGFhCDdLiPkWO/2o+8jsLScAPXYhXeDV5Bu6zj/UaPlhzComp+vsW0T6Vs52GzhYVPEQ
NPfcRWWQtVnH9cxHDxWdFtxvH5U1kJgUIVyk6Tkr/97WPOg2KnkE7z3uYLBVJ+lgtdVzG+N1Y9NR
U++sd8k+ly5st9omVEigSs2t72I9ESKSoL0aZZyVsD9c4vgCSJ4gij7pg2ViLGXlRogI9L3lnAmG
htohUadhHP8ZbvFkkCvrT1OxsRwX9GPfjeHQGS9xJ51Apt2FmKeI2QdCn4LgRszc2s9c8yuoUyuE
2EKbPvdh5OErB2Nb7DJUXvFo3IaUOayRtvsI/3giG0YA01Rf6SRTe21yuRHA3fC9ocvrG4ajah73
VmVQ4SoWc5nznCMq4Ttt/MBpIhX4JUJX2enbLB3QNiPrDfG4ckvyz4SZo9vZf+OhZ4tUVZHPAmf8
iYzuzokW0GuJ9ZOC2zvT5/9BAZ15kX0j9EviHWS/WFukjiKorPgBRXd2z3F6j5E4CbSFa2lWDH8S
ir0NhcpP0pvrzd3nZ8mwqp6o3mJKWwbkhKWTprDP1PBL9cUmobWcjSyWU6+R8Jr6uhtqHcEcS2M9
9QtXSiqWjknW8GIIYdxVQKnGdMkuhMHdF5rxWgG+2BIp9btYfHNu5vkA72TgYtt2IN9GFvKwsf/j
s01YG4LGLVhpHfJR/0na4gEzjb91qo5IYGfcmSy8mszqvqeCvCXPG/tntlvPNXqEjWtxG6xqGp5b
PmPbcprtCNqN1Ht+7oJACW8s1u6ASCtZg1iXp5lwFXSL07j11iivUiN+DkQJ41E9RYyHGJMYHTgg
gHU3KkJk3a5PgSyUYnppz3fYjdlLNTLaCT/6nQgmyUxqILthsmlZ7Tcy+C+igM55G5sAEWm3HC8N
SzqQanJJoyI9xjJr/WLnb73xYM6+2jl1R2mnt3GYj4a3A3/F6Hw21JazCU7x+CkzRo2UlHyhJT6D
xjO3vbeiDhJ6yowgYzPl6DDjTAHKcw+OhzyKiLCvWiJZcwdnYGU285QL53Gp0SOrvkRo6yHqYtQH
fbVPqp3hW99j47SnLlWUdH0XsqT5U9ny3ls6evcSF/cUYfGzXTNoiJSD3Ya+GXpoq2f72SLHwq8A
5ZdNOd45qf42erO4pbj2gUqPby1QgZ0W2Kv7a+y6Ys+vwSQzYajmaKs7j/Y8wLmzdHz6HS+0x65z
4n222zrovViSJDrNtxbY0k5r2KhaSt5bFkMfK+WYF5NowmVEyZ1VPxVP/l1fFcU9U+8Pkw1JPcBe
q1U9U0Czc/MURWMEIO7dEea9Wmp/GzlMOlWMMIlMTfDBi3/JuGti3aKhhzaiIRiGb1OZ57Qq3nrd
ZG/DXbdNVgld2l/IGwa+q2Au1eV0AsGBvGssT0007FwArgePfeM+meqzpzu07Vnn9qf5F0Z5eiLx
MDk0uCYMaeXHJhYkRSVsYgXAq9YYmDrOFM3U4gj/x4EWzMyupZ/9KyFtdIs+PPYiA6OWog/sBNvG
2ewPKCR0hZjcGwB4WAPjPZ9EKAySrM+V0NXW8tiPm8gUhrVB7wChB6nMkuOkTGSSegOBpFu6NzYI
PJ3WRysTUqzx9gK/pMhtC+iYJbkGNaHlJ0XpO9f9eCVUnPWUzr1RdrCrkw7ypGOi87K8ctn7+jPY
pWUvvPgQ+Xwu5tSEGqsgUDAK3jBRb8BWf5puSu5XDEMi7nB9+ndoU9/KodY2mcWg1UHwAvZD2cH/
4bEKs2rIth4oiIVeBt39po+Zwsu7BN/JKZXHtYI9DTk6jNGFmW4UZnmIe/dJT7R1SMpF0WnJdqp7
nk1R1Fs9YnNReJ/I36ednTM/KRsYiXX1MK7JPP9/aZsZaDN7YSfubMRz6Z1e9PZdpqyzq6cmmRn5
7zhnzEz5nKEaTv2jmTvuztFB8xAPBr5Ukfo9dpcsa089od/7keRDhLeVsRIV2Wuw5u3LpTvLJtoP
aaKTLeSsHpaGEDK9IcwS9JkzNtl95QGeWPg/NylwmMLxsmNvs4nzP2sDRH0tUOsLhq2P/3/RdPZ0
xslaEv0sFpcZlYy2joHMFU7Q2SwVZApNQs4YNHIvyMMKXBUx5i3Ghwpo9RGVSL2VSUumhj/v8wFd
EGFAV3/U0idpwTpMjRiDVjzkAUd/fYtxKKW8mCQxQEux2RKiM9UCmDfZkz3qNzXRO1oZVp/MejUW
Aw3OOk2z9IyoRZnfCSoxt+fW8UixfUE4swVG+CFnJc755NShGAcCk3wXvXBzcYsOCyIBPJDtWS9r
KbbkeiFVuuyd/VK3DM4ZOOqWXFO5WO3avShoogfEPBqSXaj/j5pCgEiSjNybBvLySN6NsSaZEPk/
GREvJ8yKDsOXhh2Vze9qaOmfskJHfjVPjASMSCDc6H+kQB3rJQD5bcPbO+ngXtIFZGImUAnz4Cw3
thle0FkezbcPK4UECzUhiYFKYgWDzh8tpp0wMuKk89RCYhx/13xDd8Ow2PdJbt7GiXWSp1VkawBb
MiXB847V36Il8XC9zHQLmTXfplZpx7yWAIfVw0QQzrUxKKxqIuOX2JB86wIZECRvp1nKLURkBgS5
7CgTuR8BHTEemADmxO7W4bMZhuRhYqrvl1gfPUOCBHfntXrIWIkydarjFTlftS9t89CM7Um6k9gx
E/6YDIJgppacZ8lC+ehJhOUZa3WQTPF2LuO9Tn78wQOwyXEek/LrZ2jCafbnNIM83Zz6SmT3nGyb
OrLjoBqwQbqj/lq7bFFwNyzwPXnkY2rfUOcILLqWdVVBDSrWMJQBPlIUq/5eY6kZdnQrGziooD/9
M9OcYEaiIFZBwtxGLNnq8c6QXsIAi2altK1mT1mBskgZ7w3Q+iqZ59BODcTWdScIl5No7umr9bRp
w9zM1YWVJMgX9uTdnL4VzHTDbLGCRrfzUNh9tCk97XnQHQgzMxjWZk7fMS0ZO8Vuk/VXoFstV01O
X+sO1lPWlEhonO/OU6+1F4stweseHcXUB5j1N07G3AipM/F+tvevAMwuuVs3UR6VIR1VYGdwzaMU
/1xcgrYCQn9QTknwVZruKm+GJw7iERVEsgchczO8mpmxKXhLo4ZJtIO6vFqOxOtwEiZXm1Snlb3V
hS1dT+UIC+54ufMy3doWCzsQQZTPzkgR6gHZXceYuqDwNIqTWP4sYXZHWbvQqBUp5llLoJFi9CFM
n+ERgwSqv42Ve8bOAeRUALUMMgOlp9m3D10KvxGi5Dvx3/4+1naxTioHib9NoNVkyGi6B7CYKnfO
MmJXa59tOPYX5JDTsC117Ty5FaYfgxd9wLoEojap84tRZa9RJOyNEyX1hgjkxi7aw8JvjPI2Pw5o
HbEPPpH+Q25Bi5oHPDChOQMPiV1LL/Cg92S4prZN8lCmDr+wJX0DLbRziupbuiajO2eXG5RMnhV9
50SMHBTiigOKVbp3uMoHPU2/KOFf3GmeoOqN93VphALRNmJtj5mJbryyh9hmRbYzaSSebf+1iJce
7FGqHiAdUFCVi71hS8zCIjUPNsIX1mEuUsf8CBE6ZpzF8L2OSaUwdWD8uLv31I6D1sQfaMYastDm
cVea7D/V+sfNviCHoituQFRPPn9gWortuCTkzbfDghMTWA7QCea2TTweZLai2+iFtmWhqis5bSx/
R3R7gxUS3NVte5cRYD/Y+94wr23cVUCnuYAYOiHhadNdSmgpXiOGFVhZD7HX8pc7Bav4WxLZr127
8vyJI9olnEfULQP2C7O4FfF8GG2n2YFf7NFZKlLWTZP3GP+BHpfI1KKEGHAR5M14ow60UMGkExzR
mFY97fPAG50vYkYwjorKvPAf0Io5ZBgI6TPC6WEL9UkID2Vgg/sdl3xrGbS0tvdehazhkzAMDcqM
L1bmfFGH08KQ2piZ3c5X9q/s/OpgyIhXFj8cmWsBXCIXbAN3Z3ucK/a3phiR/hcYhcw1CGeNFKy/
PNmMIWy5v8meKb/49hNEYzblU5+SUB9DFC+QYuwnw4eWTuibgioL4Cg98FK9CSxuTN/1PKysOX32
vXlPCXUW0fhc5nxn09R/VZZ4rlJFulbHG8iFyj4fJSdHo0K+ila39TbGyMwAhSaexd7ZknJhnxM/
fmzx451zkzIaONUQ+tEy/c/Z2+jWa2YzWwC6tfHnNoe5x/vT0MzzQoNh9bKnyWSRrn0IObHXgRZ2
IoXjc6kJowSEBtJYofstvH45RDXJitDBcLP0RE/y7G6Jixh/1GhuCFyQod5GqLw+kiZ+h3qC5ZJM
yE2W4lLT04KHlXulKCT/sdN/2EVenBHQhTVcN/axIzhAmzfQXrzA9lW8bciiQUvaMceKSFZbEtcJ
bWpB3JUuyRlZVYYDq/1ttZhPvgTXWJrVQWQ4Z8cS0jUN8w6i/HjAFKIFFEcERwzNTieiOZwW+yFu
bUCF8lkBMNwkhsyYJJjui5xGmI8k0g/2hIDdjrbRsuycrkUWyvXExJ9JXU50qVYD1/IybOyzCfba
fU56573X69PQj6RZWNEa+lx+5y7LRd7MsTihr3rusumsJy1DfMXh2FYelXXOYT3wmjDvB1riivwV
22EESrpBOyao/vJibzreZ1XE58ZdidYxcGR2L4GrMS0set8OzCUZDzNOUYw3rIOWMPL9p0ixlR5S
jIL2xH6BvGnyVnqxcIxDx8yt9iyXab/kHSISGyxnzTTnqhNIXQzk1MaUn2yK1qx2jQtCNg+257/U
S8HPn5Z31DWMq6rKDo2Xrka72SZIDawSqcQgBpZvmpafF97UTU0jl5s+NXzcHHLrttTRpYb4syGx
BIFzjMJqEu6f7YOHkXrLnzQRAtKkOrPIavU09fq+j5Gfw5pnXLEzrKbdgDaOwwKgNWdLEe8X3ucZ
V/Y6wA0R6cZEujlmMCpiiBGZ33yRNVu/hr9uODXqE08FFhb9s1zBdf1UD49luWyLfmEtTfrFxnVq
dlW8rUxa/rlz/I+RPJUB6naUh+luhBhv1N+jmbonG8t5UiX5ltURlnljjRoj5iM2rEDr+t9sKAWO
tLCIsdEkVWeROKyuNqv7Dej4o11gOst6NNQO+OyAFKn7dsrbffllWgtWZSe1w8bNT4WSSP8Ej2HD
XhBSt6x2Kk0+sGb+1G4K9kI1c2iivWJC1mP4VcdSvydTh++TvTy9YtG+TBAiW8t6Ndtk3jmuuhC0
MR+o7UKSQry96GO8TtU1csGGdnbJFpF0hXnC3VAKlMgee/qITdSQ2+jQfHplZazrfFo/MPZ0Ds7d
3OS//ZQR84E/aWM8TjHrxIwUsz165cAeJnWK09JeTVFqXdIyYCUkRBZrGusaahzZ+1Q5T21Dan0Z
cWe0xP4WRv3JVBmSaGUcG0nEpkfhTQEjVqXHserXoLnSvulzwY5aJmihEveExvAW6cWLQ/VvzPKq
UbTL7KvWsjeYAoDqXPnE6GUJxyYVm3Fcb8dZYNSi5PQWotIg4XAIi7cBwCvEgCe90A6x1foUfvMD
ErLQtXhzNQcLdoSAaKwjxNHZywyYcpdRdX4p9BoJvt9y4CSHxQn6vmURUbpuWF5i03woDRiPUY/i
dPTyJuDQBs3Xa7ybvkZAS7UT1qpAd8r9zEFgFsVv1LSHaWRZPhegPM0cS22Ootf4QjOGE6BgEZ2/
ufV80irSViukJxMU1mTel60VbyAHH32xXESSwCXRl/tIUgV1VRcIpPgj+3thKUR0BAyOyWmNI8Zb
vp0FNdjQ9zZF25Du+qH5RzTS3+w0m5qxEmsdsp6j2f/jRcuxh3MKLJK4M5IB+7kPsjFHQul8k0Dy
M0/LI3XUaxLXd3RShMHE7wvpbRsxLkFSyX+54xyFy/yIo2NAVNSALXeT6DH2htd24nG5J/jpRU/y
RyPa5Jl5x9z+ZrrOt68MRCrpshFa8yxbBi4sFtw4+/W8iWKOKb+dFPdV1MJc1t1X6Rb7nuThCEij
AZrTW7QTAu9rxb5p0nyidYeakVZElqY8VqZ7Jwk453c90Z7/0RST0KbNBwpwMpnGluWd2wSUjHGQ
/Saj88jYkaeEM9dNmYkAjw8Tszii2gW/UOSsnYciQVHtGxcncd8RkrL48e1waFDvOVIeKlO7UzVJ
qwwIH5A+GFtvnv9Ylj1LVcZEBc47D6LROlx7clQzBo2GHb8Z/wj2w0MIssPV5mNkNA8WF+5OoFTI
ZjeMfXvcwRQ9N+MEKLR7BVNLg8hCcxfxh6gqa+9Kd95WOW9xjrkbD+xxKqy3KrXvMd3eGN2salLz
BMa3ztWD5TfzJnWYjvvkbzMFKbnNtx1DiqVttmpOuKdlHNrllJ8FajG/ZXTPcq1mOIn9c8GNEsqJ
n7xjgxt5S8FJ43lgdjE8FY04OBARzoQJR0fBfSpS881tB30vV9d+pTRMI3KbSU0GyjS80CH4OrTR
hz0YBVlvMzjkwsEl3Jv6Dv/+xQRcT7NGVpbvkRwbDYUZaiReNzaYTo39Vupm9cl1AENrD4u+hm7k
XClZ3P5GJnG9dZk86GACTlHWttdaLxSNHm1Vn2Ba7jsUVcw/HOXggZP2W0PQD5Z7Z8BsPYJkVegB
U/HZTQOh1uQU7/TEAJWt2bchsT9l651LhyBgsC7YqIuNyJ6N2b2MUyoPpfGuGGCGrYOpTbMVhrex
ICgCFNxLWiHtgBLikSoHNZjLydPKe9SjVx4kAgVpHetBf5qGhbFo/0FcQh/yZ+1VKe51JqR4YAUR
7tHC6Le5t8lm3BSm0sOPrvG+FauZVnfzXWsxnekH6y6p8KtEI3t+E3400tP72bALwjC7NzxiikmB
VZz//7JGG7KzyvCr93QzKfjqRI/jAF4EFcybY3UH06B+8adTnTqf/VTx77T8WSz5FlfqSBvQ3bfV
/JZlxMsSjAsrWoxsiSiSWDejRLbujDltgT7S9kWjiBlDEKshC5qlWb+HlPHZ4vvlrWUrliSHTALV
MMwap3FWIL8dfiNr2rvtfky5gwr4WhvJmJmMvygQ1XCm2UVQXzq/FRt87AGQTuWvkqu6OmO7YPYd
BlnzpMEx2Ltx/DSOTonuSf1aNjGvNX0Nh/EvSJyPWhU7Xy4X6vYdAws2xWzDDSO/+SwR8Cd/sRkP
qUcOWoIGtjWectwe4EgKHMkLoB7l38kY18U8RE91YwY4dNat3XJIl6Hj/W14LBFdRzR+pRYjTfVZ
bxWY7Xx0bHsIHEGpoL4Sp07n37Jur0kjX+RS7cre+rJxdo9w+rA88TvS4nkbC/dORPk9EBtM+vFu
dpatrwPl7YAqBG60ajkdBq4mcseocEl973AjRB/4ry7oE++ICA2E65Hvwm0/3ERf34mKHXNcx6Bp
mndNyFfa3lrT98KcHq2le+6X5kic8jN5sYeWycrGd3KUv0bFee1SkQLbOegtgS22phASsVdpHIqe
9pQVyAPd3HnxUnpQ43tEtw7KGGOa/NF177NnY4DUUDvQPe6tnBmpnplaaM31NunMS5unX1LO6U7L
1Ej9kdEamxYTVTYITjPb1ygpfjQt6cJ5eVsIQt80+nIrEoSVJLdEujlsY5PPfTLyuyxjCo7inQOQ
cAsP5RpSCjwJkpzXlJhKaXYxU5V8OaUmw+SKM2go2ne4USqsLTq+fBXqJbYTtC1tyH/snctu48qa
pV+l0ePmAe9BDnqiuyzJsmVbsnNCKO108H4ng+TT90efU9V1NrqqUEBPGuhJYu9MZ1qySEbE+tf6
VtKSl+jdeeIyiDUT+d9cPzvT7N663r91vZewh9U23dQHD7r9XjMHNV2NrUyZb7SMNILjwZNJxXjS
hUGpWn2UNQf7PsnxQuc+8ze8CLZR0rsp9mk2Is94WU/1Snd1w4NdjsdQuge7psKn5jovJkqwwB6v
BU5TguOMh5jSs/CP+ybEYxC/+EXx3pbVyWnxkM4bv6IsvmKrXXete54v9aCL7SUJlJTzjHFjeQx8
7e71mNdxxS86ysOiKHoKPfPOluYUlKm+0I3oHPFi29gFK1G377Gv+CsKUl9+rFhcsIbSHWvyiAhV
g82PMX4e5M5i7Hl8BTyLDG8uzk1+VwfrLHs46dOOE+fn4KoPPMewGNChKl/Sb6OfktrwOLnwOE1w
OpBDY/RbM6KqPnLGvImP97qJeHYWxQa/xJPXmC/0Gr/V2OtQHR6zIFka4ajONOqs5HBQxGS4KFAu
ZYnCtyodnviWFusbO5uujuK8LYeXKZpbs0xyGime7LnPba2w7BZ2w8EILOqi9tqL8Htu6Tr1qTLr
N1nZ9RyfwO9HLs/rkLW0kY+2Hq9drTZ3LrkKdjJf0hxztgZsETMt3luZfIZ380iX81pz+7e+xLVG
l8dbW9YP1M/c57xnkRDfKgdLMHn8baVNu/RroD/llFZsj6d3rWZJiCaCF7qfrl0OgKvW9WCR8JPJ
5ozwgFMl/uNOc4YPgwRmkm1G2gkcT7LkSe6sXZJzMYESop3ZcqSiWXnujitkX7Mt8MqgXTcG4OuJ
jQI7a/xVzzZxPY0e14ULqMNxsFxGc/BL0dHYujfDKdgKxsNHkM+NTd6a+sM1e/qFaGraoijYpCrr
Jc/BwVUEsWRek1MOw3uq0M80AwU1eXCG9ta5zJHriluuvNhm/1DWmDU5TA+KL6NxHZ/wyh4nUNW9
dg8s8RGgiq1M3fogHbobnK7caToA98m6G2H/yw3J8DCyu0++PPn0TJEWYXTp6ePCjpqeuHf0mll1
dvRshuyBp7aizq/BxC7O+3Z9De3Yy7f2vG0PdevcduPR6nSiDzgJx/oaD/P5Q15bd6J0fFxKi6LU
bsC6E/jhY85PMVMMMBz4TENyRJDfW2H/TY3XBD5/ie2WDL4Kd2KIH52UKFhMTVpuxBjASYfHlBRX
ItoFtEChNp7M1HhhP/YH1P9rhi/WiRFk3KDdEXLAecJrDcF4MtH5U8nkRWttTFbm1dH7D9WLZZSV
1VboLfT58FQn+pIcEwPiuj9XloHjlYNdbKKHa47zIhCKGXIZS9swDj/J0UhW36GW9Xg8ogsyxTfP
ajfr9TUDmk+yIvAOZRevNbOkxIdddWQmxqKbL232V1+SO6Pke0KkIXM+xViTRI/n22gJBI9MijIC
MbNYXwTWb2Pw8qUKkbdDbPDLsFbDJqh/E489aqJhamWZNzFzu3QKQBeutvSScK37yqR/A3tH40+7
XBKzzBBeF4q5FqT0Ra/HtEvn+HT81P+lM1xr9F89pZGcrZIHOjdXUdP9lkn6bZvW3uywOZPYXga0
VA0DhWB/pBnB1GtUuGpc7cJNfHJ4VNGvZHAQdoJZUlUsKAxfWpMt3dh82DWupSbvCctjjmbGsmxr
TvZRBBK3wDsKzGDpAtphszLeuOLrhdGN75qoKTlN/oCIuffSxLXV4N6XPI/6TZOVFsJDz6jMHB8c
2hoYNu1sZ3q1pb3x8q9ARYckvsXtuU/5PD1V/uYR9YbT9eah5XVB/yIz9V3kbCOJe7N9wEIrpUi3
bhRrh65OnyaP1lq/24oyyPaGXX2EEWYLVTLwzlv6+xp2phw1INOP4h4Ot2BK/jBtomG7p1sURdCi
y88S2cD7y3XYb864bjXC+tZdcKp1UvVqhNTWanMDDLynI0uVv9HMaj/iaaX3pF8XNWdvFgQMRNLg
J5yi7hUN3fKY3IaJwkrLra71fM24JkbfOMJ1Hfg7a1T7RK3loJqFUT0kRXgSWbTXGxAP7QRGsPs1
DeOxCr2HIFTUhpbJWqnkS2vEprDl2pxjzJ2fYZBh4gDtJ6EEJaZxHNG7IVufrTwCnMu4dy2ERvSi
omTH4bMZW1ra9N1PTbEqhsFcEgLPl/FAyM822nLZYEQ2JlNtJmcKD6ae4aEO2FwTcwWGRzlCWYo9
5IV4cRJF5O2dJATXBxiBlc+H/jPSHOh67GuVs10N7kzfqhrmvWH8RbqKXkDlnzsRnakc5alT/AHw
VC1Fg3sBHOMKpRVHWEPPhp3YV8aR6PySHbU/uJ+t4vquyQq3jTk3Hg+Ely2VMsrH8Abuo19LG5k6
sXymrZihlijrJKQCuk9kW8NRwAvrsa21jTpYZRWu1BEFMU4LLuU4zHajSa41phYjrRuB6tZj1Oto
B3MpK6p0jRozhTu19urPzJXPJrcnAZcweUB32piW2pSMR9mbscrAJNOIDdEhQd0Zo4inOt3ZFc/I
oP+OEuemBRaTnm+go+Y6u5aEgZdZaqD0+B0XQJPwEkvQIQoHtCto68lSjWNcu5R0UyOae++uxRCf
8gZMkdYvmSX3yjXxp3nQqpwPN5hQDvUYVCAe6KIbOZRAlHSqa1UnFCVX+VtTSFwTwsPPLSicmM9g
Vg2AoUd6t0jY1FCDVxm1OnVx79inpRYLFTghDDbmxQ40fxPk2gO8iYvK236t8dxSRVAumllgUaG3
c3PuVJ7N26zTzbVicgCu5NTNj8Asj9m52tana6b0UnNJF1m8Y5OZbBVSwcIpUURTYgobqxzFwmRE
yzv8qE3JuHlM/G0Rj28tgua+sbTHYfLOZdt8Vr73OhUkwCgthYxVkCPoJxyDXefcmPmaHKWnt5DU
2gWLQ5e/UzYs39PAJIkxhVvoJmtEZgMpcVFBPHorAAEStHeIv8PoJcdhAD/v8mrDeYmsGzutOsg4
QbWJvletKqnslpS84+jzMuFsWKcXml2nm6ZklOd1sbFWlNM8R1DbMovZscE0bdD6fK271c0WOcrq
GH5i+lt7bXX7IQX934Yl/bulFP/UN/f/EFLJMOEZ//tIpYd7do8+gZ3/vYhubpv7+Rt/pylpwv3b
TMWHkq17jm8JOEv/oCkJ728WxQAc7V3XQdCZQbv/QlPy/uaYuHb5M9vU53aLf6UpGeJvkOxJb8NZ
9kEu6f+l/grjn2G+DjNdHZi875qO7jquEH9haIt6aqKa1W2DqHOeLGcXeI92XHxUCRQCO6ytxX7M
20svukvAIGe2malFldkXEatH5mYUkpUIr//mB/gPKte/7S4w/xln/POq8GYBEwcBMfOk/9LIoHVZ
gz1ExBvUzhcb6Bpu38wUj6nQD2M5XCxb3t0u/o7d6OSnVD2mG+mMd8S6K1vmaxCl06LF7FE58hvj
490OyLkPbEwhZqBgpKQtMZKjnf0ncOS/w4//N1b+76+cghIkLkN3Tdf9C8Q+GXVDJ0kRb5AxprXt
Vb9SimeGlAEsRE1/TZwbASr8TPSWmuRMZkRuS0Ju7rLuH2WkjpZPdWsZrziyLPrGOpiiBMvovyvD
egrNaclRYFW24jhG0KeUhQNWu2lGeew48CyzHzdzbnFyiXAHDfnVtoMr8NxhpWZjwZyiaSb5Ogl7
q0q1aZX0Vr7DfAz79sUvWoyeMesJPyidCMYitTkma/ZzGsBkTU9ay9LHwbGKywdkxxezu+tFuRnR
oFrXfZADPUUxD6z9IHHjDvrvXoqVbk/uQnryXdeYa8R590iWwI4gPuIQuyYtRRitDVWJUHi8auWD
aVNmxPdlwru0EIa1kN1wxaVHcS1TBBOaQW2T5JbT+AaYaWQiFBibn6+wh/S7qq5jETDWgUGydDsK
AGm4ChrKnTVOM2OotTBeuLaLLvs12BWxa7ryHD1+7JLxjJcO7SF6d3S1qDPjWjb6tRCwQP2JmLtl
P0i9u9hqIoLPzsotXzFWQpf8Ko2DMjO63jvH2WH9ayuIp4xwYBpVcbbsJsxvI8p0JuRXY+b3zq42
Xnw2anfXtP0Bxh/js1rDsF73W61u653nsZcfB/qZs7iHYF6z6mRQOmLV3puYJdJ1e9wM/o1c7FE4
7a8w8ZwdOxYFMJV8FG8gl9E+KIxfpcrvyrLnCgAFzTDpycGxG0ANz5bCZUDVZ8OhV/pb/hPbjbSd
kVjG0hGfgrkjW3f+LX7YeP1ZB9sGXUgKRTBcHz9sKiM5CyBAU1exa9vsjy/V2XT9J9GCIIVJvqbQ
sj8J/8regc7XNNx6dV+tLEnapu6B1KR/KpLAC7vmM1HmAEU8kcT5kow3bXB7BMZwhCC4rFnmFwZa
ysIr2NR4Ufpd4/NhqnHJdMYtfhcyOJ/fKaJFUlCvHrnPhoTs4fvhQcBN3Up4NAUHYXAQJAa1kNNI
T8Zzg+H7NZ8raf2g3FYp/1gXWLsgAnAZgxwApzsWqyGVlzAkQ8ZUcDnRHY8GylXoTTVnAjUte8yf
ULUPUub5mrD81a7ba2l0jLhx3U2iApFS6x+Tg4RalFyK5YjnKxz4Q1k8lSL2t4MU2MTZBG36FqEX
SNymL8SwHtzcXWL+4pR/bnvIW+N0LVIuZE/mSBHtus8+FNbHTdBimA3j5hymjESnmg7ftPJwI7rF
Mu94J4NbP/u5uHk5o3XMTHNIjLu8rsFYuv6jmvs0/Zy/5qrxqqzklmBZ60viMBHG4EX1W0xxt+7l
/BVack+mEbAKk7rRRq2iBgVobmqioUUn4LhnbtqLJsarHrPP6RtxqnUiaQPWz01mndCtmCFZ+T3U
uHBleOfLhzU3zqEmsl/nWrb2SAvQPc3RkC3pMh+ucXKWNSyGzuQJlVkuOruBRGHCLGaojz0tQ6OC
ubAJHI2uSOdc59ldhv6XZJQPHI+3EHU1I42xXnCBDN42TkI6MysuNCG8iAj50heI55nD1yaOhxzh
j2RGkTLrEbaDjxLVCT6cJky+J0ZjYUToQlMMDW0/uEZ2HyIF2su+YMGpxYyb8av3cOyY7MtvUU3X
PIGfTMgS+X068Mzg82MnCMETjJuhrmG+sxo+Wkz9AXWIHeZhXkQykM+rTFYFyRuvnOa1n4wnTYqM
LLrzx6jLe0pLN6cmkHdxrUOLjZ5K6G2Qmvl2edpdQp8PcAA1VtpczXycGXrVwSnqbAUuZFMFmr78
ea5qQ/mJHqyC8Js9aEuuhrc7oIz3Pd8hSfm/OoZDSGs656YuWZmcu+PYZfav8Gvy+kAscV4IKUYu
KKv7+bGXCPrMj4AzWOpiZP3FUiN8lPZSZD2y3+ME+AkAAiKYZYITdrL2hOj3NI3tZV7ni6G5mKxM
phZw0pW/jXS8eilVNJN+9a3oM4fYXyheGZCvcoN66jca6aaAss6yvXFs28ODyteaMV2DDLup3ZsP
rUNUI+aSbX01LUJyC1LnX5AeIMCiA3L4R5b+iab6AC0lyKkzPOiJ16+GbHozqMrEV2EdFZ6BIEID
DGtupJIbM0+rT2dqeKPJ3cCLvsBacWevh8qTDFdqEu62Dl/WQnLMRtYtPkGoAKsUbOQw4flozfFV
t3gLQ2Rb+6SWW80nN4jlyJy5ZGtPJ+hnsslaYvKFnOMZ2yDpd0qIJ4hRAdwHr2WYaj/EpKaAkfHx
j13CMxsW4c/lMVlYw6if30KxhWsL82sd7c38nON351XPx/kQl3aTPxCfLVc4+eXWDy0waDBqU8m+
AhDgNm30E8H7ZCGKgrBcGnEghT4ryz/a/LTEBMPYnn+wLbkIfy4Iq2AdLTX4YXG91m3cC0BGYR51
FY273NNB2ZQbrQe+oA+ol7HteAgwHZAOvm+RRvd+LC98s51W8ZEAQEEfwbu4jnHjwIjULj/fWK/m
g64JsqDIfq5hkaZ3q7Eesyj4xQlrZVausUkdxb0UjQAR1AIzD3pwQTyBXUq20LKIoezEs6kLzowC
fFbZ70Bj2/vzGQxx9ZYydojmLUmL42uZp3+asowepf9H8PVLJrLVQvjBUeEd0hxqfSsvexIQqVwr
ukchF/n8H8WUjauirnkqcyEl+fxhtIO5xW/XMcdZ9AahobjsrhlGo8XoVh5j/5K8rfWVCU0um7gE
a43JKrA0a980LePnMoyZQau1HY8C7wxy+xA3u34Gklj1R4B3hALI2QiXKzoIBspI4LgdfLPbS40F
yMAeZ8QmFS22XqxCZeA1TcPdMKFBwIAgfpACbjThCxo2YDrJ7h/h4jtmc5OWWMvZKPPJpi8SlAzp
WN7f6E/PoQ9hTMK8WXmY7XqsKszPoRihx1/03vl2++4XGKB2V/cTzxf7knCHbANXO44g2nDEX/wY
dd0n6bPULAhKdcxYUE8E84ZtlCrOLPM1L1BuNyqByFTwKUohtvPaY9YexZ6JjTDa1OVm4k7ekDAi
5t3gObsjtTCanGgpMFK15YA9rjKfK8hKb9Fs8S5SPVtMXcAsNK2KlT6IL/uzk80fHho8nwdWCTPm
E+M4waeVRC0TCXtTJB691BjbmZ44mMySeyB5hT83oxqzuxqrQ5K331ZnYK40g31h1zweU1YL09/7
qfq2iGbl83nBGeK7sBFA4Um/CgPWbaK46bio7ZZFS7fEZ4vvdgz4LHJG6su23dAcUKwrC1u0QyFB
EQbExIjUJe5lmB+zkeBPbB6+ywR+BQa5Qw5ve6WwkCD7W09xP71z6z6FivS2zd6D9cODUMKVirDH
hcmgqcoZUf7sUf3IAEkyvQ3QfGAI8QTNJ6aR2AUpT9j5k4cfJaWchJs/chKuTqRFr2IZ2tKjwIw8
/k7mWzmo4fLrLmUqEe/aatilip8Md55u9MnaD1H5ApoYjciTcDO1BEsIghsdUMSveLSPpj+sfdnr
K0fdzHkFTTualtPoOlBivLQmuj19rGL1QJGzgfey85DzAs5P2KPMlO7QeGTWiD2sWHlghNYuTUEM
nvJ10NLGWpSYlhkqlhWf+MATG9DCtAaxs8BkePv513RIISQQKcidj09+3JrMWxh1p87NC3Co2+BX
425+qQ2DCz/uf6EIMV+j2pb8M5soL3WwC0TeoQPlvZRxRj7g/LMR9mIPVwBeV43zOAyckaQkj972
FFqOt4h8+d0wEl8lfgkXrkJDQ81albF8DaX26vbDcchZjF3b5m7yuVpt7YR/pCPVnIyE+82TzOJ3
2WIL8VPtwgBvlejRXfacaCy7mDFyB3vkf1yeFOxqxpc+BieZcjBrVHS3WeACp31gLZwbNXj6e6RR
R5vgn8QGoGmcAnw9PYYQHRZBwoWgCTY3TRqvWdNSezzwk2Mj0LzjBUMb5TKaf5kgq+JtfMVTw89l
/p2+M2h+dsW0EsP70LNSga/j8Tly8A1uJVydlU1icAXwFd/7TMHj/LZUVLmvavMPAjbllZbPBCXl
dwbGP22WFgAuxU3XOeyiVQ5r3H04oAhzwR+ibSBis5AVpX9uNZKQgMs3E1auZUqSbEy6VeqOzUqA
XkpS4qtGR9uuWfB9m0GNDy3RsUxgmQVQQjdIsukiYMOjmxqburUPaD/eMUztFSvk06DscCl80zlI
bXqdU7ZNJKotpuRyI7P+1YlInPpp6yyMBklyTAhtFKWx6n0f/2oebaNeh7niQXzxyuHdNxDDR4ga
a0YmFkd+1hVmMq92JA9ZpUFow5/6H2s2xv9Js/HgT9mub5NT/KF2f94vUS4bFLH/kWqU9gLQojS5
w8FglLcxUBg+Hd5/zLVTSO3W0CC3DmU7bDCDb8spuWdJRnreHCBYMJMpei6In5f1/0XL17H88z//
+2cBDqseL3/oPsr/rQTp/Iea5bJo2vt/u/xFtpz/zj9US8/8mwOaRPeE6ekmFbr80T9kS0/8Tfdx
NRqWKwxv1jP/RbQ0/mYaTPV8YlqGN0tg/ypaOnTuenSFCRMh1IV29F/p3DX/qlm6wkRhcyzLQQh1
DOcv/Hctmzo9Hf1kozWFf9SSjdtnBggw92jV6EbmDBhNPQVd1QuPkcW4oamxyGvw6vpRnYJB2nvC
kk8mfaU7K+puYzXpeN9Lb5VkLFce1R1jtc1HpR9ynbqHydXexdd/cr9QvvjPHHsqE+kspisVnr3J
j0f/i8rpFlUKm6U116XS105AFYveGOOqQtDakbV94qGN4iSJU7aBh/c0g5EJB3OtmvQ9Zue0bRkH
p2UhH5zMf7Bm1qFBAARSoQs0yEy/8RpVh5SMkTtPvonpOpCoIHT40bsWswrqGGqmOVqUhdMRL1+C
duUcdPkCnJlUcMGcGOdLfubM7CyrHritQCmIO3g8nauhY7SA2D1adnK//x0l9XfltJ+hxRjKSeWX
3TjvndtpazB7MYDRpLyM4XimLO1ZWFI7506PcuAVv+GkNdiy+jfn3Xc1965N2o7MImdvySlCmoDk
TYhEFa1QGBbgtbq/rcS1NmEE/+FUocRuHAlEvDUm5oJu8hZVFpSBhO+M2yXuJtRY1z6MAMFgkICh
Cwll+FBmAqFth8Yf1+wPMXYpsfVBbDMyguFRTa/oLrN9tAhZe6EnTXh6GwCkxCWguTUMnVyhQ+KD
p8eOIdr0MbZIcGc3Ug7497OwXRCqvNew96yCLE85JJ+21oudt+/wMw+8nJNQHmkD1d5CpnX0aSQX
62i22bYL0EcjloNOK6Yl2/0zMIMnKP0BlvoRBjZxmpWMZbpSk78vyhIME9Fc9uZ0aZRhCYmig+E9
qnbbkRf36+7YBMkbqaNjMq0DYfZHV2n6ylK3SUHhMIFxLfTMJhcwgktndCboJSM5CDbIBsaGzQ1X
Q7z2DUi8ASdLRnS8BfagSy3taZwKOCv0rfVMs8hH0uIkcUovPeFA3sFLeQoNSq4sKBGsTi3hRL8C
ONV1+ygLgGXORs+w17MHx0EKoR4PN2EEacCejoZfGQuG3v05QndbOOio4I6jp2bINmwCa+LGJaNR
+LEftBNthMky7ORQXzCckHzNaprjMnyPE46e2C3+oNK+JdjTr+23E4Zk5qwn2BxsnxEXu4z4CDt4
rrZRL9aCXS9iI4yYBwM61sMUVv201guS+x1pCWzSoLQVjNWiQHF02oGkTZ0SbLNq5zuCynSodGML
zQtkM/uNEbgnc55TU1rNY11LsQeu62XVGfcChAT8pPRsfRi2f6oMLOKQSgKr/eWawIRpjuuzVZJb
r26dnkZMCNa4V/2hnkKqEhz8imFsn+iLqBbtADBrGP2N6OprkNv30tbnhMwXfR8EfcrnJiaa1xrv
pkklYNe8USLAOShtczhA+zSHKRTrjbsDJk0NEj9tgjVvqlI71VHe5Pk96XOGiyNINEU1Lxa8wfaf
8R4v5gBv1Tl4PpIWhqL7DAa0guxkbIUZ7dtipNlgVpPt4qCDYOJJZd6Y/rC1s5pLM3Xj0sjzTyGB
6RPZq/JrnWnPavhV1Zi7C8fa+EnzUOAlzJAuOwuNLrVMfTnosVgaRnEhBLMV+KlthrwYuQOiGWG9
1ceO5oKQWFeQvUuLGzc0vU+Z/cK1tq0DkvGx+RHBg9TxzqxJicZ8kvlu8lFTMjdfmjUZrA76aWqw
cYp3TWL/6lV5huM6IwzadVBD00pwFwRKLpokbnfCbV4HdrgL0qT0FBQEtpcuz5+FO6pj3g0w+UFJ
Fmn5GxbsMTRxhME1+60GRgYsT0tV5rSCewDxavVLCPeTsTY9IykG2MLEaOsmcp07HMZ03aTmwnnS
gu7RivJyU1Q4HCKr+ah0gWmgyxDLwgnDG08hKjutg0z6alfPSoEbbye7lK9mk1+0zPPX09wD97My
Gg5WoNQeGmqlXPJvJUV3ZNaWkw3gjtR/tuo1OE692w670CJkWXhozDLRJOTGFEdbSwpyUP2LKFhE
xNj4x8TPEcSGkDUVsg0q2droAeVEBcigsiyzvQwxgGpRGv4ylf3eakb9QlIfm1PBg4TT5VcCjAct
MwlfIlJAWz1X2o4hVvFsJkpbFBUHObeRck+06SGL0wQobrqXMCb2AMDmDiliLUR7z/mUPRXjwO0I
AGoH1eSNj+y19IwnbiZUmGDaT85oPWUy3AG3NJ5Lr6tXHU/2mVNiPcja0dbYLqybcIlC1FME2rDB
YQbhIQy09p4GHr5RdievIUL7yolIa/S1H63wIJK8KkH+J16R/JI13FINieTU9aW1oozRh8oV4T3J
y/EMVsPacA33pzTt051oo+lgdB64zoSyFuwFyUUmSCheaYS/29nDZxd6f8GzOj1ketOupXCz1ZQU
BEvwJnReVl9yo865U7XXyW/2kwqm6xhMkBjIYT8OGLVWjazKbZM+aU7dPmFXp5/adtyd4cbVyc0i
Rg+FfIoj2AVBZlyEwVN2UBOG/Phr8godJ29lXnSbzUAdMwEJg5WdgtXJ4G4voWRgLMX5+FB70YWa
BDjSegRjrTbqZzHvvMo8CNcie8ZZbh/yicBL4XnFOZsyEtWWvu1ru77qJXnuUewpSLBXg+21e8h7
UD4DbG6xYPiRNM+AVlahByCyeqMZLCKgzu3dMJLFMtV4ayYrsz6DGoGqS1dAsjZF/6opGkHq8pEL
1VtraXacAoaNUyFYFfuEqWvLiLn1FBpsf2xDzeJ3Om5Bu1wDoYeTZQQv9ZjvwsnfxRmWGaw2rL+P
btUcXaljeU124XwugrFKG0+Eq8o7GV7UruOJbcdYfNCftFEuJ+UqJOXeIU3GPNhLy9874bDgMxPA
S5wn9KB9JRCW/AKR1uypYFEpHp5A/G7M7gjS4iRN47dXspvEhIvzkHNlH6SrpCoe0KOhBzrtJtdT
dlc9dtDcJBEUQnZiqgkxCF8eKiEIUy3CAz5bstyKNBn7HNwN8dJtzVNrp1cYWzzx4hfwmQwSzRmj
0Kol3a4ShiVOFfiFNBZgvTPqRyKAR5Rqju+9/ptg77ed4IYshWCGRFaBa/S1wh1aOdiWcZ6/tlFM
Vh33cY2raC7nsCKGhjExAuCHxCBCrFk+SGSdqgPZ+pfWjl6ycibcDCQvS43uBWU9mKG31+wchpGu
fwV985VY2NMmJFxYyjG5EXEvXRzzmolXjV4341A1v4imYNM8DxQABR2x5pKpvBBvAP6PXpzsCskg
TMpx0zn4iQkCf4oKwzJYptfJZK9b4FkbWhCdZXFNbcoHME/dBs15NhpF/Lq6jQ3ZGpDZD8Yo7+JS
GQUFlZHrb0ml3/N+eBn0dl/VV7OMP6OUF5P4wyvHnXNTjGfu2jaSDKxIQzXdE5MOC5hejAo+MTty
Ix4Qkg4VIOMUUzE+GJDF+/KmN3iS0JzlQg/i5zI+93p1nYS/7VJebg7yYxFFprGwgA8YqLAE7Oe5
oDui4FIVZaftllMiW6+EzXIS689lI9UyD/GbxVQD1T3eT9WOF9d2nuORF9n7m6p2NsT9iOgY04Nl
Nw/s8LDJG0T56NClCcZ1rYfSR90UyXcQNESIg+RokxNfZnuhELloCL4XGtGanLhtlMO05AFomO5m
mC8n2+M3wHB8kvgUFCqRCzO8V4uA3xOm53oLe8rETxFPSx0IDjtHlrbO0DYDMSkBJEf1kp5Pkh6g
OQMLDydLNBxx79ZahCfAdYKFL6wdo0fMbSVc1tyvjomud89GkZ5CiMrorfZ7KgsXZZMUZ9d01jul
TDRl5DfMJ8T38r59Kh3Sa0eRFMEtTQy8szro/Z//DVSAg46Dicgg9ICfX7YY4ErYNx09Y/ZASysh
A7AOz0EeEF2Ds79wE6DrPuS+JSriuNVLO9/orl6tas4Az9LL+YXtMGf/iO4Ic6RoJcA0O8qjFGZ3
0pQNC1ysMBZULzXk7M5r9gQjGH92T0pIeh9Byr36F/A7Xzq4uEdMctqb8KpXU9ALUSbeTQI5fajN
gV/mXhmS4julovgiCfbw0Rb2zsm6+PLzez0zIw8fzoDpbxHZdryxolaHDmDv/NgqHwGn8EAppiOZ
lF0/+jcwHO2OkoPs5BXemQal5972P5uMZoEqUx9lrrNETu5WTkA2BAi7DzfxDNyycfcIKm0DXhjp
MfRhFo2Uw9E6cixdTBeCeMy+mnq1sppNptXvGCLdE1xTXPFKu1VJ163xWHDYsPwdnkHN1Y91jkhl
9KLEKxEbzPvZHRkulYgsGDa1KzGrszM8MsKnoqWLtsSFLxqX0UKLucWTVliw6I8uXNotkB+La3SZ
Z3ZPWMWwcfOHr3G5LjL6mBHxH0VKo/YYoOimXQGJfsTY+PNXyQ3kq7j7NqtQso4BpM6irS4Y9+hm
fiIE0m1+dmuRTWs4H7oIzE/uu4gkfupumi7sNzLJT148w0/y/Gk0cTPSt/HMs5NsxpQ0mzG1Dfyv
Uzas4kRkr1Z0TeQA8CXOTkFusHnMatD7hUdjSQmOWcNTy5yY9PqM/gV/wfsCDRw43orAubmmXy/Z
JDN7viMbv6UFzdr3CtrwnEl/rG39rIP78GcJhtAdJ6ixPhMWkCejS6EnVFaCUmlj6i9xCO3ojxo5
2FqMelJKc/vYePc8c9YyTbggsedv6XW2FsxUfudl/VVUziHUuBXn82omyFI3vT89tvwUB2CfxyaS
Zx8m4auRZXwXYAGWPT2Mnew3wfiUSv+pN/v+ENgBOBwE1LCttz8fvRopi+4dhHevqr/yKcLBECY4
NhIjA7QYspUMakRYngCTPbqb/8XemfRWbmzZ+r+8OQ2SwWCQgzfR6Rudoz6VmhBKZSb7JtiTv74+
KqtQdpbfNQp4kwIKBoxr+6bEw0NGxN57rW91LdYAvDfi8Ot7FBwGcoANp0QipW+zDqdAw5mHk3DY
4SkLvZ78slrdff5rz3WaVTob95Y/Oitf8Hx5PgMR8BvQZwj6WscMMHfVxFgKT8+CScPriFrOFcXP
qR+RMiM9WoXkSYP3HS/2nPlnfCgfTewQx2k81fJJcgJfhdqnLMlMlzEgM7rPa20cTx5aTudSOIi9
TUBLHA4J/yb2YeNWc7sfYO4vRwV6T3qMHgHfsLGSsb7Jo/7FEBVHBJ29OrnNaTAD4QGgcl0wGjsl
k4NEw9LqttfTMTJmvesEAeYSE9mdWkoDKI4ftCOts5lWxU5wdDaD5uq7HBhgEczL93VQfYlBZ2nh
a1+8gMNTRwaV+55DOrEL9hFbt/c6AZJsWmk9TT7TMUvVqKClsQty2eM3MMVFfb6aqlxkZUsKaZ04
h88lAXddcqrJsA3blpCC/KcOfO/8+ZJbUp5rkadnIjs4LZbNnXb8Lzg89sKouke40EjTZJSu6jEn
c32I+ltyak1KMqxDvtPibwQ9cGAg8uPz+mVgNfdGLDd5/sp0tX4kxpWYKad7VJFvnLvl3UE8vaSr
sCyRdeisxgBT9CDrFUABSmfwB+DFK2gfKLIZBM1PzKmNY11KRisCG6owt0Q5JefRfQw1QDQhDnUH
hCOqZ0EbiJuYm/63rBmP6ZjItS1r/8oSjos+YehTGo9piP9UmU2/4Ao3vVooKV5GtV3diyDqTmYw
fW9bxyREbEPhQR5TlnoX8hkquD5YG3AdPrR6STKc3UfXdKA4LAvvEjBuZNahCaqPz3vPcwa02xb3
xFMt1RlCBoRsd7YeKD59OLSTt87GkQC8fGLSbv2MHK/cfk5ymD+JvWmQmtyrhgROL997voZ0amQ7
/C8dFs95UxT21mOj3djWXOxkNreXYEyf7JI43jKGlMwIP9nEOt9ZXVOsjLCF62FhVJI1oss+S89R
0vp3FNBUIuVedTjxPtdtJypPnhdRrsk2XI9B6KAX6OqVmQQSZq0KHmwmzVkwBydB7uA6yYND6i1R
XYPOPyqSrMVFRKSW+2ZNhlmVANbNWOGFhh4KHK476Oybl4OYBQ69mzIg0BXTpZOuoJtklUAXVUo6
fMsqwQGr+pr2zklOknAjN/ZxhP3MamGecQO96qwd9tReyQkou7dGEwdQrISlFWVoCYsBVtLQ4i5W
o3gXQMau4Ug3BsH8WUzmvqVfeQ9cxKuM8e5zXc9atanNbN6xySAU8eJ+F4sBYdbyMn2+MQbn6mRI
H2Dz+LupT7IdtNBnYdKfDKFRhWZU3FnsQ+tqeclk55+hBKQbP+dASt/VOczxeJVpw3PQQ0lpMLJp
UFbSZ+JlEne3tiIDnwdn090Q4LYWoAYPOekGNBNEvfZyMkNk5oJyj+LmPHRMn1oTnleDEXbBTXkb
TTTU+vNtJG+EfRza1tpIij09wp7gEsQbLPHfvGlMUQh0ehOnQ/XFVseAnNIbp22Sx+EbYU4R0j8V
PQXY71pGsmNiNYfBdb4ilGyOLRvpzRhNkC2lZGHnAY9HwfrVKfzfYfUtnXvr1luOxwv/iabkgUgD
ZhQzUPeW2v/XHTU6whTGdugw2HCkMJJu2IUTAaqjF8EFHWVz/PwgXobKkpfzarl98zVqR/qpPmBw
dib8jllpHZM6pvHC0OCkDRpvqD2iR83zz+NX4lAfcHAa3MkbILDlpTUyDQWJncIQBP8ls3fKVWYp
ZIMussSB8pBp4k+JkeZWo1m4Lf0hww3XQ9BwyR9LQ+IlaJHtslqlV/x55oNR1bcprca+FsO5DpcK
n/KeLBLT3vMY8f3EzRcmxeOTfwiWNSt0rDvkF33kBZdIsZjQkLnGtkLkEs4PIqVNtRxeRsclyjLr
TvT8xdqsIlxVoG3vWRIOREp2SBqewkqYL7TMXF503iC5QOuzJpk+0uHHXJf2OtYVmeKuhRndN/DD
gfXA/UM6RTQJuu+yC/aZWZGFA2LZ6Mc7O1lsmy4N5iaf5+PnJmqVepdYcXQbfxMkqyBvw5MEAx7v
DwEmxwKhw9rvKjAQjkHIOK34o48jcg3vbhWw1r1V8GXBzpKKFdD/d60pgwDrZ+tZD8WFrKvU0tZZ
yuJ75gPFCxTO8TgKPEAQXMuybwgIwDsVZZDERr6pRvClI1x1+7kEmxu91DUsauO2jLFgt0b1lON1
RTk5mAdzqtRNlRI1kQ4yJ6O3FSW9dprLcRmdIG3V+7bprp8HzynxmxMDFE4CaDR613gDznUp6SmD
NeQxL6LQP/vL4dFwkvpghPRXPaN6SbyZoQtaxgOxhntjnPQH/ilcs7Z9pscfPJdVTrBGlD8YJcWb
MJibizR4pflOR5+ALdHX7sVohvuCnlROe/80z+MHCgPjEOMN5o6V/pVVlfNGiK050pY8se8iGMGm
uW+kQwMTgf4hdlp1n5DXMKsS3oX40vt1ex+U6fdwYDzTWAktheWIYfmheJaaX0YD4O6zh4p87uDH
PoJtDO3Ux8A8AYusVQqoDNsGDOmgeMj94Yx/KWcqPl6tnjo60CF2X5bmVlf0TESYn0MafzeVbEK+
yQ3EleYWR6mkhwQ8oB/jq6Od8Q6U+bDTRoGuP8HOJDLnlnlCT188MdfJhERVV8nx88oqGTov/tA8
hkN4B4xmPsWJpPJLN04HCenzqJT63o7YzPC23TrLs+K8MXs7j83sA5OumDJF0yn1GYbMqqru8j49
Zq7I74aUuVeLmrbQTrYrHeKWWuDZmH2ZvOSa1MLcNiGD0kqkrXwLQeJ76s4oRZfz1lC6G2Xo+AJ+
EyJaTOlK1guVnthmBs9l3wS7HEkpbO1TR2TtVjp09yURREwBJ+PGsTA1oqeu9t7w4poVWWpoJjYl
FKHtkKFAb3BSItuFXL4jm6c+fx7e0bjL7ehtEgVSUkroFzbWfBIiBFVh85NUe3vfOeohdmp90EUM
wTOW/W4klKgI6uCkbJOMic4jIhluYCua58agncHywRh0edcMq8TOSsOTdoMb7j7P8AzxTDooVTef
J7ftDnUSgQk1cK33lnwR1MsISdH5d/KNbo58LpfZRJ3SV7N7pQ89xdAus8KMxAXMgIACD36edreO
qYH0LC8BCqlHqn1xsPRw75TTvQHi7esgKeN7DDmDVkSYJnG5Ya+P9oDYKrhXr59H3KilIdtPF1GR
xlLCd1x9LlrlkGDDXvHYCFe3/2TpMX8bditLWspBFOAI2zYpIvjvf5KHzKHvYj3w1Maa5X4EN3tX
MzaQLrlM7iQB7XMWDYV/TU2liMpxOAAsG3K/vCmf12guZZptIIgdmV/RjRRHd8YN1OYPA2Op/5WN
FC0ZzE//WjZi296fZAzrd1Qiv2xtl/ccucnTO6DvGO3IX7Qmn3/ol3BEyT+sxU5m4XlzHRxQfM2/
dCOu+kM4lqBJYguSVaTAGfXvwhHH+sN0bHw9ivUdeYiPoKMp2X3/7/8R7h+oPZB4QDSXCEuk+99R
jizCkP80Zxm2hR+F6xLir88eaXJRnqEQ2IlCvLcERIZ5fgytEVBZ8JHWztc/3ZO/s68tP+/vfs9v
ZjqSdEUiJZn0wDHKu9AxjZNqvenZtWQfng3bcV+zth3zdQU2NaXIJWyFJrGOzjocvG0UmGbPMENa
z5GbhTtLOOMTk069peIb35NKd5eqdrrbiChIYg/iCVWAi8E0ANLz6wXAgxn+KP/mM/Czlqv9u0/x
m4WN8oyBHt/wzrLCH07lmc0pbBtDkFdiQy3Hl8u5uwSOtO2nWRy1yqsvTdO7ICGkutOwFqC0Zpqk
OhEWzsZ34iT5yEnVq3YVbfSFrl8DWo3VWPQXLKv4vSZjDpFg4usFxeYmnn32bTO6zH3kUzQbym/2
Y2m13cZt02Kb5wpthVeJCBZd72Jrs2PzLrFbEpZ0lv2oTBRThH6yhcrY5fbTztiQauzaWxRo8CGa
wc+IUkIgd5CqCQ08CtDyulwj5WjCUU0kb/pGso/cRt/aZdEgkWeyc1ejez6NXtCF27aax0difWEJ
CUY6xH/P4Coi1vYc2mp+Y7cAw25SlXUvE7OVR8ZFwF4jYE+4t42lI+33mXqLZGndO8hKvhaW04Im
sBv1ZHH4x9bYM4UaCR8Diq+dHR065lXg0o21H9VOsmm8AiIMqSispAikEZn0pBEwxsctfmPUY3JL
gWSsG8T3zLrs8FI2PnEXtkHPI0jnZoUE1F4MIPG7VdAJzGJY7VM26DM/31A70GjhN9GajG57k/iR
K4zEKTmKUsivWV43e5rlAaf3CuEp4oKDZ9koiSujvA0Rprwwlsl+umEb6XVpL2FfhYw/6MEszptp
hmFIXgJN0TREi13oAbmvaSRvGtvnN0Y83j0516CKDbe8EoBeXiPHmZxVsGjWoAM7MF0Sq76tSo0B
MJFiwqQfOudk4H8Rc9TeZqEJ1yyGKoLLM9EfdhWP9y43dsJP3sijW/rRLXM48bVv2/RJNLW1ZaIV
bFrQ8Vc60ZwQwdyDQsdr/mrJOT7lk+GepVuLDyDUkljdXjPy9hPvKMidWrWIx7+RDQWkIOIpP4zV
NB29WmbXsLSx7wRJDoYO74fpNdGWVFHSfl0XO0RY5efGj1ziQBcWmB132EcyonAeoGW7J8VAcF1P
dn42+lzeiVESMUgDV99VxmB91OFUPTCuLouzRRmDThkJ8YjSOJqscxd5DhSGqeV02DWhR9+fDvPO
b4LWYphXGB+EyLYnQ1bybDohiuVBLRGEY3Dmj7vfMtxW0I+SbEMTY9h4/EvU2/YykRytpHoT5F9f
If7nX01zKpgdRrr6qONRVdQdWf3Yayck2CjVe3ATMIbsKQivndNhkIoHbh4eefTBNAGqnBTlG8sU
LtTZdCAHM0yYTo6JgntDs/q733XTnaGUv1cOIUIlcaLP5eRYe7vwoFiBm9vkVoDi2Brzq/S7eTfV
hcB4uGBzU7F0QqMeqkCSwUNb+7rSJ/gGco3xAMWqQEmkE2rUkfxDlDSGfkM75N63EIFzvJ59fLYQ
lm1wS5ffJ1PT+e/G7iU07P57EDjoaROrexm9dHwLrTh5w6pCCltFeNnsl8EBkIX1CBob85ihOdHc
uKPVrbU2u/XoNRY8x5b2K+VevFUEpIybDrfBa0mCInHkaNHNOCAwrKQlGrS9/0pFnJI8AXkGN1IZ
JiD7MPdYVomEfoQuQP/fZt7sob3AHRWVDJyDAJhB5c89tta426tBkjG10E9nBUXppmC520RRm+1k
1cbPcRAzFe2gNz6VjkYkWJVLw4RZ2Hw2htB1bwY5jSi6JipT4HVjB58PecytATQBy+acud/HGt1I
RzGwBElLWPb4puIHcmvNn0Ph1Hs8c0CVMtCV5EsVWDwNz74p8jw/J1r56zwgAsGB+UPwV9sMTxgJ
2veITt+1MjwfAR3ZcaIwy6chUHpLbzR7qliyYbsD7FpTCn9MRuL8yIrE3Clg9ZuiHp3j1NfergCC
+XVGm79TyMV3ky7Gj9IU5gNTNZ6TmbRMhNd2+eqSa38XJnF8DEiNOvm1YMGtvcjAJzFqBEGATvZz
AcHTNXPBW2WEuIVHsWMoCqUfGcBbiiuRh3mkoyQw6PJV6KI193B8aOXz6iJPb2jAxgBO3lUg6sfG
GZpXmGxin08MgtZF4wfErAgffQny8Z/Y9DUcDlcekAZVh6CoALOzwBDobiQhtLAB5CP/+clvNDtl
zzJ702F4PwxtDSIzWKb/niJFWlObIGppxuQ+UqrZ0b32rjAs8tNgqvZIogGZijX28YemTjBBeTOV
Z6vG+Sfbhm2A4TKia6+ski20T8qdHUOKzTJyxS0iN+BYO4rOSmAa4rFLFtgf9dqqC2aMdVizIJHT
aF81BpkLke3MPzg3VofMXQhv2qRLUDnS+pK3eYmqoMq/DHWfv9oSyyEQI2ftFcQ6eCiSQFEX0Lfw
80KvA+JMy7ccFLHdlsDgQuc9G14yW4yn2s4wHhSeGrd2RBISJrXoGKInw+rpjmcBluhY+nO6L+wg
/DY2bv9CDEqxxk0My9QhJ2gczGrfQH/5YVdDcDugGd25DLbP0Syb9zwhPcDww+Zb0iBfHapqZExg
lIwbetE9aEB2D6QFB2tUUcTKICqhvcig9lbNRboLEDSDAK+Kj1lmTOtCo29PRW9yYULFm6SRHr/Q
BM0jCz4i2WI+tOoqI69cIRJxbP3RJsH0KmTgfJtEDDGs7eNLA4LyphrcBk+Hhww0s200h4roOQNN
4MrilpCFhB7ypiqdeBtP07DvjE49iBJTcVe155rMWyRJE8EK/mjt3YFmVuJ03Z00SPgJmk4fGOH6
D46bMmgv+/q16K2JAJC6P9KfMw9MsNQxztzyrmUe9uJKj2Dj0AuifVBHBfj70O43okNmAArLsj7S
cPLfek/OjFQHLNn22J2LUAs4YyGDyryu27ORpfGuyjA00Qapl/mflZEI0wbdW+fg+Oi7ScDhrtHq
upUGpxBMDHMDInLgeNoOVAB0V9DWvIExI0Pyi104wT1yV/r0aLCQumZVv7fLWZ2c3qJpN1Ta2TeL
6eKGGiN4RangnMlvdN7px1NhJ5nY2YNyD5pm7dF2clzsURHvM2/SDWcxu/1iyabH/UoR/+Ioq/6a
sIE91C7uh7biiDdFvXMJ6mk+et2g2EdhS+ABtv2zM9pEwldpE717RU6ns5cLbNSVhY/9J7Dlxgxl
bK9zaTlXp2VQ8BMlg/vNsT0imli9NiPHu5z4ICm/hv1cvKewoBQ1Q1EuFtDmvUra6FUR37eOjCnd
tHCwONR349mqiPiFay0KDC39tJbuENFj7Rg5pk1ysIoQXoRFj5k9iGQNP+xRs0ChcAFCsGqHDXAu
6G5u3LmrHJrHmghqdW+1wuTlNX2FbtpGTkV0U/nGyMM4o5xiqOXQfEiqKbvR4KauHV85AH4jrS4E
tDivfdICze17YNXkZTy5YxZAzAZXrYxEEEvDgLLSpbWpbU1qF5axub1NyKB7z0OYZ6vZduIPGzPt
hT0T9DQt2weDF0+t+tHFXuMwxb6okkQ8jKB1cmkWnsch8zyBu7Wcx2c3r2bUz8yJI4TQ5vA8yjxk
B2dGeak6cgN4GvvwooKs+sjaOgdnbRjNQ49n5qEMLAF6VNju1xx6/rM51zjePUUWm1Gwq8B7RL8X
KO/VjJGEaLZaQu3Qdm4qtyf7q408Wkm2HBymTfDh0GfwGieumbUECkf5u6ojcrP6OCW4wEiz7qyC
sDy0VlI+1VmWrZMl1qaOB9ZnGRrDsdHEYoyjrx+VMaDOTQdUkcqQ37x06u8piuBK+b617YXFQyho
vcVYKzr71bTmHOm3GgPjQPGAxGSK7b2nrQqAk/QOPZ5JE8GmsjCA2x6xueOsMAoMviP6GzGmpJb1
A9tpaZXVFZghsLqgXfiEw7yExlqZ4T21NByxl6fTINBhFUwgiLrHbp8mowr2fIkxLXhWSbmq6r6F
FIIaKyabY0ZJ0bU4s+tCI+PQoR8/5Loz9xZRQ892nLVPZAclR4MT75OkvcncJF3otMiO7RvhZoQy
zBWgrYWnuiNTZ9ObyNsBpRUbuxbZCeVNtGmtDqlAm/bvoHC8c2yU5S7Oc/eSykifOB5GiI2btrud
pVBHx8vtncQw+gpQES+9S5JRLKP8gnywPcdwrL4M8MbvFbRBsSIBOTj60FlweFJ2oWZ3yr2bkwXG
sMtpt6VhixOchtjaCkbvACZdheKKdgEyoOhcjlF3duYCcrBQ6qsy4ZzoLgG+YKjEvp9dNzsNfTSs
QNqJd13IUq7n1hpuSQMJbjWdaMy9JNOtxqgxHgO7NEnfiUybe9eWBh3noHhrhZzyS5oESXZbU4TC
VitUfQziLtmpMazXIrZz98b0e9mytTUjelKT/K/7liJH3xaRp6fdyCkQd4rJmBNjW+J/C5uoMjbU
pOFTFyYEL6JLSq5mOnB2c8zuqukSkRnMoe9GG071s4vS7NmsIwM1sYXyhOF594yLLN4bOO5gAaI7
uI8ymVHRR9ZtH9USkIuO7Neg+kZR+yzwv/+o60W6g1B4XHt+qEz0Ppa4T3Tr/GzQTlk3rrTzicIN
VXfchP1F1NY19xL0vbIW33kmOoTZMap8ZVX4H3QEwrvzHGI9EEXd+dXc39O9BBmX9wowZ2urnwL1
zaVxBRMKw8QxqFV4LfOAJG4ZZxfO2O67LuvktpvqlEYCZfKzjkYa2ZCu810+ZOJLHrrlsNVmRYlO
WYqhJY/D8CHJTOvegn1+P8zhyKqbNRytkyawXDgObfBVY5PCceFNqNFCyBgL3sVxqBk5b8Owk1Pz
VucBwwl2AejwCcJqJEJ1673WVEF3VpLhbNSOi9i/CUZaVin39iuvAjz3GC81iFPi1eDuzzaSeZvG
wsZ15vSaO+GpJJxgG3cN2q9p6CsOJmF1FIHwkG8hpg7kjAqoKsXwlhrk5BJwFp36ucXzG2JKKW48
ujhfsTDGz1FPEg6gBgSMpHGBLtSlg4JOxWp+ZtESj3SMmhNDvO40a7gRhT8S3xZLsGpWlhpXNNHW
PjNm75mT1XCvcsr/G4iIJiZUussPSWMEEJFnTyAw7kuTotMxSHuyI5V/tViq9/is89s0M4BQCly+
FB74IUJytqDilqL50hiY9hbuoMWCVofxE64oSDdGgImqdoCfGnHBsLgkQukBHjPbyjhUHYnDZCoP
O2KmysNo2gCFcInukyrsWJXG4hpOmTxSFIcfpvScKzvgZG24heO2ZGHNDuiNfdSBOvpmFeiZUdku
x76KEnPEoaAX5kI7TXfgWtLbMCOXuYNBth/DvHtwodRB4p6C+IaknRSrVWpzsV0m28uUO1A+GbOC
pONdO1DolA+uF8+ordnVk5wl3I1ZCVk0ZjSNRfFCQgEjy5lh89xEzW1eF8Rs9dXQ+Qh4WqwsdA2p
Y9N+m5p0WPiKg/ZaDUb4MCd9cyBLXR1JUeQMhYODSJwmC9NLVZJR0FXQFgbRYnJqobNs8RGxArFs
mm8t7YvNLCBdcT5hfGmO0zaShjijBWy/eyZVOnt9kPSroFL+W2a50x7dCMYXF/KBwY75pJjq9G+W
zV9YEOA92iCy3rOEOOktHpeQPL5UISoLtEJFZcxllWyzKfNzzPyQRFHz4zFfeI4BCvPMHY9eaKbt
1jTUMglz7KzjlKVR2M4FUySALYCSVpzVcXfVo1IbSjN/N5gmucyjR97PKow7+YIXSryDFLYf275d
uqVlwSbiCzpullEmatM2dfTF8SC3Zl5SodMfgvCWCS3SkSGsUWLmyOFocM7IsDIw+cTcq5jg68UR
TErg1D+RZFOyoDT2ZR5Hh3m72+41MVHMlFXLe+IgayIXE1gOv/paY/d7A9vdws0aJ+AFMcbCVnQS
sHc2vrP3Tzu9CCujmMKqTFlAXOFbz46DVoLe6Fejasu9U3SIxFwYFN0UQ+niQHAkGYXKzoQ3Q1JT
CyBUoafTBpO/dZbl5c9poA0BwBHM/o2t/Xri0UAleMO1zGfTbZZ10nONa54PwTF1HP8yigC0btYM
1i0JsJLcYT2OX1wsKJi8p2l+0hnhh7g98udGMrn2K8PYwJULHoZQ5nudMXwPY8QYNzJz3O3s+cnW
9Lv4qSkRXnpuP9yRFGeC1zC6oxmrflwRPCHohJsaITYVCVZDq4ZAO+To5Z0ihOFaGYRJ9SOmoJu0
LxBSe1GI6n3k0Vg2UYt0RS9Q3O7CNdpXKFc5JMjM99e1EY0zxdCAXqSdAzYabp1xcMQUHCAil8dp
6sVuruuYxp2V/DRGk/RGmKjVF6QR5j4224bVpoj1IaglR0pUNUSN1tWenDR9IjnWWnV82O+yZduO
M1vvShj83x3VBQfOYCR06Dp9QgUiHmc1JY8ywlgXZWF2svtpepDz7JD1N6pjoyrxPaxD67UNBWL+
ADZ7w67eoUxGYwJOWibTOXPsJUQYHuYNoK6emAaTtRd1t3zyMuaB1PwkVEsTwldIFCGfU5z8IXKf
XXChuwY56h63Pn1R1OhY7BSZg3CKQn1T2vgHEzSjrE2RVX/ELLY5DgCdr4eIGTocZBj9/CayZUZQ
uGiHgzq75/L8HwY6rmMG3+YJHXV2rhZNGWHdCc89QV0rJ+TMlSHg2NkpQdoxnqcV9JH52XYH9VQO
zkifTwfshlPdcL6pVdtc4jBR32ClVrcASio2Grb1CCPX1oZodXLCoYJRJ0ktJATV50gTFafckM1l
iLV1R15CQXzGZB9VXEHkiMMF7ByH9p2L7WCFayBf0j4xxJRBYEMyN/IPc+yrXdmQQe8kerznAErU
CnDhVR6B+zApS9dd5QsC42czRevRiy3ZmjhmImSUJ3dM3M0M1ILUGHgEy3mGWseKlzxEH99WF4P/
t3gWXrJpUN9xx/pHtEHDxR9idyfDwHzCS55exxw2C/IuJEYcjOtXssK7V69FT8GOq/IDzg6CnwUL
qxLWSHRo5j4ES3YYSvfx3NZeeo6bRD40qGTWsyI8t1t45rA35pe8JXqtHR0Oe1ZrPgRlPHJaaT0A
dID9h1uyuJj49Za3hP4NwfjFM4si3tAPs1nvtPtsFsbwQZHeO8yhwpmfIxyPc1C96C/KWnmX1icd
70bThSGhi2Tet7ELOc2DXAPqNpow5SUjLWgVYexw7OlxSHIExYBeARNOR8wdnGhpxIXUDK+CYRpz
K00aABQ2/bUBdH+EmAUQodVEiNZCnJsiUk/a86vnSnrRaW79FMOHKeFEIcx+qOK0RDVTwabJeld+
0bXr1Ks2nCJ5smtenlVfMcPZ0nw1H4i/mVD52sjzfs30/3+zFf4HoV4Vs87/N+l1Q8u6/vH+Z8zC
8gd+Tb4d8QczVG7jgixFeCMYpP+afDPD5p+UMklRsugMScbF/4FM8P5A7u66nou9y/Ithx/375Nv
y/4DhAIQBv4PHuuo99/ivC5z9z8Nc5WwkVcwWqc9JcA5+N5vrIEE85lpRAQd9VFSbPo0tM+sMzeR
8vVOK6Hu2dvJD2K0YhX996zwo83UhrgbXAKfB7BnxjhYGMF9BtRxHR9BnK2cGRcR0hG6bPh+iql5
zpj4EhU2VmuRl3cSh/Of7vffTKXtv07WPz+Giw3DYYZPgwghCR/zTyqS2gxzzBuEWsgAXGdMdUKg
qT3b5cFp4DYi3SsPUVMMJ3i3u7QprUuCEgnz7ExmXC3WbNYE3PvPjgSARbfGI/ZCqYOvv3+SoxyX
Co8REKhzG2Dkv7546+8unluJ/kVJ/i5/kwf4rTcC1jAkfl/TuqjKdraJn7zFVgOPCW+Ag+mxwCV/
Myng8wwC3j91OX3u7hPTL07/+nLEX+f7n/fSA6DheKbLX4zW/novI2G4cxRFzo3QMCnHotoPfTAd
C8P6UEnLPFePBzF2O42m0NVK3WeJ3Fu5y990Y9y0BqZf1TxOk4lKWhmXQeJSbw0YVOTm+nvurr0a
pq7f9DEfsMKdtx8x7q4Ncr83I06JrrzEU24eQ7s499LwT3Q1/+GB+Y2x8etD8uaB2lA+ZJLfScIt
dJpEYEy8ob7TpyHo3xbbDOID4+dsDnLdZV21rX0UcguXrVftgxw5dlZjj3thihCojeWBw2bDrqm/
/etvwPqrJurXxfm+w9MA68cyF+3Nn59mVddF2I+armOVJRgzJGNRbtXnA0E7ocUqXO3cJjrAPryi
hmr/6Yn8m0fAN6miBJIc3/GtRTDzp9dJl2YUgNbATCld0rVCby2oGyovKrB6wPQvF9xVguyajLwe
NuHy5fbIL+jYZ/8kOIEO8/sK5SMRo6CVvrUsV3+9ljKvqnYoI8Jz6Cyc7BxSVqHTFSbM4sy0EsRb
eUhyLAWa7BcdVNWavAKqleWVHz0RbIcp+qf781/fWMWiTtAhlwPU5ndCS8Vh3hY6dm5aNWe7XoGz
jaxL5BrvuKzJ1quEPEGIQKzoJDcD7sn12M5LRE24r8lX3P7T87Ks0v8pyVkeGIUK3EUv5EmbS/rt
gYF8G9r0puE0qnbAltFuaofAxM4Zh0t9hQFIpAMXWEVMR9uA3A1+YnXKtKi2vM7QWRc8HhYWdHXE
B60wi8Sc7lN0M/awizERbzlzO9vJKt40dsWRBMUIg+5BgBwZSD49NjOckjSdS1T2rKC2TdNaYsbN
x2OCH+t+nOryoGbolEkr1yTsQiCNJnkacZBqBz8lzN5qHYjU2LWT+cWkBlbMyEq6gyeLyKFSj+3z
56On58TaA1nhhGUXfCzPPWGXeXCy8l3E46YdSKbLE/NULd//YKYo5Z0RIzTjPyZJRru1aRKtobz8
EjdOUX0x5c95sYhVi+VWehcwGh+44oGsFHqTYgDZqTIx1mXqHtosIy0L6T/5HPGXTzE13ThUQFnx
UI/0NQ24lTisaFWTq/dBPjLur2Udx1AWEAEGKi3yiDvuYXURbr6qCXc9RFXl3YshsLc08N1esV9x
4jt0RGUs4LkTKFq99+3qTZW+2LYyMFYQOUiocF/+4UH6u+camJjLYUCCl//cGv703hOhVNq5SVDV
50401M3ZCOx+HTCnwxfckCPv5WB76L5M5g7CTX0HvgDj+uje96K6/sPV/JWD9Oup9hk6w3tX4PB/
5zkp7fUdAjmJLGIIVmLwHvgKftJQWoJP/o2yM+uN29i69i8iwKE41G03ex40y5ZviMh2OM9z/frv
IX2A78Q5SPDmIohsRd1ik1W79l7rWTRxpYV1y+V5W/2Pc1QTY7NAQF7JoRNlcar6Tm3GzPH+9Xn7
++NmQtnnQcMsZTOm+OuSJIPSGuZstmmbud4JD8SWxqS5haUykkAkvxkkThfSyRFodAQvFOXpn6/M
/3jcTdZnT9oucxFvLSj+62PqNJ1oy6VgSJa6CgfDxcbLtMf1/WJUeXqwEQjBJgLnuN6h//zi/6Nc
YV9gZzKFaXAENX8rGaMc1mtrsthMBuwY1aBbIWfvTwF5a0sWPR6bMLj1gn4XTUF3X9XuO8QCPRk+
ywQP3b+8G/fv+wN1q+Fxv+rA4K3fkwpk2U7aTNP/V7kSWw6kpqaLD2kTfHak1DHXh+03WthSQzob
NNM/FbFt61M5IAZEPFae22U717MUgumk7WqbTWYtiMOxRWUM3bssZXdvQ/uUYuc+VssLWJPOiBkM
/nH9WT2x1BfDIjatFxVskzKwL5lLp88s2RRjLZK7SrPAby9k3R7i1dadFWGUrlZ9eBGTa3dM3xmV
k1Ic5I+yg3vU52CEohrHN2UvKqtGp0yPEIQW6KE4HMBVppq6xpz/mMm95rIxP8gZR9iiq8u6EC+Q
ZBlgUi5pG/vCwZTjtBAswr6cz+TtADq3wnPqLsywML61obw1Yxkj6KDHSAaSBxzlaX3HaWtTENXh
ke43H31QVx8hjim90L+YlFJPsBRg6ACrGGrkUpzmfbr10S/wqiJfcVNj0EWlod6nFugx1ljLZLv4
xY3mPruiyNyumzlJrggX62OIOaIZDBJUNiSCweoEmoFN+ZXaM9oFgrB7BtxId3Jc0W6R7ryABNF1
2WfEr9+n1cEsUC+9TTGQdKPjR5A5RXuMH7oySr1qtC9doL0YesHYDdZTQm7zG7jJgZHLDn1IBDSa
rm7dWIfkZD6HSUusq5tcsRYY96DL3ukqVL4zibuyWK3TXN1K4UR7rZCkurHp+IbskRsoIsf6LOn3
Gl09P6mhjFZm8q2pUiKQwv5ss31vogrQQdvDtAWFodioCdFpkvZNFUl/K4nwXOrxEm31Tmk/KxOv
/8i0fpcNAclbXnKtYkOeq56Zl1VRqZld/746tfqCsqM2jfu/PHp/rxJdoaOdRtktLERPy/r9X8sQ
asCR0aop6AnBybMxuexCjefIzsmXZPxSGrgZEidCOYjek4MBVWJKL2qDLdz4tzWZE/HvJZCwbM8y
THfhErq/layyN/sgUhFQWqF8p4iKh96bdUggHZaMEif0r+du2VNLlBW+2fd/kCBp/9t69L8uCkBD
zCMc3AESLn//XxdF70dowR0H6vXTQuLB/i4VZVbiJzZR2Pnk+KoKZwyr6AiXS6KAW9LHtf7vR5xl
66Q+ZUNfjva/FYU11Gj4KspGr8qrVKR4MLRXE2FLbBo0BU7Wkl4WYKOldvcUiAX7NALLpulEnmBn
N3fP5ZRXzPa+Kfz/873j0fSwuUSSoBn6GX+9TIKpEOgwwUqylJ7ItuLD+gGFaZRsIzLsKJsrKqmG
J9Ck8b98bnqUnmbEWP9y6yx3xl+LZ7oyug2ziPYMgo3f7hwLA28wF7yVFQA1Yd0iEaKUqPUyi2EK
u+j6Mf3LBfj7tkU3yKXB49h4D9hR/3oB3M7qLBmRBtDVc3rUSJaF+yOqj0Tk1l7Y3rNuuz+SvI0P
jtS/myZOvgLMztaqg3uSuaDcR/H4L+9pueh/vRKSC0FnidQhudg1/vqeaiBC1YTNlFCsb8wo7DMD
q92csUulSEqbGANqGZsEZiSO2rZteKjGH0E/l8R3q8oP4RWyzxI/sSyr//zW/kdTAoeQR83hLj2e
vzV4plqXzZgLcgCmtr0mU/Hc6icDAB/NAdf2R/AtO+za5k6f5I0mFG625ZYRCDc6XREsEjNmB2f8
iUMbEniAs9uYxBXvGvg7AYrRLTgHqZgAk6Rm3ldkL17H2MrFV03kI7EeCaiHIs3IcdNA+LgZok2v
LP7ttPv3CpzfU/KPwWLmgM3960cQcatxXPQsFqnqC1j1H8xVSSfMFfzNqsDjHWBibvvcwFmH/CVP
7femHqLDMnCHmez+y7PxP687VRWdyKVNSKPyr+8n7YdeDNbIdR+86xDN2SIEZBca0BQzFdQOSxyO
4hCmwoh9qVInEl96PHyI8oxIwXGOaICnHrT1pZYKJ1UcGyM6jKokOsCuTiVgNMAp3WVu3AeLXJq7
C8YS0T9YpfQr6cPIMdB9r09CH4BpkDY6xX++u/5eT9M5dOhzrM0W3Ch//SUdo2tzqbnkUyrbvpCG
9SqK5uDGZbVLu3C/ngVzRs+nWbdf//mll0X4t0cOJjKnd4d+L53g3z7vUroNWCEkGu5ihGRwSGTb
coxYXxPmtPB1JwZhSuV6+OdXNn5/aYuGKTeYROrj6WjLfqvjA5zpROAAICxNBG7hFJCLkBPfmcc/
A0LpT+txG4mNuXWXowQpgQjeauOJYHQw2kstgjoxpeWg5K7V6z+8AXTXWCn3X96o+fuWShMK+5cQ
XB5y0bhSf/14jKro28CCQboCI2ILVXLj4hcZx8k+IHNqb0wtQULNlGzr25pHnhGogRcgIRUzyhbp
LwzO6SGg+/DQ2OlL5c7doSYzYzcY4SH1aYT9W3kEfuT3Pp5lkOzmmbrDOs9W93ubqJ1BnHsNFMjI
NPNd0d5SLfOAiCC+KMSg7RGp+gjFyDJ/TzGVoDa2D9MYxXsdZmbDVo1qwNiiKkv2hj4T7SogzUC2
fGV8SeCkbBjotPaLMJqL6B3IDTqZG0uNjoEMLGRu7ZqghUmgDoMAbVsF6sH2tBTE+I9g4vPuouhn
jZ5+lFbl58Qe9gP+Ss92XyHwQnFClu5NpybieNBO05uh0euLmujPcJzC7dw+22Z1iJLxg+bOjRGZ
xfjfLhmEJ2g6UHli/jq1Q22fGkBpmdl+mZkaX6feda6ONyMAbeihqIS1DMEHUYpj9xGyYggkElSU
8FMrbz/Y6fQyj9Uf+hzPV0dhmRqGyqD5kBAyUYrnlh7pkXG0HzbdA9CG6jpnEQqGhsq4dFpk/FhA
apaMNKzCh0RE0/eqsHyYA/HWdFzxSKhGSIqP+0zwK8PSpb+YOsDTrPJugKnBKs0xKwIJhp7gkqRY
Y8wZmFZYp7679GqqFC5nYdWSDHevhfEE/RMGg/VY1G+DrOzLWteUNgHXsxu+/OoGpZH3dNDIGiM6
of+5hiEtT72ZEBKl0dndRvF0W/9HlwAD2l/6m7kgSQaXmSwh7dz3pvMQuTpsI8s759xlyEXyP4le
eYudGrnkMs6hf5AeyRy7CpuYkkmv4wNKzcFvGWDCXr9qswZ+cGlP5el4Lqyix+ukswL25D7Q09KP
JvQNNyp3tlVlhPES/uSWxS4vQ0xtDtL69UsRQxDA2vSrjGsxEZEhhVO6w3+wlWNin8NxYFRgvQD4
7d5CuxG7slUQfm0QNeEUcs/FQ3/uxu7Gc9xmYviSVRIFFPHJQ6OCeyjM6Tyo7xUWwasWMqEOUZRy
EtXJd28b2HIhqP2J3zEjTcGWJmFJU/G0rmDrBXdMhPTCCJzdnAwHqRUTqby426vOutszeWNFwp6b
Tg2UkqWBmWJv2zkFp84KXNRpDqaLSYy1FiF9R0fqR4b1ptwnVmkUUvRjmetyE40k2Qdznu85bKmN
IKLsYkxqXycRXYTlX7XRAzog2OKQLSUK839vXxo1wUNRF+3jMDLI76tDEsdzSP8jCd+5Zt4Tluld
R0/+OoX0DC263xRq7i4F+rarjWLCzAdUgugSqz9N5qcukahqEs9hyKQurKatGvv4ZzRIUsjI2Jus
9skr4vya1ZCnkengoZPQI4oPx8VAlM3Bk5Q0ODBPTlZIkKhzISjXwDa+kFCaGeeUsh7WajSe62ab
0SFDWFsw2F6+I7G8DyiFCD2WW3rWuYsWSIIJygeVJIfs0nTmU2gPDhQyrbmXNfc3TfzWJJCjt7Mf
oVpqNbSjm9IhZWI2i4uS+cEGurYcu60COV+rtWJXkWpBHLR4gAGco7lokmuclOQbbiyXSybUKPeW
U3wtSvbWTtVQWCE/pmI6ro85CpUTrdwQ4SrZTJ7enXuMUEAlHN8VYX/Vs+J70QTdTumABNbfxiF1
8BLJRaIF/mKjd6k66LSCD+td00NObIrROJiFXfgGavgjFvVbGeK0b1GVZzr5imw/HzkM58OM4AAY
mJR7p88OgXAeAy86EauXoAov39tQsLiU9Z/4UsjYW7pGE1g5ZZd45U3SvxOrOCD9//VXMmSwmUgU
oyMPg58OybsbwC2wmlj3EXHX9ItA4rQa1PI8V+m+dMm4oIuCJsI5I3qI7958QK5b3MIouo14fHdm
YDZngL/bBMIBSSudOkYPjtuIBxCM0DdKtYfDKeDUJXs21BxZyInDgrbFlOBevVlcTBkPj8StQYZP
r6U+KcBhrdpBLMrvU0AZuXyVFHr7GIkY05sFacgu4pekOmJqweKnYNlMJsFARPkcnKrhfmLOy0jg
ZQRYtBVD3nMIyUZA7ph3Cltpm2xaOMKYOWnDL6GeP+NaptdGLouGHZcnD0lo10DeMONa7YOxUSc4
GtmhKcEQxT1YlbjndFCnafkIUGcPMSg8DKUd0ItBd53r0CKF13+jb7MtsVm9jABYNiLJBcTTgBwu
AEGz3ZVXS9F3y5H/XWLvXdkxhyg7O0cpFRe80XYLJ7M8xXg2+mlnTkLsaXoZd1VHZ6gd3mOFoM3e
RnmuQWvG+SSCcb5ZxddBQZTTZpbWEJ7iRtWQi9uguKzr3DJ5OJUhB4Uy6k9zYtj+pOZ+13aaH1tD
SiorTk0DWW1SlcehJopnPdzWRnol3Xr0cVx7TILg92kzCj0r0B+xcrBv2MGjWEzKA5Gly3OOgalC
epkt8TVrsVrH5U3HvnlGQEsPeOpuyKdbvygzXEeFetIVsnxhWrTjuvQlBLx5Cs2AcEeerRml1gsJ
h2igOWWgD/hU1tugpp1F0NWrkgJuYyhR9yDKJ7IKMFQcVsJ3GvZPDUeIa9N2nrqK3LSO0LretX+u
a3/YkIhsNMp4CSFCFskHEzpQywJhP28b0AhobYPAvuXhagN8qjNdMj4F3lVyWX8C+RUbOCOfSMUH
NGCd98Jh/iJb/bveatUrSCjzirs7f+zH/VoONLVh8MDpERHdA9ufZl/sIOG9emR7L2MdsKObVIXt
g8EGPJFmuHZA1oHL+j5Gl8MU6L5zEwK8XETTTpueSt34ErQdQ6ql9TwM3hm9IdTGrNR4anNvv6yW
FaYfhzBOyPPGZgjxlIg2qTkuEnYd6bwFVlljQNQ51wQMVqR+0caSx7jSyJpfgkWz0ol2dGboSf1w
Gt19QtOCcGluPpVhprsokCAxib7b5E5b7AMVXxkppkcj8aJfJ5aQwxnjTxh06/tMuUZHu+qCA0a8
xy5POvj+gl7wNGt3PFp3Wz03HKd/TZVNQbejyLCO9tgPd4hopd+N43HtxK/FxEzg4TZrgZsttQh7
BYM9T53Wb1CJeXICarEURyyvYJPDtMyqwyp5n+C4/Po8o36ILpSh9yYaJmItrHApUQ+0+KcNenLj
vp6+aMkwPgIsaC0JUJXmYx33cQDZl3UXWHPDugEmeDlAHRAorHWjOHWKYACH3KLGtRJQNN2v5lab
tDh9E8cX3Pg+flXtbLcT4W9GtmudbiSI1HP8PBJ/TFl/SJHZ3/HpvCLRrg9BAdrXmixrywEgP+Mc
vAPI2JflXJ7Yy9FY26AilPhPH325lEE6nRJ0kxdSS/0WeRGZXp727pJw5Zb1j8wWht9NcMsqy8gQ
W8D7LjGmgC8Occ4cophNexW9DBT/mObtr8KYmlM4FMOmlpz6+kZQIHniW9K6EPoHUILO9Mf6v6So
0udUwR5eh9GSJTqzYsRFNkpMC5/6ea26ODGSw1y57p4K+NMz4bZ2FXkmoLeLR7DaHCU5cK4/0fC6
/FK44Yn3393I5CUGMCrTA0ZmTkZR0m7y3ILsS9AeJFri3ICaZqcEkDllj17M08mIGHPMYVvgMAkI
RX+XSCHvIrIugBj7W2wljxNuxHtjPHBwSW9J1XKQAWGAB4zHbZURjEhIJd0YXx+jDEEdi2+tsnBr
aoSL2SSsjp5GDEKR3toxPU4yLe7RgsDPG7CAlTmedRzIVAwAL7v4m5hkfoarxYiOwVgy4b9xa3Pc
qakcKDNlj9Szxlk7h3h/khfaL/ZJYJ7/T5mn9eF4TMGoK8+9rgKcCJsJTeb2QX8LOMAFZdaclV0P
B6qbHrBwRqkIHq/Gkk7BQcRSQ8TMqWiH56Eayvsg2q8oUvXliPScL+zOrkoqUMP2IcCKXrAl3Nej
twrQsroxY+zG0JztKFokyIN7Cr1pPNtBcF33IA4Vul9k+WGsa4yUBiNSuEi2v05pK0M1Fy1qjnMx
fK06z9sHNakBbqC3h3hE7emUFZX38uAOHVhHErprClB8KmVQ79t5mXsjbfTraYiY4nd7BiQk25mv
5USXqEzqzNfcdnh0O4pde/rOQzLs1zev4ck9MYdab5UU0zdn6A7euGMe15djhEpnE00u5Yu9GIEL
cIjwEZLWfBw6RptL7VmVPQG8AeFnk0O3A9nD52Tbw+sSCRpOchdlSfGoIgLtlq8mXEK3uia+lijV
neHBqV7rRMOzKkIgYudiO+m5JgD1MsQS7MGsIxQx4ASyGGOXB+m3vnUv6rVTNHbc7F0R+F2i5WBY
R+09H/kVzIQkgjoHr9vrj5Tn2XnEqofUW94CLS3vaWrdB+lWBI8hd62rc2M3D2VW831xeOrzYXg1
8TVuB/07NgnZTvV+XVDXrb2iJt12ijCuRZvmDXinlaS11z6tQ9ah7J8q7i94g1DOloUhtEttY5ta
im2Is3ZLr/gWZ/K0HsgTp/06ygQpBYl967eve1LYUH9hXcIdGpBi0QBDODCRfV7bnnRW/rMgtSp/
GLX5+4rqXD8zj9MUj86h4sTstPQltawnhNDMgKjpcC9VcBh6zd6vL8XTRSjbgAXSIE10X65AQZGc
zcy5wgOVFzTjpDt4hLCz8vljS45dALdjb7aWs1tPuuXAG42s/qPFtUlzzrivVwFL289ep6DxGJJt
Uh1FsZNzuNB5Ehhjmh9lV3+ltRifcEZe86p1b7EyCKuWTGEwele+zJ0zGD1r28+hhwmOoXMRPocc
W7fSzJl0Umdiz7Mem5Sl2o7zE/0wC0IjR8RlPby1dUbVoI6F09oIH5Abr1dgXuSKsUnzMH0TTfs2
uyiT7BI//MbMw2+2V8pjQEEMwYc4zLIODxzR6XqWUNERg6IJr8324qaDvUsMIAhRMj8mNDU28dTH
xyrt440hoI7GHXoAnbjfKzzdLXqR5DWB4KxEFONXN/5QzZw+ZB1EXd2b/7CGzuAUFTr3oqnhiNh4
FjTWpnGIF1hc074GBBc7dGgkGtgrshSGCkZunRX5tyJ2zYtBKUVaK+hrlxQWD9P3vh5bAk4L7eAE
HCo4Trgf6axvmsZqds6EsKg2AcTlxrD1MBYC30Qjkdrqqxlzava00DtqOp8EgD5Ya2Eynjm/fdSV
2z8tubbCNr/Ei5IJx1HM4tpsW46bxzifYlymlGSUkl0u9hxd6181RKkBsUxaj1akQVH0q9RzcCPp
Nf7wOi9PfBjq3I/9HVJzvqWJ2L5Skumyy4lF7cKnmMjpvSpcCDB6Wx0l/vGLS5/irEv68A2o/ByL
TDcbuGnCG/d4ekdqadzAU3yx0C++5iKqXuErbSyIzM9irqxH3YC7A4jnavqBXlxKd9DpgMXzW4pU
o8Ew07Rp9Ny27ufgMhCJwGNv0vo1SrE/j6W31aYpu7Y8xRWuaip9EzxIACGZaO8MqmTIB+/oeL2T
KDa2IUhud3QZwHoxXCFj/hP45YMGKgqaBhKo3vySuleFbuFWWtY5dxoUY2ERnDCiOSR/hHRtBS5X
Y5gPMgyh6uXfea6AeSDsYvq/g+sY8dzEtD5j6TA7T72dIIWaUo5yfDYXPMunY/EuNajinN1A5fbz
+NPmt+RjkXdd5d/NmGSpUFjTtlzcAlxwGD5QZhdoUXhJkPcfKl29q3hYHofgjTgRrDrRKcvct4pD
JJzggXO/jBZsSe5C1WQhFdWx98JjoiBH4cB/VE7jUQ5Y+mtXRE+O0U6b/hRR+7NSszFtEnK3haAB
klWRIP0ZqDLWj0csYMCqOOscMACimnBIM02IZW4GPO1Jw2m3JI0o6YiFEVjrqD7pfdII6cFI4bsL
++ZEMHB00U9eu3Q3a51Y+SYvryiTvpZ8Yls3rb29R5jULinrr15Q67Qi4ldyStXenPCFKTO7kVxe
i7A5ubjPPYRbjG/INdFawJGLccyzdlMlfiQgxOdQc8+JLLwzOTceGFa+HE0PqqPmLpGc3I+qMS+W
yvVndDE7Hfb0w/pV0tOsTLtjHLfBrbGGy+zdMDmQT9EMgD05gHKkGb6OUc/JHlaF7+QtORxaxaLZ
obAgL8nuYHugMM9J5umIcbNMIFAx+x3EkT5tX/MkCLjAF88aU2Lj2XJhbVpbO/00ww+raZ8adslw
OSpGXdkfuowhsHD67ThKPGIW6M5U73panbjx65bAo6Y6ASh5pzb7oenfJtBGe9HRM7AbDC2NxvrV
UUzGzpgTVpvsRYtdzQ3StzHuSezNMo8U2eni2YroJppMWyOlY47HlKwLrBmYsDe91JfT4POghxS4
rtD8QlT3zAJUAbk/fdDHLRSg4iCwRbPpYJEKOvPZMEhUbvUWeyiZtXtGxaC/xBRde+7C1B46H7vV
o2y7arfQI/meGsgKQ7h+ultprF30pngFxIYH0cmyfTL/GAeIERbS45oMtn3X6D+GJPyy2NMtFpo0
UxobZrJNLFVuLQMbn+inBG7AqbDmYqsLgnhqZ6b5NuhncCP+YiHeoyJuTiJPQ1ZH3bsoL3mTel7d
CNujRrZ8t2ZIQX2HD1kXO85q6Kg4MGQQO3fqj9EgRT0VyKTdioXexfW6ASAyXYWIb56DURKOh0Tz
tXWzmsJXvUDhfiQnI9rTCzzk9bkPnBkUaf0eLkNKeLQYt1kC67Awdi12RkKFvy4W/G1XepQelctg
LIWrHM+vXa0ZyH3Ml1Ea36VLrMJoZfwMr/wJJar0EfXDTfHMU25BVqiT96StWtLcy3dThD/A7fS0
sBlyoDOcH5D/a4eo0O6d7nmHRvEgGzVtf97RZZoIxktEybfa1sPoeIxNg6DZFNExZFZ8KyPjuxd9
IilNr7O6OFEaPTJOdY9EQPWbQNIjCPX+fCZ6obk4arwoSzUPXlh/wNtyTzaoVvreeKtH70GUdM2U
DeTEVpnvGViRUPl+yqDH/d8MX7RX0XjhdkyNcSt75qWpN7V+nvFRMb4rH6Te3kLV6gf4JnvTLRgj
yT8IMdtZZfnTtsnm6hdeqk4jbDM0d0BTkT/2nYXcijQ29rfNUM8Y3XKs1uqEnbn7pmMMJGyufs1y
jpB1ojcbSweo0FfcC1WhTmOB2DufwLsRkjU4kXaapX0vqwCUEUXCkyMmeq5REm+VLCDVS232k8Kw
HvvYdi56Nz5Ey1cxLJlHaDP6pbMpCTnrjs3HaPZnl7oXy2bQclZnezfh5bJPkdaVuIGv57WxJ20i
kkb1NugaHO0uZa6XDN22nfk7MuJG9lxSHPQ6+LPV2OBIRIll1L/Roj51Gkri1G4LPxtM8d7oqdwF
zqQRv1FrT1XdHHisrTOb7ZNLuudxzCNrYShGr0PbtkAJ3Fvv/KwEh74qGbDgq8x99MyxuY2hd1j/
KNURebumA0tbOhYOSqzXntbszNmOL0Jd0O8/avlkPE5cSGztlbk38tjXIoHt1UHbTHJlSAEhjKus
QuelCvdalmnHpBXhRqBSJA4Io1qITfwlHxyYsYEnj+nYlD4Jfu0OI0W/DfjPg0uQA0Aa4HnuTZSR
vnSBviVzlh6q4AsUgnrn9AF6GG3mZtXfHWVCm7eNW9JwVYombi9ZPhIzL9zyZFVtfO91kFllJd7Y
p4eza4x+1jnqqvp2xFap+LjofX6G4GLYqwM/z1sTXKT1Bcy+utR7D0zUef1Xpk3RCc2hj7yv2dut
C3Uirtub647OQZbDV90ZmVSlOdkOzL2W/06Q/+7yGXpuhLTzKnvM6OCmu51DmXxxaoJG2llqfgds
RmbmdBkRb4YLj5O8zdDvau6jdMRz3zon2fSs/07ibkp4DjdreelhKPy4pfkEDNuha1ufzDDHyXsV
AzJnj3kcY67MAagSX+XgeS/5A+QteJSWTjSISG96V9Y7a4K+EmfPhbaAt50DxqxBy980fC1FEj9Z
eW/60qlP3dg8Gw+R6VyAidEtYDLOGa54msk+Gpop9YMw+lr3Y+HXCT7/LHUIDuMX7mlqS+rMclCb
JEpfXalp5MB/m5MgpDWFQR6Wy64HGB3qfpTBSVJ9Sna5jXYgpPO/oDlF7o1kpA6DT577vRaoR4ST
c+RT6Xjp8kLbjBOr0ZxH0TJWBDRDDV04S5Wem89gdz4k7XZ6UIxuZEvCnGk9OIkGTtMiFlYmQJR6
VIEE/+1iODJMpoatE4kPERG43WmIPQsyZjey493ZgUchjidqI8cJDc6k/Qhq9SER7zkoiMh0W0Sk
CFWLNpr3EtTohn4i0Ouczt8grG+9FYVnph4vUh8eE8vqj0FvXd0ceAX+teCgD/0fCcj/DTyLT05J
7QPn1900m+SiOWgkSTv7pNH2JuA0HIYUyp2O6IrhpOnrDNdf9Cl7jEAebOsW+GvivseEQcjhmWZk
gHQgeB2nWNsNZc2xSnTf3MmZNrrV/RBpd3WS7rueQQ7qGRu6Wt9smfx+mTz5Te+CZ2xlwzbUdDLI
E1hgwnd7O1+2Q3afAGBSOhZbwilRtRopc8JmW7VsExpIHAZnzPI7Er6JpcAv1uEX5D9kTG3o6RS6
VPSP3kgAhEbip8JFITShNo3hNbueUzHhPsOpcwZ/pOnXtl9EM/7R0kgBTTXDv2g445nGHoz3liyb
cxeVZFWEHx0OMcjl3hvYh1ckfM9ZGT2VRfo1r+zO55j7M7WyHy51seM8WVqRgCkitqp0K5DwEeM1
16Gdovs9ruA4lTHstYKGneeRUATNlLcThXQglPwqiuyjdVJ6LIJwATTPauySiyGrlJuy9LsOgneZ
a5+6kZASQAIqyRbfIPhBUeMWirhuxFJ8aHn6JbKzZ0kRh5Bj7oFiSHQ+2LCILSrh1pLwR+yce9YC
uoItY3eYgiMy4Gr+QfI0qIRNlKWPZSBfcnf4AaHpRw0Ocis61vEwRyeZBFgEETlS0rD8heqpNufx
GXmwOOpEhi2mCSJWCtdCRj7O3Qkhw4hnnrUfyB+mZI+/DYW+gLQpGyY3H5/Xb4kS8ztazgG3Dn8U
lH16r2V8WX/6+keI5oedMXnlTq0vEevBNbc0cVv/VpY5G61hfPv1CnYxQvnrpdj/+rqPuq2bt9Xj
r58uU/DrGT3o///ji2mppLV0PK5/ZnDSeiYlKYkj5zSRwLEJLR7sDMCm3/ePJm2kaSKWiuAEumTT
0YOMtp0o2FmIv4N4+4QheSi96kfoy6Kht+KlP6UCbR9iAiSZ7Kgb8iKK4jSjXOnGr+DqPhFBHuoE
0Q0igw8Vh0/FKJWfVhz+HD71IKC31mjJl7rTrjXRDrwbEz08UYdNqmb0s+PWa8o/U63+kkfQd7UO
9Nqgsgc3Qn5jWt6xcmHvMPP+RjS4tmOBdEcJ5Mp10ot39+hDzqRH32FkP7qTPd0LU7abmqrVMI2b
MXWRH3ZY40kimwcAzIx4uRbv7b3W2b1hbP0Q+aOjlZKjUzBhqQ/ek6BE6yiCC7oaw6FXsaRFbIcB
7YAdcSfRT2A2bDFK7A267gLUzVaGR0ebvqmk6Q/xizWjSNEwBnYZcVxj42p7FNi1nxsMk9tL7U2w
cqtzrIYvtUt+V9o6wDDQKc0DPtFCrzaZ6e6jEtWmA9ia1j2cnErpf2ZOCJES4kUCiBJ1RBTVmLdK
sAxoOa9Z3LlkZX2S7Cs3YcpJqYvkkjspDpqX8Oh4w4mRB2HZdkEe0yJE1FFeWxSJG7Mwf8I3jsn4
7bFV9PlLnWZkGSQOThbsVcg3QAo5eroRVnyjxj+OQj6OpNseIVsfyJWDKp13H1HLM1o5QLzImYDN
SSYqeaaQBsiZMnMM/N5WBRXbcVux1lodLdEcmr0bZ2fLk/OTbaUn8AOsppQ1adf/EXAgqFoULPQF
mTAYkBQVxMEsKanqR5Mk8hgPmK5wjWh4LCBlLtsax6yh/EQMB81pcpNd5SK0mj3tUNUhe61FDHcQ
at+GIfxMtBqUa5csniCO4/pUbKqyI6tmoaSkYf7MJrTTtN5DRxR3mwZk5JmICOpccpwxSrOI8Wmj
OIeOmU+7sanJ4yke2Ni9l6yzIqRJFH+4Y7bMzAD+sTdrQ8ouvBCfJgZ7dq8fCl2hZcymV8dRZA0E
MN+AbpFvXyQ158dmO2GLGOynSSsBceGz6K6UvfqmzBx3m3rdmy6lTt7ZdiAjSQcKTpqoAc4NmV8n
x22mQSlq7NKv4mQ7kOJO+6gmRS3wnsYkjfY0WH1MK6gV1Svx5MzAHcqUXnaE+FJY5nT0o34mutWI
wn0cA08VGQJB29xlsXaQxXwGUagTodnBiaWhmLKrpH3E0GnizmXPwLeN6TGZTJ2ihZZXNomdGU0u
kgviVPskfFDjVD8N0fQRDE2x6evuNsrc2DMHRLcyqoVtq3Z53Hk0nhjfkUXks0TQZbNmccKac6l0
kkyHKrXJ6HS7z6p3N+lX0jPJdO7ln1Je23quN4XJtwuQnXApQHopoliaKYTT4jeVfaJLjfjPdlsO
MMv0PA7eNaz9fBbaSUZu55vNeE806L1GTeQcUU7bOEPwq1s2W6ROoBK6dcYnGgY4lCXJ/2PvzHbj
VtYs/SqFvucGGQySQaC6L3IeNUu2fEPIE+cpOPPp+6N8uo63fWpvFFA3BTRgJJxSKkUxyRj+f61v
JeldPGVvymdowV20gOdRGnggoYNylRDgw7r+IG2Sl3IzxxcSZx9rklf46QoZQXGP3putc86cK5zx
udfdAVvNd2GDBO1BWK/1QHUCWYVFLBlM6bSOXyzb+IZTSzhhxBHV31pEBOm9DJPgwSTom2vUvAdP
8GYlHroPTw8kSbQsfQYnWPdCHyr8+Ow9vbUyMm4Js80vRNisrDRawJyes7LymXJ3aMB8PU8OrVon
b4dXFxdCNm5mVqHKME70ebdDOiefvKz5hjUNO3TiMyRm+hxK17pxQghDpixO7896fucRgy7rWNaM
AXkg626GdViMe4ZYBJ3UTLaxkX5Luv5Gwdk5Dh2CHgLPpm0u8ycAue6KxKFiP7BUnJz8KMrBP4pM
xRvdmSzZMuLpNZ0Yqp3hoVvGxywWZ0jFj5ESN8TvHMvZsVZ1DCaw6p0HcFZvOFIlk+14386knTXx
nRciXhN+QXJm+pIjvWVLZkEFCihHNfhp2WgxG1lBdkjYOK64w6gixRFl5Xw4ZyEdEF0iKB5F81Bk
WL0SpoEpa59jG619Hgx3+MXmLXkdRc7WkIIGVNSU93XY65O6N78GCqVsXb0NLFSKsaJJB8N6UxnB
q4HsB7JwqoxpB+4poXM4MMqtTTf8YEcGZbya+uHwqGkhjIlPQQDz2y61pycWydsuNrFWVRqKYS+s
A2niUJ3jgMTN1qBlnWfjWeLnXtndBhR78KhCN3hsQeMQOztOeLTa4DGcvJk8eRIqveUpsjsILKba
m1QvV01Nhhwhu8h7zaw/253KaDcK9zJZ/gfLDpvH9wegHl/rwAgvYjb1Y9KN9gHYXrl+/yYpP82j
zsINLWD37v0VwBb7rdkXtBCX9wgN3d9JFWzen83Ll1wge3RdCuPw/rUsbuwzrw9X7+/2/rXWGdhV
9On1x0+Nvrt3HVS370/fH4T1HJpm9vCPF+Ddijq1NFjdfNPIoiSWzX0jarh+8pFHoMqAmR3o2Xsy
wvqjmHT+ZXlBOTT1k9VY+SFEQPD3L7Bk/tM7+Ln/1i+/QhjE9f2rX4GCR5pz9a9e0M7uj2N4P8h/
8Q5/fsE/D7IrpmHbjklNoFpe3Ubu+KEcVc3mCl5mhi4J6ajQL6rp1RGvg0WjgO/y2SBZIL1m28+V
fumrRdaqkmD3/l2AkTkZrX10LAZCUBM1ZLT6smMkNcD7rruRfTxBglJUR9yp+V5axU6wewaoJr4R
cbctZ5TgZGsdXe3SoaPURMpDStGFoughnPLuqzUkzw5crrfUdujnlW770S3QK4V4/Z87h0w5hTDn
sUKes8lhFN7VMkh2SMfam9Hh0nR7TGe2CW+qy/r+uY2s8EwGFB0Mw+ufLVSnlwUwBuaP7/oopq9M
idhbl6dUZaub2pavvo77Zw2/+9bR5v37M9NL7Lsxjs9l3tI/0IRXZyXZxcAJxpvUo/GDdgJnoHQz
WAnLF98fKlyzed69WmwOXhhSoyJ6dbzKP+YuOuw61fWrOy5NjaHUd9SY5R29/a/vX+ePNTb47uZj
ubxMfDBRQr6arAuPQKgADiwZSO8/bE2zvhtLFqEd0WabMYIZnvsP/NXDtjMhVFXksBxUANtO+Itw
rhDPaT+dBUqThoRVY24RHjcEQKgu/phnc/Y414HeJB5qrWUbAnCwYFWXbcnpYDHuDPk5+daQfbVW
Y9Q/FWW6Ew5AiCorsxMCmW0PInwVoun1TSjjJZS00UMpu6RuujXscxj2lC5lwd1YfgiFzaohGMiL
witqeXSuCKS396GuXucw+OHw/O8GOV3jLxS+yu/tvy/v/KWsJjisUft//v1Pz/4H4Z4Uxrf/HPf0
FH37t/1b/jl++5n4tPzMD+KTYdl/sA/zFns+tlgc+nj/fiCfDMv9Q0EOMX1lgob0oHX8k/lk/4EA
BBMioANwUP7PzCf7D2yC/sKJEtgmefP/StoRZKk/mY6Wo3L4B7hEsLLCS/iLoSZSGfDSPruPYQiv
vISaCWkWAYAMxM49fOGzT+9y3dbyJYjSE+qx9Ugbck4B4JrZl7ESF8INNxDZuUyzfO2MVrOC0/Js
TPGyCB/f6mm+LFy13sCwZUXVpxyrAki3Cr+7ok0y649j4J7bgaJOVPsPiQA6ToV/V5RzfgjqRp98
w9QndJSgg//jadQP48YJKMKGUJt+vOTH6zLDAe9dwf5PyLicyiePECBdxsYOFDmYGicQlPQIoFyB
+KNavfz4+4MrwK/7Kch8sO9AaWEF52bb5Bg/Z8zbmsogfOHp9P7gNzb5xKN+rUf/czJRwPgQRBlS
HtO7K5zI2A1hqU8Y5oJ17cZfaiEhRautaXwsqEqsVU2aRx5rDH0O/N8TsK3y1MY54asZSA8GZ2rF
tVuQkRBvC6OzsDyY5nh4/+/7Q5rJI3slg7YgvZ7G1fHaM/HPqs4fb9rq6pTZ135QUHFQo9yjqKMw
Zu6i1H4EAVaeDD1/TMLZu4H4daA05zClswenasSGxSu7fjNR4md0nth4W8mN2/jVtS/1i90FyX3m
aOpI5Xxo7OLgwfjHBKP37nIQdP3gBTbGW2Q31rHv7p0YyQN9BDCeNEVITIDGaBIaWOI1mTx8ta2M
nHXmNA+qate2X9hPXZ9DpsyQUZCZuVMuewTbqpDUTOoW0DTOqAaDoF/fxyRp79Meir+9rNFpb+2z
fkhXppmKx3QOPuK60Qf2PA48S3IXO/dDGjlyrxLrGAch/VttFJs0RC8WhjRqBDVbbNDVs5+NIBTh
2aJvjiiiSw+3SPadMAN5rcQGsZ6/FmX+qa6Ggfp1t/f87uJkef9icByB19zblPRJbsgsYp37GAXb
FGyqmuD3spbHemxYs6nBJ2UZ8nGkn3zLrJhxe3df1/JJ1WVzMWxyq0K4Tp9tEX2JYpqGLZz4LbQu
50R5nUa2ePa98fNgjeGtPcFVb9p+20TUqILuNunJpPKjL+5sNeuoz1iGm/ZShnCWpoGZb+6TcYxA
xhITb4UkElOH8II+XqnCeGvdJN/RsMLZ6XKabaVYdUTPRd5rqrXsFmjwX4oO5hUsXcqjrr/tBZ+s
7nvjUHgFygjCCilhes9xTw6yKT2kvFV7U9G72GoLUHtSuhXdDLfbpfh/GkJnNqMW8RZX2XaeJJYs
XS4hCTONdd4zKdOL8pp5naXcM3nVHciEn9ilZRLZkDhaVWKuk1rRPA2MQ4pBYJ374rv2BcpSNi4K
5sSNOXU7GcfTtk+aaN/1yxqoaG+Ltit4z6Fk3k7pHTTWeJiDr6FH4EHgZh9ocNE/EcUVx362Sw0k
oLE9PSgEbegqPfggo0lck6I8NaLRzSUV9sz8XJv3ShfOOZa5eWA3cyA3nLEGVGcSFTuyKmhzowvJ
On9lqSSi8Qfkh5li3YwBdcQ42dmF1ZJQqYh4pMdCac5bkeumNmSec7a6Kr6U0a1h5MTh5til/Ijx
JBQZJeeiWEclch/CYRzcd5JmlU9pqrL8F8fs0CCA79sXI4WogX01a8u82AAbu0GAUK6FNNgYJd4N
5hD/DtrKjQaqumUcSftnE+fvtbOmpyKv6he2T+sBGCn01eA8GVRUptK4GUvvCzpn40QHEKJ/Tyt2
bmkUqthk46KfNdI8NdYIEFJ7F8Tosy36ziqvwy1F+GqL1grHY0+cvAm75Yj65uJG3njn1jRdZjqR
ZD3bdxbklE0hj+DR8rXdurBXW2mSKxwdk5gQzCLV7oOwnT2ewlMVyH4FLcVY0+6kXaAyaxtXOB6N
LkFlSadtVXehPgkverabJNlY3czuHPPLSScJWsDLAALj1qkrZ5eOxl3rhvfR0BALKwicanp2v65b
3czTcJl7o7ov3W6vfYoarjYkfpX820AzsEQf4wac/wq4AC4EkyjpTtRIuzBXuf2SchlHdO0Vn69V
CKKgB/GNaa7f2w9z4Md3huXvSzKK9naHhNizNSJcKzhBGhkBQRfqINBWY9eJoUiTk0oKkzcfsw4f
aKWgsIdcyViTDLbMgUWK1xzuhG70OZsVDYgAcTmCsFMJZ/UCpurUezLdoNWwt2Ycunu7ZiNRzEDU
fDNbB2kQ7lzOOA54mkCNcY+tx1kPiXEbsvA4CptaZJZ2BDM5ROTmqCQcK/CZeqDWOcR0AXBoONQr
MqAlz4C4G2mow+gCCA/oJVXEQCE1uHqF8FZEP42bDnXLAGztxmXpHCv1OczQIrbVOSEJrRNLqIRE
bzsuLpUobuAAyaPt1HRnEy4qW2ScgaJpycGq6yNFD4paen6t4VrswyaVV89NHps5Q5YwwmCBCLQj
Cc9n/V1M63AennuayDTf5Is3iJpKpUnKkxE+Ux86dKHlks9NDG08NA+EOdJiLJP5Sp//lJlIh8Ms
vhRcbk3hvVmMCAfPeiIWZKU92b2EcWjcZlgYASd/sAMt76N8RPbjTd8dtxY7YD0g4+jBX2TQyCP2
1F2TD09ZjxKqTJhfNb3aVeFce5Wbz40nBkbHIloTSRBsuSdzUOv4c6i+WIzWWeJvzaqpTkaC23jC
jZqwdNiVdOgpfq0qM4vv0Yl2+0wxIopG70P0DFeRJ2u0ntDIWA8YJYX5xh7Iszey6tCXUXHqfKbe
cXQIjpqsczzU+O5onlMuDuLtBDZ61QqdH+jyHiqI0p1rj/u2/uy4UbWzfefNcUrvJOzgTGxyvlf4
mfdq7vYSEfBpXJZT/fIwWl5DLcWZo51XGs+Ep7UZfYlBn6oS9KhK8AWhtXNOU6ecU2VoqNy6gFrg
xyi6aghPSUs8GOIZyapkPxXjt34qsItmZOq2mKwHq4jxEoGwao17qe15/f7L3amnCqqK8Rraw7Oh
PDI6KRMTkEXkNDGhPMTKLlBSNxcK4MEuXZ5lyOc3uoCjJksfl4BsHvKU3WDstUufuImLU7s8EN+9
lrScEKcJVnKdfaUpSh0JKTP0cWpuMlPFiSbnbQv1bOViSkL4dhN17W1uLV605SF1/Newqz+H4JQ2
UZw/zRPxvcTHp1xBqCXoH5cVloxKz+vIEmwfu/oEe1xvuYlsGoX6Jh7Q9blifAGQMe+KOv5slOiE
ISiBKmKPns32o9/2eg1fuMLwwiIOYMQqT9RXmqSXnkmU3XyASUVSF1qeWdWMn3ugEZsl3weuFjgQ
5ksN3GRlJHSYUqJBkxgBCcpQKrMIlQjeAiANF0k4nywn9RkT68/oVvhWOX6qgxxCukkWsIy0vcqH
vtzEQpM9E4JOsKnZTjQv646JqZnEpvADd9Nxw5Mq7t7UOaepszkI8oVL+rioSFwCV+kmJVdT+/wl
A2M/q6ptl+ZMLcC+9gFsOafOJhKz8PmMKUhbEZ6aIqT1S5AVzcqtLBnJ694kh36+rbtg4/SGXKcd
i3TK09+zlr4EZfNns29Zis74wllP7wd/7xZiyYeHpMj2YztRnLeaerzzvrdFKzdidp7qqoQC7mCN
hc9Y7d7zqqFH3pAGSkJ5nk9YJ6utEUDb9dJTOmHLeffMTBVe0aoQD6qDNM+wxz2D5tHCG9oSfx4N
nISksreFSyblYrJJTcRqQo5XU1BJ384DgTaBEX/vS+MTpqg3u8JzCl/ooOF8sC+i6KBHirEmyYLv
bg/EIg7i8Ll/LEXyHdnl0bb8dutU9P4sGB8YTDAIIjzJqWjvaoIFVnFMF2jUho+UtaMdINXRl4O7
YcaiV9DmrKioru/SkzeUbH7QD4qirWjkZ0/atuRWe5qhmejATtMcTKuOAn7blHzJ2AdWU9FdHW/q
eJrXs20xcI3OIUlpbEnRgCFo65W//OWOYAkWUoOxE3JdUz48IrmblLEX9f1IoLg7gduZ9TjunWgn
lnslACmZi/SG1W25GYcvy4l6BwQtfzrrxgNRJaRV50WNw9RYO7kv8S32atOQjkrMgknVnmJ/tly9
A8K0Lf5f3byVI/ut2V6+WL6/TpxgYn5ubRcHw9SsqinA95si+ApEfX134rmptyO9ZNxii207rkUQ
qV/dSOlN7TQO7qACujydKDlotnPcNtpI37TfpivbpmmtcwPwg/lCiKMNkorF9aCzXStd8isZRTxE
S7WVAz/oh2Yd5OqtXaAvNkJCRE7jRRfJd0Jmv7+/mPbE/eTeEpGUrAnN9Dakz5HseAgqKpFTlJ1R
cJmJpLGBFjqvDihiWZshl8j4oLF3wrX12kW0R9ykyxl3QNYlPXXOsH2q5+g7G4JpmxUfALsDZE5K
0tfd+NT0L9Jsjrkn/wGD+f9Fr6e/ifheuCr/edXr9Vv+7c/p3svrf1S8HPkHBSXbVEIBBwHWAkrm
R8FLij+gzJjmAjK2gaF4lKL+H+Pc/wN6pM2PMIrDml7Avv9knFsALgn2BlIAl4dS2Hsx8Z8R1c0v
z/+t6LA5x0Xb/O//Zf2GYTFN32EhCBzSovT2K9YKzulkFy7lLRdrGjM36k1vdsO9YVjxNQSJG7Hd
n8aKMn8wERrm9OJvAEPWQs76GfNjcwgknJMW6ivLsc1fMD9BM/zjEFQTY7s23I0VRh07Gi99sC29
j21K/3M+t2QiLhSOmFQ7yE8bO2iJ0CwK1PkBoyQzyS62vMNPH+Tdj8P4+QT9BgL65eAWVNlPyDrg
KLjpkh6JRZGho2iWQdHTIAL8uNggIkW45Tnd/ewPf0d4/ZV2ZUPgtmzHJjFHWr8DcvB/j6H0aZnG
fZ6uRBPEt27cp3s3Tk3EpcOdTElGYny8cbGeXmP1dTKc+EORswIbmjlY//WJ+I2GvxyPLaTAcQvY
1PqVCk6lEQ1UT4UmTOsa/0fyMIWhXjtFjk7REO12IAAP1FV4BtCorzU+EOCZNX5q87sTV/WHjIyn
xlxE+aMjoITQvIagBaxFRtvIAayvPTZJuWeAHCoTZBSA4ZAdy8tf/yHWUsH98/W23FOObXN6fYrQ
y0f+00dKIq/ql+ShFb/zaVAF0pA07o8aWsBOTH148K2GzQ4qlmOiWrVBJB/mgAn+5jB+IzdxPnFT
AU/yBGOAs9wWPx2GwQnoVeT7K58Uk9Ys7TsRULDJkadntnPT2s4atGd2DFIVs7nZBZr0wAKF4ea/
fiCMMgtP3bVtPPvLEPHTgWQu8Dg3t3xcx+4jq7D0SqpXv0mqqNmx6A+ufWJdumwCR9RBYyEwez8k
YbOi2+w//vWxiN+HI+k4lse4hoODLe8vJwW+m0ncEH26VHDP13O9LskVW1XjWN8SlReCzOk/FLG2
d0VjdLthTsxdoS30jAOAY4gYaEvwyE86xGLrWsW2TnmzJZvq87yETyV/c1c4f24XcAUCkXSFNG1b
MI79xihbSOvJgFV3xew+U2oS5lnazu0wE9tC93+81DVeXpstOS45CprAa+fxieXJ0fErA/tc2O+6
eMzvfgC2Bd0vhJMFe+3+gYCg5naKIu7nUm/irJ32SRJR8RqseEMlVd3V1M76ZKz2qUwnkC+quo4z
lN1KdzRJ/do745C4TIhQLyojkiAYcmtbtX2B5Wb41iHmuFAnu4wGmKFEQlqJqKUlg+gX4+2dpElw
qHECqHr4No9BceJkJrfwxQ3K2xlGhG5w19GIKOuvL4NfmjCcVWuZDBBMKQXx7/fLIGPro1ykyT5O
cJ8s8ousEN8X757KQfZrWtHEHvUsAEPMcpcpHy6mFt4F4426FILCrC9OpswdiuWILlRjGpsoJ9he
BP14P003decb+ziZvWNEfJDszHORl8b31n4KrN7coBdqdtFkvLS+fu1o1TBQJGdT5B9yYqR2VRju
gr4lt9bJm+Ns5Rtin7Qqn51Rz7uQRJyNItnpJIf6UiXNy1+fHmuZdP40glm0p5QrYQe5cDKtZWj5
6Y6FtIQpOcJALgfnNurJSGpaTkVXWBXeNmU/TXr+4jeCCloJIM8H9UyVURKWVHv3mAKI5E1d+/jX
R7WEtfx6VALhjmNbWG99mnt/PqpKdJ7uB4F9RerodgFU1OHcbbuqCC7kuIjtmMfpbq5e0zgz33Tf
Ftt4tHfhZIVXV5evZK8XJ/DDfeLAmlaTYgOWo+bmvyyDB2QeBq0Yul7q4smEHrRpnocGi1g1ebdi
6F9DB+VwFij7xg9i1FaFR8RvOKqtEdOyAJZ1Xw/6OafqFsbuxnf034A4l0Xez2cAUioWF9d0JaeA
Ar78ZSRNmqQcap8SJLM6iCSR7QmYTA6JSzl6oDZGjPnX3uj8c0YgddPa8WEYhg+xF50jiVthcs92
MqDOxwHH/QjA/AB9Z7wrJxFdgxReDVXEa0vqJfS2SB68OJoRurRi51jVDb7I26DwzcscWZv3nyMj
/hNIEXVKGvOTW8R3bRJbZzFY33IxW/uhE9SFvYhljdm8kDSFehDCwsUP2fE18LNOGlWYKuwGIwye
ULpjbOAl5eu6q89zEj7UuexPGZfCqpLTeFdjZ0HnU3XnnPpRDbvoUIVEO1BXVMSqGx//+oL7fSK3
FjIj04VH41fR1P/zBWc2OKQRCDmMEvnXJPZL2qF5vbZjpfdJHLiHPPblbUxFYT9MVbNvMSAd8hSc
798cyO/3I1MAYxWLIpZGnvhlkRhzOcaDQ0MJfoo5EkvjkyseO3TAJmK5sVWo7BiTKbXu6oqKEVoG
N7K/z87kPDm2NrGOir8ZQX9drS2XIv5v4dAC4Wr0f70U4VB0kljAdj1qij/UGd5gpbbrINbjHTqW
fJ110twDN/MI11T5WrVQqwjDYDdsOfIc+/6NJoBrj8DTPtLJYoOAmwzBvShX0gMoYgzFIuxtvD2a
m/skn8MNIsOmDFGW//XpFVL+tkVgjaTYpHBzCc7w+3zx04AXOFlvEg3pribfLe4hFVP7baYjbIH5
NNq+R+TSPG50RqtoqrJwX3u6wgdHnMbU2Dma/YEL0Os/EjlmX0svdXc2cjzv4mmaZdWS3s72Yddn
RnlLwK13LyVadXi3G7errsLPuptsrg550le7KjLuXfg4K+13917sJPR30uohxmA5Tao7N12Jcg6U
2POcGIep9osLRHrKblkG4EcaO0R1XxdKBmZhwkWLjhxhjBX9JSHslm4Tc7yD1s+NBvfjPMiHSS57
frGporepkcRmNHHM+KIRWDrGtauj4mkiqtTpClIbjfQqGUZOXGYO+ugw2uZmqa++yn1g+s7R8A1o
18vf2y2JbfZRmqI+RKkMVnE+YbDuS3dda7u5au8jRupwF9YaJFOQ0aLT/bEmlpf2h89+U4box5Wk
y2FFt3UNC6VqhbtxaBWdB/uWIPFvXZTXYMoI2HMt84WhEc3o+ECtuf8YdWsYTfFNOFYR2HYSWJtq
eqkGtPJdWKbHOrUeA5ohvgCLletrRPgjQaFSo9ENlp6xrE4J+O6pSQoE0yVSU+vJCmRy53mlhvRg
xRi8LfeCcwDNQNzUlLvnBK0GHkq7cb6qRgG8YFxZ6V59JtdcnoNyY/dev8Y9E91BdGi2GbLHo1u2
kJbqVeBCe62Iwd2U44Hi9pcSg+deu/DCM9rCXVKXu3Iq4vvMn+J7UDsYhCPaVDkWE5gm5YvpQzIo
g9GBUUBZ1C3yO2ZLwl5GcziWPdLLecbMEw8duENzMK+9G34jYNI4+O3IpS/C/iGPq+4haZYGaZS1
+zLCoBMZPf1FqW8SVj7Ye98fvBlZf6f8r6WfGGt/8stjEDTuNm6zO23J8FtdBFePO3GdkXR4azji
MHiiec2l99LRbLIzhM8p6MRLxM4bPgHhVViXXzMsciT0Jk+50fpcPkffHuSevUV3GsyguHhxa+8q
2ynOaa5eVb4IUPm5z521+D8vsLz7cGFZYHaWX8QYlWfPkBogXgMgmfZtLUo6gGE6blp9tJeSaWKm
+LQGobaz6+u1j2HjXjEKBXgpkZI0ztrHAQ3IFYN9Eg1nSize2jW1uZl1IU+emO8NdpznSI8nx9Qu
WY2O9YQcE2p0aKhLrfNt2Ff1OZ7zfod6OKYzYXWnnk3DMSmGpzYcy5tQD2y9JYIYRokGOTqgL9ef
4900QttUpFfz90vgNEN4qezRBX1kJ6v3I7OJO0YgpGGctjXoMnd4aLxF7WKY/kaEKrmRY3aItZpO
Pq3YlVllLr3spVfjfxUtd2lmTzMebovq6rz8ImIu/D70z6KDrOYjGSfQVH0aZGwc2Bp4NyWJkFtv
XDwqy6mRS9CswGC5HVFZr83BkZu6UMPV1xVK+SG+n+JOPET1/Ry7HxJMpheukPjRW64aSx90rRbH
va6eBtiMSKaLazDiN4iq+YvnoDwM/fCZtLjBIrh7YHCGqDc+sERvUSPk4z6kl3v1q5oHtrBmhFvL
VGG2mwplXDWr7GtWq+iE2+ROmq3ad51CRpGR2qLTaFqzIBc37w+mjUzGSPKEqx8MZt9U2czqFoFW
N8/ewbfleBmr7qayYK/omDEylmb0mHol6eMJ+UXYy+YyUpe8T4i47eIbx/5WOUlzSilsbHMgOq+A
lgBb2+qzoIO/NpHhXxJPH1CriIOgqI73oDSPadIMx0Hcx14XXeoga3e9N/oPU4pcpuxs6hlF/9ka
uoPyHxUQ8u+JOsjMENhp+mBfKyal1uL3ujq6y2g/PJIE4Z6dWV2qVH/WXWkvCqVq5tYgZM7fUpZo
GeyqK5m6rPDEt7wnVba0McLneTg99LX+LKIiuQwmk14Xmm9xbsmXJjCCDQ1Ee91EdY8xSGUXRO6w
M8FBnpMR0U6hpruqTbFPSZ0eQz2ifZUdyEThDFub3t0qaLLyGsipwVvofs3ISTiPAi2SH/X+DpKS
t+lcpNE4O6m007CzgO9d4RMn1ykIrkOfjmQtpzsaRhibuORwQBA1ZaAIZutHFtjcAw3hdjwmlv0p
g9jzaDbUIvsYtYMjRrVeAJegR6Lu7ODvKfxE7ZrKuquaElzmcvsVE2hWQNhfJhV+mjMAzXo4N94T
GluiqdRjVaUWbGjGkYFMVRWWjwR1O5uiNg6qW/oH8Ztbx/NRFAaJ7oW6V0vfYwI7gWbqFveAcxir
Mtm5Kq1pCSu5a4lZW5VDljxFtj6oCAckmQRHTFU2MVduTjRK2uzQ/NBSpAF5DoeEllNfzGsmF8bG
0RrXlT13u0bE6LwSeaiynXbtAgZd8ilPhrXgIngAWkvGnVAIbmL/bEnrC0PWt7CW8Z6UmXSv6vlD
10bBzitiaGHGQg/UtBq6LHhqDfMph0TiJN5jh5/yQiIrMp0xZvPQVHssu/PerdNpp5yu3JTS3MAn
F0cmtRBvTc7KcYjg+xVNAEBkLBiUnfx71zXYpK3y4qm+PDit4SN2aUcUcZV40u42MBx56cL8Kdbs
3vuIcOBSsupmjkG6AmQbgnFb36a+hcrXCDzC6I1+U/ZJ/cGL/E9EgiCnmr3qhjxfhNkBjlyjx64V
lhXT+DRIUmM9/GpzGiD8bfEH0mUOWz4gaffx1rTrPSNOtWtLS9JQ+cYlDp87nqKD9EDRiahJUWCQ
YoRn6KPWbI6BgtZX7TQ7GB/6ITf9Yzi0+b1ETIWUidvHJ1G6jJLwKUlh/CSzaPY4uQALgmw8hGgH
70JvE/de+BQSZNNOWfwA9lFWIRHiPT1X3NVgZV2o4BXVwNekDvzV0NaHlrXb4X18MrAFrJqATtRY
wKxNm8B8eH/w+mI7mMpdtyxZ6cA74HVS6UT43PS4tQovI+Y7lxvLkC9DxoUhmgiWQ8ewre2vbr+g
rDN/fCyNYXxUUbSPZh3eJRCyU5pxLKoadcX+s6pBBXvsJD1xHdL82AShBxaCuojlDOpkiPwazdI+
mSOc2EBUalNnzRVLL6jk1L/Ho6g3EBtA6Hjd/OCPdHvbrNL4+8fk6tgdGN4ym3f0vvVJBZPaWG1x
BgCa37optlFzjOvXzI7WiTk0G8HiYYc7K37Wk4HPucKjaI/QTUQr1P10ohVhHwMv9C9y9Njoq09h
WPWPXQRKIxJltO9n59WAxvrQBv1DN4f2R7IW7glLn7bOXPRriifGY42SAx/eJI6TWz4bhgxOkJFS
h3EISRghyi0JlHtZutcE/eIxE46Jk7RHt9TJrxax6Vd7eRhoCuwr0/uYJoeAFuDZcMIzKFhxwk/c
SwRqjbMlHCpYEau8ynr8R0zvtXFrNlEEPde0Vg3cz7iK+tv0Px5yMlfIRioJ/UtOVqST258esqDb
J2UOb9Lsa7iuZrCbOt1ci9ZqrkDSJpuPxTXc58zq1Nlqm/Q8BfWnqcnE3fIfNZGFXkAnIyKuiJ6M
IqiIP1/2iDOxTJ0C5zb11XRGkc8IiRZnG3O1gtxP5YUkd8SU9r07VVAMU4BSKM38e6pKL5IZdAu6
FyP8Ahss5ghCPhxREwXDEvaWCdYgc89UncYukoUO+CV7T5jfH1GCigth6s4xwLCYK2jdZZ0wJMVf
/SSIXoINmB4vpx9cT92lzxABcyLjZ8SGyB5kc9PZOE97M2sfsJlSOIsfOPkKCSHeIy6i6g6YBQqS
KL15fzaaZIJ5/RD+X/bOLDtSZduyXckOkAOM+jO9rt0ll0LFD0MhRVDXYBStzwm698R5J2/m60D+
EI6D8CIcMNt7rbn4L7Mgd+dMKBorWKErWtSQFvQSAbC/Q734QeQLEAvdj7aKV8IiwEKstzVYkiYx
EUYRn0Bxvlwh6huOqc3gRPX5ekzNx3XkxSeSKX47ptkfwnoYHlAZru3WNC5tU4wPCTI7HOVFT7kQ
hIc7WvmS8Tr8BULfV5kjr03ip1elNpmXt063Dyx7m4UDGQ29quBBVa2b0ikUcLP00NjYTcnKWLSW
2Z4VM5Lnwh3EEbvgIU7ycBP5TbYbHUeeqlI7j5OeoZKVdiagC6AxyVu6uvFb7qJ20zOkclsf5XoF
JzWLva3ZmD9SpLeEezVroJE1sxi0pVw5EYbE1OJljeBX6cKPolXzS2UYa3gBJTpJ/2BWo3lloJw/
dAbuH9f9ZKinPjOhIv3KhI5GZMMRzT0mHo0iA3xqc0WSAVOKynRXhpJnO7K4YUVrBUzL1PdPmjTF
oioR4yEWp2uOF3zdjDIFAD8xo8aIvHFuThtdVOU9G01yJ1sz/6kwuBdaa2/g7ejHPPTWzAr0T8HP
YmH4nv8y5L9y2YWr1Lb9k9cq+Y2hGkQZNwoOlEyrlQR2sNHUIVkPsTXeE6Ep18AotkP6W5WOvGGq
tx5E3gx7InGgoMSJ9ZCAh0D4ol57pxE7p6RuUBp5/IDVc8AuNWJs7BkFyKZypo/d3WMcALbkyEB6
0YCiOpgnPAGl54MSFogB9XfN9pu9HqQ1N07mfkapb2y3MR8SrA1HHE2vjqLmuzSn3jO2FZP8itAq
q8nGs+NNTmxr0kGXaMsBXairMkzTx6rMvZvS/1Lz1noapgVOBx8XwH1e8YX/qNJcvWhaYD3BX7AW
AkTyYV7FlOWuBnWItvMqStjp/uJhoJ2OY6lme4zyGtvztApT1Lk6bnKiCWQ9zX+A17eiLfi9gnHw
0vY5fY/5neC3ZOpU+8fvt9Hm2oqLdLudV+dHph9pq/lg3/tNf+GXXQ7GWnQUDyrrxAUJumklTl0m
kNi74AVcaaC1pnGDC5risSrs98GMIxI8dLAlrqMT1HRKtUR50otBeWoI9I6DsnuYn+o9SNmxHM/z
GnWUYKkVSXaYV20FQ5biG9V2XsWvGWwrMVCJmY4WOprF1UPPluZ03FaAxeVk+j1vVJ1UwSwcQ4Vm
2/yUi4ZZGOP3ChmqB9ol5e1774Ka7GAPw/f7tAPaIuAYqv28NZVute4SX9vMBytdbvp1kEsABLyN
IvK4RRUdmeDTSxGQlFysdHiZP6zWKvEjfKmV1BquRwYGOzIKq/v8l16m3iIKAIjsOI7F/IeRizce
5+N4zdQZAosASpKtMR1LrOINyIbpVboc4EQqDI+Tma2i7tWjnyObmbcyCcquetl+fzgzlfU9GIBU
/PVVAORYdaUTPc5PhQpGNiSyl/lYgarwUWxLO8wb68SViM9S4/v/wK5UbaPoVfX9Ptosqff8/8nv
90GixnjSclJ357/1PUxw1Mi//zdT0L9PwIoHIcpLZOX6Oo+FOP9ZKClzW08w3Rzt5vSP5+fVXofY
PybeazBNg+f9/7FbrZDs4oBzWvUlCtfFP/bxSL9BvWft5+fno/w5AKRc7eDVYvvnKWeaaf9ZrYfJ
BMPUHDDAdPQ/B5iPVwGMoV9YDt9H+Ns+iR5VZ4mabvrEf95T3LXOsKA+EWxHwwFx9dcX8mcfywWa
p47UJ0mH2HVWf3FBtZ4U7J7MJ1sM5QjeWCSRBXlk2hT4MdtDaxK54YT6s8/8aF7Mu8w7/1mdH1VN
cLECk0LmdJD5qX++nDW/kq5HgAJacz3v87e38OfQf3uLkVXqK5zP/vL7yf/00n/e+3xIYwg+RIiz
6j8ee97lz0tLctYJ77jNz/zHd/C3T9GVCbOrlInC3w79t+2a07drn9B2wEX5F4O17uypVvpcF4wx
w5B6XOA16TMiam2p5GDA5605o6VV4MUVMGt2bpSu2vj4UaHZs3NM3sKunAblLoLdZyvWcR7kQb6c
d4a8HZ2Qj1aLeatoNHnJG/XH/KdRN0QPStjs5m1Dnnh3jLHz380Los4WIJzkfV7rYrIfOqndvo80
yjdDNtFlPlIzWQa0OjKO34fSZ0+UVP/1AWpzWImUEiQqqvSZbF5lXSVttJmPyy1Y3aatpX1/gFIb
5F7xuKbNW2XooleZyvWpLM+o7OsnL0fMUo/K8BD0GLnEWDu7rLbUm97Dvmbwlf/smZuDRIPZNyi/
ksKun7tOYywvquGY6Ul1JuPCW1HUsF68Qn+YdzXw7EWdPr5Z1B5WXTZoF07K5gCSzt1ILzXv0keK
7kR9/itsDzl0qS+ANDas+SZ+dBnIb5E9o680u/jmGsG4LNpy+NAAwc7H16T3UfiJ/8P2pbFOROGf
/DpyTpZO1KnRVulLqLhP8+EpRu5QnObvbkdFlmjdBBnu6B+suMm2U9zAPWdACHOST+h9YpFWnxHn
PujkQu3i1IyXNQiJHCFxfWWUYpzrYvTvMKydnQdfErNbG+XEiZq3PEY4qxWKf5ehFu5jakGYhNmZ
jkJwd7zsMdOG8pxKr3us1LOtTM6QPiGQRlFUShRID1DvpK+l0j4MBkOpSlP1BzA0D/PTllH7O82F
/jKvdj6t37LqgovvCOVZ6lgdpr8WemsfigHjHixYk7Fwp3tPRv0+uoWxt4fae3C5yy1ixNmfjVIc
4bR0L71HGK3jZs6+rTzjQQkYvEDkyT6NkhKt7wrAYFa5yazUPySk9j34sd9/H0OE1l5omfuiFma2
4SYTH5LQbB5CFZRkMh0jobtR+2q57d3CWYNTd4pV26eo4736t60lwr/XKuVeUeDHSfEU0rlS7HyX
29nNjIrm+GfBjaU5CplTAZufxB/374dUDvN9zghajGlyQOKOYkyAMZJu2C76opyWVt2dgkmjPuZN
v2ub6jLvMy+YbHen+dG8m0jpDBOhpv8g6m/czn81b/g+1J/1+U/IZc83gALwzf7t9f4csqmzYqen
8itQR5r69nBXM7+4Q6ycnG/+iyR77gxlGPCcHQUvptrym02mnKey8F+ikIAIVwcLVQv7GGtAJxQK
BlN8zlg8eAE1Pb3pzuW01oO2wRQKiA1XjmUvaBD4R0W4NxjC3hWNyG9TK4mXdnP7Euo0CfwSCm04
VQjmRUaOkaXI4rFpJFX+xA03lVGUh8FuygT0ZofFwOnkNm3guUmbauNAsZiAsRHvrkXDLCpbrJxB
DedUJlAP/e6kdAYKLzhZFEot9S2qJlNSj2kewhOelKF8KgbLPoSiwxHJSQUn0F0YqbIT0ntJ4rJb
uZH0fiDAOaVOY/3srGiHWe0ShF79kzLHTtLLPEBE7paFLBEt9sxRYRMOLyoQnsFv1X2hcldP8m7Z
1O1WVP1T0YLl6KWyLtTI3mje0SDxemMNRrMYJ3uwkElLqzKEgWWlVFBAVFEbjSxEWnqNIyo2g2gV
Bz8yaFfHJBgnax71adlz4uFJeYWQCyArJVCEKxjCO+bnUyFr0RMgB/awMvd2hqtatFSEWgKbe/TR
jq02yzYr1cVARvHCkfTuFaN86sxY3WUxoFMTXZzU0rPicbgQFOeuGopPZ2hffcOrHnQmTSir3V8N
A8l1agbpzYZVsmwqS9mKSCW/t12GvsL1Ss2nqf9b4olhpQ9Bv4rLxN6LovlVgUXKilZifMD8BY8z
7UtwWHBdVmZW5EuUv1g/qgbHiKviv6lcBI3NVxfITSCr6NV34SZJ7R24a3fX++LXkMtbDef20VeT
9Zgaw42omGfXVH7pbkpaw5Q2xufcVTQIl3onytWzGvYKfB+mGdT+nnXimRJ0lAvLSZ9bLyUCJefS
Sj074Bt1hubg4mXcg/CheBG+6hCahHF2AwXjU6NTJ+/UjdlxOSrz+BrFXJui4W7w3x5Tk1WM/IkK
gbqsyJtaUa1CfoQ638IjYZR3zWzhVaXdQTWRX+FWghSdOunKIw2PSs2la4HXagJGbKAl+Erbs4a1
aF0IZhY+RULVs6qt5lyocZtLEsiWAfXOFcibnks5qd4wHVsMwKBZGLsvVNLFcEBxOrkOo8TCo26l
AJc3LQCagIU2hWX/JreuWBDw5xRIlEdOOUzV74lhPAzAFbnh07yOhlXayPpU2M0bdKMh5i4x6Ixb
CK1c6sbkrMq9F/A4MPG1fB2BRl8qWvk2FnW2aKT1i+BHqud/LegfPgeFhdPOVzbovm3UmdFr3aYf
Y5NE26EwKfVNpL2M2G8AUO6WTry1Rn8HXbdFhBdyxYmLiYJae3dDh5/tBwypqfRCwiyrHQV9AZI6
yeFqx1v0daBQDKLDTKpuRSbxX3aUq3y0eHDeE5za3Q/t2ivG3ktMheF0sB4cbWswjeVwIPgVZYLd
CHJQbC3lf9agD6OZ0bJUo35r12DPdfK6jLBYa+lFDwd3l/jOmryZZyusLrBy4Lqp6pdZ+o89HsMs
NkixR/0J58nC7+BsyrB7MhXtwetEtsRqaql0BYwnBtD3JqBxZY6kVcaqCVUx3NauoV7AwKzHIIh2
NfLFRdsyDWhJjaE4Y4MYdHamtKn9DjD8Iuuh5G67YOhbkGwP7a0jGqmzPdKQiN+wzNzd10PxWqrG
Lzd9lWa1VVPrkhgDEym9RAYWeG/8Lusj076DmY4kHDE+4tzYYLVJF6Xnowul/oQ+bhuQ8nCqq+6t
s7OjqEQLetB49bJCHiAf/E5kAraRZlSgTcjWNNoKxfqsdH6U6G3StSO+QpnVuzb3v6yQ3WyFwGUj
v/RpCXzfU8SiFPzsMYIWjMu2FVy6yaOT78bKwQljd8qmyNRfWT88cyZ2RGIAAtT8zJ4otAC9Q87d
sPQMQA+jueXkKDeEfRJPknW/Jf78NtEvQvBQ9c91Mu4jHyRBO9qvEjeWrvbWphjqSy/jD0Trn6kv
3sIkgsuiZ7/SbIjOgMeDdev0vwQeuzL88BXlMRwx7dGRZnAar2ut6Z/SiQjapLi+6ImbSh/tuaA/
1VXQoDmBcZiZyWS2HfVTq4svSze7oyCt67mqGJYR9vRz9FVnoZTFMSa9CO5gJ7hy0nP0fur6EaWc
OEcDIa2zmU4NyhakWhA9KXQ6vDgNL16fXjSCEqlbT33C1hy4Kfy2axKpLihEw6OYDGLAnxh/duYi
kyi4rVRcnDigMWmC0Fc8XLZ6SDcnNKhhF+O5SE1qMmPUrWOGtmOnn3yGERfQjFi8hHUuiCejJ42z
y2l7+B61DTMr0JsFwaavZLs499w1fjtesS2TWF+H0E2OTmBwTW7y6+Bye0V8fS79vN6DaneZg2Ei
NEEsMiB9WesRE9PJbWZVWvUQu/17kCOPN41Q3yk4hDh9B+QKtQKwyIMSnZhkDlAyHIX9ArmDjm/T
XPI4ae6yxfwqrOEqDdHclBHIgpMwTNdMICUNJuWc4sgpn+R6HU2SCw1KI8iTH7hbXbg58VtloMQP
hAZRVpKPUqYagTqKyRUz0k91l/watUjfcDUulk1L0jkPQDeG9hbB0nvrN2QnQaRYCxjLK0NGw82s
+giqmmMcnCjPade3W6909iqw8Yc5LaptQnh8kIfp/YbHsIbXHTONM7wgWxk2VjaFG8ihBmPZjlp3
sxwkbFkX/IrIhILVXzK2zdTrjCyvAmujmLH/rAfit+iiJ1MIuTANMg56o7jasZNfx6amfBH21T1X
HbmhM7GuculNFFZ3DXqPPHS+8j1pOcPaaXDEcSnaGqpSbpU0+1RfdIZAlxw/BkYIolrQHYIYoN69
D0J61QJv3blyjAiVNjbjzBFbWvfAiye9BRLl5FwZq4RAMRuE0rUHHkLjvPa2TpL+tqVzpbZbvMQp
04uxdtPl6GQolAY7RshUREyvuIgaRNk4LdcSt0XvO9rpqaB+vOp7oSwbZAFHYjLfivhXXyX9Wsaf
NdmSn4aRHl0hN4rMtDeniQ9DrJ06p9SeOrfszrFEMq0fjdINAMRB2kpi/5gbUsee53OXNxN3p48C
bGUYP6LeCQTFBm/jm312xaM00J7vgmOJ7iZrV3ZDL113nnIMjIT4jYfRsL9G2WUnPyqAt+nTkKKO
PpNWOgSnjDcD42LkCEIDMgwjnexpkTTeqbJpOtRy6JZaq/svscG4skDuwW4Y8ZwRw2zo6eq2Nft2
VxkVIUW9S2Hys6rS+KjJzuBbllQPPDXdauUwrAj1VvdjBgwXmzowVi/Jt0PX0WoZVMIHlVMH6AHi
1tmo6+Ixh7saVwXgX9P0N5QR8IPkFkBgEhUGOhj72NfkIk20eltrMex/N3R5HYK3NNvUD4Ph74rB
uehRnz7F0/TDSMNrh3B6nTQhIXdRXK1tadtLmIBEstAQOtLVR7imtOR2oHrZVF0kb1JQzdZLREdm
fa8YubzToLRWjkkEQe3Ip1EGwb6p8ge37YYLpiguSmj4CC+OlqkXWVfZN1dHa+v7AEkrLmVx1jXl
h5LmU2hQ39PWQrwYjqI6ZV1znejzme+6hxzSysLxs/DkaV1HeC75Krbh6AeD+3YY07eMYjKYelC2
RMjQfYdBMqyR032WvRqCuGunwjwQYeRx4VqxvEPnjAePhDIoOebnCFdx1xCL8IiMEL+NTJdGRx8J
6PtYxcq9UX13bbrmGZGTBgAFRcJoJdoJzO2nz7CbzijNl9QO0hX8+/aeFvx2/QaggdHe5wX4Ccio
GxAf0TqCcXxIGi68liJOGGEvMjfErtC3HuItYiA7HfNDcGvQcC9iK76iPBKUlNGRt4ZR3uaFVYNC
bjodAQJbyKOaJtZ6K6xDqsertNWqTTJUuJYLLVt2Sl6sEXLzfen6QxTRFFoMSqItydKZPKDMO0jI
DTdh3G9lr1THZloMcUooSuwAR8ad/FBa117E4aoxCGnqBq199swyW+uMndYmmsWo1H3QhQYBl0mu
Pld2/ogdfj2Eo/ZDcicsq6heh9YYbLEni+d51UcSyDgk7peWYvhvjIRA+5XPTDrMc6Mr1i2LkqWq
MDPzEjovWSzzJ0VJUvLGXY9axY+sq/yvcBVHabcp88g75nX9ihcDpo9b76SaH3tIqRut0m5NbgbX
yIcYQSsdOBFzhAGWs4Z7eUtI7w+pNJ/1OCUQ0zQKqXEezPBn03l8fT1SnC5BOkE+4bFBD2CjmmFy
adnnvrfaFVUxZaULwn4Aw/VkCLfFKqhp+WCu2aok2i1qOxTbEVELLCMXrUA72Je+vnp4NKfbZ77h
B/IzSgKdmOpe2SoZ8yiuZT5aXU/buyP2pxEGtGsyQqKgcrcix15K2Yq95RYwUSvETlDqxK5O4nyh
M9m+uaGSb4idVpZ2zwimKSq0Sr2y7+MQkUgSA73S22JbJSTf+oBl/jul9P/pQLBsZhzCVjHOGJr1
DyV65pd61qCHWM4ixzhrfqQmSrvEcCdchUHSC/f/9fyxnCE5DsCpjsh1tIswXsupmp/2jbdxx7Yg
n7hFg1nm53kRpmSOjuFZo9tIDjdIp1R418ap+JonPWXlle4OHS45ChJtGINe+6ylVAWGgLKCBkf4
UeIYqkcuuMXQ/5Qocblv+8i8Bn2bdYW1yDNTfUCttOkK86NT/P6VWUwPFIJUmuiKFYR8aqxopK+7
Q3cjvnblqvq7Owpv77aMDcNQUzeJL9plwY97MfQg2PgflnA1UD8l0/lsREQOZWZKaAPuC1STo0uH
XVvAF9PPNeFq1/T3SDZXZ7zmxHUhkWiBM+vxC+UG+1sL3zVJBlywyi9t2T9VgxHtpTTCjUgo+NlJ
09/8gjGHH6vveS6Nj5yeu+YUgngR0hJfCxg1DoR/tZnSCR2jeKvJDegrI3ykgEBY5tBbk/YL1H0Z
fsdCRiZCdQRe+5b6w6JVGRG0ZtS8Q3HAcclko/6itgxUO02PpcVtqWng6g8DsmtXbdaRa43rrnEF
GkaYyGYaHbI637ZUxE4klxxjHWYnURQ7gZweWjMDrnZMYPr4GFkC7B8oD95lyrV8sgIkOh1jTo9D
lpNUFNGSXtg4nxb4I3TqmuMtM9yffMBiZQwlaAC69dDjKsH4K/UwNuo/GOT9oqhUHQqRDZuyLqx1
UaqfMuRCbtSxusmTDiENMlEGd8krJ3H/GOb6Vqrp02Cb3WtdVaQ+JBFt3sCbztql8HlPCm+0WJPV
NxxdiolVw1Qzlxc7jcu7L12yCdDx1bekpZJfxdV2fscpuv0TqdfLit/SVJLwHlRTEpWumHeo+uhG
dTMHFlamWyvov+Zxcwm8YtUoaDPkc8/RNrNRImDYDNxeXZrm2HMk7Q34T4uTFTdADlkirNGC+uWJ
BgqjXZVyZRW8VIkc3mXE78Xrh33VW8ahVUX4KsgxQcZ1Igy0vdWhp50Doaxpgjwhpwrudt8jmjMQ
K3YKhsGJT8AkoXhItomO3yQgxuCZ6/GneozGjhfouL/P4bIQFYq3gS7bMRvc8NIjww8z/dFR9AzH
lUnIM/E1sCvc5NgzwYy90TvC3/sgKkl+uzr+P0rg6b9BCaj44v7vKIE7g+Lgf/yv31X4+fF3hCaO
un8TBXQHOIBOK8uxJk2MIfA9fRMFIGhinzXh4Ahh6nii/gIKKALYgLAsXJWTf4Z/uTP8iyigGNb/
xGwJkZP8ZgLqpgP+AyHw/0IKQGT+r6ZYQr4FHleDfoxNwsKE0/yvxiwDpB6jU4E3Qevbgxd11Go8
796kob8ZXCZezJyuud+YJxMtpNJfDQcbS08uEraypF3lZFm8tzzP1YzSoIftTwX5eBtRIALet97n
tS6IPETVWPBhPSm7kilPG1jetmOoc6ghSQ1MAUo4VYEPQLJr9lmVqvfGsfwDwUr6ops3lyR6e4a5
rH3NfoPsEsKj98ZL77nd0sjYjbg3/RkQ+mYKACAer3iaRZskbQerXub5dtbKZzgkrqXbrf3Ke6WP
mshLnFN99F0iIB0n959in6hvrQuUJZMC5d4K4MjC6NQTd2SQ+G1cfji9vTQrkP9gERmzWY+qH5nX
1jXDVcQAeGklQ3Ybyba7MV2MTkmS7kiPHw7EjzEAhaZWDd1R9nZ3RB5RHjyBsK014xOmrPiUmQSP
gbxDgq7o5LOIgVq96flUIbG3Urx5KRsluMyutCisEjBJwt5XSmU9OU3/W3oyPbtTkzUb4yXeBe8R
ll/23CnjyQNzc6mq1/kOytS7vqoDIK6G72gj3TZhrGZam7Duukebyhd1K/SlGdYrO5TuzsnhjiVD
gYmaqVR2S0fr1cI9eGjL3NzJUHy4/VAeGVCVx87yCxoxql0eaTpBitTkPVCNc9r23n1eMI28iqLo
L5XtM/Q2SO4JpxivrjIe6bQzAaujr2L8Im+mov9QhYdhBI6a8JHXlW+EOzCviEgDz3lrk3vqynSd
2L66ln5s4uoF77sQEMm3s/6zzRk/EO50xfYClalQwh2I4/5HwVjc6dFvUyTqBvlYGRY2hBYHpxGc
c7WWl7GAURhbNYVjNdwkBXJyynFgtbXB3dg9kX4QUMsfqc7rW4zzlrzwWauyhiwGvr6DMS1qO7V3
SmZgNCs0bBxZNdZ8C9aWdzy8AKNMj8LHgSP09qODdj/VNxECTAumLiwmLTpFCW/ljwLwB9eGtWtS
g6e1K4O1TW0KUpUs1n9br6d1MiKrg9m197Hpq9u8QAk6uXTji1Om1S2Ra79OrHOlWM6u0bpH7BPd
Uf1rEZhNdyxomx7nR/OGP8+1RdQeFOdXK9Nwn3TIpKcb0Xw3KkoAQoPtjBvTq3WxSqya8noyyfZp
BxlBatwqZQpFJt75LLPwo9U1gHqJIG/JyB/ysFRu6bQwE0z3FaDAaUUaHnmitabcBr3f12k2FbBc
EJhRXJ7qWn9mrtlvy9EqTvNT86JUm/J7lV9hAvi+IvkiGmp6MC4otnhil/mk7Xyfg2ah5wTYKsF7
OPjow5kUr0Qn5MqujfRCxzm9EOH0r0dmgnUPIJdKlhWjYoJC2Ex+S3ppLY5N48n9fi5pPH1dRSPk
KkPHWxrhHcQiFWXriCmbtdKl1M90bnJqcKaRdQ/z+GEk43FDCK6xUompYR7qR6SX/Htr/9dWyJXO
IU+hJxVY5uOMajYpVV3oPiSkP7om3jdaa/klLTxUd0UieGgrkixaNVur0xg57ccnpOb2sSGspdSS
4IIGqZx6C1zX7Q6vY+D8NPzhKHEtv+WFi09v6Pwnvi1tE5muxXho8C9tmNnLUnvvdIurhDo6yYYS
vEqkdV9uLbKrd00DAMHDc7WCZUjjA4ZlemNyuggIg7qgKYa0a3sI/EgDoSdJPvEx8cYmXxAjhdHG
J8KEKkEPtxLrgimfIE7vfaWIb/NTDFWJo0Hod/DtONy5Kd8/c4eQ2kQWnRVZ4XLDb7+aV/9swC6i
7XJPUrG2Auw2UXjUkAmT+/HnYZoz4TBpBgK0K+prFORi3zr2i+MlLjNGTb9obQPfsclusZq2tP/i
JYHR7jTA1uyjpfZLvlaTOV1ev2WY7rt09H6qUxKKptfNVTolrjrDtFZNXTQfTkFbZQ1egWoiFL3h
FNjDLcWhHi27huCHSuBiK2nMrwbFwEdHQtahkY2NXAeK3cEoEyrD80NU8I92Z9V4vDNxJlqLQWrv
hwc0RYcgb9KB6QfPWWGPXs4z5JqrZrj8fm7aEGeDXNguN6Wom7IyyPY1NooGlzFQRHGmpZyjbcaM
x237qk9Blm3PJHKSeRPkp24aq2IYHiRA2aQS/O7Q4h/nrTX97ymDg1iToHpHUmE9qZEcH/uYfllk
mk/zU1qs8hMN421SIrSZ71wzbwMxe7bR9QaNyzQfdNoWzTPzsQ2RMFhQWvrekLmHLbXyFJdFiFVE
CRTmqOM5jjFtanaZ4B4pMLsmDfa5aXVepH0UL0GbDtt5FbfhIWhSFUJg9aPoE/M11TIJNrtot/Pq
6GfndNDiu48JBqREcmH+/iU0J6G9zU0CVQOqRjjGr1EMDLMWQXMN27p7UknUnJ/XwMceyiwuVvNf
QUDolmUGBqKsseDFWahcalqnfQS2dvB0mNa5AlDDluErddJg0yVtv3UbN3xF2/VGr6G96VnS37VY
2almNRz8IkW27OglzDv6K02sJQdLCfJt7jTOo9PhkhEWeWytwNmIQ9R3cGlnSu1eWoGHbii49mgd
uU25T8jrPKwamtC9dGyl/xzczRLtlk/5dRViolglBtLt1M9TpOU1YnEdlb+TWMnRd7mJ8pbb/eD3
HrLU5oYXWP2wVLVAgDAgSu8N5xLGQ0C+HBtouj25fkeng9ilC3lO/rpmBrqtwHo/VZSkbaG/m5mq
Pyd8KWvN7OuNJi3xnMaUM7qMWd88LvyzKqZh4rzzvLUcG/OR6wTESAp9gyVMYkkYr5a2i1XEq9BT
q3yEpK3ll8EvNa2SnRw0Zytso1j5pDIfo0b3H1udgSxE2+JjSFrcP405XhUPUbfA7BdLP1mFzmi+
kot3a7Um/t2T6B5YYfITHDtdOsePH5GplNsk12rm/aAKpzqsZTZ7y9O7g0B1dNBbrQfTmDZHkpbU
XV+hUhFdgdmldMczLQjESUViXmCIJZs8HV9Ij5oGQCK8eh7JkyEq+4+iix5HuKArrYycfa0MU8JH
Vz+EZptsEPmLM2IPle770B5C+gZHkl1RrTLijVSH+nZgyqMszGFjOmn4yAg+HuCX+GVdH5q0oWwg
wFO0Zfqa4FnWa2TanA7Dq2pp2orYIXVPR38A1k+GN/XkZ/KzSa0hw5lLkfnmFD/MyEs/CHPM1k29
r7JSf2hUa1xoFNQ/EUmtie/z38vcR8KT9hWxlBFuW9AkK65axGULGqn5FBEMctdYgiNqzgwW41Wh
F+uujH24W329T9vxZ1GA6Om9Nn8uBoCTtoJjT9HxO4uSmXj+rulfUIvknQPJe+FQsYbPQhlnWh00
8r+DFEVAP+2Crm6ZOGSmdbY1bgjssFpeIBaYAkk1sc8x5TdEtMlveuv4yLNaPvCLIImbNvo1NviR
wkYoLm4K/ILikX3K4kTusi6Vx0x4JigCgt+Lyr5qUdVe5sUUX3dRY04nfojGQlrDu67K4pdUy2Wn
a5TK/S5ch2NYfXEZ/IVFS3nxG1TCYRtRyUfCsGYmNZxtiCF7NDvFKotMYAONr+w5/e2j2QbjVnqt
fREDUUc9oQaPmPu8pRrq7jPBMNrCtqX/LnSuiKrbfulOvDVMepGLftXj1cXkog8by1O1r1DRXxIQ
Dfta5+rA3TpYxe6gXmJMAUe9w7HpJVHxA5T8jzq2+q/aC85kdeevmLHTNRkn8iQdLT4H0gPCwDXs
LaPRURll/1WK6CdtpfoZsnhPdB/AbJEQcl5LfLTJCCYvIl7uveu4okSZ7p5z2DcPdWh+5Ugn30Uy
6b6MPEdyZ3V3rdL/N1dnsty2smzRL0IECj2mBAiCjSSS6ihNEJJlo28L/dffRZ3Bi3h3wLiSfWyZ
LFRVZu699iVXUF2OmqX6amdqB3Zo9VXGU/j7/RYqyTZxJ4RDbHZZH0Wvk10e6kzPv0y3afzRwQBa
xqK9FiL++e/7kmSw1LDMRyMzkqcCXdkmW4riS1OVv8tkJ1dUDGEidWq/KPskW0d76+sy5e7PrKUq
LfHWMRLe9XXXbn9/tYqoYgwAweHvr8qy49bMvAQ2Er85UU3gSFJ5+v2KUFMYsXZyKUR3Yurch1ys
9GPX9CXLtLQPBXqRQ2KZkM6zxDmwKop9a2rGEaeCDFW11U7D3fDVAjFhKj9EwehyiMg3uY5gfNQq
PU44QXB2tR1BrgW5492Y1VcaGeo+aWMccDLqT0MCDpOMWOqRaFCDeREVzsH4z4SaAs4GUYLa3H7U
eMP9uqpKnOsuRKwILChx69WNKIeHBfOM39l4o2cXY10cS2qEuNcwwICcJces4KF+mhjTfhp5q2/J
QawOrFv3Ojf6399fx/PHbd9a0quVCC6ti0ZYHWmzCTKzIz4p7ajUwg5UexSXdjQWL8f8dMMo/Bqh
jAB6fSqT+g6/XtN3K1/XW6KrGn1Hs7v8mhpl1A7HdJTaseYD9VD4vndooR5nsFQ7C2v/Q5nDDu3V
XpwMJZahPQL/qjM12ePtStFOy7tr0mgPac0GnBj6usffXh0deN5hPqKIMZayDmUHWKnUQefWeNye
9S4xdnMNuff3y9+XO0MYO6g8g10unoGYTAE3Lo7pr4r50HNqV+sj4Otzp/fVC/zL8kUsWVBRD51x
vPKtu88QuJNmCSSYzA12U2yJ44wh9EB2Qh4q62g+DpK9u1O15ZmmD8HZTZx/CHP8wBfb/i0nInTt
GhgDCkdfdJH1U5Xld1y14pZCsEPkUJbPBvPubbuyM6KGxztXj8yFZmpis6nNQ0oOe6guY/q4jlm0
dWVpoV/qGE837mOKBG4L+J6ECYfyegKzOBRb20UdbjOgY6jEnlZBMmHbT76LWVeesjXBwgTd9/fb
Qx6bh+hOt5o5ta2+GD8bV/0wpdFdmXs5p2Xi4t4bSf4prw1hAwcDY7XQIpkBatfGkDrv4s4OwpHF
Gl4sYaw7jWzegnl8X51+X2KjOE9Wlx/4cJNQEOi+IcMM36BuDk/a/f9ZWpTs0J2YCGj43v/9Avtp
ETgL+Mb/9wtt57bbtrfZjnVlw7U9PuuTWl6rhczyhR8s+P3y94U5zpNVsKXWdVyhYqBrlpjaTpo1
O/r9WzkJcLupOfKJcz5Acb4WwJ2vGSUsIIAIOsP9e5XSD48l3fvfr5DvLNc7mH47Kmuz/f0Pfl/q
rDwinc0ff79Cbr+JhIsmxnaik9zoSuee1nSN/nupkLt2fkM82RbhVHmUd+5vUdReuqq2b9JvJ++d
5K0q+yuY62+hHDoHBf87hloYM/yU/cGcwXPIBfeyQJBzQDtEpCM8Lw/GVh8YisKDHDHXd8uAB9zw
x1hnxLAM4+H3RaODWPz3tdaDVeprlHrjgphqlHe8eQzPeeWdIaDVbg9jWfrJiOoKSwe8Jfx6vZZE
GxNNT2Cu4GUsKy93nTQEEUTzFpU027ErjjU/5SVFQeulEVJfG1b3Rlo/UT1V4SRjL4ksGwc7ztTF
yLlMYMbzFpOgVIKhOZ1kMGTNwcLZv7WY37ogsAGsEesLTXyj1/jpkU4Tj8wmDMfhQHsOaWRS++1c
adRecCXYYjZmTrsNs+emXqM3mNDyofS0pN5Gtf3lsCp7xdA8buxPyHBUZs+lLheI1agsxuHS91W9
z7po081LBShf0iswLybDwLDNx13klqsXkVUBJMlBgFSOtYd+cNZoAouBDbPlIFdssTcyOjflMHJB
rSxsHQ7zVpqUm/lBX1f9CAtOOczpsyRn6EDaiKdRUBwL2Xy7cZ8hvpA+j6odznImJKmw8F+62RHM
HJcv3TZQApjFjnrqUeQ09VZrYTo+Dxdzbi6/q4VnSbvD8LN34geSoFgJkto4KS5De0RoDemTiBrJ
PxPCE8+pWZ2Ve3TTfy8qiUvV2Pt3BiCuSWA/OvLyWV9yBsdQ96H6wKy7901k0wUZ/dGkC3TYDaDF
LNdflUEeUIlihlXRpuWDFQdg6G4I5wlncuxv+vTSm5y7yqgB33hn/ogvqenYWWd06JryT43gtsZK
tKNbUewthx4g0brjBW5RqAOHOS1oeWmObxdjeoX+KZDp2ntFI8+0xXwLAsm50IaMQ2IaTmReJRu9
IYVAyA5XR43mNe8ChWXsLHSZfl9SsZoBFPA/tHa2ShLQ/Vu2zLTbbUM/ixY4Uq479ZumU7jiCEA4
+GimGsCSWeGptoeg7vqn1iH9GI68/txJk8C+ynZYADC7KTZI4XDUsFcH6SOku3XMpC9kmPpDBORp
zYw8yHs8BrM73aVR97CvJQlymzmagMbkp9EyPjVDwn1QBC4OFyTIKay5hTzEdk1PBsknXm3MGmYV
zlAFp/UKfc6mYrUIh6H6wGiUR+m3auUirAJWmUo2XKiJOafDgoI3Leiyrwt4dahHJzK8CTiO2wAR
ev+kzukJMtM/15TPOVElW6fVPgwHKUgkspy1aqN9a4ubmaf0GkmWCRXbp2jItuvMiXfHFgc1ztJN
w6Hm9Za+s2gFA54Yha+5YB+U9WFyppxe0/Csl8S625XsHpgtJxmhOsLpXJ/Qk7DtEx1F3+JibjpX
so0OTnoDsVhw0zN9DuMxZIdtOLl5wXQa5kjKgx4CRsWOccT+zCe+btZxIQEMgcF2xvDjlRUKXHWa
CHxOJrxKYouN/gWYXM/AgcNiMVYr6Bq8XPH83ib8g2dqTF/ieG0l3QfTKgrfdNeAAYr2JET/r3Iq
Eo+K0R/GPAn1jJjleeBya2VcDxGpY7ZQzXcYPSAOmquYzGZDbxa7tBJ/6D3d98FwtOfSyW2/tpfd
WpfOO9n1sUrSZzYfMznnZydFr0AKxAt+DtWjt+zmMUCMobVfLekEvTTFrraE7gUtAuq3lHsUws32
n2vr9a4qC9UnkbLb6n3HotffHF2Z/VSiMIoE5YRIkYyVUoeq5vyd9LQLx47wKcbeRGL2r1Vbtw9F
diV2E6iaFa+4i5R466iZ9OZoTwexpI/XPKyDfRYkpJR20aGrGMJcZXEUhX4zRtUOa93ad1NPMARA
6Z9OkBE2VsZX1lW5j/Ed6nIPJs0F9s0SodKpU+KMGq5Lc2vvqbe6p24twAeVNWUYd6lMsyKfyoCI
dXkcrN7EhgPpQYn1S1HjzStKHIZp67xP7WJsDHrQ3qBmB5NOgquAybL1/qFxV7TB009nWuZmMtZn
suQOOXhVZJbM6ct5/IC9IoMxO+dJBh+qkjwk8fjSGtNOid2QczHy9JpCSMeMslj4cJqCZmMhkEMR
OEek186lqt82mTbsa9QWG+EuGUM+yzmpFAWDaf6R9PsdSmUfoAKSNEHokm1ryDCL+L51YRuZrA+D
4BYjn+VbSiTzIW2cVxX3HFO+rr3JtPhrabRxWOwPC+CETZ+qc2ATHUwjqGJ/OZpWMzxzom2S+59a
rwvM1syiM1pv3WYqPjijN5RpjU8cmthWdHfG+bmVDKSYeH5PyFc3SZOJS8OBoBZ25WMXW3cQP+BL
rgRaDCQGZLaVB3bGsMeN2mfL6b/WJgajcw8v6F3QHGlenengbEXP8KtWGS8opt3s7ZQ0l9nAEz5P
tR3UjapRV8NnEavRPhVO7012/qa42efA/wAhzJDZXTSg9BXwU8IigH3ViBYQHO4By4XJN8p5DmYa
82SS0QWNzQdVL2xfnTrhk+n6rKGY200qQLwBeXCWzg+OQcA1fS/tmCbvkz7QAtboPeewqzeNHqWb
KQZvHieT2EROI7y2NUpASojhmAH5eT/RsmiLD51W565xFY87D/UhNg7MHa7rEhXvxhultyAWpd2H
5bpPNomdftvGr2NbrYe6J6tLi/5ZwAexSKk3PU9OqcWnZ46wy8SaUz3w5rA9hFpi3fvJ6YHsssme
kLwqy57VfxAtXpzafXPoPwE4qpExVxK7RWKnO2Nq3rQisjb2XA7+hCgt6fYWcCSoENq+65oww39P
TC1SbUPHtNLYN8pWGYKgmk36VWwy/jLMXgzPNnBjJ2RI9xf93jYtVe5kxV3qiMVgxv/vZ526k4Pt
7NDDI/xHKNljZQSEuLVTOHWRWmEjAdHq5WVztWebrA+Eb9A2d7h+Z0SRTHoz8Hw7zdKf03H5ptEh
AzsCKpAr1n6p4aJoKXcp0O4eZtvoGJFcVORjGc7k4pULYQGQtKBcmmheuJJ4K2mv90CobW+CUMZ7
8kTnF/+aipV4HbSjTUie2nU9pr36jrG3XbIX6xcVlwZJ7RLM4/Sd6xhSHD2GZ6a7vh7bkx870KZU
s3gUNgOhDEPfGCOUnp4ygkj3gic0om28y2X92jL7foygS28WFW1qa3dH0CC5ZyXwbho7Mk6Na7cB
jr5zDRRlpOnlDWKZKfysQ9Q3/6Ipby5IZE59U74jm68fi67LdlliwFXJfYa7HX9qrd6aFOW8jex3
tOzoKdVZPoNITj3v70M+xy/DwNtzN1vH6iEbl4pZIgr0ikh0eNWac6wlkw5DRkESv9omzBdtNW2f
WjLbpYvDmWrF0XaOtBxNYnSOoIPTuHZhdPLIRuxOzgcSX+OIBR/eBW5DR1QfM0KRPV/QPYy3Vm06
IGXWhuUrPmBvcpW6V79qFnENsJgm6MM+dnEpFGVeHQeJohEBtP2UZfhONNO69jQNNiie8Zo5MxbY
1HF9jEixH1Gu4p0gsaEtj78vsvozKDzlWkZwV4cgKU/T8mFKrdeWgBzKg9NCvJu/DshblUy79T1s
mpyM9CBVmlstkA47xEiGU66kj8zM7W3axTfMi/S7e4GdpJSk092NRERBaQdh2Pt2qJdjURXI+LPk
sRmHU4u3iNtStWXBN0elFR9irIcgyxgqD8jdt7g1hm0fcbppA5fn9nE0G+Rpd++mbbVb89ShHj9C
xCSRRS6c+V2qhhZbj6JY6jFdXggQQDw/lMBiIVOOz4LUDfT+U4dXw6rOLJBm0VGytJV1x30yipTW
UYmI/5N2PjBZ0PdD68Y+SLiVGsn5M5Pc7k7DFg/SNU1j56E3p1Bdq5/UjMXBwHd0meHO8pyrnyss
dzQu6XF0tc/BHYGM4RnZ1COus37JFD9NeM4xCV2mOROPkbFw/s7uMdK7B70lYrapcCOX6fKnmS3K
87k1DlO2/OESOF86V86XlGHRvo5yiBi9MV/qEpSgK+NAzRNUlFQCRH1W8NGfujhB27c6WDwU55JJ
iaowyVNAFLgXB4k5EIYwkLB7KCWqYst0AE2ldXvU9fVN+ebKkfEMMqaSjucCZuVD9TmPeR8yCKyu
TEdfIWnUzhu4j7PObZALQhp1JNImvz9Txj2DnnGKYeBBOCWBgnc5KKoTaE0hcqhk4+RlGdZtijJl
eiGNW9lbMGk29nZoiRxox5pkRGW9pvQ+z78vmMMoXmkq8OfgTKDD9jlQkPl9jIW8qK0vBBfOXlgD
M+z63lddd7bZP8VA8qOy2jGQId60HwAHSnmq1usisuFaRvjyZjoPRWGnB0vGZy2eLjMulUBgfyuH
5WvI8slzyuxq4XnYRpMSe6NmIjFuq8M8sWOa6Rowev3ETFQFgMUEn1JoW9MZoZW7XxeOMZokhIlA
34P8VOvpRdWGS8V9+8TI5TvJ2nGfkuSJtf9kD1CgWoiGo2aEpVop/qzhUViKyqfJtmw6EtTB6Fd4
MWjEDhBZ9tZtWCbG0oX9iCGRYil29woHWOxExwb3O6h1MG+IOH2ml4iIakguE3i5ciQ3bwX3sZIw
PmbKz6wA2q2ja5rVArdV99SXbcdZRrB3G608cg3JqTHpuJZGOJPTyM4bHLCS6Cje+jbbq0WXbrsu
GrYsjtNUONOR2UQoM2U65ALI2RxxG5NTa28n8LIzzTaMYI0buR5XB7rMKrZOEhGf6JOAg8t0Vni+
btpBMXymMn6sSZbqKHliCVGsoJhNAmF8WWqEbvWqA45QBWxWEPaE0JmIscZT5Ye9aD0Bx9xFrE7j
bsygxYf2+mYttdizRgUTuDUKOwvFHCESmU5uRQaNwNMjVn0zImdBCLhzSe303XE+6WtDeV4x7GRE
E2hKDiGP2nwj0qBXMPgWVUtol3x2tfVRVTtG67THOcgZNjgi3kWS5JpV3ug4RsTmHoehTo9kAAUr
OWe7po0uZHOjMVZqdtEUr+bSSPQ0eFbHjzpfwNWpRbsxnOlLzwax1YbxFDdJkDnNo+K2/bEo2ArU
xgQbnWGtNKdjvdxRtFHyomULjdeEpwhx7T7q5tUz+HtOfY3JxxgcfKkdPOh7L4TpzLBRdfew1E3u
AUvItpDz7I0Je5SCYy18BBtvse0kG5RSI6DD9VW10WYX5dQDVuON/n1x0Oht65SxkmaU9+7uuRL0
3yksKd0ImkaUhgZxijxlyn/UEde82dpE1PTHekSFFUHTZogMCvKtBgTKOKShoZarE9ajXWpaupcw
PETv3DM4JyNzdshiRN9Xh7k5/5DzGOYrP9SSZIun2/YrSMvSi0aGyy3xx103P1T5gelvuleYCHCz
dSuv0oEdm2Sycleh7kdP0zXPkaM+NKgENyqdA9eyPzol3sXZMnr0OrGUvTsrxnRH6buwfXWk+i8i
ZVVLNaxZpc7C6FLoLHcyKoxe3Zbneoh3FZ14bIQ41FAqtpP6pti97vGpThtbtdfQ0MzdQMlG06pZ
vCHlaFsHrPSEWwa6+pBiL33vR/epQNTq0Tj5aIBDuGn/NgluqL0Z4TaOnWB5Zs6RtrW17RbzVs/s
oil2z3BdmIQr1EOVTdsA7OCi+OhjeH9NLMh5xENa5DghCQCvXDEGlvm3cMisjRZ6gJ2j7mYqZupA
bGijuoFRQUyeMj7T/OU26uDDsdToaOWmjaEwBmxqSqypWXRqEgHsGqU30iZvTNiap+U9lnoKvtTt
yShKCo/1Fp/v2sE2fZ1Nh4PLVNsjpPFPmMmza+Qbyq/Wa9A1eYM+95uoijscxc0uo3Mw1rp9MHPt
qinlQzHoaohs+zNPgNEcS3ciFMl4nRyTKAWr5OSijd2oKF0I2w6mdq3PA3bPjckGjkGPhm2ezftE
Qd3dLrRFRkjhJ4K7hIfhk8JBLf+Odv09qfq0mwlcHHV0n3MDar7pps8kTvBIVM7zCq2gAggeZQ74
Z0RHDCsXWBIZOy1NRlrYmm9PNIsGwnLZ6pu92dJE6kT5lNmFuaf78Viv4IPcuuJNihvpxTaX2qZ0
i3BSoTLqVLWY4j+0OPsq1NkNmO5bh4xQxn5SD7q2uNAyYiJ9CH/hMjf6omj+ygbWIC0Rz3YYAdJh
ZauHxeiqw1XlGLZNsZyN+gmfuOGh8uCOZymTX5qwQZO+e+4nCLZ4FuQ2Xytcv1KrQtiekb9ifwIP
Lk7OCHqTah3Tu6QlokXwjGR/S1Jl2Jrd8joOyrGs2/GE4sSle9Gw8ccxCbJ5xeTGRWjV06m6IqPZ
k69Dumwh/ETPcnwsdGYYYl8lsAQMJU4dqAm6zzune+0bf80PxqB9OQaiiFJBa1AWw20QG5FVS6g2
5Z9yeuyF/t0rIOIKdXjvY63cg2bptjO3obGmWDfprR+SdXlZS8veL92Q4l0wyX0d3Uu1LC9IbI+l
ECcuBZo3d8MbCuiQxMutnuovaal9ExXsHvRUVJtI6XZzGe/tjqZgNn5lnIxQMSlPVI0mv0mQY2wT
QzIw9pjs/lYJi32Qc30bjSBrdZssEPJhvbGJ5K6FEBl0GsIny2r/8NYbQSz7xJdO9wKX0yAr8WK4
XK011QzNtAUneVh5qUq8go56I5TA5jM35KT4tno3x1dERsZzSJfb9MuF5JD7iVasf7J5fEjz4ZNJ
DL5Eo7529YISpE9PGu0VzKTpqVNpM7K7vzq1nQegLG8i1eqHWFa7SBszDxkQt28OfiidiHU5kocH
FRs0y8NFWZT3N/WuVta4hE3LoG1bhcTcKZpDpLzApYucVowaEW28Lu9Z5zxPs/oxr8LaZOpEQRan
ey3/zGPDpns+c/boMZOeDsSOPqiA7nOa8OSjACSfb4s5XJDnU7t0P3JO3yR4k6G+WQpQ3UbXw6Ll
+JBNfTDW7KFBcYduwyKxwHD3CFaJgFflex3jOm2z5nOSVrYdTMajua1+cJGE9GjWd4nCpRd7Zpnr
Q6U77/PE7tz2gOWtiXaURPrQmCjM3arcY+HuNw5NdHIc1PdERzUOC7495ODiOmOIt9iqCQMwEFQ2
rbvtzBdoIy1+f6o4gJ+hs95jd/IdROovx2LWMzsK/FDMNu6ovCe9a4a1Uf8xlae1mAPZVXcPpPLH
yVxIrdGMdqLkT4r4vRUCgYDAbkL1WnQk+RdBIltChG1SmtyHQmhPoyqf2y6+jMNBNGWP/7D/GUbi
UpcFq5TeBrBgQUnabrJj8nROappk92k8pvr109V4midsSHr9M0o5hmIdK2R1q9cC+Vf1wIj1vxN7
GdW6SA+F4TwDUH3NjfiPDgFjo5r9s0SCxZJkYtIkEbxkGX8ZJBQw6U++1CTq7oyWP0BL8iQ5VfH4
OVntC7MZfOvN+OP25TNhpJCklOGr4l8Lrkp9G8wBTIUJYbC0hpswyl1aaC8ot79WIolp2QCfU/oP
YhP+wJI6o0onAHZVf/BV3qp4+Lb75ZoSl45jbYB4aFO9RZh6BgHYZn3qpHJEprF+STxJG20CRJ0A
kDV6QWnd++tUEpqGXX4jp8rBQRowu701o4rwOsOsfZ4H67PUtRvSgqc57binFwS6jy2CVXt4qlqi
EhI7PjultrMTfFJjopLStAI0wilLH1Z8FUlebbKRZGXsXYxH6+qsN/pdqSsBJyvNjF2Ue55uGPZ2
acG6pM2LkFGYpSO82Xsebpak5ECU7/dDC0Cn7abcfyVhgfThnVgP+3UZuIMlLyWweqQEjGEW65lo
5vJkZa/pgkSwVUpaRVV0Ya96gHyJdjTVH0xMjLWbFAeKjU/Mtj9mKs7uYCUIYdODviwflDCoRNLq
2tjWm9HSj8BEfQEITfXb7YnZABqlaOHo3Pgrj0sajIv1okLP9ONU+ncWbpA1NPQxCWJtX2HC9oRD
+aaafCrpyMlH59Fx1AODpO8JSzjjsLSmT1PRgqjid1Njvgq+/VuxplOKM98j3/Ejo3EwCAgceZ/f
aszpnTud9NIePFpi6XYivR7dCqfxvYGmFUnkyUaaID5aT9T/kHQivkjK4hzrFRdwO6gUAxbZpD4n
DkoFpNURLfjmMXdo16813Yi6SBgWAOURokG5HHfCy5LsuZ5UgqMQElPSMvpdbSbFnTa73ipSsaHn
FG1o+H1mpiFht0Qv+B24aLj5g5rbX3KBJI7Wmn8KhD6V7ui+G/THUrPObTmLrSr0431vrQwi2yB2
1BssPgMwjTkCG8j3lMbVtsgcieHh7r+ONtun5cweTScQAcTXZXhXcmO8aM2nHVtsvnmDUtxZ/qGJ
8pL7ysWirDPkfM5HBjMRlHSV4Wg10lwwAdDpEeE8ImNtKSWD8HkA0jUipNKYLbp99ZxR7PpG84Gf
J6Swar1Fm48LrBvQr6Fl1AUFewmIn2dFlQiM6bwo3oDdb5N17G0GPg4p0tcBwQQz2CRg8PBaSEML
pLzIOB53tu1SfHREESs06MW6qfT8dbXQvLDudppkr2XKRc5AyhYhLXR5q6uHcftim6iTlHH6XFQ9
C1kyR1RdLfHIeHYdu9qpudld1aUnz6hUy0034K7WdqWpqX+4L9KYAQ1uIk1mNTRzz0tfbwsiviEu
Qe5gIGUR1azl3StkqI+ZNPuok8NmICsqitrJ45xujui2fJnpRGOULcKbu4ZotQ52b9JT5OFKsRIz
OF5LFFFdDrJ4eWfit3P6hKvH/e+PSr21aUT1eoia5F8zo26ryDsjhgDpMlU8usUZGMBjKm310ZDz
A5YG7uCckZ7RcwltrGlLIuNjZdd/czU/UWATeJbk+qFzZ5qbKbohOk0bLtSU8XA+FV38q6ppp42y
uDRAEsHTM/kSJoZyK4to9Fe7RpQMRec0GFT85xV4jsRqYH4DK4sTkm8MoAxhphTZgUkAHztgoaVR
SPduxjlcZmbilTy1fU8XaNBeuqwed65x78F1hcSnUM/HvGi8KFqQjtcDq5rBXcq5sWnt5pnL62Ul
Wp2EAfQ8bYmNLolql6h00xMqcl3PlFCDKqbXhSHCAnceZxpOVZIo1cs07kw4T3Sw1ss6O84hdola
Qi7+d+ozMk3uQpy5KbJHcsZRFqCxTNritXNujWlnoLSb91ogN8/XUTz0CcVtXv2NS6sCopPXbKW8
4Fmi+9fcp5jrfCCqD95FNwye2mMktTL51FOfxpOOtg4EmjlGWagWhDDJpLklcV4B4mitwAKyRkxU
iQlKnz3yugZfQZzzGmmatoMO7v73JSIG7L2muMutGB2g99wZ1CjDAsjuroP1Eno+x97qo7eGS7sC
qcebB0Iic5XkPZH2aAkwkqVoNW798tkP3IWZsrg7ZY1MJDCD5RMkdawQWWc6Xyxg8XslvtedZHiU
tnzCFjs95o3E/0ww2cPaWSSOJQK4ccsQm8cSfQgKB2y2vQc+qd8uU3dNEY7vZOeAOqq7e3yjlfur
9ZJ1M2YA82g5ERbBPL0WI84itzlTzsVh2qsstGQ8yHQ5TaMGSyiycLK09t/eQrCjA4M72fPwVk4g
UKz4DPnI8K2F+hg9QopIPnR5qjZz/WYWPCXlAFiHiMqHjmAmf3C1c4EdELv8HQo4s6rmlJXKkbVW
wF2S6DAT1xgPS08OSPvRxIA4qqK8lUjmtitU0JzMikp1L9YYd5sldmg93vWfM0x6v+6K7f2CkUj1
K6rscydnY5OWpuUp3d2OAZAuYCZH8Mf4d47XaVPlmAbyshsPs3RerK7wS23sN3V8RbPNfzW73wMn
CnIcKBLkCQSZUlkBBBPJoCh91OeJ9xcVTd0OkI2yO9Fh0kiAm8CBAbfKCVtNQo13zbVRqE9N/5zN
Pb994INzui5s1m9IUDA/OdFFha0uZZCdTtiECLuJyVjcdQzWw8TtdZ8WU7s6Ym/Hia8baAbG9aKp
ZX01pJYfTM0lpOrHdOd+C/c0wX8DUin/mTQcT3zOdJXA6wn6HzQM/VlQSCcugAQSUJIUBA+ajbea
sZcu+uvk2DuLfYEKhJ+87U+jbK+WleCYLPcl/XEjo2fRzBT+KvlIXsMsx88i5uBuJM6KoVifq/iW
ffqdAFhVkTuQQvLtjDCVHKWj+FNPOqKnTSdMdEnRbRSaD4mm206Z+4hQMt6o9vJ3MaGTx7vcTR7i
2fGLBMExN8UfjUChOs3f+euvyjxcC3apFhScb67qKaHj6pl6SRsfbIxuqguXgzyckvSKbpMkyziD
/UaAd2RMxabuhz1mLEmbP8M1kBhU7lwVRKvw1QI5PeLKtEiEYixoLc8DZeAwqp/aoUhOXe++yxES
gt0OJ3NSnE3Txg+cTqdWmV6jKSEuZtE/DZMsCWTAATrc3EMMj4kEdstGjBQDEeZZSWQCc5nYBWhy
6or2iTs1QqSrAkh7wZbiNS0t2bWENTkyVLXGW2ZiXAOF/EjWzwMx6UsOXs+KnR5Z1v3ttW4KfHiY
TWFHqiCyvpIxwZJuSo3J5Lx8doZ5hrb/r5jBlSXOTwxy0jOFeHa04ql3rSrQGCI4eqZ5srPf8ZiK
zQwjoHbj42y538DQvBm/OM7Yqd4KeiMZ9X8mXayclXL3S5TD46Sr/3i7PDpjWDJdnUYzs0Oi4Wwf
WhB6CfQKY47O6mdKiyoshf3MZQD4UnWwJ+4tCUNcUcARA7ZLII8IBJTQjUUBLvViF8f/EPlzPdM0
lEezsq3YJ7IVRlOW48xMuzOsmjOiyHi73pBA/msG8ZyngydFTTQSetoMCdqEJh0t/yZRGZqDpeW9
044tjgUqfvY9E72ZninfMaMrBiZ3ZGgdEyShfC9dN+KdZoLnVJecEUm4WPPsLwU5BK00H9dqrg5R
0DkSB4BrIexM/mQq9LMyQQ0Wcdx2ZXl2huWndYA1Mly7aog/Ou1S6TQu8FQHU8RMwBTFmSifqIif
7bo5Fw5cJkS7oFbXQ99ZP/X9ghgxEvUrlXeXy/UXylGunBZ+xupBk+jEq8b+rpqnBfOUBGmz9O4N
bzAwq4YcFGW8JrXqem4pdmjvg2E1X/Hq0gCrIl9X8Cqm1T7R4n/ETvbcddFaIFhA00NYkyCNs+me
c4Bnm9re5tizsPkghOlxeDk2Aq4EzGiSVgEEAbCMEQPdWeb/Y+u8diNH0m77QocATdDdpneyKVPS
DaGSVPRkMOiCfPp/Ud1zetAYoJColFeK5jN7r30auv6+xlKzGaSk5dI9CCQhLVZNT4W/3MmqYqa0
XNBUVKRIy266Hmywb79DGthkfCL1Pn7DoUWOY+MBjU5hYl1QCaVHWVGjM59YxSUe+lhawwGlO8NO
KrBYMC3qKAWRpfW4Gut1g+4Pgkz/MgWI/pdlh7A4qBwj8MhEubqJdm/6EMOUxhO9qi0ydmb/TY/z
VqWIy+gP3lRIqs2IcdDFIzRhjNqHy7OE4Xtn9x+lCF9ILB22hH2e7bbhYrmcJg3ZKAADtLnSQ4xv
RAaXeijK08i8G4dMBsgMuY3bsJ+C3/IVSfOtRSywpmZpDmDNDobhXOj4aI5cpyNaDIWJxi8r64WR
NzerWTzEgp+IORXkqHJitGnN10Sh8o/yb9IImPMWMaefLLcsSo+Rl447uYwN4z76ttUzTv5rqcn0
GtPXlDmCxyXTTKoXvMvs88V7toALJyPn3lCOrCOjT8AEMMw6NOM5ABZjgU12L3z9aY+y7wFBXjuh
2Kaal+h6wTEFOLI77Ehzg4gyZU9rNNMWZl+JSjgtUTjYJ6JXm83S+h0ajOVox8yrF/fWaQo+4di8
Op6AXCw1c3PHZb6fMXgKl/Z85vROhmssx0eBYYJRbMY0u8zuSo41JqTEpRB5uTFKRpGBHBjDArW0
vRcHiLFJcmJYLOjANPrNzSvEvjvFSC+DbzbCexnMap83ptxIqfYDuUNHb8DW7tF1VU33pmntbRKf
98LX0Q4kOn96OWD1IvEhrY1XcVd66pvWFXW4svdm1N8nXvwgk7jfQXyXlMIEDTHu24yZ065Zd/fc
KshRhJG3c9VzKON3h2hFc0q3flI8o5W8tUEBrGNejH3SMGdxcWJ1I2vKWhPBlX31FjM9dC/wNHuH
sU24KQeKKFIvnXWH8WVj2315FJX73NPWrDOFNJgrJvwtbNVJ+9RgRs9we5sRSjYxoPWYdJSvgVKi
L24BCSaHCtwhSwbLRHTdgl9vRujlbbcLUSR7AoXnVHSSE18/Jp1JL0YrvYGuurc6cTXIjiX7cW03
8RcZY48UWJaNwEb0HusJINXQxXalVWabkdvlykZKVC5TsdwTT4XI3kitOU6aRbNNXtHZw5iM5gjg
M7jQU9X1bMvE3rEtJLYJMnPW62vBJoYRGyjdxikPHgcO/ZDD+T2S24kCf3RIkM51/ou8eJRMkPZz
jyMgMu6kidCIOveXCQmEOqKESC3GasdcOEJ8+UlqPc2pT6qOtNh5IF4cV140DJvA5OZVm/HZbvJf
Zms9ZVN2CREDyNzrd57JpB2cB8UgxdLUcq4N3bWfe8GvG/4KNkJxfjge3pJIbWehZrZK5I8SOGqV
wZMcqZGEa60d7IYSF5Xd9OPNNJh79LqcrXp4bStR7UonQVuDcGHIH2G2PlqZoBBDiFhNIrpxDfLL
JfRag9isofsca+rmErchc0uqFJmUu7plVK0U1+jeNG7yXrdb+vOV5ZanshjtUxTXNKcUTVEORE9k
VYrIfwB2i3evzyrkLWW/1an7wJCoB0VbHGvmbfMcv05AVpF7orbM0Ctn/A1rGwtILWiB65IEpqrz
d0KOeB39vtoNdqLXiaI3RkWDSgQBQIaLLHU3rLi8tVmN26pYriT1gPzcw7Rk0ICCSFwFM9c4PqY/
OV16YFK58UrrBhlJi4gM2mnY+1uiTPlCU+qj9SMgubMOWihn4/d5t22c5JS0nIMZSN9eJs0apR5j
7vwjj41rIsIHfB3dFgluKfn1keQXlwwzIxVf4bnsJKgAznTDrH1s96kCzJjYHDN12sInqZfptHMJ
4cuTTFd2+0opAA92fON5bKzJsZsKhihJG0ni9OAizKQWehTOrkm2UFMCoTYC+imt5nkdR423JzCT
2tGZIekpI90sJOGmGD9nBn0XP6olBDbIZu3g0sOW39XisZh8HW/YW4GIl/zAg+XsDbBWR79RhF7H
2DS90Bcbu0HoVZAbtzLIyNyRRfkxlQI8QIUooacUiMO05ajUSDuS+JLV1wnR6Yp4UKbmGadsP56b
kKlha8DRVwKNa+xvZQur105Rl7eeIsyu4hqVMEqgrb/kcK+r1nTxiVhwGRkGuB9+Y5poQeFJ1+5T
ksgXzm96K8WNtmTBmKGnUumkr9qTYpWB3mCtseXe1myMd6juM/r26aHwc4ZeYYjnoECFGjkbuqZ3
OARsS3JNghVJqeeYsf8Kwe1dvC2KlulgTeh1mdjdieQZGBSigJH56OEmZS9bflup+ZvIOXtnTQbs
ivLqR/LMBOT3PAd/otkHjcuBvHW3TlBZJ2wg+TrQdrhHloB/avj0e7M/IcF8DbslddUd0CJUgBKr
0dnMgrADH7lOkL6wx79PGutPkihc1zXie4YgPZuPXxP5XVFPhEuOPKDXGtY5RL1g+uUXhn/fWn/S
sG9uAw+DhogCG/q7IVYtKWerrrIbiODp1YBWfZd4qHcda8GMLQrqQl35ywDrwxQUiHuXU/lhjEL1
oLK8P4ksf2zdEX1v1qy83ueFHz6kW5yd6Y5x0L6a+k9tI2x38NKdGzY7DLezD3znCG8CA47eYJhr
22ZQmVvRi1kyj3JYV22hjL3rxD7gTHrPKLx2ZYYDxooa82C502tTArPuUbZzIHR/hvCqYyPfWwS0
tsSM3IWMSU10dNiJKN4G3rbq1IVkUmZIttdt7MD6CuVXWs7lmklwdiZZHteYuTAUyhLtogpfigq5
eWo0n4bCYOG56zGuOSZtfe/Qnibgn9hli5ZGDNVfgihpM4wtBMYkOmhSp4+275+ko/aPRpqxnbWr
HyvPoSIuhLGy/LRydC5JeOihNu3DIhq3hUkEoplmwQbHiuf2oGhoD/DBJhuMlESpjXB/Szjmpv1L
2A7mPZPd0RTHH762buyMpL4pGm8yR5VY23Exdp31hOWOIEOXv7Aq2V/OVriT9FAWOyzfp3VyKjxr
ExhtPEAQLwrvs2l6Eikk7FWo7LYP4ZOqBr3bIMBeh4wRPYshdbc1hY8/2rb2Zp/XeEbg+ePs2pEK
fGL/wig3df8kYv4zCts76SrcUi3P59LO2IIVSbDJfAoz0uuZU0IgFuzEcMYqO0XEUPS/gwKQco9t
c83iig3cEDYPrMvRThhjxE1+vuEbWcsS9DEysd8asut2BX3NWqqFcTrOTH7tPaREZ2ctmfesv9lI
GyWCeIT6xHN2l9RN78BokIfdBCTrmN8RCygFtn2MhbtWzNPYaua7KpRXLV11zsTLhEPMqIbhzh+D
fEcvDPZxPqEj+CD57Y/O1VMfzR7RA9z/JxS0XXNTZSFHY43fAY1ZX8/JZg5LgoOLaceSADASrqGM
mD+LdENNc7fyhoaLOFAhREs0blDRn4whvI1AGNqz/8JCf97XBkN51qu7CU58nOniaFI9mHn65XQD
koXiyErgtbMDhs+et0VNftNnTDM6H/0SXupg68B735Afd2OjyN8X0fQeQ5NaS0hjhckto/GwDyUE
p9bj0mGCaBzYj/CDdEcb/vgeXc3aK0kRApd0NMkW0gTbmq6ZHl1j3hkLvyxFO9YMzNJKOb3WAU7X
OIXnHVQYNgf5p+ybdjOSGofodLwphvgG1oO/Ssr0CTqmVdnPBU7Sx1Q9iMjFe4N/htrY/USuhXjL
vc3GvesuCDYmsKN1aCQ7N8Ptb9H+YsfOc4j5Il1zZSCMr35WXbkpyUNcW1zauQEPFMKl6bBRTImL
aNv7MsEnO4ygqt3iEBoNu6E2Fiu8xVhW4nneOhxqE1ptMHiM8wgFQRq8ZUAZnGdcAVG+rYcFCQTl
sSKbk/qyv9SzfR8WJfLxUX9NjvHHNRJOk3lYBiviMPUQLgMnuLKkGXa9vxm4wa1nFb7Xjf/W2zlJ
iJZjXxVm5pTudo25Pr2wilO7ridIRLIjstK3zjdfMYSfA5Z1eLfWflWcEFZl64Bh2SYva71VXbpM
UDrmJcuWgEv82Fj7KJ8eqdsPQZbepG1967BPmPMcRq3bPA3mxEQKoht3wgiTF3/9Ioi+h9Bf9+5A
RotYIL70dTOMldntD1Wc6G3Vtq+C/CjS6QvyFwYglW7/ZdyqBsfexCtXT9ZJogQ7jvomypPbaMqs
Axtk9pflrMjF5qoyBuFKTg1O8oiAASwMBpKVUiHXFnIaNpM7EtlhVkwrJ4J6ave+UMmb5wy3Y/AS
WSn7Dq6+oOfxOYae/e7V+jFPv6l2kKfaepF1AtxoKvchVYJRpuN+x1ZMjHl8CjCyIX9KmSMaYMVm
B0qt/pUS67WyLjZwREzs+qV1aJKDeBO34SZ35ruqS28onJ7NsmTHjvAxnofbKmtuSa/Dy8VLkkEj
XxXJ1vEAYFs+2w7VG4gIkY7PpvOnTQhgmJnNJ6CayNZNtpO2v8fRe2LaBomv2I1Da8C6Riuej+Q8
qRzua4HFnYnIBGzDagOORXeDctZD+Vdd7MEDiMvVfWN7dGhI5nhRKgxUQhCEETowebjuZ+1zhoB+
k1QzONaGWo0Rv7fXHX2YXTbYIA2zWSEBTE5BPW06HX8UttNvEG+MQIpikEsEcBbDMO1H1tlcjeH8
o2NbMf286xsEpCUg90jUp2WD5tefyz9Hc20MwvfCZ+bUIE63tF4E72WPlM58LUT/G+WhhO7Tgbqg
op8igDI+xq7KmrfFYJJdkOP6zxZcV5zAlnKVQGwCiXlMXSa8U7QLUv5i7WgiXrDcx4IM7KOmQdTy
lCKkvZ+UaW1ZtKGZGw9ElMmdB4Bs5XMUBm72ZybFcdXzwm3L1nq0S/bTZop2J8EdP0uHiD9FegHn
rEG1hU66WkzXo0tfpNvmIsrC2MHUrk+ljl6SkiHaz/sS0JrYTpYP+3kIv9OgT044yriwFTZ6mGBK
AQBa5fIVAStzLhBTiambMqQ6Zcv//nnqN82j7cyPaIT79T8/xc+HNsO5AAZxjEg6O81ZeNdmhAKo
5UcSqqtJKguq08/TNipGNt8lP1d9U7RMi1Y/X4GAtXE1IdTZMIHBQd4Wfz/EMCAcaxH6SsiwuK89
3mHamIptrjw/n/vzavw8/PNj/ettf/3O/+tjfn7Lfz76f33Iz9sUyn+cqMsL/6+P+fkZ/vWd/+uj
//rW/3r/z5f451v/14f/r+/wv97GXoGfx7M6b98YYvfvD8FjXB5+3oiiAlndP++3swCP1M/znx9K
sEWcuYz+5xf7+V9ZjuHfvy3e2awFwfmfw+6/Pv+vT/3Xr/bz1Pz5Jn99/VHP5eHn8//6NSdnC2lk
VcQeII1hPDBXuzNHS4GgoH0vM7KwYV/tIXKzNehQv9tpPoC6uw+MiZSrOHthc17QZwaHXgYGEKb3
HhPVWqEYYkWNisL6kzMBpYFHdTSrqDhl9FazCNp1wgAzsQi5hlXfUWkwViWJqxoDPOOYbNmwnH3T
JY8EGOWKrnc10SseHLOmaqk3pH0E+1x04lBXrB6QKiMT0BoJHV+pXfxRTf4x6vQPQRhsHTP/O+l0
ToaNfqWgvrVUSok1JgrqfrxRIyDulqqh7Mav3Dasiz96xzqeO1TrmbWLv9qpc3ZMa9qNU7REGOFr
3osw2IaV479CnqL9N9WJu4xzM/nRH92O3emD8I70XIQ1rAHrkza1H8bfqP8YzE31nQpFe0yGKtsT
Nc+opag/B/bBTj8lB4CSrGCGobl1LfIbKukSilGfII3d46gmvV2yiyIfLt7h3KJW6drfnuKk7TDt
rh2nHyGydDdKApwL1LH30EIO1SK7GOIe/bt7sNpFFZGMeIJdX2xJ+Q63loszjO++UrDNd02GnnZo
Pb0Y9/Ex+tRduUK/Pc7hK1O1CdCG/TvOC5CmhKjR0Y8ECjN+95Ycy7h4DyULqt5ms8GahskodTV0
c11uhgxOLxA0BY51FxTOt55BrHd+fZ374rZIxj/sA9LnAnnKZgKbRvFnfUYOqv5uHHA7mC9quotD
r1snCVZQIiTWoSPvG2Llj4RlpHvWo9k6Su97qGLrrPaHS6rNNXVOgkSG1XHqs03uMX8OFp1qdRly
PMOmGb7jYfxqhPGn9KS9ATJ3bnwUoa6vWRE4ZOE4EeFXOLR4IQYDGb69a5CHm2Duj1ZDOdzBH9r0
Xu0wA+LIsmwTgYtOP012jieZPWVpnm8MH7UlsR9cdXM2yQjaLWQYepXGDPE4rm61IQfMjeI32Ljj
bEa/Id4OWylQcCfpb6t27YPKjHBtpZJPlz19PVPXuWeEGwZXIwmCzYjCksDyRU1HK5gWAHEb4su3
+FeCNVkdi/61sTdNR8tdZ8o4wNKlvyxC+2zkfNUuA2Xugn3HWEibaOQHcyxfaIBfO1BYRz96ZZ0J
rghlxioa49tW+sWmigCcmIbzkCYULmKu8N5pA3cyTrKzW+7LhEV/reFeyC6DQC7Lx3Dskh0EN9w7
MCZi9Y5nTGMa6/d131t3rpd+idbtDlgcgeV6ME38KMJOMrHQSXhxoQWR2MG11x/9p9gSNbtLYrgy
whVFWYVr7RYY/C6zR/fTMGXalrV68TWjLm3aL3iCeOXVJy5YUBwpOhHjADYADWEUlGtfTQeZJMZp
CMVpplZZF1O0rSW6egMO2at9zEuWDxOE4m2KDqzrEQKwV+oPbAxWac4pq2Pxxwq6A6qEfoWZpjrz
5+T1MPxd1KILKDrGKOwrMt/61ZNBs/Hp2jf0GzdT3M8ILrF2FHjRshnJmy3GYxsyRDFU+cQe+pXb
NxFemqsbQlg+N2Xzm36FDOcA02OvdeaLas1uozBGridmPS5xjdghY8loj1iUjiDPEinTmhSblWlq
IrPf7Np87hHFdc1il0XYbBNafcxTY0nmvMv75GsAggu91lTbvJ8u0xDyCjBUNz33GSX5lvF0g6iL
wC4V9HeNrV7bNmTpTsAIm/423sMMr9cZIqXSNveOHo40gPrG1RMX8y3XiGidFOCGQ8A14w7QrLuf
yb8ziH+80JA+e5772I+SFoEh9CreIoIhJElzwpNGIddBSz6DlbsPgydR1OiDk+SsV0z8H2yHSMZI
261ibrx3XaFW8sOMo5MrGc8vwFKnnmHQGumTkuMOFoi7lbqOEQ4xGSqKmQii/jqExYsdEbvkgbjb
k8hDH0wewGj6zwMjDiRdqOHGfvhIGzs+aEs9V0Vx8QTKV5ed6KzHD+HfZ549IwZlH0MuwNkry2I1
GC4+q57ZUbHMxwplba3eKVaZzMJtQhSkbMaDMljjtyYT7wrNglvqXaNKfWoQ2HCoo9J2jS2Js/hu
qvHbt7w7FOLxRNxGkLLE5g/xIi1wSyIj4I/D3EO+zUa3PWJjJIoLSuyZ/uMhCsU9xwNkNGFcldkf
yIUkKkXfph5RZdAA0nXAemciFCM3ykUTTKvcBHjl2ybntimMrWEEBORUL0acvgJrGPeJ363IeZ3E
S2WPLnMaWgOAJ8z9jexBe657iJS7qxIxgYnDCcYga9NYNNqPyjarsxF357Iy/rDDIoUg5seofef9
Lenx9Hhlz34vkPM6GMS8jbEQ2VZ+RJ/d3LLQvWfZuHKVfOtVERBkt3CsqVg6ktW9RD+HPjcwLO2w
PqpfzCq++L+/CTQ30hJxCD1jxJAenwjLW/8op/iuYrTd1DZLjwLCQVEZCHDYRtheDwWx28SsUllf
husAk/EQHyMo9auoQRAC6gs1+Zh4DyzIHNd5Hu2QdUE2u8e0a4J9IJl0eDFbXIkphdkfc9jC9N27
isBeuLsHJFoTw+Bi7duud5TpyKJK2/wIxSOMxE/P4TrvJV+ahf5BjOUz0ki9yubGRP3cPk2WTdAt
SaZBcPaHEbCuAQ5CRIhkRPntJ81FTd4j1kRrl0yToh68KEyuN2LCaGy2ab6LHXQHcJNW7Swli5JV
o11UcLO7zZDauDF6FglW2BmIYvd6SivHPrkVDojRZHzxWbLVjqvpyraFxULq/Z5TRkJqZgosHCvZ
NOb0QGw02SFPiYd0JjB2BnFM65GVuUqJ5rQhrGIcCT6Mur/jgLzCRlhuMnT5Xoqd0en2qcYybuju
ov2iOPZuXbCKtV4xL7oqZT8kWguLDytWAv5OvTveIVVwVmHEElgraPmOBzqFeUrFR0Vc3fPwD9Sg
dkUaKIRSy4k50rh9DgWzOjnQf4LzCNgsIMqkHMlNiFJDvM3cqtlN3H85oFkvtTI91J5AH8K+NXZ7
+xDayS9bvAxe9mJ3V2TYjNLG+j4ROQA/l6V+bblvkUoudoyuPZ6YALmaUn0mij38DZ1QrYgMHs8Z
AabrGK1POjVvSThfCPiClz3NCfw1BHxlvXEjxElkx+0STXiQHMn/GP33zrbfmnp4M8mr3nguiaBp
ahzYfqO+aqgwOcB3ecNgSkhsuOaCybI3tkPSDRN+ElolWqSoxo9ZGa+LWdZb4nTMYgKNHRY7AILd
3rf1A8MmkmP5jL1f5C/FjE2S6yFjUxbfTp/Be8kdogxkdeMVaIrt1sUsBcQ+TYlxDx8GEsf6ggAa
UhVJesBtNfwm255Qldg7lsUkTp43MLbSQXOXwzJi79uLpxngJ6ab1j31CZGl6EG+E6v1kC8Eaktu
NEJ5oUnhjErsgjGL4pESb8eBf8ob5r3riJkCx27nnpQVy13VI9BDNpRw4Ymjh16FwXmoTeRiYd5+
FEa7D4PEIA5p3MvOdVC5jMO1ZU1yRw1ylHYwXDGupveBk5Jai1Q2Simy64GQ2shsvyVMRrazzVu8
MNBKqDP71i7ExnIYr/08MAIxD8BKTqYnmIETOLYniMJ+FimeIF90BpeCzHmuZf330z6xhjPoPobt
2F8xnWXmjeGJ4bUhjW3yglepdXxTeZrOL2dHH5vmfEQGLB+CJGSlPPgGFmOeMmyTDwCSJAaUFOjP
8ja5PCBVsNccGQ7NLk9/HjrUfxtUSwzN///bQFlO2NWsiW3ffz5OlU2LAcC8tzjhdgN83mubZyYa
l+G3xUQD85Y7HbVqpjthdO7V8Ui4stPkQ1kDkYVFMyKbM8e7n/+FunrjT2Ue//X2XnonEhYQzLr+
bgaj9wJ1QWwn9h67CIzxi+otsalQTx6s5b1tOgZr6ZrMG2OfpMC4pzP2neS2RgRz7heH2/JM1z67
q8h4tpkBcjenk8Tr7j/IonmXIo3eRmTowGSd4ERlGRNo1uGfNyLwGFa7i5XODz8fpvPtmCqSgFkR
Hwjv8TAMpuGO7xXRZzf5JZICMBNl3ISH4xhajX8TM77cGmA9rr0wKbvIJXhfYhEUU4IXYNBPro9Z
3Fj+KC6xOvc/D2lXCkLdKOB7nB3D6LdXt0ria0Sm2vKEWMXuKhF74X/JS+ySi6qo9sV5jKLiPMYI
X/pcmveOQeJWlbQPrpWKQ+NbzXPciJcWsNxtuzxLc7xpTRRYl593AiIGeKAYnnEPEoeujFM4QJqF
ujaDc6H0sK/MIL9rBqMhqlB4j6pAjUxGZ/QCLojOMWWbmKf2vR96oByxr9Hd+mR5RdKj5Q9QpTTz
l8Jp0+j5j/b8s+xw+hGB+g59t3ln0t8haHUa/D04aSegc9wBKTjmRoYPXcZQGQPjwKAy9xGPVWjN
Ha87cCUsz47XoHKw/OYYGTq/zDm9IqFZLOzH0X/AauI/AEfYCJe74FBxyjfKH17qFGZM2vtv4ND9
HWFq0/7naWWh5OZaeSox8KCBstvHPmcNQapBdvp5iu6VyNtp+KoT9RoXOfBpx2E1Uhv0DoW2noqk
kHQdCDzbiO1CzvFiVSZXkPLOZm7/ZCI15Qdu/+Cbjc5zLKb95DuPYHPJ7FR9v4k7bNZcrhS5szyU
XqJu52CE9e7jcvl5hzdyb0Qzw3sgUZxFwq52HPR+cOW0ycFsbKPY0ZdhcMiH0dsOjMqltGbKlqF6
sIsAG6YsGwGyh/+mY3KnJK5cYhRus7qRD0kyfNcuVFIw5QGlpWOcQUguDVhQA/O1n3tnWQ43DRpw
qq8bZlykOquMWC3s2vT28lzXcroNCd0hni1iBZ+GFeuoNNo2tai2cZ9iXOA+idgOEsqqSLl/l5aZ
PNblUPKnC+VvOuUPO7W6e9sJuRIWE3fFBoJEUObOfRA+lKrOH38etJO5xyhgKdtmyD/DVJ5+Htgg
yBNhQfIUsAxg7LGj8faW7KHktp2cisFwOtxEBuGhDtuxSxanVz+Po+MEMvDS8gsBxiU9G9TnjR3I
CDFNuUvhdU245CqaO8YDGwOD5XPE/p01GP1Esh2wHN/pgoCKxmFT6XWfHiLfF6sgVIhqirUDZY0J
3HlvhbHz7BLFytHpWihfBe2B7ua9URcwrjJtX4SWv/KfTI+wDV4Cjay+xpF4X3JsFx6QOcggSATS
ifIeqNLNbITJgdGUfR6FaTJiUdHRgyd3joSz7FlwJfXtvLdiroOVjzyZP2T928oFunQZffPLX6sU
PLZiO+5Ec3L38wCV7o0zni6z94wH5CzuaohK72t8JcRP46REnNkAjHmYatwIFPprJs3+UYRud4On
j+5Iae9qQhtckRZvAaTrmrNcHvh0Ei/t16CR8bMMg3DnGhOCuGQ0nrB93vrUpqthuSiHSbqTjlm8
qFCKU6Kss5qqz3Ywsluc1Km9wSKuKRYoW+JZ3xqmHB+4QNqHvOkcrK7x+FYWzYOGXr5hwQYULDXa
c8BAdMZif4MR3dzZdTKe5sGOb7swu5qVFT+1bbFn697fQR2qVlQL7suU1kdaTDLREpgU9oyJi/0y
Tbznox0oWdLCpjZOZe2pC9eCegf8xHikCsIlnyK/aIf8LZtkfy1TtjdFlhVnUaUjMTQeHFhDGU+V
YbkH/HmQxUxhPEkUKmRwXi3N6xyP2Ix9jlSjjJfpF2R+tz2p0IOhM5vuGYYpLXzJSdWhvL0FkSjI
N7DGTXtVtdC3Sdah91wezNGZbrHYXyu70sdQvpe03yWaraKUYEOh/h7akZhaUXN6oWVBo8qh+8jr
ycBg6PESEa3kYAlZoTgMbpUwywc0bV9jnRprHJsxvuCSFiz2T3mVY7FbHmpEQ4FpZg/TWIJCYIja
GhaH2RSnd8zT63PtYHFZ3vTzgMEazn6ZW0i1R+/y81DMXPtSizzDn6dJrMJdiV4c5WRunuJIPv8E
SDEMr+5/HpwEicZYh/qgIE2fXdOdt9eIk/xuVsz3mABk+xrd+d7DKbWesuIYq4SCHEsN0S5ed+OA
l4F3kmm8JBiQBCk524AwJ5QiJAn8/I+pDhVvjBd6DOIb3XACe6ET7sAa01J6OIu2TpEHW8vx5kef
deRk0Czac2k+lo3sj70GZvfzzilHJeHpAVMuG52zbc+M5H/+Oy9Xo7oncjeQAtS2ML3b0Rf5sdWN
c/CUh+kLkV8L/jSEOZwMmzzI5NaCE3BfzKRGIkHBZ+rIkTF2FQB7uFA9curmkXUGsh+9WuQkR5Af
nv0hjxi528SExUpdMygAK/AS4zGNZH6eUNWvisYvSdxiTc7NQ//SnSs3yHgBITq/uJDDhuxfdWYb
UHgL8nhFcxtP1SEbydishxy3ekOmCjgIcUMc6N8PeWuWFFb2RHMwVzdGVwITwLp0rCLaAYNGIkUh
c1BIjzYTHq0zxRB9cU+BPw/tcxgG2Tdp59ue4T8ydTa5ggYQ1Wx90WSvPmjRZLvUSbGND94dNA4J
VhVAsgNY/H5s4L/YUghwKNNo7f0Bs96wDC2oWRlJEhXL7Qi+G9ejCSka9AJzoil3BPvxKj8KLJW8
XDI8IZMlpxdF2W2c2wfKpN9jXDawSBummP8vVd0Uu+QQwTJkzj4mFLcoZlw6wPjMcfxVOhb6ojk7
sD3+4KxSK9ju9kZ1EbMTjJvcTff+5KljNmGUH1vyxMD/0ehjK+ud/mY2iZcPSmJEw8kj+B59KuWj
hWLylvEuG43KY5nR7wOLM7Oe24vSdKcO8niWY5tWcckVsUvsXJhtsA+A9nR0yYSLI9TxpufWnrML
/etnxRJ+Jwpx0lNdHwNz8i+TjUekgv68Xzi/rUeAFWXqVVtLSiUWy3VXU9W1Nf9hmeTElXeyXPnJ
gfle1tNrbsxg5cs2u9T9xst/51JFVxGI8FwzhKXtVbtgXGbFjm2eNMPJPpNPGd7HIg2ZupO3Ps3k
36ThsXK7YJUkwSUuy2zL/gY1cxV+Jj0FXjG5n33VA3UgPmDIGnGu7eE2cYLnNpVcws7teDM7vnHm
hC22A0BPB0NhF2X4WsyO2LukuRp5cipMJC0gk9iAk8HU58Mh94Hxo/ncWU3k7Ml2+crHQzI5j02R
oCRGBLzuYg98SMtEa55zY5v5fnLT+Xaw0xo9VGY5r2S5I0DsO9DFHqCPxKb6VcGDXYk9ob4d8ouA
LUSXfVXd+EGmLT5RwMg5u62qUdvG9fbKRlOKDfYey5af+L+UZ/ko20KuMAJRGKPsS+DGDKx8GqBa
0PDnMQSh0srXQspbge57j4P1i+3QY+4h9TFA2dUqPPodfzmQQ78BzxzGUT55cXukHAICkTN3j8+G
1z8HbsBMtC1Xfdl9kKy65fX2IMulOBqwVTKmQls0m+LYkPiFdfFuvMljOHBIytSaEeZw36xbuLR3
QVPXW5q+zpmwMHuMjLUXcPiIZDpmldbHip//QnT8pWlNbsIUrYnB2KQW2FzQi2gHuYPPknEVZj0h
qN6O2ru6D2oKowwdYOcDi5aMZ1yrnJ7E/zF3Zs1tY2m2/SsZ+XyRDRzMHV31wJkiKUGTJesFIdky
5nnGr78LzuxKmSVS3bovN6KiqmzJAAECZ/i+vdc24/wgtPTFl4p93XXNDgEEZTYpugu6uJunBrqu
KjCzWeEBUunsUVqrjbS3Qzlf2X3SLYMoHg+hhrSbMldOlj3FukwcJFtcgJTIoOl4V2oMm8OTIcCY
6TLzwTolkv1aEMs5A76NSSbUyUYSCplbQFVNso8RmWlO78cvLaL1sTUg7qL/Q2WxSofM24rWe7Tl
G1zpXcLiwqvLW0aZSzNFC1gLqgbRVaBUA7h76WuW1d/wTaK2DjRC2eD4F+r0bwAXGZV5jzqDFN1G
Pmh9aEAUaC4ybPdAdUY5Wrf98KPtw0NXJk8W4tetVdZf0Q/5dCmCb/0jO26aH6Id155KV8o1uEcR
Gjsq2bTZFPpOifxiBhATCz3CcF5KDz3amZlXgRhM/CehDXeYJyjtKnCg4cOF1ksuaSBENEpWWU15
1+zFbSPdDm5kzmy7ZL7OUd6HRAS7Y1XN4rxfo1lKFbHpWDJ1pGkt9XpwtEAEJOMiCQdVda8kpUm3
gbvUtcWsKGg/KfLomDJoc62eoDspMxpkJ18u6hUlwa8s3zzeecb2qTFj1tgGbJr5K9L0QuwpWGXa
Fo5ShcG9dSNkXLiIJdlpXeUy0f2ncOJOVwQBLOh1Leh5shQZvufVMDLcjtcpqW1py7QtuVqw7O2b
2My8ZeJm6KlzGeC5HF+KAOeUwars5zaY0of5nJDSZsd7Laq+joiDSU/rn1hkXDS4Y8jdWAqokEH+
mjZVhJsdqB0T+q6doG+J1z25SqJsjBaARoC6zCA/7RJdjZgn2YvcDt+RJ38LB/LReyt+9ldDmAMs
sXiPssHa9WVr7Tq/+R4G2PUoWwcLvdYJ0Ai0ma+lP2yZjClGjW8I7r7Ugqh7IG7RnK6nCZVTSaMZ
Uxo6mqip5nVZLuMSC05BT0m2YYYnMjvYQnogWvKHkHFkZbUTduwb6ylxQ0nzJy/LrlnEP4gOR7Aa
goio3L0n53sxVR8VvP9Fob/6eJchxzcH173stRANcr4ZO/ZxROMuBl+ulnTCEN/T0NUL2u9D9K1L
9GdhUYmQKnlOeBgOvhB1eiEVj3UgOZSNDqZVsk+zLnwzJB3hOmxsxN6luGE9om/KvljBcrtAOOez
FKzvKjvcWxR5WMcrvnfwC/1ucL2L2ofgG9pYR0hDuEjKBEloDdgYDjvXQ7+lCq4D0+I5AVdtrhJm
Mp7/EK/XUHUzf0iQgrWX7ImgbMREZ5o/JJ/ho7BTe2GtGaG2gYliOcABi3xfNzABoyVLJ17CgVSB
GwWtY2MhlTd1piK/l4ZlILxnr+zaTd7dRbBRIPRrcI9anIvUSlJV24Vk3xQhCKsIUTIqznutpVmb
mdkkfsayCphyQ7fy0uI1owWKJ1G+sVHoEjHTXZiJ/YR+qZgbLshii/Y1HTv8U122VwGdgQiGNi6y
73EtIlKA3X2qeZTV+4Y30VfjjRYW11plf42b4rYIcVAnNT2XFJNkm6K3BRQ9G+V8U43xcxOojHtB
gqbOM668cl6501RbBrT7TNhnpt0gJyY4z7No/rHj1NnBrfVS4XEGsSGDPysb7Qe2bWUpMSkRYbts
lXjpWdjq1RpkOpGC8xSVzxYZdu4ZLXpzhZUWeWDl6CMQMePvRBjPfVMshQuLrqy3uoqklR7vuvST
r7h2EXGUxTYOnprcfY7zTl0OXvucSUM4T4WExI4UeUIDCO5oii0uDpBXhf29ysh/Zi3Z1MPdYMRP
uR41izJHpxiG7k5RvkgRuhXdYs0nyyCbat7SAVg1c4zWR8QZdigXRrl81QbZXVSCyMRAa/Fgh3uK
ADvZg5or0fVNyENkMJUyrGCEEWVqshUqsEr0fDJT19YbyUPuqIUwrcrgfks6fITuZMtcsV4RUuYA
GAQQ6oxlSi3IhLHEFwIeQVJ6o46msl2aaaLuUflFBmFFpl8uRUHjKXppVa1bRXSbscWhuehzeSup
4UOFVtyFniWhHZj02pWExaOSMmfMVY3MgLuswy8mlO4WkwWsbhCDfoBhICikWzEIWghD9ijbt3Ym
5YiArLnaN/hwYFeudM6bGONtMBaAIGsLlKcXL0FXNHBGdHqBPSVPRWGnKGsk7FA09+NvbQ7f2iea
eUbmg3fpFgVAuSrCu3BvJdIhNyqFhhycUx4Hz4t/Fh/LabEF2d/PL2MeX+mxEOYsy1Ib0vduTBVw
kLYOXaeyn8uC4dE38NPaufha4hdZZD6BflL4jQz47kKyJI8S2UD3vUxfBpYIHUwB7umL7bOd1qMX
VgjtFYpepuduCSwAkTX1a6mmNphtERUnhNjWzbodokNSGdkKCUU1E0K9kSW/IjQE3ujYqd/jg1GQ
sqET4zNPNWSqXRVcMlnMjIgvuWbRCJCnXVp+HGxUKrtzMGvJY0aEUpG3V0pjXZtt+yozntHTnNZ3
NeZn5Epa3XwxelRJbmiuZZ3dWA7yJrAAnyY+Hbm6wm8OZcEx87BklWhJdHOGTUn5aqHiwFh4Tbuo
CPN2KtV26FjB7aa2yLQhf0cOsmKJTb5APS5q1+oXnu9j4Q6o/Fphcy0ypd9bGugH07Ne8FtMqt9o
m2H3w+eVbNQxyBZlpDx0Vn+N5QghT09xaYyhQ5jmvp8W7nWu1WvcccimRDKvQnIPyGUBCBD18hrK
Kd56DUAWecUL3bJfDfZsDHHFxThqOyLsdixb9pUnfXPDeoctcqmTCeZm7Xc0DflWM4InBDzyBYEX
PCSRP8fA629Jz6Ws3RabUcYebnXxWqdDhlSYhSbisgPBTw8IeJAUk+GVj/ksZC9DSAFV6BpWVGl7
vLIj3zJRwSggoGak+qrXb70o+WLgfYjl2xzBw7oIk69SwG6p0KwNYP+LGkj4pifFpkofvAThuOKW
BCuo4BcbX8VhXoKU04Z8DY25Ig4Dy3JJPkFSf0vJE2MjgKDIbMU91bRyTtYmSRrgS5sUI0AEfTYu
B2IKdHj0lXnZKQUBI8MdDq9bRe1QaLJio0Qce2QNfsEbaPr1hRkL/0KSlKc4MrdxNTENhYmkx2rJ
oKQjMA/q8ctAuTPpxptCUDmMRuTHOpCsdCJ2dvWUYmqls8YYUbqLSeEQK+GSHPN7paA1rMj19xFc
LI39rRzUV0M5GgvZ9DZgK4cdTvSvDIerCnRtJA0j4xUtAyu0DrbWYBEb8E5nUbYy7IFGRAWqUmTt
Sh3VuyzSvxo1D1Ib9Ow7XdteFJZ94Smo3XsXuGhPoWGuDvIcAqiyFgOdFZ9MnxQiQUyoCGF3EhS1
khdXqi5TD0KjYYLjG8eKfZvifbML6gG+6/K9wuIyBCuYEgBAmHdslEuaMMBY2HzLP0wyqBGQudu8
NX6okYTGGIGAFeMYyKjukblyCQfxoXNLoksIzZIDLeK2DrhADJqgXYtyo+Ptj6Y8l0DUS6T8u5T0
n7mhWnSMgwpbCOCC0VWdgrg+juqzSRzlGtR7w0cgn6pOMKnLQCt9ggogilj7zq13E628cjMZ/qDt
ArFSqDl/M5XMPyBh5kX/0pMWSZ7pS53bNswpxJK9qz1rORM+FWnEM5PliS9ZCS+TUncvGnQMbdSU
OzEARhU19rEAaDbuumYBwMxY6JW+jOwYGb0cynTQqepja+szxoNOpsttNi6iVwiRQ3fL0lJAzaHB
4C6F8aKTQbsiEtWblz3ZWuhWsg0iyxl+uG4RFhYCDD27N2htbit5wvLyXm8BYizjeuZHfr4u2Zxi
92JPZ/ONLz2xCLL0wVfqZlNa8G18PwYirdEiHB5cXYJliVyFtuhChTnaJva17UbJPgI3miiG05eU
hiq2eXrXRNcR5lrafFs6+zct0Tl5RQ6e6jqDlE3wofLF90bvwiDxWeRms6/amOwfLNMtMV0rlUsk
VSpTZ4pOZm0qP9GnAdMmCNNsWoSESj6tEYRaLfw8Z2dmBrSdx+2Qu7QZ2vImIW0ihjNJuQVFruIj
6WRtW5CwJ3j2ZR9mR2OT0EvzAguWsapSN97guLz1VZvEuFidyxJnF6l9IQUB2QbQQefmV/oIBHek
6BNFvfUsSk88zlSWqhGHYg14CL1BxYwgQVEIupkmmSrviJyu8tQ02QMMxbzQtUPuQRrH1mnh9Goe
FBvSWxlt27AHD51PRYiMNlFjhFel1BI9r4r9zxN3CQva0tDYnyIAodGTb9m38CbiwrUQPeTA5IAk
MPjCEr8Z8lBapTKLFlXVnkVBLGXDqogBwSXacOvr4VfKwk6utGAYRU0EvByUs8AUEAJGqKdIvPj1
kDLa77/9xz//61v/n95r5kzhYFn6W9okThakdfWP34X++2/5n3+9/f6P3y3FUmXZEmyjZQ3vkjAN
fv7tGeqUx28r/wfFRBeZ6CnmkV8UOxsgx2UIkNTWKf3T4u0PPkBFFxjX0m/1vStReBOjQlFXJVZN
LSlm2gB/gw4NZFfCjka6q25Jw7sxh03fhOVVG1mmUxsaF1mmeOzVSSbRulcfXIf563VofHxFNRVN
VxVZh8lvHV2HNXRhnqSg3oG3rOS8rTbYutuZ8JPWgV0bAqPVsoWgC39dhNEDBAlkxkl1sIUpXRaW
a296NX8pol669K2VXmbePjaC29CyhgviDFIwEXKxxPiG9QQDqKV00q1ppO6lMqQwEP3aXJy/JN3+
90sStq0KVbD3MlVD+/WSOuYDrCB2sARsFnJj6bQn7DDo4QQ7z43lB9nT1h3LV+KAfHUB+3Nkx1Vd
w5CMX4OuWCutydCQRJfsCtRe0a7+/i9SfykLBOF9Yca3Rlzb+5//NYKh2FOur3Dpxb3WXoE8pAiM
0v5u2jrNiyzXIfMDa2pbEoi6BI9ZX/XVJsureVkltVPKgzfTWMFPb1N8j0yVbZZpjhe08uIvucnz
QwGCbnTQb2vR5JSaw+CyUVg7xT5ZUz//aKYM+qMeIwSJkys9Ua1t4ml3P/8U6423/Xmn/+OXt6D6
+VZ8y7j6wPProz/+8y5L+M9/Tf/mX7/z67/45yH4VmZV9qM++1vr1+zyOXmtjn/plyNz9r8+3eK5
fv7lD9DpmDyvm9dyuHmt6Ib899s8/eb/9Ie/vf48yt2Qv/7j92+A0+vpaB4Txu9//Wh6+4XMW/Sv
0WI6/l8/nC7gH7/f1r/tgrqufntOv/92+doG1b/949fnqv7H75Ih/tBVRg/LVGRbNRlj2Hz+9QPL
0IQwha3ZAqcUP0oJ4fMZW8w/NMU0hC00xYZyMz3+FVD4P38k25rJcpjKrDD4P7//9034a0j789t7
f4jjX/zyIum6ZRimpnAgxbYUzBDTi/ZmjBtar6Di5smL1hWOJ5Bvd4Ilx1NmXk7bSK+plpkSUG5P
50Zx38urMrw3+YOt3aCxXytMAgCNF/LkLAZCyE5QIZWspvNmfq3KfD2Zw1NAqIa1z10gLxILbrSp
GltvlMO24J/RfvNKNjMB8511p3WXXkLoVXBHtvU8SH5kz24FHnQiR9aTdhEBM/ObTLyXNHfB2Mht
svRcmcIlSw8UeFS3ZmqhMEs86JeduKUvM1MnOQS77ArFfUN/j162wuD0QCKpXd7IyUsJyJS44Fmk
sPFGmG6bdz4FZs/3lkIrtlbkrfl6liJCycv1hUgpJVo2oN7ovuBP1BEsEmAT4wQx6duxTQeggvCt
IcGHQjhl3TUsrS3D8ILg29lU9aCfmr2U+pM7sBKnssDZvYOCMpTlR50/NsETOwJ2Z0+tf1UbxU00
emvNa3ce4Wop1rqI5WIZR3swtmus8gtFf/a7ywr7TK1B1YYFGlfwTyxAoPgVJMtbdzbrZBUfU4sw
WB7XNZpDyveQMLsdwg8SZdmpt0r6RPYLC37Vu3H7isopXKgsc2AmYMrcoaO8GvvgZqzLqzCirpyy
0LMq76ZlNzPdg6xttoWI96XrHvA42UN5VfVkLwzSMmuijVlIS9Ho5HxWVGzs2+mWDpR26YlRRNzf
TB92hIU29M0OZ/xK0bSNZ9g3lRk9TR8DchjULH+Z+gIE5tew09aGL61pfSyI/6AYzzdW2PucalgR
PqVdedWM6oUi8XDRNSLzq+GqiVK/zFSb9qd2AdB+H9nBhaFHKObVg0onX50M+eqVGSQYQ0OovFBf
KncZhQ2oCf8CyuguktFsww3uLVonPstct1mVMPIpVS/IW2SBii6ZBaBGi88skn039muZ3C8JD32a
kkQl/QgQInkGMGgACRxiY6kp8KJ5fuhI4+xqBOfl96BGC5z4yw6yywhuRg4O6Shv4DzcRYVNSSab
A73D4vZVinZdMMwn8Eehr5LJmtvfy5ghpfoJTWsNA50Hz9MOIT79ptVvDdFuiYh2O3drVfauHu0b
gAZYvkZ85lCFqq2mqYceikxikcBWt+NjUyGPYm0XZiqf2ubjAILnfXLpJuEKiKV6Lsf+AvDOs649
MKWSMEFLO/N2BnaUKh35XCgUojtiFqhYPjbyq1JDriaih5ULeId23Ufc4+aVbLBtQdFhKHzwmZQc
9J+Y11nJ2j+1cN7iXyjVh5IkjiHvZ7APwSzjprdeQ+QsISK1H+14b7LcVYNvurpDPT0vcrB8wJ09
lG8B+9qyeXLlhzQ/xLRrLErBDXtP/wDPIEEp7tYgcMCKJPK92t344moy09jaK4FbNltkIg0OdQno
ECdhl6ToC2GZ8T20a9n3SfBjmYznGiEgUQcpgvFoA3lqWSCvMtExJ/F1q9mAEZ6QtdL0qFEpv8ik
PlUNI5X8YmAzE2FE0m+DPFhhU5LPSbB79PpxZ/YDgyVkIryC/rDO0aGKvl924A3yFkP50EO9wrwu
vGXJgN0LOP0MaTB5SPVM1uRUbghshRuWHFoY+oQjLwRjd0UexLQzKLVypVhIOt2C6JIaSSfApeRR
brp5aTDcAeea/lmmlTQTxh0iLmLQXnQ2fm8m1HeW30SMvTM36RqLPCY7ogVM8evcJDyJlzDoeZ/C
ZKN3sPFL6V5L/DV+YicA9iLBvIeiuQC8PE9bH80Ie8e0RYyG8zgwZgHKemWot3Wpbwz+nojDRa1K
e5qXM7f0kDOimUHCHshwq6WnXNBpt24G3/uCVHsRkBUZt0xm4C9iDa5dxEDeMHkp/rLxGgZ8tljU
x3olXNXAVl1K5KPMpwgZnRhBOs1bC9EtaUQQIIJvCKm+B7Vq8DriYPgUlnEIx4aNZEKFiNYHe7jM
u8XZvpvmDUTt+6Kxl3pJSWH6gCX0F3MVUuCwGOiGkapA265CxsKG0kzNwJeJkF/18EDCKkseC8M7
WIQI0w9qauvGyuGmxtJejqXrIZGumUBWiX1gHt5Pg62byGQh0PkuYyw5zbKqGLAqBm2Twa4KLlIO
Pg12ddbM+zb6IpDGkizomsaFIUvXNJtvQrm7VEYT2Wy/rtixY8Uh4jBBZxddM6vuIXzOW4SzHshL
BERmHm9k2oKEJM1DMNBeRrXaUA9Kmzkh9SyLOHYNexr9K2bIVaIBHGUSJRHpIlE3KvHLgwp0yvCX
E6jLjDOnzjOnYuRTZGlJUuwlJaPD/349/D9b7P6/rJr/P1wQK6ry5v39twXx5bRy/W2Xla/Pb1fC
P//Vnythli5/ANYyDZsVoKzaMkvRP5fCitD+UFBuWLY5rW2FwU/+Wglr6h8yfzft9RT8ZMa0R/9r
JayafximoVj8VBgyi2Hxv1oJ/zLWoBNAi2YxzB2tfzuGr7zD03hDT6nb1L3FttFtq8s39+KdsezX
VfbfRz/aeZuGi7TFLaTrbAoiV6098VrrpK5AkMTj6vw5fq1W/H2OaRR9s4KvaB/IAkXUTSTn9yZN
TFJPepyeafBy/gTTnvrvcsjfJ5gu7s0J1DqvC6jS7nUFDgYaYAA9ysva5eeOPl3W26MDYtAD4kZv
LMEGgIrCAYmzMT9/8FP35qhMYOujltdS7N1okuIyTErZc9JALWutXt2cP8Wvk9Xfd0f99fN3nEEa
6XrctBUrgUjvCJMiCXAIdMSWfnuts8n/3JmOpkMrt4lBDS33OlIygvjyDeW/hW8pL5QKHWhhzQf1
r1MPLe/922+kctsQAUdg05TK5FlusC8JNRAzycA2zJc/+djKv56lzvp+TA3NuvbMfJwCXvXbng7X
laFX4sv5G3biQo73trGlkjQWJ+RpNs2lDP8rxj3XGTAkXXjI589x4uWwjt5w3VbTNKVEdU1X+EmK
W7B4pf5w/tjK9Ay98+ZZR692ZJV5Q1Wova4KggPRhXVoACx3K+ov1ngfaxra0JCNoLQ0cVkZ5o0W
Dx88bEdF0H8919Z0U9+8l0U20RTgy103LjTert5KyU0XHgwvIkTqZTLG9SwoW7ElzwXDDvI+3AlF
ceHK+8SOFn/9T8H6id9JyCBxs37Rd+jTsh8qAVkf3KJT9/9o+JCt0k16v22v8fJsVfWlCJ40Cueu
2u/KdKUgskxoEkslLjpE2CaiF01rt50aLM5/ADE9r+99R0dDDIC2UCrFACmMPm3d2UQ/Fiy56rVi
cGtGdE/bznp082vXg1EHCbFE8EaOq6thmgfd7aY0CYwtbHaf7vT5D/Vzhfzeh5oeqDdfXjKYoMJR
ZVz7bffd19MDGVyPFj6WSA1zdmzYT8tMIJGxV51HV1lF3dN2feu4evgFHy4ScVgLcmVdUaX/lhvG
lRgkSNLBY19592YkPSnAbeE/X3SVQHk57CDzH8wGZ1TvV1ugwLe9Hb5GCUliNkE+gU4z3LIYGxui
PgKX9E4rJKhtpEve37IwuJBlsrsacyf5iDkGjNuqNF5WaG89g1BSoEIM4LsgLQ5Gkz3YXrNWkTfj
SVr7QXwdGBOSWqI0HRPFJ4DNxXjRQIRiGO2KlYj7C71laFFlhAM1hg0lvYnjfEUR3gYKk30ZiNI4
f+uVU8/D0SitdIlX6HVUOMgoyaUFi1lhk4aimGA0YIVLhI9IDgyvCOgH1u9e65ofvAyn3oXjgbsf
yXkYQlpXZb4qmwSsdrI+f1knJlLraLQOOxFoNrRpBwf2Y2PoDyjOtyLPv54//ImR2jxahWnExlpG
rhZOUUC0JlWbrNZ8LbJ66dX+7vw5TlyCeTRS0wpOwtzUC0dBTVZh0QLqUSKOuAoLA/f3505yNGKr
NOVNzRsqZ6jjy1LKd4MsXRVQuT53+KNB2Swrxa4Ks3CkAlnYGGc3LuSquTeI7edOcDScSjoM01D1
Kqe1rY6uLFodpYrkdQT1evm5UxwNmLTcgegYSunU0uCMEshUtayJGsdIcv4EJ14D82jww7mmI34a
SwdvNQVjIKirriRM9HNHP3q/e6sPK0uLK0cbA4Ja2eQa3uv5Q08PyTujtnn0/pKYPARUbkrHDt0f
RDGWM3cYHRcwVevr3ztL/mBXcuoGHb3MpiXFddsxRMUupiHeO3eW2e3D+Ys4cXDj6FUOVSkFel0X
TtTb32rTxrmYjR8ME8p0J965Q8edzFiUQ6hlQe3UhNL9TD1ehXULbPyQ+vVCEi7spoxiC0YOt45e
PndF09f1ZjJV0wECiMVJhe2uUAcAOXHRiX/u4EdvtEfW6BiVFtNFofTbJvThGkzdkfNHn276e/fr
6HXGIsqGJKhqgvo0YsrGbNXG0S3BgLtUNh5kScyyxBouk7TSP2g6n/r6p79/c7MqLJyI4LlZrEov
R6W67TSt+OBqTswSxtGLbWemF3VIz53K1r7jS0Gdbn5HmLwEAfnBbu7Ucs44er0BqFggXaWclVAZ
PkYWuGSoNJg6mqn+z/M3Jy5cXFqmXeIHG8j9jHTlRnaleF+3AJy8iZELbK54MJJ03OYiVJboJVh5
dR7cXiC4BD8RjnD++z11R45GDKTeZt9Lcu102ZR+UUCZGq8gaB0aXo7zp5imx/ceoaPBwm0SF0wp
3WuyAqWNhwQPbam0QcvwRYZdX7tF/2wEQX1x/nQnnp+fjf83z89Yd4mdSkXtkKJFKRJBoFL7/gcP
0KmDHy0BTKG5KZTSyolNGmZVBFu8ssbgg6NPL9U7d0o/GicUVSrGmNwvR7f8gB5IFnLPzJD4czLw
Pnd3jkaLJtQrDeB5SacWmbtN2vrcov3zwVd96gKORgty/fI66K3KISZV4LEEHeSqWANNsT//8U88
rvr0vbz5ci0U9AnWNCaetmwvEH/aL3Cc5I1l+dGh0qr85vx5Tl3I0UCRmXETqUZZOgVqwrgv13VZ
O0RuXn/u8EdjRCZRDimTunbUiPqO5BMMj9pKhrP3wfFP3aej13qiKRLxNWVAIe2HwodQHdehPQ8A
EW00LVW/tl6JN6woJv41MVvYAfDWtSX8PBVfgVRPIWK6gcxLs+Nd3SrJjkIqeUGtEe+TwHLR4ScZ
O6RBgn3kJqCKaD9nBNggkdbFMs1lex37+l2BfX2hjESwS/TClmFTEhIp43uo46pa2H2nriJTL1eY
B+U9aj/6Ez4MMuAa+j6v+g6ckB0v6siNDqoymCiQXMI7s9C+VIvousjkcC1UcGTkbQzEq9TNfalK
4TYklmrRRrW3zOm2ECVhwv+pC5x+5+/wiRusHT3pVSdBSeizwmkydZ8mMt2wIHnpAnM57WvOn+PE
ak47etgNP7e0NmpzpzTJa7UTS9tB1Rhec3ZSGJro6sAaUT94dU9d0NETb2sxfrZ4yB1LUy/HvH+k
HHNJQtTO5Ls6fz0nXirt6KkPchhppDiyBcxd+6JucoF3xzN3xMjpnzuFfjTXAFPAcycbuZNYdrWu
KRjMmNS8RdfQtf3cVRwtTxGHkIVpybmD1+/S1ywmGSu+6y39/vzxT30RR1NMXcOtrkgEdizmejgA
ZTc3gTTC3qeZZfTm+MFC5dS3cTTZ9GOU5LKpVE6VF1e2q11W9LAHw/3g4T11+Ony3ozUgO5ZF5Le
5ehog58QukVOaAbF0otRvnzuTh0Ncg1peqY81IYjAtneC1V9NsnKhiRqwaIcte5zc4529Ew1UmMO
5UBSMsu27ZAGNxikCcgZ7kPY8p+6EvXomRpNo4D+zykSEFP9WMKtKw9S7B5S0c7Pn+LE96EePVbR
0DWeQefMCeM5iaYg2rBZnj/0NB69s2xRj54kkzXuoGuR4QRA/MM6fPXwipw/9KlPffQUoUpAx1DJ
huMicZmTurAemtybhV0VffDhTwyy6nTmN88pqtrRhbyuO1KMUiLNJKdTyHyrs5VkRxv8hR8sS6f7
/N5NOhrMVWqjhU7sgWN6dMThn7vW+Or6yoWd6tS+yf8cbPdzL4Z6NJbjjkT8WeV811FeH0aSV+ee
XQLbiwML9ZIafvKZEr/eO1m1mJlaVWeVih+DxMcXVy6VfYcRbP257//oFSeRiIwoTdGdLocOLFWH
NLVWkrBfzx/+1JN79Gp7AR81LwfdqaBAAjXxk2WvQ605f/QTD684fqvDUCO5s9GdsbH2caHvcXzc
Yon/4N6cKhSL41fat+VCDQzKVCFgXyRbHjkGY7cyxwyrlbXGbCtRyc5RSp2/IDHd9nceYnH0phu6
aSFqtDBAhPvUuPcyxJN4L+J+JdI7ykyLKj+kpTS3cAInr0J9idUHWRshh21ZwsymPxUXwUjmjvvB
yHlqu/1Tnvrm/dX8PhuiMDEdywX+0vfErf0Y7TsN9mpdZhvZ3dMb0Zorswi3EQkUKQ53CFhQvebR
SAuqWIXF1DspUOKdv0vKiRn8Z0PszUfqwhCrtoGYxAL/3xGOmSszjwhXH0sKajuDeNNC+wpBAjDc
V6oPa1wE8wJxTk7aCrbd8x9jesre+66OBpxUq4Oc3WrmGO312LSs60dsd7TXCLf1QxRbzSNGrdX5
k6nTK//e2Y6GHEISjE4mEdTBLuwuy4pWmd6nBmCSUnvMR7WfoWgFXxjkL77b3nW2BRHAz4eruvTK
RVbgNVX07IeIqxtgSxkUONI/KpkkM0MmtLhIxrs+wVKm52S4RCFb7h6uzKJo/e9GUZPkJBH+Ktso
SONAAzvlwn/ugQfOch9M4/mLPDFaIBf5Zaro0THojVumjiT7P4Twi5ltteMHT82ph+ZopBthWBV4
tBJHoB6bDbrKEhaYXq/a5Vx43QerslNnORrwYGX4Mjv02FF1KMBN82oUG6P7YozWBw/CiXukHI95
ZpWpROomDrzfbadJ+9DNPyrL/7zR7zxkytGAF9T+WPgjn74RWr31IVbdGgUgblOKEL3GgccmqSKf
sZWASMXDyD3MY3Uf6kl5ofVSsPbzBvU4M/31SLFgN1SlIBYFymBM7tmuDeuJ7d9orDSyDvck9o/N
px4d5Wjg9GCY1U3axo6rYPyza5gMH1XwTt3x6at+M9oE45iqcQlUycPnqaX1nV7Hj+c/9XRf37vf
R2sj00KL0oGwIa8eT1nngTv1Z6qO/ajQ9m14SPro6+fOdDRYEQWlmHJDvWtsyu9+BvEvBULYo28M
yFiE6P7oS9UH8+apG3Y0VKlxDH5Y7QISmGNzoXgo/bGvf1Qw/7lwfO+mHY0Sairp+aj0AWv5VUvK
ouhxmenXabM1YG6AxgZleOEFr7ZJ2FSfk0M04nTXFzWqftX4Ymn+CoL5zLMnriZRY8qtJAfEjt1F
boLk9sEk4KwjdEIVt25bLEM3XCPBn+k1RN7pFAAHPzfe/eyhvHmyOqr7oaLF5G+P8ktEfEMlI1Y9
/4Wf+hKOBqKQWyTcIIscIxG7rupXZl9/MASdWhfJR2NQYEeeIYEJYwR1EvlKU6q57DpFGMyKEca8
sXaNKzhwn7oQ+WhMUjFT+NGYxKzr0QR7YbDOe+2DVsiJBeRkKHr7asdJEPkAnRIHrDm66qjYFh9J
tE7c/0lK+fbQWRKnSmf0bMpt8l1s7v4mpzT3wVdw6uhHAwfFuhSqaxM5aobhHcgzquVvn7vf0ynf
PJRpBrIhKbXEiXzgr6poSdca0mJ5/ugnRjz5aGzw9cyCBygY8azknkpMSQio96VR+4MZqvvIiL7l
YfXBuU7dpKOBIs+EQVJUEzqmn90FLfbOwKcIe/5CTh38aDnhjp2lYhhJsSp3w7L1ny3VzD757R69
u5Emo+5TishRQjIs2o5JIbFdsTn/yd996BX7WE87UpXyDCVIHK3QHpIwfdH0eElOW/bBnWECeW9a
4wxHr6zr5VHUGGngyEJaF2a3ZzDQjS+d2OqFtZVhAQTYyPstP1r0JBn79YPBTYRvMh/w5kzcfxv1
+0A+HIZOtVHXJXKjrvquRncchAyZGeyxveBARg1uwWg29QT6S4Zt2z0M0v/l7EyW5MaxBftFNAMJ
jlt3p08R4R7ztKGFQhLnCRxA8uvfYfXmtTqzZNabqkqVUgq6g8DFHc7h5iGdbY6DMYd4SCgrke/2
wNHUcs8+7+p8L4H8Dic4qevW3nlc4shz8ysLQAdDixNnSysTrhOfo+vcRJ5925b2WfV3/B4rtzce
KJaxASlvRubGtq9c0m85OPxo+JGajzS8A5LaG3xxfu0iiWLcYOAvbDdmYh/4EVqvf8JbQB/qSZXz
jaO+shLd3KOHzSeaG9wm9V5ZEkLX3sRubMCaIxzg9/jCZkbr5JgTHWze+jmKNtqkARPB8tBkKOO7
btsy7htdsuiX6wC5Nl859UbRnCPo7kMqEDFFcA3bMxX6ALsBj7qehTMJ/HIsrigkb0hwvEVBsh3y
u9x8NIsZFTP/BHfELFNm+903foY44B6adOAY0Cmb7+t0nFs5H7WpmTzRh7JlHpFZiyVmeqa/syCe
ksOouAkODAvGuPCmxaLtbziuH6GJKYl74jpYHtWbBbkU300qP9eHFBo9uuh2/CjTvLL9GIQe3v3c
BUcHHHTBN139/7x5rNw/DoREU74OYAnfI69DixI5nzGZ4f/+3q07//8Tt/Bnr7/+vzbWvExiqPFc
QBgreiV9PvOxF3JXzxWPVrniL3/NP+6w/DV/HA1+rVyoZlNG+tw9SEC/DdHwIhjM6MRhHJq9iMy/
7CT/uAfyV/1xVLR52+Qrle2emRv75Ne0ydmTp//yIP+2T/1xVDTDFLjxer+mSfAJ98rOGNpj3pf/
Z1zk/5qe/t8MgX9u3eWn/+N4aCnLOw5tpvcV70MyAadR4L3g5A1OyDuxxkxd/qDFPnYlsABxb/av
/30lrKvpn1bCH2dHMfX0PRFX3reD7X5EQdc8N3ap2Z6i9hnleHDxh/lv/W7/+px/nCYqKAyQDy4i
CCcVNzpwnAdhKh8y1FAfvNold5lhmbKjIUBbr8zgtCjIJGURQNKHlRGmdeD/ZcX8y5P/2e/toYop
VMFsmMjq5o6BkeJixIt4mnMYl7Y9xyFyjr/12P7LC/dn47ef43xa0BXcSz//WXbqtfPbgxLOVtTJ
X9bovz3PH/tF0csFEXye3Ztxzjwx29NGZHicO92Je0tzx7VMq/5LKm4Nr/9h2fzZ741wewYClXM7
F/2P2u4uOphCsxyvKmDqI4cZ7+QgwCK9/+/L9F9eb//PncRzrNIp5uI+1/VHVTVfpbA+//sf/S/v
tv/HziET1Rm+PRQgQwDlDFx8mbP03f4vy+xf9kD/j61jRnjQZ7aV3femfReX9nqAnsAVXZ2WZOBi
fQYVbMT//ij/fBtiRv+PfaTOOgVP3iyozhzr5Vy2p4QGX/6rme8s/Y3Ne1uA3/zL3/ZvK+6PvcOM
fMAUgZ3eZ1idn5ylc7/drBK/jcovMSFnVbMOXcqUyRbL3iYd0/Ip0/ogyaLmwM9i3UL/I1061st+
hAfCSDYowG3X2+lfLmz/KUv90zr9c8Pp5lGbAGTuh9UZ4XDgx/Gxyv3NVD0Q+8zNEq5RmPqy7Xi3
hmaOc2Lg95CtiXxcZcxecfh3y33DjTLjdl9kMFsFGqSn3i3D3IMmUL8lyg7X+KLG8LGGh2X+OHQj
WamGFOlPMbyPw19Oin9ZrH+2PiMcF42T8TxU9nrSW0ysdn9ZPLb7nz/lHz6tP5ueVVArDa4wu0/8
sr2zkLDsYKPPW4WuyZWG92C72j9abv6Ry27Y+9Bica0xCWrqIj54lfOohIf0JAl8oKJwmVZJWreZ
UoOGDFEHp4yXGFLtJDApWkkQ9sYYP9cZ2nCjGogEO3MlHmTWxstmeJh4rs42852XuQUDnzl5yzyp
DyXANL/r2clvpOnDbIYkewzq7keiidngT+IK1gzKK6XkzUxYsJ2YZj735iIvo8Nas5buvcuqcZ/Q
n3mm3Y454W4qjksOl6JwknWIl+klwMVk7ZdEEVPUw8EQcLt1GlDn6JsQGJJcqWECFlEW74XVjNsZ
dj25msS4cb15gIWe466xqpzPKFM/5lEUj7WwyzsPzi22U5h8DwIByqMrorc4httSla58zUqDO5AJ
jlMv7oKEj56MLinWkfmpC21ESLRm6gddGQjqKWhucFCc+rJOw1rKBwfAEFzpSG6dxB5wlmnv2AUx
DuXG8NotQOqUwqc8M1IQH/K2/SK//TNvdHqyUhRrdWaZz209FVehe3kbUNY/52URn0SZjZC9pR6v
lSj6g+5hOVI/e4IdDa1qhgebGEDn7MFwz3m0VDeZ0WQ76trtK3cwZugDv3G/oPuYh6UBLJSWQXqw
+wEhkR9X1KjrJUQia16zngK/hnqb0ZRFdQk6SBXHS9jo7M3w2x+eEOnGy5nNgj+/6cpiW8TVnfBW
A66hsKjOp8Qfj9boPTHYchjS7FNPTRnOOZsSLOgeeF775MnsPLTZcUk8l4n6kd1Bpm/xODKuz8lf
tDcikWTegjpEC75zi/EnTAlgIogJA+5NaXQ0S4+5cXDz8x0eon3QR48jLVHxCDt17m/MqceGkSDo
UaXN7LG4X0BPyy9BocL0HKQHci8llms2yNgut0R2EX+10kyaVDOgs0vl1ceuczeKAQRZLdu0WkAB
lwAR64MIio3ABACCoZo++oGcomCjHVXoqZw+qo9h8Q4GV2lE8eBlLfj6mtrYKsmczUdttRebVey2
7rGVmv7MMrqRxfhokQV3A+hSKTyCUzw2cNdm6mcb7qa3SKMwUDgL3FPryFP7JobMUiZnsPbbof6y
s+IDcTAvpBsufM6ADzdO9SwQsySAHWyILq4TfGFyAUWSwvqoQ3QY6+c3AqTr0vm4/lYW5KFACa0m
WPVy3xHCxPmVnQndG6Z2YPwNASnsFhp6EV2iOWyzj9JsTqWiIup0d6TO9KjuZ9j+XWGFHfiBZtXL
t+eKq0cAMsEgwTYlTPd7Tz1OAFOOGMv2Dfr3Dr2u2y1I256c5KnvfgTK2k4MZfIcffmm/ORGlL8m
+BAMtOFhl/vGQu+SrRSPU9UFh9HtbivfO4397Kw/vgNFa7vARQdNd+Xbh/ADIvnOTGi849+2YPF2
Swr4r4yOg4HclQU1udEVjr+1mfgAi/YEBxIkKp2i6zfmWne+MZKat42Qdc2XkJ+TFPozEJbVVisQ
zRPCMTnmfY6DulXVLI6kwXeNad9Eq0+lGRk6Tf27BKJcSGWLeu6ypaywTytnCxfi6vly2CcstjqS
x9nXu3RI70ApsgOZxyyn/W1gE43tfYZHrqiL332en/k5GzO/U1ETToq3f9pXsXVK4K0fonUZ8tB1
dxOA8JNt/8B3lNfRmVutteWFnaxg/SUPACP/FWWwEcemeYxgbTL6fWtCIWaVFCTuUxtioe6QFkx7
3471zsv0zz6OfpOR3WmT2VD5E9kPMxDeTRArICdsCyw2kF5b9H6npIzCZnxdihHE9NTsir458tWt
UUoccPMQ80ffWgdTVVsTTFeaX5P0tK4ZPWmUbY4HQ3bxfrl2d7CWnBMftkeMetQy1hWglf3Q9A8a
8HnVsInrcwOLvZtPlotDmE8s9rIXgzBCFHk4R0+phGpE/36C9XJ9s1lb3RKjis03Y/Udt8NJw0aP
ySJR8dr0tbkJumRXTebGL8HHrcfq9DGVzs0k9AvIhcde0qSciK91wbfLy+hMT1FAWoodthA/+ePt
5S23Xhj52tUl84WjuPDxt6yX9XVbf5T1L8lbgiNjV8EiTgIsz1ymJw8IT+scu/JN+t57z3vCVwzs
4oftRbuhHE8ZU4Fu/tOFYgPmE+fm5/q5V+NKNcwehwKh5fJAi/ARpdOp9r2X9Svye+/DkMuXZaa3
sETdrZ6XdIe270GyFWSBgErpNVwm4MMmxXSEHvhkIG7LKUqlsp9DO6neK3CVQCWvnlVdFXgNOm9e
KfWQ+vcn2Pk5xclZtjvT7s/2jG23sn0a4DrjsZ1YolUO8yjX7CzOAtfKFRAlIHTPGIEnho1D31Tj
Jk/G12pZgi0N57DLcxDtQ8lGa5pt8ezEZIRgtO+sJTjiD3J3aTpY+zgBIYyFcCncnQ/c3bKHJyWm
t7HuHhdp0Kmr9s0CUhonNoLC5F7riXc95Y5jv5CQ+iiC+aVL4jPER9jP40S9Ug23jet/z+V8UXG0
LyvzgznJ55SjjFaHcjvaUGsaUYTOJCEiJpF3aWFIM3ZkpExoNo9O0yH6q6tnMq5HYNb7SQe3WSG9
U6U5febJzfa5FPqmiILlQNwUfyMmtQ8TU/1yUzcmqEddgKYByL213MGiF1ahT21naz+6MUQRSfhC
HdHFedlwSEnVaJrQIvC/gTMeaEWHa9ov1rZT2tsyN+HALvGqGPdXM+2ZBbLP2qtPtHyzbId6Xulc
m956d1q5RRl6UkpD3JlcfWxTb3kyybs9zEVSncFQyY8O7+WdSQ9OuTFnME20Zzh0YWizeopVGR+E
9jvqaLCaX82xkreOYatDnY42PSHFjP/AQ8YeJXby5qEWeddMTJydmmpyXvZTtG0qcry0zpaXJAny
6Aj+Cu11I6b8pmeyl/fam5aTkKVzLaIGQZZhG7i1hwCUkmmBK2Zw9aWnyc3a913tPrGup2NgljnM
6zY1BU5IBpOXxCLj1yKHf5oDcDJTq5efnbNMJFqLZnZ3vTOJeU/czFif75cmKlnf4Kpicb4/SLeJ
EQggxvzODI/WiBYW1+uA2vBe5Er/bpQhZ3qzzSlm3FgODz4Xt9COY/QGaWsX4WC32thwNZuO/n9U
pZkWJS9wqk4gtWa6LnKcPa3PWrS9jobvuurvIseraP321+afOaGVNTcOQbNUKw0bYG7tix5DbsqV
qdf5Lqj08CAoQq0KnIEm9aV+oaOkesEQRe3Lq3/5U0WKttRswfILPnyyMerK+Z4SjEBd0RVfcSL7
26yD/elhBdzNLg3rdu3buyhqTBwDo2utPo9y+Om0hrPvrNh6BNKE40Iujks6eL1HDIwDlZbhhnMz
W7vShmtdDFoc48Sjf34swOC6otwBUgh4JCDLTcLDYN1LFAbprncvZldbW4f/+dnrfnjTw6JvS9r/
9oZs5TVVaZ7tGdgynqRl2T8tW8V3do6gvVRWB9JXJLhyDEPP24rM0NYoOC6MAJCtmbrmF/cm63Mo
nGjbOZN5W8Zi2EXK98PBscyL68GINn2bBthGiNtpkmzfM37GHyM0zb2QGT4iNVbYK2vrPCvp3xgq
nth35PxUwsB/ZDyH2WqL1Ck6805uGdFGANUb8hJF8wxzyg+2RadhNg3pIN5Nz+gB/RjjyS/6DtY4
HD2R1OkVueqnmWbfovSulcmlkIftbgGELiifRgIdJEf8TiZzFrmKfuwCdgd8r90IHXXnrP3abscR
Igukb3EXXBklfcz8cYdab+9ooAX+8iwsTcRUMcOSGIjhS/M+Vm6wi3xOOt6iOchBRdf7ASnBpnCr
h8wJiCGtQ9RyleosbFuDfZe4USgD+UwKduMUaDuaxWXEl7BjCo4dwb2QeZi1wWNcTHeqQrzVxPqB
AOazsutxK/ltGEw8SE0Cn7d68O052Dgj8Z5p0qG/XEavw/EjDlky7+HiItYNkjXtQ5nH7/ECCgXz
wRS/4sb+9IDxUiTR8z1cflIn4xvWeEyU4nH0073trb1BZcAk/RgBj/bbxxIDe8mwyq5oHH+PEImn
lvvAD16DFrva2IVwRB1GIbwQ+3lw2/cuH6FJx5SdoQNrrsaSgC6rbvomf+50vc+tgKMd5cQOtm11
8O3eu8yVjA8A5adrHQv/xMZP7cqOJORTkcuD5QxEC31koISpRPMsKZeU+xJiVeFxZZiDRn+PvrQv
gwTkWFrJpcmji1snj4wi5dvE4nxJ9M1IcnVTAV92p2UGMpze0GH64YNfq/K6CZ3URAxTlT/bwbnO
U3qXd87eTUnvWxG+UwsWtbDrB102DDZ7w7FZuxB7dxu0eThxFvbz8DrzByLU+9bB6EHb99QmK0kt
QJeGGTiUv/MReHRRTdmmiQj9q0z+HluXRaTvHDEf10asYaxCu0x/WYJ/J1XqJhXVaZAJq7T1Duv3
7hct+gQvIlRq4FF2QRsh6vB2dQbW1wi8d614PpcjZTMG3sF2/QOwhT1Z78esqFZAvd2HBEq/O3pB
rBrl8zqKH7jeV5D7yCedNbXwUFbzx+LW575k/SaVUI8MdmVn1Bvub09Y2VEkZfbcsJ3jNKtO8WDo
kzv7a8dm/xy34tZxID736mjk+qsvRoSlw9kFdDAnyxi2A7c8Yvp030cA9wY73U5m/LMYhnSLpeQY
1QYbgpFsePe/fJDL4Njp46NfARTCmH+uVvkbl8meXRQ0EiiXv1EaajkXm23VrAHslN0YfF+URaeW
EmWNP2sxb5Uwsk3clx+rpDj32xs/WS6ZlxzT0fkxQW6r7OogldNB4iwuPNM+GLIsNLkWO2gKxz7+
BnOC8MSKjA2tN59Fsvo24jlEImHvlwZfNUYWNlO5pnNsmsnzwMESkvvOxnCn54Zag89O4HFXXqru
jNaWLsPiJg+Wr5j8SIcAlmxJfPV7blVOU4/oDbwHvx1uvaC6BbJ/kWZ09WuMP+vqs63pWlom7Plq
na74moIU9uJE7WIMPjLm2Dm/qZYODlfPcrjJ6Z3Y8DY9zCR2JtfcjcrH0G0/WLFzFkxgoa30T4UR
vHvLcm20uLXj6TfSwGftgelL8uEMbxIu4OTdlo1+qeP2Vo7OHT1iYMYdUkOFV5xSHOR2HxxE3v72
a1KfIu7vydd80nvIaIN37YrhwwmIxfkk0jl4Lj3n6NTOKSfK3EyzOfK1xc9TLK7xWB7THGRxCpx/
AjhzoP/SYdnKEMxgSwpFPbnKu/YE8Zs0M+/8sfsBFns6OgE4tqq3u2NJqupIvVls6eYlUGixxNN4
j0r3bZyiAys6pW6Aa7PDBjloQhXXAIvhTs4PyXtcuqgPDUGytePb2fpVFKOUDYZTOjjVrVWjZCr7
Vj0aweSERj13NE7NeBYCt2nurSGrnlLfAcVqZz/nfHwdprS4c6oq5wCwrJtq7UDjKVnrBjK8WzEE
jLcNqLPaYa4uhZwkvo96ftdmSj9lMBdnEnXBa6tN6xSjFth1bjN8eqWdzdvFdVy48oOb/NBK51tM
9OOmsQvtbUhx5fupjBzSYPZ4bjuOS7dFpb2JzXG451ttvyq6BCilCG+mcp+Z7b6fq/zqgLR8zDti
z6y0BIUzYLyLWS1gI7p+O9AIHLa9uw7W+Uu8GSx/ucAwTB4i1270BlJg/E7YMD75c1eRycQyarFd
obr1vwgvvMfBihX0xgU+j/bNAsGnsqLs1GQOJpfFwVu7YeitOHNP4fZbAHwvYDNxbCqIj7ZbZ4fU
rGhla4cuuZGNi3BDzc25wTZ9+k+jpXaK5DJLywwrDSk+7sb80pYBtNixob6eegqnzyIuy9B4W2GO
YsvhVTwGS+l/p1rcJxGi4G3tZ9N2NtKV6e30oyQ6s9Q+UAKYLfKK5OBzY0O0ZTcYBeg3tgwx3ya+
yI+mGVFlrAI22kmL0EBxva9jl15RJxs9RAND+qIYajnQDTmjp0yNo1qyKfTzjP4+/hFhCcxME8k7
OQ3LvM3NydjZvV2cZFoUkIsYc3tLutj8cFtH3w66tF4zqVsEWNmUPxheHW3rrGwvs5p+4HchicUT
NLeLkPGuY/bhA9hCtzNGPRzKJupuezxgxwkm3UWpuLzQdO2cs7xQrwNinxdV9w3+lDQAdlpEG8ce
EOExOLvxE04W0bfFzs4rSXKYLuzFt3OS9cywkbhkg24jsqces3mONVivvm6WTeG74rbSHQLWOK92
qJVptZ9VAsCyLm4E0yZXrSp66O2uD21e4V2liM7LtsbT6Cg0VbOHGdf2uJq4ozwlCMgxBTqZ+kWL
EuinuUdj1XeCSwfkTf/VKBw6DTtkwzTFRHq52qvaftN0KreAzqsKl0NqYm4PZN18ZzHWDVMqHyu8
VLu5LttDl8fdOStICxfCnkIP123YidnCqajH/EsOjNWJCh1HpujqwgeqlmkXzU75VEH9eRfgrvcc
ReZVNQb1KK9da7/0NSOYH5YRqU/wU0dJGpZmwiqhBLCDoF+HkcJIlwRx/UDifdksPdBZ02waGM98
olXWD1vSHWtslDabcfC4XTdTvQ1c7gBUTdTHjE9ym2TIXzjb0t3M57jv0san3Wax9iryHL7TuLvz
Rg83Hg3ul6AgmWEI3w2lkapz6zmovGqkeVYl3U9HT5QWM5GHsiVSxFXa3jcdZGF4A/O+7PQAPWWe
49Vigxkv6lI+IZPT3mcgYt+bJmq3aFbsyVW18YzGe+stY9wOTU12dox54iQZPss5ng6mPS9ccZ0B
gBIB1Kgw1wrK5xtBoiuZK4Xcg5nVsnB/GWXWneVsEIrCeNZd8zvmCptW5V1VqkcvMO+61npOKQeG
5ZI/NNl05gp3NwDzBiLfb8vW/JA5kXSR62rXtjFhRIOSVBcZWG3HQvOgW3tTY2haPy4OPVs8c5F6
mg3jpksQhIJ3+lH4LfM+Sfe8RBbHhp+YSKjq75z4uQ4UkzRR6LjWUWRDAvfWObB+vo14dZhYh9xM
r2UwX6vWIXMaBaHmCC51cpwaxCYVfUf2uLz5tDGprDlSGT9FgoynWuNyL31WBaMRQZ6+MrWyxjvF
U0OMIwpu9ulo8kP3yW209PN2LeBzgeu4QxWvJeZuY7AvcdG8Fo7/W7fy5Pj5W6GhHOSRIbaxS+FY
LW3LCTW9ZRUBdTtWJKbc/A4RULIlgYDn0QJ6DGYl5dLoPY1D2++EJOnqNq+LaV7g9P2Yc/1Zx9P7
MC8npeWxX0hLtrOHBi67MEv2O56MR2t0yIwjC1e1++KtBweR87zN/PRXa1YoA9NmvxDVko2kYuKT
qlgICzrfegE3Tj+a8d5TRqUUeCyjdm9m0Wsg0+dMUn6JAuvIqqLAKpsWKjHZdHr54zuRWe+T4b3J
LnuzvVgzSeMj9OOcJ69/lkreRiOZFyRj8S1tfsDUEcd4lfdjrvqZZdA6u0kpZnaheQJfp4msMlaG
WkaIMXf9TTZyIy1LZzs67keXGBchRLYNEnM4TRlsZM45CwSZ86gZsKcKQI3H7/i++zv+nOcYjTsu
HDC3XYVsKvMO0rN/VwH5eQwjUy0uU0OyIGjca+77uJsW/6Vv0pfWn0XY5gHCnnT6XDsQk1Rfx1Ee
uHXQfeLEIVJ2vXKnDyomYLKGJzDg3Gxn/yH1s2rjajoM+1o0bGXVnU1SY+NKKRChqnOPOUznFFsM
44IDfYbzNx98w9q5dfW5WKRRXa3IuzdiRwKqIcFNAdnWCdt9G5wdSJdhMMePqdu/L60oSIhGa8I9
1Ycg4czs1eDtxlqsJ3DyDAT6FHjDXZsSXjbljcdqj1v67Srvt9sk59haXqjWXQSN/gE9YADzI8y/
WfBgF+Zjx4zk1irAaqe2t3GL9IH/V/2H7Yvy7ithlm0LgYAATJWParSviHe4plniUvg1cqgYnxSi
rg0pso9FxN5J9oi1EZD3eyeJ0m3jNRIG8nQuc6KItMYltxm5n95MmRmwCuJXQy2vJVbWMJqgIyY1
wrlyrXgVPk2Ibt7nFzsv3f3kGcm+bPjQybx7YRJRvGg9P8TO+1uU1jtxU7dlgrQIl3ZOv3WdVcc6
SfoLqFV3J/ux2zeiy+nZHwyMWcF3LLU6Wql8YUNSXKZ0d41NejPqzKDYNa1DAi5I6SFOlpfe4baQ
5HKBEN12z5Y5/GSCOLiNPM/CF592IU108jxAwt8VrkNjMd2OF9+orjXfWsLdVsIwV+SuXLIih0TG
+IrKOuCQUdaZ6n6+NXvLI8VdO9V+ARO/42wqWCZm+Sycedokqv2Fdp5zeYxQjUl1JnKfrhzh3k/k
Vc6TVxo0/KhIoKw3uUKp1G9u3Lbl13KjOHYMVaOe5TOKLZJBgvIgQpwiwqnoNfeyND5aTSGpjBOU
wDAPQmT2ZLyaYN6R9EA2EOH6IzyP992kvLtaF/Y2stqf48Tsd4mkgftIUlG5yNiGLF18GKKZLuZg
/q50WVObral068Tf+nbT0JvRjqE1Yk6QOcr1kWTl6LC+qGiwutm6ZQ+qXybEKA5Xsmy01ZEmF7I5
AT2zOtPFxgF1iGrBdLZs6FUo4OUjmxuSECUeWz3sODzjZWnse8ScYVt7I3ZO4IYmMdOjQGW2U5Tx
KG3bAvmunHZq8QUnIysgH3sn4dVv9KUCg3nQDr1cdj+91x0NLI0ZBw9tYHCFt8gtK2qN9GssJ8kK
PPpqdLejR4mTOA6Af5ME95GdP01obsIoQ7VdNLI+WbHp7yjStNeU/6BVwDnTeoOCy66Iemb4cFaW
fLTriF2Kt+1MBc/lljKMIYB18OBxam+5vrGNygpAY1PoxzaP1ysN2R1sF1lYQWnbNba2sR2Yv1tl
lLTWWugUetpjFo84sV8E9e5AXFJcSxg5jcfYGSXKhZoPjs4PMOvGJZMKAH8b0KhcIgoJ0kbsS56R
UxzPofK+cN5bG3tIgz3d2vdI5NLDDHlcpvVrm+ivOCb92Iik2ZZpw0056GoKIgmJyLFDn8xVeGua
Hk6FSf80LYKHoCLfjv6FS+Uow8TPcJC6IO3GhnKrKsV09SZu2/3Id2xKbeK84AOZjcDeZlU0cV9G
fyJVrXGkxiVfnRPvWm/6kqlwQk/O3Qa8X4RHw5hCuxAvOZbUMy0e1S4uh2XXdjxAlBsPbmuRdoBn
Uu+dzE+2s2i/08ofD5A0NNH2zOkVQIdvCe12pEs+iJTfyRARN00F+fLY+jax4yJ3XGlSIqd4T0Zy
Y0n2xD61q2OvvLdx7lHodcMtXTJ4MJy8wUnA43DrIYW+BHSvmPwx+OesGaucn94hOHsynPWUbvTR
rhPSVgulmIYkP3eDcYD2IF7zop7DyhfY3Nr4xssscRazUSABc+oHVUqXxiv3MXCMDIF9VoTMSF2b
2v3ue0nAlCHp6y3yHolLQ0Zkg41daiQpdT3yEGYsSUdkVIPmoNhbDkmcCEHE1cJIGnrZmkK0MonS
sED8V7bxRxrgjzECSVKnmX+h5VilEPNbgpCB5G9NRYo24R3pCRzi0mlu7Kgg3TaaFqeGYWNwnzhO
DFrjyS9Mr46tPo1SmA91FMWh3UflQznanPaRhePaS7qDS0vpznPd/tDqhE5I7S+bnA4SXJfL+ESi
Wl1ToH0Ho6usF4/ULYUPNe9cG9aEEQfBu85cH4YlrfMDuc47BQsk7M1SnpoiLzFmNcsNs85r575V
ksXK5l1cC15YTQwY18OTbtPy3Osq2w+5iLbWhKgWKWcXkmnLKd7FwSYuF7XzGs7iruvsW+6H01Uk
Vk4Y2o4KLwBzDVPjtg+VFv3ZCEZja+dWTPOG157iqA/eLUzdeyfv7F0RJ9WhXsb8ZelLsc9jP8cN
nciHSJhuqBgpvAaNJU+BQW7NiOZglwAGv5QjP0eGTvB3ojCFWPPQYq2puTfEXfOkyLnCIGqwGcMS
po1jLihQy8Fi3y212reIxagFjd1BlGsi0TD8HwJDK90hlflcdzCKIt3bO41D7pY6RPblRRlNaygG
d1NVjfd5Lm7oibhESUB6y5seWklk6BjoAjs/IkswV/N33DvBdS4pYNfR3J0UGVVCoaH4QU3cx+/X
Wdp/m5WZs6155FMbmgyHU1VnzoeKA/eG3CjC5Jw0NMoi5cqdqF35EPeg3cysVTs3oA8unRDNu1yi
QrNOuS2NftveoSKG00Q0TYU+8j2iGB1c3Mn6ucS8Y44Jrjig1rfLewkloc5gh6mc/JuJP6QXnNBS
0WxSGCg/6kmbJ3zpNpJFf8R6UulthNxo51t00ngm3NeuoTNTG5MOvdz297OiRjHhumSHyyvndhmr
5eD2Lpt60PsxjWdquussOvIQvzv33bR0hyrO+9dMBWuaKpKYRGq9PLtJVt02XPJ+mouonwNuTO+M
e/oPfbpgulHDa6H5hnMrLw9DpdByFs5yy6IK3uZMkbKY7fYweWr6H+rOZLl1JEvTr1IW60IUAIdj
MKvIBQnOoihSszYw6V5dzPPsT18fIqPaMrPM2roXvehVmIKXFAU43M/5zz/4bNv2wZ1qeDLWHG9m
nRDQoK376xDjo0EZDTJfRH31mDBxu+W15/p6qMGL7C3SDhX5F4Ztic/ZKoirpdnehMaUrG1No/ct
MENrGTx9Sp2dbMCF3U8IY/1y66Ld07VJPxNR9Vx6SbMZgeDwqk6Gx2SKx804a9G77gziEva5/TbH
bX9feuUIjaUh4bkVLJLc0DZTnskHpx+cqyCK7alqI+fLykXzGShybwXkg+tYCet99oz0Msc2VLNc
XzKNQu8pKLv23ZIEi0BqLPfQfSk2ZNQRnDUNT3VVjBuZMzXETWt2fZJbYtI62mbfZZbhN33ZvpVo
fLZNT+SWDJJ2Z0iZvYy63h5EANaKpNe8z5npbvC667+tImsPng32Eth1/kZ+aLzW+3oiM2sUtybt
AMoiUjkrMVpwdMrRD62IbTKtohNsiRR5Uw/40YjwLXEkQRzkRxsrJoXyXrYpUwnUBCe8D7uj69gk
HWbe+DTqTrmbXTvkmR41/YXxu7pDbl+Ql2drOMGYnHahZpRY8LotAu4A/lNC4tm2wN+EMW9Hnk1a
OenebpEIjl3WMK8vtfMwyCohIjKY3s3CRWkUFOA5ZlIPP4qEpKxobIYDht+McgSWQgfs7Op7ZhHI
wKifxSuOZ9GdLsuR9lFgHskQX3PWM/uQL6J5fJhHoQ6BZczuaijHkaxn1Z4HkaiLTgzmJkoL7azm
4I3HewAJIKN4bVRBv1dDDD2wQmdBqC+hzYaqhl+tQgG9zua6f566KTkIWXrfrpiFHyZRdOpt4C+Q
Gyb8GPkO51lG0a6LGTik8P03gC884pHm5WyynfEQdZb3LANqnTUJ3VwkXbnIm8hIaT+LHDrdSJVz
tuoivouqojoFQelQfLV9/3OMqPNrM62stWJUU65Mu4QYGInhNdFS/aH32F5LZbhHRBzVF1Hf4iuk
Q9xUIpSPVuK4P5UYu43sEuPolCFmbMtzYoTYNAKQEXwUVUN97+CbCXRjBLvWjbNbxqb0UcyDu8ul
K16nfmzPUWRV+7ntzZNexTYGyThJ564aPsLBJLSirWS1rYQ9bz2rVc8YTRIrpofq6nhswS4zxZOh
pN6tvdyY3FXimcEmgdJSMJhLM9/GKN9XPXhSFbfTkSRpiQNnFG4zK2Zmbc7dBYxR9yXZ8wdVKm+b
gv1c6kLLdxLDNB9rsxJOnhXtZpMDtZwEBNPK/e5sCD0lVfG57irvK8q83cymucpm3bzEohxXmkjl
2uz78p5Bqu47DQVulms9nBbGkRUjLLoTHdrONKXbMGA035pVunPxZYehyTpI2/YryBzx0dYMw/Gn
gmQ/2A52CDk8C5kq0sANAGManU2YUDOVWj5vvGGomX6P9jUu4/Fqt6LvaR9RPoJJdOpQqMF5TFLo
pH/GxGLiQcS3UuZz502vdQKbkw4mWyUFvwRmK4VZPpTk7cDEa6jR3rvMuUWqfInz2LxpuuhOmnDF
biImnHCzkcyiqTkkAOarPAMFo3chlzt/iuA4Y+GQEC3rFeDUgHI42ZRkln/YNvgJftL9+ENzaeCd
IDD8eTCynR579n7QnPFAZ4msvy9UD2EN5qQXKwp5olqHL5xV4Q7MUXaZ5tw8GgQmHouAPWnlitY+
ZqrYE91CvF0os1VsCmdleBh80HJTa9Zea6z6TOR+7E4oFXEpviaB3X9zcdRH4koIM5o9rCuJ9Qwp
x7oPekIatDYMh9SqvzAfZBw2yeFzJOMYMWTw2s/yZ1CoHx43jc7ELVbSTu1bP3hHdH5Pc4nE385/
eRQ66ygNtrMyyfdTySoamD2aY15TwQt8dWZSVvPKcm9pbrTQ49PsK+xLZsO6tHaeQxoenUwARq0r
vB2xt1+PdaOvobrrYFjYLfLMncMOLxC5jBnKr8wsdhUsdaOOxarXe4LBPH3fOeaBk02jAoa8TVG5
C2ZCjWu2/ki8tJHiiDWmbzbxQ5PAqXIL9XNSRGJ5zS4tvDuj7hEBLXJeqILCCTYx/3WS5ljAd8Cz
8jjowWNp9hettRu/SGXkNzUkzJDpAxqHo5NMYt10mA67IndwIIrgAbY6u6kH5+/gdYiEZeacUcIt
WxkvjeRCDe1IFh9vsnt6dI+mf2R0PhDDt/ESnS9RuMc8jy6icy54LOz0wHpW9nx2jIgF7h2t1tjH
Uev3VXyfFvw/JVahCf2grMs1iG22nnoCFPnGU2ZeUqznizLeV0VzoA2AxqnBZq+3eSJAzYkWXIaZ
ChmxKk10pX1zDwdiO/K4qWC8GFPgux4MfDOZVw2UIp7esQdG98J7d6YrK4V1iphDAheMz9CtUHaN
Z8dG4zBw0bV2haOvvgrnhSRXmgQLzsl7rZsvDdsRxDuFOcIK2fZ2FMEASWGYEwIYLGocgM9VUDOj
deb6XSvZh70pOtki4pZj6v5cBZFL9R3cRUF4UbIxVyJyryKvGXDk9mvbkU1t9dV06xJbsiLDY+tI
KL612nLM3uQcAuVV9QruprbXU0S8cbdpjBkmgKoPYo4pFSN1LcJ4ozT7OZEt4776IxHzJyn0FzNu
y41ej0g2oOCalMmrRu9OVanuekFofSm7jcl+tTKpFI1W90Vv+Q7dGzh8+Ggn0UtGdmDQ2DTxznOe
98RLT+SQJdpAsh8AapebE0GIzhEb+VdynzUqyFpf4sv1jjxCVspL0UTnGK42AvWGy9QrMnTmO5Lu
AERMc61M7ThjPSXd+GtOzJs7DB/MPz44RLcV2YYT1uw0+UWxVoIZTa6xwQ3NVF0EOZmdqrZDHb+n
2peFJSzXsVCuz4R5U1GSQ3U9G+DnytB8M4xeW/rORpkAOvV7oeYHQSydMlIetF+19a6q2R+TBlLv
vEsVI/hRArtJ+Tla6Q9Sfr6CVMERtN6bWmzjBMc7AtInbm2XqNusyo+c+yQDoI52/lULbF2x7k9L
oox5D3j4rQ/ZhRVz77iP7oY0oQeQG7dbgtv1m8ShbfENbbuAoVJjbFU73MswAlofxpVj1EyP5uKz
BN6A0rWlUbkzHR0TB3tdKWeFQdeHzLPbMqpzSPmsIFFFzehbZf9QCgg/Qm5sqb6dNowRHdA+06JO
s/jQijfX7NcmmnJqx1vnJI+I+uMp2Tk6rB3NIAVy2ubxcLSKeZvA4oH4dlMqeNSg66VJdO2H+FSD
Nuf2hJjXvBSTiYLjaUKU1DvMu+qYhFCHxKQuO3SEClLU+dJAtSGIFwQ6HFjhpFvCWIT5NOXxS8ao
O0m9vRkhVE+aa0Iy+nKr4nneMecjMhXVQ9RTaitfr0GVGrGqreHUpfKQZ8EhB0KNZX+YZcixRumq
lR+MTk8KlfuyHLJk2EgXlwH8YmIdxcI8hYw6XVqZfJ0LBSP1scFJctHKw33wK5ZTyZdebo8p2mtU
hL6MjFd8A0IU+R7/LJTlvSuB6SrGTNwvJeavoXUYmqnNct3Ctt6ZQX6PxXa4qu3atwsOTZZAO2rf
y3dMM3sXauFuDpONXjgEaFKeWHGCeQzYbTQ+6HZ+FHn7EwHQyRy6nedm++WNbTYAVs0vy3YLTrxl
v1l7YeVjBn/HmGo1m7TUTblLMbzx7GRftDNcW/Jt9Qp6anYEwP+hAms/jTkJQZZclaX+gGH9OmM3
TslQlQklSmJCv8NKYOaQnvXIr6f6RChRzsparnbZU7P1w6GKmepBlCdL/czJ2fDtG99gRpaFzUta
yWs1BReFq5qwBIPcCjS1uiIA74AHnyLHus2ye0ZFo7MrJNuhM1/GpN5PcaLAWJarVOqEdPekEFg6
5lPObob8tqImlpD5sh8QncJVEKPSmYn/lErzmHS2ENl1k1g24YOV7YoIDUvh7Udvttjry3ZtJ42v
nOgqQnefxMELNdklCJle8wd8QSK4D5Nsm9VxTMsUNXvZecZ6hCe1q1KqAhuCdZ8s1MpkhbVtvGnL
2N1oubwVzXDK9e5cS/FSCXKQxrHaNLP5PWf9c6EKrlh9lw3xs8iz01DPn4x3X5qqfDbCTKwC1b+Q
fbBnA78rO2QDGi7wygqO9CW/IiP4RS7Pk66N14ner7a6e011uyyxt1lmko/qgPI1Q31Cf3Y2DdJU
C03tdEe1uCOhNxzhXSxfG5AaFuhg3dtaDe0uotAIlkUVN0hWppCObB6RF/VGA1O6fIJY81hJ9VB7
IQzuCY1ePPW7JNbumZppeyqr+4kNDq2cZPqYqu40TOVhysBXPBI1PFy8ap63qGlu9ehxyuGowam8
htMOB7bmSdRsps4moc15tJ1mZkduhpgjMI0cliKf4rZbd8yOaR9cgJaf4H3uFcebDrSFWIaZXFgb
M+QMprh6T6Idi9PtPcii6XC09elWGz2TZKBXOgtOb+iydUHOsteLk6Xp94MCqEwa7cVDD5r1hL2n
zTODHXxHSoh0Bhs4mNBjrTc72ZqfNRojtiQxruIsMpF3xZ+tpjF64YwyW+BFmsa7IOM570P9rDfm
TVgkZpqjtY3b7DugJBLsOZEr+7WandkvAqWv+nTcavh19OGoAI9twRuaAhpXw/Gh2vcg7/Z5bn4w
gzE2kY7WZnkOSxK/qiDfpxXsms4RC7QdPsdoLzBqfRBW/StnlhS0IVUZlX1tjGeKMNQqxnAc+xrL
p+4a5OmLpmWoL/ofCe+Usjxha+Bj63YeqgiblnGmz2pISI6HX43BEMwmjdhI2pdl6FZLrYNDni0+
cN9l5MInbLRTPqqjORsLWfob0vAujaqFPLwzO2tfyOIK1LVHbbqsO6No1w4HYh+PR4bjj5Jd3+JE
Xa53Ti6O7sJrgrtfaY92+uYNHHfhtmy9tcc64OpTbEKdGkbC1BmMB8bdYkaylJPkWG7FHFy93Dqj
UTiaZf9kTNFGOp4v4ZLBikE84vhaU621YvRH9FbTUvEeSTt9C+CZwqSz8r0zdI+6vNfHAtOT/B1G
wGZulswB+1zSm4KyvvHWQSsWR5tFu9/m2PqiQyzGYwRFJbDj40KEgYsUdMDSWfBY0Vqjf/S94ICj
S4q/SlY2L3NqHAQJ2Dgq7AN4TQXMiqLL7wrwmtq5BoZEnvnVJedIEu5VoKBtGQNONdPpNjyls7fG
WcZGljQp9zJSSlGybjGv8WKxc5zuzKvLMiuXxc/FZ8vdDyCZec2BD0cLJ+W7ULRfDTU52rjiaeCI
jIbyzL8NdRP93MIJvQMkX3Qevkkyb6gdyqFcFrTurOB15n4Yu2ttajqmoMTSB6zlqoXRE+68ohpW
WVDA4SuqlcUTIDnK+ejEyd9DE7Uf549FlHLUz+cQDw/I1a9epD+E1shrADijc4LY5ztd/bT819Lz
Xc7GDj/EnxhENEn6Czt94nMh0POnQaHVThPYaOdku8HVT7Vl7e3Z8lsHknqpPWYm93OJzLNf+4UT
iv5qaS/sp+W3SWqsYiiPzObhgIy+2Yj7eHCPQYUqXwb6e1XkW9F7flXIvRtMOzXleAhr+4hHyKFk
tqHa6kHymLGxTC5dNhY9zAXakHhd9s7GuZbWez7cQwqBZ2WulPlqhsFZS4PdaENTGdZB8Wp3gGZ0
2VpwqMXZ6X4xO1kXgLl8fYWqDxx8DRPcL6JfmID6CNCfbabHK5W04NDepuloIINiLei8PFEfVNz9
6Y9id7+66rIc6mMV+FTGkQF1BEiV9Die1Hl+M3GCM1RxaF1ShVMDbwF2jajqoG2l3qYKCZIvFihO
zAy9GXzZqWvcgZ4AFzvv/K2T/bREoyAmJ1wMClzNrGF5omzu8MRD27GNBQ2FbSfFLoB95qO9KgmQ
grnL/Ak6KMnxAemLWbbjJ9MR9SbTx1/DwmfmciS69WixrCwPURl1Q8iTC44HReImsdCF/Ufnz0CG
Ym09a47YBEMIw0TfZNCrA4jTGQ8dSqM1NoDxDGsbOr8H+3TXpPXI/KjUV83MZuZg1LpCKYV1gQfz
IIaaRpW1i5MSD1rs5mgNX9rchi2ETmDZyjxshImU2DmmjWJH7mSYvEymuOSFeeEPmSiE7Kh6WFxq
oizdxr12XDYgHi7JFLvt463O7ILUGpTUCGboaHqT9t/u+2uoyyccajMSbVzzZwYIDJv/GDLyT9la
l1VqhBNAi87io8/HCnFeZC/jeAvtATAOnKAsQR2b79xamNmU2zUz0GXDC+65pkblqLXddPnieOWI
pvCDVMAmg3Tu6d1nluVqb44Jm0LuoHapUa/pQfhRNV3AzN198HKYsPprmeEAhTXZeQ5rPmKK33R2
bLJHJsiLcNySQQg0jsVJhvKW66izbeeWCtgHntb/ctL8Zi4s71h/nZV1yIrnxn2T5s90yFks6WYQ
fiuG5GBRpoFD68PTAPS70Zg/PMUKY0EnNPsf7gwSmWsKlt9cMT+eYd5mtt0+BXWR7JoRjbYZdS/G
DF9ussh3JSnwByMtC2JkN+wI3s0+VV2p5xJGKJL7aqbeCMF97cn6sJWDtsRIu0+jDusPzWohVpmp
DpUs7HWAFW+oH2xrBEaomp6pS0elAgus3ujz3J+I1hhX81KZsAB7Rm0kUyRzFu4V33w3pVUM47Z2
k0vIiHvf5VNAN270DLtLujCJ1W3AbHXjesrEoEFZ7yHwaLJrw1L8UGJQmd8UE/hu4pDa2JvdnZX0
8mlheXAGzXBcjJAqVDlttLayBtWjcD+HmK2zIU+RCAVYdFBQwyIh6qT/IFP3hxuE+Cw01KWrnjT2
1WhX4y/dJHBxVSW22EUaSYKWjItV7niIQVixYpeXMjlkbsigWfS4ZK3MMBT1uvBS57F2LOOUZSUn
uAzTPcQ/GJRRDU1Vza7OvhaXRKfMpK+7WMGZMA3w+h/kfez204VzEuDRiZtrWyn5WE9DzCSroGDH
hfXgegTQi5REy+UdrU8QTnjilciHQJFtrXEEDJiCMjrPmix3PbtUOGVv9E35qi2nB1xgjhNgRQFm
vpZpg+bT5NGoAPjUSW/KF8sKTovybQqqU0EFrEBozIZK2IF/6hmXwjUiElqR1gxOdQXiAFZw3Rdn
QqI6ZIfl+TQK+SZqVLrasEX6tyO5zZe6u1tcsBtEelh0tCf68f04yLvADk+a7b65jb7xwmQnsQHV
0vDBLu2VgVIlqs3HxnZeUN/shWXciy7bC1s72JRsatA+l3W3QAQeZOaVaQLGQ1xriu6SRaT0RuEH
YhzUQh4Hm5eQA1pHVKe0jat2cnoOpQa4Xpdnc+i7izma9yTSHJFHZLsurLdt1pxY4ig0Zf0+xNrW
gMqq+hBUL/IOCDcgFjlh6beR9Zi5Ee55JuCoxGqA+Aw70y6dkdCTGpfcwgK9husQ895BZt1RJ9Dg
wFlJL2L1P5MZO5SheCLW6IZtLy401jVNwPLd6TQN3XOeTTiZU87AjL4fPDRQmJusLb3dRVl7ha8C
MRVxbt4mO+UOW1xyvHU9y2aFkHDzZwUmxDk0OKvQWRww5X74E1LgZM87dBVZw1QmPnlF/uzp1ftQ
Ztwwnvc4J1ommS/uck5Mdb8tYvcWpP39Ugg1vTWv5dT5yWiUm8nRP5e/Oq2NZzFjpZfJd23KtrpV
vDjtsv1F3V0eoKzvHA33J0M/enX5M5D1w1iHxzFxHgCFIaZkDhQy1sdsXeoKYpkBrEDXT2WCgbn8
nrlCmdO8RkyzaTcfwKnPQzfAwzf37VzD6bA01BXxG1erwBbGRMHb7YLR9DuVPCec6DgR7HMWx2Ik
KHD2yWEV0F8NCDvFh5vOj4mbHfoufg7i4hesvJLtPjtkGALOdIOw2Q6pQ7ftZA9GB/cfPQrCUA/Z
CJ2R6VU/6noyfNny/aNEgekkxZqB6AE3x/Xi7e5EKURaQixsA84NphzHUc+AZegkvbi9c6Br9C4n
MifCV+X2TOCnRQmFBnxljOya7fw2zM4d/OP90GNGGI4b4WoXveteDZ7VkA6TepxxkPZjgWDsFO8a
Da5aVxyamXynLnAhdvVvYxfe8gB7Aug310rDR0fMLg1PL/ZAQ5Du6/KzgH6AM016SiAxHwuzfOgq
lKlTajDATUnozaMHwYzMcLo3WHeUzXV55eJvIbpEmyZ104fFvrllXMMd16pVpSJk1hWsWuRAyCdj
6IYRjbmKvjvpPnQR4LPC2a0pimM7Gq8wxndlkz/U9iclxrJI0/UEoWyaY+YoznE0tJ+o5J6X+4lK
9Kaxt0Fx6/eNhNmTp87VavJ7l0vfL86Cy50mSUXeWqc8x8306jS04ZodmVep9c+5wAa0sP1lHwpj
Mp/BeQxE+XnjvkeRQl3vJXtDhwBfN83VHMP3rknvIdI8ZXX55rJzLT9XXCY4bHcCK8rF0L/qS+YO
xXQXTJ6PuOQUKAsFsPVWihiPkgUBZxy/divtOyy9nZPaNMa4GOTVSas7FkJhXHB3eUd+kG+8El1U
EzXHmHzuQEU8TnlnrcJCwwNJa13kGP09fFdmf81G8+ZrJOZdVbV3VTitPdUuce9BtQ4m44du2d5C
A8KyI4BbbiPmWxqX2XU/8cn5yBHpdXF/6Dr3mBnyVho81LCtVzJh87daaHCapx5A+beeUaR8/2jf
eVxgS1m7povhQ1sIoamImWpDXJXbVI+wtNP3FXKS5VPtqrgB2G61ENgl12H0Ojg3lIgVsJVlMm2Y
CEgtDFXH9oaFHGRe2V/qKPqWY/Pg4FfqVKk/GeO6iIK7JbCoo9MoGnunz8lhSNXP0LLfvaW178Wx
LkcOnin5MqjA84LHz4wo2TiylDccYP0xC4UcbIpinQTx3k0dIOSMiWfknZy5O4TA9dy4axElQBWO
SyFRur+EW/QfaVMMT6oN4IvIHiVlfHDMftjadQiQVh6Nuc7WrQmvsDSmS6zG1QRbZefOKv12jfbO
rMMtu9y3yOl1+tq8VPDVVxD4axgM/W7EaqEpxU0NLvxzxHrHAjOHx6ItnSt0TUbAznztDIRDebEE
KxTBp+qScJ07IXXOGNBf9gbCEioj6ZQ3Kx6+lu+ALc0u1py7yIBlw8T6R4QSjsp7ZB01c+jHJF6r
1rw33dZA+41Ivo0mfw6jg22rp5b9grF6jZYHLhnEFURC3kcstVuWjwccj1Z56TDtFPch/0/XplsT
MUBsJGV3VDw7SYwcj35nzjFx6ZagEKYxOHmEEez32NrAWXVAU82fyFI2YRyfh6Y/tvFXBZ+yLRHN
VtjgCku7X3ZUxXYkoFmk7NvO2G87w9vbI8xmp9CumRnscBAAjTKTZ0vL3hFXPxdDzraK8Ndo9nRE
F5QRRz0HZLKbN9xAzmPcvds5g6bFUn/nZqyr0Zowry4+6gDaY2JDa+/f9SzoNnFUP/Q1Joc9AEcX
Jkc3FIIuOHN2SZvqW7MFIE9si9TA9FQ7kNPHgdM06KlIgnk5R2PvMRDhcw/TmIkySoZCnZtKEMDm
VmQENFiRKW2rFfNbNEcvWuTivzH40+idIOk/pb16Hk0XYEZxDAurqvdBEfQMwcy1jXPdqiSel0ds
IZDfuQVudzroXdPAqYWKVzxqQ1NvBwbv/iCx8+mlNu2GEsMs1Q3kpTcV1l6BV9rbUKvJ9gkqdQxQ
2C7aEZy1oJ2i19VlsHX0HMsibQCemgmitx2uDWPwDIUwx5uip16jRUToNqgvpwH2GOAZ3DDCUO9h
50EfsiQmw9PocGAH8thAe/supRg/vb6IfctuxpeGTuWKTcG8t8u0PQ7NCILmJI5agMFjTxTnPmqV
3KPnAw8MmIJubZkHvhHV6dGUQAUy7aG8DsFY7WMdJzLiWLrBR5WDL9jMsKLoE9RxdGr1e9pRBdIh
W9STLY5SxwoNED3jgFrfiOONN4b6zu0j/eRBPKAeyAcIO014qMDB3hgz/xzsoT05qurWZawFpyTF
SKY0AD2UEcaPXdGPd1OPDrvKO7h3OcN4EGN4HSNkKuqQ8S5msznqBTg84/x3osW9e9qnbqMcR7sw
lRTH0A0z/KgN42DXzVMjJ4JjvLR7h1RQrVUJWVCn3rggQCRAodGvs6gYOvfwCWtGI6tyxJyLb07T
G9jlhmUG8V633XVggJpFIaY39Vgl92MmsEIuRfaqa25CJd2Jr9JwdG6920Y4OjTxZmqTXzrP7YqJ
2PREZ4Q9cgSS53oY+usSDkGJ3GANCtFCmIlAUnM3Qajr4t62jHfMsQzXvdsznNaZw00VRuIRlCy4
4CC/QSWwozFc+xNKHo9+nYz7EB+P9aSC+Cgx99jV8ZgeigVPj5U3/TIrBVqps01SbESuPy8qqsoj
FQRNHEq7skEhpbUDBIY2wVcpjlS7h7A8HEsZzq/U1M5ak8GbYVjNZqhTcQhct0OPOWHaZSSWt7Hs
+kMC2PmQ8pINDkZ5tLI8G277nDsOYmbcDpNGj2An48NhRtAIkzFGuS7xqodR26/qxMz3WWre9EFa
V8/A0ktTdANOfG9ZHuEgRviJFdYTTQby8FC+tDNADIQ+OCqVm2wtfnzMtOQpTbP3wdCtfdIs6dVd
fUtH61MOec/OiNwM+SCecmH1IiYzwddCL26pWZCuoWL9bSakeOVWTsFyn2CLldIiZdCq3fW/N3Sk
WmtV/YNZGddIGb4rxWHBcEAF92FenbMY3YmKHhQSCStAuc3UjL45qkNMzdP1v1eiraIwRbhsGOK8
AEP1JL97wNfGyz9coFbVpczOqUrnBX9lBaCHGzdTjvqt15r60iWQ89CmvqSL85hwXgSS5lVnNa2P
JiPzQxP8XFbVc1Thn7BgRV57P+c5DoTFroirJ+mV2HdCUsqyNYbvG3i/z2nXL+5gaMCgloSJn0K+
xh6h+3AihoNYMlz/9EH9j3+yb27/9p/8/KOsQMjDqPuXH//2BGepzP9zec//+jf//I6/7b7L+098
vP71H/3Te/jcv36v/9l9/tMPHJbUZtf+u5lv322fdX9+fvhdLv/y//TFf/v+81MwOP3+47cfZc8B
zKeFGD/99tdLh59//AbQ+A9WsMvn//Xi8gf88dsqbv7t6RMHsv/xnu/PtvvjN2H9rqPftBwhXBcR
7eJ6PH7/+Yr43SA6zHWkB+cU7BPTXYzcuuiP30zzd2gFuunaDDhNz1q8sFvIWctLxu8QUT3LdV2h
S9u2jN/++29/+Lt96d9vB9fir5//N2bbjjBseFq6JYSlu6YlnX8xTIYHmFtKnwU4q1O5X5AmcvBd
YwSPajO7Q16nyuhdeDWSWWg/fGC1HpGBIFLpy9j0G91pEiysBPqwTVPGs3v7f7KgXuM0rr5/xp//
H6woQ3I7/+O/79r/WFHnMvtZDp//uJ7+fMdf60n/3bARUeqsHd01dIkr7t/Xk2n/bhuu4+KLYrrQ
MGx+y1/ryXJ/tzz0Bp40pWHZlstS+2s9WfJ3/FZMDhfLNSxLiv+79cR3+Wc7bGogTifXRNXn8osw
rFle/wdffTVOIdoJK/apVRloJQIKTwd3scAzwddh+iA0ScCcjAbFqMc5qAvb8acqSrddPba+6DwT
UkBkMK8Ehi+mgXorl8PKjFV3tGdj2wZJsOIvyreGM948newCIGSUoFp/tiMG3JzWPtsvZcyM79Fk
Og8NEF+HN89OR5adVF53bt48x7GPIZ5XNlb5oLEA35ykpkuQMhCktmoHdObQ7I+6dKj4AmbbIfTP
0nFfGdyQy0UhjyMgjxZWcENWr6c88YWJw0oWLUjHwkfttGk/pfUBgGxlD6q/D9zu25IFdW4wHgOj
+IlwDp3wVO0LLzunjo1QZxrfq1rtQ8w7bdU92Z13taH44cWFtj7C1ToJEOsH95Wa37iew7rTGoem
Mn5Oitbe9tmj1g3oOjIvxHzN3YcmXKsJA5EaLpWfNQEOvcY8w7Jjhmg11kPWhxcaIOELuwVZSnoc
J4cdEs63Nirf3QR6VI4IPnJgGGMcjD2aPrwNjAyYjiIhIO3rKDx7y9RMYbpXz2tjWGIxzGPhfFuo
eRSQoRUiZ+qnveE2L3lCFxSZIXhlbK0LhuRYPehPfVVne3jsq3xgHOpggYBSqvlpBMHjpBW/BMMM
SC7zV+12n3M7/4TY2m/66OBQ4GMVMEkgbxqEph1S/79IOq/lxq0sin4RqpDDKwASzEkkRekFJakl
5Jzx9bPgqZqascdut0kB956w99ohw2m0vbsCqaWjzZhma5IdEMeuidik4xTH2glaHROOQK/WDVCC
yFFTxtTpCwzOLAITV8z2IRqQtVjTG2CALxApY0RocPCJHdLEXD+mCvqarIGvk4p95iXyuO3iGeLD
1BZOLKnxakyymEkTwoXab7QVzOUEQU6Z2yIaus2kIGGEPhKc8CMF8IE3LcI8F5sTtYBpXHRAg5CY
k49emeddahAGqhZIGGRwEQIfy2nnfB0J+HCm+TvXGpZlUo7WO0fLgRpedtiKTDS5GqPU0ExWYPAg
HGkqTEij3mSp2D7qQ6BG+zLL522iAxzs4vadJJ2fWByEc5bNjBFUVJos5OO9OKdgl/zuU41P1TzG
X0nc2gXWaJ4PizolR9sM6BS8+ah7NcjQV9Zmr3kBJoqS4tAipYxSYchm/vtc15YrThiBcjHcZdcq
6MWdGhI+AqJvvpVTsQlMLP7qMOXbrBfjk9LL10LEpuNnN2kYnjKjubiPlNUsA2lJWwJ/El9ELTz2
AV5v5SCV/aGuSFkcujdNaxPc5mQrKjqEsUQfDkYoNqyKzZ2izfE6irSdoJn5VuwoxGdjKwxqdDLb
ch2O2j2M62wFxzUsEiRYc8IgaWigMuccUVR3/a5Mre7//9W28CeNCWa4r5LF0jFFJc3n0ebhs6Mg
90XgHZPy12UlgqHoN/WZTMS9tqCDJreMLXNlDlhMErpNCLao3TM//WwLhsc1Fi+50QyIDJtOMpS1
kSS9jdnc55lH3wmMU2VQnerKeS71N8vEvTJ1Qe4iWYcHpSE8z2FQhJn+iZUW77F0LqzgS2DB0ojj
gcaaLy8VvzrakVmAG1P9ixvc5UOR+tgwmKyE8nCKmsBpSu3pd/W3oU/PLpJ1fptkZ5htsDNUbau2
aGs5PZRW+paBcBRiZuNLH3clUvRyCtclnFOn0AzTlQR/k3E1gaNAxwubV3J8VlppCmutTP3BDhs+
2lwmB8PstzxyxFxiQ3G7Qt1ZVnceGo21lw8H2cZ+3NhlFO5xBqEL1lDWy9GnggG+Ldo/vCoFJxhD
aYRtg6bbeQQbPFTmfVoShxME1yg1n1xIEIP00k4xEWEKl747RUduFv/MMbSCDPABQ0imM5Iq/sls
ITEm9wdZTTAgIIcWzbUSCfsAvouXdRYst3FyjITJJYmtzWoahNZGn3sBmzs5DUSPVRmj4VQDv7aD
aJk9qwxRaz1+NWCTfBxQ4A0gH+dFwror+mmtNrwLxcOyUGchdeOXsmFMB6GHNdtydvXAv5UZUyi7
ppXcZn9jJN+R6ejWGNxMlQQ+xf9WRaVx614GpsiZCeFhr7K0cxmpqPD/0s2UdVdBDuK70KVsnqGL
lyqMy8HwZzrx9r3oQ2GV5DLDstJ4ln0GW7CdUKcyFZcKDmndQMCnwu2qiuLS/QZQVV0mL8YyoZQc
kHHIjCO5BQzffjBJiRz6zns1az9GWVc4XZvPcRkLGizA9Shq0TbAKSuZnWB+xDthlFj4lRfTumvX
0OdFQ3ltO1QTFofyUi347bliRCCwfMP7WWEk5pSgWRO3rcJfVwdeQVNDGRda76m0Edr2MvCBeTf7
gzqJP1VSb3Q+/MbIkwjVLtwJq8ZhEOJp3BsyugzcdHoAtwDx+XuDBLlscXP31k3P2n6VWVa7+hf7
prBdKG5mrXpKzMjBxHvixCp0aC5ftQ4R48gLVeWNoz87j1XGpgtB8ACgPNPzwsXdZm1KpeZZTTt8
96ZAzlX4No34hMPQuIbyfIZG9W7ljQGH5Y4XU0bszu/ULZs/kCaJZ7U46TCyiExIjNLNTcXHa6Ky
I1AZ3bMz4gEb7lk8aLuKYXZUXRSoVVs90t0kgCEUMoRkDXsR+vLEduQtmk9AeCSG1fgjdbBidigF
/krm7MUS55DoJjNBAVdJFq+jF02xbaZuY4b1lVE4Nyxibiiv31DmNDw0qhPg0oiYjG5Vrp4sZOGE
6mrTA561dXm+4uzvV4mkSKtYRnhcKvTIPLmsqeuTxDwIx0yIbLvBGGJKd1YHdyb2GQlmBh8ViHwr
fkuR8A9CzCEx+wtWrn9KHe0AZZNSRUtjRTVAyPJWYLpy83ZmfioSCZBrLkslpuFJecn5ccR+uwHY
u5FTkOXsUOWNZggIvAPV4attNljfnT43VxWYLpbuYufQeVHe1mrLa8MprOg5FzrTkSZmZ/+A1src
1wz/CPCd2aIWoL/04KNk3pmJ8e9sUFyaJvuwauhuAZk5sGyLCQvFDHFDZXYRpUV1MSOB2ao5+Bs1
jgB4KevJxH2PWnFLrNBax0S7NzQqQWGI72etwcDE3OMQZbVvD4SvzFg6Ux/MihFMKhbUIMWMGv9L
UqZWkTgxb6q7wW5b2Ny1MGz03JAcucAAUQ0f6Ib4t0PzSvwEvgoiCZmUlp7QE5E9xcK/AmTV1BgP
gC3rGIYbxolvq30GsolyHI+VrTRGDG2WTQCEwlgtHmBFBZiJUFNy8TZPITJSA4hEa6wh8AYEgiaw
C3KeEkYtEGjO3aNj6NFoxUeTvI8pBY82lm9DHp39Sv7A/sGGIx1+5xy3QmvYKbppJ7aifxo7fJLh
GTsJMS9IxbySLcH0KlnVbZFJjKOa7mvJSl2R5xf1DRTXDE0x2qqq6XJIEdNeZjW6ShQJb10QrtWe
lNNGzCWiTq+gldCnirimYZhgWMD1JKNVKCOECP1c3VNBQRGbD70HVxY+kBPqBctJ+gMkCJJrjYOO
dwltbqDvOvSpGOEER5m6LxFha1XeRbXnZjC7fKOPNSNeDfaqOvnOYGaMeTttb8KwHJMu9kw+gwN6
BrSBgYWT1AcmPwNsvM7/kWQl20+KgYYnKWp3GMMXmvW3CRNJXHEoTJ0iQEeJ+SEmbKAQAb2EGXyL
Drvdb/SDFpBkNoriz6RekLgWztiMDdja4T2mS+O8VfUVSKptptfEehBQkgjJ2bDANzHqtEN9fArt
Q9L8Ze/eH+uG+7M1aZ/iOF4zTTcJ5wtu7UjZYkdwwewo6t3AR6Hgt6WbydMPDIfZrvABDZWUrHyF
73vw+ZkRC8iizDK2YsN2Zhime6ikiNCj4TAoVnLGdLdCyZxftDJ8tkI37rBHb9USE4dhVCyFcn0n
CwSYhzm/zAxH1c57SqUO1r7eJ3+ddVGt6XvieS/m9N7VRNE3BmroIC2eogxQzhBiwQXZij8nRwjS
xOjl0vIelzJM0xKqFA6GR9h0JPUttAFLxQ8z5U7L5hRpDQsvLodkDuA8xOV2nAjTDbqjEHTMw4dm
G9QQ4ZQuzNcJ5vkoBQSLg9HuZ+urF19xAjW/rSGxQb9Dl1bGjthmAQNeOj1Z65GXoF/RgUCYpJ7Z
7H7cdmB4nc3KHrvAZs6geIYS9W9x+O/vkOrhV7S0VTl4mlrdZnN6+gGMfkt+Tcs/ZlZKFHhWApVY
mV1D6QJcgIHkYZmu15mw8lX2JiKDXoS+ie9q029n8eO0Si3DgqLYWVkErhCwtmlComwmMmayQDoG
ckFuSCYqrs7TBoQ/OQNQYBqr96zTJ53MsMXvq2gAfiSUSQWNe5tbQHelW1UriyKSLghZJKKmGnBj
oNFUtCQFGNbIAknbpAWecUjL/LKif0yaSuVs1scW9bUz5R30Gz21h3DajS3AfHOEsFsTP4fwVKZi
Q+Qx77D3aHbss59WsuCLGZozWyios4LwAIU/REZPEeSrop2N6qPr4teEvZNph7AL2yDlquSjgOg/
6PEfxMVfU6tArxCwgNqA/iS8g7C8jtqAPLrbGvWwsVL/3yjfjQlSc51/5QMBrZZsceamS66TRttn
ItQsSo8iDd9EwgkdC/EZs4xYyWicNchpqEZQ+iBFllA0wcUKtlUb/zKQ4HApnj7DHUep6HaIEIgb
EUFT/UEz6rviQHAPIMFEJV9G0z0cv7x2IdD4Js08PwsegG5+p3DUkfPFBUsZwIsWcDlDdjsgqH5G
pIGqR6QA1C+UzrnTxNldEIXMTQ3L8+eYCiUR7uzJHjqkfjssP6Qshlsj+psywdFk9roHQt3B00uu
UJ1iMKdiMAXM6l17qWKE2kPc/cuySECiGN5DngALhGdjAmGyVH4YaDksR0J8W2ui5AL3oKnhjKqa
ALpLwlk3hhnKglblb/XT3ejfKw5ysB9JuA1Mn2WV/6OaqN8gjrbwqA49EsJ1DAYP5hqXo7DiVHJx
pbzagEIS8wb3qXRFA/FRGCBU5tJrWf8zWMEo6KPlQB8pRW5sIGsyNJQdo/9U2lZh90I5boxI+4WS
CKS+jFdpuBcyGWmmUcM6l4EZyKvYEEPE3sqboNAyyfimV8qehr0EXBf/oZp4i4t+FSWD4spigbYo
2WgjW7ZCym8GvaJpzNuO91PwcaBO4ZHuGKfmMRTefdIkerHZ5Zp1zLoJPvl0ZBR2sAYwsn4DxR9f
+T3smQbP0TGsQwTYVnVWa2YYMSSoqMONYZrnWkgzRxBJNpgbAyNznmUrU4p2acye2kCVX/lXpQkm
D16UuQ4iItCbfRiW+jrveaWp+X87rCG5RJ1RSFjTE1ECt4dWUbm3i8F3sMA9l6XySIadmhBe0AxZ
5tbNG5MabS3hFXfx2Y6UiCHHJSMpx08gmyQomqFza0SszjWBepn6iq0B5fJAilnMl5mN2r+wiZSd
lZaIOuI3fU7EFbwP3J+BuC4Z6NvTBONOQ0HOKH8E2AVRBxUSxOf82caK6KnqxOyEJt4CVuA0BirR
qrRWfar67Nr7ik1XQdVkaBcKfQzRPQveWOngX+nytm30Yzblf2M/VSu5no5KPf6Fab7s6MZDMumS
M9bWXy79+GXxZSnEnejzDykjAuzf5D5ADgjmul0ZYpqvC5j5bIR5DabgULYq4zEdXEqh/SBDjx0h
mh4T3isdmPIoi5c2E9jgBeegJCVnyJA1gv7chUlTeo2v/0Q+1elEB90BJ2cgh+as5mznDbJjI7h1
g3pHhvmKTbQLEmdD5O+D2N+jY3qGGtiQqhro00zV831d4jak980045onVPoZSzWzra9AnjfFRIdY
T/4KlDKVoSzNWLmDP7IKBiQb4Rb2T+OkfkZwUBJcWZZYW70QPKG2dm0i/UN1dJdSZqZBOryisTpr
IEpBSklPnZseczTgaah4f0kUexDuHoNINAkW6/XEZHPNFO/F4Iml6TT3W2DGjrhMFdhNl5ihQfwX
yr0bIDCLaNbjsRrRGvEo0r/zkdL8FbGfXgbSIIcqRAMdJbBYE0wzoiewpVY49xJlVsf5m+GWwkCa
Q5hnadoIvbTuU9PGgAkMr2a/ONcZulypPcwgg71GYSKYySRNgZ+AXU3L0lgD7o2ZsWGCAM1iLutq
JpBHaCsb3RdvXelTXvGyYtACEs3XakWWtNaWinjEBAOQu7tVBrc/jPIEa4rJ8mCXaPJVDNuM4jjJ
VxpDHGdqir0+ZkQYKsGl9xl2ssNi9GtAKS64yGejrLbxrJ37gLFKTGiJnNFumnRiFtkLSz3u7wnF
POud8JGVTIkAr0ReKs23oWHXOXbitebDr6ZM7B3RCF6VL5qrmCnkaqtk2aVgLr5FA7QJRAUZVQO1
ai4QXs+sCBnbKDmJYxymfm7p3mwo6BuNxf8t8LcwGfashpchEYYPXc+Ssx7qBxNcx0Gtp9kpKzSC
qQootB8jpiKjCqOKOyGrQnkFrp1yTWR6nEdp5folh4wmGBzbQVl78Kr9TQqSdHlPgz7t9gJYTAQb
y08GL1IL5l1AqyXE4UW22mEX8QKB4xKOftVu40zNt7iTY8aKuewK5XuDdt3KqgqYTn4CXsLoxeJi
kSzh3EnhvZzS3m20eh9iGxZSLxO4taSePXETzH9yEorrGuktqDucgU2WdDbBxqZXAy6thGnYRjCR
IzbXnjQiKB7gi2MDyq6RAidosgbK3+JV6+tKjO9Wztq/76SR7Y1A55MM4FqxS8X8zknFBTEN1Z5R
BVD/rvnh7HWw3lormWSneqjLWyQVtx5NutjPL44jjAS5+DyYVQLFJtGijSpRTIUhWbu5aOZreRk9
zEWy8FW4HUX1p1eXsIFa/QM2jBymq/bkiKWrUajZz3R4WhMDxNXUdvvez9/6MKbHM0k8KjL0oSO6
oy0LrJ2UhTfU2g18T9+hiKpU9kOFMFF8w2We0DhDD5QxxICKTYgpl2ue8zwfN1hCiTnoKTUFof/q
QlwnYvBRTYxwSpETHAfGqtHVDhCg4eE3OetoPPaw9qg9kUNZSgD8R8WgEuj6BdLawehylQrGwuhm
SPtRvlq5BepPkQLgIJDKDMbhSdRGu0TYlrIx7nUctF1LVg4E5l8FP62DVDf2YtloEJ3DruhCMMlt
prm4fjNhnDhTtKUIUTsHSjOthGU3mjmdBqWjaJvMbV4y+GmMxeykXspuEZhZE8TAtlvTNa7kgsGn
JeF6MFvqUNROCHbDdVojstEbH3ukVKOMH7n6FJJYkCajsEuMycDQwUmvtcXWFHSoEjHMzkiNYcyo
9IetWkBIN4iIkLpR2YiBufbFCrhPmqZr7KoYa6RJ/sNN0qwKopBwlwKsjfL8yPPP8ibvfkWpHldp
HEFobiO3SkLD7lhnRWtwjrywEhGFslwqLt/GMckAg4FIWSFUSRwZYMscpL1jMXHuApPku+XnPWSD
T6fbPLFxsJuKxAuEsngDFWDNJpVKcakeLXrwMnopGrLfUS9/AQP/jDzfflKxIvG/Mll9lI1xmyCo
SgMytIxLncFzYkezvpsl7VW18hqHxwUMq2qb0vRqM+AhuYnXH1WpqxQYMKa5fAvDGt0JIx4nzb7G
8Keo36oZF8/ZFL9n8xD35yQ5q2rKFIA5jImH8S3A9iv6l0C+68mOyJKkPwwZ8XHrApuduBH0m1+d
kg1in0F/y6VbSsdaOIP2pkg3IzwYrAb04DrIHr+Wt6Bnq4QE1jTfltgDq3sP8TTzNSM6kTCcZgCc
SphqbEroZOEGjey+YKgI31Z1K/QjKnCluObGhOmAi1P8MEPo5WljJ09x0I++3zhMlVaK/5j97RAi
7O+ZNPinPLo1DEGHtyVeoPrsKcez6SdXJTyQL2W45+qbOR069eHPf7761IxXVN+J3thY86c+sMzT
b4KxT+Y9tqxkXM/WQcfvZkHlQRIfmocx2FX+foYsme2t+lWrNzENcLNhyi0xUuCAx6kaN1uxpRd7
D3GgWspvmTxiMyZk89Ay7ymx8e/l6kcsnob0CwiOaz1Z6dlpav669lGI11m9BeVfrD5zTecAWfTd
pzb/DIPv1mfVSgEhTGSPEm4ysH6adP6XRzr40LJv0b/L8rfPCAgSiyzdFEDHMsNK/JF86D4CKMBW
S0rAbmmgLcm1wMOVQM8JNdMZid1EuipObAkw3XKc2AL4smqA/lx+So1lI/HP4IAZCW8Z5fio/8uF
R5FuNUCoGHpI3ArJ4cg2cU8W6a1qD5N18QGdJ0fA1RGPm3rIg7UpODmUnjVfZq+8t8NR59ROcqCk
4RaJlhHh9t8owTZXT/zKBHiNccbB2jMhYhDQOw3OxrneRFW1IVLTLYfcERisDMNnRycqSQPyNAud
Fv1FxTJb+FywQiLDfwvXfsAFrTK+pvfDgKTvWzNcyyaKRwZIc8pVwMzJoPcgBSaF/UEFbLf6F2oJ
KlIe6epj7C0AR4UtUUqFRkrobrlahu2WgMiejTPLb1u2fAcxWMpLYE7wK+eAGbIXz5cQayTD/2V5
tp6lVyu/8B7oZzE5p8klrT8D0jqJH6kKKBmrKlq1VGiTQrzYOY73fXSqpu0g3VN8CBovaQSD5cfq
cWPOYNMO4XjVxjs/Z61iqf220erMhvmNRwn4JkGLMZFm8i3Ac183Tu3zF3Z+cs6vC7JpUJe8y29e
ESneZ9WbVH6a8dso/mXpn4TZjnWeEX/W4I0Dhg2p8ieymWzRvivXafgacZEsgTSoOW0kmPYSDCRF
Dy5OycJw921i2yd6gGGUj2uzxFj7CfTNZKAeMLcBa8bDOv2N1NIYO1CuHjP5xv1mD+JPzg67ALzM
aUbO2Uh+WeihXKH/QSQKvTSRHoabmfdI/iIUYsXXyJ7Y5asQRfQVu4RZ4hw/MZxRd4SwTnnkh1/0
JKto/GfirYlHf6fiHCTAYB2o6+UpL/khLe9lw5nT8ueQDpxQYl/qH4ims+U2YPP2z0+PRv0wqj8N
KxYux+aYVs9yOpfSPc5Pwfiu+l813wX0KUr193KQ9wVzu464hsaNMM0BG8VCcOVxZ1jndNK38NHU
NSlOAKYtWLsP+LhodZcRKLhZkMQy/Xpuhe4Mlb4msHKgr9X7mMQpnuKvAUcmqXDMtmxKAjAaBuYR
pt1lqLLrwUCZ/5gZq4LaEwWdn79l3uGhNEgpQmj7Oe88Tz1xWgmbSIotdKrLxvArav9SdiIpHja5
+u7BITIF1mTQEpw9MAtYBiGWHC0vbE2GBTCMVgndi98MDiBQN+dwn+KB3SZlbqwiLDZdLeL79Un+
in4r9CCsl0Hb96eeEX2mMIUs8bUVLDe4mkEIbrSGuA3eJpUqSUBanI40t7lvU17w4IO6YRnUdSV0
bFbOU0bB59tVSrXE11c1TkEtpOebCWxHBit69Mc1jx0qEWHVNaQdxNk2SmanJRRC72a+u0rDtUuo
jSg+JnnambggDEqngn2/SrpnLyj4gct1q7wnmH5DlfecaQPLopWu1o7OreoXNfJgRvFw6ptMxf6Y
uUnxga7koQLPMcF2F8FKw4cX8w+s6XkEkQtCMIimaiGzIpxbfMOQkxVW27iLQ0DFykeARDs0JlC1
k10whEiTpzbQOt+E5jNBID8HXEUS3lsN6cvb4jbVSXJa/uXkhqd3PEwB/Tc7QFL8rAi8/IGUz0H7
VHiPi/4f+CKHTs2BS41eGsS/2oJN+5jUvRjNa/ISiDvbMM1zefiDBG5w2a0sIhEK60NZmDGLMYqL
VuQALTGGjgHzpuZbDh0MNkhUwLPUEoZFZE6EkUkKtRfHY4qDw0oBsCwhFqXltCC+yi5cD1g3FCY0
PVPAOuJFMTAiDoRF35bfx0xfCiIO3pTl620JGAHqsGk70FA9o1kK4wIAj1WGtiDj5ryo9RvkYHtJ
BrX+1R0hn5zTMEUKVuMy5KvBRB8EsxkuMJafJWGP31n5V2I4mIy7L36LKipq+I48P3rAI+H/Zcib
QEriI69JxTKW8RxlKBwpHvCILiadSVfPZYddNPv4bA3H9GAqmN6JBSl84hoTAO7RfBW4KliRMNQh
f5wtPtFwSzl7QFD1NgTjKUmXbd8LoyV3Nbx1QENK9tSindgIR407tUEWkfZoKSuEJOSN5YHqYnzc
BXEJTXg4drp26Swk6FNmPuIi4Q5a3jkiMw3Na0sGYDLqNw1ogsALjK24QAAhBuDbSShNyJBVC3Ri
PcRqIz/gcjjVJRRq8pX9nu2q9Grk7zlAJMHUTVZL0GfR3pfEexIVu2LgKZowR7CcCBjXwCV1hLDa
lbDztPIWEKohYjIjL0aPwGhlxTbUZq9XE5g+oJAA0wuyegQkdzUBN+b1gLll2gulyIqKlNxWJ6Da
WIsttqvsjU79ZBL9YKLxIg/XA9R7CMbZM/rklvTlUQ6FQxFEl8pfqXLPcrgXt2rj33RL8gyQaa3c
nEDMSceBOV2mxuu2mdZdH7sd6z9tNpwIef0kkmAHzBCe00EiKGYcl5FajNAO13qGziAqwL0NtxYL
IDchTptMeoRi96pkg20pIS1NcwgWlndl4DxpPTNk3msq75UkfoiJdaob9Q1d5EnNNa9IP6M0+9bm
jWU0p6rcNsQLSqGwl2IgVCGDdwrTVMwgx2bzE6nvBXTi35iwFaEJOKqCdBFYi6YS9N1dW1eftRD/
VZp5yofgDiVDL0Hw6MZvY3LlBwNTsPgY4OsgBLxlIVZ9pRZTZI4P8mdBbDg6ksXlbB/Mjwr2qCx9
SYx8M+SVksLPeVslxaaovkX26EmvOml8Gn26mP63jmHOYOJzM2udobGyGFiauzxFNXGdrG0TetH8
FgGVN720vcXyHWIYNq86eYvUn8jgOMcDlDeHXnvVvC4ZFp0wYHSg7eeC/MfIM8tP1calPHwG6qmJ
yBbmDmMpDLd5IVc7gsMWjqnKSLHAn9TyWTeP0s6GZix/MJ9xM6WFZk9Cyy9JbE7Mwj3zydmdLPtB
tTJexJ6083OsXNmtwmvwsuxMPDzyKGcZS4R/5XgtB24pVPMrUXnEzSdvNQfxEayQa2BpIjcBMXTL
kFs5WdGFsKYV2fbNiVfJm6ma1IFFOYJSNJ9AA1A0ySQcUioQcmMraDGU4NHIG9W4pxzA/wn9lYdM
8ggD0mQLg4d0K6Rx/CdSDrqG5XD8LCVxK65pR4o/JXmvodULq8LcIDuYY0ziT+5KOyduUT+b1ZFE
biKbHYzg2Fh3gy1ytx85XUzL40xzlHJdo6yTflJGJ4hhiXFKD0yclHwVrwqcVds4QKnmRu6cfHN5
uUJ4ahngkZeblkcFaafUv5XWTmdjLaP5iKaDhikkdhjXkK6JAeOfzMzbcnNIvvpENt11YdxmxmfC
cRFdl5EBVE5bNDfj+BjmPd5FrPU4ZrkxLlT8pn6vx10Wfozym9o/q5k+8J4JH5H+pD+q51Urbibr
UVLO59IREDYfkHZmw2bfHosb/+ZrCNxZcpSRpMa7cd05kb43i1Or3sqSeBR1XjfTGaC+Kxoujcg0
Yrb2enE/9E9+GWaXScPqfzHB3DaQUs+duRVdxKC8CNTp2S5eaQ45VKnHg5Nvo/AwsqUs8e7kP9n8
K8AtGNap85gQYf2G/rORbiFRQeyPLE8Jr0kLGeHWUUs9AvXfQFyx9aAOB5/1oZNdq3vCeOcwFs0r
ACOe+3+l66/g3sbbFh/c2aiOpPpybsKJfuOfCZneC4rfiPtPKj5IwWxJH3dZFEcmW2AmzVzZXfkz
qK+p/a0FzwDgo5402L7xfq7WRBQ4POZdduw6GNTX3HlkpM8o3bBqm89So7qCA7dru5+eQs1obxGx
NyAQbBPet3qUq01iffH9rwwJJfR1xAbIj8KDtoNwOb6Hk5eSG8OZYa5ST8jXUDGdhL28v4RiFO8A
810zv8wUrOQPUwfzPRiuvHy6wrdr/TfvPeQ2AcViZ71LXeX0PZZ/OBQjckwkSQI9pKeTcNZXB20h
R23Y49hG+Wz9VUadSKzZMqSwvPLPlyK7YnG0YNGi/t1vvIypBMpl27gm5Dam4llKNxoB3azj9Aym
EX84YiAqmf7N9dNvjmP4nsOK5knLIcObEf4ZBvZLjl7s8P9SlJTVp0waqrJlNmZr9j9U5TQmrxwL
5PITOw4qsQ6znU9Xazg3wSWUIdEIq5Xsf8EgoSWibyr4y25TbcvmRFZOh8JyOBTifrJubTmylCS2
FlEj4HPsppPwt7iBa4Fpe/QP/GDkJV5qfExUmJ1yaYuf5QN+XETop1hxNSSWY3Mr80tVbQ227Z6k
eabF0nJf1/emugANseBRPHuL42XbCM/Q5cB15f5Iv8gnPpEA7yTdtXFVd5Y+Cv8o1y8kN+j97Bbd
PpULR9EpTDcd9l3z4duMt5Rn0BzjJSbNJUjYnej0b1O9Zc62TmmLK39LxhTfQjh9/befZqcne5X/
ZcqA4MnVSN8C5c+f1v2tgxwm2umLJNySmVW7J+REbEYbgO3aaCmkowv+yWhZytBTUyXbuBqdYrr5
0V3qryHni8691yFgo+Cm2Cv0XVStZs3N0FzH6p75tEIviKIUun7bfcsZiY07K7h2836yvxYwhMNs
hGai2Wcs3qbs1Seev+JoRW6+blhQucUS5k192Pw1qxLcY+moKDYEjbVrw9JTPs3IdqeDoJ10batn
tDy7ii5yUP/RK4nhDWYe3+XNDLxSRAfL8nBvpHvJPxTaU0kYcG3G3Butkxa+h9IO7r9NtNV6LvZx
4aH5l/pzyhMaau8JqLEx3OXj0eKLL4S92OwF+uY4/gnmn8U2L6jvi3KcBsUJXJle/J3TObkq/gYA
1iJH5QOMrupR3jkaeEMbQfMa+PuKwESc+tzgUkqbYTrLt6k8KNDBGgzQXNnu9uNjClckYH3pzMSp
2jxrW3r65C5Rqrr378HPrsQmjvy5vAGJhhFsDA8stHYwIKn2+vLSEMlBamzgnS58asxGToyfMoVx
vzEgBGQ7HI05F52veVHtAWoEOH6YhU0fbBpieuZnpW2t+pQxUrZs6hw7vDLgIwZZs7XikwUN2+LS
NVwJwlux48VtWQVpuy45jpEHAKH/QUhlY4FYz6Y92t+mq7J0PVNGN2SpaMZ5xOGvMEbfCtYzsaA1
XmKunABH67o5mDYYpTWqDp91kMuwjt4qXooJ/IDGweIgRoHFN1EU2yRlWHseoXIAVLYV7b1NL11/
Uih4jHddoUKyXILX1OqjJX4Ny3nuITj5/zSEHHJO42enLRE3GI2LDoPgMrLK6dO8KDkr5opjMb0b
VFSbYA2rU2jonjel5qgsSxFRrck25PLlNEj2evuWFisadpoY5Nyn/3F0HrutY9kafiICzGEqBuVs
S7YnhH1sMefMp6+PBdxB30K3y5bIvdf6YzpejfK9RdqFoIpV4sfnI28IypC/pdAnkBn2QduJ0Zs5
3TjgiRQUl7bwbW0+UDCOnBj5oY0uvJmo6zNlYGd/yDct3PsiKdLcbbweWWUvo0ZnfArzvnCLjDqk
gxafSn61KeZ03o9cFD4H1sTtcYx4fU14WwSfdiJQQK2dsd0a4Y6QGYKL2wdzDBZLl0d6lZuHPNwK
MMOip7Z3iGlQQMXOJuYZ0AsRQZ2+Q2Belbs83CScTpgUspPAC4MbHAnGRWH0FcR9KN8z5h2ZSBZl
g4+EodeS1zyMSeahN+mLvTmeBms329TVi2tEATycEZ+s0fOCmpUTjL/GuLOMQ5BXSFydQQ1Ij0CI
7vP/YioPUJmTXUYaBEoZDqpKZZ1Nj8UTCbqlH8icTaBElY3CD/E3BJqJ47+ceDUZfkf091iwTeQS
ODs7u2r3SnvuCBTRUWHQ3uJUrm/X5p/i/xtl2itZvCNzhxYQOuqW0Vnm0cm0tJuRsePI2R75SM3f
kH5mxPnTr11BcrmhKwS/XOU6LZCDl1eeSj5qRPhtbIf9tzk8RcZVZQHKYE5U9cYrYw/B2qxJp4Nd
STaGeBxfI6d5+N2Md2E+GvFzcjqHwtFliJu/guZqhlAwXuKA51FNuJMzAk+pJxrOev7Bcampu+WF
1/1PsQP+0L+WF6pr8R/YGjLbmBSQ5ebVCX/DkbtK+6cVHlJhK043Vfvqk2WGrMTTJF5yeacFR908
Y55Spk2a72cbftk/siasmhIynzqy5BnYPdfeKgvWIJ4mtxmVwjEZa6F8RGzImI4H3ZnqNdOgkwJz
c4wo21h5FqyMGiROF52X3coAfmdJiIOWyfc5THQh3ke+7LE/muPB7C5KvO/UDQhVh/4k81rerJYs
sbaCxELZxt9msUD7r6m/RjxhkU9zz1a71sIlEU9lulk+QNX3MFoEFY05/afVX7Utb6Oc74ye17xL
t033t0CnQveZzP86FTZ4JNsFpKs7sfao8nsp3JAr4FHiqXSWDkIXO9JyOSjKbVRvurZP9A9VfpOZ
0/qcBJiPaviKhe3ccWC2KyJ6moFizBMzrsKKIjshzPxE1PXFD26hdbdw0012vurZiC49W7x0YBls
/N2IOtEInyKEqQOCC9Cen+edaa779lA0WzBoQt9xU9A7YHnLATRF5yH9f0KWO48HNEhR+/MJdK+Y
eW8DlyrDZWtMFQ8p2LbpXtTdWTiVdomx+i3wCAuNTzozaSd8sPCyK082LCt6CmFnWqcUX191LZVf
FQ4ghSfAbA52j/LWuqvFSS6mVTzs/fKnVC/JzET9ROJM7YyUuho5Q8k2wjcr8ug+xnhX/SMqC9fO
VjRY8PaNxqiEK0FU/oASB3Fk3OtWMRIFq/jLtL8iOFHqvCptljWcQFzlVvBnhL86sc74znrs7wD5
V0LSquTwvrCktBZsauWq4ahJ0vPEPNRNh6g/WeEvSgDxR+WGmCXPymFkADO4JNSGTcLpzM+ZqJCx
OEAlNikyi7PeEMqIsDF9qsFeFn6ahquLI7O4MT5UFpmFHCpGcZDruyJ+cEXlOuPouFGbdao/KWVZ
CcJtuWXQDDTZVmOjhzx471VcOGjCRaBsYTwJ4mGofhbvXQwyOELqlOpNHZWtmv5V1iUZ/tXZTTcZ
E4jt9iJ9DbjMUf5N70QsurM9sPg4RKgzmMor4vyytarwSyY7v3EorSDHmVyLlTx7RnjE4EUmqNOH
9zHYytpa0C8+I5wMOmvyIFFCxaAcwUi8lwaWBU+P0bztQava7piVT53WNQU9r076H6pOYrxphJQ/
ZwcxiZJAm16JIV8plBKlP0n13rVfZut1uhcHe0V5DfkLrVIPucgcqym/y8JGSTgp54QDr9PmOBBa
4Z/q6Z5QCF99NN1jkN75QqhJmpN1WB+osIxoPjRICGK5hztQxUuENqF65B2mpek9aq+sQAGJFtkg
ulr2yMrtXB4GY+fL38oqwtSDavRAuRV63H+dy3Mcv5MxwW3BmaFc5ZBYAol6zBVLZR2shuZP7g94
PSH8X0O2ZzHudKbTKXGsGqHW8BvVpqt0VLAPv2xXS1bKKln9Cvpj9FC5y48RFCTY6GQRbOWIRlN4
0eCO0dQOWE/s0BH5HxAHNYL9qOeeN5b7BFos+R5BYpdfg6+DCFqaSGzN+JmLz4B0fumqSYdq4sxi
zMeOu+rBjKV5neGQ8RfRTXoJFU8aUOD/6CZR1k6NMOsn0XkfnjPxPm1SuGFxS9DwLMuaInOyhp1d
tOo6W72kYZdwrvi8Yqeuf5g8HYVOUs3wMEk9DPJ3AdoiPbAUIIPjWr5O+pk1nyHZmWi9W56kCjaw
it7IJLY2cXk0ABcZgxFc6IhMIWWIxw+rIxMMzUHJ+Mt7mY9vAgAd+7VmXCg1El7m7CWfGX2N5abR
tmlDhAgoRHeo5FNrOvMrMzcwEbVy5E2Q5F0tUq9x5gzgVJgwaEhsrGxfpcYzW/2Th71h3rvwZpbH
Qd/U5TrlSjTUjxqoVUPDwypHSjk81YcJkzUUZ3/c88P6wAv0zcQuVzGCBq8OXJqEXFcnm7oxjgA2
lTcb+4mlvzx1QJLStgyuCJ6RyRK1m32WzUVXcAKtDDuojtZVMBw03AJlOxmUl1vXh/9/OIav8RFk
b/F0DLN/1XBahmSKFNFUE8GN0m0s3rVhnUABh/nN4oLR4shepnxY8o5h3VgP06Zltqk5ZFagHgbR
hrylIYmntKDUwk7N1pF5iiSmXNodv+QIOctTld2qXzfW+/dsZ9WZE4XmNbyGV7ZI+gw2AxE2kHI5
Z6WR/gwbXTvDYha6iy5ZSbbJm556y2cOYUEkIGYWOxR7hnYCwjc5PRv9X8vvyr1hy6jZAAFCnUu0
xPv+tPjHAd4zfXgXE4L2PBh6/aszbLNFMvMhiz+M7D3hNN2GO7RMtjBzeLa3y9MsEOO56x/CF6e5
lm5a6aw0DJnKGvU0R/K6LdABHhZY06CaO/PMZjun91D6ZFaQpo0c7afikHcXdEtQt++UzthS/dNp
/0wFoASuZCEwUC+Ogtsq1+VfLMIfxDMttCehuBvWAb54ggJVrqN4RmPOJwLkspyyJO3y1SXGl4Gg
p22/uAZHY59Z22D26Au1v4mnxL6BzoBR1emh64hFtSMulky8qeo5Lt8BlAsDZel4wWwYCedpAo9b
T9mhXCOn8p3CvC4QUpV8ANbpyrG0joX0KeWf/rEAOaivaWh4EsrIhh4i+FipfqMUXLDORruWp2Pd
70WcHEzIAxqfaLQzLVhelTQ8xuXvpFL5UjwUoJK0+amwclqgtVZ90Fdk8HBjfXFLoVR88rWT2bns
eOlp2ETeVD2XzXkEb2M2CMEa0ZJhJpS36Mo4Vnc1l142fjUEpwElCOl3nH/7MuoZjDkde7Cx61YT
b9ymH69c1/yw5easPd3tjXeWHfy/6qrr2XyIWQ7E83I8au0mLK4l4UFJ4BnWe0K3mn9pJSeRNzo2
696bIq9EIpn8TUm26rvDgrpo4a5byAD/mEWftFNBmonMOsJ3zT9Oqk8z+0KcDB25L6ozXX86Cqsx
PuYANEbw1qBwV41/grgthLMOtRfCozCpiM1RlG+R8z1CWeKvs5vq2ZCiahsOFTnkRS13Ak28FDqQ
vaTBjP7Myp+vfUT+U+/eLRqPZXr5ftqA6Wg3lj9z9yUIiH+5yMP/seyRYU380vx7iOF8QQcS6bms
8op6DyiWD+5AzXYe79kPXXORqX4jAVuZRF0Z8OWlyMXDbZuRTD2Od3D5Itt3YBDV2ielSaug53lu
Io7+E3XtW3yodsZJndYFaZV8/Uy6PriHQb6RLL8WTqEbGQetd3F66iL5gfGhRmzDMVf9DGG7isr3
rdWRFbmTQ9Q26ZvA64po18b+2Anrtkad+UdaGyuMvNJI94pJlfD9mTBLHk9+vBAcBw1cyZNTj2qR
CKPzgwpOsFrMUawcy/M2qV9yec+aU5H/Wj79WmxuWXIXxU8ySW1fu/KgjYh+5IBfOL+1ySW5x/PV
oDUSqFncjBOBV9AEy86DhAGNWwCaz7++lGFDgEmQrXPujf9QM0OrAm8iXCzjtSq9dwtQJKKZ7p8o
uxgLzkZ4i0SchFs8EG6aX0PnJ/UxiAgQs1gAOOJTtxZPBoqncUxdVQlw81q2psorEiES08bBQIIu
wBBbrm4R8IZ6QWccHzAUEswxUffFWcPfNe6D4nN5EwvxJFpAeOyaDZBpMj2JuaVd+KT622XlXpYE
rgkeRO58gBzCz1FCYjZa+dKnRVq64MW+ZS9/AMmd7D9s2osofHqPrU0/3ZEqr5TyTFmeCDIhbtkL
smxN0BUt56VJlCsjAdqEsqN6fVgV8o9CpxAIhLyv8mOmbUKMjqLcO8vd0MszINx2km40n6xMN1+z
HeaSl+oH8atxSVpsbkh3yVRDr4IjJ+NFZ0IzdCLtt6X+3tfwR3z8SXZV2oeiY5L00vJkyq/lkzCU
N2V4z4OP+jvSabIeuKKFIyshJ5UgbeF95Gci7AEnH68xwuZ1nfxiJRBCLxksHsFvoGxqPK9J+jHn
Bz63GOZoqVrjq0VgeTCGj0r1wsljsiAyU9DX0nAy6xO+R1R8BplfDMXwcVNyqjH5klNG/9NuElAz
lLVNN5edYBRSoytfr4SGr2F9gIufEV/mIjm1V7++QzI4OsrlftOTWnA0j1bjUsDcGr9Z9DG+VdUF
I745bbQVBkX+12Rxmld1P77Tmrj8FBqhV+wpTEoWXUXwQXP9lbX3cXqjOA70Hc0Bw2vO7ryu6Lbj
V+N7R1y4YHuFIaL2/DEMrJnt1dAeorlXo1dh/+QDi+8EvDDiUj5W4lZb/HrHkEW+NnNbYpFOWXeM
4Ozra3PfTwXPDzF934Ly2ekvVPl+v5P9H6XEFbIC/dOe8nzT+8fC5/j+B/CwosO8IUlxizstFvHo
tNVviccIiTs3aK0iEjCPrYW0nqNKXci8986sHe5mP2PU9DoGeH/vx3QSL9MPaj5P83eTq6/Ru4lE
qqhvY/ZeRS8Fahjtv8UTIsHfzLAgSc1rzvJdh6QD59oNiRlJ94cO27Z0nYg3j1witbnz3gpCKwxl
dnVgM3GuGa2+8vJzOVx1YtK5YIarTE68nyM2wDzcNTJzY4Bf9UbPMWbTVRujm+0YlpBAJwLHgi04
hv9LEj2Rgi8DC+vcWo5JzFurb8zxHMq/lbGSO2ifo9VDHHzPIdMUR9eUFU5PVFvgf0rkJ2jUrVkh
BQgAlsqE0/s98K+MDLMJj4FjCjtuu5VgpukEEcpXHdK3e+T3huIDWAZPvI8ehXVJtFscLz0m0YyX
oyOpJdgl7T5BTZeYR85E6h6wAWkQBv9k5D2FztFVnhqjAXgj1n0rQEkqJLKxdnh0ZoOVSvgYDeXZ
wUREi14F1B3RBf8HKWbEgHbApqKC2GS+kY/hw2b1mlOP25S0j5zAoJ0kXVXWTtX/EqqfeuaaPFBk
4sXdQWT35f6OPC4U7f9dBvxLIzwmj09JT44wj0fb2mK5rfRHL83gtsTBj8/Uf049O/zLEj6E9COv
XC1CdrEZaaie14zMG4yvDeKlaautOzprAgcxBvYNXoHnN4eu9ocKEM48pQgUYGuxUU24v3quCiRJ
av1UxdZBvadNH8teiDPRqs/L3lnVP80r4QTRgLRmtEJ1cVbo8iCoB0KiuEnVPq3/NP8EFlWQCpSf
6c9d/X/XmgOXW+NUxg36TapuS2mFi4kV+AGgyjBTMMl/chXZUkAE5UgWOnr8YbHzIVpqFSR//T9f
/DatfahImNx+cv3EJ8MOE3HW4gB2FvkPqF88u7L1PqJIC7kNlkQDeUfIiYODRX5mkacq57I7+gE/
EWmqXzwjPPT0iBADwDgucouFTIASEGSBdXY6qPpOkfdmDaS+RhSnopfF6Q6SqGR3nZaogdVO/wdD
RWzE3zt6VIMGnO9I+x0qZH/ab8eMRRqMPfncXzD3mi2wI6+njYnlX1irKXSrC0LJcEVsUI+EXRNX
x0fbVU4JxmbA6fh9hyL5jp2pNQ5T7y3ZjVj10J9180kPb3yn5gwlx2gUUwDbtMeU0DfK9DixRrqy
K/rMq+lPRxGTgrJW3YWwZqAliAsTIjb9rrOzn10AM3uGvJA0ihYp1DCiX8t7u54vCxcWv7XCS6m+
52AbcyFKBBk7VOcICePGlLq0bTgx2a1hEto5D19Q8apqox1IgKT7RjwVb8xBCaISkR4yiJVyMwif
UgiDzP6Qk+CxXFRxwcH4qRdOV2IcyCUw98mNOanTigkk7VA/uSTXhMEGXJ0srlCiZwqHAQo15dqH
DWc7zUNsj7QG4jlHUwnhHLcHftCaTqjcdIb0K+UgWfl40xRivCiT2DRvIyut6gFwW9q+ZfiOLgZ+
vVk7Wgx8FV5xfdgJ1FOsMtuo9oArOr8Lrhgb/SmDnbpkmbBh+NNJKi7L856S05FVbxVffjGQc8NL
UPo8S2u+/OC+3MuL3gTuSp62y5ff+c+GFLSoYJMNKUtCV5+D7Fh7WWRlD/kaDUAdph2uat36FOeD
Ut4q4a0gbqbb+fknh4KirOXoMcNtNExeceGIFhBmGdoFdtq2ZMT1C+y0n2QjsOwhAAXMXFwvOGiV
8oIdz9HS/TJ1hTQVUs4CwgCNxds5kym2iLCpLsOaxB9eEHQzQNKju8TtRyzqRg10l9Za4HFhU6rz
Ok+atdpkELILqYegFQ4oJ8uHgOo5ceRWXtVcBcuWpXeWnR8wJgGMlYK+98FQab/VR9cSHQ544G9Y
EDgzaEhBQhl9kz1jLQf7UnsTY3QP31W9Jr6ZQ4JzfVGvANabJGW2Ielwy2MDoigY2y8TN5Bc/OrS
tZqPRDapGjNFnzqLKDWV+Y5QQVcUZ9NmUxyIZ0UaphJcU0Eab/lX4Iius0ut7mYwXYqtlree1QG1
ksGL25v3NnkFXAtQB9olSC+tCuaKRhUvU2h8Eb1KPdLiFv1ZZFFD53I6sz97hbDzGXl5JukJmLNN
NN1H6z4hSwx7qDT2gUvCEYBdFWHea7YtToT9JD3qurbr+l/xqVTvWok0BCRNHxnykQeS+buNl7cK
WEw0yYRIeMvj3BkvdQg75O97MDOSi9e5YSBMoe5HuaT+lwbsOGjg96Cmxi4l/rrb5XzLGIvzPz8V
sU9tJP++HKbLL+p8i00NoSPaojTD0llAhiijUFdlcNycpbzZakGq0bcMIi8U5x9M0OTX27Tekd7k
kBYfX6bkQbPEBMu82ElC89WSjSCEFy6cOSScVfmSlnaJ+qvxPWWJuro3KDwiAnDE4R4tfgLofhON
BMiWrSGJXwCwOqpXrS17ZbpmSHcn7RjC7Nfyk5d4U1mnTv+oEWdMKeNcgHqcV2Sii6+OJ964yEVr
gCLhJejM8D9h/g0B0agbpgfBh1LicEnFbTPuG34Jye6Yib//TwI29krA0lXbA6vEwLwA/KTq12r4
x5sspg62almw0/+ptffOuBLlvBaJZikx1tUqwyitMNI0OLgJCfHB2AVXZ2TwDsfGIM4FtQoaXYIC
nNDtexeNVu0AdLbrwXrWMUtCo60sbrtmY2h8kskXQ2Q0b0i1LbRjkEFG8XQoTDTWTGps2fwLEGSb
fINJXBJR+Ou7gRflW/9bW7SU+xZsmY8zRuaH7EU0BPCSTwF9sRHwF/rOBnuC3QnZtkT5b+JHUQqY
bYUbBoZgcFmDMjpGV+xj5gdnIJHAD6JYZADzC9l0szMS180w41pQ+rOTL5gb/Wjs96zIkhjbMdPh
yGgodEeze7T8qTNJxIwjksQKbbnaJLgSAGBTUazNWxyXh3xGa/JPDl305EJ9inGECNyc6XjTMDuU
Rb3691c3F4hZftZnigOkLx6TdUxwpiX3EOGViXpD73bLaU1hFdfRSpVsAVMJDnXrpRA1RNQlw3ow
5Z7l/xbi+4IOSfXEZFV7ViHTk8JNwG9HS4DEpRBjUSoORg8IeB1yEVrTm2SQaMIh/3KDcjG38Si9
yi/LURCGR/IcaxupjeX1004mxCK8ypEjhqcFYsNjsehjUEZuJGLoHdONsjW4Y8g/mpx+Ipj9owEC
1onYD+hIRKNt5g8rR5HAl4+kyb+FKJEX10d+lM0rHZlFepPr3O6kW2IYENfoTxDNDwq1OQJmDgRU
Z3oQ0Jxv6CjiT2JTcTv5mHEENsyTcvpS0m+fWI3fiitt+R4Ywm3MbFNJ5jQfZkbwiiMxohfn5dxo
i7tVHZYPlsZ345PnbbkC0u6aiddWPpX14BjmvA3LYmvQM5/MFtEhNe9e4Q3cXavXnBguDcxOXakM
TSgCF9Gp+ju5oxejAcVBOv/VqMgMbdsEH4HyViN4JicZOfKnqHwhOvv/owNXQvFqiWSWTlv2NqX4
rjCnkGAhgExHPjQe2NJoPKf2GmEyIhTZoG1uzatXvnf9n4BAaFIYl1qvKB+D27kJ4BteErKzoEtp
PxBXo35TwTVK6zwAZFTPOHjlHec+OhLO6Gx85LzsKVmYY41JdEbqLm3ok6zM96LZSfE17F8Krvgi
aMmUILlHap12E7Nq9DZaJiVag9CuZErwKpHyXHhIpT1Q3+mlM56OHLasIAn+0F8L3vvlfhRMUvQc
6Bog8cYl/IMC+FdFury4IdHMZJnr7DB+r/JfPXwL0o8Jp8IMftQPb/FIrM90ZXyw/iTxS5xONTqF
8p18INSCG5Nw15carKOPzrz+YulR7oFxJakHs8epmW5FciWYUu1Gp4MNjdCX943oVTqYwupXY7rT
caTkDy4ASdgB93FYeJBx2HL3tEYTNMZLzLqZzDsCNQrxyzLPS21fc1Yg3rEtY3ZhOxMRYt19H2e8
TDvuVq63CpQ/KnmEqom6NfjTO2yw1vihyTgSoMCWx2sytZ1KtpluBvx3UVwsG2/LTJovUkgNzURo
a5OImJo8qzMY3OC/1bDQ5acqHBfMytLRQS3bwgUXG90wZ79xkWIuciFB9oKQTBhSQ6/LCWb4X6Lu
oGpfJYvdY2kHAZNluNLxpNccgWn8W4/XZSAeMwDEmkZK0k6h+eFirb/Sfp91snGImrfBDzPoZaQP
+j6AX6vU32q+GPkjx/xYkWnf8NL3nIA5Uw8WbwBSZnLbJESVFK2jjJvJRHfB1yKwruJ0pPgzA0ra
o5ys5Z2BOwpmofs1m09IfwvjO2V0G+D/puztb5Mz50hQ1aqtDtMPmK2hMvzWzxprgqoQ1D6iV4Ef
rDJngkxblki9eYX8xXMDByRQpTJvyaDCAoc2hsu1Gy/YQtOb0uHoQN2JNpC0WwZO8hgMCGHts4a+
XQ7BvsJchhhb33HPBPHWkh+0z3tydfExHS2RZlP1ryr/ydkmVO4mv0kJfIu/0a+PvXLEGsjtxruC
FBThj1xuWQTjbNM2/2ZslD3kLVmAyj8LN7Jefw3Fja4rrdiYTuA2pMpDsiHa9cjoHxEWTQA9/59m
I6jIWDSugFkv2kHFJSNqy45hSHqrzHOkXgJXHoFGPLH+lgh4SZv/iVSt2OmOYHcwBa7qlCQR0Qe5
4se65JCBHySot0jMw6xDsYuF9IYhB3cyuOrITLLVkFVlxU7EEpwcm+aSSLuBPgYG4DZ/Jxnn6EfX
kWO1Km2DhcVkQLdwETLKU+HATYchDBJdAu8+zI03DnR9AyvD5of0WKrQEF6EOF+1jcxLvYx/75/l
hl4YfC6LEFtQnG+UteaqgufHh0bwFEJyTbZp4kq8EAAPyAhCVOxgHjm2YMsK0yVx/CEDP7OfsO21
0aMqn1n6AW6YC5tl2ZVcLj4dvy+ojFTzp1RwTTqzC0l7PYTool8eGC7S+t+7ju8zd8FOB/aw7374
zpSXRaTb5Mpn+l+qjjLuvwYSL9a++EtcwqWcA7T43QxugC9OaHzI5qa04RVTV3yCYmjCpg5fZN3Q
WUkd7516dBaktRiSo/yK+18RMT0YUKbcK/3SMXjziTipsh1vmepyqAEaeaO4KdqNWF+JjSNd820C
/FhmRUs+ks9rJ80d0Qh3o47vitxc8V1TLoB/MTMQmlxyeQlPFkMUROH3d84O7qr6P7ZXkKlwdFPg
MsqvXy0U7SyMfCkYydA0pNNHRp+s9QjjRxi+Wv0uDLecTiGR0fA8rQWv0valfOgy7JeMX2Qg1UDv
OhtnB6cjwO+obikdIqyp3GvDRqBzKbno6lkWb0NDatClDF+KdQDcKqrdEnT8U1VrYrsw1m0YYx04
Wjnemhknd7k1zFs7N7jKNdtPT1N/I13ENJ+lcVBI+YPwhFbCYjk/Sv3NGjeo2zTtTQPk0sq9NnxP
APeVfDGy3fKHM48N+XWR8pHgS5d7rQAq3CSO5zH8laFSe9RiFq3l5CTAS9g4w01UrlR1529C+927
tZsBmSb9hJISkxibtspzGhHYmszEwqnHeSR03CEepuXZDlbdsLaSIxy1gxcRHdJIurazTIwJixlw
y1ACUpzHdINGiqdciy4LGj8TDsDwp4QnuZuwXdVuhE1e3cvy2YpwBOwUImJAONsb8bGAvPcYdGKW
3/gcHAE+mgn/b6b0L/qViXnqhZfVbxBKL5roHMDGHH79DIRZ+xqB+9ECqiNpM1wUvvZl9Z/SUaPU
BNWMRbzgUSStFUmL8JXky1tiz7zVTJsOsBxSBics3IW67/B0IaGKhVfKdAA2axvWb0FZem13KunM
x1IUltkFRanMgbHE4nlT+F1As6JsdwJC0obkXTE/gEgi6Rl9TpM3CF5QvMekocf/BuJ/LGWDO9HF
JEcC6R8qjcYrNwVSMe0D7ApdWGMtXRvHHG6McYdcs6Y+IkTlhRkJ31CRRHGD6+KJ/0SmxlAxkW1j
69Mvv+P5N57/eP8cq9kHQJ9ytwHqtalfnbwSGxgjAD7SJbQ93SyYJ69Q+iVqxx5rOVsxfF1CSO+6
ohkmZLoOFjGp5NvkryBJpNn2rao5MmlxVNNz1G0L7VARwGL5p1m58utJRwOJPJqDyLqKMOrSYB0W
5reEoAGJ0Ku9DDPBhRYuOFD1UGGqtPjbMn+GnrEZ80xBhwpeaTIJ6Fs9IsXstc+85aoWH6RFrWJp
o0ThcndJ8nqoj4QIIFXc52vk8+q22sRraPb2aCj1pZHeeVxg9mNlt4j4Net0kcpLKZ7F9AsSCfE5
rUM8dfsB+L4WXpPI9CNgjeRikdAZV+abIWzJ9sQRjdl4Pygmymg6mshF03ZDch2p9EwcVUH4jNFq
LL7TY8rc7NstsQ7pbTkCpvjZ+8dG/7DqrWZhhnRUySXABkycvy2vL9Wbqf4CcCQcPR1PEeoWFKW2
lu5YFRYH2hqK2/rkv76OSAns0fEW6bGSFTJwtgl+g4LHCECAnG4hBaucSevVsrWxZdEvPETH2Ust
LvLL56i19kglp+gKgrdSJPYk65pEf026VyI3KNYwLEHxyBD4zyMHesV0DOKLNJV+gQBE2/jnQzfk
NbZmnL2qdibJJ1zTTYmHvkX6hjgdkYkDxRDLkNxy7wU1oKV4yxn6lBGl2eARCCmBwfGJBuz2N6F/
IKzgJnxDG+koype1tKvLXJOrRvsZIr5gmps6wVsmjCk5QDg53a+INHCBMaZ/Bl9T52PXhr1knE34
yMH2HTzpiccMtG7VvxYYYME8uT5woDcQ4oSJwmKiQA9larDf6/7byn8TcHkNfNRNp5lzAK1zu6VR
bxWU22l4dSr56KgAyHhJrsRzhUwUDBbUwRFT+Vw8Syqh+GILFhnUazrVI+ItzWsi/0jmRc/wFROn
b9YgwH7P1AF6LZ0C8WnVr85cdZtpM4wHwnUScT3Mx97pYS9u4vLVMtP1BBqI+UbEgJzTwYCf3AHY
D6W1tpaVV/QLqbZQN6p/nhkW0/uELSMAVjA9s3fT9rn4XIIMhX8APnAc+a1BhmYBIdxpcKCMmm1v
7NNqX8W3OPjoBzgC3VWIGOOz9oNDOyBOCV3wb2wuLoM/00dMDCMn1bCv9f9tITS684ME4Pt7DtuM
bIprgM8c7cjR2g4bhHpp7Ap8ev4l4VkXj/HwZAk0C8rECOAAFQRzKSY2DcreqB7kbUo2oBaKRCw5
V6HQPUDWbb3atG6FpXEPz9djTE5Yh4gabhE7BDUnWCE54RVhfNfuaXReaZ8JNwJlXuN0WSSOMXdc
2ApOkr2g4cN2R+49iRfgqkW+lRE4dyS4sOtGlPpORGLmSNFR09TGXjQ2zeiNcb7okwlVa2dqxtd6
8D0hqYiEI1dKmj3l6AYAjyye7RK3Ysa8s4qqu9kiICRjuVH47jcs2On4kUXnUrh14WefnmLejWY+
gHA0m2HTqOtlP6CtFaVXXx1lG007nUfKn8kqU7Tf7QAfWe9T8oiY4puN3suu3hyNjj+u8nxhz9kN
Rc6zma4t0fsg9HglAMrzTIKzr8JgGxK6T9nn8BiAu4YeuUZwXrIsFP1k6cTC7RLy8gjSnPzMMeRP
Ktiwm2OXJ3ug4KIuV0+qJOXmQ/WsNUKpRbRCNj9AJxorIPJY2k8aRW7oF/XM1fjXY6eFVwYbvdZs
2XMVYL7cBMMO+MOg7i/YA3LxyJFUETdEiSOnag/1Aw8WQYd1i5rYS5RT0xGJxcG1nh/cRcvwo4NO
F4gUxTqEFPhj8MKlXDzjLf+r2gl/Kbq3NR/GFQEZlhoL6U/rZNpicvxdTExE/mfHqb9E3TPt/5EZ
iHmAsvqW9wxdZSP6K6H9itv3cVb4xI9+u2OOr6/kZQ9cdgNsCmNDCfmfrF6hghqPY3EtrwPQ25Ed
LMieAecNgxsSd1Iq3mMH7gFpZH/Jabc3hU3UrAoQMHai+M7QSM4p3d6C+WjZ04e3ZQMe+otiXDAE
LiUv4VrV/tp0l4KtSGwUy16dYYGCTCNqxJ8gcJG15P4jlDghZip3qXvjs/yqsOEq6xGDPHcvf0YI
PJltpt4dZf44Fq6CiPpLWLozxYwLy73iDXRp4IoW9kO9U++xaDz6lB5chvLwxGM+SEyz/UjvJR2k
7VeAPkYkQPZX1DbsTlPNpkbxoLVhTBibd5yTHM+8AIjIyK9zIsEOS3hyvsb/GDuvHce1LE2/SuFc
D3vozaCrLkIS5X1IoYgbQuHovefTz7ezarrRPcBgLs4BMiNShtzce61//QYZZdGWy8Te8YpwhxQM
KQGy7Kfd7B1d0Ji8+aid6HBkJohorqg1BCjoBzuHRSBKQ1wd51XFIYH9SAiM2+UXfARxIDmk7XX4
aJIlX1+PLhQNar3meS5zcoxbnEY+y2gn5lM2xAIc9F8oDNJgy/oSvbXaHmLTAizicnk/4SfZJoKC
JY0cH8V50Elc9IKZBCG8Pdn9LxIFCZJGNC6DeHnzraXQU071h4qPEEakLfW9Dd+boqk2fzste0ks
LA/ohYQKgGI3iiGmXFSbDQgL4Tp8FwSupxmmM3y1U+cYxBs7fR+ouusigtuAFpDsPiqgjGExV8KI
EKP6c63EEq9vmSF+ySwHDq7yCniMkj8J34jXeemdmHMMqQJnTYjaSnmvOL3qjDbEP+sGZk44VfmI
y0XJKUZgUCD1YhMhC1Y7YJVLVN5U9SaVJLxtJziXmjqnrEqTj4yKe2L1p8alYAiUZ+/Mm01zJTsU
zvI84XSiEIVkUHww4TfW7UppV7mzBRbLoEiBpXbfWgl0YBAkxGxsUkBSRJkdFIewoAVQdMTAFdJY
2vL2bs7bOp3ZrJmSBDhCQF4m8z21n8XwkTE4e2EWUYMfj3Mrs+CEMCXWuCfsnuneNNEi9Xuxy7Pl
CbFwzjE0jjvmW9Qw2CSR66O6REEH2oY9p9Z/EG0Kzcyg6vPqHA4/LTRJHlcsj8Liyh4902oLLZtD
XXVBpoHwL51+xVMCizS2fwybHEAsZRoWt43rD3zpioq9R2U+i/ttUG2pE8YGmlIHeAeeJcxeia+k
ofbmErUbwHiinEWXHuvsd5hbhaDxPiSCYowXvrBFhs2B/mPGXwuERNzU7s5HpGL0PjmVmdOMzeZZ
oz1cDpBOgFW8FgBlFZlbmQUxcqRBqdBQOWkOw7/qzJMcngxI4MqaerlHOAg7Cnt5c5eHzHwuos6J
QHReBdFTfxvwzquzla1vdPpXWPyQOjHYi+bQWYwl4FEJyZNiZfCXbX7CTL5R3Cn8Ch2UfWw05QEe
ioz0CKJ2lhN6vmWs2XebAJGbIBdJpPysRFNG7QWCgBiR1pjgVhxij0D/TLmyJaOCVp4r7fy9fuQY
kmjQyVXC4R9ShXACWwYZlqMxQIYcAtYFcQEyy/8UWa8tDnPhd6CQz457uhu5NUb1TPvnAtFQw0M7
PCQflJYaBFozKarqO1upoCWzUpFGii1OshZ3k4yBhr8SpnXhPSIiwgR1C4yraR71Nxl1gKJtU0yk
ItyAiuISsDajPUruUkLGsm6qrVMSDJm3i3Rc2vq8jE5muAVPxDv5pXetGfASn4vp63XIrhHfWg3k
GYlcvZXO9UgYl65D/2ACmM2eFI8G9A3Lba3XCBMdYAITBBJ/B8oPXHEaVzUvUvo7GXTe6QKXF0wp
XjS27iFfMvIU9gXhH23yhHZ1149rZ9IgPWEzcm6ZuNFcgGIvunYTifgFkz36ZEsn2Xx4DP6dI0MB
AlOcYdOznY3yjBF9kx5MmZn8tGV/8w3IbrIQM5LO7f6ZRVhzy3o65Gr5PTg3NjTF0quJzlyqNG3C
1XCuFAcpAqYgOjvVMSoCykPCDDOEpXGrHGmV9AQFTbsIEnfIAYe1G3md5dkPLk2NNJokA1Xd6fmR
VgtbOw5SFQ7vUYYdlK0xJhBLTGe2z6iy6NhgjXZWWYsInMYLXClCR8gQYKMvzQWAq/E1EpRb4M4R
gYVE2KslDCbSiyyAXvbfvrrKQHwBxMoLNl++RA0Tf7Pc5eLoO8fYu9XBZ97VBLO5B71DKwBAZZwy
UJa4IAyBz9JO/Dd81Yjd1K0BG7UmA6CmZy1hgNPdI+8rtR2hr9Bd5sUSLdG4hLbdDp9iY22IdQjK
Yyah+iCzIqNEzKGuke6yQ3Nr4ipQlN+xdi+RH9/N/q204G1juqFN7x4jMyP71ixm0+o0P6iN8mKN
H6JRLSzDrdSzI2/AN6xlvGbe0cx0t3AImpXIvVoPw7uwbUtiekQo5bZLDwDpiQfu3md3D41latK6
KbytlrgBTgkStS75sP0iw8zb9GcltVvWfKiWhbEYX9Fj83V7eY4qcKAKorcfzBRaCcbezSajMSHy
gxfl7L6x3JgvCTsvrX83lAfmPDx1Hk0mXBSoaO0F5PqFJo8NwsDFi69SU2E04KsWj4KNSc3w8QcR
Ta+RRBjXZ4oF+Lg3rY02vsMyLe01Sn/Duvpp+jL6wH6iJ0yffvilCWTXvwdQINvaQZPP+Ds9pu25
LV5q8gRyHCzES6NzQXKg16/EAuMFiMCjwawlhL3ycPSrReNkWq+C5+ukR11+7/E/spZliXMpNsOK
q3V7YugkZcncKDS/Eva0MdSZL98w0oXLkq61jtK7fDO/EdSTkk1JQUIQvTUhxyyaek6A2UxgSSAo
EuWaIj94DkVNBoAB74PzCWMwYscKRKiqxRgGbtcUfRTqL+4iXrWr65ojbTVlz5SBk6F1/BtgDKBD
KO2E1VzAyCgWW6EjXXfkBuZk73yoUA1C48uMPrzyPI6weCmvWupkedk5wClksqG/eQvpF8sep+EX
Bp/tHOtQpjcTW4IeHEqTW1+8jfmzIPUtgoeoNsVR6e69mI+sxO6oMN8Jeuiw1i8wCqmMsEGI0/6M
0fV72MV6SbMYVYIJUCN17KzbrofPT611eLPIn9UgevBbnCiQYc9Ksa3kWQEWY/kr6dsrqWDIJfPm
wDHDMq/WmWS8lP5XFjnUxJCkIPS3q3ruAIzuxRjMwSehKU65/qMMJKqRKaZ3y4Ae3ZuYOpavsb1U
T3p3bvRjnkkvXzlmVO1a6JhUvL2dN0C7lzo/8pRb6tmsOizzwFCuZrEZJHhf86bepO2zxK4tTXPu
E+bh8CYJlcuFmHwhC0rs1mhvCD6EhnnzxmxdaPh1NM3DCxRARsm+/sFkArtdR4ivNgxdde5/MXyV
MII96UvJVgIABvwP4uvoakufCuuVGC8xvo6Cn7A/Jc62W/YR+k6zRGBDJ/TSWQvwoTpeDeyykUmp
vwyVs+qc9OxAy6NBb4HAjMUCrA+d5RvaHoc2SBdURwjzjILwqLbxCGTT9SZhB0bFHR5VjL1Iz4zh
eaCLgkYTf3Qv2I98Aul55bwcXfQ8eAKdNJPGtfrJtEfegO/KrTtK4SJE4QehDYsIijMKDu57i/Ks
EtbhxVWi65DlraYqKPYnpLF3ucHdfyt9gsJjIhPWFz//Ip2St+ISzixUaXh+gqo1B6ZEvOa9SL8h
wEExIHVJwkvq6MNkYDFR+9ZXWnAxgPaak5if+gAnQ7hzkq9iev0X3hcguw7IdI6WmBVK8aeprX3y
owoOBeWdUjlaj0trPICYOgx/pmVgLuvklOnOTDN2eMu1ExgXpdUyoDtV6sZ1un5uJnhZqCfkbYDe
KYCY4AaJyVGXcs1PcO1zyaNuhH8VbmwB/XIyt33N3XuV7J2UHHC7YOopxM5or/VtqVxVyKcTUGFV
NIsIQpDKCvEXEe5BrF1asJZn4M+EsHdFfJQ9LzCukiCjFqgzm1I0SDOaaGogxgaRoJ5LX5jlQoin
A2IanELTs2yq/fiQnDHgT/AIiRl09lfB4wPPUWNcS2g52I+FAKtmhkUFDJtC4wCMzunLmRJCI/0m
/MIlhiO8i0kzh1gvnKC4vqKuBGshdm0ulXPK1UWebwUuTUol8FLifaolD/zPML3hjstUCCeNhA9S
pg+lvCn0dTUBApOQhHFwJ1htMXHNUA/uVF7YPjQ4Vmv5R444s9gx0R3yH6NGyLlkalJ7k+ulH7GM
lpGmjymdxROtTcI7k7AwE2kxZlDdgOEhbFIFM6wm5+Q1aVihr6gcPH8ImKCZwRtNOHs5uwSOXIMl
z1SdWoyknZiZju88i/wrpIist425T5cYeGVr4vHczsKIbylmcUAxCuCr6PVSmoIR856MFQpVUHGF
MseQlqm2npo9qnd0wszXij32WWhAyJjPhNUzlgg7yYRq47YlJgabBL2HbFwCFEC4nUIodWbd4NDo
XkpcMxiYAqXV1hofKkT5i3rctld0ozZtWGKdsG1/8dot6JKBCMlmr1lF0Lakn7qvV0ERz8gZA9eB
UY5GA6lDfmFjadXX0Hxkib1WuYERg3IWJ3Dhsi12ugxMYCx1VoAF+0m17yFSFYfB84W9Ow7TF81i
P1ndptnQXYIAK+ZPGzftrFbnRHotSpXdjrgD2WSDeYz1CtwptI8ah1uMl0GVf8n2Ue6XkgLNex7b
j4piuG1ZY9oO9zm3BLujPHQzwloXPJeu096j4kokBU54zazA0XOKmMPgdbMqsn3vSPBHQTkx5yrZ
GrFzXjvybfrD4hIniu4cGRWNHjQiNlUxGYdYagnnVHXro4idRmDg/BxikWpXqHGRTqMEkfdVtNJk
iwX2HdMCSrjOVEdzeNQZznIP5tpSBCFb/800om0AIIGnQv/RFwf1GRQr7Dawb+cYoBfJscZzaykA
CNsh5Hnxuu07NIHPcDoxMhwZnNdsjU7ItK4+j8XRjm+9/R11X708rQgHoFgrEmhe1sXw2QcUbJkO
cruky049CnPiQ3QUAVBW/nnAdNw/j9NRmrMgcBiIak24as6bSFl4doCy6Ny6VHveCSZ4ogFZU9Mz
eFC7nxR7lyD7zMN3CRO46glEinOcQXxxAZpwtl6+R/uAo1qg/BpkuDrXSJ7m4fBh4H3e7CXn12j3
qrlR0QR4d0e7atIvC3XKLlEM6Wdto7o9quoCIaGGPlydW72/1hKKAFiIhOnOMRwJs6NmvfsKTzgs
InncSIvILaMljaQ4UEVXxyeHD7aQvOsEcaPu0GTB1zfEuL15yJIrRBKqtGG2r4LUKDHmvUfpjNi3
UAZG6I9U3ckWRB8sNbbF0LP9MhaCoETSBFPeNXS6cJa/q4wk24Bo0BebiUmFIcOHHO70fqlhDZmG
34qGEF25mFXLwAwV1Pg6MCWalsOqXELOKFYsRHPdM9cPo5sAzkaK0ZCxp0V7LU/QaHVcyhq3gBqM
lW+TAHaEFJdmA/J+w+N5FiqHXgaEAmR0BhwOrhYnQc5SSdDOcUpCpqEsp9wC63HW44o9WvRAWuai
jBbGmjVICdVrseFM6MIVIH08vdU1ZpL7TDsn6bXFSyDcob6RStdguTPOWThLunLRGmFmTyVRF9eU
jplwH4RzTz2L4eqtCtpthUXJDGiOCQV09QH/TZq6Orph7jLkvwOoiEWfIZQqjQral85t8nMUnj8D
rp+2rrfpuKrIY8P2p7HZu5mbeM1nWn915iWY+ath+g4CMlRQH8QLx3imsGir1z8+d1v4ga04gCg7
7aWXUHtsITEQ/AAQ+RPQq9lkXbaHmqbK1ldx8QiGizLlPHmbksUXdTvFf0zB3n7ozlqegp2pVgtn
JBLrrcbjVgyomSSz0Qq7RLmGTWkeJAdirXBy4yL3wvhJEDiZaZEgRRmJM6f/TEkvq1Lqm9akOufu
EKEXMaAIXKa1BnGaYNkxpQVWe7gKoP5HC9ONpw4Wf85ErKhWIEaG6urMd9K2IjM7J1gR5LNe3fAF
bRfcsqI8GQi0cEu3di38c5UrmtLEy92rjC1CCMNvbPbwXWcd7ah3Et0L7siC3mx3SzFtqQiFrAzW
Ied/pRTARP1LDAm/hqnrMJONJR5M7J6AAyeXS4UXgV6vdSIK8+9KxzZDgnjF8TWxJDSL5zLQSUmX
Vl8g3MDMCywg/2mTo1ufgkfXEMABnwQcOm6uMcWSb2gvdPlYrM5qDYGwj4gIX5B2gIBBG0JYQtO9
azCGhrOGYbhPsEc/3Cvs+wsUwWvtnmM8Fl0NFRxuPKnFWaEHLygV4o8Jy0A4vtSdcLir+0TODnUO
OLXGnu5EK71aDM1JF4MIUSDa7yfeTMNRcdsxxFXfHR4yFHPKSgwOYg4w7B9t404gJPPmLfM8+qp9
aRM3Py/xCxXIhafT1dLUaeNrom8ZPsgkW7z6xfufzUceYXvufFaSIxweaJ+5U9gLJrqrRoCgGCz2
a+9Soch3M3kL67aVz1m7Hi3Xa/CWXJUeLzfHDwCUSUs2nhUvjeJQ0IsMmgz72QV+nfDLynYd1zNA
C4g8hKZbmctfCa6CeHjh8L0XlA1FGNQHBlw+79VJDtaw38i9i/GusHuBnAlDIyjIiXzzqWC8czUS
s7pKoaKUq+kGPkN+0jAHfWc/opGLgmPLo1fHn1b/FUbzDuFWDezwWgV72bzUxXtWwpdaCpPD3qVa
a5k9lXWPFR+WZOUyt138qsoC0rnreXvAkD7+0ITWOmTSjPhWk9nkfo3hMvXYbUgM9T41hh8KwtB1
bK3FTNvFAjUZ5rVaUTIAXgf7sX61EWvgpU7iqccywZghwUVi47MQ9X3NMbjApzN4Ag4lDAKI4EAy
BE2fTU9nnCssbooNIpmwea2Vw6jfLdwq0PbBDo29pc8D2wHlrfNiMw2bLLzrY7Iy9Y9cvbE6VQV5
FUxO0cFOUIVKznYLVQouNcO0wvYWu5IjsydOU9FyTWhh+hmpIS+j+lkp6Lrctjg7pDaH6nVQnipc
k5pnO2znkxnOHPt9pBCMCU1aed6mCfaa/q74Z+xfZW9T6PvE3ETJ3gzvjvUKga3Fo+J9UtaQkYPg
GoPjK9bJ5wnQNizrwrkGwCo+oKjxxaxorPZSszMonfGTkL01YuZyIkNrVNzMh3qkj0CisC6lh010
6oA60QXo0vE8qgi7nes0RAl0GV27D9JpmtaS/lAhwyQgV7IESpu8D/m9oNvKt5imxa2oL7rAXzB+
nlW3Abqw3H9zQaWWFIltBh1Jxry+IgvCDnECy18D+Ze8biwca3PTBSuvXOT6DKfqDbaQCey+HAan
KZ88TG6btSB+eeYx7A8TRBNjmeXPUVmM9muuU4nPOWSZcNnNxlZ28hUjTLV+18JXNb9NWHExYJGW
ob5I8B6GL7vgDSh2Wx+T8ndwqCkhwK/1ljn3OgVJHqHnO92nF/AkLKaEgI53G1sCcy6nbm8iSuBz
lh3aPqwcQLii/hJUpwHtFEzNDiYNbSRmw+a4GwitrrAcAViVWoT0CK6iE/YGfjugpV041kNJKLn2
QYxiC41EjoeGjXTRf+rqb8Rn7RHgydYnUAsROa545gsLD79TAkMJsHFha+tUvhEUOTYnjJ9rYw+M
NZknMhRBYNFS4XX/h7gd/CY9D/OEGewzH78TGj4zJSpDvkCfhUvT7jOvmc1r6YFREiqRLL/I+Jyk
99b6nlgFEhV8KiiM/Q1+QhhS6SgbgpJj9S4odTbWqjfekhxOPJYZyjETYEiPCUvRLbBYn3v9UYwt
Ui2dReqPyAmJlPsYvMKl1nzoubgA7DvlWCXAInu92UgNlbbA6vLvFHELhb5prdgcxEirDTHsvDl4
onKplemRNi9O3RMUxICG/TsIOAwcoF175zVbcmi4W3q7FE29+noIUjwCcPvnFWNtx5ODJYqHV+NR
+FxhidWISUNSvtQAZEltzBqOlcg4gPAMmB4p/XsaGS+JMMbwfzn+8PkZIrJJ0jvWn/4UktFwMJNz
Ij/0CZOv4TXaSHy5fpOTYMsQuyKkfUd5FZSnESyrocnNzW+H4qr3D38WDtBfs1V8gHweeeIuXxOo
6IP3k/G1eizsxYC7ke4M7ks403YJtYWOHJy1U18GpQNowLzimrrVsC8z0qRcuji2q5bS6g/M185b
cI8UMzyMcDHb2cZMN5jVe8WaoQfZqFNxqnr4/JyEcK/j5APtV5pAxl6SuePp4maV/k7HAyJE+y32
O59REldPNY+KslLp2NBJIzqp8DRg49ir8o8AgjGGq6KHZh/Y22pMRPH4dT5UpJR1/ggk4HdM2oev
REdoiPFbsKqAq52t3j1sPpnyEKNJS+ydxjGwZgZ9tblNqdaQP9ebXmW/E4rLA8tkitdMl9jYMBGh
oiEtFzBnxEqTPBtIingM3xG0Yfap4Ohks+U4oNXZRpG3XPB8uJOfBhUo4Ko/IrjwVPd7vX9Ow1ap
iGtcUADaMkAccQ+M+qqe1+5/yx430yUgj1fCXmRAtokpGIatgan2bhrgKVA+A20ClDiQDFfWOuCR
66558mMo16Fb4Hvi/IC8WvlPmR/j8DKY27FdNs0Opn0PZ7CGAybtB/3VAQYlIK5+1Xks0ORGv4oM
AJgDO9X3Kbt6X0Y/t0Mm7Ts7OIGYdNkqoaZpAU1CkoLyL2JsGVMn9FHMgXQdSiK+0gw2OnysYDZi
O5CuI0IHk8BVUziZm4j0EuXcjMBF7pQtER20EhQcnAOhTGm3DHJ4fe3iUxi9j1BH6hjAYepeKuPQ
SJCCXjNoDxj65QworyLrBZhHai7luBVm7RQ9AwFFG6Z+ljW3K6bix9C/ePK9KT9r7RKq31KIVzpE
+2Ib0325vGUQnST0elW3mLqVr69Ki8c2xi1+72XYttySEsYkMk0w627NA4lnGBNwLIuxrx3rx0BB
X2HK0i5RZyCP92eN+CBmF2wqbCxs+dJhk8NmNILOHLwCR+S1SVY392d4adBMuCLZt/GGVUawIxAR
I0hAGMS76s4j5UHehyHcUWJKrJWlvkbSm8P2j9WsoBuuFVC9euCh6ZcjYRr1rx4VbsW8xBxXzDlS
VIc95kAr1Xsd8kUrk7mzjHsJs569Ff5M8OG6wh1GlsGsKGbUf2iJimTN7ms6nx6TyehmJy5BLWa5
IbbebTiLQ1wE8GGEbgsZjOiNMHyWuN0g3O/LfdgudZNucYcY1UwvQ52i0hJUPTcL3ILu3KJOHm9N
+tWrHMSWQdckrKGY9VNtRUSQg77me6u7mijY6+pT0hb2IHiakF0qPC/M7mSqMGmiQ6mztGz0ngij
dgrmADGOy2gfkVZjPcVD58GF76DU62t8NGkfdHIdOgiSSEGwdRFTx/QoSREZjLuBCUmLVjjsbg0f
fzLQcc7xrepuUUwQKlBgjUXfZC07HLTLZTdsMOPyIze2Lq1D5UN9oaAsQQXY4SEWQMZE1GLsse9N
raWG80PX7STttWg/UwPD0Ftfb6QxoTt/MDCMUMdwPiUHiLCNtjfg11gXYggYkPTsnTiPpyFLjZpk
S5CLPn5Vxc4GYa64WMt+2GrTvhiOo/QliVTvz8R2we/JoJ/klR494epYMsYmyLjxcD064zJnf8wQ
GWgIuJ17WV/HbZg9ekALMGoZ9J0FZTa/eEKaGGtWCw5Q+BsgRglO8uMbbwrygRFuKNM69r92/kBO
2oKABZ+ew0LfJBhk6DC93MLklfDRoLCMDuRnWkw7ov5oDeehvOX9PeOJqQucjcZPycKFEf19En6l
xQLHWot7Fmy8ZiWpQDPWl21eDGBFeOS0DNBniJctaGTnanCZ2qeBcYuivJJ40FjbfNo62kbP6hk8
WbmezyAPESUjQ74XkC8G84Z9xLiG1ZBBuSDopYEkcSgw6vWB6woaPFO/9/J1yr6I2xNVTq+tJA4n
YSsYIcthfl0xFuUrMX7P/NcxvpnWp3hkwWKjN6GjJv5xVtKvMCwCazeqS2VsFfVM8Nck9gg0Mlbu
huF7C9Uq5YRv6f6TAFw0fBdVKKoDml88zvwWxsWvR5uNy4Vy6Py3dPxJzGjeh4Asg03o3tHgIc4X
A4ZaSYoJ+KkwsCi2q+s4Xkh2TQnwiD+5A/hpE+TQM6cZaKxQxcEKwTMU5qa5TDDa5l/xYEPXZ1yL
T0NhE6a77ok1piCN/U8HKh7VKHR3lisNETelUvGHsTxgzysXnVA3qmemHCnfqTWYOxsiUuJZe2ec
edOa3W4dO7cSpy1cZNTvKrsXjCks6LTyK31jgQkkk/V8zQIv9Dc+fRJuSUHnOS2HIz7SDcJD/z0l
AszDRZkp9qvjo3xHJXDWUJtjfiumKNFX3f9wGdv+ZNnbML3JzhJQlGrTDi+peuJS2dIegDTwMfbY
Zw6u1nvkmJKbl+cSrNfrt610BNUbQZ/sapF1nivVFyx+W3qr/MBWTDA2ODBk4aoW4xbEzmLh+MgC
2QO0b7ZBOmyfmNRwXhuYppYvrVpsu/Q5AUkiSfJXU4+9wi407gpwSsuAocecB02cxQmGa9ohiLEU
eEjmJvVzwBAaGEx9NSYNDIYWfCM8WqXm1nfbaTlFG946GW6i+uIL4kEhvE4Y6ZUY7a9V/VQRltz9
KOPOk+6FdRydXV3szO7MEAFT1Hg8heqPETc8geeqvkT1RZXvRXZK+nkMTpVBaZzzjPgDGRG/inc3
09ee4y5YStMKk/mqeMvjjraLsZaPeS8ikoYZoHaz88tonwoQ/yg9q2CQ8Hj1zwDvpwkNNbA8Pvsf
3bSOJ0hLK7ofdDu5fI3Kg8jkNUiam8DVqKpgM+OyrMBe7vAbXbXWzYDHy1VmO03SjTycVOVAwI8f
3XRvWjpF4apxRJjusYe6roGgRVQKvAe/E+Ao1pegjypHUbjJjWeSWjOvtw9qPdAZbhTMsbW1UX5o
WNg7urS2WpB561wy+y4Qy3H60XnBdSGql52EKW//20kXjLv04DhCM0Hmuyira9Enc6mxGXy3a2BW
s/vGvA/yVdy5Ldh4g/nXMsZwSaoaKEzfQ/FdaPhCuI22TVDQjSNSrF8dIkDm/8DKlzyk9x9d8d42
4MB8dSDZI4W7wVQLply8dIKHjD+fCjpMMbmYMreKdg2OWzaPNjajlkljffbpSscZA4oBn2R9LSs0
FzForHfGU1OLD8gA6mqXWJ+6QVQKPMZkNxXr3jyUQNGy+oixD8F7D8dObZEYn1nNFAt0ETKUg8ct
5Xz8PiR3xcJFHa2bTpU/kn3H2ESJgGSh0SuXoH/v1ZUz0Avd4mduQ9Jq2HUCzKLqL6OlaJGeE6Jj
HU6JJQyB+i25xJCZ7AryjhvykY2Kc76C+PNV47saIR7asQEVBaw/OJdsMvV08MtzjkmSZNASSR9p
/AHTjEalALGAsgcK45A8wGwOgR2shDJayMyP5DJh69r0pHr1q0Zzx3ZT9M9SYDcNXLz2gsmh5nSA
zDvOPg/gOqF+a7WnBww2gdvMmp4BPG1UEN9HNBne1k5XVbsiXYVDkUOV8yvIIGhoMDxUlqHyZowU
ivGlxXGGc4vRsi8fhEgxgyrCrJaHTAViJxLdFQbdnJtif/Xh7AuefWqsA5IpKCC0DT3ypTfvQhUh
r/AKw+eGeSjfzB/O5rApyrecwkTqIPkMn4JaE9UuYYqg/xwNHrz2HhDfhCDeBULo+yYJmwzpK/J+
LeCsHP7RPu8eEyIpCTS1ZTvyhquu3i3rmsugGVw7BUSGDZDk0RKiHCMl/UBWsbAJ8Hhby2kg50BC
Fi5JhAIkj1oiF24dpW/p9Maw+jClK98oaEXfG/1MTQVruubsnSZXZ7cPcK8A/gkcgkKfU3UMzQ2L
SZDNFR8Vt8mxS+qZLZE5Dv20Il+cRas1YJhWCeT22/sfVQh0C0E/BVd2XIcAADKdbnDWovExDBsa
N1s/Sv25H7+r8umEPx49SGmSXWBtsgJ5xzXn5+SHdA4GzzJ3DuKqOMVMAiqWTbj1m4OsPIHBBCZG
9PSLss7Fzz1t7ug+MWcxJLc3qVKg/dBrBph0SIBFzESYWEWPv/72P//x7//za/hf/k9+ypPRz7P6
H//On7/yYuTDB81/++M/XjESyNM//+Y/fue//ot/7MOvKq/z3+b/+VvLn/zwTH/q//5L4tP8xyvz
7v/6dPNn8/wvf1hkTdiM5/anGi8/dZs0fz4F30P85v/vD//28+dVXsfi5+9/feVt1ohX88M8++tf
P1p///0vRVX+XKh/Xifx+v/6ofgCf/9rXT3L/+vXf5518/e/dPvfTMVxZEuzHMWQNYcX6n/ETzT7
3xxF0TSsr03FUDVd/+tvWV41AT+y/k2zbFmXNUWzVNmStb/+Vuet+JHq/Bu/bpq25hiOY8qO/tf/
+dr/5fb95+38W9aSS48XQC1eWDP/+lvxz/ssvhh/dnTDsG2VAYoiK5oifv71vISZz+8r/yMh/L3X
PDljMMR8TPfwykdWI02WsZ/s1pAAjphJhCmRk8xehn1VW+d+aAqk51gPFTnFew3n3GqD/MhZjS5M
i2DGGKoBPOkskwQzJkmNvEUv98Tqxl62thrdWo66XF6cDJCoKkMd15KXsYiTHz2uwc687lY1oKP6
gKNuZHj6ehrb4Vj7Mq4UbYv6YcyPSToeJs9vycPFCbBTSFJQzACw6xhqCkkunmyuHJjNUxgT/JHb
0VZtdCacSpAerLBbKqHmrLW4Jc/MAUUwavgtJUYhDIgEnReM9JaWxlOynOi7S1s2W9l4S3CVyGkJ
l7INRObJjX/BndG/aLqiLzhK4Ro5NUL3fLwpMVNAKzOhBZeV9uzqdRw6xoc01Rm0eySvflTNa4z/
zkabXJUhVretikDZ7nwkFHaX4rnPD83qWwkUdRZXrb5RzVzY/8kDITPjPLFK8z3vyIvQEZ5rmads
ApYVLDgINVZaacQ6wUxKA32VmTY1vqSRpZkQqZNVFoyc3CwOqYe7YMkM0VYMlz2uPAWTURG+DNmz
yxRqcL+FWtU0K9Zus/nP/0WB2mw6JW42aZWVpI0KfJyPvjIlq95kpgMJqI6TuS2Dg2XlVJMlUL7T
yjJUiezuLOkdST9+5yyztFc2dhZ/q+HUnyfdZp6RZCGG7uWAtwx/53nqLxGQDZIZWTtIdsQMVaHt
w3EuD6QBTJcWyuBlLmWam3BIaIIlM3aWQ8JwuRfwnG+3FQK/8Kr4dcbuURHaGjbkdTj6TmXBraSh
LnEEapippPg6aj056H1OfHxipd7hz//UmPo1MxvcnaIKmNJndlPapnchHcUelPpVpGxMpjVelYRy
p9fUs+EY1c32pIMz1uYx0AvcPXLRi1mds+811NZjFnmuP1j2fowsazPGhZulRb+1ff9f//NqhCvj
SDEcJv1S6dJw31mkXdQqVu1GI9rvt0pv1J1KHCi2dBwNUU3E2himV7YRaYkcVcFVbYBB7g1o3Sou
2VTQCPuJkbm2H23sAdAqI5tgH1hUAaVllouyx50sbaGaQ5KAv8+ATuuG9OirW9Oh3GjUNln5JQaB
Fb4KhS8IgTrtCAfzWBflsrQR+Zg6YtIqNInJld4MRziXBMxGtcl0NbXOZ9HgbHMdSksLF2vIYbDJ
FmlxXSVJUI7x63IYmnspRWzVV53LGCvGihmyRi0zv4+8S1zzj+02wsymAvORAkQemc2MbkicM7mU
/5uoM1tqXMmi6BcpQqlZr2DjAWOMMeOLoooCzcpMzcqv72U6OvqFW1BcCoykPMPeaxegYB1v1xQo
j9j5FQv+TQ//HbxVBEZFJp6vPdY1arpzCnXf53VxnwfRV1B9jXYxH6agbw/qOseOZ4SUuiM6WC8T
qSdt/VDlj1nSxifBtjhbwDREssEgxmjLEe4/u/WwLl2hZi7GgMUbeSXlrS3x33t5DoZhGKEaVGZq
9+r3j+0cSWQKPfq5ZvTAvv3/r3Lpt/vf99NYTVsy5MiL/d+Hfj9eXt/9/dh/v9gy+MktAJViR0wq
DI/rGxHJceUbzRI5ztW+da77Ss0E9PdPQ+lcB02O9yqcMCZfxFZ7//p5Y3hVOcYGfKGniOetNHE2
g95L4WiMazl7zv+///vXTmD4YHj9pN+/+X1j1R26VyuGeD9+JEnqrf//d7+fOpgPd5T4CRazbMbA
s561k6Fayy14VlWVXrJkiJ9RF1fK3o2Dg5FunNNL1HFm+G4v9ry06cWVtdosdjpQwfGu8X9MHPsA
PdOH+hwNc/icT052GZF0pYIe6/c9Y8XFanHIxwKKnypMU5bdJytfZcTUiwhz2ST+dikKl75w8VK2
UDCWq9A/ss6pVbHWaCoMfkW9rWlId/2EEsgOzMYdDIuFVj0S83bxhsLajL7GsTsCGZIuFOOle7XV
EsJzHBDS5fxaG2xIUdZvkOHr54Iuw58BDkQVioXWI04kJMlKzFK+zOETnFyscONOlSC/wF0Bpiug
bMrsxYweym7rZeo15NO4WoWddWpbg+gJoRGD2UaRw5jg/g6nHsT2trTK96S9gpfCBr1yEz80Tk+N
LVd+RIiRmvmktPp2e30WQmwmCyhlzlDRKelYqvEVeDzmNKn/coO/lIG9qUVw8Rfv2JvoMsT4UEuW
g14Q3jdyeYoY4QQOPXVF7a6Q9+UzMyL6IdlCpuCUsuEWBSg6I99mICiIdLvVYf442N3RQHyPi/fA
xnrS1PZj1bdPYgyfUpspUwZsHSFSNzPqC9kzRTipo+A9txisusn4HVwLFmChwSjd1SxwlhSY/GLE
UbaNfJa7r7/4jlmHXrsZQLKIkQrfafNvBuvf883UI0bJO7iq7oDpAX0IZs0Sqslg/KdqtLZpM5/G
oDlXaIUT+bfLrcv1y7hx9ENI94sq+EX1ibsurgjtVsDJ0YV6jD11GLuEiNSCyWMwnF259+pxi7Nu
2xeEL7XiUlk1jky9N/T9Fa7Q+b7wqq1BnT86EAJobd88HT2No3Vrg2codc5QaTrLWT6l5b4pZsIA
DIeyHE/Amo3hWTxYyyUw7leq1cU27DnQAsWTRSLM+Fo1Ho4Q5zjVwU8VTJQ0545ksd6e9jmaWFg3
s89GeAD8yKawd9aZPWORlc9+qnD/tZU5dL69rib6qjzd20WBs7aP/g7sKo27nEM+q++aOzCol37K
H8c5e5i68jGFnuaXyAHNybjilC/0nqkFeaAj6APfA3syzIQJ/VNot/VdovPvtEvPYYot3Pf4pMBs
+6p+Lzj4ikFs7cG+h+hO6EznxIhnGIDGy8+smPuOHAPVjF7WseZ3JHk8V+ANCtrhzsUnEeT2eoyd
j4ZX0G6ct9ye3yyMJN2cLzdzjhTQdaoH38VS5a/FyHSshuUxQe0Hk94t3FpJW+2k13wHjDSgV/+M
wnp3tEfkg8tvjPHQNXW5GGnX0qT+IAD8rUy3nntMLLSpacLJ5Go4GUVYYyufu9um0S8TattSJp9J
TOBLls7kB5Cn15jqtaZZnwn/dUuWCwFz4ShiKxRCx1Fo+WQcMQpB3UHE6BOyZJKZXcQNCYGrbtbc
zmECM9QYrCVLDw0DuEACB7JrUgHkUNg3HPLzzU0WTs8OiWVDtewjO/uSIT9dgYIRsLTlvzhW80I4
DOMNOz+XdsyVFF6lHOAXQP+Cp87QtlX5h1dLcess1aEG9D8ZeH7AukF3ZCtf6hdTOu9O4XyMYbwR
afwjR/RnVoqMo9B/J58r3jYLmecwekFygyS26J3D8lMKL7zrTHyI3fosehQmaNryAjfz7AcEN3QN
MwpMJl7QHCfeoMKuvyJ5RTwTaGlzo1NV39ZBfCaeGg+GT5b4MhDQ6Ouzo9N337vy8YurrXMxaKs6
XpusvAj0Rl3cDRijogGuBEr2Bi6wn2Yvi3Sfg55HJ3A4ensM20uFAEw25mB38o3mgMdajpjCSQnn
RZOo7SmGH05gbVYTqsSofKAxu5YDB4fQytF3IERwhLVvaR/zm0EN0FREN5jFYRUUzJwjBGskjnst
3P8VcfIwz2x3Si+Yb9VVfZF4GZGxml+F951nCMqNo9+MVZLUpNaMDpO0+bDb+N3OeQUWGQ+rVHGx
IRhh33/yRy6Q0aZbizvx7UQJij20gHwtXScvqjQc+lX2YjEYnUpe95w8wqoRf/pxJLnGcR5dC3lo
45TMtdTX4C7fDLk2cxMdTZ69wKzEVdSX56VPNzU9QtuK73gZzvPiAY25nkSuXNdDBhF0uHh98OGa
+cWYSVKdAVuMQC3L9KdWLEC8QR/zbP5WECnYoyUXyUAk9uw/aYUrBB33W5Hv8rGAB5gRDe18j4Vz
7tlYRDlExCmo3xbhvwRXGG3mn+dhScjJVhghqOJacHKGyNSk18e49L/atvgO7OCk34FXQpW3t25G
rRm1Fbx+7zDBPxLVsGn7/L3LOMa99iMMWjA5zMYypyCCx0dE4VwZ0Ql3ttly9ANJHpBeUqiH37YQ
n1HCMkLn7/aAlnPmZom96ZJlgpchPIaLOISZ/cIs8zkqoAe07LVN9EY2+79JZ2fP6v8ZgFneORZk
/Y7Yf3xYcqiNFWQKkugdB71wAgOzVxji+m7nksfgA9rlubINB32uDBkUwzL/y4AqK3eWK7cbV3Fo
/ynzL+4PVLx1hXLu6vUpui/0/5xsQxg8DQPj/6L5a9nsUFWzkOLd5N/ciOxIu5B7cFmCo2/qB8nw
vkqYrmrDUFz7P1r1J3vB4NDGK9e3noUiVHqOmcn66m9aPjX0yHQT3G10vi/Kde5MVvyJ+Jaqxfma
DebS/g//4JHV1sM0YbJgYaRU+pWE6tKUB7sWT4NPv+/oBcBOz8ligRxg+IIpILPeuuucoea8COoC
EXVRvtNPjS7bM4B+7oiaPXPuzYRz8/pSY/iFt98/9VW2XeCmo/i52FI+qLw8eIm31jYWCO0/oNI7
z5iJO9zLKanuU3fXlt2Ws3Gud7NsGnJyD74AHJk5h3ZkP70gFUMZc/2CrmTk7bb+iycI0EH+HRan
wl2Ipp7RtyTHRXZf3bitB06AbLZpxGYcfJMm71zux6vfMBlxN8wN8AGdjg9hfOkttpl1d6rt91jM
P7UT/ZWANRbsT1DBOXuG6BihymqCeuPy/EBL9M3k54MzjpyQxcI/XMO1DRRaTILEera9bkmITRaD
+9SR9bF48s4vrYNjvMdwhCmbpBytgUOgBtvs3kYBYlJ9X1xJDiZ76+f6VCmrvvGX5UlWECqrWK0T
A3y1bS+NaB+beEIcGSIxaVybLe783naoKoa6PxO9QXjYUwUTu2LzxpDgu00JUCkiAEU6WJ5Nj5dN
9XiP2yXiMEj8v3NfvcgOQEVoP41uTYxEWwAvXwBQLeupH/sVwambIVrKrZIp6mqld71FJHE+csKb
c9MP19yUSyJ/+0DCENA6mh7AHz663MnTt25pgRywHpzKYlq3pnVuja7/WTfNEkJUXPANkqN5R1WN
AZ1zb1OljJ3HEa+8tliXZQvBpDJRd4s/vInMefeyHqHEZk7s8eC4iA1rDLul82mcAIWbW/Dr9mS9
9aL6wfaKd2aT7Xs7MV8P58/Cqdw7v8W1mPY8bpbubwY6N42vKVm41/Isu4e6Nd9YlnlkCnDr9+Lo
XTnQhRc8jiG1tw6pS8bFc1ZxEi8X0dSnfoqwy0MP5kYdXrV21GtMFG9QBS9DWYvPXF2jYgJ9uA5Q
yoEomSBfAA0RcrY0XcAZPXrEnjNcEC7nJANQcpQTZ2UrM97KkDjdbKhc1rmM2UWVAibkeDyPFUwh
rWG9lV/MGzErurO/DSq6VndiM3kFumh2TmPWtuy2RQzf5bPwi4YBZnE38Hd0VQ2qDk9s6tmKtkVe
mttdp8MOR0Xb3DO8uHAUl4mDIRGazpw8iJzc5X657oWZmTG4Z+UC9wG1D3bZbJwBbJWoRHE9aH1L
DKCAnd2+WD3qHsfazPopWBJxozvgP+71R/Wp9yHQIbXwaoIlEP/GZVVu7VY/Vkk/r/tQfgpFtEw+
sOZs0DnlYF9AgGi5irSVrvRY/rES77by/omOoVbuu+2uu4Lqi2a463CCOVaH38eTKzEm0zpYeDFz
QJChZyyY0CPSAPqmyacMcjr30g7COUjLIw08DYFwzj5ajVfHEvZmiP117qfntmrarcijg4wAISwF
C9mWgSaRrIvaezpcL/SVqxSbpu0P3a57ryqGs2awvsd8xKTSUiuiPegbVdKbzWyRy3MvoL4JdMXK
ud4OldB3Xc+EYKAVvy1kOlPHl6euUz+znmAbBZFPGHJ3dBowFLaIvxgiMWiCVVQWGm4LHUElUU5x
M3/qjBXfFNFopl5E7TZVD5Yf2OQCtEjW3eSHZnG5jmDOsQeeaAiSdBOI/FsJSG0xL9xQIxrE5L78
cSQCJqtgC1wN+VtcskHyumTdzbVZ5wIqrW6ZUo0OwNw4n6D+kbUzFbk8ROLKwh+zlWY0fltMM3Sq
Jr7zh4xIk15eNXsnj20APCg0nLGKm03CVlaVTfcYixFXWc+VFk/vU2TK27obcEXAMGrqf6mnutvS
qJ9Ao+qw0XyYxSUCTM7nfjBcevXR5dx9cAZ4OZUWN+wCkUD5OyW77il2x3+NIK0hQqfnxSwwdSef
lvJKAsIBQvoUlp/hlPOq7gOvuDLnxEek6IvfjBORSeN0YJyLHnsmIncvt29L3Z/8HFxIv7jFrag9
6A5OgnCYmqXP8Vb7LiuwuTfTbRe292HK1hbLQb005Zt0kN5FI949M/vUW2A+QB/cpSm/wBRmboob
ucuItHctm5M6ggxdXA1tFbRQXMkrd3hOKRketNn0KWawavkuEaDbIsTP6w7gY7pzJJMRYm7obUZZ
ksBiMaj24/qPaIBoz75t7vyAp0MpYLyF0bSLU1J2axGTKEPgWLPEzLsPbtc/lD6ldGy3+3DKPgIG
revCYcMZCImxPLQRwEbuz6DUqxEzO3NvAd2xDHzbI3wLavZXG5R0k9xVy1wf+W80A1nTHSFHonH+
tB3ey2EeVvZEUR3X9AhTXKk7I0YLUIfzWAzOWx/gRCoNbvwxfhzKfTUTdBCCvpsyWsAUln9pDec2
bJ+QO+emYXPpcGhZ5fztItge4gnZ3QR6/10vGA59Hq/lqJfVNZtvJOFARedoXF47d68LsqNI9OSn
e+vrpFiV80C4Cj64ekLvEHojZUXP+MqjSQ+dVm5CRVp6FNXQrG3csmkJ4Wx4mfu22YiOMk8SJhsM
AhCrPQW7Dja2KXBCFyswwMRSgtjN7Ihn74wRbMB2a0c/XXOmr0SeajbBMuya2HvglNhWvndXe3iD
WOU6IZEi473ri11UjM9kkjwKnFRprxCu9C9uQHRWH6GI5EHQJ/HPUiFzcwkf7/BhVncijD4tzO8s
Sr4mC9siz7972EvEbExEBT+00kW4I8A/pMd8iIkd4ejAGFOO7taP3YcEX2yl0MUlYA9ikCPUR/M1
w4F04VlrfNriXlv+6xRm9wP110A2UEvHV/p/rQrBpKnCY98FdyVG3Lx0H7KYPo5dgsMeIsjs66jx
RutoO7juI4X94fqthb6L/EPt/NI9eaS1CZCQWvlPzDZvCm7IHo1cLCRChPwqCKsAAw5V/Wl1DKjc
J+YYLDJA1mXem50HDFKF/AwTPEhDd9Iws7tmuevc7oXCmopinVnTw+j5z0zfvgziPWdG5ERTn0IV
jFieXF8FY+lLtMiTGzkbQ7YsFv04xKbj14xpAAOG4B6DK5Nqou0RHkmYdUEVD2UraMBXy8XdlnOF
GBHsShqcJvxWi8+pHY2nwuMZO4ZvjIbuEsd/0ENyDCivzPLPpOPZczlPB6Buwnm8/nOdVR0quZxU
Ae7PA3Ar4Q3r8zhwo+b8QImd0aCW3pph7zFAV2JRIlmzDWQGQ7ypcbOPw/h3UH88vKq1hEc1LoJ1
lnJ3w3Tt5OMyAOphiAzxPsIOMVze1+t8wQrfB1BYwl1wTYjr7F2CiCGsy403ExffoAZuZwYUiSLr
8xdxKshSmY0f3VbcN9KPd+SDXUEBiIYEB5nvHVOX7slJzUOHlmos7mwT7NDBPOQkK9CR17xsVeps
vFr9jEhxPPGadv2Wo+QyvbIq3Nku8B4uKKnHXTKIk8VqStvDrsXmVkMySecH6YnrynIdOCPQ0vQY
tvmniYdzME0b4GpbMLNFM9+3dfYYteZrbuAKReHRNvJeRye7do9+Pn3Qwa1HoNeMwh/Gkis9qxFK
LMeMUEjhZ83KC9WNn6HQ8bQpyXTQj7GfnFh434eUa+587+jmk0SBS+nQcmhveh4GsUt7VLNhMR4V
eeOMOPehAbyJd0eMUICz5pSW07FWMNKdrDrxtL5i/9xVmVqHNCieCdaqjHMowubJCVCVi2B8zFxi
IjhnjYuiMkJ4Vyp0GL0nVk6BMcMrorvA8+9rD15VOp68svgal/Ax8dMnQyDHFLnrOfWe6im62AE4
+1AGl9nNHm3AsFUtaaP1Q2IDlGrEgy+nr8zVR0GLzeP/K17abRmHH6Wv34kMOVR8TxkXnEpR4A/F
qVO04dh9fBRXA4eUDGAIF/N+Ye3W6epMQex65rHhm205jSN8EREICiwzlVNsxZxtuSEvUZQcy/bO
ClMEd+zp9bD3nf4zyc0+z2oYZwMx53dxln20KB4thtLcWqvFDvEi2vfX7yPg0RpQQ9ogaVRNWtZ0
5zliL6rmJ0SU3cHb7q2PWDSPlQtq3rzz4D2KOH1pQ/EkxYL6kzE1Hr2kyDhAwM2PDTGj5XUGZG4F
Ghdnmi5pSJpxwKWvc3GZk/E9wbqDUXKYe+aSSQ5Esb/qua0vftA+rCEUztZ9F2d7sahdpgjvXUhK
MBtvVM9eOHmbrJJfQzRvq6sSae7+Xj9vCKb7Wcgn5pDH2NvXGr5RU2OgK0nBroEhhQMEUq4VWbxG
U/hmp9Gpi+RlGfNDyKSPqWiU9utMeLsyADjAq1gimnSUT0kLfNKiI2z9zYKQcKwuoiSEg+/QHlzg
xNYjjfUbpdIqjPNDpIItbTHBcV0FI7+n46n7x2KGNlrPmylzdo5LKRIdKzBhnh/ch31+l3nmTxai
OJbw7UarRHxKWbnYu9gHHoMs0xHBc5w5OHFE/WjGBH9xuwCchGv2Fz30ydPOIWhRqbcTAyrRk+Y1
sxFsrRgRK4DsWsXrqgQLIQGsh5nzkybULtL2fuyhyB7SiDzgSr/NI1EHqs2POJKA8jWnzg4hTbX5
viqCgjVjhOy5EzToEC1qQbcEnKUPsbsPghl5I5imWY11Z0HaHnONJJI5m6mmz2YCBqZ/ZQd5cepH
NJKJxJXg93W7TcruyXJU+WLJOrrta6DN7cifDI3EDsQEWaVwX5PiVDlIJmVF1Ioa1EcUT6+dpoyf
aQY2oqEvw4UFR9vZmyQKYdw1qMvFeg69cqU5JSCRSWKZJgZWvSIWPSM2KGQJf9vJ+H0yPLnDLlr3
dfbWzem5Z0BtAiyyQcSBq9KZob186ygIUfozV7DJDay1a0En5o0v8JgS4rLPA/ykKpNfSlzKPPDX
bqfgKqrhOcIvQEYI0LgJipo7ya8kGTZuQd60BZXmptaSAMkW5txII9gTO2B6iGH5DB62DFPsiBKw
a1FG2e0YUPYUSXjLUQMSm2XBakwP3cKgcbaBcybhhMvW9ZgELi3LgEHt8qZaDqUm/yTx2UCjJ5zY
wR/ymm6Yqp8X5JCaEPupu5XGgv3HZLr14diGmIMrm4T1eKo21VehYx6rVv4uU2VuU67czaww5XpK
xZtwMtuwc8y9U/4LPf+rWCCipVTicAMy6D9ci0ysWDoE1ER1gew/Ax+oFceebO5kq8e1SKinWaPc
uFl9Hfh9VoZtkFfPVwq1/IPQ4ZQ5qEDc+KNur7Y+073FPk15jOyHJhsn0Nigxof7GKIx95ACi346
twn1iZpc9mfKPNOsMRGvQQRPDho9pyteuxqXQD9YGcHIlDtDYq0q1R9Ty74PrgHcS479s5DtysFH
dxiMAhkY8ECVHHvK7dZNMk6076mPXg9OIP0BUCI3rtdTQSgLlroyLqjlyc4SsZpp3oElVVaJx8wr
xdpy8vdrFWJ5uT5PNu671mR3ocHOn4Y2qJ34wZ3pFwYu1b3JwOf6KaLSqVl4+VikBsNrrEFQ0PId
Ub/gmGp+XEU6X6DcfYUgcJXEuHjcmMTCKniUsnU2NQsVRV1hz8A3mIWyTMCQlSzrHnUNNAIIl0ol
l3quzpKekJlCf4Db+i+vBbSJiDGbaciN7mwai1IfmPHGB42drUAcDwYvEw+LNblYHfu30Y/RJtGR
tAED/6hjfi7t5DD6xaEpGr2tExSfBeauOSfLIOELPHZ4P0PRbuBYAHEq64PfHsqstXa5Mac2ZV+a
hNma1vXN+GY/DOQBDpXE3iDOtGX1bWxjcptcn1QPL0Sv8svXT4CI5UUtt72TKBr78TlKzLMFjWcd
i55I31gs+1y1P1FmVmnUsuSeMUyzslHTaH9peVsWlf/URGRE87uNuY7LOze33pTTE5+U+t/QhF7T
heIzTeK7QoXZ42hDiXFJP1ax/mOxG2f9/T5l5I/ppbjzCKqErqjwhFfWyE97XCJrZ8rZvkzQkTRZ
02nUnX0lGFNNBcFEamt3dEDxla6Sfw8ogmUS/qihYKXk2aBLIM0V2p6PkemOU9cd3LrN75KAPt7q
WIUVAqxjjkPuptc8Y3IqpMgd0VAU41ZztMM1CR/cGhsJPeEmHNU+UQsJ9i47R12Bky5rpt/J8JiT
c+FoUt2yMqzuhoD1auwVqPRYMM1+FuyHMf0XomxauulLOARVRGHxCdeDw2KO1rGbwryYrQ1L85Ia
dW11ipF7nu9mOjXAbeoZeaVh3w3TSJQGXfhgeSfAE7cKGcb9PIgfr5sfKjfq9gtFYWm3w3GuoT/6
drgrI5IYlE29rnL5QSyouq3t+AWrOfWio636AT01QJn6OBLuZHFgN1a3z3Ove7VUcZjwHneDXt5r
lZPSRcJHh1G0beZ435G6p7BbrJs6+OPTncdluWtRHCRM46iFUU24LgBZnVr8QwTSulzT+ZSIu+XV
9v1zOiM1qOe+ZBhZNbduRgSZ21OvuGG61hkoggZGetqCHYgQj9fwYTHL9qeyeuMAKDea/2sjCTii
wA6P9PHyYCUIsVGV8F/EZEV6H6BvJ16xvyF/lRU1u7vbmK39LvUQtefqK2YjchBOABTFdekRqxfb
pORbG4KwmgyuNj/pKmoCeWo5mX7/wBXE3tVW0aYLBbbYAOVkg3MqzQkN9Cl24VZHqKvbADBEz3XS
Yndr+xCzd0YFh9QaeT63jBwXaH2mf8rc1mxtJop1M6VbOaR/WzlYWMzzPWXcP+IVGjECJey8Jx9B
EosS6myqr1EwAx8ztazShQ1cRooMrwhfxnohCSXbRI1HIJ7Hy2eyaT84EGzqkcuisRSrc/qIlSv7
Fy8iG61+RQpL0SQZf6uQ4FPA5BTEBqcvtJ9e2SUDDn3oa1jlzOOeI6v+RkE7oS5Y8vtYRi8WOV6i
zMWLLDkHowk6+3tgjH8nYzaC4eiE93GcHKSTwdklWZopitRgqTSQCn8evj2vz27RhCIRscidBDuT
JH1zSZyvclAZ7TKxxjeLqMytyYHRDL565+zGvlaEd86CyXpxBLuoAYizjZxphCfGDwOlngzENfuz
dxsMxs5RKe7jCLNiRU7SW2LPz7EEwoD0PNWJBNowPQsRorvy+UrJyAUqEwdEWoSsIOeOG3lo3mdx
/8RoAFC0xaK5UQnpcGhCoQN279IPehyRs8ewDLevA0tgmazwxlccfPTfibbLbRc09AMsKRfvMMYo
LpQzrOkC7TU152dDXhoDpPY+v8YmOh3RjDU2+znGoqPhAjr8U45iCcIv6or7HN69aWhWQ4mBOO8C
xBVg8Ec4G+hEl8ckYgOiaFa13R7nLtTrkPE2I2wUjrHSDL6s8eAPAGFaX1Gt6nsh5urBUxiBrMy6
70X+z4qDgw+wL7RSC4cbbaTsSGUu0i87YdxlB4O8i4uGTQ6akaQZjnUYl+ulLBmUInH1pEdyaE75
OtP++jpLjxliUbZyMA0i3Ke5exbTl+x8Hl6yPDE9/mk7op7zzuzGDg6qzR610txVoSTCKyBIGBiy
V0NPhr8xxF24tSiuy2bCLKCWmKiP5kRGCJEKTUiuAGPFdihIcAPeVSQYdaHUd73FmL0IcZ6MmURI
eGN75HfEWX3rzuvI5glfzBqUkocf1aF4zFQBkNdmGDA2WNQYCqbilLpWd1c7zCWlU3xOXbQVpLwC
fB6se6PjTYDEYd0vxV8fbdlqMlQmZTzvkvec59VNajE8nrrxrvADglqTfN5SsZ8s21v1NWnSdUuY
gh+TalNlS3zTRjx9bX763s+3+RgYIiydNe0RntsmAwFTTzQ83jnz5LFChrdK8yMpmRaKuFs1LIRf
TFzZU28hKzQ3rcsLBZPY9tlr9tiKINvONJDutNGL+Gqj/NnzIW30I3q+JfmZZIkyrIzcVTDnb77b
PeQBFLnoqtSaSoAUIBKav7Pr43bNGPOw/RVUUfHnkkH6Ns5XUcK7ySanoezEMDQjz96Zblgex7b0
OWSoczuSzOPAB2QQhX+Sludcte/471ulYEfNbqUvSxqAxzaFfcrtgR6uv9aulNs9nmaI3BTAnYWI
czTFckh7NGBNYc0f4TU+MckE+QWxiHejUG99Vnr3ZY5picySSSGUoxTodPu6hMv4WbnBBEHJtZ4l
tHxJQi8Lp2FglA9PvcvBKsfRi6jZ36rFwsK7BIdK1/N9VLF4iSph/mhBtpi3mPfZY0gz2O696e10
O8yphMfHkpId/HjMc/vFMURqJeP1zFEm7eDmsDhpuQnVeM0uGiXRviN2p02AQ/SgU1pZwFcRSmWv
7Q5h1UeQA4qqfqA5YgBR47GUDhY2HGXLpo3ZGzVRY/CIJf+MzJbznAw5ZxAs2Xx0zJV7jdaZq9ZN
JxvfaAH4LcELCUkgW3cFs7mpaDzWPP97E7fIj8ealfPgyPyhSGvyJWq1taYlf/j9EIJMqMDjQnC4
FpJbzNIgS70YLuNcHLzcz9m9Fht70UiOS0BfvboriPx8swTTxSwnfKYU0/A2VMz/48KOjxHkqDcW
J73Tf0PRKR8nOc1HKWeigEfZv1mELG89f2KVzvRc6WDaeZ3V37uL70JikE5///t+cP1gqhs+OORJ
hM9Ozfu6xt5r6wncez3It2rWj7VI9Gaitt01/fSZkwH5Ynl+vhnKctpFvVBPFbM1siUQgdQ2hzJa
qfvfN3KKMXpNPohsUTdPabxNWs1kQvovdUnEnrk6HzqjV57+8LImOzgEPu/RJTyEJJ08JLM0O3vC
+eRUkCfGON0rqmILfwe7cPjx1x/NzhZiVgWB2zQu/33Pbsr2/vfjcwmF6/dPlvTLvQ1PBudAvZ98
v97//gnxfIE23s5XY2wjzLy+iYOq2MsUI19ClHPch905P4mpr39kR0kdO9J9CRkH+T5k5rhsWL23
wTW+iRFiK9torf2CI5N6X/kvWjrNC0nv3jLtOK40nUIdXVp3bxh6voTtYi5dcUYd6L3MjWZoKq56
+vpz6Bz3JWftNlIT3AZJ+D5m2UXVFEmcjHT5hb9yI2hATTFmyJRyn3IBk4eW6tkxC1TIGXFL4tg9
M7jAPOMvj0QGJ71xndecPnmPMgA9SjBcXJfnYO5Ctw4BfTlGl5eW1eMupyohTj0pLnNa5U8K+3Pl
UW0V/2HvzJYbx5Vu/SrnBbiDEzjc2pJtWYOnUtnlG0YN3ZznmU//f4CqLdu7T/d/7k9FNJtIJGhZ
Jgkgc+Va8lBO3RMlS/FBmYwO2pGWwj2W+1AXUDv7hZUPjNnmvK66wuePNjtfuqWcwK2PLtSINLNu
NA+OFT6pTlLgV+UoEqiJv4Fsc780Zup98fmQZu6XD0TPvS9JQMa0bMZgN47sVpMkeghqwlFRLLqN
IxI4yPy4WzuTDUNyZvlforzQEMkBgV/y+/W2iB76gt/dEJ55kViV9iURbXfQIveoWp5lNo95jfos
P7cEZ/IwayCsp/IXvFnT08A2lPVdhPibg6Sj7LJGezWZw1NusK9ytT4+EtmHIqiw9U1vuDFALdPj
i/DZOMnemrBv6TAVGwELkLrr0+PEpH7T21DKFFaUHtEuz7dNDT5VNTu+xkLv9mKqeG/p2XGKzPl+
coZb1XJqf3rqiScXTeg/td6RGrT8WNQ/Rcp9McRs/+ZpaY6z5qBAnpswe4XtMe3FwU0SA9Bmft3r
eXc0jfqb2efVQbVqSZ9ISt/dTa5ojy5PyAXpQ+3KMfJjLeCyngq2X53Vd7eqWZeoIBQJfwZfa3vI
1koSnJqPUowNvDYPu/HYTbz8y4JwrWpO01ysy0CLrzNHQOnUL2LduPa9PiGgEVfhfHTyobxKujJE
wKWbj14irusikKUlV7o2aPuwmVL+/hxaTzyJCOqrTsvSB75w7AZgoKHOOxA82JSbpkOcYywh1ZZv
tmqIasjeRtQE3i4HBZ+1rgQF7ufrAaxtrgcCSZdnW5k15YagrWRD+utn1FULJ8QUHc8mor5iXxkZ
W6i/PnAQgbDUwtNnO31e+XtUC2LgSRDfnU26xhIY4PRurstwP4ihhhLjxhmr8eBVYXqnDukSxndO
Cet3DBbudAg9/45yNfgpIXpXJot1732T3atGJXpnN7WZ5Pg2srs5TqnP6xf28ePkgYEQNC23zu4W
khkoAzrdtXJ0HQq9gNLV60xDdagrBRrRPass2VKHgqBPFhbmju0OxPd6CZGBWd8Xec8j51TlD3bW
D0ujV0drBsHW1np2TXQUfuq68zde1cJfMtg/89j9WTbh+CXNouU6B9J8U8y85TxCHnLtBHcJscSV
3aNCp5rqQCpzAdEWQmgmXcoKwHWrGWJ9tn3y06v0W5i3CPTKAadOOV5dSTUzQszc0PH20zU0lgz7
xG2cXRcfPo0+N+0qMzeVxh/w7VOdO5UtTdLomjJHws8fP0Iy+8iKdSPcyBNz77tf06yXmd043LrQ
trsVuDHpqYafBlH08x0okeGUxb7ORfuswwpgN11zbD0boiinOCpzyypoE1aUU6mmYEpZsYXSblSz
CuANAKtyF3cIi9f2nTXn3XPVoaqo9QX4TXnl2dBRQeiCZa16tQzmfrAV4Rbev+65a+3bimrBRy0u
y6dK8AzLQWWpL9vU4POrQXZtI0bsADxUgygzZNsM3mdfa0v3bJK9aETeH+GM6++Tzjh99qYr4Lms
CCeoQe5CfUbfW+FGDWoc7RvxQOfOTbv8awfvtfy5aVl6e78kO6XG6DWFO1lSGWvVjAuBznzHRl41
CW/eDkTjHqOpyJ6KJr1RV66NetoC3QrQbr4B/G+XoF1+Ong+ZIWWPXWpzXeBotO6a6z8qSub+NEK
HsuK0jDl4JhWt3KjwblStkqrzDtX88GSydFyTBInzGpaCxOVHEV+eNzHRfAAIXv+pEyaV82ksyP0
naUtrpcB8gfJ+iMvog6tWf2iJDnYqlbgL/oGXSj75HG6Uu4dXE97smso27qJzBcpr34VZZH/PaNu
qWra/JsTWRZ1ipG4SYOlP3Y+XBXO4H9f4jq9BIrqHvKJL9V1JiIvcqTva5uo0IyvdW5GpP+d9loP
A/e5GxB7kQ6tQZFDHi/aLos7dr8ZguMk273vI4ByiLHrL7Y3jBSz2elVavb9q1EdVf8yEhUxYcbe
5qnv8VYjyKU6ANARs2mT5JH7hZpCLwSFJ68ourtwXMBUe1OE5ruubxpyIMz6xVfVH5a5dRE5rnZn
LbDfVhVILkLw/vfYWNbDlCYvjVPCXOyRiTWpbfwauOatcmBRMQAGaaKDBRrs4HjwhKvvhTDeIUwj
AxIT+Df9FJmQvA21lx6xDMeM5xcBeLJNwb5p1pzs23SYDoPL4w1GyvrhByBDp2X+xuqXxECCEIQX
A/Eg9wtjl/QYm+ChFd1yDEsop10rCm+CqmjlH+aplg6RT82OUzvaw9waxW0VwT8zmhlI9H5cRaB2
frD/IIeXNtYh1ZoAXn2Ll7T66cNNMufu93ys/ZXhmyBiXL4bsN5QqkkHh8DmHEfmM0XwMADVFZI9
8dw9mXr9h7p0VMQ/5rH3niZv8G9mQNhwvZgopUFWqxwa0C8I4BjdfVsP/VaD/nk99V71PU6/KIdQ
m+HBL1vS6VFDDr2fltNXM1OARA2u+41XhrVu/WC6DWMU6l02MoDq+L10ZlUwEd4RnngLUm07vZnN
Mj2ybD5dO3cRfvOjsXh0jTG6tb0UKq5lib5pIZsteYmSH3qZJGVwyB0D8vi4alci8MwfTrnim0l/
VI4hVnPoamyoInGne1TfqJELMhuU4IEmr8flqpj1Vr6IsidBiPz08eBYfA08n+W1SZ02pfGI81Db
8ZX/tuoSqCOgUFFq+n2YcJMTR0L2UwzaqxH9Ug4QOWiXte6PeytZkkNbEdlXfxcdYnM7nZETzh3q
ZcrQvtXtrH6wNFAyp19sLu4GbgOqNhKxZtZFBksUGjST8pTyfCBf0eJbUG9KKxji6DZpCJGfnd6d
qkGem9tbdUaMzUCOOgS1YtWOv3p3uUReUzmpq596VPt0OSJrqdxGXs2tYyKuJz/N37qf+mMDuFUd
QQR49jz9dPWD3n3E00/yvb66SXz9dE3l8/lznIaryxk8NcQxk+TPNguKq/PnUGelQIjv/9Ns/G9o
NkzJgQEfyf+FZuNYxN0fv/7PU/e9+6N9z7ehxp34NjTH+Q9VJ5bv+rZvGp4r/uLbMFzzP6B1Xd9x
hembvuO/8W24xn8sYcOFYZkeCaY3sg0Dig7LFPB3UPBMust0/5/INgx+m3dcG7bjcXXd5w1hulTI
e6b3iWvDgDXAGFPxRw0pIS986zjVGUKN3HuU9TvmcQSfscopeLlWvbqnAY+UvWZTWKdeCA1+9/7d
2LPz3401mMHCMkITvaq36uBlWY0+01vbnwicuPLwyZaEC7Clk1Frd07RTdBbLs3ufMgq/30ztnNt
W8LhVfvWc8gucwcXCRAG2axhMl6PY+Rem05tP5tu9ytlLXsXArozomhduo18BY/zq4DFregM/3kI
QfD5Sdchh+NCVJ4FS7Cd55qFjDxzKj/YUlriQAT91k4DWIwG8gcp5eBr2w1YNzdWErJdWIztlEHj
c2XYnrFV7cjp7yAi0n/AypXczIld7JIlKneZPETB5F5SEE9B4McO1VQHhyrCXVqB6SE7yWkFfdmY
7lRfNk0QuEWAE8JwHq4mi6rwpAUqTnGdR7Sfs2WaALD7olxVxnUJ4vKrr9fafZeRMUo1MsVTNZSH
QR4AzHNwiUuKijVx141hD69s7uSrqg79a6vrDkbYwVlVafaTQZ5gbSLeBPUuDLxRWIH4rVqWy6yb
9EgXw2OaJu3tRAjSEe1jr2fdI7/HcFPEcXyyqQ75rABrT8KNajqLGT7+0yB1oUwMN1ZTlpuR9QQL
7Lift6OXvj8oW2W607sOZRvs6vj7b+5Zh5nEs22M2V1DlcoTVDMCCVA4JRvbiZ6mlllmGNuJCpqx
u65TGCMMw4RuC/KPG8+o44OYEmddeEv5aE5w2gkWbM9p5lK3MIEYrooa5kJzgm9tBOahzrK3s3bU
4pPtfOZapnmTUHwLUwLBN8MtxLUPQwHiE7I9FoO4DnMfSkgD9AXh6/pCa8foyZ3S4mZpqBcOJ917
rFpgpIOWJ7+iaVx3NVjJLphRzbbZ5AsACLvQSgE3d3NA8Alm3xwFK2ZUXRcX3PQlARyzPERgCWAS
bMrDLA+1O4qLyW+qK9XReJJTSnVrUUfZS139dHuImIPs1UyA4V4COtBuZbMoBnhZSnfRbq2+fOXx
5Bd6azbkTAnObgxwk9tFdOT37NQ2WJRkqCtQ79KtIU5pTsZTf9IaP5wqj27cXMB5HSHo0A9a4l0L
KEa7fNqncFmxW6A6J3EzgIHZCCN7HYcgtNl4gFITbGpCAa2gv4jpdChgy5wkSdzZArqRlGmzXAcs
ee4nUk6Tbc7XmRvGD2VALRWAnPxnTAp5SvrpWbTNwYW3hu1LsFUH3nrBVsj3iGrm6mVybvMHvAsW
iUBtDIjwCF7vo8Z2ybaJ5QWyoZ3Tms6vKF6e7EXEzzmwMyjgggQmOZhCYh80hXIF/LhLqH9+fjcV
/qZ2ek/lBHXUp9nF133ThnrP9h1AlKYuZ593TE6ukcd95ETeH6kTZ5uYdGhGqTv0HVoFw0enyD3U
6ef2Z9d37f86/Ty2nSlH0Tryuba16Me+Dh9rMU9wzMbJsQRUQxDlMijnYJ3JP7M6GM5i8w7L011B
MbYy5WZJGlydkvaEUZQdyFr5nYe9jTjbwX1QZKdG/PvPqIsG5vGxeJo92PDaoRwfYrNpdoEDVQNp
6ep7mA634WSFX3MfZmfbC3LKudiEDNDChOl31Cjbqy6G7d3JUuAfWr7J4Y4Yl+6Jir/iXnM6QeV4
vw9nt3+ZhYhuFseBEsft+peCsONFDr/nHRGH8KYJJYauMcC2AtB8HYKWwnNdn3ZD4c1PeVrfkwWI
Xlt2qGs9X4JNHYvieUGMRtl7n7z+3FErGORpBCzvbpwn9yWYCdIMfWOvlTkEBt4lVXwMffg2O3tJ
SbyE8atFNfe/3H2e+fnuc13YxUzUZixWONyKH+++hXK4lhro+FdipBAQoCp7n5DWfLVBSVyCNWLN
ADHRI3QoTOXl/KpnvgNoomt3C9GSxyjUnmce2CsDzqXVnAXprkFHbEdE4veZsmlefp8WS3jzya58
p95BHkX5nbsTp75vLPi2/+5yygZMilBj/+DCEMqmsx93epeLXdpAMwXWLnzpnOQOtCKanYG4rx1b
f1aubNd+uw6L+c61dDP3V6lZ90mVG89OMJdro6K0s4koaIuA7mlLVdx7/bjhkbwaE3ACqLcB589s
UDlhj4iPOvvY+9lPm+KrCTTAaey5t/Ra49ZsevvSK3x9p83L+4NfGZvEcprNJ/vZNw0quCjlUEeU
hH9yWYgyUwV9djmPVTZRFmg/ZhORIIaqTmX/PCz39Ucthb9gotQwWLL5C5MnFWKUxr04M8WoceeN
P8Kq2y9pSIw6obI7jkmPIIJFMF34zaNBjupSEwUif1NyR4GQeXxrLX5Ibiyuj+aQJ3fgzy3Vp1om
M9XZ8381bpE/4e0q558X8hNU663v/PNk37n19slEkYEzA3wDpi5GC6qSsovCLFe5C4Ojsqmz8yFV
HWj3XDow/Zz8/s4ZTdfg5p+fZNf9+CCzd7Is22N/4hg2uX7304M8RbFmRo2l/YoT/albGu8BOJ6M
SAWAaOUTzZLgZ19YlFlHTryv3+we9vbNPiwxuIDanJX/5Mb+O39lhxrkZxZ8jxu02bsMQl0ebmMX
vN21pzNp06l1lIQ5lCJGrY6jvKlVtzqou02dKUdmR4DUlEb0YG24j08X90j9XNZLpJN1ZFFcZyCA
i8EvtrVcFOelpV9HuhWvVFMvPKQejOTUKqWHFYCsBmNdbmPxukAw6wFApvy4a+9GcyTTHKf5T6qN
L5PAmV5zlsnrs4cjfgUCgmzP2bgWBXgdtSdwhry1K+tfVgOCzey7rabLP9tibvF8gvOuaXmftpqx
mE1XUOX4q2lab++YeXkYWY8fzGt1bo1paxHTx1IT5ZaMol04sb2Qh9/mpPFhh65bwvph3q9yWxfr
CZa8Bz+moFDZpgDgekMZOgKw0ke1q775WWeo1dlB9JXyTfcuNiMBLutrllIrb015/pgWMMJIq9d3
yd4IkDBRzcxI/JvJ0kBqyV6RDwgDZW1zvQDA+5r4PmA9t8i2qrco03fXn6p319cAs419M14CpyxA
5wBBg/By2Bfjvzwu/sdVl/yime0IjbrsEz1LlxGM96uu3iu8jqJbWHCsfrxS35/6hln586WKydiZ
2lDcWuo7PnePpUURaVHcnvyitp+2Mwt7wqFsqicAJshGxFKPe+5lHBPj4GXD79MgsOWpi7qI8qqE
8wcwpOZQh5W/mScioQPFeN+hdp7brPgOeQezSm72mz63vS8iMO5VP1CY6nJqzOrQLoFzAFQGDd7g
Ld8DuPunrCy+wGLw6YKgxP1H3bcoFqa0cbpUS/DBdaNdP1Z71Tov1gd3uO8pwoF/vyoCgO5NtB65
ddFx+2s9r4Z2NuoYci1vanazWsCm3UC27FxEIRs3v4+nRz0A2zQZxjdXDMW69zr5uxBAd2W5udC/
6ZmMq9uGc2o6c3wo4JN/srwg3kOLRxxejv67q8rhjcXT/s9vUvGRWtWWb1IZcDJNoZu+B5Prx1sD
SFnpsg7wfmnUs8OkKozaXKtIDrQAWW9qX1QjJUIsAB1UsVM+xfN36KC2QZuEe8dp2Jm9NSv1nCVA
mlWvegp9kEY6az44/cydZWfhTVvp5k7IM0va1JmynXvLKtCuz37qbIzHR6NY4t0I7hIokjlddXXT
3pFE/n1QHSBwJgIzf9mUy8JC91J1VCKDEwy20/bOkEZ1GeWtHP0UkN4/f8fOf89W8sGzPRMaW88k
rvbxOw7FADngFFm/RNFRoAPR5a5/OzhUFUMMIttdZ7OiqcK11cXt7dlUF/xhqNK31uBm7QPqOfYh
pSA1sSLkK+fePoCe/W2P4VuTxKPINn3sUKMmmKS7xozXXe9r3aZcYjc76OWQ8CqjvnqKDZgERXvX
Tj3kLvJM2ksbbZWTb5rY6Z3dp9vBHszjYsIn4roxvJeVdbRSmO9lHzQy7/pa2bLt8UtZwsxdmlq9
accqgbWds2Scf59lb2fn3vNZiIrKNjV5yf7z38b4xC0sHwDP9RzbEZ4OXx9Q6o9/nMiNgiyZ9eZX
2hVLC+UEwL0mmrU9NHb3lTYNG9U6mVwjAHRZ9MC1LWRbslNbeqv+JI3n29FtNnOB3IJF5hE1C798
dxnVoXxjxwQhWoL2DKomgT5i0b4Js5DJViO8IEg5dy7/D637ySzq1zEA8J11hf6kR6A1i1IL9nWl
JxDQFvXGI9W5hxzRXFO61TxZOVJ/cxuFr/KKlDTo8op2EKaUR0TNta1BwtiNdf7T1vXrehrnlxjY
9nrR3PEWgovgXnlkjTMesgSt6k7drvL2nEhF7qgh5p4da/hnhBVSL/HWc3YsYV5FngzYCdzNzMcT
JUL1FJGxJdtnjugfx76shpO2N49uqlN4I4PHWsZwxBIVVybsbxTQ0lS2GJLbK6qDKMFXUZ/wrV0Q
LXlQjsoGV2ayWoykfVAd52vlKnhUmDZ1y1oHF0gEmMlDelsuK9SZK1cilShQLwGo+cmuPFSnHKlc
z4OEHNnIkW+XVR7KrtzMmGJ9eVll+jT842Vbv/yXhYD3X297QdWwB5e2Ixxe+dant30HW2Ayp0Xw
M50LAHsudVs9ND/bRSdU5hhevlXNmskXvQFIusqFuMyF6v7kmHgRkOSTu3Ka5DWU59ldXVI11SXh
5LjLTCu/AiQwH2LbkvSKQdYfqq2yLKM1H1JldivJODzqE9yzLQye534yJ/2F62bp9WJQr33q/n0V
KI1RzmqobIUFqWpYuBG17Jsd2WjYv9SpOlByH2zzcK0a+mjDnnt2PrvNsgeGB3+rZeu4qricMp1O
QeAyAblWcBW0WUnBOyQEFfvmC5f4NywL2NRBEN2DRlG2KdfdVToSMw7sSL9tZ0dqEn5fQdn8Svin
pN0pF/U3ATj345LbdonIsfzTbWG4pIws5/NKcAy8Rq+X6ccEosaCwpf6pAvHnsSe+emBFUhQXbqd
/SfUYf4WgPbwRMi4vUndfATfRVMdhuqLUyw1AGosMGD3FMu7wZVqRkaB4HoiHlSrD4rhaYiDP1NE
xbbmoFUH4rr2KcY2z9oa/i5tq+JnpzgZ4ozRFZUxKbRIf/lZKoLm98G69uHzQORBTj65zwohrTKd
okFmmPJj058hKqFgB7YMU+ytrHxSiQV1qNL8Phya6qBawexO68xCzOCUiUga5+xPaTiqvUzMt3Yy
WSt1ljsAOusZwS8ZI1J2e07tW78LvC+dV322W6PONJDEzeVoACf5lxnM+ri6ELrwieZYurCEA/uW
93l1kTpR3ZkTMPRxNipk0YKeei3bD/eNYd77EeyiRgnPz4WyDW29ibrhy9I59VVtgXdx3Mp4AB1I
ikZOCORhbp0xtZ/PHqyjoc3Wg/jm/C6jcJrpyBj8z+/OrH0cqHYKW2qSE5kcsxBDvOz5gg591Jn3
qkMnnH7/LxP5xzv79DUInflc/nMc59M87k5TBfZQ75HTaEDtXbiUq6r7SjdLZ11Sw3p5uo/O91UG
rNOe4ANw5K12tqsRsElXl6qDun1kM8sxufznj2wjq/Bu/0vhHmEjYEzsfkmEsOr/9DBa7PsMCoWS
Q5CEg/a0BC6kaDOxz8aArNifX10dLo7aD3RAdidzmw0z3frfmUODMjzlDYlG/GqDy3nzbpPOXVHI
Q1kLsEf5vFDeEx/h4yyzMlvPUStrvweb0hYjeqRO7PfZLG0j1VuPcKzaq1menf2Ksiz+ZbFs2B83
q/wBha/bBGnJErCGArb3cUEWUhci/KrTfqRtSgF7QPBcayD1Ncp+WqlV7Hm1C1KH2tBXZYiLCle1
6gVlU69Ax/z2VzY1cokXIEs/WevIq8p19OlaH69/+qFx4v7pMk2lU94+5PIwuI+Rbtf3p12NDDAQ
qD9bQnROIHHZ2b1JhQ4LlrTLxBMCxmBDKJ+6popWPBWLk2ydmhtU9U7GJJ7kABtGytMA8rIMGJeL
rG2LU1IdXuh+xayOqqHMsYc5b1wzM8obXTaj4K9elZ8/96r8vOrVpfOnsUaqF8cSZqTNUk1/BrOZ
30c6BCXqoIUD0rWpsVEt1dmztd8kZvMngHG4XXQk2ybftPhN8hIWt8QKV4OMLyUDZT6zOYu7etb7
rUsZ3Fq0QfiKpPplE0TWCzv9VRjW5XUwIa7K8jcCn25FT0Y6rf2w0+6UaYph3Iooel2BrWcV3o/m
2u/64irS4uESBiAfQTvfu3PlWSXA15NzyTbnjimFewkg06VyO9vVRfquQKxOjlcdZBQR2dY1tkNx
YC9w+1M+IlL2m0lV3uua87NjmniZZWm/a4j52qmq+SXoyzun98bHNIr+ZakGbv/D20FO1Y4Lbkt3
fM+2IM/49HbwarPtQA5Bzz2P3qqg5G3T5f0hmWa0q6YimvZhiU6tOiuhYNs4TXsgRNgKCLtwls18
DCAm8K3HTM9c0KNxflP5kH1AqEmlUbI4a7fIpyfWPlSmxXH+3aX8iWLNlv1ChvDQkJq/3HlOLgpd
HEzSTHvywgVJEw+oFhHXVb3o8Gg42VzcF5Ao++5y3eeBST2emcZ/mIBlVgXckZeLXEmdD04Utwis
cjjbBmC5ujFBEm76cKuzW+key8HZFEFzk5uT9WwlEUi2yhYbkWkWvGLeLjD96hGa5/Ex6YItz0sq
td5cd0l3fJR0p87UwVuaGaLQoduWbWbcKFvjD4AOzFC/PkViwTJ8oUgtuD7HblW499w8h3LffJVJ
eTgahUti6DYtNQDb82EZqnmbZ7Du5515Qzk1BV7n3lPbjcBAOMGClOJo3y3OuOqLvAYrR0uZOl5R
W72b9qrFDfnbPpR6fDUn+nh5tikXYAGvRo+G5kjasPmRWDo6iN0EEVThEE2oZlQFrcK6JB02b8s5
L56NhjosaS8DBAnnKEnWJHuib1bZkt5AQejOzgvnwbC7oyPtgpj7FZWQwXUBiz24hDlaRopjJwMl
72l0ngqrjI9deaVyGXZrqIZKSdiRF8ke1cikWzi8cwvjqzqBjf+f51vWRP/1SLHkJeDoeibTDAJF
H6eWyRoLyCQW60ce8by4tu7t1EHzluSqngnwnm3wl84DTFbNb58iyyDPBc3yNkr5fmoqf6HPlLrm
/Epu3T1F2jLfJoNPrk0eZqFf2jbT1tnkxC06yLVZ3NRmaZ/cIstJrxy99S6VjVi4gVAulBe678GS
PbX5xphq/wuwP6RqrQqQkGxWiw1hU+dF7KJpJnMBxKSsEN+Wzd4TBhwO9l610mgpv4TiNFBZcgdJ
wyRx70M//pnoebHNoWinwgdFPoWqmOV++pMNOT1mro9+Z5smAEOd4BufxvWWN2/FiGLeooXfoGBN
v7bDoK0N5DS25hwGe2fRh1UmUgKnS4hsX+/8+uhKkVy/taWrgBtghTzDeO01lCMFMAMe0BGJDrVO
hpDyOSqtsujgiBpZbtWr2qM3HYhd2ButMSkUUjZ/ENEBkqQONgMKfd6Ng4jJRd0AaFkdRRm46+51
cX39a+Iwp9tS0E81m4pKITeN0JCUvYihx2vLQ4725JwF0aUJwToAZXpDrX5xRdTfOWFjfEU39dKz
xB990INPYcn/NIs63oPcfVGbE2UC7rElXEP5Zem7uzC1H20VuFfxBSNHPoGV8HR1Xqyfowyq16Tw
6upT+EEL9HIzwZd66xNkHyGPmZPbOrY3MDSzkDdRfazmdmvJQ5hXLRgUzpYyLXnb+fCo/mVSZ8pN
eaimOuid226hVG2vAXIhKBD23rUZUE5WlnH84pTlfBEv87JPxzD4Ss175A7xix6IYLsEBTzMsmn6
OcRUjp5vVLPsii3yT8Fj0iTfgtb5nhqzuwod4NV+VObHLsq2EIbNr8oeS7tp639rh5jcvI01qkEV
wmZyqH1XTQWzUQAb1XFG4pxt/QKBHSUKWqtDrghZ3xWTH6yAsnk++G/NQBcwR9d2fK16Q0J5yFnL
7qY2k/0SUxpSW/vET2pUDO0CISLLg9+/EBfhONbfiIMtl3HkBFuEOCAV7wMe9phC1FSzr6FO7pAX
0KtvtWnvY2Z29Ecj/zQcZqb/Gp6jRq7s7IARu4mTXVx72jtEnVVCVpeAP79ViDpWAsZduxj8HcDh
UZvfXYqFzb/XU9Pl9sd4ClzvgiATK0nwK6sp1pr1kICJUDY2sSTF3aPflx/cCvGSjiyTL6JK8x/s
+XEhVl1eGn6hrVLTiq+E1UfUbdaB7KwlnC4YnLt/niHgXPk0Q5hEpEDdOqjMCQfdq0+hejQsinoo
huq1Int1mbP+2upDXDQXVmxwPJ07gRDbwa30SzNy7Euhuk4Oqut0kFQMCbzLVHdE6GfnRXbKq1Sy
6XFvrtX6PEDgDOqJNkOdA3Qtki+/e5HcKB98HlUFiYvesHOQRRwbt0fVXYLolP2Mrhv/6lR2BbM7
u/n6eIRi6pHCXuiO0viYJtPaHfLlxTQynqk414jYNvOLPy7TBaRD0SH1x5MbYnvDHgJq81IteFhd
wMwlDMmnQvpa2c4roU9J8rPzp+XUp+b5ysxT0Gy8XVktr8xp2HVW4t35U3dQUJc8Hh8gkRmf7UbU
axvVjJ2vpf4O2epojcx5/gIXwSFuyVf1Kt9RhEjhBcylF/D013e2YO07mvots/b8YkEtewMNOukv
2VRuJujYXWUMkF0GM4LG5Nbvz/cylC3HoZr029PNbDnVdGPlbIiUizp08saPnPLYj6V+e7affdU1
Tw+NJsrT9ZJyJse5UM/BjiZ9JLFirKZW+OvKF8mjOpg5pJe5PW9VKxgN7z5IX1RDjYncwNxYHUoE
Z9un60xFqv/LEgvG8v96gCzTZwsPbtWSUeZPu5Z0Sts8iMrqtYvM/JYwc7RXgaepnfNLiCv9lYAi
BME6GaH6u27V0VXiW9va1VbFDzu4xhyIU1UjBSywMgMvulZNDeqkvR5Mj6fYZZrqf9SlG+6GxhM3
qGPEaNJMYkSjrQ9XVl2Vq7GZnZs66Z9jtj7rEr7ZVUcy907YI1xg/WI9Q7qT3CobrFH+HdSnwDug
ElCtZbZhKA3QelyNQ8UbsCxb+6IIfPsBoi3ksgl4ksQurnQic2sVBA3KPnoA/XTplCEsodKjsWEx
Kous3KgmWnbe7SijAqpJdaF9UafxSCBvKRAGn1Ydq6WDU0F/v9QdYXMj0sd12GsU23k9HHGqq9X0
V/iQ7Rt0+OCzC0My1HMxrMIJJrHIRQxjIRLwGKbIwE/yLJG2kiKhvaaW7W5q+MyRMeisLLoXkUkW
UB6g1GjvlJ1NH+VPtBaEh4BG+VvPSd37RRu+qVdHW4bL1YA2wrXRjOEW5IRDSV2A5MTU7hUKuoMO
fRP5SIuARoie1EHLg4cUJsK9ap09FIpajXq7hvKIQynhwBN/cX4vqpedabTRvgt+fTKrJgRGsEMO
p77zK1O9H1Vf0P86vyzVWW3vh9aDBUpOVpWXpDuqx6Jb9o3gKxMx7nX4m65CL5sIDkUxX6pIvvYR
Cp55V5ff67y79zM7+NPpfgzFDEOZZlTrElD6r7YzXtGfLL6FKSKWBfm728pkQ23C9LKfTWjLErdz
97Foy01hpA9eWljLKpI21VF4T07EGnDQNbkBn8LkshhM5F7e4jhUfkLcNOy5Cx6oKrR/vp1kYXKy
JH+dyC7Y7Sm7HtKto2feXgPtgfpkQxyqF1rDVgSjb1AUsKo7ZB6K0Y0f4kSI20qHVSvqOziqWuh4
VxoFc1dqccDbp3lI5rtM84hLLmJ3fv+5fBtoe/NOOL36hvaxizxt7Rog98c4zb7g/2IEdv+jjykH
Hgxyl8L2WwS1Kmtdo+b56qI6pTzK3ohXXdOke3RX3YMTwB2T1q650Tximyb4o23FznXbyINq/g9l
57XcNtK16ytCFXI4ZRaDRFHZJyjLlpFzaABX/z9oeiyPZ/Z8tQ+MQidKpoAOa73h81JXKhIhWCN+
VnV2IrYGOoPTs1Y33Zb8zZqcSnirk1w/D4Cjzq4S4/08TM62d0zFXyDs0W/CykZIe242547REMac
PALy9RWisFGKsReihds4rac9qiL5EaiRtuk0iIC9id9WY0E1rRwLWxgr/ygTJLc8kOFopI87paqH
90QBnqd3WLCNRFAXbl/UDwX22J6u2/dp41YPRdxFa0wIko1sNKIWHeCZnzs3yqpAy1F+J3p1I4uK
moqDFWApk4mkLYnTpE9pbKSnCYLkqrSgeGyqRkUtOiO7FyKPc1BNm5SgvJWV8pLMzdc7VbfQXUUs
5NpdVsoi0629dc1B2Sc+GuiLYdZiDaP4dSgG786vMu+un+8qPcIdLinHtWwQSYEmSR0oC04vDmLr
EdOKO4yvuk4ieHBeUNjBKXzAYSAnxFNl6PY9T7mq8uDq8UVeAuWp8yv/rBChvLQW6tDaWH/5bDdw
wVyLctBXsk5Xm68usjRsFBwwy9sUmeVRBOXX1kKD2rP14hgJVKQ0DZNNnpTs27/0KANV24jSfEVA
qLgEpLUMDhlPshRbwW+luY2dBgiKuWehKevP0tw2otr8kZGbO6QFWscdMOzr+1alRIgHElzX7brk
suRNf/BNMOB+md2OraY8Wy6iv/XUP/pK019UDeJrWijP2EgMx8pA6VDMveJSONu4Csu1bE3jsFmF
TQlhBTGuhfxoFGfTM9KSvx0OetEX29qPf/4GcWBkuBokeLIhMnUcJv3SZc6E/9cYpWvUrgYACkhA
ygvp/1sEpKx16zd3lsRC1g0J3zDCqM+bN3/XynS0im2vgwzwg5glzMYILNKT/FwafQ67QhF3cQhS
j5rP6s+uoWZl14Y004a5qwplfduX0O12UaHqa1KfzQLCQvrRgFfWCv/DQU6VcHLbPlmpBwtM66Yj
+aVZLW6BqA2bRGV1xYem0d6zp/5JDZx63wfub/WkluJTMRXvWZAZFxafpToru8hIS4E4Hkm58iJL
qN++YnyCc8scpdEJgi77rsIKdS72kGxX5JXTrSxGBoIWceRgPDN/mj3W497RZ3U612826AnGhDTx
CZ382jqqGDrc1Q7OJsJvw3fevXvckIMn02ABK/UMInRUVKdxTodwmt42tRIhc2lg5ZKk3YM/Bcq2
C8cR1xm7x18LgTHZJU6ItgBq+pIKhb9IH4KH1rP+f6Q2zX/ZTDqqQ5rMMFkwjD99vw2oAgEKs+mX
KEoWdo+EgoZW2yVp9WSPmBj+9qSxL7KuRMaYSR9bBlmUDZPh/DlqULQdhnGt8mDZPcZhSxdDC8z/
us8boELZvaEG+ppoFAgXx2ibg7z4mVVtCkv9iqZwc8gxPisXuqM3B3W+yC6yaOYt4+Tt5+DfxsjP
Gcb67X+cXiVWqQDdiIQmPumg+BzWIQilUGtMwNF/fl9NrTahyAzxpvd5tslmRxJj3k9o80XelWHK
sh6p7aWOnPhG1kXzpkJUFg3kARrUflAWlpVYdLk4kuH4kvQ4pPgI2qhATe/+uOv1VL/WYfX38+7/
v5/Q601rBdNWJrUAULoz/Ts+yGOxLAZmnBxkFksWE3PALn3OgH22fnb+HNsWvYse8N86fxaDpuYH
pQqmtYPmHN2iKO5cfLSyGZgkL8TrjWXmGcaWAGz4kE5efocO0tJEOuC9xl4MP6McvaW413dlwiEy
dE3sAQvDWKBYZ39HbqPhr/3dTjplkaVDvC9xhVnaZVMu3CHNXyGfK2slHLStLOaD86gUOADkKFqR
cTRuDc/IXqO0aHah0sFek8V4mha28MeTiPvx2cg/4mzKX0Wa5wfDdOcnm4+GvIaMqas2e9k6mnjy
hXkNBwFRXfkbyA9TEQXdyN/gWjS9x8Lt8/vOy6tL01u3WRBaa8vCjrADJ7qqEVcipVH65yieaRf4
uL7zcrxFLl6ShhobSGBo4aax4vqL67wryKq//zEQc4eX/37+dZnj//35J0RlAxm3dUtXddOVWL/f
2GWTwaypeHb2jLphNj2bmmtumjC2cefBc7zv/IOCF/Eh7Kv7MAjMrSzJejJrTr34LEPQJPIOqnEn
hJndjDYGiDmajNnS0Ttt4fhTg6MGAitVZZfnwu6WQZ2OF1mVI1e/6ZUcQb+5h2wwde/Brjvwr3OV
A9/ziEfQkyzJy+BryHf6RFV6WCQIj0KFdabG2RYd+jRDDPqeTWa4rNU2PVpkrl+GiBS2m41PAENR
jomdGG+v3mpndN+E04fjruRLfH3l5auMGM7WNOtD0Kn6wmJZ2iKb3txhyPLzUiamvjBTK/2tIZy7
yBHOPEJ2zkv7XTN8e1l6JZTrHneMg+ol1aH9dVfLFlkGd+G66P8634YSaw/ZEf+S21a1z3/EAWTx
sw4P2wlQJrYTRAsKlqPfQgatjiNfQ5wOQ4o83EMqVJ6D2P9iMvffyVLX3qUmuraZ7mf3KvLVpJ2U
ZzwKhwN4jGhZW53yDO8VUUZCrY2A8HCB05lfmKvj+4Y/SJio1oMSc6lCDDy9Mq4Osg4Pgm2B8eLW
j8v+oPgKeiDF2B+8VHcB4fwqy7vPPu7cWxY59t2GBJn1Xht210NcSPBiH/rlk8y5yyy7vDNDfJWG
woO8NJYc9vDB+62fVUAqbpR4YnugmXdahMKtXbODMuaivKhtYGHBUd7PJJH9WFsRmud94p/q3l/8
0S2u8NO+Eq7VyUdcs6nDO3nJhzq5dcezLBANJOxMZPm56PTpJkffxlzIFieak0+mRth2HurxMB1c
+BPMOPEF7dpFWoj0LEuljRR6QBxSluQlS0lxTS3wjc86swzZy5fuMkMY7pTX4/fG742nxC5dWSqj
2HiKlem3Ejm3a6nJdP0pSfzf2np4titCrzi4lciv4mqq7uVdK4bpeifroPbj4Sswsog6zOQdyy33
RqH5pNucDm/K671mQn3PZrtdZJH0G7cax5sh69IjvrNQvJXRv+0ExmsKqc4Lpu/RyszD9im3KlR2
BXkLtIs+Ys6T36xc43FGbRotNKxh+4hDR1PXiDAHWQBjsDtmleK+22Hzw7db9zX3CqzKSy17KuAy
rHwXfut/T6jGn2IQrgH8hsMjkyqTKc1/YHESG3tnUTXOU9j6Kgq6rLWi7KplKuJ0L8PXg4L4Qamq
6V4uvbI1i5qfrSr28NfWz7GyVbeQqdWL8v7fxsuPkwNCTMOXVl3r4wGJSeCKbZgv/iCZ2R0sLg7D
vb64BrFc3B2Opo7EJedl8VTWfr0MPFs8ofC46MBuK4p+Z5pR+TK5iGEOTjFnZCkSKVTXbmCMTJIU
7cCBnVW11WlqcRSzrGJZjVW67azWWwdtaO+gk+Jv2us4SE7WRR4Ex3YKFy74/YcYrc5dE6gVxl6x
86T0xiWCfbsLLCR0jKHaq02Rv1kKbK+Ibe7JNHIdWWogWV6BXFPW2M8yyv2ra9YgvyS7Or2vXbu6
3vBSiFJZQcJ3TqaL0sVKS6HjxkV3QFeJPV03Bu5JJwV7MlrhvuvZdMGtK31XjerDCQf7zSizDvM2
f3qBCA3L3rb7p8GB15d5eveQxvm4qjqCFKrS9mu3Cs27PFf6DTj38NavS3U7dGZ7tIXp7PAo9/Ye
6jp7QymGG0dgz+NWVbEbbfjlXlQgvjqUzm0Z4xNtu+N01kG5kwIU3SWPi3QVR2772NQ6Z3k9F89M
XMaiywbtNcI6HtSEUL5gqPTK/6T+xgbg5EyV82EJTDW6ItwHJG12leC/05s50oDFiGppWb0PsaG9
aYGJelWgVfsEItOLloqFrEe93tnWAKE2A/YUb2Fg7cLUDR9Fdzfwct9M3hjv0ASdIN82+Gc2ffLN
xMs1rJLuY6xcLITtrnyK/DTYYH9tHNoqR/k1sMAfqlXwkgj7WXhT96Eg2dR1+MDZRazvRs40y8JI
uktW+MbG6NT+4ADOZkIMyk1Xh+VDk8VMl6GRvVvVtNHKuj0kRZQunaR0DyT+netFFm2ycexBLMwb
5wYNlSismOdbNYu5lZ2ut9483GinHOXk3z5GdnYj5LwctUhvdAW71UHA1/JVXGg6O9fxOHSzR9Bx
OQsOjvFG+CamcPqWszDD0MrVe9T98p0Sm+7OVAL9rIQur17lVO9NUC/lmNx1f3S6WqBshUZax6N3
QNxXnBSsDVeYyw6Eo2uVZTHO9syGD5HcfcwXY96lyPq6mx6ACf6s+qwnK/kgS8LX4fikUXP9jP9n
nfwQ+ROGPn3NDGACNk4QK0gjwWPXV81tm7nQveLwUVbZVrtvSCbfqXOV69UZnPxI3crG2HIzUMIk
A2TR00ficfbWdNS4WTYYeMDYvjXSqb2zW6V9aMPoEKQJYSytT3eVZs10OKJacO3iRa97iEkaRveg
d3hi/erWjcDyMu/FSJxxVxKmyzwBKF2vXPh4FpBkeZHFLMGaYLCsfEX4yDj7WhGgn7lH7YF4paxS
hPXFUL32Z91k86IDA6jWspVdRnn47/WEOMPfs0Mu/CcXSCCpVV5OTVP/AOBURp6hHpzrT+Q/ScZs
mGvLvZjcrU3c7b6aF/LJ87YoAfwszW2fpblN9mznZX34W89/jpM9m/kzf/2EX+Mi5OO2os6nWWWU
dIrfCdIr3lFteqDwrj3eyhp5GQFFbZU4Rd3m7w2NnXIKkIFiPCTVlVdjQ5BYEHPmNB0veHFr1f5O
luTFbCJry0RRLzUrROe+b91u2Xs4ooW5tpxsx4VW3nl3zhj5+8iI76Mcnx1ZJe+UiHRNF0wKy8Bf
DUS3akQOg/E29pq1mU06FnNsWMesKld2olTATnLrIdRi9cD+AdnBTH+vifM+Rpr7MbV6+FRrvdiM
uY9fmp9Yt6aJRLWeBg3uq8JbE42CENxaF6fMyoekRN8/s4sXOxcxngPEBmVxAK/IrGW1m3rIy5dx
0qOlou2RIOxulTTPVsSkdOgkKAivNGEVt0G9nrQGJkCjKDdsJdp1n6GrsB2n6aulo9w6Jn27JjLt
PnWlfjFItn7LelIoQwHDCWiQvUsNMun/0oPoZrFq0dXfwkvTNlPZktTQs+zEGRiro1LNnlnLvsN7
8j903NtaXCTxHHTMHQjsgKMTvgm6k1pnkRYaUnKRs4ZDZL2qpbIJByv7ps1KgLIHv726nzmU+EuQ
vsIeq1mGGVL4Eh9KSL1bpjVnZb0E5AKVIFIwPbhC5PywC47ROBwHNagCQgTRolUaJAaa2EIMSuBr
ppm3hJmT9xqpiUUPw+HFLTEOZlOazG5v2srnP3NOI6/d5OCMT1aYjbuhBcoyRn148Aer2BUuEpeE
G9MNnsbRPX8xdH4waVyNQWbjO2sn08moRqg+emHcBKoyviYDa0A5eMTM/fo0QKdZyHrTx8fCCAe6
zTPSUA2/dVMTrKrbeQZTxpxPa62f3ZIE1ZDE+8HSnryYfIXo8tRvAQo669R2w2MbV/VtqiU+auad
/q4hZhWo9rdIVYslpmEeyChP3zctxj+lrVcIoWYoHCb2N4T7P3JF1I9OVZX/a+tr/QFDZ6rCMt3U
NcJpqmXC3vw7VrAdEpxmumJ8Aq3jXWrz2TU6Jl4UmPZW7wEvT5PqLYtiBCuVtkOgsDLuB11DrYn6
ZErW/YhmJbSipVEOyY08iMhi1Fi/F2WrXbSHKirvvclNj74WiU1YD+UlrRP4y0Q73oxsuo8kLtdz
b0rLqX40dvnVGFP3RUE1YDlLwt+Q/PnRto16UNSG5E1Xjl9CJ780iNA91HN9CHJ7FZjG+KU/VrFf
3OHO9fPkj82wusHbAknIeWWVcQESXMMp0kvrxk4ds91ahYr1oWXEWyft2VmiRUKu0s2Rl5bBdEdo
K0gw/dGJ84ANkjoIhA0o+0EhjsFgdWQlEPv/o0F2sUubIbJj69XDOnOHp9a0zxJJKLGHCKekx7lK
AWGOlryTolqEVDtcYvXkOi2mKOp8GFJVnJs9vL1w+oWwH1g/HLe6xL6rvKJRY+F6VWvnyUkd5n+N
WNyv4dh1/RzON3cdjrWb+aOO+stkjMFdZ/pi50RDfteAQV8UgZ2/1nXUbiDlZFulbvLX0LHfOh+d
YmRtowd8aw6yevRyd4ceD6px86B85PRn6giYmqHavkTFzjT87NUrSvtAlhjbvLk4KOMDdLI7SaPJ
ax/dc6t6DESbHoRm9CtZj3voHaC66tFox1XuTdpCxSnFbFu24Ozk8dETv18+61SnFcht1sZCdvls
kEWQomINBc9Z5aIZV4OepfdelXtrthsqC2XUb/Eeq45BNRY3CdvCfQZy4WDwgu6MuOuQncq0jRr0
4OvjKVuPWTxc0tTzl6WL4mvSFj62DVr3qoZNgrPuaHzV/TkHXBYfddlsxsTHnnyytq4FFnVhYJ/S
JQGOX2pBEsZ32m9dED0Y/ZTHP3rAFDcyYzY05AX8LrlX52xa4UbYfdnJvWwjo3NtM2adlV9tMif3
z3FeUoerXuT6lRSGXYANqBTGv0RgQvU29kUZwjWcZTdaNFU3pkhLoK48kd2DpwY3bOODHxBvb0If
V15iIRoTxZDcpl5q7FXU0jZZrDsPbk0WO0Lt6yO2l7z9iGFolbqY9Fy5uNpUbFs2A/shQIEvqNhv
Vno6vhVVcIi8tD01amJsHSJ5CwKfwQ8gp1luGj+Usn0rSC6/OB3O86icT3eGU467ydDLG8PvzE2i
pOEB8S3sZsNGOxi1Fp3UtkrXgL6SF0Okz0jLdB+gXHAZN8OvY4IUVGmP4Rm+GzNNlYe7oO6NeydM
Qo7FuvXuiC9smaEb4F8lTpGkKdhDKQ5zflLMfAXZACLo552pjQOSOTgFqqNln3vRvtWlN7z27jhu
nNwk1jgDsVp4R2qneI9jKqojJJhoqbZm9NoVMXA1Ho+dLHpTfeqaQOCO2Lb3GN086HMvrzDSXdaO
6JzNRYJ3RD6V8Ftuie6WfAJfRQlz5RMkNUWjQ6Y5Ipb/C2w1dph3oGJ4J6uc3Il2dYo5V1EYhzQZ
IFwEjrc1y4aZQU2VVaN13WNiD/ZCrXvxpQ3K+5inI1iUyjpJkgL/rrg8jDjVvbeThlZMEJmYlt1e
NwZK8o2J+tlvTQPFcm3adVkermXR8zBgVhTetGsr/y2RB/btf+/T7X+sfbZhECDWQfBrHl5Uf6Ag
NTHB+Lcr5VEgRQu2yTCWIzLdd6rIkn2DjPMG9m/x6BdsS0w9c76X4AKDlpf4s+9o6d0NrD+2BXSP
yvyxrEIMcQvD/uyeqYgcyo9O4Wvvr33nj7ZmNknj4yR31R3Ipw5IfZoeWiK+H3Wr7YeuSL60TW8u
ozbOcT2u9V3BuWMXFFp8xgSWPZhSBF8yBAYCNuVyUC+chCgoOI0J3IQ+zwSllUWPTjD7MZOdD9FQ
fEwEyd95BpFtv0pjMv3ZNo8D5eKs/vsPAGTuz4MSjBMDSQ7VNvgHAv3vuw/CN74JnNB5NEjtrpJu
TMqX1PIXQMySLUCx5uCqAqqxvMVLsDlg99kcri25OXpLWSnShkzkhDlzkFkgSe3pJHEuEg4j7/7A
xPxRFMIaESRqbXMHBxa5ua7v2YD37oOj6Ww6XXSwNaVyjm1i9+sGtaYn1K8QjZ6/8Kw8oi1ifZeD
MiVikBN3G9XgzC8HNUnAaxm6xhPuXmz10ztdL8PvnRBrV0fff1EFxdLGVf0DKthXp7WnV5wtmyVc
FuuijgnkRVxpT21sKjvIaupNoibhyQIusDEnoey90HwOMWBfp4BssDm1vAP40HijZJN4zKE6s1aK
EcvnRdyaPCDg8cB79PGTSDxrHXn1z0EEwqPrII6t1a9Bo0QK1Kg/1qkeXQfF80+aj03Xn+TrinhU
MS5d9ACAtr0JKTUH2Bk9T23wFU6YdhRGEu+nMvbY7BJlbHz2ss0wBDtzjkFWhlosrGr0rjFIFAsX
83nzqcSPWajgNxVFs1/LHtVncO5thxVNTTxl52J8OVdXRlycAzN5zZzMR3ET6nnT6C8o4yITPlfJ
iyx6Wboh8B4f/6g3G11fdpmo1/l4STpjRPEbpR8yIHDj57vPi6xLgr7cJfmRGcrtObepD3kyA47x
VD1qcwTZscHT6m5u44xk60+ydexU61h7DxiNNDd6lhgvyeRtSNLZDyqGc/d1KB7SmQRWmI230zBh
WimTbqyVDom5oqzznSD+vpJvreaO+c4b3e5alK0ZJsO+Nm6tsv1hlVD3BoD6G8I4NlUUlVg7VeA/
L37x3Rgd5dh4o3OSG9xQ20SOWp2ue17dtXHUNXu9XxGcZjuTIBgq1BhBziYEXQ3jmVNmsEJ9IzyW
cZg9WFP8e/3EqW/Irexh7m91mfdm6sd0BOGftRAyky5cYz/MbxRl+CJbWPAIo1d39mTxB8hC7K/b
1j21SVg8KW2wlufMMccUOSM+vBSJ3j2MQ1huS9eINzJR6Cc4BWSJ6R1xcDNe8vhcqto4C1E9Xvft
YL2M1WQo6oa9sbPP/E45uX3L8TJuq1erTc7BHOvs43JvZ7n1JpIhBijuRXc4P/qzb06zjQLPvKR5
qi9csCrfW31jJs2PHK7DW15cCAYXkAj/ulGUP2t+b8pBL8SL3/vkVeu8YY71LFMOYF/mHJFDuHV+
nPKGlJEeacFGtvbQJKtifHedRT5yVvf5cy6hErS3aeQkx84qInjhjfPWZfW6SVvtW1Z06sLDlfU+
ZZMEENB2MekW3lMGUV72qLOIA2uUPrVlWm2R04putLSrLt0cfJM9oKVvS6sfTyVz2qqd5XPq+SJU
yDRqmGkrPKwwg07smErHNpa478RP2RDdGnpaneXiU1BiQHmWj/Hc9llqjeC30q9xvs+D+N+Lj6c6
/1z/Z7gNmR+NRN0/5fUMS2mUQB3Gx8nb1wombjdRBibJ88x+1RcxjqIjxAh5F3Q+ByATjtMqbpDy
F1isbLocJTnIKZC2iU0cKnNwyZ6rj4mTeGubqWo7mm28sf2cqPAMJpYg43iWbMKuZZFXENYidPIO
NjPrM8Jmz7mb6HeypAbDwshj/MiJ2mh27u+Zt+tVkDvWG/Tc7w5AufvSa5TbZOqHRQbD7Hb0lIoY
xHCP9EED+a/7biF+/lYTWQO70I8vMYT5ZYTDUDIG4raIoSxHrlvc1p7j72JNNDc1p9OMMyTKXVX/
MOjqhAUI/h6T3j+MVY5NMT6FG9sjq1Cy1n337GZh8N3hgRfjSeO372ONtGhmZiXfB8IDQvPqrxpv
e66Xzos5mv4WOnC+RXKguw/t8pQC5X1LM2Ml80pqi8zWKIrw7MTVvVDC+GYYIvvg53BR5IXlE4Qi
hqzsM+EJzbyq/ofQWW/J0ESV9xoWPtrNhlofXGfEXYRfcUnIYFwb1lBhqOabdzWzE3J0lbtxBYiC
BWIcCAF2iXNxffXOAAb3VQMwsyhKiP++g6U2m4tNobovoZX3764bFYtK1M06nrp4a9cq7pGqJV48
244WtRn23wK403VQiXDRGfi7md4Pq1fuORTjKhG6q9GBsTAm+rJtsc4RWehuExOTiWJohp3tKnt/
KvK1NiJOkjb9QgVd/TLl3bDpwcVtCr/jBJ63d3oJfq8BdPjeJeLskmz9IOVEzMbxloEfuhvUr9o9
drxAuWH70eEvWmA+Tj20hfQ4BGF8Ly9VpWoHJQHCN1clilIvo8y11qVVaCfhjPAPRPk6uOW5svPy
EVTuo1Z76R2aYOpTgZtMEWjOrR6XzWm06jNEACD9WMBxhPuI1S4/qlFw8eB13wROFpkQsQvzqBCA
9tZTaGdvwiZqXHZqvZFFZcR4puR4aOu9uO3sdsCDNM/fTCWOVjUOYAfd607ANF3wzwhTShpN6HFX
IUGWlGGwzUbxs142JgQxCdfMXWTZC5svilPkq94fn8iM5HdVGj+xO2luxyHmTZqEthei6Z9Vl5ka
aHi2JUjynXVX3Gdub5yGwdlZqYl5K/pwBPRMIOhzozr64r4fHGdfTsk7OUZ6COj0N16E1OW1HCGy
jiIgfh/+gBMR7nnVM9sYDM0dj2VtLtqG7S1VT+tuciT/N5FXjkvRNgpqRraRH663jtlxTGLH5S7F
XJsELFCurmBGdYtZjrfPm/GMbbmFiW275fS5Nj3jeyE0dnhx+y4wTj1PbVYu9cKtN3X0NtUAfWNO
OmMXNz+E+SBcRzzhh4NVvD/BHa5SaBUJ9rldzJSOKqy/U0WULUpe53OmdOU5n+8cUztjN1sdZJVs
7Ism2wox66zMPQA3ZbeKVr8jQXkoGsd6rBO1vxGNXS9l0YkCzMLc5Gus5PYjcvXigunlMp1LZQFj
Mwr6bj2og3Kc5gtosp93aWL02z60v35WfXb77OvBKCa1wU//NdKxmwMo3h+VX7r7oWriG7fzPSih
Q7aLTC04iShqtmFtJLekErExLI3qbnJrZ+1l6EAIEZw9VuZdkRXZAYn7dh/y+u9QVnGPBuLbWECr
0x1WajjHAP64dFOCmwGGyo9lel/XeHKn7pTdY5UQ73qzrm/iwGvvxqiLiHvhEaT7+UmteNOTFGyB
ljdf4rozliD1srNB2nUHkErd9WWXLLG2hG5HFPVGs/k0YSnzkiGqpesY2lebg4Wu1vaHW2YPGnuI
ZUNQ8SwMZY0SRfnDhFQWMhe+BbjeLEWYFGcrj7pdPba3Lq/SNtFdsR0ssDKq4xJbsEP9RbWad93O
4h+5fQKlicACL/PZJvf85oRGuax6rbmgDdJtqrQtju5QH7yYnKAfKM0ZhlG3zBsyAVUxm4TX6Yca
cszycvYktmvmG+iFxWGaDOukgyNZhZ7QXk0xnoiBuCQqPY0pe4PvcPU1Cq1pLVy12hOmdC55Iz7g
VjBRkrXnRNzY91nTxQcjChCHzfrxNptNmXrLeo+1MoCW0Y47LWy7rR2wRUKB674b8+CbB0xuoeXZ
eBkzU4Awr9VNnffdC+EJEiT0iOaNs1sV2b0umgIcQLNTsWe8cSbPvtGmuDjyt0y2o4qxlmfi4hSJ
WX1tiD2skKLxmJfA8YfI8x8t02zOTj3sE5ipwhA495DuDYY2PeEiqG/JILdrCe4K+C5XtoiqGwn9
6vDKACnitmi0Af1qOtxvkcl+VLGDRryzIGTaWger7jF3M/Hx6jotWE+ulr9BxPgg6zKcKw9qR2GE
36N5zrUSb1H2SrmMdOKwo6faN33Uj9uhT/JLoAuPeGXXfLO9Gn3oTvtQSFlUauQ8VRhVrzUteXPH
usRb0vDO2XyBYC8WesyD6tuKriwIBGmrqZ6N8vzaO8uOHoJQWzc2vcVnHUKF8FssJpb5U2S31Brs
s3v97OuHpba2DUA19GJ6GRWMxtyizBHOJQAIZ5D9c2+kRy/2vjiJ4Z0ig/N12DxMhhEt9UlHA92D
5V77e8dz8WmHoLKcsGwAeoLPipc2+k3ep+NdOV8iLA+zfMPhONqVnBRWpt3pLyhofzXqYfhBfg4/
e8KWAadtfLWyRdN6xVoQ+2a6TINpr6RM1CbGdAPzyE4dlXiVVrb2ZMeBs/MTJUdzNOd91dJXMDPp
anIbNlwqdpOTD3okw8J6E9vGgHhMUmxcdXSORdV1PbI73YNVONlO1n1etMb9q0vj6sTVHOBf7EYQ
2GyaF7cRzSJ3zOi5xycE42TLOCdeyBEVLAR47m1sTFAEICSA70HXVOiVWExRexKzKZ5FhOohI8+0
qHRzuJF1WmbYi35qIRUr7jk2IueDXBTGOsvWD9xLYLBLjnT1q4rjOYK7xbQ3FZgmCx85/micQxOV
ItgIJq9KE6VvQg0BrAMHmoHLLgHwcA8qvUfPz7CXyeDWaxsMvRVGJCSDLDqq5ZDfRFPO+1Cqyqpy
Jp3UnudfRkdcAjs4wY0OQjTfFAIsSbf1tbq4J54GJVlBRUrRWmjjNrsmKLX1k12M8WkgrkEopK2f
krJwb73EfOT5sR+nETYPdPC/GOLOrBbzSQWrOMWtqp4EsCSIy4YYRefbtvwmC3YYquvCEcnKcerp
nKCjtDC0doCZYEznax1qH1s9dcFezF1kA6cFNFIUNGCoKUWcLFUrZwM86wEOnlMduy79eZcaZbJG
BdVCE0o0LXlY+lxvmYl4rlK13+DCgsynhYKqokLtzjTPP8kLj4F308G0MtAWOVm1zQKQxfcYquFE
WzAtsoN17rVpQByFb+bGqi3nXta1brHXk2ZCR9jVUSOC2dWlNln4AXFD9f9oO6/lyI1laz8RIuDN
bVuy6Tmj4WhuEKORBO89nv58SFAERUn7aMf5/5sKVGZWAWy2ATJzrZXDqVJN91SdjEdEMK294YfB
U8hVn5E3T68UHi0rPZhBo01LCuGBDtZDD0caP9N0bnqlDhYnNn/uAfXdhf2vk1FQaO2m8uS5JG7L
KHEQZm+4F1uOtAT6nNUocxla554q73TqO8SJSZtSoihBQg5K+rOfhMk39GkWRhSl/cL3vbZvkTn+
RC9KdDTj2n+wVd4UUfKdhysK8F1N8z7K5DcylWHwdLpqLdTNC3BtuPTRsS/5cFCGVH80mufIbAA2
qjbUKz4vMJQIkPGrXp1e+7Y+gN/QlGhfzuQDzMRKD9GsGE8yVCGQQO62upMWqK+2uu06CjZ6dT2m
tbnGDZp2T0HPvk0KyzuV8dIn7mjmpY3ItHjIInzWQrt5HhqUZOFV/2w6/dFLVOVpuVH3u0Z7MehY
vSVB4K9Tq8yyfTwN8SnTy7iGvh1RpRJFmTMUTCm12OKH68eLQt4wXPisRTwxm+OTBZPGfvLS+Wx5
vnuT1MqXMC6S5wGEpNnVzedgmurPBd1IpdFq92Wg1J89Y7D26LN3fMMyRdjLP2s9qRm/9e+tgqYq
oFv+fR7bv2rzHL8EWVxfR2pIRcgLkhcbtMzRHJroSrwgIqCiDU2USxcvykWQNifKJ9U11Wd+P2hj
wTw6PbjFENZrmwfNGwdJ6X3ZW8aVZTTpARYRG8RU0kDYRPcYOHD7p4xUApJIqLOS18c7oblaFvy8
K4mDmnobQkdLm+hR1upeH5xLreyO69qOpjN+7cnzLcHc4TWnYqYzXrzIT0Ync5qrdUqbFj9Y06ie
JDgfUuqbowk753JeNUjyY92RGFvXjqN/cChonyXY6Fv9UIeuv3pTu+ngt8iqq3VtNFB46ykJyZ+Q
zKGyp8KanNF3u7Icr3/oUVM5oQta3rrJDd0n0WelQTpeHT4rmtN/zurxCygq764w8/Gq6gFvKsY4
PHQtfGVR74EdUiJ7tbXa92qGJnM19ZAV3JsUm321hLYZnkaTRvPw4g7u8CB75HWUwnmSR2c3H/eZ
kw/c4kXOgXbr9CYIAH6DevuRk5z6XpYhCkOFYT1kvhVfRcglt+2cPXZW8lOnJsELeGT9kpgaIgre
GLzUSdueyLVPJ/HSPNDsqRF6F/EWZv0pa4r+MYhc40v3vamy4EoPC/VQDlYNY4hdHxpwq+cmpsiJ
TBI0SF6J4NQxtpw/DtPl0NSySt+/C3h3aGZaeUom0geB9ewDwvxi8+d98kzaeEcv+GLwbnvy0+Ii
M8UazIc4mJ5lFs85jL758ENmNX808O2ootxahV/mGu4gd6RGJ7vG7WycfDpTDrGtGA+Tr74OpnLt
KEPwsJm54S8vqR/8JEGbPTU7DT1jKsUfHEUQq7vKBy2wBUsI+QiedeAxG95O5/c8MFq1pv0EHv4U
De30szvb/mFuaWqetFy9U3XSXfROH1y4XsC/1+E+WshBZECq7/UoNSyXj3fOb7gDT4h4tbejtMi8
49gDKPngkGDxDp0SvPMC9kHRyx4ashLkXtddm8bdpc1M414HqJgEyzTnF+jCXoeYW4UL0sf5RY42
xxa3OT7E/YuQbfuZhvhkJ/tv62S6xWxn+hchH7ba1v7jVf7j2bYr2EI+bI/I7h+X/49n2rbZQj5s
s4X8d6/HP27zn88ky+T10PqpOnVh9Cym7TK26T+e4h9DNseHl/y/32r7Mz5s9XdX+iHk7872wfb/
8Er/cav/fKXQO9TcHRrFHoIQbu2i5WMow3+Yv3NRimJVnrqvq9Z5ZybFuss6Xxe8W/a3ZxCjbPV+
1T9f0XbWLUal7jwfN8/7nf6v5+dhhkfvwYy5O9/OuO66nmc773vr//W86xnf/yVy9hYMhFUN/Wk7
63ZVH2zb9OOF/uMScby79G0L8aTLv/yDTRz/wvYvQv77reip7w4TonE7M56a+24MnWNNR/xepmG/
UAaYeUPnDl56tKy9Wrn+QXGbQj+nTVUCmfK4o1zcEjhOAT1xNK/cAlKvL3rRjuZB3EF/NM3Uu6Pn
FwSdmPrZS29gUD7TEl7qZ30ynINJUWkP7m9PmYHWy0UBdNUHFalQUQkFswelpxxa45wo+007VHde
F26mTV3U940YStwm/e5HjXJtwg+8zzMon6lJkY9Ss+KZrswrs8rbe8iW8meF7Mut5bWP4pOoik/u
ybPr8QAsPH+WMD1BnTIk2XKREN1XuUXKuTVlVwlIy4IeLjPWdttG//Lsuts/Opbuk0T9mzN7E8xL
uv9LkBtk4HJ3uJvpxJp2NtwfdzIHwx4iyeO9ujeH+RZimwohxUhIMbwuk7UySJz3totVJeGpMAHv
aiWIFqOOqQLIoQxkCSEp3ebvghLXvaP7cjq/W0Pn6R/h76woT6XufjTUAZo+JClQE7Xvey1y7uUo
RYql7/Pu7oOdG6LowP0p76EPC8Y2vO2TALaGP/aQCBlKHm9hgbL782aTozB1+itgkL99sMsmZePe
1OVsX8QpJicdTpk6DdcV/fb0TFInRBvQ4iVy9rlde6tdnGKXo22gvc6+keksBHhy6FJM8ev4da0s
a8zIP0RG3SKjmY0nWgD6fRTPureDX6953FUaSRJ08hTetbRQk7azx1PsFe3jEKjtY62VzsXp3c9i
2uzQb322stblWYNQGTLakU+2GfT7aVkptvUcstNmlPO4TjCt5xGHWs5fs6JuzgLTlSNIoZ5e8bof
oLuQ8HnlbvWtx4LZFfQutLB0O7QHD17OkBruRW0NI4UEu8qai1IpNse+otZ/Om41o1b3Eu63dT/e
tBqyWEHTZ4cmNl6x04nSeS7ZDWDU22CUDWSdZPPF9C7kI/Ja/EHsAsd+F2oo/iDLBYgNfcEuQrYC
LU5y1qYBULpJXfsmXJoiEB1Wv2UF7ECLDsAWESI7AGnwkO316w9NP0lG8/lJjM4iQA3+1SIBcije
eoPgNLrJ7YDK0ZIB5JPyHFFFhbgSWjwZYO/OkCpt+5U0rxQ+6SWupRq2xtFqMRxhPWmgjiubp4Wh
4BS1dXwI4QUP93QK5rSDZPFh8L36qRym+kls2mLrAHWjYkeO9iRzcX/YZ1Tjh6bzg+vebobbXrX6
W2+gQryTeQxl+Y2r3xddMeaH1UHyiX6A0el+CdFqonCv9/AvB+Vh26HL49e9PtjCZT9fv/9gttVI
OSv6+NS9CU+/+115Faau/XlPDkF79wuz/uxQArxZY2T+buX6IzP4kboPaHrag/CDH1ehYpql0QsS
BMU5X/RLZUjfjibRKd3m4u6HZF3xwS5TnqD7M53/X5uhc+cdiU9QUx4g5syMlLttyP3mdWoG7a6j
TeRWnGJf1/agcfbBXM/HbRlZdf/Ql5W2X9luTQCHwKAGyABNI4poAtaqo+I0PxsTmmuXNneG2zzO
eTCN0LyI57S6TozUVZ8Hi9yBOrr5XmLqJTARqMLk0RndUXUjD3kvJjfUiz03owP0II2mZntPt+Er
Hp35ip857QEwq/4gRxnS0vocdXebXUcN9DbTLbiLCPVUmmp32lhaZ4fLBuKHcRtI6/GX0PV9iBRv
qQws7sj0oKp8O5vYmuWUY6FQkuFs2wWEdd7c9o25nu2dPU8rumOQWh1m/XpOo+pMnlr95HUZRJWK
b/+qo04Tdtnwi9vmw74G1P/ov8VGhjN/iB2crzWnSSv4lAONEkDXQI6Weg3ppDy4MuBrGlZ3ZUdk
JOl0eLUVAKuKsUIwalmxLpZ9hnBJ6lWhu2sWTw2PmXaQHe0xvJKQj0uWvYHWRrC+s0K8hVUdUt1x
RvuBnvX86DYQDfOvs3+1Q3AiWlJ9D+0YXg+rSR+qOkFOXg/NkwXO5bPECl3Ln2PVfrYo09D6oOi1
snM0fpIEM9AgZgMYJmG6tBGrBrxq4hW0gXgdl0YH8craoqMO+SpK6LPP3qROvqsXMQ7y9WTgK/qn
tql4q0VYTbxZgUhSbdLQ1Giw/HqLdGUKUIdi6oMcbY7NFi5eOji0sx2DVpA4GQbYmFcH2I1fZyp8
8zBQRN0WyCk+7CSnmGA7gRGajSV4O3e6XBTdV81dRVuT4Zjl0Z5ox4vsMf4ZHBTqRurPAS8AxcII
quGh036uLI0mq3L6NBUD+DwlSamEBwgo5qpD8VP174J0VtHU5Q27LJdd8zavr0fyvf9uV3/U4cZQ
FOSquHm8tgbXOmt+DzKb/qwd/GH9baRHwUtYztdBRba/deP5c1EV+3EhRgM/V9zrHSpowRIFaJF7
ZxtBEvF6iY446bKleGVLUHnDrXgjU323ZT7lFIrZw22LXykppFQYvIIOeqd7ViEcv+7c0D6h3WZ/
UeboXn6Ht4iUxs/rMnKsU9hYkC6bsFMNu3q2qrPcJ89xZNyYTr7/cK8MqJI78FlVjRsrfvW+2sQT
NfU7zzTy87Nbb9Up+FwZRfMpWRSBjTSFRcdsLq06KMP925SiaHAnw5w714CjyztbQZ6RjYqrRnOj
Zxk8GjzKhF48mcFtod9VZntj9CZqIdmUjeesG3q+ZFkw8/l/drK03S9ycucCKjoURVr1Uradcych
k+4P97Y7n7cFuj0nV3yDgqqXBb5aWPsW+vQ1Zj3vnDyURRGumxjQOz6EE4VPuQqHNvwrCKatncTK
QIt0eqC3aTiZy/az4qJFiirCJyU9qDHqV0XXDJ+moNb30YCWuthGOm5v6Yr61Vv4XsVUFSZUQZl6
5yymge70U1Lb3EUu05KHvmfD+io+CTdjcKReBmSnVX3zMmX+z3CHDDdeEAw3kz/ShS6HMvD1rijo
WrwFfIyq3jwSI1O/aINqJ3OozqKjbs39uucWkxXx5O+31bKvVU+v17FuIfMycz6rQx2cP4TYjcov
auD9FFo1AlmdZ17cXonoHZxVDmXY5uKXSHE7UGW9Rsrc3iJXl4RSkJj2WgDPiATJHnK0nRJtAsXY
/+3ZJJJn1BDWQToTVb0ZHxwIBg/xqCVHmfZeiK03xgdEZ53dAAfF6YPDH9JfQ+ot1x/txXgJy0y7
qfM6tZFTYZPR/aRP5XAf6EFLc1LmnDyeLJ8gta93fj0P1zKVIencZ9Xs41uZVXGsPXXWiERTGD4U
y8wzg+AJYOa2pIKF467rrCt/auZo73UtLANe9l0D/h3t4XiZ+YjokP3J8uXEoxkOpybK6FOqaoRy
2+GpdtTwE0AA+ir9TzIYsd3SQWT5l3SxuQ2NqvOMArJ4qdZ3D3mgXyrTe12g97QwWOhiigkoWnZ0
5h7a2GU5vbf5bV84v2/xQANp77IRa1wCqr6a9kEfTlcynduyoxnNjvYyVdzUeM7LL1mSvp4NVqSK
9KXtXBtpm9B1UxgkbdxFhg8u0Zi/LA4OUKwjwLfYosKiiXibm9cGQDm4+gnwlwCJkqkMRmTH9NEU
weGDY5ui3WKeQsumR/CLobno5ExGgFSKS7EJjeK9RePjoR2a+UQVHup6Nwqf1MjdxVOZ/cUra00k
eSQ2Ndzgk6wH3P9xvUSEkNOuEdsZ3s4vzm0PmoLh8qUJ3YPq/2SFcHglNYqQOxvwzp2rtEeQGQFE
Atbwo27j4BIvPdY7ie7syNlPoTE+ytDCmnpX+g209u30mNuAPLLYz85yTVBMI8lg1bfrzKWM1ijW
uEvk5XjzytVlf+NNSYm9W9sta4flpcvVxLqiVh2AcEqB3iRlfaFdEG4pGmCfx3CfRkvBf7EUauxd
7DH/XVxrUO13x7Ryo+O2JhiKdDf1wes+4oDM+P/jPtu5x//9erp+VveGBUNZlVrGbdHo5z7WrevW
N7jfSvveuJ0qtuHWKzVuU9uILyMQYFROjVsxDeJdYyS8ApRz1FoPLMmyRCJlb5kqI+oRhyqA8KlN
qukoRnGvZ5TwERDSEfBVvYvcKHn9li4n+nx2pWlMV2hiHJFKi8w9SQ3zElWZRes23/ltwE8eEhPM
Pfl+Fz+5nMk9llXbXr3e1/hjdE2WT7nnAxI8uF3qnsaiNeA6/sOmLg7E0kDm1Ppqz2HeMdfDrJi/
9rpVXst6WSULNN4+B94p0KIs68Ux9Jl7a+uTcoqzETzHUN7SK1HdzppV3v7dVBwSMsFqbdcz0Nr/
PVZ2SqPgu2PDiFbbn0rFUPZyZNK0sh7li61MFZTi3rz/OQ55Y4WuYJKZbnr8wI0lU502XiWPaJhd
7uPEJEMd9sHdZktpLUh9A9q2LLjTnADwGfVl08zocR5Ngwbm+JOxmP2sSy4Tz9J7mVoV0Hs4khQa
mOfiRddIwpMFgnB0CeaOft1j5p7mMXbCTwFgpReGhI+tyX0MChd2VqbquSid58a3US7bpoBDrvsA
QpOz0nirN4Cs7Cm2TetWxNhnaFKsyehuRNDdXyTbm0iBBbuK9IPTL4ruY2wnt7P7ukBWyeAa6bpU
ZrJ+tJL46NBKcyjdKiXX2U3nQouMpxKg1bEryZOZloVS6mLzFbPdl4XdrCHimNhgBzNbfin16bcu
sLQLqWHjCVLTixqH6p3WtW60L14msGJP7eKaula50+zxqjUcL9rzFTpdEkX/fY00AWvRnW4Weznn
djFpANd3TFtMSQ/7jdjT1mv3FRIf53Wr7WLELRcYO+l6Idt2xYvmJc51HusBhAk82BnLk6UbKf0V
rf7gthQe6XebUZtm+m7leVHC6fkmEtL6NWbbYnNstm0b1H7i3cznVEED4wsptBcAlcrntpisc9GZ
5VWb1elnmPx+0Wl8/PHngDFC8KIOSMsIFdCkgpMxIPISMkA1tI2DXWXvp+YylWDxSvA2Fe+HtYVN
e3pLj/V+6CzjLkvoBxp99yv9rZp/CTTo0gHxwPJVl8pEmiY278jtGncS3YztIamN4aZof08Ly7yE
UDzdgCTlX1UpiBqCDC1qSMSwugZFJVJC4p2WEDmSoW4ASa2ej3M7ao2L3f9A0swGF73EyXYyJ4nU
AYWuLvEUQNceJH0GDJrBmLVQuRorEvYzvyP73qpy9/c0NbMbuoFLUp9Rlt00dETtUWnV9rKocVPv
GHVdxL1V7ijmXVUicBQMEwhAlfzqMoU1anrwQr8L9whbrV5L7eunGWmAOwB4Lzx1Fl+7LJ53WhH5
L11HO5LWF9OLX0XWzmub/MV3kB0sisBDRQFJUsUCs9sZIJooG3gXDbHlFadtxrG/TjWheoCt5t10
8wqu7t+uTdMg2jsDj+Ttgv40OtpjjDrSuFfwnDt7YTuhfEYX+0TN8GYIqqPYRlou58PqXpZkfaEd
62UHE0DX0dP0+ujWSnkFfYp7TIDt/qwn8ZcGiMGT2lf6w5BV6U7seYbcaoa+7bW3NPUCf+bWTPvq
z1V74QVoUCrJkp9BtzW7JvD8e3oB5+dSaZ/EHuhZdUp90yIxxkmipj11Ju1ELTybL9E3I4zHX4c5
QK6Ar7WnvmznK9RPqivVzIJnHgfpobdz+9fom97CfyKR0JtNT3YMLczrnTV8kyCf0HQ8QGGRgoFK
yRrVC4ZPjEANUJOdnPSObjznIa8UZa8EFr9mb0dBTqpUbNHb0eZdj+KxuOtyyLGiwH4KuXu95r1o
3MsAiN28t2JEcW2UA3cfHDKdYv+pLDP3WmK3CHjeyYRZ9Jz2afAMuV/+SavT+OirtP0XDcCxWEEn
2Oqd9Ec7xvvZnMZvAepix7lO3kc0S4nkP0YIT1QaR/ssCqdvZqAA+Mih2jzDbpPxKVLU8MFfHjia
0EOZV4UTbNUED+XhxFkeQ8TvB+AblMi68eAM7Q7e4hCvl7p8aNL6blLKGlDI8kzzbtmyNzXg8aap
79pFl1XvSfgalVc+TzQmXg+uop/GuVS+kMFaIwxAP7tsgnjIjoFE5dSHtYVvHVH775SetRuYddtn
eBSne7jPr4ycy96rxVScrEkfDhIrg6Gm36Gw025kVnXRDKayv4LPvXnk4XLfzzVlSR8xN1FVbRvy
cIVBdmRu2uknR88PAoGGHpXHYeRUDoJydnVH27koP98BUNynoYZmcuRP0xHWfSSe/QBaXBlCW1Uv
irUM9JpnfItwSG+tqQMp6H7J+G6kUrB4JHzBtP/TYR4gAlkDhwX3Wk3jU7R8X0P2ZVHDSS0e6wEu
5L/NfpufNknPmb5b1P0qtAIn50rsH1U/JSSPjfEmnUJzN8PCcZBAcWxbyVGQNOf4basPYYn7oHha
1kRnKFf0+NBm1qFt7fzRKlMeNM0kPtd6mx4aPeJJU00BzncqOqNm/ctQZt5J79UZKQLEjEXoWGyt
18/7URmbJ3H8o01d1oLwA5q6xciStG6GfTeN2kEKjxtB9Fq2fFfHDFEvOvnD8JNULVf3yh391+O1
vGkaSNKtnNNd0dmnvuh+cqMD5Jc7Sx/Tu2Hq+/CYKEA9nfwv02RBGecDGbq0b88yewttl+8x+TJ7
s8uOMhO7RLzFi91cBJLe4uWUEup9sysImMqFtVqGovTtY9PX826zydHCn3mni0i7xFguvITg9V/X
te4AKEgih6QK7sYhcY5FlbyP2XZsIV47U436Fb0E+1JVFrrwy+shU1ivgEXzAmx/EVW2NUxMbu7w
ff62dJ2K54ONjO93P6irnaYP6rFp+WYTdoGyMX6lob5/CGgtpodV2wkHQRNU2a1pwhMqUbLICXrY
FxYq878uapvk7rVUokUastBmDtytTCY0pAKkIpPSHu9kHiCPc+onSoliU5aY94Ggro98WznranGT
E9aoLJJ/o/fagHgo/s2k8nat5JPxKMPc9s7BGZrguNlq4HWUENVgl+WqyWMxut7DIhwmA9lq+FZr
ct756MPguAiHhXZi3NfjNwl4Z+567QSdbbYX27YHOTn6nhrHWfcQh51r3p0ecKu5nKp7Ox9dQOlp
nhF5/+DgnuMHpdf+etu88vgYlGbHm8/Tr2BQghJmEW2F1LB+MvQCnLVjPjQ5kuVoS9ZPS4CYJECG
2HlvktBlIc3K1rrwz3tt2/95r6lov3pRrF1cPdw5ttU8yxBrBfLomt+96tq0BaRI+uyZ152ats99
n3mPfRYuOSq0ZIYAfVVfJXqdk7iiFp9rr9EOcJzHgkeZj9Hb+WSFuuwvtskcvceR/WXWldpLlIUv
YxI5T+PA7V6VGOG1TAW6483ODSi05k4wPFnsBU+xdiMTCQphpgfLaH6OFtyP2In2z0lP11RtAQbb
d0jnHbSGT46skBgQyK+n2rZaTuWQxEV2m4vR2iJ88mtwfsseKsir24HTZN5S2VL9/BQs+u0pffqP
Ydbf13M63YhJhhJWpzOi2DpkjoSReYRLPiZOtWgeSBSnulSjGTsoCSO7fSWPEon8xMmhDHA4+odW
07SdPKaITR5L5GizbSs+2GQDk6rfTnWL7hgCAKVlCL6wd6RhgEWd61pNb1Y6MeCur4RhxVQfLUuH
IrNHXPCkgJ881UuBdE7K7ATMIDlVSzV1806B/mPU6KChpBftwSk5xw9t8jIVb0nJcfVubfLSTk+V
NlzXfnCsWy3eZOadjLYh2S1QRGgafZlLmLp8DUZ/t9esL36nf0OQKX8QZ9fqO0jy9M9VVnvPkx6e
xRxmCPEZAzjcUY/sL2OhNte5WiYH8VpBoxwDL6aOtpzAR/t4PcG65eh8OAHFxHcniNzGPUFlStcr
MJf21gqTPVPSLjJF6x4WN03fp0l/gcDTve38KTo0VhT9UgHkmHX4TxGCM0+DXtiQWhTJT6NSP0kA
DZQOZBeB8bCtRB4w/KXSeAj2fPNrOmfWCXEX3lYWrPXpmMEPs/Ss9EuzyzaILUd4BXrb/LzZvage
ThWNkuS5EAf7sFSmijRTLmvB6aIX9bbx9BxHvJmsLqjLXbfoU8hgFx2JKjmsY1qw2mXY3GKb5iA8
zAOJIHF83GLdp6wpFJOFPhh6bd9uw9D1zaUvaV16swd0I90aI0R7hz8OgRz2c/Mupmij8Zy03i99
MBb3cCXrd7VykgnU0CEQDG7HV3uVncUuFjlqlzVD0uh33Nts5gBBSTjtKLL+adN3+232P20aIIjV
503kOnsd5NTyTCEPIJbv2udxTL6tjyhSOFmGD88fAIW/IvpFP+3ipL9MP0XxSLb4z7HOslsVRt/W
JyDxrs8zfTUcaGhyb2Ijq0jp5PWnJgXApyozYJSscuARrpzPkw0yHcKa35Gwc3/S+P4kh6f5t3Nc
1ze6QSMk+kXGJ17zYRcqrfqr0j6Izteyxqr01zW+pvi3TRAhzZ0U01Ebpv2UFTwVk9H+1vL9vOsh
cXmomx46DzXg6SvM5m+NA/cDfJHTPm3gcnSGqThQUYkfaD0er213Us660xRPruZVPPmAwzI86JYX
8rApGh7HvtG/fliktbUC26pZPLU1vAfupDvX5uBNGaoT3ECCD6qdU2LlxpekHu/TyU1/JEYCkpK7
t2f4NWswpkSEimp8qYf+XvJnfxfxtsc/RgBic/c5KOCD2yU/wUuRPUqjQ3dUqW59saamBgAWfpaG
iiJU7csIx9ba5pCVBq2eqGGcjBH2qg6+3XNp5P2+KEzUtpdOiDiP1k1lfXuQTSe6JWVT6aEA2Oms
m3ba1B1jREtoLeY2RXWGx0Ct8lu0DXgCQZxsnYpIvfDGapjIncCwstzuiH0x1bGa38oWb/uICUHP
vRMrGi8z9P02TY8AryD5CG5nW08emkVIrwvD/EcX0jHVet63aVb9Q8qD1hphtWq/C2nS8ei0O9lN
DIDqLZ8KHUDzUJSphgMZuUnyp5vRggcbmUuFW3VZTdGm2ulwPiw/yIF9KMaZ9NqUZQ9ZCZeo6Jp3
VTzSUPVXR20rw+oIyKitK5Le4128OIK4NG91Ax7iu5FUVVY0avPpNb8zGE52GilQi97dwe8n9Xub
vKAUmv0g06fuI2+a7zX6m24BsEMR9hqQ99GxThX6+ZTYPU9td7LU1rmxJ99yDqRLklMOkSJdRmjM
iztSdOcm4u+Bfgi9yhTo3XWqA2KXv4w266NB9/9LN8L0sdnhxjmaaRK+/E28vdj1yCvobGzgIiug
90iTmk/pkpOUueoG9Y6ysYWgHbkLr9TGnWlnLZKxlfHSUHmpW5KQJAfuw7ord8KyCc8KlFYKfIcy
NW3zPy+qNJPmvHy6I0lVQH+7DAo8lbQXop/Rzn/YFkeMTBmKMANtT6p9nGA3LjW3uo2baXoKlyEf
rWNTFrC7LzMZaPg3o4abzsXiZZ360FErlhmUjvBx0NmHJHJws5nisc5uhl79WUwy2J1XXLuq3q4r
m6gOr/Pa+g2Jnu4G7k9kjLox6REHLbo9ROgWNaahJN++GMUjkXK0hsvcDLLf8lRV6ZdJxlsembRj
NffDTnottQH0DffleGQuMXIkAyxp8BYkt5sZ+t6425Vd97qgbpDYrmb1IdEdpIyU1nP4TlZ0Xrmu
9o9TFbiHODGmz00fkke1vCddpZcrHEvYQ21NuRHnPKgqgEqE1sXrQv90hWi1vxevy0/NnT0530EW
T58tuKA/IQdQ1HXd7YtaeagGuMUksrBAZ1dTrl7LPnrNR6exhukoXr3phosG3hU2TK6IPo74MdbL
i2wrEXRCQtinVM8yi3KIKHnkrG5lN3JWHST21QSNlo3eqIkenqX1PIbNof6TD5iVgkcETRRKpFcD
b+RrAxrdO1DZfDXXQfm5ghxjpw4osxW8aD4JnwC5oOagBvF41QU5DRdLTpXHaW0fRWEFKx7TTC9C
Y0c3Q3LHjxJ8LaUJ2EYxnUPcxto+9bM/BYYOIgB+lZ3UvEIF2KL6piwlOH+2Rtq9h73Xj+29mMRp
NxDYqJ45nCRCHHYHkZOsF9u2iWZ19Ohm3b3Y1UYZkKRBMwu8vnZbd1V+VYb+kz8rJtRfQmkVZDpE
VhocqbMf/8j4LYdcZfGEjcchWjDJyUY7eCdGuJsJl8M1FOrK/Nh1lKWQpz543ktYtNPDlgKYFBNY
gB8pV5I4EEfUmCNC2E194AvWeBRHqjfUvAvtBYKM9OIURc4Xn6efzazz7ssWXYPMihBU8Od5r9ZO
/NIObrFz5sz/XrnV/TCQkN+N87eSBz5e1aIFQdJXvyVm9sUakvxbp/CvBb88/cTzQHYI87R56vqC
hIBpaXduOM5XU+B0l0r1BlR59b+cuRjN92e2ljMrYXlfTgV5liL9RtH+/Zn7LvkSl5m6j3OzR/o7
P0FiBhv3bCpns5iU78bA+9zrEh0y7No9QvHv3YL57y/U0bWzMcTqYwKh2d5pqvKr1XQvS9M263+H
2ohK55x8VzRFfQl6JznofOgfg9RXzuC340uUxM3d2Mbz0fLm4rMT+hBGh6b2C0Iar5ehcRmKHwS/
dAZJwA+XMc3eXy4jMt3iT5dRc2NzZ3CfvO9GPs/VgHwFRYjsM1SwxZPR8rWyzExPZaCXL3em/F5M
3G01B68xurNMZXk406sk09YY1+Xgup1mvywFGADGHFJkZzajQ2+E1ie/0LInHrVoTGitT+gJWJ/6
YEnCIIJ0I7Y6CJau34XrCpLjT3QYZU+2/7ocSTDqiZFFNsHs1NuuNV+HZjlKaH+3lZ7u0mVmR/1M
biU1SJwuHsh5UO3R1GsVlsqD6DqYGtkFSiDzLWywaOqpP8SMuihSMUuU6NRIVD5P021ZqU/ct/j7
qCzhw5wGs77tFwYVGfS277k/hgwalpHkenMgjUC0+hY9jfWxaP0r5Dq7vUH+7FqKd2kC9xUMEy5k
qPRZixfOa+9aCn+ZPiPH60Iva/v+cW0cmIcw3Pn+4J6LSKuNg4i/a4sRTQX3LMLuIhYvR+LVYXHb
tYu3aumd6YYW1XVIwh7m0PisC0vtMpts9bNQ2IpvmW2+JVJ9i/zzOgSG18jSqA2AZLSF+YM1HZMW
DiW5BVzvBsU4RiU6IcvNopTKZVijzdYA5Utpfhu8SZmOU8nd7xDaV7GpGDQpRNM3GrsOZeolL1NU
l0D9sAs3bRJ5MFlU6Wp3p4VhzPWnb4t9i9d08zdu3wa+w8i9jAtjuwxtooMWGbqIdBu2zRsscZnT
zjQ7yNNinmbhfaDxw9W2A0iLyRm/ep4fHEYj0y9S3XGKx3memv9h7cqW5NSV7RcRAYjxtcauuedu
9wthe9uIeRAgwdffpaTd1fb2uSduxH0hUColeqhCUubKtV7+8JJ+qnOL+xwn+DsD/7SeeUhcBInv
rIKSI8GphVklE+quGfEvpbTGYOPMRuk1xQz/LndM9gCWnbWB9QaaKW5/NHKc10ipxs4tbOdsjiIi
rWMD2ZcS0HQuDtTb5e5+BG3FfRxzh+Yg8wBp0SMvMAdNyRAHAx4pKxYFrzIoWPX8oR6bBvQ7ACo1
LOEPFYj7QdYSLCcF9tllwwZoGkaRv2kc7703w7GahpLpb+O1B3X6KLBbu9CkCdtl63e1/lXETGDu
V05zxK8iZs5y0+XtkXonnRmnXmTH4czBb37tpW8TNblvfx77N2f6ruGtlh3loUx8tSy90Hg04vFf
d6Oy323y4+4PPyOFlrsSrdqKMmMHrgKQ7ugPLXAQ92Otxgd36Nih7sccqob4cLag+2Y4vXyy04c5
+uUvU3CBTkMlPXNdez4CRCAxOUyC24fR7rwVJOHZgmzXjr81EUuwmwWNu3azcvJWHYdC9h8dlp4/
x4q76gIGiS/D4he6FFX+iPpVH4jHXya6A69buASnfL6uSC+TjHUqQJviBaBA+9074QC75963q5mN
cXJ9QuFX70/wXWC3NGtcuLRjnq9pxNXZM4qHWBY7wwDLJqqX0kVTqHTTQeUTWnKBvesmszmbOtNr
8CI8mD0gBjrTi5VW3AvEnCCz0EC3VXtQRyGcnYUasnkQyov7lYC42WhN0RlypN3CyMP6S1cjHena
BT8U0VC/QI9strcjVIogSOSsm6xtvtTYq1pWVd2zMgJbUTECaaztgx6OCqj4OryB5OpD7PXPELmo
VtDeyx6kiXAL3ZFNatuobXT3/+NnVAgvlCa4ppXi1jJkE+j29RvN3U7D2L06Nh8PownMMlmzvLCW
SuKNUnMG/Yp1P4EEO4QIjwGCvE0rUmtLQheTz86uVZn3WaGy20TY/5CZvIIkMLel44yv2ssM/S0r
gIepDOcBe83yYLl4CSAf7z6QreJ8pVDkeMdc5j6kEGpe+UBdb8mDBjgjwp1aAPaBbHrA4IG9dY4D
BHacAMSXrcHazV8Al2530dDaa65DXz7sbud+tlc4Fr1p/7/Z5ZRDfbaJFlzx/pyVMthk9lCtq5IX
T6AxZDfQpQyXPOqKJ8lbFC37sb8wQjTTKUJQogY9JjlbDHw+QyHP1JnV6XSfgYQsxtZJQmdrVcSV
/Wj3MrmTfidvhswLTIThvG5fY7HMF9KKo53DtpYrxPAPdRgV6K4Oha26/ewO2T7ozUCECuipBiQy
U63OTlL1L93KU458MQ3RQXBK5QtqxnWvGSYNyMDqXqiS1hBXQCkLNQsFBbPYlQ/ITId3Qe+dyIy/
LhiKYoDc66zFlAFU0AoIwdxQr2+Nb5Ezdpssx/nuutwiOpKPiwQREmgBfFqGabW9Lr6RWuui3k8O
1MdJgQWdE2Re5rWaBtqIQScgQzo6YHfHGdKSm0Fn2YpedffJFG26nscXMvVmAL1j3v5DfWS6Drra
fh/Uqak5WL38h/z/r4OSHmgxsD3gR+tFgDipry5hGgPqUQvJmm9jGx+MFLvNhzLqqscyi35aetfV
+G2yCLCZPIFOkM1N7/cm9V6dEbESp2tTZqg4s/K4WYXGLnJ0ZbFiwXSLVkx1xsNfW8wvy4XMveYe
kBB76Rbcvgtsa9xAVro9gghu2EsBsZzQD8QF8WW2MgCYeJoaCGmMVdN+Cxq+ExbwtosKcG7wE0Ao
tGDfoLzDXz3bt5cZ0m3zlIOhaR/98n1KOQGw1Ev3fUqUlB9jfHaTTshXo7IHUDPibkQN3gI6B/K1
FHgm3Ult+6tfxSbQxIYgLF2qruAbUvuOEFY5eT4oLhoQJ6+p2fYthMKhyElKYaQZVhe2f/qwk7SY
hwAGFuMsxV7wFJSQDV7gxomw/iwg1THffO76X3xMAH72w5SwTdyzfsUnP9olYTi++pCz7mVVPwur
Sk85GKIXCroer+SWJJmxA0cwdDYdf1HbQ3iTZna05ShWXKEw2Vknssb/us6nfsWqHLof1B47pwet
iOOsFUSFoAvqTWtm+ltgmf6J3DHeEW89QFfdhe4+7FcT2SfXmv2J4p5MrgaMKNixqsY7spOJOv+r
/Y/58Rn/9PP8Pj/9nCEhOj7mlra7CVHVtrEMz8EH8tdlAJHtaPeXvszA+97IAKmLMv3WMj/K1sC2
I/7T9iAZ0QNmHzalEHpJfajCpHhL/3uqq+Vjunl4CkpfTxVQCNdqCE7l6k+RqJehFeQbspF2Qg/m
07PMzQUbbPBiYyllTmztkBo1Z9yYDHJn4YqgP/lgmX9KGva+AKf1u9sMI9NuYVf1J7CGeE/ZL7ep
U/+a7Xc3Gl5FMf7FHj79bMLBGApMl652oUnPGv8uEYlzB7SnRP0wPuiVecw7MFuQp3BYd+N5LABX
oo1DifZvpwRUh7wF1y35jIbrLVoBNJ2NHMvso58A9mX30xPM1eyey2g6gjbilrxpWhXivcXm5JAp
1F75QK04kVHc5NDBfDZrpCQiP4pP1ATV37YtuuTBgCLdQzGy1ahrXLOc2ah6EtWCmtNksRuQMZtz
b644gDCqLG+ol6bkENw4UVNPOebg5KMpS9Dr5H3cndw4Ai2KESJYwZc2xU30RbQFYOKQgztSLKWP
6wmaeEm8oaaVcXmwTWgWDQ0vH2PkjR6cfA6lkEPbgPL5OlyIxlyGfr+2OgaVwjgN71SDUjVbq4XW
cgDthN8BaNwPYH/4t4cMukOrsNT/4QHkFMLiOuXxlzl8nN9XKmHQh8eepbDXQOIgpOIxB9dJ0+4P
qbEhIv3ZNveDVB8k+00LFli3NKyt2zjISthgNUUerDn61ETKZG4SwoYwNVy6s+mKqfkYRGgd8vow
UYtcPwbaKEc48hil1KldXfo8O0B+0H8ANNh/8G37GWVc7QkksT4ky5tgjfi2WlNn5xvhaUTIqtOd
ZCrL/Fz5uQ1WWozOEjddo6S+3dDwwBQWTqLtt3m0HgQpjS3g/cktmcxgwKYKxM9b+gnUEPQHDj3g
BfXSHDZycKVpD3dkkrWBCiLpZzf0I0Bdu9m7tmcCAPLrJwLpD1S/jHuydGYB1afpW5Qmw44CcAIE
udup6es5gCcT1p2x0N5RJ33IkI2F6HvK7+gDxrMOZR+/DxdFXa+4Z4O+ucyCXYJ1ANjdYNeFTfHo
2mn5WGCfxFSmLnHD8Bl3bWfp2lzcUCcQ0tMNA1HCkgZ8DMf7qgCJ6+ivA69Kz4w9EGjCxiK0AqR3
AvsO+O6zBknlVqrkG2hwv3o99H1ANBLuCg41Rj/PrTcMpH4aONZGsHJTgGbKlWGm9s7VEHzLaMYb
pMUtDb0Qd8gLu4uobvNNANYCCRmk1z5LGNhOc2Qwcq0kpaVctB3IWvuT/Xd/5AxPdtjyfofSZQUI
awakgo78/REDrP2kXrIECY1rx6dgYUuRQF+CVbNM8A4fhgpcGjK6g4pXdOdZyLJgexxuB8jY3oEj
ADF/D6VfMgiP5GFHqXWr+q/T6LrpMg+5p+nDf0S+9NKlq9mBWz0l+dIcNKXbtNDs009oBhvB2x7q
3dGAojd9ssN7yYOMX9ztqNna5oqDFfYpwckD25Z/u9FSMbhQ0A6L7q9ujZ6NgMwfbvocM89Gdnqo
0Tvi+lCarR/AqDxkEsAJCJNtuynLDtAFyw+FZTjbESiEC5cVYOyVFTz0EULXje1WX+yEf0m4rH80
KfTuMl/xBVOAQLe8+tGHzZfR4OWXoilTSONk/sNo48tcGzy/QKDi/SmNpT4/xXOSdI08WAv647eG
me+sMVCalgdgtogj5pMZ2pAzrczfbDRIU3AEsQWJjTBY54i9PUAkptq7SNlAmMd1HsgWi9dOOsO9
tLAchC5kh9sJXFhXf0hfAdIoTOxSW6u9my8vQzdBtLRybt1ReXumN6sesBsbKxtTpLEncUGyXQHt
+rtxFo8nI9Oe6drZKxEE/1SZeTTBcnK98T1rtoS/bn7zqdJwfE665o32yLRbpo3yOEBsXkTmjuwy
DC6cBcA+5NOXPobswDW8S2FgbXdsiJ07XryhyoNRPtcxlCogFWGtEuQZITmXTmcWCXNJDm74nHWN
s+QlitVbEedLMZnxZkpc52wAcTtfrNDmx1A466GIEN6iDnKRkFtalviSbcg2oP5vZbpJDGG6XlwG
CbqQzs3UpioF/n5NZSAAKcY9No3jK9hzfUhUusa+103b3jSh8l9qkNcc3ADqfVxrR1vF5C97AQr/
yTdKMGHVP+qRGW/6Jsjq9xsL/LiZgCCIayG7WFq59dwEXbfivXAu0oK2QNYmxR4JAzA6RFO4rm2o
IqRWVC7zGuQ7sZanK/VdHwDtDSAP2qaFpF+qTGv9n33IkS5pCrYTrr2vk9EdL76WZRfiuMWOdOQc
Kj7d2sZ0JBmyLLXHW91HJ0zqa218WvTh9KPvfxsHPhSw3CvnrYUswwLER/yBsyjYjAEwNhI0hic7
DZN13wjruTL6r0WloGaegAcPu7rvoHtmC6UHGfavQQDfqhMKelIwaxrm86TUPAiyqvOgtkJAC3AT
IxqyQ9K4xjKfZLpEzCk7xJECSTv1dFE6vt9S15SZCKC4xbRnCgm0UpdVVgYKwRMLwuvQAkuOYQQG
DaMQ7b3hpPWyqgV/Gwt58V3Uei0G+XUQQfcDJVM/eeAGz37OwMMcKOeS+WYG3SfB9/jL1qdsZPZa
OIH/YKfiJYni7aTzR3SR1RgCW8NRN07tnCFdnLlqb1EG6pPPRzcP+LinVmdCcb4bw2lLkKBKQad8
aBHRmxFCGj4ESpa/24QHBgoSpSZn8lMfYwl1RPOR33+cz22xRw+y7gj+DZSnmL6xukZYBsd8BEs6
MDc6SFM6AAVWrgeqMo2O1hcaFEHbaX21TWl4toy3BsfufRKENU7JpqHwN4xXc1PJwruMskhRuZuE
CBeAOCnRF+oAk120YG7Jt5+8sVtetWM+nK7Orq+JvbP64ZMbhNyTtXKLFlzgLyCICU+iql226BAP
2IUseqltOzqPAueWFeD3G4+BgWx2Qc3VtEiTyMDbZSxWwBNB1OD6flJ2XoPMek0vpo7sztg75zLv
ipXUztQT5cjALUwBgGAqZuc/Xn40e2EzC2SLKEvXbIeepkeM7RJ1mXRrEvHhtYuM0kodoPqAzdBD
SAPvkx8frIqvyNFNLJQHsdpnO9uRs22egY31TQuZNocvirqA3IRlObdJNjU3btLlu5K542WCECQ0
4tLmi4Lco2/Exo9ANjdeZftvnV+oJQ0qvLS5kbkF5pGwHy8MU86DCtM70RvBKbsbxIi8eVAEXNtt
mI5rGwp9i0JXKni6UoEutWqWCFqFJ+ZIC7gafbQH1wYH/RVKD0DI+O6HUxOYS0TdAG+OkM/iY7BZ
JXILfTTIGyOdcwFmWF2KTDYn24NCvbALD+I7oEAxk3bcV6F5Ry1Pm+gOvCX5Te/p8gQ9lCahjtKI
s41ZA37nR235PkuY593K7hFJTawgStalg4OmymwQEl4fhdwSfhogaG5oNjWmN1GairMAqcI6CGSy
pm9Upb9WZlI+QMnNPlKrjcLuVDY9eP/QR5ewMeXaA+JinVbhuw2Vq3dRZQTzdxFVteWpntiF/Omr
CPJ4sY65bNbXiWQkbhlki080D4LDoN8Y/RRBJlCq1Jr/ysqSn0Km/q07QLxbRGCtJ7vwXH9ptZZ9
aONSPdkp33ZjYH3JpQUl67Idt+SWIYWeWzjYt9Ng7//TtJNt1AtPgoaLpi0iWe4ZwQJbo2c3qBqM
1oU7dRtiIaNmitj6pybXTaIsM9smWl97I4mghFn+jLEsPA3QFNqLDL8lNR2OaHnlBShE0L2pqzki
eQ1com6aKbCHQtP0UxMpg+SU1V02N+NRmqe4Nn7MMyHjcU7j8iu1YuG656Ezn/1pmp66UnQXAzpi
1Mctxm/bPDxTnwJy8bYdGTgD8EQwajR32GDdRCBYeUqMyQCmaNxQXzHY1r0HwkAa17t9+zB2yZL6
6ilOHr3iZ41P3lamwLr3UTk8yKLMQMuVDwdPkzsBNsxuUtupoaUDvqjZBdU0DXPdO2qlZW4DA5hY
G2oOFjDcZRaeqUWDSmzQFwgQDAdq0pR+0N/5Wfo4atqTfGize0NHbcuaO1tsMAbI3fB6p1C7fyYX
JGX4GRoUu+uArhDmFoUAQFDoSejSF4mYJ4mLZtgxQJcXYJgIkcquvUXahEAz145jLGzD5RDZEuHK
6afots6r6BbVkvlNAnmjhUk+jY0yu7Luz9RLF3Ie92UYe7ezU9bi5dLiMzDPm4VgSjLdLL65Dro+
q9SPsVJQ2IZZ6a5QcAUMSRib9sHFH+djL1DIBGhtan9a/VUy5uveRxC87sxt2ufDjYdqoYeYu//w
dCq+l2aIzIFfPRWgS/ubQ9b6T+FY1bMDFt7hph5x6NIz5Dgs3fvgkVkkHjTtSyuuT35usBdbbKao
SF7qRjVnlcTAaWtzX0q+zQAc3yAZxV6ug96b2K2niGRNU3WYV0Zlh/iOJLxCeR/kkT5d+giANz6M
UPlFR6vXVrqDzLt/xoEnYSpckSW0bexzsqraRnkJNTzXCSHrmou1K+z0SRTYCiZd3P1TIVZl2I7z
UyCNVftj+sXtENTIgc/GSbvH8RDb771Vtyi208MjiN3Mw6fAbJ+Q8hjWaY7dfquxEJ7GR4jWwXLp
92dq+SbYFKYuE0trtIDv0L19IN974xjl8o1bATGlh36MDwNVbswQDKYJKKwRC0Ah/KBrVHIGWhV8
QR6Qtw/AFYWzwODb5lsvH6k/ArfbymbhdKCBuR7YUXHLpB6bPBn3vi6raLqgPLv6jpqxF+F7Gg1H
a4LWNlg4wM/YVPJIbuQxGXG17XqQxe4APuqXgVs0yHiOxlwbEOVptUgsU95aQ1CfgX0xgGZF6tST
dYXPZ63FSX+NYHEW3oEQEBzmufPdF4E40OLUt0l4hgzatuNY6ZetHQ8bMOm1q+tWTw/wZN4dyCRB
07cxAwaQNMKjIvXUW5TXOxDvGD8s1zpCuHT6IsAssPRR738Bb5Zx4/bmcIPyUqA29SDfRd1iaja7
SfHqMkVOucjGkp9yXZWaJYBHS0gCza0PuyvcUqwKWexLBi7FK8kMYKHQ9TF6H+yqZrmnjhwfr3WV
O8jx2xGUXHtzPDVgSHvpf9bS6l9iW8XgyAUrWtiE7EWA/2uTWlJtyAmsre9jbK9xXqzvTpzfyKZM
7vqG8Qe7YADG5yboq9o0echF1R7xxvlCnRPn9QkU1adSefmRjVm+gjIuBBZ1M+yxAi7oli6RkeIV
pntGlaHHh3CnFurx1mQc3G+AxOV3zug35xz40UU3hOYrb5Wxqhq73FEzQ8YC6pjyKbP0EQw42wUH
M8xrlDYK2Aoz2Pk8SA+oOvWW2A4t+kyI56mI+ck0xhAEuoABQEi2WxlVEO8r3dRuQruZccNPiFdC
Ey1ukQwDCmsFKhu+p+aHm6VnA1gM3GgEKpjab6jsAMNWXX0NPcTUdcQ8NVsJpFUfnFVYVkdUxHmr
Dw+kJFACkEq59LRH1IFSnjygSVR9jZv3OcjDgOIcuIjAkYwXknnfIZm2nhrUgKiqse5RSm/d5yLc
tIhSXsijSFIGxEGoFohOgWfXT71pgbfNuCNnh6EwW4wtMFcYSiNaPSfCke3aqeRULGvP2KjB/WJD
U2uXgY5p0WlmGHeK6gM1IVLDntxevDdjNSabBKXKK9UI76YuIRhGZ3UPv/WNqGSyooM89VKTTutX
Z6eT0QFBnXRBWa3O6UAVnJbDJmkDAyDlot8LhwUHE6itOTuWRaDkUsiw0gCyU+qsHVWyHYEBmme6
DvhzTkSKoEq4yji2PXYOoBsvhuw2zLCiqcm/a6ISJmAIDsoO3q6mIfUgieAUchl3eZ8ufV6IVWp0
2WZu1/GkOcsTtpvbVoTFt6nKM01RFV52O6oe50M9GHi7ef4cJbYgqVP7PDkUscyO2O28X6YgBdjn
zzav6uFQtAey04guChloVE2immFnX4PNpyGCYLCPWkoWGfaCbK7uwL+/WpYARa2vNCB0hzA60qhA
2vGkeJjc0X1UAjCZMbn0wnAfycKMaQf6iP5WaNPAzGaR1r1/II8SGYlVK6CE1hqthx0VSiVFAw4p
GsohJbtHMVa4oCZKYq3zf3mSz5r+NgHEpUUWPuxzF5XSU1McOn1JFEO7H3kBzNBUHOiOuiunVyAn
Zgq8jR9jYnKnfvKspxp8Pn/eUr/RDs0aUlrJ1snjbEW64btCV4fV+Jys7NaUpx4A/JOb59kqN212
UF71Q0RZf7Rk/36JU6c/ks0LwK/nOvmBOift0YOtAXG0DxfqUaigA6UzeNUK4+6appoGnx/Msfki
PirLHaQZyERpKroYHSgqtRe1yJUGTrybB84ZrV9zXaf/fS6yfzzxOpf964k0s12W7IBabLw+8TJq
MlTeEoI3+GjiuGM/pR1eK9debCc+N6kXCXGe2+3JcQ15UraIdlja9p2dArFDtvk2AEBll1rWnmx0
Kb0a9cz6gjIDkJS+8A4nCPB2CX98MgC/D1Ljpe6a6lvJgpcAH4RvoIKeb4AnnW9+6zIj5T9DKmOv
u0s98r9M8f/uAwkwVHmBv3vt9q57bJTnLIjooeA537TQqZ3ZIZgPZZe6Nt1zh1/52Q4ek8lmL38b
FAV2O7ND/HuQSmv2EjMnOcoSxZd9YahbunSJn0Mrc3m1TAjE3XqJ3pBnXIu+mprNsqytrZXgjOpJ
a/w0NO+XRtRU0TzlYIGrw1Q6KKGfoGN6t03ErW0WgQiWbA4ylIu280tQg5b1ekBN/S7yRf48GtO2
bGyAWrXdZFl4tcu4erf7YGzbNcDXPbsVzpAf9qv/7/aqQf0aZa/mxJfOXoHyEprM45wsa0Bbe+zD
9vGaP8sHu9kObqCW1/yZRAoTUdgk2FyTYr0Tf8ljRx3INNv5sopQUUY5t8mIsiNn9eP10T1eONum
4ePyOk0bDZ+npo7RyuepaSITVM63vWcvJwsVgsKbEBjMAUk557XnLY1WFKgDUNF57sEbatyhruWp
0Dbya+0ICopAkGxphnksTfAxiwS7Dwqa9KQfF2xP55mupuucTZJtsd74B+oEDuw+dfP+OKCMf6UK
HztuvZGZdx5Y+OrRQWpWmwLwTN9U+QiqLt2k7Ypbxsi1ySg7kM0LQHAAUPiFOmc3Pa+HVPjmaivt
n9dpjTH4PC0NCg0Es1IpMpyjsA2iaQcwWlMnXbqPaSOBo8JYY1elOsPd1R12drSfCWLgIKhJ+xlq
esEgUYiE1MS1Sb2oZcP3JTsGMU49AyqIt5GavoYdjkSxbw5HEIpjj0dtXxvpji5JVEIiNmu3NDQC
yzqWDT2E2tcZogoE/2xo7/+wzzN/esiYh8nCD0q5QYhj2Ck/frCdwXzzIcQaRm7yvejTYdmqNDhD
8Lc7gsYD5YRjFX61mhM5uFAlXlY+OOUbVdenEjoiK+rwtgwaU9+g7NysvEYmp5DHxZlPwB4gtZV8
9+zHobamrwxF6Svo2JZ62xxtkSJG7EFAuBNr7vhWmI5YJBmLb8vSc87UgSMAait0h4ESu7mjNsC/
HNmoo1DN3rc4qBVdDYFSQt6TTXYuUHbjMN43iAxuWGzIS5Rz+2K15p3Qm9oUqSRqyc7gGwOM+VAE
hshj7Pv2HlGVHRW1XAtdqAl1Z3cP8vO5k/zJTpcRqaW9m3g3f9r1tGCHNvaV1d188td2ekA2GfyA
gpy584/hqN5F/tiU8493rbchN0Aiy8NU59vrtDYw9ac0kMvGEOrkeUjoKGDyL0OE5RqFZsm9yELA
fisoNqg2LJeWY9UvvmhRxifb/C0IgAKQsvweZiBPKr3+Z++UqywrfOiH3iMZlOKUkotlHbLoJ1Jn
gHHn2TeV/IMavebJ6ftxzfFqPDZmWR0sZFc3U+BgUwnygUVcBN13ZsdLY8qLn+Dgfu7d0XkJDYXg
PiLvZ88wzV3loHTfx5nsLi2DYSk703obnWEnPSv/afrTvh/D5g2gTQh0gf3Q78WCy2F6MO0y3UZO
k+0bX2QXJ+DxygoH+QYk/Xass/yHOfLXPk/H50GqEadPqzyGVu8c8c2u1v7gVy9+j3CgdmXdtEv8
gB+aNnGXdZz2oMB2xSEJrOmhE9YDeDrcN2g0Q80pcroj9MPqe9C0fSM7fhlEZYZGnkrQ1t21ggNI
nQQrI0RxHQgw47NRlMmpsTgO+4wN31p37aVJ+R3gGshkaQdbeOMWNZR8ndpZeYvil/K2ilDghYBD
jXi9W9xa0F4LFnWBn3jKL2RCDZeBzLQMGV8oo7qJjS7dSA36wL/auLODPFkgbCz3TK97c0eEaoEp
qm6pxb2oOhU2P10H5RVW/ZEnIPH8mKhEwniFL1O6MQgigg31+8Tk43NLLIqg/U5kb5Pm46yzfjx0
xaJ0NeXbTPw2X8mHLp/atYqngwDWtbeCPSRsFq4HFo8qZ+cZszBBGgPBgXRDGIe4tMUJBRrP1Ekm
j1snmw3v/gIId6TJYvdgtIG7JDoKp2pfq8Sx7m0EzY5/sQ9N+dme2t2rm4t3/wYAoCWxV+Bz8xpG
qX2vYlRTzZGsMhrEO78rkiBH3wM3KGESqFStAP9C13bgnoicW/xhqqcBkkw3HUq4N93IrNcJL964
9/k3LGGgTxGZcRx7d7pApToAUQYKkvVI5HSrJ6VHigqBodir55Hk4EYoAqORDIiKS59CdNz/NZKe
afqAKNJIlwfmqwD4iByw00PtRbwu4ta5B0I83eCfER5lloBvGOLVN0ywGnkBzqAW3pvQo2agV2V2
9h3SRZux9qcYNYl8DY4u63vqoLIQiNn02Z1MuQptaV8qGRvbYRq6vdd04xF5doiP+1Vz3+A1j/K8
ofyCbcRjlAHcu+D3U9+CMaz2a60q4nwRhlku//azTT37188W1+anny0xDIjs6tovKt3iShRLwXi3
n4uzdBOo+W5PZV/CNu5RRyJ2tcwyuUBkFRRyFK4LWr9ZswSMAbPRQ9p2HShuLJDGLnFq7fyNgpjZ
kqsIf3UyiirBGh27x0mreCl9KXvT34gYYud+rbZM+eXeACTkJL1eneiOLn1agaEs8rzVtaNpom+J
MKNF0fpqw9KY7QK/5vfBqEvaRlD9AnlyRIln/UIeo8Ns5DfZE6p/5BJ67PFe4VXCrmn9TzH++Zac
JjhRCsBPE3cjFcexH2x0I4K7rh+gBiXK142GFQsmuoXVARk4ABb06LmASDvZ9EpukQmaU7euEYEb
cNZIkq47d9ptiFHLp4f/zU3hm78tAUWEjJXfP7VFsUUpN/J6+OZtbJdP20I3ZV4vU+iGvGRlY+4z
24PsuDGZX0xX/RjTMLhFolldwKaNinXtz6zQW4reR+ZKT1v05Zb8x9R/n7ZC3PhmKlDZDmptMOxu
AmDGlsguJjs62lKzNtN0Nx98dS8qNpJPTcQyk13amMhEN6guDQi4GifusLCswV2HZWgeXUK7YpEY
vA3KM27fnwh1mkPcIU6TT3Z3RJEJ6CUKEFUfIdAZ2Zu4RlF55Su5oX66GH7yNfVqe6tKu0cNCy5J
GQ+nSjQVSvlzFwwygacWZEwq8e7DvL5f1kIg+6u9qaP3YwX+SygtZDWSt9Ba70+9jAAmhL7Usqsg
0SgzoPmRusctdl7dBoxv3SJAaFItyNjqHroLgJTZVY1/udprywb1x9zbs5VVA2iosDNwsYwfBH3R
8BXipy5z8J2jWx481CxPoXCGuDldkKPKJUK6v9od+IVK8PqT5dNIak9ZYkGzfElzXcdASAiheH2x
C5+tHZV7+Rn0YN3GBBf4ubYidjL7J0vDvehCZrqbuGRLLx3LdYKdio8zSBQcp7hYkktGtjEsW+j3
cGd9naFNzCecTjho+oK+XBhQJduH+kJ3ceZ2JZgUPBhxngvXZO2m1gF8V3u5vgOlczHekA+ZHLf6
NZqmvLbJh5pVVbjO8trjWX61sjwISrYSCSNZJu+XFNHIFvXyaOcqaEA4FP+YbTn1kLvb+tVmKIyf
FIH8FKTMkgQqPxzk6R3Q7EecHT9HM/8IbtLgwI2fjMR4BgqanWwD/ICS8RFK8WN6asa8BPdSb9yh
CM1eNh23EePJ4wUYI8t/VJytAVIsgf1IIFzjRvxHnzbfqtjrXtsReXvD4+Y9NjwBuCeFif9jle2w
aA1gwWlRze9naw+LK74Pbom/RSrH43xrsN7YWy32VGXWoJJI99DFk0BmjaDFUzgNdomNoj3QYXwB
8PIOYp3tQzDV4RHFgu2S7EYP8sWq5c0li9h0G7oK+xc9gIMrABmjyj04qC9+DCrI6UqzfIqrqV0o
MPId6TJKozia+nK1UbOXvVi6ub2pJgDCZSlOwourpxAo2HsRREvTbjlwLavWK/MnV3XVEyKvgDfW
/T05xlV+BkoquFCrTdt/VNmM8yTQqwOtas7xPdRzVvpAixeR3FEzn9xpBSyQs6VmF/wPZVe2HDeu
ZH/lxn0exoA7ODEzD7XvpVJpsfTCkC2bC0CC+/b1c5hUd8lu374xEQ4GASRAimaBQGaeczKEB+Hg
XlGxj/wSu7GCL8zxouAKjbaIbphzakUkXtvlCvQW1MqdJjpWFVao1Mo6ozjDZXChRixdo1lm92yT
aJo5gG1ZFABkFLsKiwO4khLhH/Fu+Uc609rsC/iy242hK3uYGbnfwAHfgwleT7AxTKDMPJ7RIYAq
wM6PcLgVf2d360Y9yIS63Yr//6Ful/xlqF/u4HaNX+yowS3betvoVz+EyLIGlRA1o9PbAcQf9kKZ
WTeDUILc3xrcCJT0uUr+6ELlWzMfR7wV6ezXC8gKEUndBcvh3w8T5n/eGF2F7mSqvF2VKp0it9TM
sfTLUEfYu403cetCxcmETqlLlsXPUN7Mt5oZqbsK0pA2QkGHdGTspEPW28gC0fxs3hvmR11LZ7FY
aRA1OvbjLwC50XW5KmoBrMSffamHipEt17nG8VY/MGC3B4mZiK56a+hBr9M6rTilPMTKvA4bZymy
yJtPV/xzYHipANwGh3dL15Z1il1yrseLaSjqHNYv0m3D8zSUrPVsGUZaPpl4mncyQUK0BsNEvXNq
Vu+mM1c2H2e/qSOTjluuxA8b/eiQ/nl2q3PGYW6jUsOtLgdL6Dy28IsHvZt3nzUuuKlCMKlT0beF
d18bkNBuhXEOR4sc8mqbsLKbOTXmFvfuFfwtSd6y49SpraEUCBAPPF9IEU3rMj1z0zyBJiV/zwb7
pDkse7dq9xS6OElRw/24PLiRBDeTx/ytW3SPlJBOaejBmIsOT8BUf6siC6pP8uEMlPmM9dgQSDu+
A4GedYmj2D1hQlpSiQ7aADZnaVbvTR8IRPoqZORlXl7OueODxcBNgn0hrXE/nzsv1Z9nItY/6uis
kZbzEoa9nDGVuC9Ta7BmuncVdS0utm2LC3ivnUNZDXuqgjiEuFRIxD/7mMugmtcFczJrmksIMqY7
sqJDVZQbYar2SKUuisWlSNWzclMwaYwjU1VXgrPC0Yxge6trlFnMeczEmkyoQdYJQBcKIB6qozHD
HHKiQWWJxe2qgVuba9GBgfo2XmBKY+vqHfK1dI4bjtXA95ZTXagb/UnIi8ihVJp9Gl3PQcMbT7dw
+xMEdpQt2L9Ot6rUL+46zw0PtzurXT+a6aBJBCYVD4xsS6fwZ5rmuJ/+qtzwkUZqgK6KTOjgDeAA
KfVSn/4qGtRtPIjuJUk9v12WVSnfaDny1m9/aVM02o7x9svtwcFBCt7/Wm5vd9eltndWwQuNNf0f
el02el3781QcMmsHho12BNO0W9eASIKmku4tLqsHQybiIYZk485lDBm6Yz307ExNVacB63Akf/Jy
VYHKaMuTzHqsQXRHRswx9HnlsOIYmba20GyVzGoI8F2bTn9qqz49tmPJybxhhVwRMCfnnn4tnK64
4yC9qrjQr1TV6KD2CpIg2lNd1wTZJokUm08dbCO4dvrKr2sdTJxI0cO6uom3NDg4ccUOXhF9RkXq
4OFl0Ry9u1BVM8CVKLumWNPgQJskh9hMv1Mj3a4W6XuEcIPzdPXKbJFtFjlLGoy7oj0xKzuRPR28
OH5TwtUPVOqwPFz7rtGATgR/0KB1wQWZKgtqpCoFicyZVfjdjopiyMyNG8FZRyZ0Cy2QcWy4UoXm
QuPFywe2oRsArQfbBXWHrST2VG30zCKzuQyWW99lQ/vut573BdLu/RKKgP0m6FAMa20B0i3kaMae
d8iKBAp8QFB/AU+hBUrcpNpnTYTUNeMyVTdQ4KvzHHwh8NHMP3bcoFDbTHl6t9x8gdDHvkmz2adE
PTMuISaum/cabjsL/GeKXwcs/VqXtXrIEGTb1CUkfuCl9R5GAwptYw341SpfNTg5v8Y2EiBFa/0Q
pjxXsjde6rjqoQdqpBfHjJo1z41u5+eOgJ9CMLAGWt2D6KGMm0Kg89vYHRql1o8I3d0EzmC8ov7K
NyVeDckASRhx5BHXwGyhC4DPZNg9QaMCXM6ov5m1I/pcei7CiHCoTWYOsPdkBnTEx2j9aHYbLYq/
+UR0AMnjHjTfgHdos6R/T9wQ2aWe8QzZ4RxJiXqyKbtKPOWNdXAzPfwKPI+cZ0iPPtWuwY5K7xFa
M/vo6589WwkxCuqpnABp26bJFlocI0AUpPKJztLAEdNZ+5u639kFTGeYNzP5Kc6mOWa/BzPY5lNU
b4qx2f1VswdnS+G1qdVFlGxpazlgJn/G6MiYRpF5uaH6LpazdEBg95Q1WbZ2QD/wbCTZxGflSK4v
hcmLLbKQIM4r1cRnhbU06uMKBNqGpz2N9hx+MqDUkKZg9wo8ykbWGssxd34eOh54sPNQ/ItyO4/r
mR/V/t4TkB1BqoxQp2SwEXDR2wU1IE6oThE0BM1FPHQL5FD5+5uZ39vhqg+kO+8soDlbJGrs66Rp
HsLWSJdgKetWU3EAEZvlFLglw20e6lYfzoBRH6iRDq0LwjCAui5UotE6oX+MZuntx2iBqQWrpk4r
eLy4IWbEmQX5oUPL9eJEpZLJchN7STGnIh3g5AUxZ1CerNxDwuZoUYJAbG6NUiJU95sxJouxw89j
/O4qZg7t16wB92TYW9lVE/qeuBl8qJNuBLBWy278UUCjLxp90e05h2j31WqHPYP46xKTo7sPyyCc
V3ywDqVQ5hMDXfpEW1enagcWymwRIGvuC5n5MrcOOgvW3FANQPXOV/rFlCWEK3L4LC4VY9W+Chq+
YIGIvtbJUeWm99oI0K4O1RDtWCLT69iR2guhoKFjIF3IjISzFRLjOKXhvAdw+IRh1X5FtLSdN5YX
3gmu6xBzHcAyaqoBIsriw9aGIksNOcZ0oSN42oChF9wfFlt0dGZiq9qmNYe7AGdT63hmhm921UHF
nQMmNB5AilkH6xIJvWu7shCUrTETVVhGgN/fHdYe5plL7iK0PvKlTf8ZYdUvSgdOV/q/lGETX6As
N2pw3dkes18luHYhpti+GkPH5rWIW2jpBe2mchptwxDpPLeAhM8Rlxte8q47EIe2l4K9M1LtK8sl
5CCBv9DaOHlIAb0HdBtnQZFBNhRT8oMW1x91t1Y6Sxkrl21agBnIwkQJiEayo1v2HSkPTl68TXc8
/ilOBrIvskjCegPFgvjRS7KDUpr3EIPwaYcZZfwVtv3rWC8ZvhZGGFo7xwVVys/1AwIZM6WX+QbT
X3fEgr87DrbTQh/aUmthZNEsZ13cz6jFDaNhVuV2uFZtD10zDToI3BudWmPxVucK2W+Q21ZcmvFQ
glgf0QvUUZEabnWqdMtV7hvNnLLcKN8Ne+CLazn+lvLbbvWaGw9rhtzhmSSa1puylWcWF8TWymVa
Y/YINN04p8LWltF4Fjj9xxnV/a4ViaWgz0Gu5DrG27PjCB2sysHNHosifTfhZXyP8nIFR1z7qie+
WCB/qj/VnMOzp6tylUrXmRvpoM18nugHTowI5Cimsg2PHNY5wY6q6OCOXmQ6Q5gCWq7ZACFaJK+u
YrcGWnkE3FESF9WBAAD6N6ZzhCNHnbxx+k1r48UYKraJLRtTcqZ1YmsxDV+JXEADvSkDC4LFevzu
41fBDcd+y7wwXui2nZw8wfg+HFS57Oq0BtYbeHGoeb5bZfKjV031wMOoWvu+SrZBYkMpbRyMLAYT
iutRab/BtR8vfHdIFy7j/QYUgpSjTgcvTfOl79rGkootwHv3zoeBZdprJ0mQLt5X1yH1Ae0XUbJF
TAMAQyg8XKAM8lGXu0fNj7dp6Cx/p1nhm/jUjo3DGIp305AtkLLYald41/AU2ijIFoT9FwhdbRDr
NfAJg8oTiBSLSwhnzFRHRWpAdnu1MeeaCwKExmqMR8DAm51lZCM3NYf7sIA0xK3ogEARz9U8xmaA
DGnueHMxMoxDqvXJKYvg6tqVPDS98OfE6O38UV8rUx6UOcozwQO/BJevhChhNsPPVv8Kvo0aOf+G
vHNrpwfXC/4jpB01V8YLEA6NU20fftg2IRiNTaMO70Md5NW1j0AW9obDq8WgzNPV/TPkYj7qKRED
HJlTPdkPaewvA20AxqCqxMZqo3CFIAfienzAvIhYOdhtAAoRUm50kVRfyCKsImsdQ5xvhsVWMp+o
5yuNdevflol4HvEyoGRs7m0MB9RwoVNC/YweaV18LlIrPP7tlp5/HrV/af2l7824GYfKuVavh2DY
tT2CrpBCz/cdPACrtNDNa4qUMMgcp8O78s9Z1/rfzSH/YdqcP9ZSx84y6PwDssCLqU+dZNoy7YFU
ot8b661iHWuhgu9pXAPV44KnHQ/SG8w5Y283zPQNV52BTGKb5BD3sYC8bp2khEBxX38gsW920GTA
2rxJHi1WMrynbQFumsRcSRvJxZHIsyNA8OkSaU/5U+Hq3wjaqDnfMG2J91sfFg3hQvPtl9rBfyah
1pBhnK9uRa/s8hXkkcOVdIPgYPeAXtndM2W/K9VAmi70+xO3eHswamxkotzX30oxGZjdlXX6DNGC
HBki+EkorDDhFrayA8nQJGPRHovUajbAdlIr9orGI7X+rq9wQkQukhQEqlp6wjIB60oI0Bp5x/d5
zbDUHOvbwgFhQF+95DVX5o9auPweerQLMNwGySUMRgBDHR3A1G1b31JgiBeg1bDOWgbVv15zxWMg
VbGEktRwBORL7pxMOOshU+adGWf2vLGd8KUx0vtEKusHgP3Ib/Tq9zD/o7sb1kjfaIQBIn98K8CP
4MEV4yUHu2p8ZA90T/Tzp3rDSp21mxWT+pDXG8kdsN37NIUw0k2QKMnCam3XIchwBwgS3Rr0zILg
h3YHBhswUWXI2odzZZbbUbunYtWrjyJBD/F1+Nza/1yk1pgBHvYv+6oBOTp5mixAbXuwSzfdeuMC
C9mIEb4deRIeqUyH0cRXQ7qNhRsddCw+ic8grtvvvq3CO6ftrHs2iBORIZhpa66RNhqvyKpPhu9A
6QV3WNtOVlRt9CasOgmrceX651jgr5is0jJzVjUvzSU8lEgQ7gr2HJnghsPv2r+kYQk+bkz+R2Bk
EIPymxBOl9Y8DkgVhzhiad5XqqzmSk+7L7FnvjWeK74beYXuYxzKljm2Sky8Ox6EVrvAZhBkC/Cb
Dkpwo7Q9wiSNHh19XXuTmm9NC8pG6MlBxeEbLdNog8CBcp1xsxE7Wqx5Ft5BgOGzJbF5Ea9X3fny
qBX4VIzMX1RfdTWgHWO91fL5zZTqIdMp8WHw8hkIe4c1QDPJswt58VTn4dfEBwzaBRfbKZZhe+IA
UCPVoAq/xpAGsBm4Nww38tc/9xR6NNylifmcYmVzBAVTesSqNz1iBxJv7E574mYU7c04WgVGkl+l
jJs7R7hIaGmhDNrB5zIvfMY21Ko1dnUIAv46tbLeeS8B/thjcYRdi2NpkLyEh4xs6QDiupXdptqZ
SlHuOYt//uM///e/v3X/FXxXd0gjDVT6j7RO7lSUVuX//NNh//xHNlVv3//nn5bHTW7bFjgsbA/s
I47D0f7t7R5BcFjr/xFW4BuDGpFxtUpVXitjAQGC5D1O/QDYtCCH69azNqY3sioASX9fiR4w3Lp2
3xE6R/g8/dZoi2kfG7Sh2AOxsha0wmptu9kg1cyWJ2cIkzUnXjnIpVqzsM+j9aQyKKLqpzJwxKcQ
iTC3ZUYs7HiBaEwCgRAwE9EhEP7nOjLOE7lgeMd3kCdG9ux4sNOkO5rjoYurYqUw6YGR6Y9WWdRf
QKafbOyGYcVuJ06BfCTeTCbUl4xpAKgpsNnfP3rL+OujdxzLwZtl24hBO9bPjx70eEprS9e5Vm3U
bxAEDpA1pQ/LxNLyl0IgaDIuJ9oBOOicW8UdWTjAPAGqzZAm9nurIvW1XRLyT+O0bKTZMLsaYsXa
zrbL8EVGhbGITdEeXUhi7vMMPBk9YlNPA0if8Xid99EU/NPI8R5NmQ+lkUD2B/qZ6UV/rsPY3FmW
gTkXkAb337yXnvnrw7EYvL54OhZSQxzbsX9+OC0XOUfqfHqdFulOZgOXr6wnRCjUBYqyzQVQ/Uea
DqMy1VY05VFxtEK6VnrpM2gVG6H3Bh9wvXTsJAVrGiamMC0h1mDb1RejLo7uuEbER/E+jZl6trUM
kkFZC9NeWfvSvQs1Vdwh0X6FgL19VSObfg5uW9AdCH9PdaAME+sqA/8jtVKHIupW9sjLD68ZVGuL
yAJuz0zmcE7F28FNwdrvp4A8dj44M8xWFPPSB4owrK7Qrrevv9ha+l3pGFsO5Y5flvakMGfUtrcb
G0l+bmgCoJNaOD2w/GUH3Yq+F62XPFTjAZ7CrLBjEIChkEROM2sAPdwlXpY+GLVerDR9UEtqpd5t
K6feCuS958nfaGUGWxpWJT6RyzeVO87KerWihtxg4b95IyzvpzfCZozr+GdDMdsFDNk1x5/Tp5kK
M4vRg0omuNr4REE+jnWnVge9MuEMo/xJ90rjjRZhltZ0h8D2u5MWeliiaQWkIGNxJFXZSSWWxGMn
eVg6Lbwsy2bVqPYWIQkQ2jt5DHEZke+pEzVQ8V/WTYMFTPjrsuTIsulNLjduO+h7ZnF9T2dWJ8x8
lkY9sq0QKGIbi8fbW/NfbKYKq6jX/2bu+XnaHx8mCKAcizncM0BE5zk/P0wRFkyXCfPv3a7sEYpN
vJkO/MKdEWkekr4TfdlIL31RzF7SWpcsiiIESq+1WjDcgngWYcSMA3vcZJsScYZxni3G2fXTASCj
Y1NDyw0GVA2NDzid9BDutGBI54XQQe9qsOSieyKakbOFGliifTQgOhPBSwBad82q03mcZeCy8T15
cZDn8vdPxXP/8oqZlstsVzdAucss85enghWVFaSVdO4Z5HKP5iiYAWoTgRS2UeWWOFEDJ44XXXaJ
nEEuPlEvKwgaEF0y1YE/D8BYDip5olb23R55cJ1TLcoi1sDFnZRzSgVUNug5IIUc7O0xYzAO1m6d
uc83q9JBdprLIN3Yjq6hzI9BihFpwYaK9VjXciCUwt78Sx3ZZaOraTIe7aiuLzmW2pb2Uoz03jM3
GKwrpmHoihhBDKYuJ99SS5RDY8svIMNFrZ+sPassIZBreYewNsZXoH/F65StYqMcNqmNRJWxnqnO
wRwBpyJYU7DjB2E/RzK+zWdN6XVXYwSQZAAiI3SLndJYGtvaHgpKsoJbDhJhYZCC3rnV/S3EvbNT
XUWgmR8qf88T94tM6+qeqhQ+XQuJGMaKitSgS0ComP729++IYf/lp+NBb8PTIS7g2RZ24WP7p3mo
9xg+d72Z34ehPnqd0+e4LKKvaYukQ79z2B0iPxHS85AADH698GsGRgzE9/2XDGGlFXRTwZLhOtHD
zz29omHYwPQHL9EiYFzBxeK0cQGfFOhqqcijYRlm9XBtQhesIkG6ikZFvExp6giaWKSajkXsMKoN
d0eWm7GYFCAfzbndbagIoNHHkFSEFPIyQqrZkpt4ywkRFPlGuYwGp/oEvQZaHCujopiAQ3BUDVtp
Aeo2Qa/tBEQSUALTJ+g11ObU2TftT9DrLOjKZd0m9XQJuk4PYA7yvg3hvhiGW18cwwvOogH+tQOI
58WsDSiFM5YckKHgPuhBvvXDTH8Bq0i1wpzqr8ksjsF/niHW1VYc+U4NdhBU71jV221YMxjgAR67
07BZrQK44rNDWVsD8kYh3djnTfgAznUL+Tnw1hVuue1LRAQAK3DnYL+I3rF8SmfJkPuPohmMha91
8pwiN3RTq8bY0kh2hQjgbaSWJcG9l3UAJ0Mnq/G7uQHRODingU3m44Hq7aLql6Vt1nPdGT7qqIHs
OvQyGTOnMXi0hohVeeYBPCipVSevIIDfkTJkFVd7uxu8FyQxOvPY7UPgJyCf6laFvukiOOx1wzRx
Bzx55VG5K/30EWAGcWaYDi89NkbQvIDAta2aB8S5AsjZBepBJUMJmYCsWVPRyWW9LRskjlMRIszm
XVmyVVyb6gIPu75QTLr3Rq7kmeXuWu87956qusivFr7hDytzrDOsvIRyx2TutzI9GVm6JWctRIPA
biidLTmMQoqQjXVV5yI3umEAhGOxxEHd9qKl+iUqbDj1VLk1/SL/0RjizYwHDsxr6c+xTbfuct0s
15YsNeQDDaBrAIpzlUW1uv/dOFJsuyTL13BYNMu8gSReGmX32YhGQRokVJJHIEqqKYg2ljLFTwp1
dLAhHEC2zoBZikc5YvJd/4UrtRh61T/GAgANnjs6Yi3YsWN1awGgofAhHckNbZktACzqdm1RFYjA
tU0rjmWs8nmpM+8CftJwbfIsguKM6g/CgHceKYnu1TEQKHBUyL8CU7WUSWD9CGpv31SIyFB3pAN4
FysIozUSmobV38+Eugln888fTJsZ3MVCwjSws7I4/3X3yKCmqdwoLNeyFtauhkzvHBF6ZI60dvAl
SjxQTyHhk7sFEEpWFwEpgXpE3t0VONAQ+InS8IsHZlKIjNjOSYev7zFBPILMUmWn+yDEdoeKygYd
bBm3DGRqEb5SXZXt4Kn+iiSH+EeSnTBZ401IAxOeYJ+/jBSfc+zI63vLl9UqYXl+qGTj7hC8addV
YQ13wEQGCzxC43kcp6n86McwfIxjaGBYc+DEz7KTHoT4jwNzW3NCguuRB0LtDAs7unFbVoP5JaiP
g/ZYAO9+IiuqpmJf58MGqMM3qqcqaqRD3+T+Qsfndj5dgSrLcchS75pZnabBmuo+XYy71bru43L/
qS5p0uRQsXxhtzl03qgLXcoG6GJtyCL5XEc2ml2oUXuowUbhr3cNCVisxTjz1pjh8m3AwD4mgdiA
epoOXBSX6QIoG8M+xODH3+dC90FPVWvNnsqKq2BeBXqEr0q/lH7pQM1oEP0cxKXRxnWq5OrWoXsc
LP/sWCFKY1UtfX1WVswGR7+dwG8aWHvNSn7cLFqb/QD5rAteNEtgnkZPOMDdbeVC3pTG8MaBQFgM
sHBtH8nCkrnYwCcFx8/YSHWmsJbYMoZ305USr18lfT8spjEifGniIT67xToqBRiaxn5GydOl7unu
chpB+fnFhK7cbVBXH6IFAFbZmka1hsw/RTLYcZvZag4YDpjgM7/fSDZdpwp86wDJhGcyp3E6hNNm
FQjsdlT0Q26N2fLIpxpvgQ55ABy7dIwD9Qp4oG2KDP8ndFdUZxpIA0aM6UT2kRUBFO/r4YKeTd/5
r6YqowMHJ9O5yJuVEVrWPQjWrHtzAAUNeNy9ZeXYYTrvoPwNpYTkQiaI7ZmAjkAFMDIMtTRiq1p7
DVg8obEtWylX3WBFW0szsic5+BsdnN9vyDwqF06ljD3U/rp7rWm+6rkv3pCPEEBetdJPPPDEGV8F
Z0YNqdP9aHJXu0S+EoehrOSCLgCP1J6PaUSq6U+gyAJ9dIf/CrqI9B8U0JlgPezkWmatty4tLfsC
ydt5zwp/ZcgSkC4P7lOt2rdxDp9fjU34HLNLvNVBFwpsIx4ZdvxslnURy+c+JjFfD9ILtepO1Cwc
rLjXVAw1D3kEEDychirwDufYG524V7MriOijlW9gA03FPC3YGVCizWRbdcBFgqJbrfzS/EajuZmr
rSFuac+x+tWvhgZfcGLuqW2qSZGBnCDTZLpVrlXpDmsFSByMd25KrGsA3ke6fgkFIfhBPu559EXE
cJKv6T5qxayDaaUf99w6/Iw0vnS65/F1WAFTrJZ0VWkjc3RwXUSwxguMB7pv+Hna6b7+7p6pU1dq
f7nnQBQgyoa/+1yl3arVhL2uC2+bwScO7EedIaCqNQowkfG0l3WBdDH4IrPItTcetXBNASWUSsgp
TZYVkqljmwdQSxrjsWPHFpmMKz/iz8IMIeBKdQy0fuGBTqfarDHYDCkufqqJRRjhA2CKa1zmyKMu
wK4ElKe8Au8kr3kCJbjWu5ABgnXmkgHCsKRixoRxj85kSF2gvMMXbdimK6orOYI0dTSHBGG/VY2c
f3TDuGVYIR5eQzc9Mhp5hS54de51Z32zSPK+xp9Zqw2NVQ+Vd8QTgRB2nmV7sqOuRdBBBol15Zbq
0o61h96KX4Z8qLfczOUCHpV4bVWdvWMiTY5BV5RzOG79NNtyoSArw9JkJsOs/x4OK5m65Y9eDt+w
cjWeuIJTLy78FLmYIJwaSgsLOqMKLp0P/oa0MZJXQ+eI0aATEtWwwqiMt9g2QYBdDck9Xbnrlb2L
487ZgpJrnXEHtB7G4O6rOPxutkaO8IQGUjmH28cIX42VlQU6UCyQqu1F7s2Zj1ijVi5zC4B4iejm
Gw/YCdS1Y9gBuyXe4SHHCNCFkaHetTr4lkNR8YvTMTG32t6/luCFW4D+nCHdevi4NtCz2e6X60Z1
wC/IQwZcJQzbJ2TnAVioI5L30/UgjQscjSqzlddnYA4G6/CqAPZ+4UtIV6SN7iJTrNHfAIiZ+Y1R
vnglIK4h2Jo2DHuIJ89ydnkyjlp4+pwPEBgxu0Y/p5GAD5V6wgfgh3l/9T0927kQcV1ShyRdD0bM
X5HSLSFM0ZZbpMfyh8Fz7qh9cGL4UvS8PYUZ3GJAFUFneLxS4gUg2LHcB/zsqm3HQrHKjcJ/9YvV
1NHkzdKoB7XTGXaWENf6Mt0IstVmWooHJ6BIdDTgN52rcUAkDOxUVKdPAw/7jQEI5iqp6vpFZP2M
DDQTuBhoZiV7kJ7k9x6H6AtdqrQBmiyxargLEHs8OGCeW1CDZpcrD7Pmc82h985BEbgORac9Kwv/
8+M1QS2VL4aQS4ROEGmHNmk+PS4FQeMZ4szBvaNBGcIfxTupRxEj0o4N3Es1OMG6G7JiA/b//mlQ
0DcYH7RIgGcG8VxydAbNQ+pLbMwGfJIe4SR+zHsw50eI421UICDXMwWcEHWygVnGPtJByGAkYKAG
PXCvWgdRvPFrWmixfZ+NBy6xtsvNWFvS5zPyGjTwb6HTldMHNUuiYa3AtzGnTmTVIGuux3LySCWn
qz2w3bf4DCtlrLHM1XdALsxcRKMfpaVpFxFke91vgufOVXg4AFlNPoCi0JFewJJuSa1OEsiFBpf5
ljb9yOD6ITPOTlQaRzQQvXxMxxFBCwVCY/gN7BzX/QOkKUPovCEZ+4CcL36o7Qar0ybvjE3r1mdj
bADGBOCNT81al20w6TvbIYuhHYV8CH7wbeOP0z50oG4xdO+B/tpaAUh26ybB5tMzxTx0w2rO8Y1c
5yazxBwyaGuj4eapRJ73/VCw8Ggm7PxhnGpwtHd1spjKBvbpQEblFRQmxsHKFPp/LL7IyJP3CEnB
0RZ632tHos2oebI0qhKvGV2otNS3Oqv0JTJA2RJ5hiYYcJz4WQaas0w0T0FQAsW8BRWyH4rsQMXO
NDbI/cAqSvn2NR2ypepT8RyEBTyIo5gOFtLiGSzlfF0w/6M1lp1YgCml31Jrw9w3S4XFmbpqwXIw
GTKFZZ7dgVzyka6TpFa+o5tKxvEB1fz9TVFrgl0/3ZQGZj0sFkS+9vuBHSi7asqzGospAk8zHzuZ
CaRLJhN891NGVqD5cGyNRi6BeG8DTUY0ZjQa2UkyLPIqWPZDN0c6QHxF/HV4NJFlKiqg8qjEWoUl
GliQqcR1c2sOTEwlmfUHM1DtHbX5lXcGTw4/U8kI2DUHpdtUQjbTc925+ona0iD5qod2NLH1Qso+
gE/Sao/TJVghZ/ht+Afi5AWxYTFLvR6B2PHm/FoBK6xLvqfWFN/5mZ5Y8I9SK3SX8ZuSyHCrA/bo
uJ6cJ+xYOYXYwiWtHgbHjddCY/qCioFk1ZEX/heXORHeYugDBj1YfqiRVbiUMktvl5aaeuhEo1Zp
DNcYtba+mRzKHjPa1LcCPwGXD2SapKAIhoMMC/fxomHdNkswrUtEvTCQB+TzDlm3smjLkzRB6S1F
oi8Q1ypPdg59TQTDcRqHiG32YEpfTZV56KEJcgB3cdJYWyNIe0gxjWMwBGATM/lStOEWPIEgphJ+
etW9NjnlUXhikN5WSNIasGHTTch4jK12VFZ7v0emBxTf1ZXqIDDzakNh/UBVkddCrHncCPU0QK8j
W9hQJWZf9O90pCz4IUTVqEg9jGwViobdU40eYq3X21KsqC3sRXtXN/1kThZtB6HZOrPFhoo8rBoQ
Zjf3g9u9gqKiOlB1pSGdCC9os6NiUOYWMvyRpktFOrSF8WBWUh7pSt6AtOYIXy9ABXCjdGD2Apz3
C7wo8q61OrY0Wd0sMdPkq7RS7oI6NkrX7tvv019b5t6w6AHyRDoMRhli0zgLGa+NsE+vZG6nCIgY
bDA+bp8HFvZA9rMnoPMyB04LONhgDkUVMOq6pnkn3DEjUuO7WxWdic5dIYOmO1JpqgLRPdz1XbcG
kO2jO/i1TaRs9s0cCONtmHXuUlrIL+6RfXbXxDyZDn7JR6Jzf+fVCvQOSQmaqa5LP+xMr25XtQtB
LS/MokUrAv2IOFJ1RAZOshCdDP+PsvNartvYwvQToQo53AI7R5IiKVI3KMmW0cg5Pv18aMqmyuM6
NXODQifsCHT3Wn/4Izx2Y53/8dmumsP/bJfjmZpzNn9ZuSO67GxqQrPnvoMTK12JP4tSvOKzCGQf
2Ye1M/QgOrP8fvlslWNb4FCbxlOno0vk+N4a2l8yFWO7AmmkprH3MhXDqu06IwD+1LEKlb3CxHmZ
R3RCo3z0dh/eJbr2MvRx9+iZXv2YGdmrzEBXSeTunKrydj1TJ6kQf7ahM0HuK/ef+jaZ0uQXwbYl
TWNRkX3/u4vUtkknUW+QoJi281ims+94xQN6Y8lRAhM+6iQ8wZ66dvNhqoTXLonZakJ52FZdvjQE
TMViApUrAKyjt2W8yFasfTAWRU89S8doN0XE6SplRMVO00v1KlJvqxGVfjDWwwzr/CHKqx+z3qQn
WZL1bq//Girr5EG1lWkzs2m7WwYaozGisOfZaYdnK+3bbVeLdjeuRVPRnKOdRHEgW0sz8e51Y55k
o6yqhmHjGar2KEv4VCCLOeflGe/j36+mars4auxHHGq7JyW99noxPmqr7fCYk7rywk71ZZussyMF
+5h4JCC09pd1Xnrtml6/DEl++xxoz5Pqy+K/BhqFRTqKQfAwRsIUy69XkgOSvAgPpe662a1gnQDZ
WSOEFTkHRSn0cxGO9v91xgp/pzkhqIuO6BGRNKIUK/qXtNxYD9ZFlvpJsc4I0n+XJXkAajsHCQ7D
eyMfEcgd3OhpIJ66DpaXCeNOWe/ueDO0KWq36xU7YVmXcVTEky0AJ2QF3mvLqy4/UoKc7MYUtov0
IF+fPCRNc84MQ7nK0jzCX5tG7VWWGmccLk3pLvuMiPUljgRObush/efMir1+36X1u+yRafWvHrI4
Z1lgmVWCHZjZIf0I+H7BKtL3UKm9jXXm3dW1IV8bShMQGUKM0GPL0btD8vs1ApbZX0ulA5O3suOw
pgYNbTEfTVTnFr19ytf0oMOj/dBWhFFkB1k3riIcChi0j0FtqZiPjrcrnKttTYGd6jEgxcK8ycPo
Tdgf4V25GzAyYUNPg3BXgOG8tpjwhiaDkJrsJ1sB9TwPuCEdpKJN4dlYEdjuWQraeBra1r5skOW1
VQmjP8BawXsVeHgU3qh/+TyLlFlsqrVOiWg1U+/31s9+U2ldMJn4Icaxfic4O/kjP/+NfIf+VJMF
kPUN3s+EzdrqoE5x/S7YJuVTZb8OPQsepO/Ycq/1n8ML3CHODZDIh05HKWLBP+UrGwmEh9ezZq2T
Z7JOtsp+49CIf7e63vhrbNmETeCNQt8riwE5pROIk6CAfSLxu5VVn/XyrLS76Nq7Zrv3rHR5NrPw
qiCO/+d6AlRplCeYMX/UOA0Omh8WwCG/RJ/04qQ02kMWsoeI5S8nT1tvwSTDnUcCJPym9nqQDcai
i5P39wiXT3r7gOA7GCaQWzWWjV5O3X50a+2Zn1LZj1lUbGQxa0H4WYRtfFlsp5RtGiuFqIn1PjAU
fTeOSULOnqEeyCK/5s47K52hPcsLN0lNYHUtCpsLewWx9pAIL/qcs/uAsM+2Evp081ZQfjphzada
0WaAbUAKKexM4ytKPUiJpXkVaF5mflXsgmitUtTwS2rja1O177NlZA8R8c/n/xikaLO6KUrdvhbY
2SpKkrJW2kQRaCfumE0sT8Zlw4xlH2zDtna5ohf7GWwl8XEmX1k0WpOd1Tr5ymKHj2Gw5KJ+nOfM
POmZpwTIr8xvKmIlwdBb+YWQy/AVLIh0MJe9RGUq0Dy86c1zEctEaCW/GIMie8nB/9XLUMBgF5ot
iIakw1dTucorVF3/62Vl8V8vS682G8tdrYzaZtZ1jOn/OSQGOkyVev2syTXmcR8sRNA0VnWRDaj6
FzdIp/1FRVDzrci5l5lnXnDnsQ/5XFu71FStt6FpN9mKFUgcxMOjqnMvCQqM92nAavgDRMDIsEnS
l6zufo3UwvxjpOyQ/TOy1nPjY6REGWDt9jiX3SFGI/57W+wnhGL+anCA8+tqsF8s2PHbchjja1Mr
6blRJn3nWXb5hUgLuS1nMP/ol96Xo9Jyfu/FEn/tCMZvQHOImzDD6qRZxO8gn6VPSRuKIMqz+kc8
urCryZylITOqUrVvS+zVaCW04o5M23B0m/KdRX++qSeTWBSGJ+iszO43Fpxg2fr4r9VgIIVt8l7k
mhOEpRU/aF2oH1w3tQ+loZEkAveKPeY4vZt2iX0EcyvG2O8Iit16zfJuYa2VzwPQ3aBCm/+geWX5
rJKqgmblLUFliup5nEf13uFSxn1XPsse1uQeomXOHmSV3XhtkLiuOMr+SzRY+zrXso1sJYjf3ZAl
epQvJatcMW2wuOgfZakThgfOH/8Aee04bpSdjZcpkoy8GTsySsBn1TfZdyrz5pbHFkzLWDEwsYjz
Z0JXtyErym9GDDbRRErj1LgumLYFMDU21d/mcEZFrzf5U6Ch/1apP2R3RQMTMLks7GURPrRTduN7
afT1AUerdier8Q/cdGaSg2HO9WOpi3orLzoo1qnkZny2iw4qjGEewW6kT2lp4pdhAqpsnQFfmHII
mQpr5mqiyU9VR3ZfzAPkimJMAztq+gPqOQoJ0rX8/zj441Lrq/3nBbQI972kK1E9WJnSHYxaeOQv
CQI/116rLF/WF9q0bKpoND66NcX0W7fOzX7vZrNYOqqsk69zLK14SSL+Gaed57eOhk55t5hfVRwv
C3RYX1XVE3fbroW/rA9R1gfD3gMTvZVFu7YsPyVQcJHF0HgZIrt7FUZj3qY8SkljcrHBtiDx9UiL
JYNv53P/ByzSjaoXBCcAFJwTzfO+mQYuTliWqU+IJAy7Ke2Uc+jV/RlSpbsz4kp5TGaElgTcym/W
0N90OX5JkV8Z4+bPqkAafnK6EWVEPD+r0CtuTjX3R+Rj50MStt09nxXUPLEAeCVB9DPHp/6vSD1Y
usH7qDX9xc3cCRcI7j1lJXckSa3tQeT2p04suCQOBQ7naO49q+uDgt379EOxWzRkiYnh0zYcUkMN
D7PSRJuu1Y2XIu7cQ1UThJDFGSjHIVXS5KOIuaBx0L02/SiOEXdpjuXQRi0T8yVTJ7LlRlEwv1Ls
rGSiaJcfnR3S1YcaA7OPVruJuoNDROhjrCgd1nmZwOJrHVvZZE/aWcN2bX1XwOpz7JqU4aM1tyBw
9a6K+tva6nlVfIg0Zf5ozbxQ2UeDhmv42rpkSbgnxQ4Ier1y45AIwYrX+Gi1NBxWLR2hX9lZxKqx
Vzv0C2WRuU3bL30LXXgdW0zjstetELOC9craoE97bJOgSMztsXWr7hDOxQueH9Pkw25qr/LAz/vr
LDHuTrtMl3/3kN0EVDOfRF62l8W2wtyzEBZmJattW27q7tVbugC4Znhn8jUcRAnseFdHiA7KStlP
HqIy+eHEILpkSTbaCrpvfT7uknX8Z9ckIxaVJeTCPuvkWaerz3qBleDntVscEc+usE5tHDLjyW5h
AtetRqNiIy+s5Tx8/BjWZg678fz5YmGJ7H+tlA8pG/LfXh/odIu4SJFsZd/PF3P09Gi5bXX5rO8j
JT+hGfsqX/nz2nGhuwGBMe3jGs6X0NGgaK02B/KgxDgcCA932nllc/xdnWXC6nxZ1pGo/+fUIpWG
bgJUX0PJNyoAi8vHqezaVZniiw4fLNnyPy7XZfFeDyNSC+tLzut17KhnVyTL5qy4UPs9faslLmsz
9Ce9UfOOdcS/XBZtK3XYN4nyqlpe9NrgnSTrtck1jnWjsowd5+VNa6Fg2C0wQ9CF5ktONEDWp7k3
HRcxQcqRF8cOgxwJDCdiICxoNVIB8lB1iXdp1oMsdp1V79QQgqasG+uaJDU5/spXddUkMpU418Tp
nGuatZveM5Yzk7BJbGxtsENn2BL4Yl5JC9bZsqNs0WLs0tbeYh37WS/PvFD7NUwWP8Y2kXUyS7QO
f9RZu59nXbkAachcM7/Kw2zGCMWsB3km62ISRhvwh03wrwYkfiH+rGNl50QZ9rNalad/1csecihp
8nDXsFz+eMX/ejE5Vmu8HwQQ18gcod9sDOedutqSfRpfS4PsShqXZcC5ca1Xt40sfvYZjUgNVE8Z
93rrJL6lWTFGrk10dKo8248iyl7jMH2UUO6lDRP+Ft3vPTxAoP+7R6jU3WZeOmQZPZT7vL4jeNVF
xUVXna1p4HH5WeVkCaTkz/LniEZP+4NR1ldg6flF1n90dmbV2Qw5TlJW33cPaDyDKDdRyp+InXik
+xrngB1M6dez1T18VFZFux91fRVQpK5cD22TxVv22OpGXuajQXPwbUhRsV3U1T5l9VSZlFkNsizs
g8+6xBWO81EupWfKZ5OmIWPoy5Gy8rd2WW5bOOj/utx/dpzWdyBb5EFe0dbcX3WfRe46JnbZxy3w
r8ZOAOLHxiPjMvlVNFfXCRc0MjtlrZ5rMOGqISjKlj5s9X4TdQ2cJn7lnay0G3sV45+NZJM2aA4a
Y/tUxyrPEj12jq6XEi4Zm/RRd99km6ypEXo+OEQeg88620I/Py5gsWip1TwJsAJP5ZPsLg+Z4bFs
V13n4zVknSnUBLI+/vZ66Y4HnO3BwOR5diUYl11bYh8HAfu6Dktt5L/rcpQtsk88TR04yAH91LW3
bICzpO3KwUCqJ8/0U2mlQ/sc5hhtWjUWVJ4bfcmteHrXcrCijZV35KFrzKCyCIBEgfP0XENmZeEY
PSBghzGaAvMpZevsj7k5/wnBNQD8PUZ+1o9gjQwPzJIJkTeL+2clJIk3GA2UeQfJWzVLk6Oyrrvg
DJRbY5qn56oFxBnbKFprbnr8uBIGgwRXQoTWem6/LC9u4ZIjXthVZ8PSyeM6c1aRHfq7LM/koY3b
8mC2BiIrUXS1/zkQWoNzOvFYy2NX36tu+y4bP+v/1XeZarFi2/7zGp9DReoOJ7ywtvLan/Xy7LNu
qdz4EiNXu76Df73SZ518M+mC5KmL+9c/Xd3CjPe1XSBwE1ntFUFGDKKdyNhNbt5um2QBN5s/eg4E
KqXs3Oeq0B8qbE/uKonU57bXFn9xuuw8jLn3vIR9uyHu4vAd0Gq2o70zWP5v9bXorR6WiwIER14p
GRoNvwbxXTZaSHQ8hdwurLkvTWpV2B9F3Op4HnMMVxlJMlBgGWRZniJPPJ5AtK5468l7yUP8dbNp
vMkSFKoveaGO94+SMAlsudPDR8l2DvlSqo+y5KVESGz4uoXhfFX1Erre2C13edABwm6L0FCBKFBX
1OavhgZEJVYHrrvtVKu3YdauLYgZ+BFPqMPnFWr4ufckEvsiizGB/ufKkFK9bWGAvvQwv4NmkJtb
NH/shw7QzYNZOslhNh0YHUMFtGQ9GERFrjmWz3rIboRVKXW9Ee2NZplYnlKSfZPY1P3GjqGJYqvx
0GNWkijTRY3ncZMT2fqB+kWt2T8aFK42aprrF0OpnNs8kFaTDTUsT/zy1PdhtOBOLbh754q7n9uu
POWIpCO+9XmaWEBwSeu2S5BEennqNBvPnEkJj0ipE3OGyGRbTfUshqwkY1Y0R4J71XPOAmffYEG7
ka05pJ5rM+avBKOzLujHxXf7uH2q1qQq6g6Lbzm4pw2Rhxg3zATk/PtCPbVauHwc0mL8vfhDWewc
gU0lOhMVAg++noVLKX4ryoZ/1WVrv8otsH6UQ7Sl2/JssQ4NcKBJCDIecy62jlAb2Ghx8qhZDQj0
uq1/tIP97E2q8Zz2k3lIHTPcZdUQflVyJA+B0vyoF6T+imHubomaG9eJbGdQN1Nxn2KhtvsoggFS
gPKChz6GR61N8Whr9fBBXw/smurbuBJIEsL9WzCwLNLbEbcGGmU3puifhK+Tk7yGPAg7BgQe7aCD
gUsT5oKnMBJipjF/M6oKhTsS6bix9Mk+HkCEh4Mlbgn86VtZC7QW29AmEkHxs0GsxdzsgD4ZmJ98
Nii2VV8VgJsOrIjALVrnzYhCNE5F45xtCH1fx/6HvVaHeK8c+zU4SJag9kEwRwcNjhnKM6OCK6Gt
XCDtmdsxykn8rA2yTrZaGttcRJLpAxy2DtD+8pV8ce5eB0Lcdcz4hzpnT21dK88V0K5Du5j6LqsL
5a2wlEB2mHG23fR1al7kyLAAqiMtD5D3f8o1lfzuLwn2zsqY7VLjntiWficiOe6iXEG5/586edYk
og7WcMZu9uYB7g47o2GeXP6YjJUHq8n0m1c+y4JR8oDwc0B/x6l0/nSauU+3rLuzrQlzZvM5ql7H
R0Y1+O0cOnvZIN9KCPYB64wIcefVjdaBAqv0rXid8Vq+D5UW+ST0CTg3y7x36tbZym5uSIrANj3m
3bX1/3uUNcT1S4/piWLowwOiIMMDbAQo9gb+pGSSLp/1fVyQKF4Wl+0g3WRDmqnqhRArHvJ/D+fz
QrbuxjXE5Rh3st1E2EfX/qpa6psUs0i8PXxf56cStchma2716rSKvRk88HVGJLpji1PLAWSWcbeq
9tdovtE30MN/GVH/k8tF1w99Lam85aySEMLCPSUOMdL7lOSSDd2AdXmWqhs90wADt+511lAzkkow
yaDvIzV2r7Ik69cq2ctbRLj/SPzqRQngz7TFl2rWw0clfwIkLL7Iw4IVyiapp3gni8BFV/vSet7X
yYKgnNtfWq2b79aSIyBH1j1wQQIeZWPsTPMO99NiK1vxmZzOeYH/hWxtcpR0ZnBcslFWwbQAamvO
d1myQmIMYXsJ2d4U+mb1ec1WGfsBQOkmA5AeyOKnT+yHwYQsT2uftla6QHrJqo47wUnU5i+ui1ye
rmAgyJJ3+aKo+bqZmF7mtSSrVF1/RZ4xu8r+LX/ZPfbMzDprDxcY0eMgTAL4XMyDTAG5HaSYjn2F
Ht+wpWEJOPH0qbLHWbVZPZrxlbyUuuENjY/ISeksbH2em49TM1SAK/U0mPMZnytlQJ27f4s6y3tI
TzYPm0cHTmU2z2Rbs9zZm0TXd67j2TuzzN6qpFIA6dtKIEhPHkjHHhHgjB+9kIe7Bjfom0ug2+xQ
RtV004Bbbk43eaZYwI3qCuE03eZnTZQxxza5WsVGvYD4E7M0oVgiZ0zJoxriMtqG5sYtdaK46Yok
PzjT4+ytKyIPSc2I14d6PpcnQ2+W4EWPYVdCWz9x/08+MLY/SqStnirViI6Rm797Q/RdJJG3D2PN
O6ShQmyL7TCzZMy/aHmx4jnb2yuawW2nY9JUfFZ0K9wYe1DT8mdkXB6q2vB2ArpxGoI+r7Xn3tC+
eZru+iqIsI3Zh0Q7FcdvDBJE6gzwZ4z6YBi5e4gSFHi9dNjlwNVXHzxPRXaYPCHW1wICEImILaBn
B8JXNbUbMh3bceyZl9UsOU/AFn1RdteecHxExP7P1CqQdqyNbhuVWr2rOiX3RxOAqZ4NAXpuAJ3i
d83ul+9d3e/xDTu2i3U3qkY9ey3YVianYevFTeFr8fxX2H9vClRP2fv+RIKW76J9R91rn3jF1yEH
TKJXPRS48kkHreaPDabOuvI1KtLAamqmlbrD9keY37PiDb2dncE3U3iYVU1O+1NlmbCxzFfYAPUJ
yDG7E0wWfDMZCBkoyhjoS5EBsLK+6bG+APhmTenFpQjo8A67d1sVTLBzjslLXaW32AZZvUTk7awU
bfCp7PegRb8rY1E89+FfNdKV+7ppXxSio6wTlls1EUDK41XoZcqYPBZng6zIDTwmn2SpUUMhvABE
cvyZJVFz02YDE6LsuR8G7cVwTgMIykAJxbMGL2RTwijeTDwDiHiaR2x9b+YynUqh4oCT5rexw2tF
gyKzXVJ+DBK9wz4GT3qKo6NXd1tHx7QsLBusKczxsdfihsVnV+9jG7GvYegfgH5szGYeQSGbJ610
FV+N4xykXf/FWUoSlnO5bPqwaE4iGY9NDzYXiRNSs8DXlV49jCMcs9IsAL6C60Iummx/7GBdUJEm
6npcmgbU0OPQvrkOMGfcKkRf2/uuj9Gsi9XABgEpoDwflgUeg4n1hq+FhXZiW+4GY6+wdA+bIzFs
38QVCBSHeko8AS+zrmN9W891e+pTBIvv8rSG95b5v7UtukpFUdrDvlX7Y1kR6AIdySh5FU02f1wg
wpsjCXU/n5ZxD9mjgGVoNj4WyxP89aU9CS/Wd1av3lW9qk8AyRfusNjFpoD98aadAZn0+vyTucqG
JrN4j61YVZxZGfjMftHJ1iE1F1EQVg7eL5n75xM+Ku+JywYOk+vYL/Qfuu18EWHv6+T0jpHRo8yZ
DH9ULT+P8JaHyrQRzqzQTCUDXxarOO3g3ZssjdHtxPDQFs9FvNTbrAeI3PQ/cwetAIC6DnKFVbVd
lNi9D014zBdX+RIirBnO8Vkz+pfC6sodigHvXZEpWyds+fEQVEN1Y7iqthhI4ZOo1trySxsP36LG
7FAQi+19apNQqcZ+Fw5NEfB+03OeT3sv5gvJK7QS9NwarnXJl6Vl4jkfyevrNVuXUOzTJN8tBJQP
tmgveV4iqZGWL2OlBmL1ZMAfDnsWvIrIaKa7rgwvTQWbO+VmVLXhoQq1t1h3CNW0zVllvxH0yzBs
YS5aJ0VXBDH71DxmAnJ509V/Ca0sfbxgDbX5C3WMxJ/MBEvgNsOoMHrsCkM7oIzZRL21QXm0dNov
aiZea1ONfc+Y2Pq6+S127GjXGCO6nhHY1MbLj7rGIiF107eu8Ra/T905cNpL1WW+a8+2L7wCo+W8
cncl6Z5bD2SxidruVlg90VxkABAxgofVCRUtuLZ/Iaaf+GKw3owygpFFyOkuVO8wZmgNuO2pVOaf
noPujOW9W2OO7Z4xHgsyT34sSBczOU/BbAHnK3XPDQhDTwd2XhnZNVQksrw+J2PHM9idzB2i9brf
rw57Rqa9Zlk1gV1tLubsepukGtCsTyGnijE5y8MgrORMdvSc5Q28I+iEwHiHL24KwYLIkp/bit93
zV+JYb1a4/xHo3fkwGLzAhj7XMFCdGbiiKbt1hv4x19bTP62TpE9I+dr3Same79rsuZQRW3+kM/g
8JS4fxT94pt9nm1zFnUbHWIWYjQJzjraCJY2t4New9G01oWBEIebHprcjS7YQYSobBjxefFy6xiy
UjuJONVOyWjA0IyL5Vwm6XgoEB+9AA039poQ83WI84jFLLRW4DH1bhgxJCPXpG2rJHUe8i6Kt1Fz
rXtoPaawSaZivAZnnSVxUeMvFiO6GawoyKBLVfLmJpB4Swjr2TY8bLoWUb+07WFQbHS+i8R96Uja
B41j9ahcx2h79sCAjBkrFKSp1a9Lzc5Jq4fyTanJiXppNx0ry7Q2UF5bv+Nx+TZZMH0wwrbfoBV3
gJPBPoBTxW2rF8YbExiOZlC13ia77/HOFCqedha69cRF3iKECHwe6+Mb8XQ2bGk9vGleOPg5KKk3
z0KCxFrc5i0qeUSgH1a/QSGbELNFWilSjBNGX/oN3TePgIQTbmQxEYt+KxRYRFP8tnRpFcBLMsF0
R92uNicmWdM8xTZ74jAyhxvW1OOt5bOeJ7fZAThjr8wEtKm8HKpl5lhX1tpElLwHZWmU5y7lKxvN
YLB5l0h7pEjoTiPapIgx9JGxRkFR0QAaBew3wrnKnkwtsIGM71RVaTEsaL+7Q0aKGU7+tlbLL+R0
5t0Aj38DUsgOcKEx/EEzsnttjY4/i9TYpoSAfcMa9nqZengBJ+NuqW5DWs+Hvk3C28JnURL7Ambx
JYtD8UAgtffRgmHKahT1jgQxSlrF8mCbMxN22cwBgQTQdSjmkphiJ6sOSR9AZuh2xmo+2BdJYOJP
fLfHvjx6Cw6HSKrhfVAt38q+RN+/XPY1bljbufJeAQdv+mZMIL5w/4cLiN+5dgUfxQYbgtFnt4DW
duxtmMaRH2YEWtsG/QnB6S5JoAyJEG0dbcwebCW96eujO8oIXNl532x6NPsU9I+YuAXEBwICaCCG
VtB7ueOreUkikumhS0L7aaw8gupWvmt7o/LHkqBG6UXuJsV4yW/JLG/buLI3s9sMJ8Oy7WsiNKyq
0wXcQku4TDN5oBYsoe9OmVwKowaka1xmJKG2gzUnZ7gd9Z6Fv8U7u6NXVB+0Ob0JpQ3PHbcqoizV
H6az9BggCeswIAERxwkh5NnRtl0XlvsyEllgJi+trdUP0TzpPhG1bzy9yTCPYj4Vlj/MQ+XHbaTc
7artb5M9KX5Buv7ailEEaKXywVXvFCN5X5SEedKueSDaDbihB/hTNii/FRbGtY6moQiN1pyPGKSr
aukNeuOOv8R061qyjdiXeacodHEqzN0rAsr7IVIyf3DVu0lAZ2vY8+xrnXLqvPJFCNu5FJ3ys5n4
oSZLM65mVRfbdk7/bA3wOw1ivjhWPJR9k1yyYZx8JZkdf0Ldu2Ped6Ce+55q5ycMdMPtHOLaIQaY
0n0YYnZU5RvhKD/NyRzPZgh8a6riIO4nK2gF/5O+0vOTIgYooAaB0Xkqj+48oMjvlvUFrZ+b2rCl
MoCKGFiR6UjdA5ZlRSZy+9xMHk4KE4snrRnaPSTbbTwpUNZqsRxyK2uBVlbPXVs+KiqAN4Rt273T
tu8axu+B0Wgmd1jGzeeZ96WfYMkt0dGNcAtZY6L9EKdbZFhZwUfavFHZfVReLE5wlFSyV8u3tjXA
yrEs2HBTwKHA3zhYpgnXj957z8LC9DtnINaBPMqUocna2ndSpdNtAmSIVki7y9zo1UEkYjt5Oi6C
ItsuU2SzGR74goZB7OwoVLfCyV4x4pg2NSGzLVKH6jaLQROWSnRbcr26FBM6NG3IFJXbpuE7SDHt
lAQP7y5PukCE8Z4YXHZKkby0Vd0+s8a/YDLXIR+cPBiapuwrbiQ/nB8yABxjnojHlv1sZJFoNlzy
JgJeSVe37FjVRmelz86uMqJpn1e2tkkA2PjCRcYxuUdisljetEOQg5DcWE76GHvibFtus+2QpiRv
nau7ATreYXFUD8ZvjRRbWkGlGdJ81yO4vPR2iYxOggY6Osa7cFa3reM2PnTlbBd6Fk+SUERb1FXe
NWRXt3Xfjl+0nLBQDvum1nUsdjwPr0ADwZ06TKYNpmtf+KlcYizud8Kf2U4oKMzPxsbJwMhEBOVA
6zsNTgINQlJ6mAPzmcRrTHwGnmuggA0E1N41wcCSYoeIKaRxlCBAh5fdU51B4TJIBHrk/JsJBH02
mbOvspI2eyx5eP78QGZhPIske8SZfgkGVQuvojXebZM8/DJUp6RPxbGYeVybCnCukmxG5ZwddplQ
T894Xm403J+CutZQIilDqHMhOKW0PXV6AchrytBSi2o/RNhwryrsWYbaaj4O1gIKwixzLEls6zH0
0mUHRxMR+hRCar8o7NSnPAEI4NVHrOb60zSK4STPPg+RbfanPAE6BaeGmdoh3A6+fT8Xmbvnx61O
RqZWJ5t4165bytuMyOZJ1EwMSc6mzYOXFMiruR3JgD6b9jUJRiSdzkQvXJ9Q/01oXnNK6+K1cXMC
KIU5Noclztkie7Ca3WxGDrSfT6PRoyHstHhQ2lqe+5ZV+HwJ5nFQViOqaj/NS3FiFinYBE3h1urL
VzsGFdANUcn1CbW0+FvmZhkocRmzl3LDkzywfGUdGqc3i7D7LlTU5rT0DTo1o7VveByeGjUFuxiz
LPXrpnxO0u6Ptiv6j+9KnsmvKV4sNIfncHF9Ao9iH64ucHKfIc/ctbhaYvF7b5qqmHjTHOwpHE92
9AKpqeJBt9WQ2GZ3QVbWc5JXo4gKLWjVOj123ULCfdloY/qoKV6CizQfjOSbhfwbShCs4Ns2DAMe
UusbqDGsb2+pwuMC6cogTucw92M1DPdLVh/GtkZYocCNLImPYwcvUWGxBgx2Mk7yHSDmQV7YWV5I
21XoxBvuEsjTVosrtr+h4ccdIEqkQqB/P5eFx9ZqNInXYARzAuignwQc86By4LHVP9wl+0HcxeWb
DdFuGnTLZXdMGe8Z7AdjcZS/VaVP5alZD7IoDyZiHvzN15/yv5pDDKB/6z06XrubR0FwsdhrFWbk
g/3O5qQPWhM1pq2tmAiMFOlhqHOPpA4dogrf3dJNECme/cZrwGcKpwZyx2EA8beb/xRouZMBnDSl
u4RZHx8zJUdG+d5jz7Xr4+GxCKtLynPghDotzkRV/h0Zp4hAeQtNq8fbcdHvLZrMhMMVd+ukjeID
jCadECXLU1jnBc/uJd9pY/TokBUL8y/4Hb80qmvshzVMoFpWfpoi5NmaRj/P/4ev81qSFNfa9hUR
gTen6TPLu+6ZOSHaDd57rv57WMzedNQ/+z9RICGoLIyQ1nqNhqXEGSKC89bVvMNe74KXzIp3T2iQ
yH7nAUTKfrgqhZ3w6rjTYzghhGQ5SsOsiTijh3hD1ac3Xw3Rw20VplWQse64NFe0YBRrN5N13ikj
IC3X0HeJF5hvyO7lZZncvGL+yc3GFwLQ6tUccjzt9Lg9RKTI9KH1HodwNs4ElUtYY/uYJcTBqpvi
Sc0gNfYso/ZhWsa7Lg2KJysm41wUOWLZ+Rmi/XwgC+PRC6FVY0RREm8J3Z2TP0D913d+Hpt7rEjz
Q6PM1X2CcIahFcqXkmH25Iy1e03xA3nBs46ctDW3P8YkPDtzi+dza745TliceQXyi08c/UuR+ygm
xMq3zjfLPbKQPYjRMH1UVNY9jdcfyzQKvwVl9EEkaY/zrflnH4QvCBE6v7KQeBrfBT1X7KfUZ/qS
B3G1q1XskszG/k5k3iUWwBjlqG13IVjySmoQjktXQbQiWnIogia56ig9H5zMnC+oB87nmdTBAZSm
cZiVtjkyfTwU5RCf1WqJd3hEpHIirW3Y2Y8A/bEJC/vXHD6JERfRn75S2jDBSSbob0mpFgt5JTqq
hj2/NoP6Z9tof+RDW6EKDGGSbD95GDwSYjf20AEa8gNap8lLGCcZ5NZkYpA6tlOW3lVZOdxZS/Ru
Auo7GHV18fpa+cBy9hh6BiFVGHsHv0uPYxAHHyAFv4cYvDyYta68G6qlIFuvDke3y0A2WkV0SuvR
/bMmfl17Ltj6xp/uCHwGh9RETqkng3xBCfvgoqD8rfEGY+8kjvbECsC41mXUnBu4Z2+R2cJ6JxP+
q0a20/LinzVGoMynNePFK9Jy0fw3L57Rhy9G5RPaUML8R1r+QlYgIkcalbu5tr030Mb+KYgcCMPV
jLfNnMxPhBh+Tnp7naewfRua1n3pELaIcvDMGLzWZxR4GY4k/53yY2+S807IpaW7rb7ulp7SKHUp
pPt29Nb2r6eQ3fbsyzjv65lyDYh8wv5YzETXzWLAZlTqsiXfmz5S6ST13za3/Vt3aZPiU5ucR9om
rc0PhlqOO9Z2aboDElzyUV02VYcpDOHU/7QavcmEYNmfKkB2j/gg/VNfD13LcCINqFjKKUjC6iZF
uXxmB7NAfEzqZjP9p45qLLPIPr4vJj14tTSV18HNjD0gouBV2srMZnSPzeEsbVKocNPVaPDv16bM
Tp4DhrHtoBbHtKuJivbaJjvyZq7J7ywao8vJ17ZYaRbrbPW6tbHi3CMibTwVZqodI7cMzlaJxG+h
VNajWprqo595EZ++sf1Wu9oX3MIXPSJlvM1+mB1tjD9eimlm+RRMOwTCiz8jEBfnGOO1C4kRWMuw
EzG3Omi61x/6OiWW4ucPdtE392acnl2+sXc46DFFmpP0CnPsnLDkv8uRSjwj7vKR16nzCP1QPSos
uxhWAvthaMeYGb76kIztDTGU7A7XzBArC4DcoKjmo+FpNmYDGfpxxfwtdIxgz4X23gjoP+Rtrf6J
3lp+CAc7P6qz9ky6uWOJ2ZV7tF/HfRNV+dmsCzI9KoJMmg5Rjqn3Iel79aNyBgCjbbKwKYgkpfiy
YP0SGH/E5U+j6RpWygAau8D6Mg9mecjgzr2mESIF5Vh8J5Y/3UlTHejdo5dmV6lJAVE4ODVQvw/S
X9raTv/wrL6+l1ofFTMZpvGhbScPnFobHoosGV7z0M+hwUbDUQmG4VXaooLJLuCoR6l5uOHdRVX2
CxmafzrMIxKxRCXBoCznkCLT/44GK3yR03glbuwqlmG7rUPfIbNuKnV6lbaK9/a+VfxHryGHPxWH
EfbuszZnKuZ5yXRy3GAJTzBsS1tgRS9ZTgZVmqyiB3WbFj9kXJemaJinvVpq+lmq8dQUrxNR8fUM
OdazOkAlwbwKyBU46HNcxs4lbhhfkWz5D+h27dLMzM81/+vW/rkfIf4cOKShn+R8W8dei95GsnGs
bLJhj4JT8YBkoHk1xkU/p4rGnbRJ0RdqgVc7RRArwDn1aV40n6Dm/HfH1llLZudS6urz1iRbU+oX
D1ubG2e/VK9m9lNH3s6tm/ih0EkZh5hkrltbm620gAhq7yY9FDJMa7c8qNKLogOGaXXUfuPSxIRA
zdqPgEDQ0WfOcJKqFhYZKuQdvGvHaj5C319APkuscOkcDWF2icMQUPVSHcKuxKkTnAlSTay9QvvD
8FLwbYVJhHmpmiTVL3oDcr8dOvtjzOvhEirM2GRvOjbJpa3L6RCYcOX7Fqt2v2ZSYidE51RFCxFJ
S+13p89ZgnnhF6lZmZa8LXkCqUWub78bpoVKUpu9SFPRBcwmsnK+lyqIKXOPd9qfFToPB32svHcr
6hUkwSLlaHme+64xNbqoOZM6qRZIvaC/xiRHOhsMF88wGO5kpw+i4/2rzmPd74fJ4L0qy2d1OWnS
Mt1tPS+/l47YgTKnmzocSTAM20nbwJfnGDaoUHms772o7CHR8Mkb5cMm3yZXd3zCnUsap+2hi+wN
W58vTtqcQqdPwX4G0TlHLeQ9GF7Kss5OnoIhazosupcDMv8LXdKAk3IsQGV9KElPdCpVv3ZBwtd9
yrMPSxsn5vmMcpg1pMzFDedujqA7O0u1V0aSLZ7/BRlWpO9HRFe9zjxLrSqH+t0xroyO0dHGQ84B
FXRzdN2DvpUgAZv74UczEslKK1JS0Gj0i5YHzj4kJ7BE+Zx9D9LlGKVmdyKMtcTGXKbz2dvUGfne
1LPg4ukHe2Gh2osPgxR6ejFM5cnI66+drmCB4VbTEz8aGY5iJF6dsnZRDGiRMcnjfWCXUA11NARR
zSq+tXn/7PuV+o6DmCBudrXp+W8Zca2kYq6uKhXXZ9JAFy2FbIXLHMMuzIcgD9K1SRv96IbV9Wvc
pD9K2zUuDfLxj6GFPtzEFPcuq7I/mHs3P1wzfOzHTPuFvP0p8RqLxdJTM807JuQ5Oey2BS5hJTtP
R30qWPDXYV7vAjTpP8y4uUYAeX9oGcJwynOKfcCrbhd3tabmp0IjTpsrcX50h7gk6R19ZdJXnXsX
IkPYeiG60En7bPZFTSDAjn7U4Tc1mO2z12gLOj93D5NKjDCPwwLDWpegrQoy1p71lzke8vehixd2
YRrepJpW6I0CmriHeW8/+91EHqobKrgaxvgc1ebCL4ubE6jg+NJUaIRYSn7BZgXx9NSuLwT96qO5
0MpZmRuvTP358zM5SBIUB0BQx1gh0U9SK93FehsRvLF3pv6C29drMDMCGQy1p8DXC1x2c1BfilZ+
6E6LPUuWv1is1j762dVe2kY/yT6kT727Du/a3Wj/7BicP8zQ8d6yEllspOk/esuYcK/F/HTZNyIE
R6wZN8GlpqK3+Fr1RO6XWk+y+DXHAVNqU52Vr42XnEK/tD7aosLkMs/Osq/zLPXF8evLWivN6qUd
ZgzfEhVZC/2SVOn8mC1Fqw53c9zqhGuolV3Tn3pXsdEy0u3HUdcc1rxTtiOig2aANBrLntjiGzNN
2V2m1/ajOmjs9ad2PppR1CNYu9RllxQkMLFX6R+lsp4qqxqLpGpBGDUbwsvQZ4QlmxCjIteqQwhD
KIdJtVj+AEkAm6MX2DNZC+BEVMdWp/fsqvO1C6f3tSp7tLrsb5GVPGZp/4dZxMU1I+L12PfVPwUK
mM4RP6dq/2nHoHrjg85P2fq2hqMZO6wdqh0AcqRFlrNELcGgUY8RDDD94MlI3PEU9pAptVQNnniT
IAnY/TzdL94h0ib9XCw5nqTqVuYzjDuiDMvxW/tcNcgX1baCLmNQM5XztUM4+SGMU4o8bnMAxlAs
h7Qkiby0RSajJ0JAAXAOu33PrPyj9KvwUWqeN/kLtBIn4GXn0MbKWRnsmIV03r2rdq4/2Ojtgxhp
Ab3QowKWyuL4TSphTY4Jnej5XqpaC5QDMl56lmo55fHVHzyQw8uRyHhmT/MQrX9Ymmxr2kd1GrxK
zcoGQqwDmihSjfBcPtrmEoheDg9tq7zBxbB3Uk11x3quoeBKTX5fG+iX1M7qZ/nt2YLzGq1Ywcdu
+d0LsGjStfIo1RJTZx5N3K2l6tkZMkgxQlBLXzlb5PfPaUmIl8QyqTVLy9W9UjX1zSZZQCB5qhir
zaK5qDaZoQDTvQ9nLKZdHATONwDEdzVbeEHxPjXW/Ddxiy8TkdA/yw66CEn58A1/XT71TA13eOOV
jyA40ktZ2P6tNebwzveV6EIeMr8UiHg+6Vn8JUWe7Wc7Oa/mhE+y45Y/86ywsTpNxptWYibqxqBv
iP1EP68k4hsi+CwMtMCNH9Mxj0HiBMEdKdJzPM7v9pwbO+Q4gW+Uqf3Qzl2BzXyl8XjzpvZp9iSF
YtvpE9FQnGz9bw4Kj/s+gYHuDhX5tKDqAVwBPYdDp6Kx2cFi8drxDrD8fK2b6jt2dcrV0rLp3eoq
HrvxWcOH+Qt+Rz/y2d2ToH/op9I/hXb4q+qy5CmKI3RrU0c5QdNXv5RWrDFpbU+aq9sfoX0mJZZ+
NeZ5OBlKFB9dJb0LFO8H03X1ZtbRLzMqvndjaJLeqZyLBmKULJuLYQ1CY2MdpygwQX7wQiP5ayBJ
lE6WCxSpIlnp8GIn1egd9JD0UgUQ4LUozkTkY1J+mA23eYzpAurEZAm0r9UceBfLI/MJ8D09ViHy
mKYDWAnbmHPT9P699ZcL6/txyLVXQ21uENGrHVmo4KQWRMQs5C4JvIzEe1Xm5rVjPI3jXzpOA8ZL
0druZco65A9HAMr1njijctEU8mpwmqoT3HkdeRDfuP0A6qE+pkTADugr2Yfczhf/xvnK5xGJTTv4
s8rc+m3W+WjTpD85JO4BdzshEVMKxRzD+9GLf0w5ZmfjgHYuFmd/z9Bgylb3cOHCC93qw/aF5K12
tnBqvQVWTlQ+Kt1DkKvGF5Cf3wcrLv82UcEkF/Qr6roK8ndIsL4oEYcY2m6nIlJ3xTFrwDdEi54r
UCpSk6KyWu0EcZ7g2NJDCr/UQbqM3p0PWeUVGRUN2F98ARtxjG1E+XvNVN8mUqtHTyfXLVULIcXH
LPYepNYvBveDARl7tPt7aTJgH5yxj68OjYsfvNcbLShPAERLTZq0xa6+avETlwOWr8/V4MvM3CW6
FJq/qH2W3dvkA2k1o/JFanjBBMfU9bGuWHaOrGzIV7c3qXm61r1FSgpCwOmntU1Hm//ae7kNi4YD
pGBScuLVwNZvOSBwlemYVBiqy05m1fFzp5N9WHYqSzEOBP4USANX6UGoe7j5BSpQ2ykDN70hvpqs
vzmLhmIfedPbFBPumCxNf2t8LInyOrylWciXrmjjv+3WRleaudOrE9qv6fCzxIvynZjmfjKsEUuA
3Hgvx/JHmCA0IfsI0ap7xCm9C4hR893W8BFTem84St/c0INbhT3EXvYOKpkebI+ts28+870vAcPU
U3bzQmYQUNGiVykQRymOVeIXx+S/bfoUYUtdeYh323r0OgUjKC/fQ/vbPKdhZLy5RWe8JbPCoA+m
5SrVWPG6qzYDD5Eu2mAbb3zAJieL1v55Qxp5RKX1Yi+HV0F9Au7uI4gOt61SOudViiRuGO2aYbw6
Qey8tmijP46xAs1cB4BWmAHsaJwgztKZiGD4gpYcaxq/zfegfpsjF2g8Amz+53x193eRKf4RZj/A
KOwKXuHS6VhLNd1albbWrA+1xvdMapgHFue5AmC3VnWfo+bs7APceJKm0ZhJ53Wxujf0KniTtmn2
b1rOiyG1ulX6S2vVBT34o1L09vRUAg55WJtgQeIkM3g7w8mjZ8flNW/RzrIn3dyR2yVTbAzBqxSe
Gp7VwpgfpTb6bvMY1e650NMo2c/NEgWuK2cne4uIr3xq6YTOmiQ+bW2Gl/zyVJWPXl82L1oEq+yX
g6ff2KivUvAcoeDRk63e2nxz+KgjdbxH0Ud9xdI7vq81+4+tQ8I6BeWNpjlvbS42Qe24nrTpBwQr
kBHaW6M93etR/NyOXvbINzB7JIV+6yFB3KSGQZ2t7mTTS8NXrTXb629tcpjVFN/r1g8OWlllgHxy
50UKtyZK6EAIgKFOW6kqgHTJxdTDIYGj+lbHfvnmJyXhNS+OztKWRTmxyhiIeZgX5X6qfHXHs+9f
pbNp4I1YoFJsmMB/ShUbmpRh9hh0Uf1Wz+VrS6DwAb3X+q1IELk1Q8Xfq9BB8XoY7pzO7LkA7AyB
Tx1IpIKU0uz6TZ3q+KmJ3avslCb8fTSC94131aahfJzM8c6uw577ORgfjTmUN2+sO1BBU5A91EF5
zMujog7loWmc+qBZwQzwyMfiWjGchz6BohH3frLY/hzxT/raGH4BH76/98v+weoDFNtDclLwEr77
XXyyQgQPEouVTsEMwCu16jJG9s/ZzUGw1Ve1D2BOKCGYbrXXDy1zkH3D7CP38PXQs90MSng/RgpE
Up+vuWT7wMfArjfBoKvKcAMx8aHVTnQO+CAQ4FaBpANS7nv9Tp3Rmms1xSC5ADvJVc7pqH9h3cVg
A3rhUBrqY9alV0xglfuqK6HH9oN7zXoIcIbxETdDzPLPZZ0M2jPrQ/dtziwN1XblRryjJZhoFLss
n1o4Uzt1xMESdWLStxNuAF7ZJ7t25hvJYvhB7V+0sPGeFxG+CRKDPVUmvMfAuDebWD0pWETuiujL
PM/vZIQOUauVp8Ju3bs+MyZ8jJbNrZgGFOBto7pDtOwrCIsR96e2P5VOiH+irvuPff6T04Q35FaM
HbrPw94xDTK3haLdZ8xVM2tUX4yUMw9VNt9ZCM4GISCRTMHqLNHh5E3JpdGG+lZ3fn3Etm04NI4T
3KduPR/UVv8ajPgHgJjqjsEMRUOdyxcL+MdLpZsfShxVlwy1xntkEsGV8E05po3T3pdFQZREH+Bv
zf4+qKb+HiDBpasRZGzrZJ/X5dnLRu+aG1N1SJk3sLQyw52Bi82+7ruLVS2IwKDTjuZgJycAwt+R
avq2mPhdTLLke65WvwcO1+1RZyOCx3NjNwpwvaRt7zRKdBKAa6ElwYq9M/jaGzZsG/V7legTvDqz
vhsAGlyVJeBhNC8yo9aWaTVTFB6jjjxIGiLMkidIRkRDq37o2bfeVh7TFJ4v4ij7NH4Bvfz37BrV
jfybypcwqdFcU29TUWmvJgwPk8eedK9dDwn4G6faG3kY3Xd5FdyCkRlGpvH+TmGxh95ZIrc3LE9v
mRGycno0KZzoA4NMJpgJMVS7qutzaE/fXVN170c3afeEAtuQUOgKdsDTiNyS7VyDPsQRIoBMo+WY
BRX1Ein5ChEg3w9x9LPJStxpI/PCt7xPQKwgb1WfuKB/1ykWMSNheLIPmHK0lfVMYETfxaDLDn7c
vHluA8fMbXBdUo3iGtaMg7Fi7uehb/ZlR0ygzp/RNFXv+yjS7tulcEyM4hxImGm+C/XAP5odSL1Q
01mhKE7H2Gs1xyBJ3D2grFNUBD8VMg8oMUQoChHK+NFbQ/mlRdacj/aly7GPclw4TXpADkQdoad6
TI8fggYgz/zCiqTdk/esSvMRO+FshxvARxqrIX/esRYI9WGCXPw0egTYa72byAoHrwir8PlsKxBK
vtqBwzfj+xHk5S7Exw5bP3wPEhUOj9kSvJ7T4GR7i/ps1f8MXD9DoMwA3ujqKSAGMwd46J/DGYs0
HcL8rtOgMrW/BkiDEbDfY+MB56tth6izg8Ngq+4Rmi6OatGBUO4UDFg0VUE+Er2YIPBJLJTu21RN
r2NoN/eEGrP93E2IomXtE+zlVyLNzc5CT/7qTTooUN23ro7t3hS/925K4rs3a8HpVHH3rXG9+zJi
mDUbhWEsrarLjMIS1oV/DQBRz1XX/YX3gQEn2A6OSplMDwNeRfcOweNiIRAHqf6WOu4d+IeJWfbo
cwWHv0ZW7UQ3AuBLcXzUjc7fNQUkiiyuCFS0gUnWrbQulVsVOyux2zPQ9QJQnGcBuuFjcILMfHNy
klJ6geYW0rFvpdW5RHkK7ZDE8bmcWvPc15X3R+q9w2Xq1Nb/Mdv1Ac4731JvgcgoPyKj3+dWFtx0
jLj3eqU2B1bq3qUHeHa2wIGCOyElpfgs3joI945VEPRQzQNzxgdvtIbndECjyKGGmExybM3gPc8U
+24rqqFw1qrNzP9q11DE6tl6tHzmjt5ggWN0M4Celeed/MD39qGH+prG0LdnybzT1YBX0TeNu7mO
SZsy+/iZ5voxD5Lphl/2pUMo6kWLg1/W4hAFVece3WJ5GFmd8SFeikU8x8xH7V416/Zl6NvpsY2X
kZuaVwbtSx0x1a3q9FwGjhruU4fbCCbsqrSsP7o+ZeZhRV+SVEfn0CyeLWO0T2Mesf5eCt99mL0O
Hlqrxceme0mdJrmFLA9uqe9EB6OAAAAbO7qzbPNFDwzYG97IE4XN2gDiivhefByU+mXGGI7AHouz
bhE407KLYMDsJSMNVRhYomktXlcgMP9bKB35IvztL4WHXYYRIqnllyA1xsxrCbPg1+Age74kApRZ
P+o+dooYbsGRwITPg2Md9KCxpmCYWHH6HEto5B5B6SsPanHXmNOzGs4j1A7fPoyo0uynpYpMwbTv
TW6WmboAzZwwhVfSIT05a6CLPLO4A5FxGSYYKcCVHjuze1Fa/J9yM04OOuZ1814wc+FC4LfAnx2d
YcrhFMzu45hqGlPBLnvySM3d4qb6MgM3+sBrA7Rh8S0covRDzXGJ8dqfbuHzcEuUwFlCBfWss9JJ
eaAcz9UepJj4hAGw8pSDL73RAA+YVEqpAPb0QQpMdW7e5DS4xb1HdZBfs7hkyB4754BRLvAQUgqA
4Ip5X6CYFjmFzXth702GvIdBg9JbAxRQOoBVScPfQ3LEf4gJsF6SOfwSIgWH+OhpCvzy4DgjBPcF
bwRA+5Bo3F30f1MF9a36b9Y17V07ZOd6rPlMggpMHKxk1QSSUAuPs66vTvhnkZfGVyTkUeQcX/Uk
sC7poLzOBAEWeqt6rszFeCD+S+2MS+yNIdn6gxfP3jWMrMeYVNo+1ZFVatUc4T8DxLh955r6dK+l
8fuoskrFexsZxRDK8GLSVPno2iQNfw8o0JdVASLI6u5kk/AGy1Xaq3BEOv3dDY72BmzXRRpbmVgI
mIzT2oKrz9O+ORSp7T3DAnCe1Ol9BsH3bABGsPOgOVVx8rVkYoB8ZQS0siSZKtU51TPmfBh/x7mi
nJPODZk/GSnwF+uQB52xr8qiv8COKN47s24uI2yRvVT1xGnAG9cWPn1K88B0mf+n7eyDXgY/J1uZ
zkWczncIfzz3M2Bv07WTpwApl6eg0Woyw0hhOr2THq3ars4lNHAjgJ2hJEjMZfy8hanhDkgFOyFJ
xiLYOfOYHVlFPxnEORjFD1mGQTZgsW+5/Y5pWXvNFsxMueDqQhAWV9N5ihbcaG1M6hVgRLggSaWY
9OiLohj+Mf5vk7RL92x57epbGXBdvRY63S4rUkoBejY6yGmtroKDf5pUg4lh+B43IAX8t7EJ0lMA
ndduDbhFw/iGUDnqhnjerboaghES3FBmsmBwYwcl70VwQ3Z0fgpJcvw+uU1wA5dlzUcmq/wS2ZQ3
2qrgkl1kM5mJIMHC4t8b6gK0r9vqKAiVynlaIIXMZbNb0QO3Dhq8HvxdomhLHIHWACzWkazKn46S
HxI1wJnyp9kPoJiXC9csZ5StDZ9oa4k6HwWqKI3jnE3ZRXpGTsuVQRYx+Of4djmJ9NJCddrZDo7x
8isTtKZJwCJ8trj6nYNGPYvCiOPtIbkPVzCcP7rl/o1m5Fxy1KglByxFItdfNmOWyKS0ML6TapZV
57BUdPxnlt+Ug/sM8M64yJ+Un4HjaRhVA+IkfXXEgPqnHJeOARzz5Taud1gaBS+V+2RdrIU0urWN
pd6dkVrBkwnQx4r9lacB2i0Z6nFKx6Oq198EDyzFAIy6q+HXEU9FciSrBhszospJGePd5ihJ7xXn
FarBXz3MxaPXhNxRGwnRU5s0b3Lv7cR9Goj7nObaYFi3hgi9PabupLeKW+qw/GtDNNu2mwZ2WAdC
3QQHuV1yN2Sr1FzSurIpT4EV6j555W7nFX1+w9fRA30mm0sBEYFnQzlXeCwztgzJDBABmDMWn+Z8
/G1TjnZwpACJ7Br5bd2c0x40lB1d5O+NTUOMujnEbfJ1HvWbXLn1KkEt3RVWOh3kWstVSdqC9X+r
Ib6yYADknsgRsiVt6+MgdSmMFMeQpguBaCL6OHSvcuPXR1MuzfY0yJ6ayOeuAsN+kEshP1Lva65P
GxT6ngg6s1yr+t4utiHIXa7X18ydfgZ4ZZwyZgM8dW9albcwbcNTPkN0bvXpVV+GDvlsZ7HtnOdg
BgmMHd9Ohc6JEm6DnpCV5MX/84d/+w2yie0VZHc91Nee691DTSYHaWLoBxkC5PveITd+sQFkja8p
XN714q5wit/emt9AFZ+voEEar4hgTc7NyQhzbT7GbviX0mXqcbvCDII33XGhdG+Di9o/Z5hYnuS3
9H71lNqzekKjsZ/3TRbet4OuAPNYxqHltZYjZet/tnldOSMcECYHeRL6OD0xhWHpsjwI+oi0kwnH
ent8lg52NdPB1DH4DqaLPMFjZw2XKbdYllTH3BkwPnIXcOX//Lt2kV79EKywlxvAFRZAyvbszfGD
qy8ARqOw60XehuFtGZblSZLq1lYQ/VlGJEufnaPvVAOYlfTZCRTGSOkvxfa2/vaIrpuyf6684eI1
5l6ehPUQbAXOype2IUEgYyEL9uaMQvd1e8O3Z1napBosT6Ha96cGkN45dKKT7DPlYZce2/GfH0Gp
y12TrfUYqa+bn/ZL9VPb+tiWlW3/M/RgK0eCPzWvAVy5XQo8pkgBufU2COflw6F7EE0DnYXqpJ/w
oSBPz7xA7vhg6xiDOk/53L44zA1YH97rRCxmtdi1UCdyQClD3d1ZC1Z1xjw+H9zuZJozU4lGVw9q
UBC76RGY2ZHgPQnvYMoXu0hzHupDEJVPTlb9duPlr8pzsL5OW10at8dke1akSzGk7aXHflAeRinq
ZbiWLT2BvmTGcJ7k6stJCvCME5gVHrveh1a/l7cEVjutsvlb6+Aaf+QWIkqybplwDT5CqvvTFi5F
yAXrYiW9EgeHGhIv+IYx0T+iHrg7MiZHucZSyG2Pl+kJQrmskaf0ez7pNy82spM6j3eJWSJQ5nUX
GWQ0Ru0Wzm6Jeu4hLIL1C2C0PyHlZ1c5odx52WKkbxc2jB0NP+fBe8Yszl0xy35iv/l4np1yeSK2
wUDVVOfKcdvv09tRO/QTxPvtKpaZw0iaLJ+ZzM2sg29BFxJSCbyAP8AlG8zEPeRHpQu5NSgnBroo
o2YdVx0zmWyB163Ok+tcJ4A55HPP0CPRKI7sfYZj2Dq7WldRkRYU5Nx0bR2E4VI/1kZinOT88rt8
Oxqvrf40G3l7Uk3jRe7qdmtlK++6H7ExRbuxKFD6h0L+zwJtGzgU+fZLfZ3YsTwtcaRh+QDG/6hl
dg47v82HBwTZzQvQtOomrJ0h6qobz8LfZZhl6/2VO7GNMduN4QP9K4WeaU5efbAgSCOL4Rg4nBS8
BC4j+AGFwGPJJZM7I491oBJ7tIAH+9i2y38j+6TYRvTtTq4P9DLebxdh2ytb0uX/fyrmaiPspQd5
n2SmID9GqutcfKvL1to4R9h+MKFFmEEmukpnX1Q8FqWL/Nl1yiWbOGzyqq2b5LX/gdWvH0r5nb/N
MtZjy9zdAwu4JyGIPQYfepm/khwhdC2vyVwgB7MPJvMvtFaIJ4d9cimaMFSP0n3d9JcvaAQYpAvS
dR4nT6rM6LZia5vmjJSDhlKkBkxsmYTJv7MVK0pS6r/NZddfX84jTJyHsUDXrWe7AZ5+sslSzXv0
eguSUN9d+SFmfdNdXb3KxZZJnWxt135rIxGE5nUAAWTrLH99q27HytZ2G7cd2/k+HRvlHx1CHYxh
jJkycHYAAfKL1OXN44onLOOX/euPn0ut2EXKoP42jZRbuD5587cAov1VHtcIJV1A08s9CLsOyQ15
Uv59U45ehypAOc3FLdPDZypIAFNkW8J94oQIwUP2bju2NaDskGLrJ9XB/zFodX5df/3yJK9kj+2d
Wecz68MsrZ6ed+RP/vveydbaSzY/1+Wg9ay/9fr8Bz4fpWgkNlr7XZuRmpVxZZs9yLH/1rZ1kb3r
PFs2t0Lux1aVLTnuf571t+WM9JaOn/7Uv7V9OuunvxQsAz5Gc3UXwuhbXnE8nMlVVPO6VpUXXgpC
KZAzoRGxeF/CbFuxtc0ZnqDQ7+hTtQabaycZbuXkW9ff9simbwYghEjBr0+0vCzbG//ppdpeoO1F
k7btMDnif7Z9OuzfTr++rnO+kPuLGLTfeHBxaGNau8yF5cO1FetKdqv/Fqv4t+6f2tb1xHLa9S/I
eT71Wf/CkHj3mjL8rXZeuJehQdagsrV9o2UM2aqytU3Its6f2j5VpZ/fIxjQ/9BqJBGSwobIx8tJ
7p3prTzC66a0Sn0mlM2yOquyk+4Vb9vwDpgK2vhWV+aFRi51GfmZCwVElKzMctfQkR9Y7byX4YHo
P5KsDcrA/9DV1kHDVokhyOhSlDMkTMTfDnInpdiGW6nKo+DIon/rsz0GW9unR2g7zRg0KSELF6bX
oM7moXP0dN7L+jcBYEC4KBnfg3aITusbLxdlK9ZhdavL5fqfVdmxvbpSDQik/DN8S/3TGaRtzhKw
E1rCa7QN9uvEet0v92c7ssGrhMVbdrUIjBhLhOS3lePWTY6VQiYGW1W2PvWTQXRr++0flz2fDhm8
SjnOxgOowOcaKgWuAdKDSLmhgeRYPlwljnjtmwxdfpZk2UWuTJn0eXaZVWfXZI51kTu83dH13f8t
mPnbVGHrKlty86OiJ6K3dlqDXLmD6Inxf4yd15KrypZFv4gIvHlFyJuSyle9ENvivefre5B1ztW+
O7oj+oWAzASpKATJWmuOGUdgUlRY2cPslKRjoLko00X8RL/ilOIKGGc1bt7FD/mfqFYtB2uss0md
NCQH8zzbJyCCUYkjWhOLuiFb6d63fSOQ4J+Fhlsu3GFrNjAg44Z8j3wYqhJsddU/Cs22QQIgkmHX
iLMq/i91hpRJrYrnMkZnIvTk6vIPnlugO+1XPPOv0y9O6h//oq9X16+zLt5ZxOrXzzwiOTk7+rQW
Z1l87H0hvsB9U5zYv9q+3upEz99izvtI0X3/k9QwVFcm1nouNoZYxQW5/9oV8bjVAAGuVRSzbCI9
A0Ba7PGZpNdQyZ1pFpiepddxKPNUkwTvpjp4ipRsqyzHkJM6O5dB3bpi1Nxl406aS92T+4wivWEo
3Cbipy4WTmbrK9OhwFOhpuiUJvZGjkIjX4MMwnCZN/s1UUmqhidr36hB84Ami1wz0FiE55mFe1Es
n1J/fF4q2h8DMLCP6G9qD2rcCJWDTdGWATzKEtIT9QgFIjar9DF2LMiCeneeYlgIFmULG5Xc/tYx
/PmaVs0P9I67XlfK1zHXcdVK/c+8ZEpe4wN/8AOZSvGsee6d2fjmEK0ns+sHJByUFjrOMLhBU9dv
9UxNL6/k5Ysqp+YKog7lVRHYLrlYbAF0QslzblTwm2QZlFFMkqkpqePGiLG6jEsPoSTMBAYcBcJE
2TaFWV7mKakuYk0ssqKw4J7lOWBhgvBGEQdeWYEf8qfhQyd5tm3lBeWXyZWGHQkkDm8JALu2z5tb
XMRQr2UEn5qPkagMwdBrs4KaIKcdeB9uCvtApQbpNYdgewv1a+qn6DosC4Qu0dWXk0+wmtJeNJUZ
Jt1wF6FyFYDPNINsjRVcG2jYV5lM6DWVFGU1jWPAGwQdselQWpWanMscS1E8ZN1pGLqLknTOw7ws
6oyyPZNrC3U1I+4doZqlK6W0cEUbyM7oE2Zz46jChfF/TUk0X762qOaA/Gtxzd33ryLDeYAyE62q
sHXhnmprSzF0b5qaHMYbxfSFpugH06LUmbJWxVNNNWldrODBYOAAXjpheaqQ2p2aZXHf5PrcJgUx
1AG0kYk2rVQP+ayn2krRNeUgFsUU/NtY9JW0mhxU7k6YEmwGavDc+xSM2ubYfyRD/q6RSqcuHLk/
vy0dPTOViVQrFBWUmH7+RbrzLcwT9WNqEqoVAOI8B2NG2TUcrIdZIZdsTIlxrOy8P6h93O7SNC4u
/AsUJP+t/NiMEhdXlupnWeufa6hBZztKHgazapC+SvVj3JM4soA9rsWm6CAV+gJ+PV/Xo9tj3OFO
y/BYSTHli6nlWvYjg02TJSG75Z7h/bGzkX9a6awfxaHqRlculhPuEIfh1JmBRdvwwKm8+zdog+R3
GM7J13FrbW4fmq5d5zJYm5WPxXIfZE8YFc4E7YuGd2VTPyK0aB7RnvcXQsd7sYXRbvuIaR1iqGwE
1rSMEG2WVv69U2I/yzY8LlwDKdRG9kPEYlmVUNCd4Kf1p3ogrFym0E5EhwXJYg8GM6GajVOh6lK7
BbaprMSmOD1ZKi+PKouasOX8mONIoUu1TPTirTn+/vpz0iT3t2ZRozlbzh/UaSryssnBn55rZhx0
yCliVSyqYEbhft8WV9vYgpD8o1F0i54OcYc3PFA4QwVeMLjUdWGpUFbclNT6va6DcNebQwDjPaw+
y3Ij+uMhrDepCrWpmiWLgLVk4xZOPHDfBFFw6pbFkMA9sTV/+0dH36fYybwGvhmvkTDEx3LM8DBc
FmJNtOm8ZWPZYEJUi5WowW/w/xgodvkafd+7GzEH/P/sktoD9RWysv37MG1XALm9jZdSJhq4+uvb
idHiQ6aiVJtT2i46CtKOutGigIVIeY6WRQ5g4iw2J9+HWBj5A+J1OSa4vnSXMuRy9z5IrOGgd+TB
15FHZufYJqoSlpWDJ8YkSQfr1aAUH7KU6P1rV7EpPriFOrqzAIF/7So+7Y89MlVfdyUFGn93LN9q
KmPEjre5MN9T7EmpXJrt9NhOVXq0x4iCEwXyZpeRZ5TJVqyTIlSe5DIcTrZaf89DRX4azEJ+UsP6
0nGDvZCbRukCdJCnX6/B/7LqVj2alJa82hmHIplTnlNoBq9RJb2hRw4eRKdeBme/iM2r6KNSeJ0i
qHvMl5Fj/ZoMiv6s+FHxoiR7MYRnTvYkNw3yy0tYp9OpD5T0PC4L4H7q4OpJzarZzC73bKrxlk0x
BqEpiRzf/iUnA+6lNrFLlEvpa+bUcLQVrV2JTa1vhp2Ga6pX6gZEfNc0uv4RGyvQRcaoriMEla9N
jy2CjF5vu+grXykFKz0z8/XdiGXmtTTHZ0poug+j/Dbbjf1mSHZ7yMoIdJKpdh/NTCGFbBn5FYgO
LN2w/x1YZvtByZbqzTEu4mbjPysUn8GwbQfqPVmLw3Y9Yw2LXvjfJmSR/3T+1aYaFlWx2XwqB6de
49dWQpiziudMMsxDk3YTzO2+eFZRTD9i/e6KTokytmcqMN5Q8spn0WT6DfkFeyi3YnOEJrFXnClZ
ic06tvXrTJZObIkjdoN8lmG9qSiij8E0U5dQGKF2rGHFIIuufShsZn4m6B53HrV4YD1By64rf7AO
oqdvfWetK4PBdYfbyexz5wEYE732ctWv0PhEB7FpRbJJmULUH8WmiRERPpCqfxKbszR9s3nmX8TW
1GdX7tf5VYup7/HHYBdGg3RLs1Y+Rz4y4tDHrmrIqyuFPmuwE/2tdNqXJG7lI8UKw01VW34qMVT5
KrFPYoBoh4u4KaU6u4gmsdChHEUmAoa6UzFcLXCPzczgJobHyNGuuX5rmmJjd3aFYWG9BmNeHs3J
Ko5Rh1hugQWXR0lm0XSVDWZWnrzY6YGOm1HzECoWVuCT8QwhLP2QjcpZw80sd2ITjQ4l9WrxWuoj
SEqtp5ZgGab0k+/C9KOqJh9xV5ZbCsWr9IMq6myLHN/aqOQ+PkxDO+a2ZDzpYWady8SgwGIZ1k7y
r4lqyT2PNuXMtE7BjYg1e1nMSuqviOA11O/+23YfItYMqf1V9aqy/d/2V1sKYDozfqjHubmMUkW5
dGGDvqOqS+dJ9CuX/Rd9HMzXxhrhA+VqccpCzYRsXKVUxA3zW1/ZNzF01NJTHWnOe93ksmfXsXFO
SwcDlrqGlgIX9gU50g8J+NU6LlY2ZUMnueRHZY/xt06hQMzQ7ObB0bvgIJlWso3SUH6CqlK74vDW
/C6XTvOjI29EGZEew2GctB0x2xLqbmncHBPmOD93C7ClkrtJVheQcWFUnUruqSezDL3eV+NDDZz8
n46vMaK7vLeiI6H4GYy/J8+BHHuiP6Tu8SSOFls2jWaFnLCy9P3XpuhWHSUZN/y0o6+RgaLeDD0x
trI5oN2+H8Kw9KNJefnBCg1pnSqFii3VYO0M6n33eN00J0XTrY2ZZNN1wsfF61u5eeHXKFP6Y1uf
zJ1vsHmk343zbA8JU9KxMDa3J7Mt9B9oEoFF6tznufr40WaJhUglmNd1VdWXWG3rna5VwyGyWwN3
X7/ElqCz4GNRrMqND2WmWoLF8nv/Iw7GlyTSpV8SlZZfH5TlCqi4wvg5pcO3UJKsd8VsMmjHyvwU
mrDBmaIED0io7W22QMVlyU+PfRobW8IB6YONFIga58YgfsaNzPTn8IMb8CfiQ+mnGuCDTHUSM2wm
4Ulg678yyMhq1z8HWHM07WPfUbMMp7h5dlreCbu+Uh6o2+goz8FhCd2V5RFc8/2dqmp4UI3WgjSQ
U9zilC47ijXLqkkBgkA4dwlYF/xrHhVrcJ7z1HlXplg6673jcA7A99ZhWh/EZqdBnsutuNurcQ+Y
SmFetu9KSt2KxnZeAgTpbjWE8rmvSv8lqucP1QjUi9ialwpwSzUexFBHsY6RYvhXsRX2wbZNy/RR
L1T/xZ/JJRZG81RqlvXib0c/sz5iHpXbdpTbrdUOwWehbuuhNj9LKrKwzKnq3RAMxTs2d6veiOxH
3iNPmDwUl9qXgOcHiDe6PlTcr7alIyrIOOOsuyhZxi2wo4kfEeA1LdJ+CbtDA5haaAXdy31Ao9Wa
V5mdsRmwFLx0y4ILY/IavJE9sSk6SNgWl2bGbQvL6iPFTnxy0FVUN2A46hK7Ky7asjBB8R5tSTvn
VjU/EgV478po+pyipdCjRc8BBwrkXqq+x/MwfY51ZKzGpT1a2v97vA1y6T7et32OQ3naqglsgG//
Hv/e/n8d/7/Hi89VqwHltqOv9dyIVwMv7LdymOqbaunq1lzawGXUN9GR8/L71SaGAIpsbuXS9te+
PDnBWUnONlZ5JoqFsagtnaqRN1wZ2T9tMvbRTq5v7sNE5xg7jlvX6A2C8kHKWgPBJJqvUamHYG3x
W/d6ODZeNirFg1iMOv+von9VXaWp1mqYyKegQojHTUpsQGiXT+2yEJumJiG6/9rOKq/ndQ3W47+9
ov2+KfYQbbDtjnlEQdu96etI9+2Um9482g8lp+tbj/0HRDLnI0HPxEVV5nvHR0uqjtbjZPbONw0A
HdFCZ3gwbBvD0QTeSpHKEdlX1MQIj/dNKW001ZnfIDIM246jCuDpK7KsvfiMMKOcr69a44wTtnPx
O4VE13JszCseVM7aC3UjBq4DmrZRm3Y8qHUIs3sx3BGOOl/mOkZYIM7l5Ut0iEUPq3ttU2SFEr23
9nqql8B1Wv+WWYl0AxDdeerOwUYsmWeYLhrsGCDklu4yBUEXE4/1VqqyfsvLH1h87Xelt58gRoa3
KMYJPuna/iFqemUnx22298dUv4SBiieGVM6vaZj+pugw+83OIXbwB0nXoWNh/XvDT2arjV1wqYqm
uRXLQpOZHoYFuMRlgKYuUqSGkg2jLS9Kii4eZLK8Hpyiu4jxYhgGT2tMIycM0IDTJIsnOyXzeMn2
yS0A1oGvWpNegQ5hEGFgjKZ18rjBB62+GEGXbCukNeckQ1Shjfp8smwqi1HHm0crG6J9Acr46OiR
sSfsURycaR4OWTWOe0mOymOmFRj7+H10ShofxNNg2aeknPB6rQmSRF3ib+K2lXFgkOuN7RQjQleg
ywCg+iv5iXKdxlZ386E9wQ2mdpA7DtVAVd8/zR1WP5g7j8+RAR65092+CwlKBYX80pCDXoWjrL2O
tg3LG+7pG94zvVtF03j28aECQZ2nXjWFESQs+HE8mxB8+On8PWnstY8f2TvZ6wauTbRo7efoiVrS
35Epz9+lRPtO4Bd5uREQKA9sdZO1PJz9Qd/2yxHsGP8O6sBKLB5GXqjMCUgnJSbfC+oS1U7/5lBr
wCtgNhxho47XGiP1hcY/A12rz44xdaCQ+QXwZlTuskYBJAO8b7zE0FqYlI+7XJeiZ19yrIuloKYV
RvCh3iO5M/xh16fD9K6bvDspSvBsF/xSlCkvwAbI43tEAeA6KId+J/ZS42Rfa4NyyC1l8IglFgcU
QTGvqktlsOFgyOG37leTPgFEFEPE2h+N5tIjGv/uuQ8fM8En5APuxxFtVWWjQyOBt8pwDLwYZYuV
Yyt1rx0GlofRlzPwFZySDN42ccsBpceyCdHOWU9tgc/lsqnqE6Il3Sj2YtNPa8VFnRi7mDwgkjMt
XgqWhZqH+D2V+lQeRyepcLBgTSzuY8SaaMNpnNGNSonSkFON9f/YbwYYVSJQ/69ji80/PtrCR2DP
TMj9o+2+i/j8MSrnQ5a+N1MYPnPP9d0itoy96qOt6HPtSXYsf6sNobSac/7NllPEV7MqdmJL7KRr
zlPbZc7ZMKQd6KL54nQNksI2b9/60apcbbCCb20gPSMocn7qirLJbW4HcMBXgZKrEQOA8nZZ/Jtg
xgN0kPh7FdUxj52mfV/s7leJ0ZVn4txHGYj7GaFAdc6VKtyAM53dRJer871D9DLB+mecjiVP0Vor
uXulRAbn5uUIYhcx8L7Zm6PlWkNNzvI/H/LXoaUxQS+k+q8pNaoAM5cPuR9AbKaDvCP5FR88e5Cs
UzcGGBBhHYrji9SHSEhU66pDcrym5nL3VQoqDPTQ/mpD6YulUmrvLEIFZ0vGuCSWQf1/bS5tOHUP
52hZiDZKMJU1vmhkQZbee4cYJ9qqWs42+oArgNhsTS1fR2BhvC6eCO9X9fcI4YJTyPWHEkzI3/py
erVKXtrrqfGf8jnvPUrF+pvaxdAwrTF7sDWgKjEQt/Nk9MOuoKoWgmNEzT62VXsjdWCCLHfxwZKj
S57K1SbjXfcqw9olYkD0OjVqicB6kb3w7cIVMW/7LTEhoBizrn/iKfruN6n5ozT8g0wgM4CEg64p
qROm0i9F2Zrg+wgykNDofo+Tc/LzvPihNfE3SSdKzd2SAnqqhgyjxw1LB7VggPTM5mx48euhgWnO
C4ToHa2wPIYZUkDRm2PhefL7uXFFb5yGGZ6XMOVE79Sa6aWW9M9kORIZj/whrasn0RfrNjEnQEvM
yaOHspWlS4yTEOuBMUcPYk0s5Cz4mFW52t+bxBpuqKEX4+Pztde9V7YyaxuTiHJFm9WE4CbtBt0p
cNDVfdz9c+QhOzd6YR78WWXsHONKhRLpaUyckhSRT/JESZWjY3fKUUZHhWY9UrbpDCpGdIjFaEMN
WknLmFqSpmpz30fxpR/lXEK2+89h/hhiWDEaMnHw+9F6bDpWvTWV3tdxRbefxnzEHyNnU5JW2GHp
nmY6CMGWw0tDjUQQBesfO4qOr48UXzDMZH/j6PrrV5smvsH9wycn4RL0rU7eN2Hr/a9/0330P8dV
fmYB3Iav77CcBbH2x5ddvtzXdxI9Xx/aldlDDNgVqfjWaG35WCzDxABfrwnziFXRIxaTOP1iVbc7
0A3Dd4eM0Fnqhg2zDezUxubcJFG1qjGwCCKkZkGTfzOKZoKhR01jL+/N0J+3ltP9oix38lLAinL0
o1cTrCN1Ez8KBz6YM3T7MG1/1pnvbJgzHW0QplGlRp5iTgvK1vlhSlhkx50r1dzIAc3q4PBthxhj
g7uVXSevvGfuEOG96E3vuD0/O7ge03PtVxQXdy9KMHIwZH4QsZNLLzcnK0Z/WVH1REBnnRLdKnT1
W1gMJ4ms51RgiTiBYCiXhF8hkXRI0Pvu0BHzmuokx0hSbnWbSFc55pW3xM/oWvlHnbkI9nJL0zD2
yKTS5PzVpmDi4s7FkO3vewVE8rysBrmEb6p0FR1o0L61M4qrqu2Rcs5PTfXUpPpwHZgItVYNCz3n
lXyYKRkBXhbzRYIXqcRkBYccbA+qzoLs0I7uiNRUd6g3NNJLr4w4gC2LKfVv9YCOPyuOVjAYVP2z
KIgWr9CYjRu1gDUm2nIIDNsZlzUCpv+2dTMTCZCm6rbCRa+wDf8hWxbgKJzSqq6tCa4pbeHijMxh
rvOyiFKt3NmTNblikzuIdo2hUSAYar6a7u2Nqb9FRqsdRJMtVSpcsnHGLrQp1qJNLDTVV0kTwWwU
Q/7ogJinTc3XB4tmQy3I705FvhcfLNr8cHBNp9W8dqrJWC9fUnRGiZwfDRMA4dJkEFa/WJbkDUEY
34pyXSAIvraKEt3Imf8eo8rfD4p2BkSenkbMqq5iYc+w/sFaGZt7Wzr1OSZukPkTWYolJI2+hud1
d0iMxLgS7De+9u0icz0XPu5HYdvgomXz0uaneAzNRmlvv7ZxSKo2dZHqK+p86Q9LQz0uk+e4sR9m
h9lBP1fkiqpOvzpOIj0Y0TFYNrQo/mcxGvVHR9TyMOnp8lqI3gf3Pwoz7uPGBMpROnPrFQey5MLE
uyK6YnjXXcpi8r6uqLmMAmqNWxcqcvNQ1Flw0wmS3dS4eCr9YDyKYWLBlEx1sQUqd2JTjFWgrHtG
ReW42Eu0oahIkSQkZ97hxpUjB841zTXnCpd7Pmha9xn4NZSQpV21sh4nqdj1YxvlvxgGAXNP5j48
ixHM/K5ypGjHaOb6K6ao3UmBY14Ri1pXHMSqtRLaeBmMs3UVHUoL3FMuSc6ITdEBMEW/VCkTRpw3
JMixYUsqWdNWfcT9N+mN031sSOwUM7PG2qZqFW/siYoJcJbhrUQN4WHPkqw1CzLaymorf6M5GuRw
+C03UM/RTW8btKFaQvxgJB5qaymmQouXiVgwd5lxy8LNU51HZhtlgB2ehFmIv5D6fMDD/6wtm/D1
3vIWLz+8NRzq7xZrFR9z6INYw645I399aBeVULeUMIo1sRhEoeSy4KWWwknRCLq22zoqGe8xBvhS
TM/hV+HVUuctM+2u32V1JszS8ha7CB/uC+bISB3EdiZUD72evemL8KhblDT18hXwJkJ5ZAr9kVEB
doMGSVAA7u5BLNSqHWcMjuqFv/GfVTV1fkSJCgOjycE+iu6+n1GIitUY7AzI/yQmzQE4n6QdlL2v
M2ZPWJAkcEZi2ySFKM7iVzewl+MSldnCPsHuAIUZ8gV9LU2ahMSu+zV1+k8fWkRaVNsR+y/PUJ4C
fB0PRde/W5zWY4Qd2KZV9M9w0p31uFTVJhymcI7ccbK1+HvvZ1usif8AOaxwrQecKwmXtKPcqV6d
BPquxajtYGpFuTd5SUiquHYludsOuvmS8lcbxohCH1GHzH+YS0CpmZPbAOlnyfDiGhHzIkrLl4pr
a/lnibUMaMO6AgvCc7dXDg1ki6AySXRpJSS+JB1Pf5wYJMqcN9NpQChaykqSMp94PwG3KjR+6Fko
rTXjVAz1eGhCc/haaHo0Hnx1OXPZ9JkpanVA8lsdnLwCOi5Wc9vplbVYFdarYk0sEsuvqHZyoGEs
tfPFYsdSahUCHSYd/+uFVTpWvo8yQACLRnT5M8VC/MH3zS7TIMso+Gb6i4ZpXmoUxekohOZUrLYz
Aa88sybv/p8R1+l9U6w5yoC9FQJebt4FnEAW2lL2d18YnR5uO904JkvtvbgOxCJaNgdSHJs5ak6i
qfQNzB0Cm9mIsDXohaOBKfX8f/uieEyVpsZ9VMvRgC2qsa9Vq1OHfQLkC5E853ThQ1Q6NgZiITbj
CAqxEkm/a6aUwxFjyNadG6vHFUWKx6NlF56GTVdbjJMbZFjrhvhTe7Jd8Rajyv6W2M9PJx2flXIB
6zIfwTe2wHAOKf1E6nytZj260eScFVXowigjUTqX4cmkFuYc+N2KfHvjDlN2yRQeEblTGZ4DZfUo
V+2KW0ZJCp3IYll1e3ADy6vtLN9Q36u7ecBByLTxpLXe2rrNNzpJGKrYux4vlibYRC1GlHruSn1G
foQyQY8HLjeN+EFXFXM1KZO09qUWW5he3cD+B083v2h6us/LkvgdlkRRo39UQ4Vn4ZRuwC9FawOh
X9F2pzCoZZeHI8rksCi8BkFG2J0Av1JPEpPSlWRSr0FMUAUt1QooW7QZqsUjutWowiVEQXJ6NZfq
gL+x3XgliIrGJtbYj78bixNj9w5WKew/984pmJJ4FWGw5eexDNcUi9JIIVzdy4BvtRg6PqaZVf87
9lFky1RSrcbZsLc+rBupbHetGnIS4NBFusmZ1kO04s2gUxczvDr2ErrECJL5WPPT4tG93FsUBXaM
Ze7zZKtJE0JgiXr/bpC2zCjmFfnHTybP4dqe0O+XkpnAJqJMx56Ze+poc2zwaJRv8ocHuTPtEvs2
gkDakfGUTxTT4p5h48Ag5/yjS1S6aOa7AGCwHdgyXludDnMK1VMo/W59vGXq8bxcQWpstuc0nH8Z
dK7yhgdlxUu2ZPmXQu1+VBl0JJWf6EoZesyapoF8Y2jhmCPHukdA9FQkDQ64JjoxFNxeSjhB0xGF
z4mcrsx2QYrAWnZHtX3zeV54UF5dfJnxB81I4dh8llk5EUyIuV9RlTNB9DLOXSVtsqDxbxPE9bmy
v5cprnqBHHybemnT2rwIDkrvLRPA3tTCI7VyG8MJf0pwWN1ixJtYGed3pyJgQQBSkX5ZWCTCNdKi
vaYQyXNi+QZxwV5pU+r5Yf88KfYGI1zKR0JKsSRdJtvKG5KU/EgqpdvM1dh5U5iWG8l+DaU8d404
89d1mhOf6fONYUrFaQ454NASGYwU5SEY4xY05bTv5G+8+YcrZ7L6dVc/NQlWrTV+XcTz16ZTfiht
D54FQJKtYXrc9q9U5GrAjuJwhYtn5jIbVFYz/FXXwTDVbacxc2Mr3Bm6JLs9yC4z1l8BiVU6RZJg
vlLmR5Xs5THuKzbEUFnpdooWGPRNb4HTf/ODqgbqVPyM5/dZTYCvpeEPinMzr1FfsFB86amXJOsC
LXU4OiBTl9xGO3a2R6xtnDqLkBlFwKav/iZ8A8LE/IgH41KMJO1T56SrDMuU4azJzP65p8frHtfh
tmxO/txhIJtPW+x5Tdxl83A3fcc5m3j1c5J3n0qHobzcTlc9ZubfzQuutyAQiDU6iT6dO3QOZLKj
ZhiwYcA1saqLDiBY/K3nJLl1iSmwpEn7cmSSFepKtWq3nHvZSy0C/lgKHLVyU2eGf8PbsF2T2olX
Y2W9mGPmaXnHjUACQ5um73jcp57ikPBu6jZymyZ7o14UkWPLO/SYRPglUb1p1hgJLz6xVEaP60ZK
X4H530Cn2W7z1psQ6KooQXc/7O1I/VlIyc8sUn80lYZZYA2ZX+Ydigj3Nh+6aWNnJAsihVp2O6WO
KJyCd4Uo6JgB+xum4kmOq0u1BKryaUnE/tIaC+uFgS8cUirb9LoL965ej5K5yJ3Lhz6M3agwiZYs
hbpVMO4LhYdCRo2QCbwP1gt3TTNYxcq+zqIHi0IMt0yLS5YUvzPN2leV+a2JePEa9Wtop5mny+mO
QhXiQX6LX8vgo6u3h0OLm1kAqtqrqEBfd1oMkWfoE8+UcKNXpXZyJSMfPV+TftiQjUK/pxA90tY6
plJqa5nbaayfsXkjDZ3pW6IAW2MmkhnmL/kob3RcvTd2aFI/TM1KZHCZScW7IxfxoV8Fob0wxB57
LYQ2nr5Oc5t68Geew3r+UYzmm1pMt95cqZlZbcxgPM+gORMT8lyD/6RimucCjLVdNHAGC5WMmt7s
E9+nTNvcDpHk2RFe9x9TVH46Qfpslt1pNKlplIfXsE13DTU4ycg1EbfNBiQbaJr+FAIOpKANMFqd
Gl5S8gYu1Z5W8/uEKm+ku6opBoK4E8w4+NBAA/CuCIzPqR0/8abOXCuVXhobkE0bqR9NlvwYwOlp
1fiBvuwXZbvUxWrbuY/2nZ49T8jIV6lcPJYd8PIIDlOfUFHN+XjSMRHbFqQBqPnTiB0185YEJDC1
Zh903Q1PIzwEbeLjQ2v9avQGNAVPWDy2sXrPdZC/AJRdSR+wvJRzsE3pSW3zWwKax1XmwVjrjrMd
TWf/kTUA+qAN7YvRaOHtJxTLT5RHhPho4sZ+xBSjuKAbpoTPApuu8ossfSI7RIVb44ectadEHt47
vhSvfm8RRRiQPtNXp5aO3PmeKC4r3a6zOPXBRcGZvjDUbRsPu7HwN82uGfJNw2nhJsGbP7nD0SW3
FzH/H0ABW+UlIkq1a/FTkxuMxUbnlBSwPjstIZ+Sb4aIX+9g+7/SFAvlhPq0fKzfzK49qU577ex0
hZ/DrWyDTyPjvREJGdYNQ/phoamHT1r0K1IzuDzoWH/OXBtkBMDG50wbamVgRjOubU2mwLjb6rxn
7B3elovsgvVozTwgkolV8XPp3syWoPKc2qMLh+chjcfGrSyIgLJOwZGWBc+Fmf4q27F2szYdvMrp
cIxEdFiH8r6XnUdLYxI5hZCz86A/ag2z7LLzP7uW393cqRsTmLfV9GeN6B3klMQDcWdKKdnQygcl
Su0UyN03GIQUOgWE0DRih3WvcZItTiOWJzM3dCXzOtVyEPzbttvHQ+ZlT00GI6pPJHmjajAbmjp6
xAC+9WHb84BjJnlzfspj150UQGS8jRk722+fJX0Cu+l0n3oLaXySIupeus+6cTZBD1K0ifAodhLH
SwkR1CQ4UgrjvVyW+PEwCav0eFUFRAQ6Wc6IWCe7bO7tPSaTb1YEvIcneNeXP5WWufE08PMs4OvE
0UmXChzmBhiKMZdLFT0q3H481ElUNeHfM0fVKYiK35iMhq6udKSVtBe/sTEqyb8rkOvsuUYloeAI
5kc2/pz5uQuqo8lkMWjzS++QNMRfBNTVGQHRK3PtV5ukxcoIFq8IdfwxGbwBJHY/XmyHR405eYnd
LQ6DPM1NDKTiBo5q9ZaoFb+OYWXWs/xg9NnIZDxNXN1mDmam1G0E0e+eeHZ7NIqFkGWM8N7G4cUo
hrWiGiMTK0wzIgu2g9ldpWEs95GUXLWACTmetLlq5FuNyFRVzQMT2rDfItLWGjPzCAi9mGHwHb4V
7NSEmr1QqfgFcNFIvwn6fYuKZO+b2ogzcEu28pKVYMxA3OtuSrXtbjaC2msgYjpDvIpn41x3DrWp
3S9DOmC1fIowZs0JQgN8pPYuKddIGa9xr+sbOa8+gCwcunyG+FwsiObPSse4enQUxPpF+FLqFjMh
aqBsggRuJQfMO4sIzCQl6Lm9pWjJwBrSGlaxibjHnFCFGN/iDgRkP0z/Q9d5LTmqbOv6iYjAJO5W
CJmSK9dV1X1DlGs8JN48/f6g51q99zxxbhQFSqGSBMnI8Tsy2y19J4zpWVetc5VwBUZ8w6kgVAJU
8tu0g36btTgO536kWfvYGn/N4x3MmR8ZjNQNuSCVn2t8T0SJX1FiQBuZWa9baJXaaWnBm68KznwL
t83DPeRNb06KtrMIPNq4pvIkSrHrMbhdJqlygw8qUqgJAvV+cZcj/SNlYlOME9aBP/vI+NAtZdoF
eo9ZMhJSHA1ZnmYZ9nZUhKbL2V8qaAcoTIhNjNCvUOO3cYRHUmr8Nqy22Fgj7X4T1yTmTVqIJvaC
uvoQO6qOq5y9TUk53SguZ4lt6u80XL7JUJanPgW11gHuJ6KKUl17xLAv30KVQUBpaFs1Lc3lBX5M
j3ir6wD7TroXJr602jgebK13qAMS6WE11+Ce0r4lWoUddXtSYs62shabJpM/kqxAjmTdYYy5nUvq
56F1SfWlSbGxsmg/kDiOa+d8taCwS/E1ae6nzOdkC5FNcpp2D3Yx/LSb4RMn0cM8TZ6la7/KMTZx
Sx6w6EV8EYy1iT/JUHjgIKoUT31qP3SNgywjyS+90wGgVCpAtvszMVsS7XPjOWgfO6Fi1Y2HKAli
JO6odrAdo+KSmeIsNItLN2zJcwLHqFX7Jll19GUxbKNYvSdw5Ifek4rpdsUujKbHKDB7uID2A4AK
AS5JgGfz/Oa4j46lQBLRFy++vB29tk0osCkwsa8Lt4lebidcbIk53/R1B94Q7RVZXIrsB7Z5LmBn
cOCc9GoZGf6YaKzEeo2helz4im4ZnnPXhBh20vSDu0A2uNvBOSlsf6jUNyXLgFo6fR+MeO6NAWF4
GTZold15Yd9+RhXUe9M4Ul80RUaBMdgbk6qS1ddwU9MjlbSJ63BGSlXselrZW7wNeQiZq3gB3Nyi
MjTPcZKvyY7eInDKaepyT+nxBkxcfTra02sp4swP9H0mAKQLdKhoUEPfIgemFN1bWoRLh5qVf5Dw
q7lW7XFDACupNTqt5NUp+wQR6WSlP8aRu7dJqvdODpQcvdUCEzbAwxEh0a7t4qH8JQMyMtJIXtsw
2hkEiezcaTzJVP/IFAS7UYLz++I3VLWfMJJ+AIiXOwWOyqbiivddxWZt6HIpDUNzLaadiwvwNNFu
h89VbYM0xJ2tRBZYoUTIQLWSBu1fFtALieOvMsjOqq1gap5IkoUCE+gpbg4RBhsbSEv2pi71r8HA
dir7oVl2sQ9L7ZetKQd7HumfuLB5DPlVllid4tf9hd/MOxX1sKv06DpjOYyzb5p6pMHiQjDf6ogI
1/uRuymXIoLD4h1KDNTv/jf5ltfAJWI5Zo7SCDrPe/vF1cbTVGNGgs8cWfJGfetr8V7wY2GJ8hCn
rr5XlsjlSE7nzFRxfY+LbhfHrNNUan8phxeuUWggkOqX6dDy63Da8zpQ8C7E+DY6Eiv0I9V0ZUsC
1v4FIWmwGaoA9tCXO75WjvFKb/vZzjuqTYip5gzjjOhqpBOnLHVZpjJFBQYFL9cmJFt6vVUNvean
aum/Kg0uVQ5ngobtY8mXtykG40HJUlqGwnjrwS21cOi3pP8sfipueI5M8RzO1kHLKNBFSCgfsxMV
AE57rGEdHe/WqjMgGuMkTMPq3o3CB/nNxBuA/AwoK8eof8gEKzWrRk+TDMSiCPUtqglqmPSSPKjh
GQPSbAeH6z6x+zOwAkI/JbuKLGy3LALPw+LcOhlP2ntYOO9217w0Kidmar6QffGkW8VWhOQUEgGM
CzhBstNdU3O1IOuCIX5oDPWta80Pxe7pK8N0awyy6xKVZkzC/d+eYwPFRH+sumta4QPOBAANbjFv
1n4Gy+LVUcLzjFMhltrnVLdmGnfNp6zGXWUrLxmRxBs7MgZvKCm8VRM2Q8DZQhXTFaWLVFyoG1Nk
d2XQfhQCCUXUzZhSQn+quyc7EycjtxpPVzpqqgL6vYpB9ZgoylYs+bydq/lIwYmiT8rPKI8OGFfc
1XG0U1PzK3Jq+lQ1KCBJqkQpxnt9ktfUIlC0rrKj7IlM7VTpwwp/T7UGuqhOQrcZ+0kK8Jy08N+C
AuNg0+dfOHXRzY4LSMLDuVA0/J0sLdogegwG4zFokVAEwe+5UJ51ooRGq4yelfQXnomFOeueEqqw
sQb9OuE9tjVa7dPu2qPuxk/lALKOAvCrDZYvO8p+TVr/mhboqklbwP2q5DPHw3VKh0uZQM8LwndK
iHeCVaONXfY7U06/Orno8lRu5EruwgicS7zHddh21OZLp3Lcg+JFW2OiNavGOgHwOt2E6JdrkkiR
NsU5z4hTKs3H3BkECLrycw6Hs1phIe0WF50pXNjOvi1Lx8sHTO6K1o+H+C3OauH9rkz5aRrZRyAl
XEu9fMhxa2ztnMnFqklbMlvs8U5zMfgB+fGwnNBqa/KEzuhJV3rI6Sh/UVkcpgFbwohs0CRRaep1
Rc/ZCOd8FsZWBVPFgytEC1IMnuq185iQlBinuzm0Tygo3y1R/crm+dbj8wWsZl24Ql6tFLc2pdu6
RQkH0wn3ep149tBBOFZIi0rmK+KlO1xr531lGr6JvQH3H408ysxzdK6uflb7A5kOuOhDAx+dDpN1
PpQ03MfRpnlj00/ZGFR0nMXFxcheOpFuCVC9r6P2LeqBwJdTcJ6ImIJYou5CixMF/cR1zoI9HfG3
wG6vdG5vAUb5rBLQoWWV5pNCdMpE/tRG+s98tAQLvYiyFj2V4+LyJFpujEX8tFIFQpWmDM1jeWA1
9kSo9ptsk09Wv8+oQNsjtvlkKs/BFt3LmynPtQx+Uh7Ax4goUQIa9WcFIKfWCFvpJjP1nVw/wDKi
rZdMBiVDFZIPqZxLWypX1pqvY05vd+7sHXnZxbY0rYE1/eju8hkrmllk6aGoL0WpABBwAN9JlU/W
vZsJLYSIA+cwzgq6yRzLSkKywtEJ7/p4YNGIcwLYvuLJxCS2eDL3U5Nrd0oGglWhRACJsFmoOZGK
PEPbT5NbHZHHxZt6IoNp1Iz8UZkaTOPttNmvm3/2YUOfcF02WbC1kXBgxC917lUtYeN2XpJlsKQ/
jW+OiDHjJsDCssfJq9zpWNpI0hE5/bLoI2sC/qltdMqBz7ObNQrVTgR0+jCxZ2nzMmd1s++p0OuB
e1hf04CM2yfyhd+7NluUXdx9ZmU4Cq1393bw2yaz05sy7R0eGfeaBrpbooqQnOPsp9JhqFoalPbW
oH0HhcNFQ4WdB8GHkYjOo0XkbLENEK6BibNa8JkspiWnuouHpWSLlFNkw+EL7M/I1T/7Bvr2xCQc
dMERJ2YM0ulYta7+6qaYfps7OSmXanm7eEFgDAv61IDzveu84J+H7WFBssRceP2UnGfVeszlTSai
3yTZ8FSEoM+Z4xxrKWhp2rdUR01uO1/1aGLiH1b3k5k9JAt04Co5bcOxPgk1HLymNrgiXFLgUZXd
kY9RbKuwGsHw2y3F9cBlbRyLXhCoY7J6OxhhJDCbgNmhWjgSaLbEEzU1bBwaw9pPTHmrk/5tzJeg
xTHp94GR/x7iubm0OG2EtLdVk5WyEbrcYCcDfMAwfDdS3+LJvrjhb70xwGRr8tAcFpwydgqmx+Qp
H14CI8ZdyGGNFoVGuEFivRlbvBzGcvQcN2HtbJvDBkx1n8Sq9pq6zNZ4x7K6pcUy5uRDafFJdHRf
rF5cWWM/W2r+2uRO5iu1iCFahG94jCBhd/Q9aibVg+jBNLiQDm1ih+gc0qTqvKXt6fc6YnWd31hf
0NZZIRjSTNM9Qaa8Sj8ZYGE71bHeZ5T8+UCrMugBV7BQQeIO4j60I2s4hdwlp8gcL7UsDUVT/6xl
GAKqBpYvfSmhVdGwMuVXmlR4vxTDIZvoM2uZ6R51cWzztttMIcBUM9N8su30vaPJx92mVDYFpIcm
K6NjmPRLAa3/NJG4bOhWhtidjPW9mucAK7r5US7QU/CrosPiaalC7dqeG3qW0GTruxBpYEcx8hBY
nJVFSbOzU9Gd9NcefZ0HR0X6bmHikj4Be1hLYk1X0fGL524AL+OEwRkh3dcRLhWUd5uxTruHisz0
bUO80WLIf6IvfwnNyss6+jYjjhraQFuTWkoek77C8YM7QlSJwKu6WL20g7rLqSk3k41yOp5JLBfq
zZXC2Au1q3Y4RB7nKrE3Vlr4kU5gyxxycwhD0ZwG+u2pA8E9SccXq4BkqrY/QM34/YsZ6g8d2SBu
kruspK3OuhWf2sQieqXf4cWAi0RVxOfWBj+tapr20hgVRLH4QWZu7s+twc14aN6w6PELc6k/S6Rx
c380U2bSLC5fCms2DrZewmYW5XQnmgUTqqHTEL8Bh89Oa+rajDxxtBu+iDgtlEEgwG5oBHKhscyy
zJc8q3PP1orAw3KlgMuJ6lUmHpFtBQZQyyV5y0beIp24hI2sNj0hxJKnUJ1Nkby2Ft9toLXWIYlT
CExc9sh8XmqLT1yZvCV6IjoxocW0BiRjOf2r6ZoQi9P8jNXneArLB5UWCmdUsQn4VfwobbD7bmqW
e7y3JqcdQSM9qDNVlg3W41uOLL0k7A+ChTvxwjkRq50o9oDFBh4xO7e/lBHhLWhl31VLtI+5Hvh9
Mr0aA6rL3u5/NAFaT2hA9b4giIYpur2N8cwg5bcgJYi2TvghDavb2k53F4Kh0jh0dYxRwom2uSW/
8G/mK5qS+17tFMKnHRQwvUPsRoEwoZLwaXU6dDphIx0JmwVnshlgt8aFhOpfXsTUMt2MhX7EqKSc
KStMzjkhta8xNN9V/Xc/zl9YzxBugVG4Wd3PjaXijBPQhw7eMd/i1UK3dmqGggLIEPeaBpEJfQ9l
6K8DGLNFik8S9X4TKT/dWjh+p9UErsVpeQH5s/1sdkjHE2A6wF6eqlHpsM5B3EvFyrp2j7GP8PDE
SLfcto+JEUx3VqCCbbD0EQWUHDssx52CFzw85KdWydRd7dzjcUFhqE4v/agd5kalKzzWP9oeRMQa
Wk8Pi8YbB1ejUMxm/vvwEjXtz8wCIjN+631877DaZxHMXbHvR6hGLAe6EQA6chVq9kONbvwWkkei
lIRZE+60HRrlqy77n0ZIrlcWXNIObqXovgaHhr5MaMHDrnxuaQqQ9+bi+1tYND+MH33A8jDBvcFH
oPOuLOq1yJ5Oo010QZ4kD4qQuOebE6fcLMtNCRVlq/Ws+ezFE7+RxbdqDB9tr1KxWMNBY+7ZL6bb
Q5l9wN0gvRL3U/BeVsa6XT/yiRLOqiih/WJm+wgLXMiG21RJDrlKoHMdGPdV4yZ3ZcO5bVTbkC95
M0kXeiAguFa5ph+1w3CVjm/Ant06oyBto3ufpvLGHTahCjY2QiKfq8sCHojcTcki2G1ZdxDaBkF+
ll8JIiuWCsmTrrqBF1W0XqPSjPmLxkkWlt2tsFDmKp/02odfSngAfVWxdhLXvgFmm8fi07YXbxbB
0qhuINb1/CqaOu9Dd25u8fJg0n3LYdLerbusrCLKiM6DTC0+bbNE0ATjIYf+CCdXZy4lWN1RXFz8
637ayop5OJDac9LFCeeB+tpgL7HVdN32QuPgWJa5FbP7GsaRQOVGT7ts8sGvAxYy+YAOItnUY1kd
q7F57m057/XEiP2+zq4jlDGwY9A5o86qPRcPwcZOl+IjPILVgsRRwjHHotLHpoLusG/UTXftpfOY
FXyhxZxtcqnV19ZtJRneO4ebviPxZGmBN3Adu9XBRJOfNmMbjR9Dp+EibgPLJ532YlgwC2XzS1Y4
uaDoohTKfbe2bzmI2FbOovEoWv0A6WAPxIpnzhK0MXwn9bQNrL4lvvAurbtxh/E3zMXg6s7hJbRY
q7As26W6jLxBSenHaMOdRv4ARc74zZSLeZTt3GtG/VB1KW0YK3zJJvBPwX0pxEG6VqbfI/nBSWBo
19g0+m1b5OFOyUhGqDTnt23C0czbl7Htg43ABtmzJ9Wzm4n52Zi/xOgcaoOY7OS3bXGCznn2WY1o
a1W7pfZTCDEqpvA0GPJHnUKmaDm59OYZHcfJrWH4hEHkB3GNi0enb2xXfC6KEwpx3EkaVze8QLfP
OszrDPzF70Pr6EL5uUOo+ENbYsZDqYC2l3wBtvhqMsSW6IhKmq+7MXAwtUmyZ9cCp9ZtMorwArmz
yunWG6AHpgh+RvcwUJhVvGCY/U6Hut/Xl6lLsz20jOPUBzfiQpC+0ItItRGqjs0xw2l6zQvzu57H
ixDdjSoV2+LolAaM4OxUIAQ1u1R0nN1LdQaOcrOSSFDONjmdE+NQme1RG8lBz8cnZZq1SwcXSIcH
vCvjQ15T4rau8a2nRrcprOZVKduZPlfKzYDvTUeZWUF6qp3o1IKl0XN710XbnjXCYpPImXZK27rb
Zi49V0ScLfFDhjODFzLXl/UeW6UjnElu5amqo++XvzKLOLFgNEicVr5Ds3tPRfrR1tHM2a/vh4rf
RcSEF5K3vrPm5ldo0IRMkkVOn4CgGWQ86aUTegKLMjoMILYmX3Nf9zuIT8ywd0mb/OD3f7Q/alm7
25B+AW1amv6Nq26UgWWVGX6PzfjY6Pa3zNpXZ2qeQCECT08UfPJtgrNcHKWqgOWA0Bb2DjiqQmqw
JaBkE3ngbLp8rljyq6DOdmCcMEr70ILB8aoCntiCZhUt8nxWatmW2J1jP1qYP9xNxrS3uYKKsNzn
TNyBpbwZXfwbc7OCznM17ksVWhvy96j+LuzmlZwputFFeavETgu4czKn467sHnLR435cfOipAzd9
9DsnhlKnCkkuA7pTucTPKBMEu0D7svVvAE3Hj2b3MkJJ2xYa1ghQr+NKhdPrRnejOWubJI4uslRI
rTTys4VaLS2qfN9OpupDmzOpLgavK6y9NowhbmOyIoKletQ5MA5rXP6puKtZlIYoOkl3jBBeu1XL
DL+fZPIdldViOtUejULhc5PKKSy6OJS3LMKWDLRpeNHmyD3R2fDGhuxxx4w1f7SL50jW90ZHEAQ2
1fwb8XbI4bo6dMvRe5sXK2UpVAGXe/GkElxlpGc89R6gf2P6N0oQqxEQYyTcCebUvmoV6Q/y1s6q
diryfjcUSritUooy2RzKQqNupSccFzG/3lj4TjRf4pwJKIiqwldlexc6BLeHKrELMI40V2l8N1OQ
K/dv2Vj7dd9QArThvaJR9A9F+RUC6FUJYZRuqMRbZdLfrba6CbU95G42+a1GvZu1qUU/yEAslOHI
Egz3bWh8SHEKDWZNcgJt4LDfLhyHUpjI3Hv3m4yUd5pfonJeQFD2IzFwaFpOBovSKKSMGEP9hmDl
Fg3qLR462B7aUYZZvtNoD1i5dT/q7kLloRyVFUGKE1xXWeuvzRg/w7CkHMWHymx7hBqFdS1m4ykw
kkfBnLJz7G6f1vPeldpdwJ0csajXlQBkRFP6SUI3ksTOJK43ejUaW2iUbDkhxY6EF9PkdM3Rcsdl
tJ96bWe3LVUJzUaXzIKNVLKzGOuvIOm/0gasIpk3WvWYVV3HRYPkLyjf9Mj6ikfzu+tL/Pr1raFm
co/5PXjZhLFCxardij5oyQLYy6KmeabcjHJ+jkz7JbHHg6obxyqiVFVa/Yz9DnIPAUen44ZoNk63
Of/WhOJXquSGgTVE74qdWXGHVYePusA2MP0QhiCHLT3S1H2wbDpxWVu+zoG7radZ7KNW++GSw1pV
7s+oWxjxcXRWBogUEO1IgcjHs5mTe1rqNLhz54eKi1sXlDcMj3qYV/1T1dOLaUPEsKVtXRCOEWgX
yMccIcPGnadz0bnbeDZJUWIIiMnZwCcFmNXZmU79aJj5e92QVaaoNl77ENLU/tkVtJcNF1mB6TwN
rUbBZm6ZckGg8UiAhit+pAR0IjfBXsw06vdC7bYKLNWK1NAx1m+WZpMZim9gQs+9k8FhueWBC7zO
RWpuRFSgTUfqE1TmQ2U0V7MeHQ+skWU3oXUbpTLus85q/AJOz+DAfBzbk96BBofAKbXyiZMDUY/0
VjdDjYMkvFTd5qcdwMuzTGNdah9pwTM3xprkvjbvO617yVVaYLgiLYr0vYKwu3EtihIKxQG1ygID
4icVYzuhhhPNAarfoPlVOdquq8W5s238UCTJkClzNoYWdklDs2svgxTtRSvj7kIDYgbWG5QD9JFh
0yhyPOaNkI+JUNJHltXL3+uOskH/iE8Rt00rwAsyiELNq0212f/zNAOVsfeJNaxu6y7oAOAQpvj5
9yDJECbM487om3MjH+nDVI/QxZ6kinnHussg3vVauerhz4BlVEaA6Y7/Ntr+PRCNdFT6g64c13GQ
rceHsSK+fjnq+oC25BAhqAS25j9b9zVW03ow7ExsXP6zL4sdT8PU57aOwLtrgu2S0NA20+Emxv6f
B9Z2D44ohrt/7RfUBljpDABa/xmvVRYuFuIMTqpf/+7OiFa7hjCM1oOu+7NyInoqMu9Zi+ykXgX3
CZmez1UAcaqUQ3u3blpumS4ZcLMfj0n37NZhdtIreolFOHTcOVrngQwEL0N+03qFPV4Glcl3felU
u40XQtY7rptJ5iZ7hA1i++fAYTCcySqkaba8bZ3hOpdqf4aub+W48hXURVzWdxpiIhvnwAlpSDB8
6Kr8wHJa8dbNGOXpZXD1H3ml8H+o6s2otOZpPY7GK2ll1NV5PZBZQOqrCjfYrc+2ielNcHpR1WTl
w/pgZlW9S2suLayyosjrrBKviyFvvPVpGM3lA28YH2oymJnFlzF5PEewrgC1/h4nbaaR9UCxp0mh
79rWiG+02KNdOYzZPRD8whyQ8gGLOntbhnH/mGKpuW1wVXia6sryAtQ3z9RetRcOVvbS0n3jujOH
12jGz87OTPutGM1ikyld+UvU8ptQWeSSdfHq9En+OcoC2WBifBUzRPbMKX+3IxVFDqYCwlF6vSqZ
OGb1PhipaDb1mW4VlNwcFxphJdAPiCam3OkZPZf7CCzkGyDiZLRz9ZXV9oMNw/8jHpKfThHV7ypr
Aqq3xv2pg91u0iSbdrEMiUZxteqBMHl8NTObKWgJXF73halEUjkrFD99VT2sT2ihZjNJBNJfN9cn
6pjmUBJmCuUOh/ozToajb0Ex266b7XKA0tYdvx8dHPX++x5kPZfQp8HRzKEqI2+ubXWnGBouxMuY
9fgumOB+rMz+z7+6PlE0QbcvGjCtdch6/FFR4fn3EXh/WcFnQ5F+mPuUuEgg0BtpQfmhq8yESFAZ
XbjMFL9VxuQJE4PYqzWz/ZVnylU35RCCET/MThD9rnLzHYK3+zpYukMEcotsdrAzuipudVKK0jjZ
+uDsWLz2XP+5Di5u9G9D0L+ZJVYukemjHuAHmtP5obCl9XO09NILw2F+dLW43LlWjt1O3vR3sPud
PanNwY1Y02ZrVKn6AqMwwTApuq/U9LGYdf1qyByjBcMagCbAArs0qq6cOABFYZleU5ZOewOvhUua
imzfVbikZAUAV54O0yU1jXZvFLAKCgH43wktv2jdpO9xtgkvmqtbey4U+5ymCAFKJlyusrsC0sle
Iu0/GGYSPVCNUNJptvUZZnf4SlhfLevwTdOG0+M6NDZnha7Mf4aOffOvoQYy50eVjO9935rMvl36
BHsqOZN9th8CvE1xW6adse6j4bnvKzlE/kBc6FbWKqhfMDzkekOychLMvh7Pw8P6QLys7RnYSezW
TW0Zp/UocUNDmnvJ1EZwd0IvG1ef8KjH1fjndVFCU9nRg/oOEPxrJs0Poyo6/XD971vpYnuDTonV
oHMoSVGBYzkgBkaX8GDgKryFtDP6676hdIIHqns4+jhuggkxbt1nD8Z2mLBnWreGKMivWJQd1q31
QOjT3ENCeh50Zo6xPpjCDAhu5hr6uw8+Zw2Ua+nH7r/jwD+2OtZ2t3WXdJ0CS7f6UNZEqI9Z1m5V
fYBdQQOl3SmJ4LcjDjLyUSOix1TmlF6W3txsbgsQAZad9CZT7892U9UY8NHH/TNy3cQ4n1bT8vD3
EOsTpRm2NwtIHc9pBxuYoblpwaQe1sZ9oWT8E5yY/5+doWmpB0Wjxb++cB24PqxPoEMFDl5ePM8S
+njqWsdwWYBWUW1ce/o/tzCvoLXgGviLrmEDyGOW97rEqMKc0eOUHYCjYRffhV66D3GI8Mat6Kev
+3PbfcLuQ31yl3K3qpDFKFHH+KI8lRJXKHMibTqYispf93cRK6Khk6+gODbmRCPxqgnQZW4SOatF
g3JqbM6mzfpnO5FcWow9Vuamclp31UnKs+v2nz/XvX+f712Ea1mu/P7X/nXzX/tM3dGOeZX6g0MP
ldyr6RTp0z8Pqto8xB2fdRbwxfPINt+0BPGBKlP5C9DuyxTSelfs4qXVtPYoLEPsHS2JfDc3cP3A
A/5FlBrwGQqPQneYT0MNX6Y6i19JvCTUmAkTVobiN8Z0cnDZCqbE2MIKZ/4rxutUVfn3JDH17Br9
LTQbFQZp6bBiH5S74fWgaz22oirQ/UYdjPAQ5AVL6xZpl6Pn79LVfpJPrjximF2eCh2bwdieISSM
3a7KZfbaq4Bok5JpOwUJ1y8r8DhA7nevfR3KO62qs52KQOxYdmH+4kzTkWZk8a4NRonqKQhOedQn
j4EIf69vN+sOv2A1lje7zPtrEIIyjMsLlv8DBiWYVgI3sLBCscdO8iPBkvSyPhjF2F0q0UGvNR0s
DhRW6RUEyYuhx2LcrGPQci5/QtNGAydO/2z+9xDr8FzK1zzPysPfQ2cGtGCh9K3fVUgDxnE+4tvi
XtetIkWAZvfY3q+bSQ2LBXrqcXCaqw0g2B4bOiCww9TYKyulfp16cNWkENVPewa3jseseS+z/BWa
x/BJRPOlox79bnoLSVYRkmBfzpvSQSawUVjIL+1oN0Tfko8wZJxQLHL7HJ14i055MZcr7QqHOV2T
m5ho6f26+feJNFNycpDhWfa0u2/xi9ITI25gSH12rKhyd42E4juMVnOMjO5u3Vof1iHmMm7drBZ1
kRhC+mWt/RCPqnIsHHRdOSp1Vuk9Jgo64qttvDy9jqmVQPWyjJ5obZqM4bb6yZJeufvzEl3LvFoP
zdufwfxOV41kCbM27QcEQxzkv+/x5/VDkNecWbxHA6XgNMp22HktPOzHMM2Lx2BZcsRqDVfnv/uc
pmu3KS0wqDtYwqFc0e9r1XHOlZ7UZ7Qsr6yJzWcVWRV+Y9a9bGwsZRP45DYn4nl90sTVfgsPRB5U
CU+w7Q25L2z4rllrhD/ioLR92WOOoCcjOirknYTn9Ejdxtx6njNYNm4ZKt878LXgu+gpSY26NZ9z
juVDkE3Po2lEW5lkCIhgCjzRzfRHjnVvmIb5NNcBjVNbZ4WJyI61OabuhmiTzfqsbYB0Tq0dnIHn
MRiN4+wqG6u+2jDWgNDr+KOy87u6SMyX2pA2mooQO5A5j1+lQgNhGWD/31eCpTY01Z3oA77In1da
zFienBr9HmyJjrtdZc9DhkIJA8/4IQkCfKO0tgQiyez9MFn6KeEeAR0m70C0k/LM/Nbup1y1r4Lv
x7fT1HgoM+LvYlWxn8fFsgg/3k1VCWffdME8bfIlg6GzJ+0C1JnRuMR1a9lVwOC/yOXhz7i2FiXZ
Fso/r1ifaaeJhORBBEQQIm4H4/ZhJHaPltFFT9LCsyLG6M1fN9cHBgjb6h6p7BcVEMZDfwes+xig
CdqBdECGY+B2gmTaPjxZRVZfhmjI/TTP2hc9Tj7Xn1ozfsfmEH0lnKs00yeCLpbXOFgVncTymsym
p1AnonmZjQU+GIJvUfx5TeFm2kZ38n9eU1nwUtKsOCGpck9aO7knIE/wrUEHkKiSItyl3Btq0rB5
qlif+vefFMHGVuniXTZWeUdIgUDHR6rupuHT4/JMjvoUYsKwMVWHx2LZ8fehzWICgGG9Ps8Iaf1u
JHG9iUfjXBZ66sdmorwikr8NnIVfZtzfi2YwXtEtFMDizf8zNMi721q6imi8l278z9B/HVXMKhnr
ZZXSRnzX68L4oQa1fA77/7UR9+9ab+l/ntHc//XMv18jXTnsmzqAhDJXPcnijTpyj0XxDyCqCn/9
M9UwBIiXB+kmOEw6NxXfrlOdLuu19c8CD1qFTNX/u3fdxhm+vpsNWtbupNwVZnhCMiL2GVDxHai8
crfuR/hO83TdqeWjgy/yMhrQzy0266jO0jrzsA5o1r3rn+tD5ZhgZXaXbP6HuTNbbtzasu2vnPDz
hWujByrK54F9K1G9Ui8IdYm+bzaAr78DSNtK+9Q9UfV2I2xFggApUiSBtdeac8wCcsbvx897BtV/
ad0qOA6c5y8+X41d0tOYU9Myu3iZml3mf1GFPjYMUw9ft/eer+4cncH9fNe/Hova9PdjG9i9CxgH
Ldhhxz/PP0xAn3yOUmNtlynskqbF+z3/8+uYemDc8fdj5t2WMIG1dATLhMgM/XsF+PsxyxpBf3r6
p6ag+Jr/Nf+ofa5dyJOCxddtneYM5flrO7bGeBOlcMzmO2NxhNT0t8ehXcmQpq4tTlcOM7KfHoPC
yV5mQy/Q1xR4tcD1dW54AWSQXXwRZJcyGWw84p6+cgct/XnHrukA+H3dWui6vWLSqq/mO84/QCtn
l3pXTUfON9QSfZhFybHFp5GSNPM0Mm48E4ZQLuZNrEz5ttYhLc2bmoFlVMGreZo3QytccYHU7gtX
0y5xatzPN8sQdmtjkCEXDdnwVKuMellC2Pt5r2KKa5I0xxuCso27Oht/PLSbGO1RRm0BT4k7MfEY
1nCFWI9OT0tNoAnmpqJfSXKVnjSPZJJ/fbbG9Gwpw4INk6T+6evZzg8Z82zTGkBziUt/O5PQUy4X
myb30UVPsPQfdPSJp/61WdYBTjQXCc28d94x9gln9nk7Edm3RE2y3bw1pOWRUyUWn0RduxG1LrbA
MLzAdutXNf3sdV/bA1KmIF16gAquckohopM8k/FDBT5rPvrHHW09QDtdOlOuR3gxlTq8oDfzWVrI
m5j8ixMA+WOr9M6T0Pj1g9vjOnLdS9nFD/V0c+bis6lixulNGztPfaNHSxrx4Wne21gRmRhD/Oir
qKcbg4idXirOU4VpbJNVUb+Z76VpknZkG0VXrpK4j2N0mn+lo3TiBOmVCeD0q7woYpBbZcp23hzi
4dtI7iwMq7q4r31vPf9Kt2E2po4kX7ddoj0auMbi0Dk3ic7EQwjMxQRZnUnKts+yNJm9RKrloQs1
7oYhMcAN/bm7V9AwfN1lHMeBkyiIfZNLq27iOgm6Oz9ouzuClmgdJohDPZ9NkDcEyMjh9esItfUe
ZKQn5/l4Uk/qrd5htJw3q+kBpynu9FjzfWSVmkuYIu7W1c1t0w7VdZ/ht6cAQGpfKXxbBZDMVrf8
j+CmDbr8gwynFJ2gP2UNGLhtx8bB6C+jB9Oq31xdyT5iT0P+YpXPumaW6wYy4YlupHUuRrUkA8m1
XyKlXM2Hlg5zPk0K53ZMyIYbRMiVxKzk7Vi43WL+fRYmxaSzylevQKqolD3FmBKbxxpT5ToPLecJ
4cB5PrSJtG+dI/AgapbKk6KjM7+G3JPl0mYd9cdriFlD/XgNeUpNNb+GCtfQQ5iVb8h3u41XxsYm
EfG4QxyQrjTAHg/zZlfF2UoLhPZgNPXve0fX13/aFLFW7hgapRvczsxJdCV6FOSkr8QgqivE8HJf
qnG9A5sMR1QJk5UNN+95GLonJNDGd6c+1okyfjYlpwkg5BGGcu49ul51VdPPzFuAC1LPXmVaBlt4
WSn4u0QWJzpzREZN//rbZgvkmZhho1myDuDospQD7ghioL0mta4SVV97vRKeGBs5y4S+63q+vXQ0
tEAYnbOTbubrvJFERvgt99DdkOAXt3d+PIDc67ZBqpY6xevZtjgZBlrQaauMfFQ8eTX82NlVgbqu
qg4iwbRjPmTe63ZafmSAAEU/YkAFCWyTVL55Nuhvnq3px7wZJNI6joRLzlvz7fMRasr8iKGPDZk6
i7C+T/eVORlHgZluAlJvljOAHafrQwHo/y70EUzWKjqLGYRuj/WD5TrxHeP04MftRWIvW1WrX6Bt
4DbvPqCNcw1D/nLjF4a380EHbZ0gye5iyZCjUUT3oUuxBADdvgqoTSswjuoV6FQS0Nok3PSlUj9W
Qn3wq1iC1CEoa8jcJzMiQyVS7fjUFqUkA0QfoPYP/oU1BmbszL/BVi5PutZYN+b0w9DQLZr5zRCF
1kQUa89IMI/4/9BaVkZc7bWRsuLr+Lauw41oWLLNt8136wJU+EPYptt5c94hwuoTbL15+DrMRkll
13l6jXnTuklKr752OmX5dQBkGUqzaHj/ephat8ttM2Lqm+8072jbsF/FSeBhueCB5tvUJusJuw7T
/bzZ5Z61ycICNYQgG8f1zSeHJd1RuogA5s16GII1pBqxmzftOH9oGHddMFN5dzjUN3XTmk/F4GNg
c2/VPjLOjC5A8PviOzIssY2qgiXNfNv8Iwyz+oTnCtsyx4ox1zfeWBX7psu+oQXGeu562koVTnQr
h8y8GNpbS28B4wxxFXswZlhep515lce3wgjFSjAdWs+3/djhFd/0QVOP8xYoRfPiZm/z4fMtoamK
PUXrz48TJblAFdEo68ruOoykTf3Nx0P14zFYXCDXLsdvmF+cZeUymY4Y/avTCSiE93r3teV5P7bm
c1UP5eJrX/eXrT/vN5/k/jxyvh8zJ3mnSWbV0wnwzyN//L5p3wTc+W/u5/Y+6kdf7n05xGecjfHZ
jL3bNh26HTiW+Px1+/yvH7eVPQMzibKBw79uzirO9It5ux6798RHmE8+w9lLzfw8/2v+UZcDTBUt
aQkQ+2OHp4qw/2nbsMNdLvz0EElyKH88zNcjdLUyrNVoYvdNjz//mB+LoqBb/PKP//jnf733/+l/
5pc8Gfw8+wduxUsOT6v+7RdL/eUfxY+b9x+//WKjbnQt13A0XQhMpKZqsf/99TbMfI5W/08mmsCL
+sJ9F5FmWi+91+NXmJZe3aoqG/Fgout+GDCg8e95sUZfzO2vNSvGKY704ps3lczBVEanU0GNzeze
pfV3iOdaO9O6jgsM8tr5kPmHk5bOMqvQ+5YLJZQuhQohAcnGj2LjqhpN/cePdFSvDE6tB2bD/K2h
JRlXqPKLraL67eLruHkHMzcCNPMQZHIR0hQ1s12ZOfJsZml/nv+l//mv6QjIKRllHLrTgKXJ2dPU
fRO2+U0RIqX1jOGnLTcTezNwh82//8vr2l/+8qbhuEIlXcbWdd4AfCHOX//yoA17AkzMmLCuSjCK
xTDcd2OwLRBr7jHU2bdylLDUhip9l2186RKjevw6wlOMcd23GoAP3ysOg8YANuz7JF8SI/gGZMQ/
DXoe3JkiJW142jtvzj9QCL8NBJOdAkMEd1/3zyTsuGWsqm9CHv/9y9WMf3m5htAdW7McuEsgMqb9
P33QUk9Lh9a3/F3TcsaCB7+UQ9cF6zZR3TM6ahjVTEWq6Uc8+vX1fHuH6CYzE2YorAGHA8XmcMgR
Yy50X9OR+DBTptnJCfCn7a/982iDAIH5lfzHX74z9fwdes+LoQr9oPnb5j+3n/nVa/pZ/9d0rz+P
+ut9/nmfp/z3bw85h+9VXjN+/vtRf3lcfvvvz2712rz+ZWOdNWEz3LSf1XD7WbdJ88d3fzryf7rz
H5/zo9wPxedvv7znLbM0Hg24R/bL77umc4Vquj+95dPj/75z+kv89suZ68X7e/4v9/h8rZvfflHE
r66LG8l1bWaLKvOT6fsgP+d9qv2ryi5YDY7tqqbQ+UUZyKzgt19081dWuboBi0EzLOHqfEtq3B3s
0sSvtq3yiBaLbr5MlvbLHy/+9xPfj3ftvz8R6vMH8OtMaAKn4DkISxdIpQnLcHgSP39AmeYZkuTd
10jRwIuAKlOPaZVI/2TiPWlfxxzf26tnxX6GW4lnizjEDNCE5xfPSuvK2feDGttvrYNBJl62Mipi
NH9+pn3UTpOD/GxHLdUXnKd7GF4xTEJrrym9StglAuopmLwcdFhYCwmRz0AXXhUAM+Qx7EMHFhRw
g6it+m8IKDsfjX4hSc549EDQjO6qS5CLVnRhcxPwVep3mNhX0CHKeMAJ49Tq1VgWuvsqBOacvTVQ
UJA/3ynNgSVIXz+0uMX6x0S2ttylQ1FrINW0DsmB1CkEPhLhNxp9FcjiBzMIIIOFpp11IaRdB5pR
LFoZbwc3atGYGVGyKf0aL0WNzQ5qYoKRi/ao68ARiKzQ2QoResYK8qRTb0AoyDhde6Z038q8ycWO
LgZd5UUTp7VtgQTtdQYaKHEcN6UuY/bjLxJm9eI6GWgxEbbMO4ppOI8iZhBurT8Wip7KjWPFbbZ3
qKWfkZSa1i5Vilqse4O2PvS9Mb+L7cgMdjYnkhtZ0KqdhIsAHprM7MKl1CtU1F5nK5fIbNMOhXHW
nLrRzO4B/UavsSySt5K/RIoKRlUrdPkmeaZFIRJ03GjYTkGh5A8OdoWIXxrVZ4iUmNmHPrH8bWsz
VkF+byOpdu8wIpfZTu/VLLnKzWqM1/GQhP7OkWjBnIWq9V4E5kYPKRowIMEoA/OrqXeJkjWJtta9
WKEvAvai59mbtTqiqFR7Pj9cPuBiaTbtKruvS/uA5ihHaO0MyMWAO0TKh5OwlnqP0BrAwwwtt+8m
5JEB/VMV1PWAbPq6WFe6EvTrHheIdWUXtqde40qzlUNTt3YOZQAJ0ArvUVueuNRbUwpfTwY702zA
F32JcGrZBiZWucBG64TO0s8q49aWgmDAsQpb5YKkw7fvKxzA9hoTBxmEY+0ziE4NM2LpKgyDqi2T
XWQ9KbHslIXsJBbZoXVNcbGzaMMXEoxYo5fRwega9IiOk2TaDsotmGylCUeNegB/xkbXk9g48Zkc
gPzqJnPSsyd96zTYHt0nRSVpz0xbr0O0kPE9raRfPilR4DOFDMI1tPl1xGfDfRpdHatWGNQ+WLFC
841ru8X6sRirqtD35gDUBElyJeA0apFPV01P9A6WsF/Dt3YyZcLz+YqP8ABZo6Hy6FIZ38FFWAly
CivVzfvcFy2GWI/r8Q25vwNsJfdgevZQw12qm7FY02UqJil0lOMEjqMWxpSaFPERPAZ5il3mxPFO
ZpVabgolUwT654EKSVP7BCJGoeG996yqRYbakrG6AjyD4d5WxpSVABGEFbaO3ss7F9bLCJYen/Oo
EDW04OwiDfiTTpr6vLVelAY4Zns9t1ZJJ5pqXOIAU1ruJmz0pgC1Ei8/Rk5PIFOjpfGDiV7xSQEL
BaVHS0bVO1q+a7evtYpH2lkDCx3ldWYaqQkgxUmGi1VoWJc5y2Bt7zNCznei7krEZ3qNjJXfJ6oq
l8vMHmLYq33RFvE+xt8nVnWPK4ixowysbaBYAZarIgzHa7h3AmlX1BrjuAo91VE+/CwrId64iLXQ
nUEOc3aQ28yGF9ArxvcWYWC7dpkYN/c4ljJQSoS2xOwFp5QxqKdrdJ0xsI5udasokFyURUU/MMt4
yPMIs2ssMfn5Y6uutSwzNFwGuJAE+B+inMDIsQyPYZRCB7TUrdNGdX+fFIWDKY7oGcIcg8AwyCeq
wuHeN3yP5YeSMPFaNr7MEPWGzOFg6OCXw9G/GLKqUPekrDvquDEFgXTZSqUp2V3lRTIGVGGqb6zo
u+vRTQnukxrcMUEa27VlaAcgJeiZVqbrtemLkzfxaxUH+VsSiRKSRa/lqF9zJRPVCUUZ+F4iR+q+
TrAZIL3OoIJUSOKE1SMICsu8Cw4DklT+9IgpjV3itwBIMk7v5bEmnLU1+Cq45KVXKcb0N40598BN
+RjZ4GBHJ24/8Mt3MWAOKzAx4Hf60N1ashu+0Qoge0yRiVl+5gG9ulsnZWx9EyotM7GFyXJB9Zax
bIr8M/aKWvmOwG5A9q75UgJk0YfmSoyurJ7qCkwNMx7NiB5qZhj6QpUtTUmo9rAzwxKgzwL+jtUX
y84A3Honsc3BFw2wKe2dzLPFmRG/8O/tAhTMaxLbhJGFwtaK9Zh5hXt2JWqQdeOaEnqwSEdN3EsJ
VX4fkV0dXEat1fNTEeBoW+OqGpVHiTFvpJlkjeG2y9wWbTS88SRDn+3A+SJ1oYkq/21wNMd5dhs3
/1CkYrTr/321+z8oZP9fBfH/j3WsQeX55xr5X+rYU/j2WYWvf6ljp3v8Xsfav+qskoXrasIUqi2o
Ev+oYtVfqWFNbjVNS0e+Ran6exXr/Gqaqu0i/ren4tK0v6pY41fdtAyD64xNbKmGkP5/U8VqhjaV
qT+VsTbYIS56jqtS+NjCtMy/lrFJhgom7IjMo4q7rUHA0LJIiQZFHrSIcsZXqO2BcKW1t6Tf/e6Z
lrvsJCxpVVPbdYUvF4IUNLi8eyEB4swLQjs6BuM2ROS1xlZy23f4d1obAC+lWQfpAp4xiTsns/I/
dVd9VTU4kJ1v31nReCAyXiwICki20hq+KUUptkVkb/24XDsX7MN4/Fl4v0Q6sEEqOMYymFlEeBF6
SODCiLetDbsX37xqdF2s9LDE5DD4TzgpT5GdPrWhv9G1ErEoDTt8xYe6Ae3TFfC4ta7QNqM3seUg
dHX2eTKCCNV4aa0A2VsTPLhau/NG94ZG9ieyrDdIMstUlNeBg72DLHDySiyYE+SkjgNGm8gk7K10
TmqkBHTtydhLhwBF3vCoBHJYBU6UrHQrePKQkO9h5uiG7qzSstv7TUXG6Irg3gf0Vg9KiHXNQdkG
6snckUd1lxMPRJS0BpqkejEFZrBK1WD4QusYofOgJfGbnAdXLXWBmaFiYhs8Dwlu14L0NafKwJb2
6jZXh0cfPF0hSnMNX/MUJOkHV0ho3CBmll1THps426Y5GMjEAoqGQ4ErpD5sRr08qsjKbZHtA9G+
4Ke2uKwsfbfcqsnIIqKtr2v/xmhCBJHjXeImcDxSL0IHBQn6xaclTeObwRr5tVoFWCzaaRVqEARm
G5+uxIS1e82I3d3BHz9SlN3p5GIs474tSNlkMKr6RFT5/XhSM4fLpKkfe+lUK9J3xDqr9Eu7rfPi
nsstJgweKlL15xh3cULaianQcJ5MblFcUAGRz55mfHgywLqJm90bTgqDx+LzEuZLRqQd3V5vFfVi
qsZwt5qI/smr8FfIHF+oW0lq0m/Kmsm5i4UO3deqsDN/rYFd6JsEsFa4Lsap4MryT2awpkqHsWh2
ReDDbgAMqAUatBY4BtR9Nwo2JcqmqMWz3I2LkEvl5CEbmUqO+J3g4mSfgdsQsgd9zJUDyWsUg37f
opdTLq7M+AzakIXTIr1SEfUoqSCVynmwSuWlslUXnAmu7GaQ92fasXIRKM6Zoe8K3yk0YQzy3mi/
0mq8DgL9MW+TTwV82TJQU7HkOgmHOf7ojaReN47xPYf4WSY+F57g2RpGd6kEfgmABOqyLBwXfWj6
0pVI6APEKQk5U71hA0lq14ChoLFl3R1EXWgsisKZxmoWlGvOSvEtOPAmvhM9eEh4mZvSQDmlrbUy
WpMvv65tckml/5GS2r10Wo/s9IRJVFYjz6iubTvZWVUCWEqrV5WdxXsbYMCKkkFohAylOMo4Z2D/
y4gmdIdcPVQql3EnufCV1Fifmo9xo4t1WJt3fOwPIg32tlKBJiwOcih3hMDzFoZRO40z76JKQ4Ma
0V7MnaNDVsLCLQ2oLUxvVtq2gN1oZtlD0wZQ5Pv4wfbyuyDWL47qvLeJIpZy6kKPPo7A+KGr0wRv
DyuRrjsO0n8K1Po5CP3rPAKTqHhAncIcgoCmSMQC3Z1Zd866UqsHbHnX6cQ/rwFZWp4RL2zTORG/
QEEPAoim4js5dNsKmN5KOlG+IuYSfTkpR3QRyBkuvrkG0eseUkPSERalgyKotZ0OGhEuWLBVhFaP
/qY1Vg6q7mUbP1oJlA7J6niInKdx0Aldld2L7dE6C4ZWWZW6e2279tYVisGcn8GYHQCPhpafpSaY
BEnIrA1O0Kz3WSLTEyzcb6AfcIj78rZtqU0VzXlWvOo8tQUqTNB6V98ZPrOfSlFcYlDCO084p6HS
ThnSpcIaA/hk7aVXCqDdjfbZV8YutapT5XdrO2m2XEe/OUl0E08EB4x2rYqwnJpq0RMDuiw6415L
3Z0f6P2BpG0wU6JZBBJCc9YcifrIFqO9C2S7q03EEipYJsXTN2U/vLJIN3eNOb4HIeBMViGVU70o
uXpJPf0ZdGG67Di1mQPf6hSu5tryvleeeShaeB+DaW/swdqUAbEiJL5FKBnFq2fiCfL4Ync1+bdt
n9ebIAdD5+fdlcGKA1lnsbVKp8GZGlzyEjvQjULbx+quSwugn5t6MBEQOvc5lzEJWAgULceyWg1z
j9j6/lSQHs9SdBK52DvRIo7hQ3JhiXEe8DViGz1IQ38PgIetOpZgnT21dyKNMr2L6GGpF5JN+Mgn
7Yubaxp5TvmNFmpcX7u7btTOoVIMi6a2yZTNNa5ivrtVYKwhu9NXYwHNkNMErBoSgFS7e3V1O7iz
cJzHqFriPsMhbGorRWQkr2SfKmsNcCzOfa6PLTJM/qBVrl8qM3rB7xGvSZNRaFZg7BD1ZnAIueZz
vrRULSNtBHxM0YUvCBOOJMNXQapuQUdxslHKPZq2uyQp8PjF4ZWBHWgXdf3K0BAl4CYFlXemzHiU
XnQeATNg2e5g9yPIhHuy0lT/Gh3d3YhKp0+ZnTaZGIncLu4JmljKGgtqLgCkWt1SI8gGX9Ip99Nr
i77xOtSU8uj46mc4jp91PRCSsiIUkoRTyyVioRQk4sZcs5i/QmtgWZMhFyAsAh6cXh3aIiVDUmNp
JuJrNx8uroN11x/wLQ84lGr/exIaCliDDEpBON7ihK3XqfFkuSmYZaFAKs5G0BkD6WwDesO+2+GX
us7S6o4BO7Ci7GDIYmflnrea0h/qKDowRXqsM0mfLCaysBXQRlZABpkytx1dyjBEkMxnrh2J1im5
NiKjWTuNeLQVPtZxTtMyJl/SjdL9SDQAJ15tSZ+Ci66RPcQGnFQJN1mVcLzcnHol75wbzhDXfQC4
PKjDeNsV1hRUMEJOwWhqcsKoa+7m9ILKrYI0MEY1SLUkX2U96S/4nYoFbKUPj1CaDcTdR8cZCygm
cGcAVYaWUizKKn82fDyvaoKQ0nC7pWWXGC8G661g3b2MmYziirMWJYvYpFxJK4uB8fBHHDRIco4N
y8QRz5kV7wILUrlw2iN2hvtGiZ9SoV9svu+Vix0ilMat4mhLOlyPAqk8IRp0ulzqAKbdYkke8KSu
fLciCSu1DuGTeU/TdaNNxuPo93eB0T9O71BZAabyO8wZRm+TraQ+Zzm+ZdaJkmEQLSNwrw7FQkve
28Kt0ttAmsrKGtpnLAJgbBsA670B6BggepoldxrNp2XUWNcJ3onei3d9DPeocModXhS8c7wleYv8
MV0NKvWg75A0ZU1fl9wKn7So/kjg15tFtnSgh2EZFOZVF/ABUKT2KbPo5BXmMW/e4Dp82h2VUDxa
6VHTjnUGrjPWN50Bv8QZUjIWBx3khQgerEb/1uF33xh+e91gFQpF9I0G5JZlkrew9jRAKrzMK1rM
q5zYmb2sIrQ/AHqaKl1lVcUIT4SHqO+OieffYicalolX9ZiNwHnV+tLGswckQrm1he2RJ2Ie+ATw
eXGLfmE3J+wlh8ILsMe0EDRdG59EAwE4qTX9xLJjqSNnOHZF+UZy60vfofgJGhgqYXR0Kr/ahpX9
xIoH/mxhr7AjnkUCKw8C7MIsUe2YiroVY+OeC++caeoppBhXJqDfGAOrGvhK6TgX4uigQifGnuDz
eRsTa9PgA/FJZqWrYC7KEfNQxqk/Buvs2xipwuZSaFgppvqqJrPvgFYJRgNsP7yR5tonmChr3GUU
1VAa+PbJzv1Gbw9VPHGli1G3D6SxdfIuN8ES0to6kjB1rRrqCQl7U/GmN1bPqiJLP0oNLau2wwq5
VjXt09bao1WvJM3Ysc33cUPuTcYcI6RCli2e31j1Voka3Ybtgx26D2XUw5MGs9BmGjKYgsIviBFg
UhwkIzxiDJZPMM9QWT3y7bJpuU84WhVLt7mNEhYtOBLi8V2VFAVck3QccZZH3IDVpRsFu4iQAEg8
pdvqsGrT2kEmXz5LZQ295ZKPfoD4IX0TOaBWbKGL2LEf9cTGMQSvjydAQcIqDLg2AcTAlJW0fkCY
DDLJwKlfPDQePvvpHIwC4ULG3wMczI05goRv0YFAdM8WlQa/28y4UhQIGavKeySG6WIN9mn8lpPq
O3JJxvR2gfQO71x99hClTPA3AMGEZJVwLUcbYM6gjHvhn1uHKi+hhEjBZYISaugPHjSHy0SaGTuW
PtlKBgwz/KQHNZxFPrcPJzPiO9xz+mqp8OKbuG3Ns0ubd4rR3LqMfcwiJ04r2KPro3/nkQYxNuA+
6eZStl98w33Hq/Lg+NWdo2J5jvrvlmEyNVYn6EkeUUrh7e4M7W60WriY2Vsz+B+lC1OIkOTP1Bfn
IRp3qWQs0/eQo8IJbEk+gBNnFmwS/CpKx9pqpBlVJNq2762Fp7XPqhbdCp3LUEyVxui+ifo7n7Ah
BiM514BodLZmWMplyjNbjlKcBXUNdtPxBQdAvFRsXzkXBWcRRsLbvCkeuoipBa34FbT0aJml6Qc6
Xz7u0LcWdm8hx0PMpx9Rwt0mgBJenSJ9M4uSRMv+HlEB/BrWZoS+Sy4mBg7zetlqtOGVAN+1yeDA
9bWLMFsAphDN2oRXA1sVk0GIa0h9U0zzEricG6XCJ5QV3cSQ8Xe+dS8C3qBWly9GzYcEcxDGIUAA
fM3ShDETgwJvHxVE2XG23II29cB9jFeeRdFu1vwB1JE/hd4bj9IMylUhQSYgrdww8gKVNRrBOi/7
B5LciE52kl2GLuVgxNY2aZISRVbdbeysWMJ7emWxIdda00EJdNeN9l6RpdJ5jvLcEsMgQzx7DJOu
a5vLRwN5jo7+4HM0ymD66UmiL3tRgt8qneisdWS+hMVzYKSCM3zwUcbkbRTmcAwDuqIhxJamleZN
a1jnLIi6Xc6ICJ8QKEYM8h9YhdajXjuLarDsg9W0FNsoXZ3DQMZGRNzlYlTCa92bnqpD6DiwzMC9
UBuTxyKltVdB+hUfqYsnGW/Fg4gLcuHMldobr743xgdNNVd+qnGd9jNQrGNyCWOISgrS1zhqjiOJ
5HDoKlj/+hSfQSyBrcgA8xMTNM6QHbLAlcEgdQ3/3bCGF0fx6xcHg6RKzJ6SZ+nZIuR0pajNG2LI
fW8RM9WLu3hkxIHwpQbn0vrbPCVnz8q/q+5dWyD7trxHZAh4ukHh2513S91jx6TqhSYmkdEb9QvB
8Teyqx4Dx1f2JabVOvJZL/dcqtKW7AWPBpOw+LgTUEEtUl4z0LKZDVFKhd4q7cg1Urzu6Kk6FNjB
yTZeDrIilGCHYUwoK21oebvgTweOOEnNv2UA8L3lglWIAIsODgaYQoE9ku2H35n1bbnPHfhYBhk4
hntvq8VDXIYPlV6t3ArMfDpdz/L01sCMuyB87jmpxZ3smFPELMcIf6zqPIAxxHfJlSWxHaoHpUq7
FXgtFpViRqdqVBZmo96IshAIfFrqHc/Jd854GRITeNDQMKIUCZC3usC7pVAwhr79rqhDABKNk7pT
mx9S3Qmll1uqC5G5d2nXnJgSXzISOXwrGXejx5+r6rNNGjXXpKMFC0ZHw7Z0LiT2HUfgLZhx8dR1
5but5pyDHcjM5CMfmKDW9wEchIVJiGmhhnRoakAwrcvloslqOIr1ZqxHezWtbHU3jRbGq6fl5t4j
Xsth+EIwTzO2j6jpml2JfiVVXQ+JtaosSFVZBnpFaouhPOowkSA/0Q6BPQ8PXnscIR0jqIo2vekh
ZArHfCUiZyVy59ayjZw63LwdR/iFTHvPui+fOxbKIIY/M8nkL4BO2+hyKxztXRtAn7jFvZKlw5I6
/THptAOWw3BH+IumNv4uU8Wqok0zvZXCrAEiRdnWZqK9q9zm0JDtvIy8gi5v8jAtMnUs6rh382yT
tW20axXTX8mk2+QOaSo01ewl3hDMIUB4MN71Oyeps1VNl3k9Wlg8rex7H3WXwi73crSiQxFYI6ee
YCJ+Tf2bUTz64F8X1YSRR0Jv1e64rHvjDQEBpNTaof5R5UUPPH3vduEWZOBbJbMn0ncxVKeKPekO
1KcQTrWY0Nhh0m8SR8XRprsPg5rFU24VXTh+9zqmBVz56skO00tH4GmShnKlpUxloNr32OQPgZ7v
emsc15VBqwh4/CGwFJJlg+wm961PxHZAgqyq3DQBGHVYHjX9OXwy1q5qrKNKX2wVUgEwdgoBFY6n
lnWuDz292gOO3QYpIBsSxTh9UE60PmDrIZsAWHH02JnnSFMvbtI/u2qrEG7ib724GzatpV0JDywX
WphtSacVUX/Nd13Fqpupb0Wm9wTokDlFJ8Yj/VSFbK6+2Epzp9X1N1kDQ7YN2FQyibtta8Vcezs8
imnY8HWafMijXZ6n/1Um3dgzcrmzSoRUCak90dBehFty2Wqum9y50o3xsfQQGCCR3imR9qRrcpN2
fBDigW9uKuXSU3hBrFX2FmGDbWDfqwM2tYjLX2qDTcLAsKjSTc3skffK+8a37cHyuk0X0/aWQPs9
wlemLkrjFNQiqrvNA8KBJNlnw3hLhoS65W3oLH0txXTOMi7q/6XuPJqVR5p8/1UmZs8NvNmWJGSR
kAGENgQcPAgvQHz6+SVPx327e577dtzFLOb4A1KpTJp/ZmVlXu8Fxbfwnp5n5Ko/n63NmTKdndNZ
dZtvd38sLnqv69dmMMqFU6DUPzmyX30nIQUmoDa41XHn1SqIn/2589EPb0LHrjl7cEV4v9Qpu8Du
RKvmnWf7+g9JWMvdO9zmHZdYg5wI2DaHjs7Ul/v0ps3PE5f+Lmvsrw/jfbra7B+O4Z6KXW6cc46n
onMjF9zmFlaeIibv58mjffBaFDpWRJXgQIOY78cOWROuNfJ7Hu3ehfRw+5wT0c1rER+21aPbIhTY
2t8oSdEhX3qj90Sa9SrDDqfn+xvyGzVP5BkoctxBRfleVPfek9xMiE187p9rnhb3D+dHD6dJ+5WP
9xQxNA+UTageOSVzrfeMSs84dihqtr3egipKiKSxuzFJFFZ5s9a0yNXk7961NpR9HBDjyUHX3q2r
7x4kJa9TZAefE0Wb7qz9hsRDHNStDrrV+oXdBLI1tjvFgOQeLUyYtrYlX71dBQ49mmTf43RM3aiV
GA+nenNBDkLqEhbBpX0cbWa1pl50W9GDIH9OptfQGuxzqVaJNm0eji3q6hzc1wfdV71dnPaFiACq
/5zJJ77dubUuJ+pX5/s1fh6r7F7cqadSkOWr22YTrLMkGeMMe+3er34+6bOeO8WZIXD0d1tkJS7H
3fNucwj0Z8kprlHrQo60a22I6NiRLLsaVbdVYiROV/xIrUKrVY5Z9dodXIsW52Ufb6t+B4o3KvmA
WLX1i0MFJaUta5daQdJa9iYO7aNx2qefN1W6D9vyaHDy7KgRT9boX85dp16StK44PNK6HHp74kK+
ft6lRT2Rj3aabQfV+m5C5ryN87pxYfVwJOM0hS4BkerYwaCtbHK7tS+WjyIi4H7V4DASmW8JQyKD
wvh0mhHvdf1QEaBCCcjuMcTxleUIdvWkJKzxwttYFLdsf8X4eR3PLXIO816l8/Y2rWPA0YkPPjkk
9qtjEy3T019PgEFeJZPLhdSqbGAv9xILQroB9pQqBJeg3HR2mgBUrXfQaVGfh1PxlAXZLyu3Emhw
KnMyL5fG47HTL5XCJl9iwaYHJot4QHDiEHtLf8kaeXTbTSKvtjuqR3X2V2vXlkOerWHjzleBifl4
DWqtU1CSqJEsYe0BG+/W/t29Gq934b+fRFh12o0fYqy3iBlcsgeY69qB+4gAABmVlwkuW3uHt9DE
Mb8+oHvwMFde3oOsodpuRn75/eNVt4+1x7TLQX390yJPZTt/BY+TZJU+xbPu5WWQdKn+JpCnvN1q
Njs2YPtKU3VxQ1llubzWqL7XOnI87dKx2u1z3aw9PAzpCzl3jm/c/udpcSljpg2Jv3me+60OyVM5
u9HLWyQO3+PsKOr7yYkM28QUqtkLJX5+tV560X6OyQNNupe8nps7zkRUN1aTU8n4Is7r7WdAnbCu
V827FUiMVMJ4CftkiQarE18oRTr0e2d79cgX0B53X1TmerSaad4+lGb91sAnXyel2L0SVC93NOr2
szxRJKndahyoCXXK9W3z1LHb7at2IdkjoFDqTW+pNnUMykoObzXLLgm3OH7WvOCTedyAf+QT4bBH
8UgvbJX0yOW6zT8OO+ZEEr2JsW5WyVjROJczcDbJ18h2Suao6hW49ljk7dbJ6b7xDdzP1F9hG6e2
NdpVjj1Xn+TwZz9t+ry3nGNeXEfldaM9yQkAAZgEVb39WhM7+/Eox1WK55kc2Sa7O+ejizIuW9T6
ut825utqbZoAXfYpSCpVoNhr+JV3+XPXJyy+0G4XMkq3xhyEUK9TCV9ThEKVJRmbapcutZgpxPu4
kRJ606nr5bl1ZHuxTlXBLq7JS5OahKcied97PxXqXhqXche/SPdJ+lXjVpyt+/7s5OI3PddnOy3f
NLCddsd1tc2B7Evnmd727N1ersdsf9omeRPL5YITdo87ygOdtp6ihzelj8zI9eoDsdSAl2Du9Nkm
BzL4j1zYC+JUbv1No0ey5UuNklMV9pE6nHc9Nu5GeaMCc/EiTWYtfZ47O1LXIMkIKf9sqtaMWjB9
YCMFLRHvR+1aeeENJGtR5VhEjXx/NIgsMM7tG/vjPbYwO72tudu+KHt2e4xIjJbi+bZuVE1s5UDL
HhYWnqQdSUXag0aX8hDVy8XabMr4OnvNDzl0d79Q6eue43GEbkgZ5/Zaj4PWrGN51Ped5Y1yW3mz
u4JDiI3JCZDJ89qA2gvxOz+Q7fhOlprDZjcidAPnJVV+t6RPuhZYBAQlbKhaQNphCAaZsiHrxvP9
sj6dQ/B4AeDLRlLsrtmzkZ3a1ZiMDD+NAlgMDpLSeH7rQh0jIitVXqeFd+/+cz/A5m9qC7HGbe3O
OYYnngbD2B7bq8YJtXwTT19tc3evHUycxp0A/W1wI8kUSvrt5wT1SJhGWqucOE3TKj2At1FSm8OH
zsrOIz10DjOjQdo+aJIQUQyp8Yfqo2egmqpwhuL5Wn/Oz5i0TpSgaHWcysE9dxrqWKtZBeWinMZb
b5/IdJwz42ZxRnJg7pHVU+seZ261C9DavTdLsh+xoURm13xbDioNpNolb4JSuiRfuD0jqMYlWz8F
xbe8vLmzu7s9Lbfsz9ERyhhQ7c0s8tvweSNdW2OWP7T261C4m8rJ7e3q+DZP1z6xj16j+ykSondP
JBk0TmX349yIu6QGF3jrc0frwcmjHlEAH9I1SJ7Y24ptQWLcVOXwLJwK8YjBocq5s9qLVFp1Uq1u
yia5b17tM+m6JD0usWRmb98bVC/Vt9SpAgFQumV0/7zZ/yb7w41CEKMOhziRK8z4FlVbIxwrwdg8
JOXsOf/AsdR1PRyS/Xl2Nq69yqVfP/YOyY5zn2Wvhkfh8Fx2nudb/P1B3vopwd0f7/vfo3K/WY8e
+2AE95HSuNocIWCfWpMQ5wE5q9th7cDEFTz/cm4V1vUqyaFbjeeQ4mdd93j81PU6uYSdc50ADQI8
m7jZ9yccwtetN+sR/tI7YUWQ8Gjm5FtqBxccu83L3pFjrY/pizJHBPgSvrNnu9qqU54CicL5cCaj
phEhcOWcLhEdclKH/SSDWigvk/JRZFVtcR5202uxl7OlFjXB94RbsJ83oNasdave+U9eeshftXbL
Pm/qbVJcNv54ndxt/WuV9P9kkzpbh6KyjapEAUYNqud8bofc//4H5im12o6dnRnREP1mq7pkg4oM
IK9WvKvXeuxtoP4JpOuZG5KBUBf9RQKNTbVLYv9tu0/le2BUbbK/vtieaHECifjFOQE05IC9Vosx
J5Y8alOZwuX12tXlWJPzJFI7OXaq7Li3P1ltc7njOcrvbv1DTZFrc9MwG91tzPnpWdbaPikHX8x2
/caDXM7EcrJVzm57n5Q+M/YHfaqltSzO3LZJEba7ucctltMR9z/bV9WLuufdGxE/m6Pd2OyqZmvW
mFPgnm3qsnuBEM/1Pim4UP7Vj/tgM92cNas3jglSw6Jbu9vnKzuqz16rTkmeOqmSL8+6fdlRHKWz
2Rlbcuisy7zt3u+k1BQHVQCW6lCPbkaI7OFCwtbum2yqlWpQti9k+m/gZ7k0quPrh/msk99U77Tf
UjClVY27xwF54G7ZPa94vdl7SenX5rC8927DTneW5OSnfe8vjcm2+xqRZeXGXgnnRS/V9tW4Uxav
nOGy/uyI5Jjs691Kcpw9w6LyyoPXMZ0RysQOYI9aSvjVHaKqNCK5OhgAVAMmAJmt3rLCqjx/au/i
wW1u99hzul2SYanjgbDIHX57csEFeEo6Zp1qCv17gx2bzaVTeu3u/UPNzQbeh9r+YZGDDJO/OBCT
86nUJMnsW2+1Kx2LeT/2z0d2GLuVc7+8l3UNTzm2XufwMo+zO7VEDuypfRPxfBPusLlPxz7baFMh
HGLf3dWtWu8miHq/xDR7EAgGxt5c4g3i+9jkeDrOYf3ZZg+f2GK2xzaX90dtqoTfvEjJXmtvXaIJ
at7pQcrlzmPLXkgFd269UvfJLtMb3sm4bHBwjjzt1U1vWNldZ/anviUQ6U2pxEOnVWFz/v5MntiC
FudC2IRom636U6Og58P8psd91R8VnaM7nzjfEcvXmL8JFF4XO/J8nCpXdT9tkBAIOr8oKFWyv80o
hN2tEzFT3X3cLYfMm435qb6h4Fj1sw3bBeJ112oSCTTbjN7lbeYQc/cetopaYec3kmud2y8SuOGi
xSVCiv4LVQOImaVIA8f8KvtK3G47W8Z4OXco9LbZkQKFna7NhQTRJ3KOQJikUuqVjwO1/PCZPuUg
TAM19dzCOxwzaBCgfTwGxfmwNfdVcuDP2o+we2zuPOp7p4QttINZUSW/F+c0+s06RVNnx5J8BzMK
GpW16+RXR5p41sgJQDpGkvEeyk3Vw/myIVau3dPf3capX2x32e3O5qF6U9FNHfeHQ58kaDX/UVzx
uJQL9jEqLqxGbAwHBr5zsD01XkaPWK42p+/Qo8Ul3OPE2hHmGbw7XXtDeJia3Ts3mzPjiJYOhbWb
NSzjVk1dnqdKdGlSDO9RoKI6h09f8kGRn+cO7HPK7vT02VcSkqvlLaIROJd0wnlbx5GSPxcXDuCQ
DlH23A7Twx47/TD7zFzKayTA6veQXKl3/dvFR41cUf8j8b7/z4NrfzkP978oKpiY3n8XFRzPOZf1
H2p+e2xXx1Ve/jk8+HvrH+HB7fr/kbNonWqt3qOGc6vBeds/4oN5i0yfLU65cdy2Wa91/xUfzAE4
zsWRmazd7nIUl3f/7yk33uqyf021iWq1I+/8f51yqzX/dgyz1aXcGkCFnhFyXG/IUbu/nHJrbC6c
eOU8eXpWwSDLkiRSQ88M7CjBK6WoVKxjsSt7o4KzWkR2FnxU9FGDnbKNqZkkAYEepukNo+GZy5Lo
raKh6fCLfLr8u+K96YridcbFejiv/t5/G1SpNNmi7XNy1z6au2BrYE0pi1z7qqUvY2ccehPPicdj
K45zlavQGu+1MC6UnhaqpTJ5bZmr8Vs/q/VgacWhZcVjN7T+tKC/OQpd6/0tdPrvc9OEIv48N438
cSpP5EfV3bO6Kjd96qV25uGc5GFqqk6austButTTQRa4Ge5CZQ+jLA36G7XoR0fl+ZrjTx+Kohlc
/7OyH/ogGkb2TgXpIAz11DbfKoiS1fCkpv5JTTpaZCdXlSjz56qy1M3VQkVVLR03lIteMVZDMver
h/FU5nDY1R9qOByuInsRRCaJZTTTG1WVw0ccShfd0GiryVX/2Wjrteum64vyp101R0WqjTZy3K2K
4+VBuWOmNlz6Pg4h9VJh12DvQ403fWWFNxZl6Yb/cPi31oGA/xyV/mtq65xE4MQdhFz92zFzcn69
K7UTYnpwVj2VZdlSpxdhrK2X7l4b52rAt8uykk2HNE9mmo2xDbVBxuEctVFRqqcpgRXqYr+MlloL
fVjrHAo5KMYOdWQDLAgmwdJ7CpKVBTiomTYO10fNHQRko1PJRimK/yqIuKKS1bZf0YZqaCdRFJkr
KLinmXh9VBTtNN9pq+jnrYZtnV0pu6kTTqwQ5mqnvTVkffI00D/9m5HbVZ2IeAMvhbqp0cgJw/VG
t5YspvtSrLHn8fJMzf+JWDlY8Nsp7RHw3+NANadq/0qtnNOqb75TSg56ur3p54qhCqVSir3/VAQp
8Vfa8a6qqpHOT40D2+YMCST90Z96tkjMYdC/2T2Ynjlz3eygUnKeqAOMHTQ1kwoCslZXZR+0aBEE
Se4gC6KNullMZdZSiJABUiIcvVQchgGETDs7tehp73CjIGxWb+z6I61UyzOLXtdSV88yBE9ECT7N
s2lrFcHfYxcWGjRUmm3Uvf9DLTT9jTj5qKsWcNbNWARt7SqD2ektiIB4ba1qLDbKIDWeNqxoHa2r
fA8xhcr/DjZasVD8R2iaRtYs/cF9LW3Jrp2q9Wv9Hr/fEMqn/zKoqmZQ/Y9Lo52zODOTKQ5K1dNL
RSSqtlcs5pkpqjEg2vz2+K2PL9oyzJCP6Tjl6EQ/lSXIXkbbhL/0htprFDE01lt6e1WB1IB9ShfU
Evaa3lS8DsfU54P7qMSl3K4BSNUaige5pQoLxVTt1JKqrtr47ghvj0fLTb+qLcdpXQuyZejcVFo3
Hzrx2Tp+Sfh3p5cWdQRo6aH39BEnHNTVoMCikzFROQNOkooiKb06sLABJaFotad3DXkulqLqP/Qc
4jgy88PVsd+wDk5Q1SoMeHpn+B89yBlKXWv0P97T++jEVPud4N3P59shG1KX5OzDOwkJ9Lloq604
dGC2NZwVLObGfFpdu9RaNMQGhT7zcPfR863MdkcGjMDV7IWsRNVchm9GtLIXlBpFCL7Vg1WuaXMz
WVzl8sIg8YSeVIyuPrkNLtpk30+OemKe3OrwNbyoaVvvad5D/ew0Y9sHr/ar/ac2aQcPNUGUsB4r
k9MYahIJJyAa6Ih+MC8GJQXVqqIlMqETOvq0fnraWesvIs8kUZo204crAoBV1FRertmiGU0iKXTH
x0sNx8laQuf9yPMQzhVtflNz5yfX5gan88KjvrpreFH0p3swfw7aimxwXB4ITaU4xIy1G0JL26Ci
Pa2tPjxZM1u6PzppS8K0rZnmoFm49afo33Xwfp9jNGqywvCmhYiNHDMkVSvs8mFw7Df3zcVLGy87
sKEixQ3qgxgTLl4N8VCogr+tMDbwCakhO4a0RtCEbm71iGMSULrtTalYT9NnLRqKXAiStpoGAcHm
2jC6a0dGXNH6AVL15hInpWPpRVhHyuwx3oQ8FP2u/tTkFVxLWm6emZJJTsu56mpNv4sgLyD7F2Lr
1q8gviD/NDCj4fAnGyQcAzLauvdUkweSmVG29ELLIduHTsyXCDqURhTd+yuk0xvBbl71BLnEVESm
OfQd3/F8Y8qZAp31IH2qRzGpgUiKrf8wyr4z819qTqE+/efez73O4LjuBpR0o3/kkUefIJLMBKJ/
6IthU38YOOGUPyr77eCptZg248izZDjBk6EzKiiDtLF8nlSQRR+/M8BdZs8xcDXpsxteNG1y1zua
+fzeFy0y0liZM+tiTLlqhho2OuiYDbRbt+/9HV2nxKtuDrsKEbpFXcaEQGkH1LgzNScfc9JWPx4Z
MtSU9BnqqXnrg1rG62XBxBZqSYyj8dJ7ZgMgNlOTj+ZPHFLoqNFF2RQ+/Kos/6I8UV6rLhhhow23
upfbbNOomFb2GvLqYu6dec8ksFKLfZ64dedHY6tIKq3GyxjZH+6VwIy1toZXZSaeajUxY1lXdKCO
V5RJf+kds6uoe6Qd9JO2Ee2PxOKSDmJnzFepXNQFmWaQxy2e3NUEnHT0nb4stUGCQDXhAIpV6NlF
T+8G0lFI4KVdrYIp2dtCGRf74D/sh4cqoywl4/GOihz16mPsKQ5KOXAke+qOkb0NxAjZfJhO0TOy
5uia5UaHE0XepoOjBuegMABE4zo6s9YP3DFnMfQlvjm0RtsR6XiwENWlkRYG29r6Wz/ZFGr3Xk4n
fjln64xk7+h4Nu5WuFVWR6UsIijvqKWLCCQ0Hoe0yGfJA9wYWAPwK1RcVwc9Xj90l6JUapBu+qw7
8yxTxYkrfTk2DN+BcV7KZTyVvntJH/2T5u00trwMz3c2Oho+jCcj58j1LoQT0oGt2dUogMPzBN/C
bDK/Mk9IGAhMGyGKp4bnLN2jxiKdTMecbJW7JMNj0HTbrlYMC7ti7oalXu1DdQRZqhqSGYw/Q0RD
GwYSaeh3oae54CHwnTOdekgD4BKcyOvTpzFtaGtGE4IanGpfxJjg09K+fImcXV+Nm514r+a5Hm+V
H69P5qZPULYaGeh1uHC+V647tqA69Nz6orU0GvZ+jlgyEG7IY/2ZMnDZqB8Rb/SGZryh6fskANDq
fU6d88RCpycz5b88OKNGE3ebhqFsA1h9NOLRyO/yWAgYk4M5xO+tpOdf3go1Sp2h5Ht26KauM1qu
UdKaH0M24Umbzpl1iBom7MI1o4u2nhn1QS+GcIFeR9Oy9hroYA5YLH7lp8Gw/n0mk5qcJv3vYLvR
qOHeYFeqW5OcT39KtUNYBGkMGm1sPDcdpKC0zI6CjD9doH0YLl1rOYb6Ul7KOmqA2AXmfZEcb+tj
EN8CqW6voshG7kaJjYnnTdRcBKsZrSKYfKhMD/HqRV/0LK9j+InRaGNS9pOViOCJ73mROfHEaqQZ
btBYTkgxjtckj4U6rHiNKBPBxg/LmYtptwYbrcNwpoUWWDr8z38d5f2NjUeF6n+YGzFU/jQ3h22F
La8uczNOs0HI3CQD+hGO3TTbqX4ah0v6F2I9pWkW8AMFDcrF8hMScFHW9iKRqRrITIZu7HKpm4aO
P8J4ocksYRbsjPszCGCQI25cVGewDt0BEyvTFTEZGYZfkGQ8IJWVGGQpq5Bxu8Bj2BA0DhZOoiHq
xWXFXBrD/MVip8fyCNbGjNI0SJIEjcnKsBK/TBlbHvFW5hddm54ZmYk8cRglC5tlQRkO+fZWPJev
wDa9FS3whu/7xiQJsiRYZAN3mWXSuDwriTA/g9WUthj/t/88j3uw/D0PIqBZz5j6xtzwfWdEO9pI
2BteiUMMPAYZxiPH8Oe+5k99h79GDqQQssSIsNAdu1OoyY/DEe6EyBPuj3mZOba4B1IaQkYe10y5
O45Tdx3OecxerRGacRxbe8VDndGatVuP0SZIByZMbHfk43gq3eIC3zPNqWFAqtAzAsOfegY3j7PQ
iV3A87+ntVqr91urt4ln/ZtgrVf/GyOeXz3Cx971uu6KPYihmrGQOBcGAUsNdTF+IRRoZgkUC8Ox
0MOvZRlACwzBZb2FMISEWBB+ZQt+uynWRxJAXm4cM2+0mYYQD6SX0LRQ3Ver0py8hbmkCWGJQcib
GRYO/cF2plNuOA6X0D/EypX8kntoVyYOnwKTyUsHfvBrDMWPuVEmNuPyLIN1siB0NFwQbtZDpIDc
mN8oyjIWL5S2Anp+VktrHrPCFowWyK0BV3MtRMyHDb2NRSRliI90zawwFm51xxl4Uy0SmEV6Bxnx
lvAkvMpb8CF8K4zs6nIh1wjnZkxSIM+NMGQZcQqXMskBtmQ24KoBFw3Qh0DEkca00zK30F0ovs9z
6W7/rBCEMHSSYcfKJDIKWqQnTBTtDxK4NxzAw5i5ScD1X0nL4HnOld4lC9iH8bPysoQh3JvBWNKB
IJBFxlamdZqlM9ywGCywIIMFj6FJxr/IggEtRd+BcR+3CJXg7XEsfjoxZG2I5+dLEsKstMXjaJtW
7QW+Kukxb8DuSUbrMK3J45gSuiWevCRw9VDm3eaf4PstJMIwf31BTiw50kkoD1nARXgQAhEnK8+c
Ks+cwEsBhtACDxdEw+qiZjYKuY9EEEMzZTA2UkMEDITxE9nSJ2RfMFhFo8gvleU5CKUhkvErsrhs
Ap97hgEy9XiKwVMMfnrR5GfidZWB2kcUGJPp3MNx6E19HhMlsmqI5xWsPQUNcDf9E6HimYuFyEaY
I1jwzfAZMGKGFoH4EbqJbQHFmERLIfBkwqbOiB77ybfb0dA3A8TdBAlIkzTqGBNkoucfFPhmOvQ8
NeHKqZC378GR6EW5cOrPDUSWJ6QmPwDqTozWnIgMZe6O+PWQSYxyKJMzMVGpJ2VmtskAEXQIQkdc
owhmGnAcGSoUxg96GjHUFWOIGCLinJuxAkTKiZyjj3Id/BhETN6E5/3heGMquJmnoaOlT44xn0Y2
NEM/fFTB0Jsa4RI17MzBRj72Ad3GYok8usayOCyLLy8xR1MToX9RUOHaHxp0mPZEvzuOdJTH4C1R
ETJbtEG4tvzphE6ZeD49uc1boeDoN7J4OuXBE5aaOWM2eAbeS5maqT9CwbANp5D/fuzgevZYB2PO
IsAasDSrJjPCleuYDrEcUI8sEjI/DoV5Yzydc2c65+URLO848/nIWaP2ISB/OndCC3cKzufQYton
3ogF5OGjNdIBC34uqgqDB5ZbA1P8+Q28iTuVRtFiSMQRflbPZwr4GBmRl9grppKJAPmtLRSPZ0JX
AfSNwHG8ES8xYzwvHjPtNGQJKuJ6dBEwQXjbYc0gPwuEJE+QjzWqCvkpg2JtYppC6Mah7qZWCmyB
6/si62A4BrzW07GbxY6BIA1j30FKirKN/SnNgQORk9xsiUJy0CAuwhohLsJ17PzSyKgfkbZ0R3oW
pkEY8ySEr6hWXsRzy4vJgMeN0Wpgbt+X6/9JhzY7vwNs3RrbFa1Gqw6k/Stg61XyHmn5qNfp4pwE
RqEYBAyJdmf2vnI0xSkkciaof72EXwyFLkKzoWG/kpv5+wIt0QLC4aJykYWMBvEHj8h3lgi46mdu
FniGaNFfr/8CZiKwEZsihOWZ3ydn8li+/xC6yHoO6Yr6lL7JpYLkEIdAbPG/paWWfVWBqOcB/+mi
htFyKTrYWrPSLFnmDkKLzjLDLLtTqtgCm8j6cBUvgxekq2m4luUCY6612OFeV3QpEhrxnrGePBxV
lbJ8IdIWUJqwfjHr91UjYvuBL+QHK7fm5j76VCZFrkXzwFcBWvg7WSIv6a70c4wliUrmb6CKwAZr
DWXJaGkLQuA31AFYhdTgF7SUtUY5y1QwSCabTZuv6gVvLQVZ0KYrhMS00LTgBTr8VXEg/y87oKiy
QAQW2yxf7IxmErVmD3TIUrCfKMQRpIgGZlUgfwHEYF46kzN7yB1LIMEXjfAejcjXYBxaKH35l/F9
if2ruxh4EgUL3rLl9YC9m4R9LXxBwBTzB1MWDc00Ad+wnsQCANoxZYydB34nNjGnAoDQJEmCdGLN
2Iyhz8ioZCzNi/D1VoLFAc0CnhHkJhJ2aNoTA0Alc2AMpQn0g4zF8wHoYFgDK+wP9I7XB0Xnm9MJ
ghSViZeWybYQYIg9x0DciLIG/kgvpPOQA/odrce0xbJNN/QcH7NQFicbjAEy0VCuFP5Argo32fbE
SX4N3XEwN3iI6K2vqsT1OUUaQySx/EakoR+mmmdIb9FWsdDzOh5pdJ17sCEBUrbNTaIIY2tq2gE+
OouhhmgUjAcmLOD5JrIRwkG4CoagP4OU6UZ4oopZESAMYOK7GivR+V90xfu8gq4xUY7+1Al9dAqi
nW74/tREFH+JFUpHi04F26zQE6JCLHPiIO5jNB1iDveCnQA2viMYoQNAAWIkiB4yP9YK5YeFM10B
hrDCBEBMUQjrkc9qgSN4RRAueo71m6DDDAwdbpdNIAS+ADP5wl2GhSPKQt417MQeoli8VTSZCGzG
AmIwE24C6siCr90lfl03RHXRJW4TdCQtlMqHHAxBOyy6zJqDtYROmjtsPE2HuOFsWdHF4ouMZG3B
qmLcbzWZMLAlhjyuSnCuYHp5jWEszhoTLIt9VeJOFU+AWP3oeoc1EiDBKFgFQU2gornB4rA/DBYZ
TtgXHprGQ9S1TI+xjpchjtIJ9Ka+7h/mA1o1RtAflBuPUE6oYgSKgx8J9c8qyBeDYDZACrRh4OSZ
ToWfInEgQRqARoY8hUMYHwZ5AI8KUYB/pjFCE/KDyOb+3LFGU6ZqDjSY+3EsGG2NYbS0aPKLqOao
d1qi0yawgUZZP5yaUGWMKyxm4yp0q3ieaA5CATyMxAQdsZrIHh4iC5o2sNenwJOpNnf24q9fr+MT
zqwlxCESao0/YwkzrPG7pP+gIRtt2ZX+U8KvX1ur3WaHvGTVXg0d+VcFyY4rIWjVKgoSmTTIFjY4
0hefG1yMqsRHgJwTOcAqiQpBeIldABfwqghDAYToDiBygghGFqMDkE7YN+LekAEiDplqGsSBhB4l
FgBCAUEKXyCVTBwPqE+R5mJPIhNBFfyTpv3vEzDqkH/oXZFlnkBDwg1A9jj3pQ0YCVgnvcb/g2oI
feQMl0amIXAFvYBU4QXeWY6BtSaSTh4P9doeCAu8iF+BBYU38V4KU/nIFIFRPGRuwJ8AclMEJOgM
thEpIE2LRY7xhTYFFEKKoZAiwEyeid0TMlqwjii0MbokA0lpcofrEoPgOKFrja1/WM126/dw51+r
2fjram53ry2FEljNFJuGmWJK47HoavbzMcXQYPAmswFYETNKUAFuMuABgE8WGzYWFc6aL1DUQbAC
7Mg9kIaIVzx6TLXw5tc+wScafX1KosC5V2eoNJm6YBY0AHOQIbj/UF7cnXxVCuQDLUAQK3yE4mbK
tWiFOEjoSwp8SmxUZpbigIZtQP6Oj5s7A7IAavA1fD8G6cJGRSV2tuiTA4c/RNIzNkziL/74SiPZ
wcEpZfIuBijD/gUGGIKoMEMWHSTBkoHLWX4R3MRbmEMoOrE9g1+4pzBvhMq/FCWU/hXnWBaIThpC
xAK2kaj8KQSKkxidJapHvhBnQ/xlX3L9epEQyWg4UIcXI5fxCgtswS/ssBHi4rtEEdI1lJTha+sp
zA9iwo+1BMkJ+mcN2XMTyYVhCycweb8+xUeHGw8DFqEKhOFSWoJPABMoJUJL/Nj0AVVa6K7psuiP
eI3Y1zVB5oMxgH6N8ErTkUNPsCyEZtiiAbrhXBH4A7DCY4BNZOELVyC3QSEGIhoBGLiEqJlHWMNn
I5IP6TkkkPXTtR/3iM/AlPl+YBgKZ/ANAiRaB++kzAGXi0UQBLqAAnryNV3+Ieyh8ZuohzbnFcim
WOuRq68p8VV/9t+W++auaBJCJTE6+GqEWV14Beq2E7AxpIoOjRLQLKInYwZhmhQ3E6RQ1wZg0BSv
DK/DERA270CvOKHAGBH2ph+ZMBCoQjx0NBFE4uNGQnqe/ItvR5jA5PUomhC/sBqKc5wHCHGh/kz6
gECBPXExQil4TsVP4IUIKbiOqV87EKQPdkPhYAVj5kF5Q7wb0C7PEioUoxeqnxoCTZCHICIMQ0YK
tQGqxV/1i+9dRx4CLEAYof6BurJw6FIxKD3fjZGDbqgtv6jaXTNPwuOg1jT0sTNi57teIdMgctt1
LXdNZIEHizKKFBsThScUvP73Rl2n8d+FHItIqstGr9WuyT7FXxex9bxdurPihZBD5KBSsCLheYHR
/KgAu/GTYVf8+gSX4xwUMYdoEn+ysJAYRmLl8PXLjBiLIJQdMSyH9deM/spwBJK41Ph7GQtx0grD
5z6+U/DkIGCHd5xiPGCqIfW4RhcLj/GLPBVl6Irccqyvf1ScqIOSgCK5QsSti+cf2OVbLizyVawJ
baUDoDj7oYwhTcXxN8jokwhpRiAeSzwNvxZtPQ4JbeJ93Ilfk3MholU0s1Cw0I4B+QgOEgL6Wqyy
NqwYimjAnqRtrpJBspCbREmixpGl3I7YFrb8og8YcslIUNui9oMFcy1XIN4MADpYy+c+Hgrp4YQS
+YYUW0D9YnthRmA3SPtiMYsr95eJiMn4RZcAC9rE08kw8XxwN+wCpo3wgEqX5IWvrkZdfIW5EDmy
DyL/ftC+GFq0jtNGdBUTIRafSHhwOoiN+fUMwBOjARJEeE+GGxZLEIVcBnD4ym/R/iYBdtwLd/JM
QLfcKg+bCr4DGnz9QriPcCLJJghYmv7BdrjyDPH5cOX868/7UXiZ8IqL/wN5Da4QdIjUZQgT7Bbx
xaGqvo7JKetv4OKCFMAaXATnGBM8dnDwkh4IVN2jBJlpnD385ApL8CigQ9xR9JLNI1gWEe+gy/89
tzU7v5eZ3QZxnxRKqFE04a/sRpqu7YHEfHWdwCmTxAnsdrOZrMK65vZsDnvGlTQi1aJF6UQ992Un
vZaQLWb6nBz8Z3wfFMY9bGpXTp0bV0IZNuzSo7q35in96DX1/i/GzqxJdS25wn/F0e/Ykpgj2h1h
bc0CCcRU8EIARYlJYhRC/Hp/Sd22fdsO21Hn1ABCwx5y585cayXLBKAeMwtqgI+0qEb892DpTuUe
lLdwnH1/0RwMu/PCowwAO1o7KSYtpQO/Opo1YCNdsuw6qXPoyV7d2QPuyeztWRn2zXpzx4cgJKzT
b3HOt3MZVxHUzDtoKhBtM9059PTxvX8OKht+WK5OdsvWwtPkwD2jCiNgVjLmNx9eqp3ahXtw9mHb
4a7RtDhRkMdGMdFowm6dITGJnEd8Rex2ThVCQAqTJ0hggAVKH0RP9bBze5kg/jY7hy8LxhPwhblB
/vzqaWajbwRIQgJHazgZMIe3fYwh76mdy86B/y3S5KNrCEWUjL4HkCR5LeBJHUdn5zQEE+FqwFkK
EAqgH7dn79RrQfAI4DivTwpK07ztZhZoDBuCGyeNuJOHeZug/tax00QzX1wYDA0kCx9EGzGoHBTF
kp7SaEVUMPbmHgBSwM/MgxHutel0qqc7NTPM1SJFpcBcN0AKnOMuxuoEn1UNT8HeIXvm3ReoW0RN
Wq1uZcFRxUCUyunbbE2r/qsH1N+ropd/4WznPVCKo92Oz0gObsoUYrcJudhDUt6iHCPkRPNijVIf
8IB3dLp+R/00hveZBupscfbKoOsdgkMf4EY/g8fAyTOP2nvtvdmZwpDX+nXvMW05FGWwyqSaAi/r
L1+WNkUH6LWzG+owaPaOIDWMlZPZ1GUf190EclBPhwwJ4hgwMrKIlMF9uO2TejXsQze+QXy89Bk4
58osKDFDa9OgzjU8LUqAZs7L0uPaGA5nhyYdvi/Oe1tXlKa2H+7eoZWYRrttZsFx9VJ1WoFgGBqa
mcaU7QO3QcFEcvtakoY4nYg43RyQiLT8zq3HnYTOuP4gUBjUfR35Gti14A4a4dVvAcK60bEIX84v
kz05gPOg8fWKWg7VoK9x7p5HNevhZqOmurnLqLFgiFinyXOCpCdVoYePwqr5WpiOjMys+bXxkyF7
sBszraf1cpVZ553Zp7hekAOfQU8LvRD6p+tdZJpdeg3VCG5futNhBDFRMPI3p0S9l4HUIiu1B5Mz
rMcV8EtEpBEvY05C7LWKaGktOkzqBzi5EDFCJm58tL9SCyDjByjFlAXIXA9l3KEbqppWfO3fOfti
bzeCLIxb/jG4Mgmapj5CCVl3ip/rtBXc1REMpovqewivnusi2WeDdnVLsGVLpjhyKyayYAoEzvhh
vX18OOQUx5kNX8s8AfV8+ZlqMPc3b3M59E6YlRL0WuZqwdEuFDgzYJtNsGzrelh3OrR/13WZNmBy
uJC6u2f1dlqKZ/Uxd+OXip/e3s+tg1/Z4fdVHXupfRs1TahVQQzYEPtFHGKv4oJrLl19fF1cnGt0
mKc2L1VA3269zDnPwB1mkzXYJojseOxt6wSMF9WKHup+WFou/MZQpXZXoVQCDPAZnJwOyoDufnEP
sL5OTMUGHu/Ird6tzL6b7DH0eZFcfMRs7SyAljrLJv17GJ7iG6X/TLQ2q6m+Af46q+/NIqMEC8xw
sx2nV7UbH3ZWZ/i6243zYAdRfIi5fxfqDLITJOsbdpv1vFrXzG4tKlYHoGW8aQQVtVtA9kFSpeue
rseI8bBUdN/evnsgbAEaUehZAIlPs+khCLzDiqMHCnrLesXvzXWl9anJZ38dp83x3dapKfMe6DW4
b9YFFWDzsAzQVH48XFRp2+MmwnkNCxnNBrJMpWI4IkeRAV2zdnZ+dF+Io04h15qGo2ncxcOlIh8x
o9HDqUzDuk0PwiIAl63bEp/Z2cdp0DFHT2ua+5V34RMMZnZF+FujUl18THvJJNetL5zr5foH3PBs
KutKYb8GusIOq8raO5XNyW5+5mjhlyBlMS6TA3hBTU43Mdz6ztbPDNO32/qq9/sZJgOU9MlMSrsE
9Ne4mReHUdCT1RAf9A0BDdgskVZnnDIB8l4VnSNEPtz6rOllANUQmvI0kJUNS24GO1ljjMZtFTde
6hjUzNy6n+wXug9mZ6tNHgN0kqyDQ7mPV8+gspVubjUnqfFk34fB3tP6JfHtr9zfe7rXsfoPy1hp
kw30ZUC+j/isWoClclVXedx27gAer27NvMQZwN6vxcHRUB1SrSH4vbpzUq2+zlKlqXjvFk7dXQ6X
AubbO4XHAukmDZtxpZvDr1YgXsJSfY2bjnc01+ECRaFpDUtzAJOuBY/esn92jFlYcWkEWBjnulWC
D2YcWslLOfmYemDeMXkDS3/ZLEgqi+Cy81DL4D1G1zbsAkNeuh3w0zWgWlc/0O2LG2qYo07QUIYL
VLZvqO+fkP4CIHxnmQYbDqbPTq3MYhxhvpbudI0lNHdKp4tIjvNzfAZXcBjroF/P0RQfBGA2/O0A
WFzHy83x4/vgtG1mLzD8TJ1dHaAcoFxzk1IKlEzGPlq656ANZvYBPtEyANem3vjIfL+rt4/xSE6D
LLi6muPsBjVYKAbcE7LXuTN4K3RoLCx+b6deHhjf1ZEHRhmaNiW/2/s6qzXWrIfELKmwHzqQ0QIg
2y69lxtm7Hof/teF8bNox/724t16yVEt6mYZrAlDuLolLIJ9fPGRoPiK3z0ETAPfAEcXM2K7TtLZ
7Kxz9LBOAx9IbWlVTmx0lDGtW4YvcMi3cw4e5vgYHZwrPtkQCVJnEOEEedsayOK2mw+KqWYnuANK
96opHXlWwAgdZHahJCPER0uN3SuwTRSGq/5gPznFujr6BmBv8Pdpb172UIBY7Qdd1R6iHrUfuJRT
CRE1ZKFomKuHC8V4h4Uurdx9Trs357naRcfx3UcBmoGcoVLqHFatApk5hbzL6afY5CuowMFlmjHV
I2DgswfryaYGaLnCK0T5ZnCwH6uTGXRLG9/B2VvFqLWnV9+r3C7DwECk5mRdIVLMK8QSlqoxr+Mx
7J37cXPLgcZ3AXQmKEgOln0GUm/p1glGIPZighelgIwWNAC2dn467jnJvN38Nm9NjSnshcneQz7v
gNjt7DjMEaXDsLMQI+JgnYf7oPswwzt2JfPOsDFq5vYQY5q2y3k+PTBXEELoG9+pnW5fSkO61kwN
04DiewOVvDdA5D6CQ9SI80RruXWgjBjT2PDe/Va4jxvJgcGC5IKT20WvYZjZGKU+nJzD9DjIXerM
TvGJ1XOqY0YpKTC2Hz/oxrxVamcLbnlRIqdvIjOB6Gy9Fbxq4R73CZAlJblZ0GPGv9dG0SRoQueu
lMFi42sXB4ul1V28t8YJr6IrrlHprZb2Kz5Pl4vz7GY9emiZmseg6jfX96uZL63luKbSujr32szs
pdWIV8vo+LVc5xH1E5o3Z9ntNxf16BVSVOYZNu2sV2zQ6FGHxOi4R8Nabp7qFSZLuvk1bU7v44yF
4I4nHyF14pZeOWZlS7psL+zrOLMeqw4MaxTDp7fZMyxBds+NQfZ1RdD5oBBWuVbuaWee+9VZtdet
bWXr7GPqqu5f7VrDrm9ADsN6QKubHQxTe7sMWBvSrmIV2DedBwf3Om5GeRxrn3RZuG5ns7bJohuG
/qsAQ095GApvEP89mnEt6sKzA2M/2ttHd+fAKztZaUihtQg9TQ8UNMJX9qSHg095mqSJsshgsVS0
r2yCELulBYu+Zt96hn2QZc0LM5ZdbchYwrvCiqImMDIGtSFCLUrzGs4DyC9NhYxub7SCzWpB/TUN
j1Kko/Yg3dRXXcZDZODiw4l4htq87raxrp0dErhWx9JZS3ZWzo6lzfp4dt4ltZfMjnNa1RiV34dI
h309afV2cmGWkN5VxTW8sL3d6h2i5ejcY7lXBdvMQRuDODqG1ZRGtJ9YKkhN7Byv26WPQ++Cs3dT
JnGUr42nd8RM4oKMsuQ5KqbIcfebrNooF0eZfSAd9rTeufn0dS5bqQaL6ZVphetDkvKt2sGstrPq
uJOtrzsb25NzGDAZWS4uCVqNPZgwJiv7HKbLvO2sYd0LZS8c773XWHeuatsx68rcY++RC4FPdojQ
Sn3atxXqpe4bckOE7L23jA22BP6BWQepYWdtblHbFdJCtblMDb/tar7mNH9Kr7K2KIUBYUIJJjpb
g+Taa7acBsXJWN/xtqihXTpljkSe1Z6ir9R/qEdC6dzzw6ZuyRvmzaY2ua1uUebrOH4vNBGtdrCL
GoXK60MEl1rv6DWt/ZySdhYwG1p2VQSdTf3g14aNuDopVMKPN+qmused1dwxcCmVbmZftVXqaoPi
YD8LqkiZj8PoghFcL18uRWLupY8uMfJMBxZFw21bHRR47JN/66EtAI26XwYFC4TOfv0Ud9X4OGSs
U8kUR7pFo/VYs3DZr25S9Oowdd7mw3tOX5RxshPEcYghZG5yZgV4VOYWz+SGaMiwo5sryT7M0M3H
7KJK92SNK6z7wLDeP2/VYthWTuP73Nc9aFG9lpnj/qDYcomWuC6ao1kdsG5k8TSvbNqsBa2wNrz8
ZIZZx7PAETEzlpm9m0+7YKMeak7bsfagG8y6hujh5tIyb0kbFQCodEelIR2dBt1v1OMga/RvSQte
FHJvKFmzFUMrWafCS6BtitTSLmZrUAJ2R7uvTz1A7yH7DYQfY2510lWmL5yszSq4W++kdHaeBrqf
fOrpSnOdfqgClYeIR+HpXS7oxaPE5FIvTDu4HVael0vtWzOFfsTam5vNuyoZ7ogQIN+DMu4LeV/7
vkgpHYHGlahtwGzQ4TWcBl/oVlq1rxv2C5+ICq52B1fwaYUVlI2in38/e3f7AtGrcJMus+doJ5fR
bnRVgy/2KwnsohiWJsu0PrsrFLmuwYmAw+0zm66qtscjvEfsuk3eFhItk52uRqgX92bLFggmCWbl
ZD1o4wwC0h7L97CbEM8KuqGA4RQs8YoY604D9pf2VSBddFTpuFMoqiL+vIZUfklLb79o49lDvVi3
G/4VasKsSRGXAGt4P1rVpKmZxhXP5bB0SoSI8c7evhSZQyDN3K+Yu/OunzpYKoedvBr2T9YXgQqM
4pu9RRY12NLhFqb2PqFio0r9tnMbH/vQmISJBQMxbPYJwxFlYxYXvHASWwR6C68QY2efA5YO87x4
gbUU31KW9uTOKtB2ICh1+3CtaFn4QYS17i5hkZCEu3wkNr73Cl+cDdDTBHsCB9Q5Wj9LvFCpTcPf
bzU/maszTpcdMHYKv6vOtDpTY2dd2XP0DvgGy/jIoyL1u21BRNvRYc8QFRDhDG3oOvYl63bXybz9
ULYteIeOMANROXRL6AJ4kywqi2aYYTANvCXcMSsZVziix8lZsWs92n4dA6fDuhNnvqXSgK1vjHvo
3HHKj3iQfG7dUD/qez3dBSf3zuPV4ZQzS/kqEmkV3cOxvvlXuFjQfHDerXHqEc/S4NBcpKHuLgKO
avj1gkCWQtY5uHeaEr+PKSWDCgUHe+kdeL7hifOxBTd1r4uvCSnL3gf22eWhcMl3xCvu3m5YuV97
e+/q4W1djwIcartm79RiF1d1s8k2/eZ2vDs24aw2WT912f6i/zHCp3yyA0VYX2x96hfWat9LB3u6
4M44JhudY3aQ3TubzSGv9t6sO8HeZXsGb6nunlTQlS0XeVvK2lgXtS3pqZ3QzWVXTZFna0PpK8jI
hEH6qXoFj/AVvJVbByTR6O+6qrndhXBHofsZ3sGrWR2nOdV/7k7XpYLDUOeSD4xOw2wPywHkuOkJ
4fi4ik/iDldsRDdLzSoKs5NRLXqhwx5KYEnTNIiCDc/EWhAAUUhpkqP2GN4xwzBpe+kwreifXUwx
I7uH00MXUlXX1immqeqzUAJkfnXAVWkx3V/YTcQcJ5V1U61NsNVpzDx6qPe0qdI5GpnEQDOiYjtw
mojgBJTSIAokJN1LwNKVnKbIYyrqJ7gb9MjYaFlYVNTxCxxzaTaejTbDMZGuoDSrQ82Z5M4o+HIW
EOfE2EjwCb9yIfsS2egRMDUT8sub8xbSLL70yRw//V38Bca4H9MJj5DNiuy8DgjdKRR22SVBUvRY
TcKOfw2Yx8MiKgRVw6bVZCdFaGuc9fuN+RdzwBy3BsQ71gMy6kdbExYaUcPF26ts5FAUFSOY0Jd1
zg7ObxHoopGcJ1RuQJAvE8eOx3cJXL2tK41PHM3OhiWhKa7EIsdQZnUIZu8ARhpB/cKJxU9zm04N
i9HbWWiSeBc1r9mLg8WHDhiGg9PHoxIbQVe0ehdnadUzsz6c4INtnpwvUaPeJrWp8kJbPD0Dc7DD
H+QNCmI5m7FBK7YY5pgU4kzn1QntQUL7MRtpyqJ6JBtqTswmH3Oa2V1mnJjAusM8oLl3NjsZaPt8
9kX8gA0rKQY7NJK38KjuLnPnqwP9vGuOhRn+gh3KmYj+2QtkhNWVOi2USoe3e3aRDcaIHlUe7oOc
VAUMYhqBsIDq47WpmJALYDt6kZAeg9MgMBkvrd5hGDU4c1eid+OL//Ta/VzViOahToRbWJvEjSG2
29R8NhzcKOEQGhq/XV0ISbOzDFuwsXcwwSOCd2of3lnnElBjBVP6SHz/ibn+wnizBMYd626hAwq8
2B0vx3SgW4/wWMkzUILAjG7u7Ikr8g6OrjHW3QKgzNMWwu5TXQkIG+MXJrBDOLfXsIBiV+IuYrX8
+xx1XO7rpzLn9cUrQJWDp2vw1DgiNNCIHdKD6LX1UBd1HTNSoJie/UlhpchLFL17b/QO0gFRHAKO
jBfcQ36BDWpTTdq9G+YPJep6vKl2Q2bjEBetl7u7bd47Mml4vCUBmJKEEgOS+RaysUV+gS2SuWoT
CTbAy1PYyW2QknFrA0Jvw6tNm8bdXk5Art8m/OLdrIia7qzhQ0LIb4/w9i44uEcevm4GiC3g7TWC
Ishm5DDmeV9aEWI59eVkp04JHr/C266hXkBLEMe269C6IzwqQuo6dH8DfePw6BCgC1KVjV7b9/Y4
r3q1lyq63rFuHQiv7BGqd25crPWFxtObAAe0evrqYbb7l/ANoK/gfBcPz4+1LSWrlDMQ71ayuMmy
7LLbuc2iFDuj4/RX4riqrpohJ0CGhh7O1DboYdNpot7LuzMW5zn9VFlsXNRm1OuwQ0ot1hq+WOAq
uMoQLIct2wATSDbJwdtR7YplYe83E+quWEuna61OfVtfVJZPwUF76d9ZKw4M4YQl3aUsrPWiE1Eg
ZDdVwRIn8sHgl0LXmMjJHLkuG01WZqPQQ/m8AxMS0jNBZLBvGZ71EpUN2hb7aXpn++Vc/HCETKdG
/LM7psqtGTzQd4GRySwZdj3qPdJXfUoqY2z2PrVu/SVeI/kmRGct7sYi99hIqFT7JGVA5I5qUCzT
G02l3ujkQ3NVP6sRyTOnznwgK6O5uuM31GvTta7Qih/qhLfGSkAgw8mjHdGznT+6RIQZ61Az2bJD
7YWo5+nOlNAklaVADS6HXYzp9Wyxb8on7KAJorrSvqlz6VE4QkZR1vDOTj58kryyX/ZrxUTxGKkb
HZYqWR9CiE0VairE/bMqt2lRGos5laqzfzDvzIKGjLwZ2uPRLuh4J5IXL/VEI7bms+WD1WyYTLMO
WRNk4VnQoK7StM+o5uIvmL2TmkgMNHdrDHgCJT+6ItdDLuk40uOTippue/C1Gh3crn/oGy6u4UDy
TEFm1RCoJ8vKDrA70p22n832o5p39yhI4b7muVup8J2rFtMFv+KHLOH4p4PBxy3aVUG1d1pEE/3t
A78CN10nGBS9WEJwTxbEGHjyLhO4Ch/4SYshBbH6e4dNi7lcyE6AXlCUE7XDLvJ1WObCOnkUeNiZ
3+hh85ild7WDbERuTx2dEzv/vboy5Ykn2WQcQ6LJanLr7ybMcpcyPHYFpRtHgmSJuxvC3r7Sp2A7
7GFOnw09ZCaFPnU3h7l76CPIOcGWA1JirWTNiAv64ZsdprkMn/aqg/1oRbmPZ+jV7Yqp2SeNWngU
Rq0IEX4xNc1W9MSm3foYIZKmmE81fDma960hNIBeET4H6tCzyr25X9B/6ZHnVrPO3CxBEfMK5xf5
kP7ZJ2Ux4QmtaeV9kV9QYRVeiR6CCdXUqEYcurLL4dsZtnspzgw5Om449ZYDPexiM+Od38C5nWng
zgxVhmXQgbuNIhneQYm/2cF6StwQZ66PVplqI4qCbLgZHnr3CsK4pjxJc7wcbrEiVZ/RuQ9Lx1ca
3M3pNTygByLKCaK61JxniPrz0BR5sFLmOMOmIjd2fxJKI2dRjgwNYM2SYXAiDP9kTJzHAFoJU+6t
kJCVf/AGUe6SwQvRRosqrDHSQtFBzMfF7OOinD2DVCejklpOZBjxl9VI1IUObknuBozBfnS1l9G7
bTfa1O8x8/6kepgvxIiaaKE7J+R+nUaNYp+2EROkRaIlvFpPBDRke9Qw57be7ZFsteShDvaZyuJM
+9uCSWo96ahTn3rfqWJm851pTYbXQ8wVKeuOgYdCpGDLljyfjnv11xBLiRFCSPdGpqJCvZiN13V6
cAyE8pPbiV3YeUoIqR03jLD3aPWPq+JMaNFsnknDTPfkQymH2uEaON4HC93p1G6xfaZWfCtp4Vfa
RzZbOna6oXJY6RYRKfKieUKoGJo8nVVzyq9dQtyEFK+vof9QC0gvcTOEUqNbpG+LESS0ynscLeQN
8QOww/uYWvd31XIbsxt+SFDMTvbR6nzsyW34GGbxNyk+h+7YBXkA/qdNOv6IkWNgTB4uKDKNXfuS
EawxueHwAz0gc9RAqytzZqXXJGIZnMcPhSgUcCuKthCmQYMA3x0hmp2NmJeHWegF99ku8GppsI9P
biPcO6nS1hHeSn86fTsHOge7RgjnFJS4crqT98h1+m2ylCcfTY/1C6DEFeEclJ7s3L85jGyPBjdb
w5TiGpaGNMrFviKsqDAonaQ8+zssdH21rLNXeNndwZtl7OqTbbLBF6AqbaZfJYxgkoP3OKVU2Lpm
TVD6s0vS4jdnTxDaxZBNdLuIsxiZR7KGRXi3D2eHCM0pVe9thiANmW7r4IK5iMuQ76NOkmFZqKVu
HiaPiTgyLEAQfnqpg02bNPpoJZs58h/BDrWCFvn70pscnTb2kFChfSERXSLSVOudJoVmIpYdNMLT
UB8SVsK6UyN5kJOXR+jV5vef940YaUHy68He84A/dOpLdozF4za9Yd8IMrud2f670cviq0h/vG2T
CkEYnbojllmEKo5Muv1At3Wgqc24ExRJV5AMRO9wnV82r2qYFQQm57ftjv7a3oYl6UdcsnkVvhdP
MrnjNzE269p7T8+s2bdhd8B22bojNCFLXm2AlSB/6U4wnr1hZn2DbsBTzcMaq38rbBMJoiqhk08E
g/NmUdI43l+SLSw8eoa1LyGNalh5hFxG7bvmpdZzgz9Qw+ORXYgZUFAg3MnqD7aghVPwTVo3eFgj
il94neHSrlkk5YttWIQTDDoOPguuTVK9YLNRi88s1CeiMXhzlOb5P/jdnf/O7gbF2EGUrw3oHjDq
P1TaTvX7rWpQndQiVYMM1NMh5MXqkeNTXCwQLXQGG0e3HuZEJE8hThX7kytWoMsyBcDF60YNZF4K
ItUXQsNIZCcE8MWPyBw2TXuH1HQbxTwcYbKrTDfMqGAWu4zLk5qdTDQluhb7R9TUvj1gcvja/zt2
TG/9d3LBn5/xH5CaVatzbDROPCPQCnYpWYp9QxUo0tfLwa3DEiwgI80mcTkr+iUoGAnssC+7Jo2J
8EPe3p7tlo7EEuab0D0pPF49ksCSLAghN1ecWBe0LAg9FxwuCHdUjx5E8dq02ZaQCZTejjmokL7v
Fc5b1dxaQKi9M0C/Hgv0cO+jzMKdp5vFYKJMbzNdnbxfestoyYremwH2wlUpASYggobB/tnZlH71
jGTXR1KmRnN2AbVN0Ivhw8weP8MhaTgIjjqaSZ6TgHMLa1ARusG+Ck4rs5pqwuJsEeKh1t/5wSYm
W3eST/P/y5+kPO5/+yt/b86X6rZPqRj65z//9v8T2hyfM/79Vc78H2f625//5MR/XFhK3v/pDzt/
7B/VsNjeqmR7L06Pzz2gNiJH/n/f/Kft5yxAP7b/+pfNucgfcjaUaPP/qpVJVXqd+vJMpX/5rxf5
48PRKuPD/7Yu/qlf3Ff/8+d+hTabzX+mtn2r2+40mg0ULTuo3/3qbMo78GCMTrOtNTmkAdoxP6Pb
+a9/MZr/3Ol22+g0IMSpGU0Rv7yfEa/+fQvd3Van3fzL32/sDz2R3x75n7VX6iizAqb8TzoOWGeu
a6Cm3Gi0UQDV2v8gy5ch4nvT9bTOjAFZDEXjLgBaohbjNZR+UjwmgGS+8TpyBKKrtW4QXlrrJphK
iPR7eZ/XhcvKYfJtsfgQS2UFB4VcEYgWVao2f8IiHX5hbD7SWZW64/TJywKc/uoiL8QdyF9oOXxP
p7Ld6Zpr0L/rMZfB+ZeUOvAsPPsFcgzCDsMpwIWT84Bd/nwWDQjkkGRF4RWhfnHMgivLNbCzROG+
0bSDLyLvIRm6Hgv0gHPJX4CCwSlLCPtzQpYzGqX8/Cn3Ni0hhoR185uA+RQ6Ae4v0yv8lu9U5UOb
4JtCeOx/5NFFs0i+aM9Po3xxE222eXIjci654SnwRhdpJ86D5t7itoE4hwaaPHudJ5jyKAhb4Ibw
Ao9UyU+8PudzhBwlAks4yea0xnF1k41uYe/Z6jV717JnABlrOHfq20xa7KRv5nLbeZlN9gd193px
33Ouy1XKzx5aNtnSdWR38W2IIX99FSo8snjTefjYOCjH/g1cCkky4lDn4NZU9W8jKgFgrAtc4tlj
3ui/YqP/jpfcC7aJLDLbxukBeMxy+EBYjbR8dI3y+bJltlJ1fHKIXQEkdO6t6J322lQEABL4GOnd
4bIK8mtgEN0v+9239QC78jI1InWkgYK6VxIcB4NPhuLTtmOQ1Vv+j9362S8uTtmgshaBOoYoY/k/
/oGy/H2FEcWba2Kdn7ipDK4xY/0A3MIABJcO6+ebIp0hTbKWFUAYMlzibSZ8Z24crM9YNNfQfHgl
2YrwkJwtIQGRDt/h1SWJfRw2UY4GhPUESfkAmPI7JdoMGcYX8pJt8/sbacUP3F3GyxjaEOld5DUu
B5JzR7riSMTZQJIrrZlrWJyinsc3shTcMr+Cv//jIUQhjRfkiXmLbzZ5/Yz6W+A+GT3eyZGHlxnE
+9JqMkyZHPB3tryxZlqzqSBaOl7v1Lql1rz3mRGfo5iAzENam7/kw9Au+XUt15YmFKIBAejZgJYZ
39Wa++IDnCu+KrmsfJx//CBkw3f5FKwrbjS16zP6KlvcFcxPcVEBOYmcpBzCvoyriTH6TNHfq3HW
zzOP6X1+4exYIC4IUWC9/vzN9fgDlZM94TaDipPksCifVQOfPSNoKw3HfPidl5ykol8wNHIlERUZ
r3PyaN1ZRi1cAA/1o6LImD42bNZOEOMLuWC8BhZnXubx0xdpyYL9wHJYi5tftx5HfGRcaDumuJyX
E8s/uchnWyO24ddGAND6fMkrYgjlEIY1cVnGwKfxSU+sx8g/jqVh8T1oEmkF+KOiAyct+BkP3PVv
m4ggKDcobY7hwUpyltIWtYE1nlfCWGWwZoTvpde4Tw59EzmTEcw7fmfeGnT8dmZSTafxpJoCdTW8
FwdIs0GqZewnyXPdIpINHm5n7hcXZmbTuuzY797dEiSIQDud9VqWC4YszyID6TNu5PlE10W43nxf
O6SjuDGaBq7FYD5DyfbTNfhcMrTlkM9vZAR+e/7zuZ3iSXmPoUQ/r3mNf6kMNpFjZQYyWj6jAF0o
xoBcX1C3HyMsCxWwc+5DegAGi7BgpFPli6T85wtFLZmexDiQhpUEEXeNcWCQ3c3fac7NcU06Vh7v
yh5RHlCuFG9hZaDbMdhiX7Aunwb+3K2Y1jVHfO412RJwm89nvc12sLTknDqnlwvJsPhwtj5DRp6D
HougScMnlu6x3O2GB4QqTVAWkZPttkZYVb44y1b6nUuuuWHGEckXNnEWj8DJWkKB4GQJ8pM00Gd+
7s0BRMINclXSs5wWNjQaL+hTJr/jQ5pf3qTX5SEwg9tkI7NSDk6Sz9i7KwaoDFe4LbP5AEEW3tsq
Rs6xX0ue4RNZ0Mzm2MH2mZmt70sog4kEgXlYbx4yHLnAgCtsN4PZzOUefsfi5yFhGMqRvPnhyaBF
yqUJYZvJZ/jLTf39ayzGhtytYiDIa9JDn5/Sc2uHvJ45hqbBsGGa03nUDJafHB3z+5p2W8vhMsU+
DcWI4qfMEXmBpcZZyy9ySeYRBOwBE0Z6Z7BFMpVDESp1adztACG5iDBqAGd7dIHWC6sampcwvUaj
1Uo4oBPewiFH10XC0wRiCLZAi4/mcMoRC9IVasMRYWd7jlzwSfqVycejb6XLISGDNlR8O5m8KUQf
RGcmKxIccPu55mgCF4irwORBuWaCQA3in6JhgxINd0d8t4GAN+JEA3iwsxXXZDDOhN4EPJDg3wrF
TRRn4AGtJlBF4QCtohtx0kmgweCfQUTlZHP2czMgKHT5jAEkL89mG+L9FMhEfZob4654JijuIAp5
xg6Pt0K8xkCRBkEAYcrz43MeKKszoF72vMV99SC3MwIGm+2M08p43JJOSsFcArLkhZ68yr7z80yF
NXNnM+6CO0FmSVJLaPbImYWBNuvNBjxXDwyB8PtfZJTkwjwt7/7eU2lxezwpL7RMtBPm7Jy4wkAm
qDTZfC4JIlohmm9cgcnDuoczxVsUETdntAzBLXvGY8gTQbanw1Hc4XBadM6bQubnF3j78sOQWc+x
In0kXfc54HO3H5UoQFBctcMbnKwjl//cK7ckzctrvy3PL5zkc4NyGloIzIgY8RQRdzJmNBPCVaAM
P+ZKpqPMVzEzTCNRPODcNMVMOoTRySBFzGEyWjF/ofmRR+PgBAEinpJjGTLSt9KayUCMBQ07m2EF
yKVxEpEisFfEP1Y0Fi98nkZ+l7aQfzzj53e7eJrzpTkviXRTHxaKkQx9EVmQ3+W/vFqRRygtUXil
5SivQcqv5CWCkbwgt50SaBHpyxIQmBxmlxRpTPZIBEcGOJ8fcFPncf2Hi8rpf///9rWcQ75Ey1sS
xxk5LHIG8osYUAzqx6ZueYX7oNsv8maSgs+boBcrgrKTFZvqz63JxP29b1G2+NwwXobSHISf5WmW
n0ktF9YV+Yg3T/GaAlnLqJ/TdS+XQdnxG7tV46vcUcTe1aE2fJU3a8+1eYBCXQD/tEEd3kjOy/29
P7dbIy/XtTfy5wH4S9t5+svg5fff7K46YFHuGDeQC5/nmdF8yEGJNq5om+L4SDQHvhcTZbaRYSZv
SJP+/Xc0d+XPwUagSxueHZPDv3bU8TvQ5UVmWhynX+dMoiO0HsfKQBQMz+93zn6zC9KwxCZZL6S6
gGAglxbBohAcSZs/U5f0LRwATvcCAgtwzgI71vic4U4y8U0G6mnLUHjamsO+RRrRcMjnkqbDzBG4
lBwPYd4Ku8RAITPFDcCYEa+jaRNgxhACQ5chVBLjwnhJrxGT+bQFwfWPyD2i6CAT+OzNxEaInZIz
0sFMKRLKimeRVsIkAqTiS1pkg8QsihlyDMvXWl6MNqRBbbhu7igleTBZSVvQjkfGgVxyxYj4tCyI
PZMGA/LGL53Pzwt3xmHy0nw1uZGW2kED6fC5Co7cZ7tXkQLhrqQZfsfl7x1zqlwe6zM0gYHxGNS0
+9zuHOCmuZpMfjuY9pHxyFPICaSX5D7k1jDoK8yjTvBXbnjF1oV7WdX5Jl+cQ77J1+8N/zGpfu+c
J/o9TL6zZsmhdRIKciZ0njcv4qEygQG2f4JRMt8rIsITjZZFb6Tk+djgRKTf+C0lElqSHpEGRGQ2
VxV/gMSwanPqxlOF9hRAJeTpaFwTCCI7tWcmqe920DmbR1hn/07elzU3jmNd/pd5ZwUIgiD4Kora
Je92Ol8Y6SVJghsIgODy6+ewsr+lO2Ympt8mYqoqXbbSliUuwL1nu+/2MfjVqw15joEMF2e7P9kE
243Fj0mYEVWy/uL1BHvA3NdfsH5V4peoU7VbHwORh79V4GXW/+N1rC+oBa+xftG+tN/ti7qSN0xb
xKMlAOY/L3d96RHeRIa3s858WB2NfyKS4XvB9fiBi6SHUGS9ekC7AI9clxwMSQcDWWQYEQom9HPC
rIaH9s5c+315akDRS3hc1gEBfQLhSolPfOAfeCYfz1jiU4P2dn3wT6cQgLijiTgV46t+ZlAwgFuQ
4D1Q+q7AzLp6YHF7LKAmW9EboBRY38AXfiBjH2tGvr4w/FmbhhXKwS1+IBDrrDMZ0N/gidZ/HT4b
we6BA4cObpWDY8oIHtEXhypzhKD3AGr9pb1q+D/FLkgpSMeV5lqP33p611O+XstQqGImBmwrkDBs
GsjJvkZ9BndSeIex2zq2bUyyOEye2mOaWQZCRWKu9K6t0iLcano2/Oqqc12BLNxmJun4nuDd9juG
qgqv/sDPElS2fXD7GtcMvKYQuIB2hp8YLD3Bxyn9xcAdQWBFkOaMnQRazBHaoGAP+e5WQzNUHZG7
jLsB+i1YOB1qMejbsSoN0EOv8zU4vpoSnWKIL5gc/Cx069Vx3nUQPSNiOg1hNoAq8w3XyA6cFlgs
H2QalnWoPMBAQ2OgkhoqEewY2wrfkaVrXHi8zcAd5KC38HG9yvYz2OUSF2cLB2e+g5galEMJxkTt
i7ROsSbUKCxbrBpZKnDKEeq9M+hFAe57B6AwcDrCragv7T1ffTi7fo8/CQSNXbIi2zCvw3i/do7I
usLH1csPoT2CJ9CyIY7FbXGG184Up/pvaAwf5hW1+FEf2f7HfGIPmNK7olAAxdZ8AcB9K3SG/A5k
8MD3jygE4HD4El9j7MkZSegIh/kBPmeNFYAxH3LINzhmDuvV/KdjROcCyxuYteVPSDnU1+OJXmdg
a+vN5e0AYu+FTgCJYBIWFFv3GLf7LG7RMcYciXhrQswhk/tp2tf2jq342JqMLjchZtxjWYS5CvTu
iEP9G0du/RdcBaJ/ca/jP0CDCGz4+nr4ejgAmFkf/Mc/SEUCXUr+vnhPL2vNuNb1AOaaFWzEm4PQ
7W9c7wEv8wrCEU8BiBB/fd6+riji2tmtRxRHdj2maMnAOqDnXBvI6z/wSXw3oLwvvLD1rcZYZdbg
d/gZz+01fwIJfVxfN2QQ8sV3KchwMMRv63ql9hla31Ukdx0/2m/PO4BFnt/oB/2YxisIQ+MlAjLV
w/Td38kUTPdKqu2and13d6RK9M9mh7fztHYP+LMumGgg8NmqY0JjgM/w1esKVq13coBv/VoxBUA1
6zvDgcOhwPv7k2L8p5X+qhMQPOsRXsOt0Ed0u5dft/tfyE36+7kfEDP19T9W3P3/awKCgcL633MP
l2/T2aL7J+ph/Yk/rAON/2KIbAKBEEUBA9T/H6QDjf4Cn0AC4gfcJ8g1Qez4P0gHjAz+K+TR31PB
oigU+OQ/WQcvIH9h5FeMDC+OaWGEBf8O+QAi5Z/JB+ELBgov9kF8EBZjIuJKWf63dPNS2zkPlyiD
bh+7YN4oup0W6Oo5B8IkCCDr3naAzLNQbbmd7vNQvkub86OCkSODRq/wCWbHR78Wv0TV0fTeri6K
J9pT1Gesi3ZVkR90OVTH3pDbEvdHQWmXtlnmp10fN+C4h3zjWXYxniuPGFJ+Z7qY7wJV6mRhBOpU
cyyKxk8dGd9IJUCG5sWUzjO/0i7oMSG0FJg6G7W73BVsO5MaLLWPusAN5n6mUm+6mKLGtTEcFpgT
eKKVO0auxczqCSEU7yMGsye5hCs4aOMToQa3u19DERbEj3HrP9k2g2qhxQjWcrA0qfoXvxAo0mof
+IkdV60NaxuCyfYj1IKcTjsqD+NsH/uiZJtCHIOqVYntLHShNDAwapQYM9UyzCUsndzNjePbhvyc
leX3pdDA+SvYyaLAozuP0nYnPBizRQW/UoFpyA5T3SvPfixeZ/az/1AbgS1RVhhNuzzydR66lHuG
8YMPmnrvo67CbUbEvVD0JbRDc9Gd90BRy5WCbz09YYNcilvc+28RzlsD47ZrBZTLxh8O86LexmiL
ad1+2uNVbvpoBApVFQqTGTddAxsFGTH5gwCbDWOH31wiYWLIseIUFII9eASYVt0hsBq1YxOD6nVD
s6PqUxmXpZjU3oLx4uJJSAmA3RG0IV6F8gNOSzPSde70xieS7EyhoIlyPPWmDopZ6w1bTvItVRJ9
SJiN+6gN9LkJwyTrSu80uvo2DfBqQIvl8L26cCaZM/aL5hQqwgqjpHsnP+KapFM4w0S+4X5XXBVE
BB5qkjJQ3rMJJnJSkT7IZjrLWVzyZhnvlQwvIenqi9ON3HQ5BINLZq9jBFqID5hAX0WK3ReYR4sz
uwkDZJc0DDM1FbVnHgwpMaG3Y30LLHv2UdNw813Y2WxNK6pkCOEumhyg4NK8BcstjxeY9es4Sgx2
D1Z57al3/HdVx9lRdPOOGPJ7juKt01mVVAoAflvzNKLQEmkf0HBd57gQRLsN/fzTC8YqCaM+TqvW
gxqADzePzMOeezPucpfTfdfcl4M5BRgmvWFF7u/ZDAVFK2ziYwYvBidzkFYDhPRZjB3eC2BfsXW+
VVX4HvHwuRkwuW9oimQu6eoLUjvlTdAMz3O4CYpBXE2MvsAPlx2meh6zqNp1lXw3ZT+fq6Y8cMH4
dilhHTfuGIwqnfT4FVKIlcSiXmLBZbrQMUwGNiLpYB25zsT0rvE8mwVji5OsWsSmb4qf7bg8LizA
nbm8yrqD8084lNw0mjeN8SEgWcRRTuxnS7Pi5MGmFg6nPn9b/BqZDCWsdDQYMZU9YE9dMD9jAPBZ
d/GNy9BtxmiadyL80ZTMP9Qe/IEF51sxrzOsGXuxfe3Oi7N5YiP3SXMHm1J/nBgKaVDIaq8p32BS
IHSoRT1t1TJ5W9wBU2qYegPjVwQ2OmgdnzTDEGT8xKac0VBxhpHLPX3i5FpUzescPtGlDXe4cQOb
BfupWTD40yLfUhR8G6IJc22HMdcTVl+blxcrui3V9q0W4zWaBAxeJURoWoyIjiD0kmvXH6SINpTl
xVHTqkh0IX/4Y0NOIS9/sm5RR69zX9yPdqQzqSft2ebwFSmY3xzEMgs7t3N/ijzI5LBtfcMtRdwh
1uymZrC61QQRbgkToVhCrESKNglZ8p+DYnY/G1puVBRdCK6jaSqhGMmCfDeJ6aEx49toGZwiHZzK
1B8S2VfVcQrRYOXiI2aYQRt0/nSJ5fBAyhA6M9bSXbgEaInssi26DEr8TOxmGnyxICi3mFUNAV8Q
39uajfeZhlKrz7OtKXq2LfP5oHOBG0FJve41mGVdQVFbuDyV2K02PYZz+2FpsaZF+2hqkPZjh9eq
5WpnqN3VZbk3mLe7bbv5mw7iYTb2LmvFQ+Bk84P1EwDZKS4OuYKRIKqAX+eDOmLY72Yy5a1jHJK8
rsuTqPe8tMF86+BLxyMCkbzC7AIaPHqiMZvWYGr5OIMBXuyw1zZq9jUEpAMwmkr372SGs6SfkQ8x
bF3QujsbVh8ZLooqapuPCd2cQKek2w9vnLNEFrCi8MaOp7z6VAWSMsxcojNS9L1WMUbs9g18Wib+
5cUhWP9iahKbnVXXxgdNQT9b7wcYrKZQtybCPRQqnTDhYWSi3HeuC7Y9NwgNabzr8BKYCuRP38PG
zav8VvIFOjlVKDCDn6FeW8iGnzD79M6bvD4VZThulmUaDl3RpMJDZohcehT2/vRkZbbpJMXgek8t
SWiipLChSs30xObuR9QYDIJicfaEOzFhVcfTYRh+BP741GF3OsTlM1EBS0Xe3ot6wbJkTA6OWmBA
lH+y0Aoy+ebz+YjFs9oYv4RMPGDjrv7ItI/yKIv6lIx0n4ujNwl6CcMhjRoH/Rqvo6SZkStE6sdi
Yf6mqSaKKcU4yVaE352purSSsE6qBRsokyUKdZEH2B2P0RRhbHggIXNVUOayJgf4yCE1j1Ak5Bb5
Cjl0A0Z2584Ul94MBzFOeHfZACJGdN8Mi9ImnKp2RxfMjZ+KOXGlPfsElv+ZY1J1DYiwe8XE7zPD
kd90YTVs+17+tHZ+Xm8l243fKMO+ulhCY+t1x3D0NroO0aHh+TcsGuBPh/JGVX2QDjT6VZB3FXfH
GOPP02CGfXnqlj0LIG/CQPMgQ1cewYoD3fhUyy9v4eW+ayWyGjgc0jl3iUQKg/Wro6oht4hXNXEE
5GH06zQwQWpQhjAaI2yF+L9FCHurjRCWpf0vf9k3wxImXoRijgsd74LWXthSQ5Cgy2WrM6wmDFkN
JbsLaYHwoDJA3sBS/yJEHbwgR/KWjm5a2MfMGoB00iLSZ+ifQhO/h7J/MEVQH6iZo80yYq8KRXYJ
ma7uhvCTDk4mmAiOVTpqLvEEOz8TGvb9DC6JeoSDtol/5k5Af81xbslj0ETwzyvgXQ2MBtorD7Od
f3cL9J+h6/xLOfov2eCmnZbdtlLqrsssO0eDfTW+TfomONQyw7ozPhd6dAfeyl/ShXMqQo4VXhhI
Lwm5Z5YhZGC8BqxuE8ZnDPfW7DUvoQmFg9hJdoz3fV/CpdD4UPLq38HkzoWXwbFYulvdVy+zVOgO
PQ8qFK8TSdZEu25XRAIqBFM+SMUSP7K4GYhCxlRcHYnWpzLWDUqycNnMg3eMy+BZ9dkljxsOZNzG
8pLl9lnNPkBUrk7OqB31VHggOCytC7NNox7qofhRihPOor/p6v46lfE9drsfmcb1EJWoYLqCJmx0
dsMW+qufq0/W26vVA9zJMyZ9FgS5Pxgbu51HcrUZBgcT5MWQmxzNNY5ztpsn+k3rCeoXlF/YDC6L
yS6SsTMVkIxTjAH32u5BBc3PMMzo3mtEnM5K3w8Fkhp095tPbzpDWNgSV3bXd9O+0hLHQeu0qga4
nwm+ivwWIpsOK/OmCeBRDMvCT+pWvJJq+hTEN5g5Xv12UO7YxmGdJ365RTuIa6fXX3HeiDOG/Zwb
MUEAIhUItt0o6l+F5XFCQ/W5uPmr7j76sYSLog6qG8/JvhSIMhmijBwGZ39GUdtuFyfOgWOAN7Fr
7VnffGcwuUQOiW/Rh3XzqRynn7PR5S6ozPskzpkiB9uEv6gJMeOwlLivhwAeIS5vxB8h4mdlmBaN
hL0nfsw9xAR0LtNIAQvT2hsfOjODPO7mL4lICyMDwIFTti1bZCo1ynvXktwidS9IP0MiD4ijKNi+
ED3E6UYnhrQyyagUu7Wl2bYTyig6AIRhCnVTF7znpMcBZ5BEiTbahFGrU0GGKyXLve4DVOedgZCh
VU+hbaIE9e+z62NIL6krd8zO926qw7Sj7Tnq/AM3J5WPe28xaGlkseZXAFXJURjPsoDKbXkKDHnK
h8bbFAPkRnHgA6aXKDAQzeX7fkpofpdN43NJs/cxjE9WWDj5M/E20wK4l0DdZhvykS0aG5tM6yFD
3A6dUZ3ODfgti6UxwOaT1K+izT+zbkAhJLBXuzo+dpH8GYXFdQncb0Kqvc488K8mxnY6SY4rl1xx
OyNKSYYveYaZti7HNhg7tyMtvQ2xwlbR2c+4KX9K38AJdjfQCYlJKFsS7Y23sVNPLPNAMkRnQR59
l/9o5i4/hsMAmwJvtjNaugHNskfaDylrdu9xlAhhne3sEuF0VQyddj5tVBxi9fDi77bAFmP9CKlz
xbvfL13aNPld18TdNovpybKOXkuQeyg+05IhQLCo6uUqpgamf4moFjp4F44Vfj9HE9xOZQSxBS8g
vx2xF/SzVz23w3KJdDucc6+/NKb/mLOouzK/mZ87Cx1cFAYpkXm8jTpyXBrX3pcL36nRnPmI22gM
3LwXFqhEEPuvbeF5CXHfChcdLtjlglLFXsp2mo4zK+ajywpg1nOhEoONDH3noRnLLtUmQ5xR0pPB
3Yc6A1YLXGLvrqFX36l8PnueYEduy34bx4gHklqmE5XRdcYSYhv7a6wh1wOqk1g5vXiVd1q8UJ7A
Ks5zf+z69tlM9GC8/MOTVZ+0GsEAqE5aaWAmz4fHoJNfY7zM+9G1N15MgCUogo1aBqwarx825Ry5
Rba6EMZhq8VeuelRnW94Ef2Iv2mEoJGAA+934b7pdSqD6C2vBcFMwviCeu9XGSCeYkKREpIacHvL
9pniD31BIaDiYAAHm28C37SpK/hb3Y5gooBd7Zxfl0AxWy/NhwXhCTk2ormsNXCQAs7WwX8UwWEh
5ov0aEtGYsVORvpmK4hPcn62BYFjqKmWTVbBnl/0TwOxVWIylHR0ABtSIjizEnU6B5F31uPVxyDM
on3IA/HSUncbZM/OTY78q3aAy20OP63PwHrF3mePyfUbr27Qoxbi0oSQmhVlfJwWJF8wH214FqWu
Yzgd6nnkHeyLEGVGY4usrxIBi5kZcCOz+CyVzp5QM7ewtjZGXiSmZW/rbn6b8vwnKqxPKxzCBXHe
Z9P1ielAk7S4PEYfTlBquyfN8wJBKtDia0DfEx3nTUTm6DLOXXcMADw1GCK4Q1v/qemC55/HFzKM
/maZ29TEXra9khwLZpCHj1pz+Elyb1sGLZiraTwTqsyl6eITYK29avlxsSrYTsHNRcbfA51BuShx
Q9eD1buZILsqGNApaJgJxgDkbT6HW2+AJcPM+pgBrCZAhlwgpy0ferrNMwXxStz8Uqo5jD7DLw3U
F23ys4gVjMiFz7ZdkLM/boF/Cy3+XwvR/0mW/n+naN8jhw5qcPPPIvb/JzXt9P8MKb/oIR9+zf8d
Uv77J/5Ayl4Y/EWiIKZCBJhxhHxeYLZ/lOxeKP5i8To8MKQ0ZjH1gRz/B6oM5JigW6X4kSj0GWdA
nP+hZfeC8C8e+GEY4eEwjoEI/zuwMmX/MlCUswhPj+lLiOqmLAT0/S9DCbQa6RA0iqWLZgGihnp7
Y8UTq5W5+68PCovALfIf/35kyegUbv5+KIcX5D+/cySZudPrd6rs4V8ejmo13FT75+HOGoBN//TQ
3z/798/waUHiaHT/9xf/9XAcx8MtGP/1YUtndwv4ncHqWvLzMub9C9Dz5hzMzSuL1CWn1fgj8011
aL0IBVSMIegRG58Jk6By2tE/dyQb0NnF086vIsTCaT84DEQ8ta5TOz1O16wkxXMedy/MLiWCLczV
Dia+wcNwcJ5oTxJ27cKg0J2EJfCg5fqOe/1mjEtz8xGG2Y5lfcq9cjdVkh9dzTKUziMiRvyiARxB
/UPkg32qi+VYFkjxkOFwGCuBfFLrjqPNL7xQIKanctmMGYHdRS8wAUt98uDTSIGiA2gP5W+WY1+r
O+0uWuQo/IWBa0bWy1lm0ZGbXh9VAFlR7plsw+oBdSJTL8Zgx0HtGSSsmdtk0S4/chkX2CAj7AN4
YbsljM6Bh13El+JV+NhN8za/iyLvqJeiSCdsTlGf1UD2LIQqOm/Tssyw9E/AAEIK27BEdtrSbBaY
pOo4Pucx/4Fd5j4sHWqhZkb3H0zHwIUrpB26be9bfit/u06CmxY+P8+Cj8eFw0+oAnfSc45YKXQL
mx4l1oFpzrahPMsFvsOQvkjaXJTfwrNcIdQq6+hRZT8HO5LT3GEwfLSEO6ahjV9igmxo5sn7IQxe
6rqMtnhisXUdMNzMFG3a1EiI8NUdtthtqMn06HT4zNoBQiIF5EyprEjyWMaHcpmfAX8vzz13p4HG
TVr0GXzBOLtWjN4uDgPYxIulOmQNOAsCy4Hyp32Mg5aC02lfR+PzzSId5FqhQq3GWfxkiFeec7+4
RhTZp15V39dDgzhtxWQ6tzqZeR7vbcQBMcAVc9aAlm6GzOQJfbmjHjQVBetPbunnZ5K3yLDJS3Dl
IXk2ZuA3y8dsL/1h2npj5h/alsC40Qv+gDTYOmzkw6AUlGVT1+3mcbAnb0R5yrGTP/oW7QIaHLcv
2TIluaP93qKWjBtXocYL/buxRmkd1z/lrItTNkwerAKB3gVRD4UWG9hGO7saJAJ1mCoVJDirwy0M
kGQ2vDZmeLJB8+wK9BSBxvnQjffU0hLRiTGAmHBlXGKnP6pldNfCCw95tw/L7BmdOHLDyjg4LjgD
m4BF+9jY8SVSLS67vHebvmWwt7EmeLcrqhDLgKaR9RAWygh9jvFCQlkbgJmgppxBAC1KAqRrDnX1
Oo1OIeOQg4AuvFvR5P19Mbr+1BLwRZ2Xo6DX/LHEr7/puDgCmPb3NuAoOZcWc8t5GBzHGkZLw7DJ
e7FIs8h76b0RqYA5QZ5uLH6j8V/vLWhI1jZ0vhYcUr2B1FkS8OmEFmk8uPks++E6N8o8TdWLQVl2
IwtHQE8YfY1+YV6Q4zlqxvYk6IuzyLyzHxm0p3T8mMcKhszSm6HE9x+QMl/eSpQcaQhIcam/ZQsv
aOHN6skbKmSsxEqfelO3KIay35UcKGDBxl3NgMs3tsNpmRD3HtZkX/Ua8SkmurdV83tA57YvtISH
QOkDH0qcLz6Om2j0kBvd59c5Ezh7xr92gob3c5Y/qAKLUVE6GCNnt82nCmAC8JEDqyTUSugk8Fwj
jEDZS8ui4j0sFSDNIURsIp3ssZwrvhfzSmvW5lmToDkVjRtPJM/JUYkKCWzzcJzGCnK4TEb3pUbe
h1NpNCznjM/L3gdAtlkgAfKV8NPc54eckoe1+j1GaA629WieC4H6i80xxqsjW0jke8r8eFNKksFC
Hj05uz5FU/KUKeiS0OP7SVxM/nYhJE9AgF566clD081HysQJHSGa7Ey8gGpB1C7FVtCX5sgngugk
5JCZGdnx1HoxrP1+hsTmAJFNXiaH8ygtjK/rZ7MePnPeNLsybHbYKMbUUvEDtyiK3uIoKyBZQJ/9
89LE26CbQ1x4Uu2lbDZFHd0JXCKniFyE6eWpzxwCVwTvT2GxzyJT7rlE1GeNFTQJqxBREa5EHHZA
XqNhok/EC/Ys7H/jUFdIliYtUE+/OjB/38myu1LLPuuKIa1yQjfiJsMPUYfYaRvDGW+cV136eQlT
W/AwVdmdLsuTxyFd4hQZauW0ZjxHeyCywTby/PKded1LRZEwQpr+iAv4wR96kvBgQRpXgADEocD1
HvA2jT1RH0Yl9ErbLEDcYNXuSNoxcwU/giwX1T5ZNDhbPY5fWUW+TcWHZ5Nn4bpaNgO8/D4BD2vH
jd+Q+Tzjrs0dlgvjgpQHP1hnzC6HmKqy/ridFT7gmD1aYKQlRzbVCEKxaWe+y4Y+VWHvn4IGDiZ/
wKtVcrOorkd/EE+begaeMqLwcIuD8DPUyC5AdCXxvSNCFAvSI/AqZghdGN2eES3eeg+VA1vUZ9AG
COIYKgQXxuDsLY82ZRt2iWWHPm/7XRvLT436piRDvAPYDZWd5Eh9C5E4wRd353x7op1/Jllxjivi
b9Uo3vidAB3mCe+FtdjMqtxDSK5C1qbMpkPb1+WhoW5KCZma3VDuiwCkeEXom4iBZU91C9i/I8tG
hQDDF1pBa1fPfUJj7ynCkgZuCtxkI0asgPbStgiJqV5lNaq3nhibdELfZAjG3q8YSONy2g3oZo9z
Bk2Twm1uxPID9wZQe6QFRhNSF6xC/A/Yr1qBd3b1Ajs2V2eZVxdHRbNd/OUpVw4rvUQX3vQQaOJW
SCSP97B1jhv2FeniTQcrWhJ67uAjNLOleg9VQQv7V4S8jszBXIUoFztdapCBGVXbIcTv1xzgYRb3
qRbBY9cNI0InoSrLDVR9JYMkECUCmuJ7rgMorpoAUR4LqhLd/JKLHyXMVuUWLGZU+Mg6LoNjS7x2
N1FEGJXV++Lcqw7dC8MrNiMD/JAje7Z2P/Sdx5CMIL052iEjo3TO21hbg0DI/Q32f5kwUj3X/fKT
FOEH5UUMIAsRfuNoLl1E6wPo3s+wrBGbsdIWXY0SuRcf5QixG2f2ZYmBf4G/PxnelomSD73r96b8
jvvhMmr1sHi8PVQDxfpG2SPniuFoZOeWM8gIQuElxYx0bR9RVDArjlF0tmqcz7zOwZsZBF8s0Ccu
ZffTW+JXprp8g1gSVHpOZFHSBQJpegjNrUX13bQNvUSO/wIlehi55JuJtPiQ9x/OwhlVVF9DBGrQ
8yBymbB5bFpRhJtp9kF51AbwugUaOE6A/9/HxrwXEbiLFoWo6YIncObPZOi+Bwm9w0zYyVY5QCPo
Lgrj36R2AOEETKmRu/heeF8E6jWbihh2S3YQhTsEPtQNQ43shNjBF48rzrNAzEZPk2PpD1fZqs+c
tagF8zjfLoo+DgYzJ6Ron2Rlhy312dkvCdL/Ad4LjTD5YWwPY3ligzvNfeeQ/OcP2mHRVSH8qBVS
Taz6bKDb9arlMfNYvCH9dDRDNaRNZkFtzPlFFPEPQhxyIN0IGTwosBJQKxZvsckEq5KinV8iwL+C
aeQ84PcpnyWkQMSfJtV28iG46H5xGYA94i3C+EKNHE4oAGPwAolEomwNXiHJ7JhvTAj3f9h89lUI
2a/xOK5EwJfTRgxjmjHECJKYViddFhB+T8CfW4MxKxKDDmTrie1MqT5FQ/kIAUP8VBfDnPZRCErG
C+y2XbC1iC5KuTT3vJDQGDsO9Da2UGhWuGSKwWu2gaM1iIr2bsqGR13G0E5DcHNUMSGXnsge+mCz
tPSlaYL9UAqsSP2yX8IG54yis1k67N8GnZ0tv1ldvmeNfZiyDNko4QAPa1vfNLXDcwENK/MQgpQB
crXF8FBocdMGBHbZITQEPFE4+bizR8gOancrKHQFOkfesKgQpT/EKNWmi4nG96gKbRIEGibeAqIQ
XaGvHjnGcaCQSmQ3DudWzjZdsIwsHgAok0eISETsZl9Xj7YZEeNNCqSh5bBgE4pcJzZ/yyYAHdhV
zxoCjAQLG5KWwQrgbPZu55cQN1PoruY42uQ+bgYGanJTjgnnEcHV1UCEUNOf7VJiOI/KUZjiyqnq
adzSae7Ssq8OQ/bb8yhiVzxFME0C4TzTjOEPBtGfUQ8JaLMgoHwB7NRgqc1Fcyt+lzSIt6UHzyeo
mqTy8/eiGjC8ZsZsiTy8F6LY6hwnCzEbUTLQWmIJ908+2SxltSRyovU9Fwh5dVilGv6rYR6uKoUA
p8ZE83Zs7W4qcUm2IWQ4i8OhLzWkQdRg6A0gOh7/COcacnCuDsvSn4Y6+GjnS9tBEVYEze+wze6D
/0nemSTHrmTbdSqagH9zwFE4ulGXZJC8DBYdGKuLuq7R+tPQPDQDzUQj0QpmmjIbUuO31XhhZJC8
j4wA3P2cvfY+EzG3bfrHdCr6ZAmkQ1Owk3ntJizC56C2Hlhjcrgrodaj/xbEXOF5Om8T6IRLGMk7
ZxYrNwV0selPurqrlqkcqnXhkGtIc0HmFFWxH2drVaecvU0GG3kFSTKyvHaByySJzt3lYU0IjT3l
u/qlDEe0+6q5SmsiyxnQXgNSIbzjvYmPukXTHGJFg9DzNkbWI/Q1lFYatXTK2YRTCldTHquRVmjb
1QT6ezdoruQnJHtCGxsR1m8O5AFK1IA+XFTOMxoOIRbTIZaEI+WcEhfaYE3JmyfPHYhac7JjlREy
1/mIi4NxaYv3RKavKqx/hsxvVqxAcAA9slsdXAzVkMvPm3402/K+dYwf0zauWR27SGOmJvCNABlD
3M1JnyxnA6DAmLPLVNJ+terhIXYMEGzukzoL9CZQA7OP4v4cRem7MxYfoW8wjyrJSAqtyvu977BJ
JLLJALDKz9BvuYyDmswluBbbA+4IBTazar5Lp2HJDf1X5x7Bw7b92NbBvbj9QTq+nZRsyYQN91TP
gCQjTe6sZwX0a+/UtnjvabjAhk9+vtqAjaxsE0jeqLgEhslbO6nJ7xCM10o8ygA5NDjT5bL0PO90
jPw69Smy1Qxm7Bj4l4AEXNd7c1ookQYwki7X+OrU9VkEb2NAfOt0O9lX3Ex6ukwWr5jbBnsLHW1J
2f3doGg5NCD03MwLM0UN6c2/VZZz7Q/1x+A/9GOQ8G4iT/PfI4kYz6qYyczyUO4rAozALFbqpo3O
aoqW3Xis3ZGkfzrJJjnZlUNWcNrezWl0mc12V6bVz6jG60yrYlSQzwXuYaX8PZI3ml9X7cay+6Nq
5730epwOkz2u/Gn4LOpkXo2Dd6/quFwa9AFCL3EXbVmTlzrP07K+oqi67BbJNffpmtsqIog1nR77
IiLxfb7ra8rsIejOaVLeqmxGLkwemelJP5RLUad3YTzjaplTAoQcDhRl8aXMiROPEXEGTQZ30ybt
01BPX6Weo+1gkjqcNdGhS/QxLEu9HPrphddsryaTXBnbZGZLB00jGWojjM/R09dMcbIxVUs2T7rt
Sp/5Mql1E0yzi6vyk+/rr0bQCa3X44SYyC98rbNx3mhzE/mxtXa4IDn7o96aEnSDrS6SLoAfGlqe
cn5ApoKV2hZBQjO/ry5TOjWnPp4+WELuZW7MnAQuidT2osvDs02pilwCtupMaxrGFrN3+neoKrwH
3J1cywc3Sb4V5S0o3rhyG2/fZnWzhB4it4lyuQ5aAr0NK91wn5aBSZJNw3oJHJs00CDNY+qX7j5I
6yN/CueSqfmyzfloh9xRoRd/+zXCnUy9u9Y03wY3/DbizNxMjViMHkJ/knjfKr0xh5PHYTiePmXH
3KGkOvMEjVIxbBNpifU4coKwxh6pQ8B1ErEEAESwrGuGS6fr9s5gDxvTbp7Dcr4fJzLlh4wTscmN
WBTIu4r+B7ggYqPO9oEFsloXNXFs1cCJO2n+3rRwez4Z4/CpvW5vaedciOIkDNK60rDY5SPSVaHP
ed2Xq7xHPJpjzipz8Ccvo2g1s+TYbXX1vRoiMZ/4k0G3F2HpE880599lQCxqB+4g2bTGpEX1ivOd
NL7bUV+8mk5aNiWka0zyTy9qvIRV/22W5VXN5tMNTOEc6vwxyTvIzIgEpVR8WY53sqzwpld751FO
L1X63pv0OHT/Ughox9D/E1V9tw6ChnlmZb+2o/qP5v1ZTorjS++re89ksIA24SDThzyuPkUJourE
CydlbMWwsgSIJcisVfuMWKKOkCneJTm+6NEEYQ0dBuwEZPUH1inO8Xe4TKdLbSxnffJYsJfoprnQ
m3lFbcAea6QGp/cwP9T99BqM1Y5DBER0te1LpmWF1FRUCIyzEG+M+TzVzvwRc+DtWYbaAculF1Oh
0WDzWe69nllbo3gLp/RqhuNbPzXeks6RjUKMTuqxfgty8kYO1GwIrMT99zQTW5JH8ilKor+VCTJ2
u1bAR1hqWU+nSD8EmbfzYCONk6wsJsRUtKV0UxiLrhD2sgEFGiPGLIXWeC2n3RTJauMkt1e6b746
t71qx9/Mc/g8lhFzRGB3s5LoeIlBLs++RU4cGzsTbG75ac/+zuj1Wkjr0e3VvE90iX3uYQgTRt9N
SH7oNBgQneaoI3beOezgY+p9ZziPwWBSDNPqiMLyW7aIwUUa5vs/CZrMKu0E2KP9PTUNZjQvfMtD
luaoLCW0WP9cfLT9+KHM/NVkV8tovpa1Zy1FADw7MX/ErC+U14R5V9Z97GCB1YN955feYzdZPzLT
7rqYD+CiuzagmupjE8xD7AfDWatQvblUZvQmK7m2WuGvy4F7D+XkFIn8UiRmueli98UMbs235NMb
+wSSSZCyPzU/peRowTGP7aoKstVj2hIBmXbcflBzQ1pgZ+mmrRhmaAXQUjsBwO8CAJW0Jz5UOK8y
t6aF0aGCzmzAC1DXiCRFby0j4okCl3NhX6HM03/XhUeWZwFfWxgVq2Bqrp0CAMIKsDGb+4SXuWzs
LVLNas4kv55Nke9q+Z7ZqToNWUSmTFHg1wyjS60G7ygifddzDNPOvBuj7mtkUSVycXqzgcKD3N+T
lu5bRLtN7XH+dEVFqSW7TetM+UoH6XsQRsHSNL2TK5JLos0HrwUCpzs1bzy3+GSflWL4DHPjvg/r
ZeWJx2aQz2lOiG/g3cFfAwC6yacTm0+FgwBmEO6XdsN76xSPLn1s6gQyMOvsMEwZIwqEw9SbNoS2
jWgMcwAgpM9paeyUZbcs4hmvZjr7T1WhXxNbx9vcCNknW5eaXnlvQhrjIpaaNxvcLqTuNazhZOuK
KG7DM6gt5U9u0jGWJYSlmMyKhb0lm9b3dpAp98xYGKhwpnYEfg3balXaZCM1GfFCwwgcI/0XMzcO
nuA8b3Zc3GabfzKm9FwjfUkPVpOi9QmhBFdKfgmM4QUDgAKLucEy4Zf1HSQ1g2denBaud6xcZpDN
GLkC/u91ejLcclyZJvqEqgJGUkURLCnIcVv7u0YnTC6M8KI0pnusEv/NTJ0XNzQPaPBrGkxPkUX7
XmunXvujuc8bj9uUymfoon0IWrVUdJV8F+jdHy9ZFLxX4QCNy17fD9Fj3NT3YYj6EdWvZhQzH4/b
RPlX08JCUdKKo5B5jkZvWDg1r1zl0VccgWbppGAcGYS1sbR6FT195iAxHik0XoJ8tPYij/44spKL
XtIVSD3xkZSWcWoe0cIwYnrtD1BSu44IpaFBwy14LedY7NuAjUm2TbRLK0rAzICl40h91Op2BnRo
ys+4edyQ6KSh3VlRHi/aYvpKB1usZ712yuCYl/a4T0Tqbi0rOxaF7y4si9raLSaitJRayZC9EBqv
WYfVTzGyuSD1YRqpKvceuwK7/K0pLHWMUMS66gtD3JjJed3oDi8GGYJ45sAWZDseyGajUnCtc5xM
DG1xk71fmyEaDa36eUieRzS+haTbgooGyBU1tTjQUEF9SS1muFb1yDuXMOGgBa5wfBycRUaStc57
rvkmvY+95uBXLWu9RwBp2HWbfuLUOTiPY8fPermZYoYwUPXii9el/anJkuroR8B8TZ5u1WiRzUw9
Bk+26mc9fwTOe+s5b2gQECJzQgNQhZTFul16EoJlTsGcqUzP3ATlxkVQ2+OfCrb5bBD36CbfxMFR
7ZiSPzEdtmVbnioxJ5hC8F2GVUa8tfNhBLM6zQFFiOlXG9qvZHRa/VKKwF+zzcDmOH/C3iDwn07Q
uqvymlxkN1pmTuQSItb+9d1YbNo25CirACpJ85ZwiPSciXKo9Jogz3BiNovZfJaxd8yU5a3d0oHP
bjHkRLyYHP3JNA4N7tOUrls+5m8pR+2dRRN1MMhkma8CRWQ1jS5TPQZjPppuee6gVDvIyqeOgU7x
SPiyJ7ItDCNXymw7HKkpeMtIPqtyKk65oC+bQOXQaeT4OiPTQG/T1ISc3DgTQYqFV0kuwul1mEfj
PhCKdPPOGVZ2dTE5tZMBMMQYsGO0PG+UP5HLWwHTZh852BgHW5jnoCZTta1zBQ80oYsW5Nv6xVdX
y3u7Q7HuB8o1IPeBdRkvXNK9uhGJ1o6Eb4j728ywmn6kxQgw07WXiTn2lzonhpREttxRV+0fokw1
29T1dmZVGVt8Rx4WelQsPxneKpP2qowGzPj5/JjQXkXl3pnK/mzRzHfJSCyrGBmoqmNjYbbyM3HK
O51WA0Ks4W+jmE5irIy3oh6wHjFFL3IreqrPYd4/pV6jtkkePwxDrB+hEgNCUZ0OkvgqhhxgOShf
Xc/bqzx7T+HD9mYYk9vtQ4XimwAX2nhq9EHXK6NfJXRsNzbqwQr8A+97iOeB0rmjSW59xb17s2DP
ju52VQf+2A2+vy4CytdOkhbQhgjevNt8lDQsuTLZjAWTNmIX81qjNl2eM0ivTtOlLLI3bmr8LFnM
HLr5mJAJPSvCyIvpWPcYxvMgehh7/UmFzHgZPUQ4BYE9RTiGqyzzFFeU/NIxPeoqjrsd4iK9psbp
dklFsexBR0+tJ1ZEMq4cxW0x9pj35xk/mWOgsffBFO5+yWe/RRlW3SwP2Xh7k5SV3SvHn88iYneX
N/IxDer1UBur1OCXyidg1jZmqJXVysdq7l9UGG+ruR2XXWNhlxrRKGoMGPnQk6obhB9G7JPsi+og
shIrumnNK52MzJ0MzPdaOj9toKw9rIRn1LxqLfMHfb83lmpK1mnL2lYMRQjwBQ1aWZJEEmYkDZKj
ntd0S99OxKlK3aPJW4nNCoYiLSwSSPuYatdnhyym6GzSYR2nCGcCRTat1wgN1cXBCAhal3l2JzsN
3VDSzRBhcRa2LL+kDYrrWHucoWfHCn+sPHkPnGfqZV48j9lVk8ZQAUBNum01pkQZM0XcZlZbrJ5j
kMjMna+UN2vXMds9xw+sCDd7ZBd9NAY+vFGhChXjEauZWFZgMZzlz4IWJnR/9iFiLpsWYiXvGPJn
asanTH8aIT/bgAjmmEbcZizHxym2nj0z+oxi3AqBYsxZEkn62ZJiEtTUVpNc+GYBGBA8JvnZr6ur
61n3kYqA7nGcJCWDNSgO4FkHuSy78gTOsZoy6znrvWgpLGJjMovgsTpq0baHTWtyHWoV3XUYYGwL
97eR7do5/DNMwz1GyJD+qbfShUVUg01bpHIN7igmGZbduU17a5M7DORx836DTfVoSSgcJ4v/2BO2
M9Nw6oXC9BgnEcNaDVX/KceuxbeaMzgkccYFzeZP0d0O+plVsqH/9UNsng1s6GqqUODKbsIyIfWN
GQnZKAqJM7Ky70cIoIWc/H4d826D6njoGcJbTl0+XNKEyqu8ISNZcVCR+zy24kfc7v0QuWFRC2/n
jC5j3dinl71k5JU7XEuzuu/7xw7kskvKpWsQQa47GKEwzcx1KUo2wjk4WuZ8bbVxrYaaSZNEkOQR
AT1FzqgZCzBJyObiYdFdxrF5z6I074JEb3WRMExTkazuRPlDTl7rV5HdbFU0+VdVOKqD5wCPu72N
MpKWIycIjsG8qCvG2Z+wNu17L+ACcILmru9GxnZwNY4jYE+CVnBP8ylhL6TODPx7G0FwP8yAFaql
O5smLvkcMzVpFuPhKmRx77b161xUr3RbqVBu5+Si8I6z6I5+nPv3Kqga1hfXXmVF9gJCmX9VUfQA
2L+qhtE75sIX+yib3mnFLwBL/cNkKmaQ+WC+nM96qAY6cOuwz5lVG1qKaUqhdSI+epcIg8MGkABn
cV7hiOylxoFSVpNTPnke/d5Gu++Izv7Gz+zgrU76s7htyEmOloZ7NKTZHJp3FvtMWCbInV1XnRPD
J5KjKKqNIFfC9Z2nmySlbiTeWDGXk3uvHDn2F3OmzsMsPlIn1h9ljdhkpIM8FnF2bls3fmYBDkIp
77M4exEq5mIeQ712myJ76IP8LdbQXskYvgymwSTheMQpruropbabR88QHPvyaHpv6FXHjrmtKEmP
tsHwQZk4TwTrYgVNpxeRjGo/2cFHq7jtnDb3nuDIY1T7LLvPxsreRp6THMUYL3VWpMxu7fKjd3tA
siRu/PZRVhGaHlcMFLDzOjynpcXmnTHPxYL7whjTVcOmx1GwKnur24GlsbZPWXjR1QwoVgNeUsTo
evf75DCOIS0+Mzw7Nke6xkv0P77bEwRfctbXq399X3f7ZoUL0TC76fz7/O9DagjG4WnGwMw4EHvp
Tk+/Dxl2Insuniwnn58q0bKf2gm22dundpibaIE3+9Pt09myxm0uBKOhw+ZvaXN6c+uE4Ze9/HEY
zWg1A4RDYO0MnUc0bRD67DaaGEyUjvt0DvLvsW+ucUs01kzuAbReGb1aKAHLgGvjOYqRpFzDlo8U
P9HaDq3skqW6wazueucpwP2M59k9knQ+7ctI+/QTZXs0c2oxRyR3osvjo9kN8fH3o9+HoYz8XV8x
2uP2xX89/3/7Xidh+CSLNBHEKvFYhzr3GDmJvkZDfi8KM3rQYd1ejWEZ3J41jL68NJ399Ps9Q8+1
NFFysX8q96p7fBepQf/i96uxUceruskH2rt8VYS3RnzUZ3gW+Zcq2a6sArExy9vmCdbjHz80GB2Z
uxazzfpw4rtiK9lbUwqacfuhBPGFLbXptr+fGpYK6Bxa0z9+5dwVlxwu75LErnUFq7n9b6GH5otM
nYfff69PrO4IxwNjf/siBVm9BfpElbv931yFRzazbfjy21cLaMeFM2h9brF6rf7ryR7/P7Laxo2h
/n/Hfyz/5/9of/7b9//6z/++R2Wof/4d2v790X9C2yZgtoVy4mltuJal9P9JAhGkfXgEjHsW26/l
Gs6/kkAM+R8uRJ8igtyxJcw2P/RPZNv6DwVfwtFcU1K4Nvrsf4XYtmybkPN/SyG3XYd/zEEz9TQp
5I7p3L7+b0EgLrV9i9FmGdc2KrEztgC/zPkZyIJqwgmMIxfvnaQdpeKqWrt4LB5iJZZjkLe72dXM
lsK6mPpFdXWU5MQKLMrfxkTtpt1n3dg+6omJg0wHYJkamTfsxsXaN/PxMWBWFlvedF+GJDtlUXSC
+rzkDgEhntUzNytwyeKSw4uDCXDlgaMe5zg4G000wPVQjWZ2f7aynvFBitYbijFjdcc4OkaBy1Aq
8hrAMpsQVhp9rKmWVTC3b76ifWNSzn84yYtZpXdOFDSfeWWQvmXY95hoywMO1prb/tzJaTOMQ7ie
6STiH7sMqeXsW9MqidyimFr6k80IGSqdpKyTU+qG/3woWis+/T7XIOQGMkq2vsC21lXBxko48ck+
s9cGRvbziMf67GbZDiR66+VT9iQBO1eke5wjBXKbupk8ma2x82c8ahhgnLMlBTr0QDTKsbVGYi66
bOMP9JaEL7EpR9RlOMjxOlHKO4KqLNc2OVRDhtgi4ZrHIHoOva66aweMMymsZhNE0YXqQN1ZnOF/
P1OiiS5JVDBf27fafWzj/4+96BS73XaKEvmiHbUtuEyPua6+jBsoXyusnzaNmzQNyWXuA/lgVmqj
FXZJq67NU9SFYqGSntNC8CjUdIlHh7gkqyhXbkbh+Yvbz3244ltOpk7cU8dp6CmPB3M1Rdmr2WMW
LNPCv/w+hDa5F69DQLcnKqr+Lrk9eLVvbevSIVqmBt5cGPetiCiGDOdkJk6/r1B6GYuZu91Z6vRV
DyYsYk9KlBHXZ9wGNeG3mW7IOwndvyn+pqXo6sdaU2sCTPT+0dapf5wmRVmkrfkkwhmnk4izUwBG
cfJT0p/KOlWrLoVhY6+aDrjI/S2uXP+QhaE4IOs5bBr/+jyfe4yo8Z2pJMOabg92DG1bZOrkQ//T
EOCpLs3qvQz1phEGVVyjRXhqezM8KV15m6yNf7rZx24cWF+gMJWxCqI0vHOLPrwLrrPr9Ft7mN/T
dqKvCZa/GqqSwquBTEYpRSQqbqKkdkrv6PXBvz90ZXYbzR7d/+v5IFX6WOfxe61quZWjqs+/D6IP
m7OZuGJNLIekPp8YueHlX3Sic+Y11aI8mWmtULKxRv5C9PmEX9Wegmjdlm+g/ee5s4x9FjYBvUMY
amUPz+2AeV8VNy+fcG/zyEVtn9O4WWsjgZashm4zpS2W6spmVmI/eGc/s06E6ai1IF1hFZXKxLPs
9t6ZwAl/RZcbs7w1PPYq8bdWa4ujsKPg9PuRbjAGOAX4kj/N8uTlHiOWMtyYMmhSxl/b5LVU/DFO
bj8Jy+FYc3sowjS9M6ktNkEpp4VZminHW4SzgpJi65qlH23NGCEzC/C6Tx3JeTg/6ZvllQmeDb1s
16G9V2B2ZyVIISmru8xzPaqR6DjZzJ4PZ+IejCIG9eTS3vWJ7d1PxjbXHYSruCs18oQRc2TIyGAr
7ZQxXGiAm7ybXnUQ7zxBNyycYMh9eF2Ovpxo4xCdpK1hVaLWZo5dUDRIpi/KliQ8+NzO/Sg2N9eH
U/kVMmV/zGJ8r3CLTx12zdwyxLqSNhB+DcWcplebPIIlkVO3vp7/5dn1TxCcZ5nSK82TZufTYeaM
7XFxAPFbrWIUMAGD+YCW3hafgsb+oZx8vMLFlVSIIYhfs+4aOyFTD3HdLHNTf0yhf06Zx5sbnM0L
yTykJn6URWEuy8xcITkbrCT1Ec3LW8LqnkpYxAXCGnV2uSuK9jDYNqahOVxFg8ILET8CExNJ4D/V
IWwSeR+nQrXHqKuPSZiBnNlBSknFBNgtvm5FTkbyYofdg5uewTW3KfEZfSvwUad7M7FRgRmRbsOJ
4ItilhZ+1cFlFNRkXYK4QHywxXmOmq1Lk2CBZh6G3a7OpyenseixBJBPwWhdXN9jYliiQB9t0pRa
ZzWp5FSA15e2lWxqipMFqunZGPP+IAzw3qY4+hI8J3GSZ6+r/WVkx5+pIqagmOnrYUckVT7y52Rd
hGS+pG7pL6cYS0I6OwRyvRsDuYnU9VuvJzjcpjFbQ2bYtX03A7wsRhZhLBDVcnb8v9YU0ZBXIVR2
bpJxghvD4hpwXe7YEA0kbNpq2zWg5pkkWnTSNbkCfXfuHLi/IEMzMrzhYHhVvm/M4JWexElojR83
GT+jQX70ld3soFw4I4yaqX+M8ErFx3SDZWtaCe4AW164LkW+AYfUI31m5A4l2J0WVWWFEBTlMovG
t1Euq75l9hN+ELYgi1GWSTIe5G36rh1bnHQ8CGNdkueEcRomI3jR2n6pBRRWNh90RMfexXc0l8Fe
xMGuMuRb7HtMS69A+7tcLessfbRu8rXTdtGqS1gRGf1FWbWZhAKtrWjoTS6zRGZQFu2zIgRGek4H
LyAZrHVwMzVcPhpzd2czvbP7ZZ1LzmHxrtTqCvfGWqPNR3Dx+iC1US5rArz4A9udq8fxmGr4gxFV
kw7nOetEdfTcv8k054eoAGjBlvReJH3xh1Lkg4WGtdUamQTmlH8dn/jG3i22rQ0+OUKam3Qt6bxE
0PODW1xcAPW6JUsqxIW1c4rIONNOToDATMBpt0fp6rK1286MGg6G+VyECoZ36rptVkacnwrc80bi
XAV7EPwwjbmkVdzGk9E9MyHqgcweEB/yZEYFnmKYkCaaPjUhCtWhSCQUqXAk8DkJl8QJOAdb0grs
JlpEPSQo9F7yDeZXrAvlL7HDHgLHqpfBAJt1s1v1rVPTacr9FWFQ2X16ewDUeVJaR4ffpyKrYBZa
5Gf3Xt2xXs8Z6ZzK1etcowf4thMcZysOj0Xo34fanFe+4yfrtnAeRsnAblVcJhXj/m9PxVjPS1h+
GOKa5dJw8AL1KFteMNNJvGZDro9JZNLaIz1qC2e59ZMXp1Qn1Sf5slXeFav/LpgqxjJGxRWVgT75
w2h5Dm6RGWbKlk/2hMe4co5iKnb1OJT7GHh3b0cgHp3/ZVCTn5rQ6P+kCWpIGWEw6LpuV6qRl5Zl
7jXyOfKyH0Y0auxLX92Wi4oftP4WNecJM8o3wqrDnWvpYEe3vMa7qTrMAuhDg2uEhzDG3J/jMQOb
170a79GYvI0YuHc8WR/6crBOg0rA6uz2EBEccXCr/FK5mf1koFPfdGyIGzs2H2v0G5jz9GMY5M8w
wmrlTdzvLUMSZ0sX+W4MISQ5yK3tsU1BTTFwDDOaR1rtRBpXp8FsqlMvYLTA90nSHOrXLmr1Xrcp
k6LtmwVwNjiQuUzFqCUWFsU9kbXe1iceKPBJw2VuMrarfdKUn8YQ+YRiFb04NrBGJH7xkar1R22i
HQBq7rxeqz+jV1ibbrTTdVbX6qArwe46lAQppGG7iuv5QcopXOaEDW0q0SAs9fZD7Q8vsWTtFU1c
EQZBQrFUIU5OhgaxHdKjOTe5T+vGVmTHSkLnHCM5YyMEsCniP8QC/MSKVThTidhhtWK7JgSlyFWx
bowMVRCj3dLNbaJXArka6lxuM1yZ+PVpPYams3QHliaDRWBMTWdddf26wjyxg9GuMZUTX+RkI6Ox
J7N7nNpy3vlKk1Dd5fCAcXkcsLHfURCs6YN7uRawNAPtQSQHw7fiC/LUX3Ock41flze4Wz4X03uP
32ETcsboyKZYJ8a9jG/xkmNNgyPDBWRY24zsh0vRkkrtTMElzsd4kcTfqpuclZMwUjGqxY+00V/9
6asNzPTAtjOR5dAtZe2wwvTMVzb2qmwx25n9PUUMQ4pjKIbgTk8INLK4gmapFVjptIys8nGOQbI7
WKYwIFzCR82L5+6SoRgcFbqYK5njnM7dgyMC7FU6cFl+pXcIMaDSl50P4MB/++A2qFN0BKEFPdFp
1boD2Vi7KbaVXoBFDrBC0zgHGzn0Nra2cW+KfMKypVlbWs9DVD8Y6K5nt4p3jer1KiE2ZZXV4qiD
cCAO87FswmtRNu6Z7t4/HwpCFjrOVgyDAc2aAVohncuaI2a2hlQJ91pzvwMvkWMWw+amR2pJZ9Ea
ebkJCPYED8ljRMsKDK4be7JrwnuciJ+R9qqtM6VfLr18VmDM17FlPkUkNZcV9qiQ4J8ZrKEV9U/n
qWw7lHfOwGktzwdNKKAOIY/GZ2/QGESC/jHO8Lo4cwIC6u+cNoQFHjtMnMJHes2tQ1qke3BzMqXI
dFzgaSJI++bo1fg2j8px3yEEjkkckLhtNK/WzJoUWf6wUTFx/HXjfvmdfjPG6OBU8h3dJRL9Q13x
qwc1SWqt2zIVWbsr2ivtWvTymz9vSaToJevLkXNpHx4aUy8RMFJOiy6puYP9KMnhXNyS80hYUhub
6BHoD4Yf2+FPhU16F4MrLQzYS+JDzI3iYsp8r1+YsAHUJP7arcxLTugqJz8zWWf5McHDJc34PBkT
DiQDcXzQKKlCAAejtpLPdscbyI1AcNeiKJA3OA1ISCOyIyc9bt2Ws17VhxihXo2MkhyboLUopYLQ
JjItNqprk9pMrs9JR1Vuw5s/ESsmXnWSbPrG0ssK2mDl9R3JO7EnV6ZHHLVrPNcRLlBBfbgINNmA
EaDFQhayP5iQcuZfE5Bsa+ZJsK+9cmviZYfNZ2rjjDiKZsrqyyix3JmPRi/JK89sn1vlGhDrs56z
/KcdveDQF+SS+3hidddWGMXIYI1TBZOX06RJKpKxsL7ym+RrTAAnPF3EZzYA8CU92o2T+dAf/WRu
WklHBVTsy2urFyOjdzGFXwQBTeyq1cskemxVRsfY9UwR4scondkqHrwuNqgdZ2sR2HW6EWhaHnP1
UPH99NiEwWFsAT1RouS+8bPqkmMLT/0EO32Hza0dDdgQ0Ky1LOxhgSACmOsa1bOp4XfL+jGKwMnk
HG4zjkyen3FgzV8hBaLpf3N0XsuRG1kQ/SJEwBfw2t6yOfTkC4K24D1QQH29DvSwG7uSZobqBsrk
zTzZqYde6ecGbu55HLxXpRNvXVXAnnMxwP+iIvjchsFT03ffsw5uvcMtjbTK0fXHZysLg71jkDyK
i+zdUdabWzO7KSoIj37NqzJJfpJukBT4FumBmfiPsCHmNa7zXSKHbMbQmFZVjwGUHE7Jk7clvEzh
dxmuCkSdQw+4bqp4yeRkrqayH7e41B4GKzxViRcSX9UPOcNUXsv6gKDMleuzxCDd+SGs9Lx/ANjF
7y/Qobx42tcCMhVnzhVe+mZrz/Vz22Z87GOF1TvFfaYIkXK5a3lpcAGwMbbvU0Smu9HmU2XGn5jY
PgpB8K7PcAF63hsHF5rMJbmWCf4JZ8t+7erq5vY41QCscBEa+2OZWzSEWpNcR4/AkKDLOb+YPO7T
zHs1xj+PmRq768HNvXvaH/u9wNvDNeo8grDiMjDyojhq1zWgtuE/ndjawKX70X0XtN9y6uItBwQm
4P4ShiuH+JBU4x0WaLHnN85XM6O9mE3/kAFBWOnA/y2bXhwZSEUg7zo4c51Ylw74lMRy503JbWdM
fHOdxZ6zrixJ4ZJD+K9qvOXU2lE2q1BYPE/hS03C9dR5FZ5k5xuVk7XQSpY0uvsydvO0twpmJkQd
803Q4SRL0S7h+f2S7QfXJm/uLG7uwNJCguJHF1hyZt9x14QqlLfPLGZlLpUBFR74TLLY5iKo1yVa
8nFr1Ew4TXY5SDCYzUZVbCfT5VxDltbxSXnHxsgnZg3/PGI/62xqAdvkZIbqaaJnXHdEnwz9F3Ui
X+Ov4XTup9zgoYGsM0bu4KfQSFxuqmkqMK8hH6+kLRdrQKFWmF24tmG3lL3YkaL+iSpw6B5YL0Ja
p1Koix4+OoIQnfT4dD15TKHzmg20ANWtUoUXbzxWU3AwWGNnCz25dBMsn6p6IQZMzQRfRVp1dI64
PFiztE6j2xNgknCNR9Jy3Fo5FVX1kW0u3IXNpWHcx2V5SuP73MCKsJh0nU8+2I23MPeypjQ3riim
VeY0+mymSJqsjK5Mzjiyfq30FWzwpyNNf20KLIGxNW9kjWcnLIA6QF54Hwsbj5/V752+emcJvk/Y
O0Bc6Zybl6ZhGQ0Rkyvp4q7/s73+McCUOefJa5j37K/1lyKhs8r6G9PyIpJn0/32YNx5nn5q0x4n
MZpPSxSntqkxL4jtQOfdNZKic+6tAwhny00/Ix3/atUc4li9Ncvc057UK1huJBBssFO1GBJUOK89
1ncpluBIYDHiHP8qk+ApJt33OPSvoALpdKmj8RRgJ+jc0dyEqLyndoxoOTfIBOCKiO3EfzflL6Qt
pLdNXhdgPFLvRZU2mRTs1277pROcmG52GjTXy6z4yGASTKb/kZaYE8Dr+QjEkEdZtsqEuE8lZ1y4
XagPg0dcKMQhHmbxlrXEWpZAfHwt5jv7lS954OIHPCz8DK16ItvUkdrI6QGPG5e63sb6isceMPHy
zNSuutcxJuux5pDKm1sRT141bWausGrib7J+hkLgKbEzMOTcsLGB4qF0Ne3xs8cqEkfffg1sU6e7
0nX+9JQ8JEYxbvBZ/Rltpk4qpkB8gd9BfTlHHmNIm0DQGPN91g5mrna8+bHEYNZorCOXMi8kzvKk
2SseJyvv36f6RQ4uw2aZPXbGbzJgOBchaSv8DAg73MqXKFIpMSMa1ZMoml8ntx6trrgaM7c9kRyA
VF3xqFKtOVEOr4OzpX2uI058h4PlME4Tht5obY1wYNx4/BsRx5EULqbZPxaWDza22xZwW/sJF0LV
j8vIesIOMx+EI1+yadjM0XMac/Pltz3HuIEt27pViguMH5T7/3/Wdgz+DFKjbfliBGofLplkkN3F
hX36yUs67h/IpQ4W2HVUZiCCQ4nRM/70Yyiodjx+FNr5lNZ4mT02qgg8ZpFb7+EYKpwV3rsxGp/e
rAmTlKhrHmdyZ6LKeYPdlCarfDip+qFjVDJMOPoZbL3WVXZSrYm+bh3aeNmX2moVNC7kU6s5oj48
plUGPbDVh5ZcQ6IS0j3Y9YER4kh7t70qWg3+a5lilUsXaHRvhXdNx8vP/Bv3vP4KUvmvsrny4lSy
FPfjGhNul5HSC92jO3oHn9FZkRTkiUMssyblI5njcfwAilY26myVek8u807oErd/JH9nX62z3r2S
/+CPhhoxwB+bhAMxbcIMyv68KNVvPee8VdTKhcWD08zNv5qJxElV4w8zi/wkvOFzcutTmtfPurNi
Xuz+ea4Uao68cwv5rzTSY2v4+TYGY7iuw/pHyPKI1m4fKivbms3doDpskFh72x6Sw8CgGZg81TBt
Hq6IFnN5NMaHfOLkURlYWNg6af3QCMc2LGK7ZLNgek/ibnr0mcN7hX5xDSDvDTvqUnIpa7S8rPZX
EMv+Vagd/oSTGAcVx7V1Wdt3Xd6dEtB62eyS+zW4Rta7rAGGTJoFbqjzje3m3Rf9O9/jKsdnPho2
zuiWHB0h1OvckKdOsOcham34VFmQ8++qPUgFH+LansMp++Jyw40oKs5JFn0x3MDJ7jXHMJqczcJA
qJwMn0CGN6YrL2bVYTJvhk8RNm94SdnvuRyYngTHGHPo0vra1+ZnymRtDMN7Ak2rjGvD2sCq3ZF7
y91XBMp8X+DMW0cWV43eh6uAcDrniwt4WPkQ7eqpunoif7MdjN3z2sBbAV0e0aJRwKOn5M4qxVby
p64b2z5hpuGcTyKxkubFi8+MlF9mTkKrAkwxN9/l+FL/Swq/ZWAICE9l5U/cLtZ3pKzOtzeFmK95
zqVDjz7S7lDtbCcNVx2p1qCBe1VEJ60XUgn7xDiGr449PPtleZhb/YU+LrYp6N7AIMfAGAFTG6yw
dQH1Farc0iNU8t561VuVc2vG+r2ujWA+kZWQ26wLrzqDG2DHkU+9hMCYPxobO4NwkJE+mq38QkQ6
BloJsJDwdBkzOWlN/eAsV5UkfmuLknCpXX1bBW6+bEATIC22CiNu+DLH7JImc7rr8vQz6ew7jcAc
jGy3qW86R6bz+9INDzEsyhVa1EeTfKuA9JEas8NkfTkO6OFBPOdFBbkczokzAlR302vlGsAb2pJB
ZZod8jpbpQUGIs+N43UXwPLjeHWo4/EJT9qx7ZsnGin+MXkz93olw+QFfOCbjMIXUZG35SZ7qWT3
4OSY2RgWS3qOpHWZAKuGTfBuqvbAv9peyBwcvU+sECYV91/45pE5cWf39Jbb7k6Z9NcgN8vcu4iI
+OCyz7SjFW2QWB+q3vk0E13temgN8KxwhS8QgIrlctVwqo3CnrGS4C+H/DJoRMaKFzAmXYLc5Ff3
I4MIko0ayBjJ8oYHWg/RY4pNiJtHeCl1f4o79v1CAJQIW+uROeTa9eMDvRGbEo708qjHbvnQgJPd
VIr7ACHqiAxno8DPFN57mMKPrgsw2S5TFVP/IKqUGyHlo1RJu0drPYU2DGc/i3ZyJqTT1PKnxMFW
e3IL9PEHFxJ3XL95mbzRXxGqm0WE2uO91ooQfZXkxW62Kow1xZv2Jhi0FkOerGuqTTo424yRmpnF
nBTE/5LE+GlRQMDpEsqJz94PCS4+TA2MEi9jCe8TFoZ6BA7QBsYdKtLZCcz7egpvAKu6bWOV0c4d
gVUnbfkQdZrvhOGr+MpNX23zjqnKFD+Zyi22FZInk7P0fpbmOs980jxNjfFMGTNBYucp6DhJx24E
cNYVzCXip6HEPewXvJK2vdgQXnuXPgmFyruTfvNeNihhZKc+IQmzvlqPWdkS9LY99oW2OoULqAWh
3IqPjtW9A8VNwGquc9sgpdCRDhKMlEgp+iXAI64UFl7/+de3702/Pw5klwxf25jJaN8wwicxkMpq
yn2ZWpR9xQOzWyLfHKywefApFbhbm0AfVGOiec6MsDrf/64aZkeVV25NSDur0cbmSRkC9LIkBLI+
mw75XxYMGGczi0ZqnydchVhsp2Nru+7RqpkVO3kGpJYmALPx7uwsHw60RHxKlxd8Kpl1xmZb7cLe
pW2DY0mti2yvBeTQ1K2PRE94n+fKIVtjb5qJATKz2fIUWGQOQa40APqYd6IYTy/JMO4HKx92qY0V
RstPPQfbLKLkQwnIVlCdBlsCTcWwD77BJ1uTHRpt8P3mRFVH9ahl+5IlPkqFCdUfUv9VIZh5njwU
acfRu98neWOtsqDiAm2laBC8l2FDE4AKnluSg3MwX/nHf+TcXUugIvhq+TC65pjUZndGJ80Cjh2S
+0ZkM790eKN9j1Eu7t7aUfth1IQY4/ilHpN7e9kVWo642Tx10Bpiwoad/zLn+qG3ejbf8i8hURA6
xm0QfIFTyrNmS8YUpaQAxl4kMk5WqScu9C7E21Iz0PI5wosGQk2Dt27T9hmT4J5W9jFfDTFZPujw
X45u4LBPT1kZJrslAI47ai+C4H2yyNUKG7dzju6nY/+75WDuujBGhsw/1MJ4i/P+7IX5h4kNdusF
5Tu+x33ThazFmHWsJe46x0fGMqwnFmM7NdwFCZEY37klPEXaFOneCb1+JyvGoGPKkMyHZS0VRIiK
UPNg6de8Vrdx0e3TvL3kGB0HD9/MhNSlRyp2+mgDi/1aWogoHDyANOzE0F5sHYH3GqqPwZUnjzkE
eqP3UtozwkFxDmPrEs/JDWvTnQMEm2RipddmlrAvDvm59tRep/U2CI1jjNCwcmoZ4da2XpRvqg38
Wno68P2fAzpbZgvwkywQ2LHNnJ2avZrEfV95r8l4pIJlvs3MyiJVPfXVcMli9qA8y+gJUyVG89lA
c+w/tSfemwzDUI9CZqX9u5eQ4cBW/B3X8X2XGtSamUGwX9Jn40z2LnJ/LbTjlUXWdt3E4x0JZGAE
4wK97PpTnhk7OPzBv2zYT+tuGTnjh0Q1Y/DUV70+YoHRJ39wbcwm+Z1HYppLtZ9uBs0QcKAkpi6e
rd5t6KzRbMM4TVEtgJh4ioTAQGj62xCoZQwNaOCT3XoyPBxoVAnsGPrlGyepXZRsk4SDxtazdyQF
MAWuPBCFSXpIlh3OW0gJLbZjgtAR/s8NBx8YLH7fb5bLxpj+CUc/cWQrT341XyOzAgQVBTz1CW7u
cWRvN8sQHiBimzEQx6sU3k/Mu/2SkcZsj5EAg6dA0kh3sYRbQ5DFR7FcTcb01SrrY6FG+0b7VNqg
Pjh2Lkp0ubL89F3FBN/skJ90jCmphE9ZRBSFhO13ZncfCSk/hMjpVFQO2MkUwvvQvWJavZp1nm+x
z5/kVBMvsRomV4K2JewF2OL+wWFCAyog9qOlf1XiIaHtYV8Q341s99Dm7VE3Leo3dSsQttkpGdCV
+bkgRj3r8dFj92fKF+xzKXi7efhIYn0QoX0oW/NPl8Up9Q1KKixoKdAKuZ7Gx4p8iFe4pzBRl44R
emsKQDYl895pji6hfMt0OaELEiGbI+/dr7Nj5j80QnwyUmm2IbaErfQw4yUlq+biy2b4QxEl90/2
vmBH2pnIctAUJy7LH4LplKXN9nGAWgm/kX2TKFce+X/gVCYEEowmqirzHUrceLWl/E6MiT4IKe19
5L+MpWAj7cd8mwRTeuc0uxydAKNJn24cno6tqUu4GwTchpjoZYnRAHxT848J5rrCatGM+uj0fb/X
XUCVBOUWocy+bJe4TaxsMpfYcCJbb5t6oULMTzi3fCCCRBJBw+7m0jc2HFaPFQHybSnIFhnRp+PQ
rFm72AYt2zhlTCsJEuyxBYfv/LW2gHk/c+vEs0IvdwODysEsAOEAxE7QT7x3CUSP3JjLHd6DnziG
FSp1BZg+gvEjzAcpW/iDHapWq4P2yqUfGFl0ikT5DAQQ1G5Eg+nEqFHMGQJa7m06i1hL3xAsyRCu
Zq3eucfxzcYdIkFR73X4noYV52ZS7FsMPF/CUdSuxbgSDasFY24Zb2HpOGeT5gVGgivBsF7gkztl
tvvMPs022w132JE+y8b8mZvC2DXEy8umeR0DJJtB6KMcLY9hZQaM8V8xYYAPqu7RlAbfg26AZk39
pvcCcI/zIDao/Qkx/tRcM6UJMRfituSY2QLV0uhHOonOmFPgLTm01OXlwTEQzLyxACQhvd+8D9Td
//8lhoEDLWGatnq1Zm5j1L2h2iXZk+/2XP56Dwu97f10aat209z1qzSk6MofGa10Wv4EufHq6xRA
CkrhqtspYXxBSdcXR+fPljG/c+l1trZon6aAWGyukJxn2X8XYSq2Ud2/qrl5JI23Bm/yGjNR2xTJ
/DZvhp6huiKUXI5Kb2VDoxSec4vr1hLQKYxp21a81A1S0tyKG8YM9y5WjEacMoehJuiEqeQ1Fvqu
4KhZO8ap01N3bEV0iR37Yjr61wRCUrifYRkR+5FvuEpeXZdzvqs/dehdGUbsR9vcZjigvDa7A/MM
CicPHymhOjI8POq4P3hhdQ7tKCJ4mCJJWfuRRdCrbEDqLJxB9Bam9dEnJb6elPvI/Oqv6Kc34EX4
ByccNxS85fjsYEdg/MGDw208pp8GcxMWzeZGuVQ3kykvc+MXHDWIzKq7yvS5b3oQwtIKLwGaox+2
D1NFb5jRiqcanNMZiR0uunmsGNd1SDEHs42BimRjiwD96U0FxwjP2McIPLfSlptiooqL/M9brLnI
OoH7CU6L53/E4jWnKC7tTK6Cb59tqiJfM0NDjGoWvcTdwBrBeNSKb4dZ0JEcp7tm4M5ML3Q7zqkH
KHPj1nbcPzOH0APPESWjypOz5UQP2Ju9uxknsjNbDtNmdhLQJi0TfjZxRoU7DnafMEKyb5aq96o2
DnrEPjj0L0Wh9JoKm7ciKFPINsxr1HBrrOpRRv+cwJ/WxSg/806h67TtRsQmgDf7NeC5Xt6EfJQ0
ZjTOmzmVHCl6ZFaIJpJSQ7DGMW0Ow1mYPWtCPnwVEBeDOJz3VhZspGAXjzjADPWTO7U/+Adibr/G
SwluwxnKY1X/AEtIjBD7coJDQ+L1ZqjkXpd47rzxfcrEwr4gjFt3qwKPU+0rm1ep+DLall4uLLdQ
lipuxKxz9aFWU7OVo7ypYqBges7eGt8gi7XSOCeVD+VosF/cWD+blDjiNYZjyjVxqr767iVSHYqp
usx62vUBzweAsHPccgRmHllP0VMsY25NdDFXWGRjS/3VmgvsAiObGdaTjsmPyiYNNArzZtmgwBkp
kQdtvDXli5hBWl6Aoj7GoiEUmHn3vVM9AAF9hajzNOeTwzgFrptHDYabuR9uG9RHs/FPDF9OtjbP
yh7uJ2gXMQY0AEFPfq0+MzP8qFMNIqkpVn0NITdCkwIRQgEO2ADyawu4ZN2J+r0U+V2dDg+0PiAQ
Mo6b+UzGgJhgxuF3he+Xl2FjgcMJ4zfDvaOlstlmQ7fzl1KgJg0R4zHbrrNB3aoRjQMj+7ptQ7zk
/yvlwRtrz2VovEtG4jbBqI/Lfx3SzkVkWKVynxvL3TU5yBjUzIhqSFza2Raq/ZKwPdCkYQLRBTzH
3YEFrIBvofZx1307IMgC3/rEn8aFUqFNgTvlwOP/tBDXXPYcauiefZdTdOADXnDQ/W0MQbekGO5p
37iN2I9LgxBiHETeKSNuV4zuZSJStJ3s+Z+fj9FpnBhvUllKESRbIwYGgEKq+/EFUNuqRysiVVod
8nwMVqmVvqVGTiWMm8yXfso+srCf97bocWIyMTLYyUeLwX7u/dW+/9j6sVrnaNsASX4FI4VVM0Gu
K6Co8HHMx6F5l7IncPjNbb4kvKYs/59TD19YVi7AdJ+dsOSWlherqLaQJYYluB2XvwpKkoUnai+Y
sC74InihJP0zRbkXxR/7lq9yyl+UIS90e2zgZLuHuRQn2YIXDpOIPGXjXOnh29quTZ62lz9RXnHJ
q+lJIquOHwGWts/ZVUxmuy/njnyhLPwdIu3dkLFi41781YWad06SnvTQHns3exAkgTEIadBnrri1
8byP3CWdxcNDBxeNZaM9f0A2U3AzRhOoRXxlBpwz81C/nN/JUtNJwCipPjEQ86DHLU/KHHPE/olG
/U/9n0wUeL8FHz8v/dLwIu+YjIenoc2o9h7/RfYs1iLofjFKb/CUqnUVwwYMg3k/zkbJ/6OghKN3
AJb+RPiXX8OxjyTuuMv7+2guWE398Ndz2z8T5d5JjGtcGUskm+B6YKhsk6YWfaVh/o4DptozMAFv
urhEBrZbH2vXwxyhKpcGbkhAXAfThnwFoIC78sx35fu41ZacLPaj8tw5NmgH/J0ucYO5/Qj5FBYG
anxLHZD+8ZTew+P4qDEZZPHc7LBJ9teZt2nDUNpa+8GpnXitqEQrtql2T2nHv5EQGs9TzQQlcsP7
tCCCI8d0z8AZnznPjC+JIiSi2DYUDBBCLrFc+OWbk4p1ONE1J3S07+zmUiNXdF+ADC++GoxNUNsY
yibuJjXuj63ffSZz+N0FFehhzhy1X961rOwGaQ4fHzS1P9O7zsS6z82/Lk04U9k/bjm+VPGlndpg
35PPGZAQjD7bqQUCNlsZoYgpwW2aIbY51nwVw62QVAU5S4DTDNv97Kn63xB6wZq7+r7V4WdgBs9e
k5uHzs+fk775V06CgXFNPiIbuIhZ0KQQjcn4uiNe+uAlNGbnAKvxMZ4Y6c7CvtUmw5Nmgo+CfoXH
On/1WTGZ5LeXnmZYjmVcDVnHtw6D9HnAKMHfVZh7VqMb3FB0JBGlyt61+yEEQUhlkDoUKNpM3ItD
G3TfWS9+sxkVzEvc77BMv6wck3rVp2+NwHGqQEmgA3l/4/AZjMElIHhd1u6xseC1DhEEAbPsaNfz
wdjbBkx01O2dE4zHqbKHS+2UH2ZT288Z8xc7a97qeO5OcTK+kKfkqzdwRnrUIAKnYcAc4v2x9YB/
y51vko0SMDIsgYPrTtgQMO6vnFZRhW7cIuUsS60FeQuvw53WwarJnXs3iudD05rPRuh+6kzj7Sso
nkO/oAFptv+VRZxsS/YOV3oXa6SyyXDTQ4XmyRsEMXm8b2a0YFqz1oalX2rI+es0h8rj1FCGqk+j
IDYG9BT/8IraNVob634fm5h0GI3hIBihn2Xtnqo3TCvS2Y9R+DrayqAtrbmvZqYHU19fzTY/lob+
9XoY8N2YHppxnFe9OR/CGaHGVsEvEMYf/jOtEUBNfR8paolk33KkkfnZdw0iKw2kqc5O/xl2fZTT
IGCSgAuDStXL5rlnrUVDIhpdv9SZwxAvFO9uSiGExQxr+R+Nnd1M45abSY6xlqSGYpq0gDrWVvSP
a9OChzNAeqUfEgiDsm/FwLQut8P7cUJXRz262XTxZZz84LI9l7q59waPEuL6ZJjzrc0pQp0sx8bn
nO87fzo3dfQ+quSuHVIcqFQ44Vjd6JkovOEbdMoaWxi+fDujs3Po4oDsdod382oW8GLo8e7Ae9P/
jUHC6mnKLnat7z5peClWHoLx6yFn0ggAo/2olq3Y8cNbHJG80fEldbiBWmXjrJ+znBTPFPALzOEn
0sQeKhAFVWjIfz1T6I3VVy+1U/9aCQJLU1l37SkvCBROw1QfgJX8YdULCIJM76agUlYit8MeHTYe
ZNBVAxU6c3DEAXiIuSxlJ6tbasPc6d7sCNIkXssOabufLoDbRtKkmgOB3tud+O1FgHW7YL5AqQJ6
/citN4VoAMq9bk6pNR2M5gM2gHH0pLqnw/lnkBgkAsFnSckrwzyb2YrPKaLJ5albaqcN/9txCFNX
FQdTomS0hnJRw8Amt9y+rqGpnrvQ4crD2WBT1iF5Oagqmm1g6PMewe0Eufahqp1nf7gba+ts+eJR
9DPz6YpzmZ3zlTqXLOuSI6QQ6rql+e7FTQeDtuGzCLz32e9pw1L5G5UtalWYLMCKnpcVwB8MaHzr
5C2Kb2spfs092v0CkBaGgzujN4uCiaq9N52oP/ZBaq9L/hEuhUuV9LbNUWoGtl5uP+WjU6trb7Vn
28KRZY/m00QqrcPYBu1aw4k1n5pF1ubXbIiTAa8yxxcf7Qo7yYbaaFBZdvPIOBePYcY0ws6O9YIM
8t2pXoPQvuuWUYTXjxszrShPBNgSVgC7TE95CFLJOWcVR3nQ+hiT85Bjo+7TwGy31uzSLp4XPClx
cEJA41IkO/sYdzyvJVcKzkjZgb49DM2WWOj8S/9tfKJgcp8UDXuUoulgSr/rjuLs0PLtb84seaLu
y6wOT8GA7y7M7+2K2yVxEgYWIUze8o5bqg/IffipBuzc3axgeUh+RBY1ziYCexdteT2OHi/fkJcs
j2YhUdxhjzXCFpsgxoBLzcEde/rW8+wXvJjxU4BNbJVDj6cNoDGPARaPmEeblkfKkzvQqzm5xpPv
+aexxGbqCG6VSUEVciafkoXLO8RXQBHso+7wZ801EkIMnKUe8mdmSP29IRUGWTJwqzpepChwESth
OW/2tJAbunQfEP3f61bz9FkKjJzZHNtIX0afsh1Cs2zxpjhU5sCZgVJZj6zyXinvY86rF8OIuXHk
+1oZ2aZVkLWWDG4otF47mUJvGPwP9FKTb1uY1yg3yJJh78PZ2I/XoIcs1/CJiOGNkXtK7La67znY
DVFgvDXKZ/H8hlS+tfiHhw4qatyMnw44/ZljJGESomQOBDBh8fnQHnfIgrK8lc30jCk0xieYoroq
CmrcATwJ7w8ELvfFZEPbu10DEsinfjUu9J1fF9F19lmia26Go9NGR8bfGDMiZhY+B0Syj07H0cQu
hg9z0Nxb+yflUnbDhRmDQcSpLmS+gsPnPrG+RjepDpU3UJczkHzp4pGp7PAYSPs+wCWJKGY99rbu
NuEED8x313rC3pS6C6sxc3epNz0tK1MXEof7xofm9N2DDQ1HfCCd5BsMgN2KC0a9Qnn/MWKakOqB
1Y9B3Qm2xbPfU7Zc1ZARbTu6okfCTI7Uh0aZI7pjXsGQwU1O+ABkykdh9FWNpIIpo0unR0EfTpGF
79rJbwDDH0J7eFMTum++rBjcIjvVQhhvYwwzuLSk+4dQt+VbrGGTSvOgIbWU0rwy/fjlMEVhaxB+
A/Gb/QFfnTYf/TzBc4bnT1mwuzyXcXUy/fEVzlsh28cuQYFMxLdR3FsusgBxBPpEeKZpi2XdneSR
Re+PscQGq+s+oEaGHWHwrilyLJ1BvOihzf5sh/oiS/ZoOCEY6+bAAf1N6Yjt2wc7JLHS1XV8CsTJ
Lk34984b2QO1CWzi2vA4HcQfsOlvXl48FJXut7QqdSvTnt+gS125DN+b87ijpORmvgsq/gBP3TN4
faGUU3PWGPCLQI8TzgSF00QOdpgzFWaKVGM+t566l4sbsouyL+nVz277FE5YsvhWnzt3eCt9Kp1k
+Zxp7OhOMAGBdkyatybvBXf4SlcO93CRfpUaTHxStfcV9Nihequ5W27EfMDNu7cUf7S2iptoaxpd
qOmhgv7UT+3eVu0119+h3x2XP8gIHTyD+tWqrDchUGX92XuxYK0W8hXXFd3YabOyIqDpMaXIrD9o
AVa3S4LF9eL5z038HOv4oePqOw6ca+LFXI57am32YkNBwlEN8b9k5pMdznGkf1taQ0VnHeaeCwxk
ap87/1R3i6TNyZWIuxHfPK3P1TI0a7NHaH+mI/ASyOVoiqNnGsN328aY6zggZMs+RPpYRfkIELUs
FsGFvcmuvBNhySOpWob5/T3NDQk1nv638HEYI+DsIi9GRkRm61IOE17k7arWB7WjOSKCLMkXp8do
zfxqdiNJKA7+zkob+pKbBDsg7roGLSSwStdwmpiTCzbXKLhy1hSbwq7WcSteBT5o5MOz7Bn2qjEB
izZ3H0PdfNmjh8WLLTDrbOfSMZEKBOBAiliguUb8ZH0en0fnwgkYKpfJj0nFzslR6NxGFj86Okw3
QYGGyKYzDWpaJ2m+RBNI02eIZWZyKtq2PHRtsenmjG099fZlkvdHCh8BUG0cW7bP3lHbNENGVrkn
wPTuGc5eZt0NLIPcNZH57pvxs1heYDGT2hlAD63JSLSlj15kU4wG4N3huSdJbP+qiKGpc4YrdGld
vuQ0YSO3TO9OjDBUXFbGLAz3Vtr9qDx/JVoiAF2xtDLDg2bc4iaeT2NQPpNNxTYWNAeL1iKkreJA
DvGQ4IiKXAfOYVs+ot2uFGhlADXzqlbMNdG13zgrck9tC1oyOJ01ATNkgvwI5kzC4zq8pnZ5LGfn
LXInQQ+meajZxFejn9/6xHyZMaNB5DlbTQcJKXiln4ArMgjdojC+J5O/oSN2MDIVka94DkaEiDo3
XyImDUas3IcmnG9+w3XYdO69pnxNSueJw95Zsp8yQS4OgN/flgw1TbEsUD4zmBE/Bbo5BNTqq7Y6
yhOq7KH3B7J2BeEcLq/kdhI60vPw7LBesLk3b3RZNCz6iCp8PJxqeSOJGxd9ku4AvP9UzP/QSxvK
vyxsLKONX7rCIND9x9x57UaOZVn0Vxr9zgLdpQGm+0HhFaEwcpnSC6FQSvTe8+tnXWbNdGZWT9f0
y2CAQpZcOPKac8/ZZ20YZ2hkaa5r0hx9prXqVKMG7Y1PWVIX8aYP6BGQIK6scy5sUXCq+5oOSm6J
Srn8JjGzp6lFepgqRIs2UmVBTphDKif53NpR/qM92tSfW7teWbGFtrjEgMvyr4TuaJMIgIAZkxHg
TXmt+q2xC5x5hxFLFOe5iiL6vXGHyCkRGMAjqbxmdaUu7LJ5kHdoRGK41cdne8DMS8+mpUIdhTou
FxHxXJNjkWiF0z2rg4qxualsK/+zQM+A5N0fbxyn2Tr5eIbQeSpFuuyKVCWRXd3Oa3CZjT2HV0RG
OTKJETm0VLc8ZJZQkH2yTeCdVTJQg2n6wH/lI5z0EjhsVq/QP5w6hYOuIpaA2xYZQDoz50jrL7pN
lRePA0KsJZwklRO9fxy84QEu7kmjnbGvxINL9IvbXtXd5HpyN9T9c9eZd06FYbQ+voUdXeI4L25Z
Yo4BBD9sDt0HpecwaiNNLGF+IBVYjnKh7MJXowOHHg4TSNdQyRdlmAGgXht6TW1QJYFjeGW8Iip+
VXLtbHmCE6sx0Y7fO4/01eIirGUfnpq9WrrQl9GQfYsAH4is3TmGHTyodvdWCb/DioaSTcEM7YOO
HnhciUE8uxuoUPqyru1doGClBLWEAibzSbCy5fkFbRmmt3r/WjWE+klgnImVo7XC4TVSBKIO9iRf
kaJomlqwWitTa6CTyrybNOOsmqSB09HeBgFn9UzlRD8Oh9D0X3swMDcmBspDjme8Rk8VlWXaaxlz
pF9tDnknDx1tmVxM/VEr0dybfrsoyR9QhWaxzrqjn1Osboa8Xre1YZBcJ3/YujmgEPVNLUBBjQoD
3aItehD2Osd1HVCBuBXeZ+KRNkK9NCBJibbzBU0IIarcOBOMv3o9CRZ0uLWY3utEE9tiGN88j8VT
YzXE6uoBl4GtQYeDYI2RBQcfcCcJPFxOvPEBAsBwS0F4m3fmI2E13e/pRDyiWNayPdaTiTgoTS6G
cF+cpGFh78mnN4fEFNuo0T/wdyPR4/bn3JpoE2cbHSodM22KenECO4wUk8HhbaF39UOp24e4HdeV
QVNibn1tqTLcYJNzn7cDypgghv+epgcq2orX7Vkg5JIo1PXYSWT7gJiWbbkoMAdUJosUnX3yR8ab
5UGppQP+FT4KPgcRjmPcr5VIlH0TA62S7drYZZm0Surk9tE6TSsO6d2i4Gywqkmb4nB345ic2Eev
eOnVAfFBUJGnhRbvELNnUySWJTJ5Bsl7m6X5htUT+Yd9oHOJmAVXl8zE3sS04lPWEGLV0NZF2j3o
NVGeFeZAmj1/lUUoUXGwPPl0HMK7lLiuPXVMWlZSDhNl+KRN/n1nuZK4z4KkOe809Z07K32QvxR4
9N64Svwk9412rdeOuSRDapN2ogrrT3tyRC1SaZ2SQ9I9mGHECCw8IJ1ZsYUsf+so1ZOWBrti7Eng
ioekMdRVYevPyN6QJyTnUsOKxqFr7jZV2ufKL/Gxr6EWTjp6zIY8PamPJZTrGCFcDakhQRtjJ1uG
OfWPZj9SVXKoF4OHrQc6iaJveI2spdVMSk5zBMZoQgiuOgRQRvCE8HA1IR8mq0ARL0R42CmolUm0
c4/h77QFacbUbVZVibxFxlcIZvrSgWExRa+kbtxFSO8CJxNk96HZuguzVb7QZvrU1/kBM6nPBB05
Iq34m5tlOxf1iORXthxekg+tEs95H5681Hsjd69SPdP2iKOXoeLcwXXubygwt49FR4kJzzv3BsrL
69A9TSF+DOCpdlmRHukzTtZiihCi5+6ZjeEkJ4vTM7ETwMOoKfGk6uKPDMbGCochxJqgvnnutqTs
mk+cJchXyNDBv3STsdUCCgGuhETIyqDuVngSmjtwliLLPxI/bNeUGsA2j3ia9jcJ0O8VUsuBcsNu
TADHWtXFtYdqncfuK3ap/lJGgqY5ShtbQogw8pZFPGEEE+YLzVIPfcOGj9vDY5X2m9Rw+0WB0Fjx
Ytx+u5w2bsL+hbD3DpYkWaZ9Ran1lsZ1sJD7DY1vlYbidFA5jRnV0oj1feESNSH9RGeEdLus6M6D
wFuwGdOobivdQw1l1fZV6Hs8ldKDOgSjsdYqCMw5Sxs6vH2hcQ2liFt1boZXYMzLMvVoV3URHDf5
9IDVyYlJkY0l6fR2JCAuaGOl/OI70jfwFR7jjp6MLYmVvYrDZ2PQ8EqPOi0g+dgvBifZ4DWw78vE
WlRhQnmrjb4143QgDSFWKMPhKvTPea7y+WhBaYJkOyR0K9UMrgCACA1lxCtKnbOx6t5Kn3DPIw9j
hOpbo8gUt4PzkEI+K6NpuuvVB4wPBbJlYO0cnjZQvZ96I3nqPQqwpSzo7aJ0pIKkvbt5AQ/ZgrQO
Snhp6yWlad5Klo4kkpRwJwI7QIpvHTKvO3Y6gWeD/wNxz5GONUrPDqJiTiCnTHhQVPNrrjkfbGYX
Ys+t3gTkkQMaMDTzdfSpHXQ2UJgR8Kq31roC2VCBgSGbJpFfPJS3yIkXVVTsEVKsgEZ8GauRAy4A
+bBEXmkgeqN8iwr51ZloJ1PpuYWmH54rn2QP+2u46JoDPfivo06MuLTPSoThVGRvvAJ4NuRo0ot4
DrneRE19HHCfNmFtojvSXe2N7vOPJC8OSoQuU4+qbt1QHeRMU0U3nhXdhyTRVllljZvMYGA1IcrI
7rWlVo17EKVaVceACbAMTbnCched6rxHVeb9H5vJS9f697wYq9APmvq7b7z/kS/fmrefvlllTdiM
l/ajGu8/sIRu/v4fPPL3v/zf/vIvH/OzPI7Fx9/++p63WSOfzQ/z7EeAoLD/JXrwrfj4y/NH9e0n
6KB8zH8xB/XfLIIdASZWdfnC5Ve/G8XrAn6g6/AryyLRaBvmfxvFa/ZvumpprqrhsCd0F+t2GkSa
4G9/1czfHFVSDHWhag7zVPw7zEFdU39BDoJwsHGwN02VddPCY+Bn5GBmKk0RaUSpjotCj9RkoSTT
um9p2QMFHxTb1qKfJiED5Qhi+oRiGaiHXUbMtuw1onZFuej4fZBcVInALZIBY2nvmgZxnwioBTrG
qy3bd/Rm8G4hOm36mCLiED+bbse5RCV1MDnYYDmKdVRxJhwpIGrIuCHGtlSAa2fZKxU0cRFzTD3k
LCmIiibwuD3A3Sz61rNu6RV+m/RpaCVyX0+6Slk2RL7KfRQe1RUANFuzoJxUQYBeO/k5VOyX0EMS
ZajNKuHkuHIoTmkjUZttWrdQQbp11HmPY+l9U0RtLiwStzotikQUZrWrhE46SmXm5WELNiNlnzUy
59FIUJOnvAuscPIsvOZ9/ZQ7xI3OCHKHrHGiUOdoeRz12l0VQOdl8yePthsU5xEmGFweymc6YlmI
yuCKRv5BwoHygWg42WQFDkpa4zxGqvLWjfyl250jl7NmjU4STR6A2H7CmkkLrmB7jkagoX7WKY0z
mGoE0tuOmjCQdfSUpuieEnos8Jtd6TUfvKh4ntCjWTq0xxvcUuDCOfaOGIDtwOQOpDOFmTJ221Bl
C67zC8s/4T3LmseTizQjkyffmgs/vyzaSoIC+3kAnVGPyXWMgquhW1jZFWI3v2pbypKofHdlic+N
fNVj/o1uiS1HZJpu+mBah8hAwFdxkbG2XOqyaKvKW2UO/tWuLSx5gqt8dpxbuX/yUneCr7wSqyih
PNma/YhJxbUo6n1FCO7aGFi26qEs00UkwmtvmkeiJ4jeCMgmMLKYQz0nOqrl2pEkaP+JioZcc64J
Dlh4TsY9vApswFTufT51NVnQ8NrgJrfwCRDoyxdAKM3nlHSLvBJYp+zQqZAuRjHWY1VFhh94uW9y
uytNXyOn3o7GtCfV+AKe4LHX2vo7N/b7knfOk5En/kvWpuc8BHzLIiH+MM0dkKKmowlNM+Q0/4Us
KpLBJzdofPrFu1VysB7kCUXVIVV23EHxLm1dsF/BP0SOGbJg1yEdlwgzLuQ8mOlyCgLamlrqtEND
G7eR8gQWbQwx7c8NV99JbLga1bRWG55hzOlbklMI/vRSFOlLbDKW5x9QtqGmGby4SruRk35+K1BI
DMpfzqMG0zSxejZoBlJCjAI41HnKUXyWjiRnBNzeHN14ng47xaQ1KeYWzqsIzuIy0wuXidE3fzzX
PgYcIiEv2F9y8ELfp0rdEFnI+0K7502v2zQV1mcITzcqvHPO9eF1Gjw8FOJr7BWv3TX1150QW2fS
tvIN5vgxUf5ivggwxlwExeob8qnWbh7G8pkL+U4j36K71NjSSHudfyBn5PyAKWN0jqF0+JCzZf5c
nWce/UB5NE+jE3yfGjSoHHFpX5EIoRzNXYo1sSsx/W6qeNkoPIecMvItzcO97JSVfAmilfVkGzug
DtG4Ez2zSD5LMoVX+SRKXr51EV6ok/hQ4rW8AegQVB0FZSYXs94AqUKq7HsOy+m1h1B4JyV6NUsr
kJ06QBIZpCFDfv572Hzf12634EEUgTZmaB4C23vE3eVsK3h4C+uoANT5kzEtrF93LocxDc3XMm3d
hKrwy5D2S0NHg1t86gkmiL4T0z6KmKjqufby3U3v1gCjNNKjtZqJN8tgt5FLLZWnx5CCLsv0QG2Y
M8AYsgcphf1o2cE1Y3md2MDmJVtlBKGawk1a3qhdYClvAwPGj/1bSgko8rhg8xhNDH5vVua+HvN7
v7WOoRynpeE+pp3YmSUlR7TjJ+ZHS9nTOyhpgCu8x98U6f2IexXM1Q7MkbsHEEyYDEJShbG3CD2W
oPk6e3LbkIPrh2jln64Mf7yKLjBkeMOsD4aQkcuPyOGG9tQcEsSn13H7AFvRriDRdPK70NbZcqMp
vAl12X3qXwlYuVLyH7NKz4qgk7iR13vs2fH+5I3JF/6+ku2+/e2vwlYdWfLVdNXWLEsTtv7LG5v8
vtZa+6Nq3GOmwz+Ucy2JvMehc+ZR72cGyr6QdWbMZH/owEY1vzc5zJFlHx0fVktmIHsNr3/y5lyg
z7++O2Ivx3UM8m8m7/Tnd6f4wujTovjwXKCuUX+rRizaailVaE50bRRWSF2b7sLAWicW2kRPJ5iR
SyYOr/THYbVKwzmjkxVyHpleGV11udW3IbNdK0DAldWFFQFDRtPYZYIRAfL02CY8XGQ4yyp0eViM
iSZ0dnPkkpXplYlLwn08tHVwdote7FMZMqgJpBOtVT61qtyUbftWhskxCfU1x/mbguIZ+QJWo87k
H9u7b7DcoNuLmM5Lom1UiXVVRVjCRM7RU5Q3ObkwQH01yAfahY3hjmntQktOBSW/VQ1Z1JJRYFBL
kWFILcTZVdTqFqTxdvNISZVDlVA+6iZ53+TW4ujRlXo8PJaCrTFwUc+Q8t3Mc6tmVspVWcjUl5Tb
O6zb8xXuI1iSHJ4MwCpjuKQ4RHaOYCD3WOLlwohvRwOIwD7WVv3FcCLWOJ8dJTLoio3JK2D5we/5
Q47U3xonuUMlSJVKhl1UNt9Tr32Yn6tWwKPQoF2O6larRhCcPAZNKHti8aWP4kf4ZsaNfGm/x7um
J4aoFXqg52Uj6d+TkrbdOfBx++gasjgmGJN7TXyMZRAhP51c7SM526W2qutxGkqV5/mzzbFdEHGr
5QvMMaBclwplUFZd3a9dv71XCnHreCxqXVW4VNemRVPYd/PLazGDsmkcSS9R90VUEpvK4NJTMnhg
xVuBDDGoKGl39MTwqsYep5aD0LG1NnqqdDgUkISKXToFhiO1VaLu1kLeo0AuiDttp2gtmSrGRBdB
rJ3Qvno+MXdsUbIt0hoQWFOvXKLSOeoZtavf5Q99CGkBgcs5kdGAjJ/YUiPKSKiPYx7tFhwm/mTO
qjDjf56zripc3B/Qmzq6ac+//4Gurnn2GART/Q7j9BFC+TJIsiM2DmAGDMZLn5uPrp+9Y/dNyzS9
iSvkHCvccV57Ovv2jqk8pfKIFMKRp9FLLMid9lth25tcJzUt985KhhZ2ndEKg78wKzmdcHEfAgKi
D9UlDRuxaiCs0Q/eaD2HWX2bmqO/CG0fZik2zNgbfgo1/GzsHPmO2oC4cW2S1ZCslILSvZMiK6W6
QHSK+IhlIReqtTFUPFJV48nz+pPrKQh6tUBsdUEmnvW5TIdtm5pUmuh/QMdqIaTHubuIwmqrFuHn
WCnLNkWyHhntKh+APnQAfgFoN8cxVtdDAofCdpBGIIyutmjRyIPpNOjRX5pRLEcIg+VJnr8jQyQq
CeJPWvEiusv3Sj4dKAJv3SJ6nxo8k+ZnGev4k25xen77h95+cTyKvMKjTpZVysI2GndluJA9qkh/
HvhTQI7BykBhbQ7dfQrJCQ1TsWnqEuPDQkU2qCMzEuhPky5D4otExUL8+CcDR57Dfxk4mu6qtmoJ
1RGaYfyyFTlJUOSd2l5DazrYYUYntPzUMGWUxYRo+AWrXPcgxujOKTsQiWVwT0YNaZZ/F+aOxmbV
0RbWqS9KqD/4yWCzJNGAMQ7OMmODAbm5Sat3z2aRrrPBXbHaIspIF4WQylQT7nsVmvqKwseitdAU
JjoVTUpityUpUDvVz1ggwbvpDhhw0b5NhymBibsaenc/oA0AJvHFF0xS7rJDxj57mep9AVJpUcRm
f5Mj2iGrFV1ImGOimxZMhazN98iEMOZT/SM+gc7SQp7ikn3UR+820BJlUQeTsbDZn3C6D7TdtOqz
QKyGTzctkViLTGbv4nrVjudazgqceqVdnX+Hci3c1HGH/AniJHVU6Ckpw8vvNZ9DXvqkyIR3xklk
Hi/zuAj4KCtKzCe6Y8iPPgRt8ilHR1MbV1W9rysHjZTkvXFmIQc8AKBVcm89D6BkO0YWRJpR/VDz
6dOI6Tjy8uq5cCNl4fo6ufUOAa1XupxQnTt25QT4W/AJnFeBGIQDJDHHDeRG5OUTPoJVkC4SRT+W
Y9XiI8gMM0GKjPKyBXH4YuAEc5NVHBgx6b3XQi67P3qAm3X/bvjwFIc0uLwNJO/6mz8Zp3+ISVzN
sYWQGSMhDEt6WPwYynUDpWwvnVDRcVTOnGthdORfAKRx4nce581gPqrrGkhuTml3JU6D6rSuWVV6
Gw2PUM5/8pbIU/06cxybhd0yhWqo5Jh+fkt44WQm5kLvmswwOAMhuMbtH41x29H3GVbFpwxp8Ti9
6jo5IBmEy/MouOG3f/1OzH8yh12OxbruCiw8XEduDj8s/lxud8SW9X2OhTiDT5b66JkBDUYOVt4l
bVuNlX9N1fwlHxE3jjkLKdsion3YH2WasDGlw3NtD+9xMm6qljYNzQUcypKtuO3CDtOL6jf3Q5jC
5NazLw0tBN9HPnIxsAzhZ2IG1RZPIybiwMoRUqtaTvLZk0SnmYABZDBkMq2CMo7V5bza0UvkUFNS
STwl01P9J2Gs88cRo2vS1UQVlmGZqvFLFFtZ1hAhPb96oQlDBrxhEnQca6rAX3XZGG6kERQpAa0l
awYte4UX/CakoWcFdY6uWNM1AMB2B0NJuu9XrLJqZz+mIbVldkEbfzFOOQMyCuo6mwYIBPJHHbqj
BcIAdsLZj3O2j4aWkHqqX5yuO3qTSVtXht163lif8rrhoxDfxKZ+7F233GY6gHYQ3JoUrpCWCRFc
9ejfNwY2sX7jJXh5HOcFzC5jdxUWxUMFBmzR4mCPRyJd8AkW4VDTOe7zqDJn4ucuRW2UDHEp1nZU
kPvDAcoqExYyNwwJ5WAEF/UXbzBZHJxGvRtipVqmxaisemTm2F7TDpFaaPB0RLxm1KFLHM7zFE9b
LMHme0r6BmId68GAMdbS9Uq4S765G+SC0stR868HvGb/MdwxdAAIBtUB8j6UyH4e8aEQbFOj85ZO
ZD5hlJL+nPwF8xRtsYw2Gp9XluFGS6i5mN9HGT0mRdesG9AgG5i7+G8VUF3iWpbw0J7puQZSa7yH
XuyuuhagrwHOb0Gt5PcnYMEkmwuzwBjkPiIDJ1WJvsRFYG2ipQ8xe5ub7n08YY2k+UAR8PPZOFP5
MOKHyvCSGACYTTdlDGt3DLCYVY33BkIfinhAh5oWnXRN4YBfmO12bFCRtC37GL45B1dKAXzT2UG0
WVdBC1JU67eTnuJg73k0MMipNCApJesSs4cZaK4stj5RjtLSHUkTNr5OP1VLRVeZw3WY3iDEvosS
tr/QxXqCtrE4kUXGIq225HjfAkvHPYK+i5VtW4v5egydBQfSJdUwhuf5D92o1LCI7t/0xEZBQFZy
WY8pMOZSiiFCTBEiiDPzOA58ovS83/fGW+igEYtoAV6Uag9ETGH0lgjwIByNm7HPXc4jaNKKzjgp
plIufYpcN/NfdTJ+1eLsAfMvENMoiMwx38PFr7ZOi6696g6FWssTKZ9y3mNbRX4ef/iiCdpMaBun
VcysoaCbUtItx2fh6c9+dYe98e38iEFeOBqhDr7pvQxJyBAwv2A0NG4mpTtYEVcqAo+5DunSkRFf
XEL7UUL1okQj8jPkCfPqNj+X3MwVm7DSDiqc4Dmj+VLT5+p5samD9oxbXgvA4Vh0MnqJQK4F0bto
K0EXHWqoACQX6p4KvT9Y6jBiusFSufYG0gNdmOFNOQWfMjNO9FFf5mmAOgPg5qC9WAqDO4pyRTY8
MEcSM19FelP8ycY8J1d/SmW4hlAxU9As8lSGKqs5P+49QUqpw9LUt+Fr2lBDmNxQR84lyXMKrVq1
SQ9uEJs27M/wQffUcwAbYlm7xIeMoKseT+wzaogqYGjRIoTkbCTqYx6ViDAiNJYpZfwUIZac0mXC
ZlVElNRRo1ZbtD8H2qVfeod2R2mfLSa2No8KZFDH8TJNBnokvfepzKptYbqnTMG8eV53vcDcURxJ
EaGgfvLkii4D+nmLm2/dvIVV8Fzztn+fppjfV72xlKu8HERoULmyLt2SMTI6zBcY+vOzdCt49oht
De29mc89AR8mGWs6vBROKhqBzD64tQMDxqaGzlsOQdO3rvCqcV+vWK0yguKstoLlfJ5QS2jFVrFW
QvMrS/QdnV/K99OjrDdSNTx/v1sUHPn+x/rjj9/+nYwl//3HTzXKnx/x97vwvcrr/LP5l3+1+ciP
b+lH/esf/fTM/z+qn4SSP+w7sg77e9VUfoC//fXLR9385eYti3+smM6P+V7+NMRvwjZcWyW5aNn2
XOL8Xv00qGM6mm6qjkn+lsYJDlWYNcoSp6H/RjmU5BpCIZkClAf136ufhvabYfL8rqOZpjA0/d+q
flL8YOb9Y2byui5PT9LTshCdi7k4++PMHKBnV26A6gkuQnltWlts26bVAU5Plb0JaxM5Sej4zcYf
ggm6chjvajVQ3vBdVLatGttoGa2K5utR3Gk9Tr85YCXOp4p/VwiXdqW2bMdTViS6s0o8UJFLIiRw
v1bps9ilJegbHoXUrFUTNqBMpfg09e+xN34IFK60j9H4jZAYUw5LPKUilCl2ly3KSN7cOHwbu/bD
GrMXJfH3ij1whNH2AOruYstaV050X2f52TCHB3x3P3QWdyvxt7P4pMxQ2TvQppR91LdPQxE9qkmb
3QSBOMgFt6HY40mdyVTc0bXyrAln1xH5dKN/zGsXyWShvOKWnEIj0F41LT9YFTtxUzl3Dj+FsKxh
4mKuINPvDLvuaDdqNmPbnDSBrZAekXcy+6fWtDa606wB2K9RcqACJ9TzIvs+zYqDNnX3qB22oxKe
9CQ82Or4NQyIkBGIWSSkBywWENCtvD67Jm2xSlIkje14mMAMRT6C0Tg0djpKcIonrOkqzckLu1NJ
VZof8dRs2iS+mNhiYQkbGm+O9RVHsGUXOyjPkc/17dbCMRkftF3cows3YH+nGnSbeAnP+YFRf2P0
gmR0s1Gj+DJ47nrK2oMIaX0NwmNa1KzxdEsvikJcR8c62BUtrpG3L8OO0K9rEGqJZWjyEp25Em23
xvV5k2POjC3pIaPnlgNnvJ7UadvgURrb9KvH6LDD9CtKmPvAcR/Rsu3qdLoWY82ojAD9FBvTGXZ9
PN6KGHPOjGRtrH5Fqrr0Qv0ykLRKWnPX4a4CJmBHowMoNQS/U7qJ8/FkQ3sZPbi38J5bn0hOqWti
vlbD3Sy8bVN0NQka8hs/gr1JsxFwviS6DRr1ScVlC20W+1iTg+T0mvCF9My2dYyNVXmXROf0Zzf4
vDvBbYElOVQH8Q7O9V7tuttAgYdAs/zFRpZ2o+hiOwnlBdHCIw4rez8vJYyHYuUA9MrqxoY8JqYd
TuJ/FWqy7gp1Pzri2iJ8X6hWvi4T5T4LsFYlJCYmGz4mTxzTzr6vJ+uuF+nL2JjbJqweo5JcZZvk
L3A7122ZgHY2bgfNfsXUHlYdPQ6tNez8xLs4KkK8QM/xlatu67be+FW+8/L4c4jTb5VGPlgxUS3D
b32t7PY4OMgdRgtd44SPCxiG6NKmyTmAum9L3XYoAgfglPHN8PKNO9RvOp7qmhde7J7Sce9CZPPZ
HmnPAr/pFgfkIefWpNhR590eenBykzl6fCNE+QSa9gjGCV5Msp2KjHmRnI1RL+i3HqNVZejGesJl
/K5QvQBamlddyGLUFyho2U7vrPjSem10KVjCscZzs0VlZsmJbv/xEKvVXhSZs1UHLbvUhk+1Mh+m
lWtn6doaguboCbPc+kVGFhwAcnqE2Wef6trPl1pQ3tOVCYcot044NaHry6z2QCnyzZ+M24KOgJXV
OsoCUQYwAxOBnejgdgWBB7WvSTc+vTREunp0ihxQPn3p0vmfImnMq+pCuaG8y/303ci1kxsj+QpJ
n002ZtiagUaQtZ74KDNe/FF88Yltbxoju0Y6TmM0xyK8C/23WIuUta2aez1RryxjdAUozRuSSB8d
it8SidEXh1jm0trSSM3Ejta07vQ2ogvDsbk5tJve5mTMV6rmv6lu+ZoPeB02xj6xQEQmxjVO/QdY
69vA8e+HyH1QA5uu4wbolpLST8KAjuyWOT7RIjHQq7qk3aVFFwGnoTRZfMkUZ7e6AZ1tCKzZvkNs
u7C5T9NpSzfDAbHQ0YzMZ2sYthCug4VR4Zsd6ME76zClAkelp9Kgc6bR/DOGlhorNpZHKQ00i74g
sHem7qUhz7tKaxTskUqgVfaF9qU3ag4hJurY3sBVLgBgMGGNAB0oPxmFPtyMcOdSh+beoCgxWqdf
ktSkuUZ9/GjnSnlXJf1VQ1vPKZ1nwXO3OohWdNQH1PKu7j1r6Wa5uirHPNg0KkSahMUD/UH4WnvT
Q+94NPnjuuiCNNYcKmRJuoHsMELF0PsN1hjxcqR/YTKLHNAbhRAnnbCZM2zGa9ZZuwwNxDpVDby8
QnKcZVGgii7jk0ucCkWX6+5BAG1yhKPVuLXM8FNRkhUWIFBQlGPYqgVsUe0oVOXejkWMHbOO3jw/
wvEmFM3BJw1B/F7mtEG7NJWSfgZMpOXDkbT2p5Fn6RkzH4zorcvYA00Flx7zquvIIZPNVTt4Oh1d
FcyyQqT5t7rNLo5PM0+XBvlTPvrpW+yW+d50hbpyBGQ6vM1wHygRTOMVIbJvRqSNj0nFtpYwOTbe
pI+30VCOnw0HWXFTYr0wsFLY7RKoP5tAij0E51/7edIBrAAXc7ZzxPdvhcb/u7j3nwfQ/w+jXk0G
iv+z3/Au+5ZnH3VIDvK7hFBWrOfHfI96UeP+hp4ScQLZWJsolxj6e9TrCnR9JrEtRWM0FabxD59h
8ZvlqLgMO65pa7ISz4N+j3oVPIipXZkqYa/u6lLu8O+I/ubX/zHsxY1I1yk/UVV3UD9pvyZDs67R
ihaJ3jr3S2+jjnBJVCdy7vJBiX//Kg3Yx2tl2gPez86mMSi3mKzcz9+ltClvk2rK0LtiqU5JkYYu
Mx7PgeAfhU7KPe2SR7qpM1Yu7a2MdEGGYhzv4zagtOxp1VfNFdeIZ/2mxjqueQ6JdAVaweDX5bfW
bT8NrRFfNC++1pl6ibOxuxixrxDgVcO+g5q89+wO94PUGC66T8epGhXWV+EHz4ndoKu30PusOEvj
zWdp6bIyam0/GgRwHDhJP/XjK7WPdOkrmrafYHuyPjf3AOxDghen89ZFkXzJjD5fhk3kr4XaVRcn
tKvL/LMi1z9dA1sBdwyOgakGD6ORBw8+dREsBXyaorI4CFaQgo1NFpvB3fwVxm7h96/+8bPvXyEm
gJzcDItB0AjCiXh8zaJ3nKDcr2Ia8u38Y3A6hymLXOvWrwfZo5zcKbmi0jDIV9gc/v7V/LMxiTVI
Q617wJDFjbr4oTba9LHyNITIXemDvuHbOlUrxHUkPeTWPzZ+95yFI/0EWu6/zl8pvaW8/PBVPDzb
zUuo9/WJxbg+GV5Sn5oS8LZKm+Jq/lni5IcfJtfvR++f1Gv2z1Ifx3I4BVqU3kz+J1ym188JlMql
/5Fss7VTDAtrgigvwSc0BTCWUrUXaibZp64IDqLJzGPYV4yTIcFo1h3MIyi/+KhrdwEchbNP6yMt
MMYXA8Qt0BpaoEM/qY9EmzUarslbCTzHHmjrpSNrrL3rBEgB0C/+fOr9LKgoYZw6k9FLRHp2nv9R
VdCzZtk8+wZZcXtw+/e0OAexZ33rDTZMZwzBpOKVjEKsck8dzXBVVJwKMren+Se+C0Yx7dG7doV9
Lv3p2Cf9+NVXZYNCkfkn2ykMPFPpWwxp0brRvT7akEevT5H8R4ly82Dqxj6C6Po176Ed1TTNf/+q
cMRa05rprMUqwaDf1LdGHCanRGAp6Lknj3DoZMSDeTLpz2xMXPTaiUp301waanlsTni6WIMGiRUi
cl753XRT2ySFGktLNsxG+85SE5aOqsanBavJ6blOq+LUZal3yMLokOGteYmdEaaQaYaH0bcOHlbI
DxXHbI4cgvZwb69aw12pOvqT28TucerG5/m7NEh21EXrJd1+7TNQwX3QktwbFIumx8KdjiEmW2sT
kjfMwPhA9BvTB44aBiA434umfHRHB0a/YmolIrQRnp3ulKfRRdpbmlsV++wVnTolxir1tTW14GKp
Snj2MaoG1KMEdCaRAUg6LViLsiFzqivxvs4ASvwnYee1HCm2bdEvIoING/eq9D6VsqUXQiqD956v
vwOy7u3uOjdOvxCAVFUqJWyz1pxjtrH0bpkBTqb2LW/jx0UJ3LZZRVMFuFPEL6V33WdL7Z7dBpm9
22Tp1vRVughRuh67uvqUldItHSiVBwsf8s2Q/U+puOUnKk6NrJ5YXEBbfw/GhLqr0x4Jee+OMaK1
nat5W3XsumMSxpibYuRbzcP8PWxNLEOvvpGnuad/k71Ypez2QcRDjA6avnXcshz+l7fTnvqKfyui
MJtYqq6xNye3XtN1k4nr70UUtQxKnGMeSpRA8hyLct2brgd+iti1Uodb0OSejgU7f0HKMBySPqke
1ayMl2YCcbRslArniVZRo+YsH7VywThnLeYv2JCSHFJiB4zsNr2ptkq+kigo3/PnBBfPO27bYqO2
ibsJjEg5pY7eLBm/WMyV5raIS4yaLqTFAN3RQ+VUwc1tNHjB9CC8qNV2o9voe99Ifp/N9/rpXjjd
83rqG3rEO2EWLHUxRRvLksflDdLwW2dE7odiFcdd07vR9zw1omVTet2pbxKYxbE2IZXN5Pvtjy+r
bZ2smiwh2ZfSwDZ17WoXQjY5M44WK/LTumfiGcH+pEX5VWT6xq+DqyLj4RvVqU0/An4yCSynIKQ7
t0SNyJaLe8pWWbMSulJhPw+olyd+tZ4v50MukCKHw/7++Ufog4/GWGsv1KGxrJL467XuLk/Cdg8/
01lK66u2OhmdIib1VVbJ/NkNP3Qn9w9KgGhHD79rYdD9DKT4SZRX8tb3JnOs7SfXPMLn7mFVRVlb
gQUD3rcIp+l2FCQEmk6bP6a1Fq+MSv9BLcK62NL+1U6jXVnFWBF1ZIdBZ++6rG13gyZ4jju9RekL
GDfVKH9pBlJg2PTGk+ko76oXBV+EqrS4gwPn2puy3dKbICSsd06eM1aXYDrAMa8udFSU/XR/vprv
Q0hNRwZ0toWsVLyImVFU/bM3LWOYY+oLaBXABsQAWwR6reafk/IfgkjeiZUyZS8Qpf1Yu4X+psk8
IRAEqtl8aXs2bGso/GR6RA9tkXf+Sm0CSHUN3aH5RwsdIsVq0pwWYW0l54F8t128zwwRLkg3TL7j
WV7miHCeS4e0VKQE4FTYPrFhHks6LxwAJrG56jvzX7RS8p/iSxjvAuGlZuuOLdGLM7X+85WuR3g4
olX6dZcIZZu4drSHuvEEirA7SN/8ZSvVpnMT84ebBl9iTNUXwAjJOu+6YU/g9LwcEsLZ9q3mX+YV
UlwVv2hE0viKzPSxlKb/5OZu8ojthEJXA1FBkdAXQvOMa4wpNvSj9Tx1sNrQrpkc+quGjfNq0U+4
ImRz7UQcnXwiSEFvhvMhcVNbU0Z8DBSVnjPrPyq52dlT/fRq/cilqVzu57Gj/4tESPtnr5Xfl0kx
U8eQQ5uVMrLzR6/VamAewYAEz2Iy4Ustp+XpVl/ocO4n0x21g8TVFUV//r+vl0H11pcmKCw42Eg5
6csSZ5/0p7HLItAKLqSEUKfuVcfdz7orku+tiF/gF1Qvg9+/lp0w25sY+ucyblnRmqUHIKySm/8+
wjv/1E7wv7NQuerzpkW3kHL80b8q4Rew3xTwytMmOjeF7j85pQfdW437h1wbiYsO1eDDS+k2zmtr
dunfm/Y574bysXOd8pFsRnLp9Al9VkcsIOFzycrv9tQ844VihN6ycjWDiTDDkl6VwaNdiXrn4tLs
1HzCs43ZW+RgOVLTAZBr2uRvrJc/ujJXL0YH+KTPG7kOAjW8OQVAjCj16t18OR8GyihtlrRXK4H8
lbHEXOXA0U7zYeC1P20yuzvYdRSAm46Np1EUhFD4MEkUo4lvnVIlG8sqNPoAVvxSTtDaHkGTopEp
XwRjvjZHdC24TOSbFiNTbWRWnTFOZefW67NzoavXMs3Ebr6a74cU/6DExc0mrRzzatrequhL44n1
u3wClP4RpFmyZS3niHUF366KxHiLCvNTJf/hLNBovuS6/umMPOy+Z7yrX2RyQ4kGL4z/kpaCX1g9
S1blX6b7/xwa6MpIBJTY0zRaJ+KPR722cijBrm5sspp+Nl775uThvqHjPwbfvZU+jVw5yZhL2Ufj
qaLIDMC/KhYD+0I61hqG0NM8+fh19oMePzWY3AQ61kmLwSG122OKzHaJAz+/zWfp0BQ3pWNgnc9S
tf68b++ssjGQpqeUo8hIooIW/vS1hKgqhp9HPR727HLlMja6ZEcefPiemKQ0pK17i6VFZpWmv4x+
HrxXAwCFgNd7RZ5A8A5yYqDObYer//4Wmf8xRljs3JkXJP0mm83KH8ukkBQfwxKIMIXWKBuNCuWL
0U5iQrUTD8S8DQc5T1OZKEGxhdZyvlRozC4VpoYVcUH5Na+enWkfWiRNv7u/epK667psmObaftwk
Rc/IqliHxi7cNewx9SU3g+UwTbF1pP8CK2E+yHzSigIxWvbEp77GAYkKndcPP1RKp0MF6ecBE91e
282DUZna3Wk+hJ35niLQWSfwnpZFYxXLzjaHs9N0A5wZF2JbpqonJUlL0hGG6KSalPb6nkBd2Kkd
0XeU7wXcxuGh0VFNxWnZHlCs4cdwfomouw6annxmGl7cAHDvK5lpAXvpvHuUhoSmEVbtSS89Z2tF
gFf/++djT6PYP5axliocC6oNGjFqxNafTgjC+kIh0AQZ8yo59XUWGjzfL4IWA9ah4ZobRvOCI/mJ
NzW5lA1WJeoBTPrJhCxRmxVsqO7km1F/ms9KpwMnwQu775v3QQUy1QIberG9d7KcCtIfFJhlY0YU
phdNvqn4HS5atktGIzsz4sRHXetOLUiW6j68D/oKiHWvbXSj1l/YW5qsXKqn3i3yb2roHxrGVHaD
hrkLaXzAVyPN2lMo4FaFBIMhsXsD+1yYkAQAymb1/e9tR/NC4z9CtFSPhMu72qEbDAehDzZiowqe
TSxWz4VVfG+YBhbsJY1qbQywNFiLNRsl92CPTSugXEbmgxp22hFVj01wdVQQnFGlxPQEIbZtUT7C
zdVWrlky9Amr3lsFK7q5FqHQNLmFqEL9yEoAfsO3+pePd3q9/vnxagaFBGYvCl6aJv6YxEQrVJSI
HgI2QW59kgIxsUyrv5+lScgTa8jlX7dyDR1DCaMSziLal8zPwXlPn8OIWya2dfNiuj8ovKdgQXVv
22lAkedLJ2zaXSnbT1Nm1snFcXAi38cZrFM9Hea7OF7BgGG9eehqq7qwjnLAZKBd+L2lN8xHJcAj
WXl5vR9MfKqL+TTJM0jUFNCWuqod47HXPzPXIlxzdAAssjAd4nh49q1AX9sMdfvCSZWzg5R30SiK
+RF4clVrofNj9IcfmOlJrWzCcRnbwjz0PKibKo3pMCjmIZoOpYxK8Ml0ahe5n1EgQfq4tVG6IFJi
Zgf+SlWsdPr7PSiHNP2qzzQHR5F1tv8euFN2eZBD+x2LfCVSx7vA/SB7HiHHwU8tuR+HzPmX5Yr1
n5+0zlBrOA49GQdr0x8vMpOworns/yf+HrN4UVaXLBTZLmysz3D0+BVPh/l+WK2U/tW2nZtSS/2t
6T1v19st0O7pgUY6Ix4K8Dfz5x4QOVuYuvJGGpux9ch5WwvLGz6m+2NunwMnihCtlOJcUD46W5Gm
ntENOw9q5BFNNH1hvjd/1Uh77RQPt7Id1Z2l5s+V59lLKVNGVCPOzxYBn2wCsr0BUOGWFdqPlLT3
L92kwYUGTTw2oXju0iEFnEdtJh5+16LmghQahK2bW9pzNLSwgZzRXs8LREMcOglBqyuBuajTZlFa
BmElqeKu58tQGsNOHRDrsMTaNZCjvvKmRaamsOYoKi0/lxGQXJjfw798aLPU9J+vpzQsjFQqnQ2K
3H/Ojpon6PyqabzRx3PMTv1jJOwV72fZYYuZqkqx2nPtjNkVCyM5qURoQoAD0lbUnb5Osr54QjKl
Iuyt9JVeiH5ZWiZlvERNr6qCT1SSaKplToB2Hj/bxk0ZLqkTetU5mErcKWS7da7m/aISZnAEytoB
VQEOFo2a/lZbdbCElsdQHub621CHh8D59t+HKAQniF7+Nkixi5gMZZatInvBumH96car2qxp+zRw
d8SX57DJMhIUCOQLgfcmNYHhgb+WlRUSghWDikuS6Kqb1o+5EoJ3Pl6rI7Lq+TKJ1TMDenR2yIEl
zEdLrvPup0PguvJgxgMU7b8SmXf7+WXOhQXvpPKBtE96f61xycajyXg0KfPfV7IieOzNNjlFNju4
UUfyKXrjSTZO8kS8XuX54wTyb3etSmx53fo0m6vbfAEmGblEFGj7CtvcotL9el9Lmx01aKplBKp1
mwIHWwae1hzxvYTLWc3X+hS/PSNs/QXlAPNhqPNs21Q8wQq5ZRMEzd+JOMpgYPnGE2q34glEfNzG
JTawhjI8QFvcr2GfPEdMlqvQcZEud07yrLHmPvgxZnfL9rV1JiD5IXf0URVX8tNW5bs2Ij3p7H54
F5m1yet0uLWU6YUOBxf/Rb6lzepN9d9wqVL3ffe78bXQPfPmKv67KOzyOB9cK67uZ4xJBIp2Nh9r
hnFtVfcheBDF6lZWgXZqyUtICnzN+2eV2XkEbgSBKZiKKXm6yqX7y00FT2khCJ/N4bkAok+uZpCX
K1ME6NRtPTu1VlfsKi0+jQBFT66CR2EpCsVbaWR0gBieVsmk07ZHTXtvNICFiAmJkioaSijUnqdO
YZE4F+k37r7Jo8f56q8DTkVqc0Ivsos9ZmD6yDOIdYHRrZby2VBGXt3OPgnTDW6Q1/QbWt39XG6v
NLYLRn3piGh60NhF4k+iFD6XwNMiTC42cVqmDC/3JW1LQ3MRD/rNiVwoW/EonmRYbzQH2JxDyXhN
ldBaAmQAlDoX+SOLwLIq56VXAovHME3rtSIo4xCVICsKL1PtkA2YelF4OlBgWO0TaPxqA0l13Ika
PEshQXAF/lOqMKWndKnTVB5DevHXJGdJYvTfG0Mhc3h+sGybiqNa5fVZS4uPOtG0l1SO96siQMQz
fy2WL4JAacV5Bk9r/jBD7aDVqf3uMXMtE0uFCmgl4hwId23k+fBOUom9tVwPMmPZnOcdwuCoKnkp
rb6aL90yEPfLPtDfWYUbN8VWTpqVWS98LNU2LtR4I+rUf+8IHAzy89yGcI3mpxW30Qtar3ZNx1LB
LCWdhdN2+jlt0GtLO9Y/bFgQoVPDv4orb0PwYfVo0thHEfqgD0OHj0zpr/Oh1suSIB6iVceShXHT
4zoU5OvxyvlTN3+qw8yHuSKT2EnFOPKQhQur9t03hJ/6wbcsWoHGkJ7MWokh8PNrL7I9jIX2Eosq
vRL54S5ZbJRQjGNwWXnQkB+CosRKh5ehCa9eOpRfgiI6whT3Z5VWz7C67DdApFfsG90ptwCa1q2J
AIxE+CUlBTZR08JFNbEe3Guh5AnSkSBQ2yC3pwK6/4Vuy4q9fsPiCplJTURaOJ05073MZrElXSqm
xPB1UzGgOP31zQoZfBtH/O37//oGw8y+TFZW9Y60biWxsFPlTnGpk8h6rBz7NZuaEMQ0gv9KfWvb
Nvgs68xy9hgRN3M1UIYKpDPbVq6ebrR72pIsu/1COWodUd59N+ToVORwdrvYPcVePSzm+TsO0q02
auYmyicxcF29e5Hh/hywTTclscvM8aT7kUi2Iu2y3cyDT9DnP4asSrbDhF8e65+a+tXABf3h+vg2
Yt2vnoYJeVX07qMsqvBbUr3FU5FXL2uxLr0s3jbwmYw2bxDhmwzfqor0BGPcef791yG+ktaNewTH
2neL+KbdXxNUEYqlq7IHD3tFvWhRRhh2UVVb1CPi6kAFWtQN+5dOlz58rSI7h2X8yAp52FVZwnxf
0EMlz0B5cAFxnJiPHsq+qS59QTxXZB77vtQZXWMUGb00rhnu97Nmkpkz7arnPq9hFcopqlkFoDZZ
WLl8m/8CKbUOWVcC4TzRzLcYCvj9A8VZgUwFTDLpV+3BqRsWDppCJzkNWhMagpnvfQ9gXtAEw7sb
21C/OgnkWAjjNYYWD4UlfCLy+OZhzVgGgn73fJYmo/oI63GhxI22L4n1LmgZeMNBbfPhcL9OkjRc
gRUu73/7rz4zune3RC1z38TiqEDMnVKOnxeAbescSTAX7OYlrwHw/j27pR9e3KULkx3uE89O+ZPM
TFAAQ1ySTj9NV51nhqwKAnamQEawzUbDe9QV0+QhH1GsmNV6TEB+pkhiWBaoTzWFy3VvkzmmKAPd
bxHjANayD/KKgkfP8E8tm6CbEWB3ikf9gEm+e1Hm5VgXtC1jZPygFI7+ZvFZEm6QOA+aWaBuH3Tk
s+h8+iDld4wTiOy9rvwqVekfpUcQOFZ5e5WM0nn2Yp3YnjTOt1obVKsxVgnXgvix76dCSEEIwJiz
+4Igkj93cfIWaHH9pXTZGznotOb0rS6UXxFP69NQlILOHTvd2oHAWlIiLIrBoYYSJTskCxTj1AA3
Sy2Dd1rSSA/S7tkbleHiBP6v+faQCmU99lZP9ZPvEoR/N1PZvxvZ6kr4QH5vUNpt7E1uBO2770gF
O5XWgFzO/Ud/DH8ZtItsK2Kgknl6afKgvOh9IqBb2M3VDsp+WwAFJf4r9Q73TyTWoSBDQ8TFLEn8
ssqJWiOmSEYIcYtERTvfq8hRa7POn8KxhXbe9G+m6u5rTbtoU32xJFn5yk4Vj+A0skvFyqKVY/rl
oksgnQ+meEnQx51EDAIk9/VxKc3axJjCSykHoOy50ULo7sQKcuovVHbW1XSgsiu+SZiZdJqLHVMY
CIPRglbfEpCkI1Gm0R+eykHLXnt+y5NmVWn1yebcl/Tkq7q9otPstkHWubCUmgmqAZUH9oYLiFtL
WAMldE8zZK8CxpuJN2Bd1pmy9YRPACJ0PLaFibuc/4fzZeiUzDPTf5j85HIq5lZiwjZMy/5SsgHG
WaGcGjmOF3rO+y7Tv6vDYD/mlDVOqQllb655J5G8mgVxYbkeAX1u26bY398f1WUcANXavwRBsPbI
jfwGXHrYKAD+1zo88iuQyuSY92V9G9RwSnoOiC6a9mfzvWrbxm52m29kUWZuraC3CQUwnROQAabc
afvCeJReoblMpCJ0o0FKbRRIoHqsXbfchzW5cfWsAYmK/BaQ/zRfKW2zvv+Q5kDbdlrPm6oKYtIo
lCVsf+OpDLpwXw/9ms3oRLuumws+x3gPqpS8Eluzj0PGf8+Oa4tiohl/Mgo/wM4dF2PQK5e8xF0F
ud151krVXomiS49pxaM92qwHkgStpweqbj7zo+r3WSigoZQwRYEv+t/iXBnO/GntpSZtwmt15eD1
+pZMGHcRJp771CPcWADacp7me15vEKCWxiz51BZQe4toJCOCHtuM12VQNWguPqB4H97DgM5hX/VI
/kIavJ621nXKJEoZ06NHYLgLLTV5qRz/Ak50/DQNojyIN+1XftsXTPXTAhPxqbrE1Ayt0XOVV2rZ
U4bi+AzosboRC77jJ1ReTQAYR7eKSSqoyVjSKsHsSmEJQbYeX4diihTGKsv6xO6+6YRmzXX0P74D
1VixomLs0/D+CPDkFEMgvmpakws/ENZpPtQEICzmLwCde+hMJ/mQcawSvQzCtGmopeoZ4lbAC8d2
XsvKzC5XgTtWrNmRCgdE2cxN43owvFPtQ/zPFV49VMvmZn7K5ueN/0a28rpq24UmYbkFQZMwYvML
XCNiNygPvsdVeWmK8LPvMSAIJQA1ouTiOW+aYUWaSHqqGAT3TVz2tBJfY+U8Sz7aGulMIWwmbPdU
JD5FEiV6puLEqFlhlHSgzmuJdfCdruDnNDB4Ud86yRSytdbaONQd2sv3taiukCioGr2/cvQIHeb0
RsdK95pY1nBt+agfEDhpq6AhRpuetX5NceyugunMm+7NZ/M9rxy7i9cjPU2wKNZT4WuufjmgTHfz
vXlh4xcdn5zmpls/gL+vFEN7ddBb7TGU6mtDQSrfoF2IRB3+aPL42hmSDHKj1g5zUb9GSIW2PrkE
E4+j0g2qDdK+UdIcX1lXp+t6sNS9TtvvQkB9g1qbOMv0uW7I+U5sd9zNdaA6wdzgqha63Umi5IVv
fuy4L5ZgulCj8SNSocvTTXK3rgv/q/ZVa00LBg2JU7vtUVzqXpZHdD/d0Z0OVpjytbAW5PhBKFlb
UbAP09y9se+1H8vEORdWqzNx4mspVMzOFoybFQYK8c2J1FtEsefmdYl5kh0Det564hvoZ6QcVlNC
sOsh3ETwC5RSV15P87EUAttKTIGL0tlb1TVyP8QDkNrYMjedI5MtSIYN9Hn5S7jKuioz49fISTzd
mb4U2R7hhM7YHcOAOdMn0+1Ihqm4FgrtWRig/leS9o+J8qR3Fpoft7FvjTMcIrMK31GmxABrRmMZ
pkrwPhLvBqLD9o6O7Ip9TQLFQ0k19GFs0uwZB1O69kmDPihuNRw1tGsrVbkOeRCQJCb0x9LrXsbe
e2LTJdZ1WWSnijXnaT7761A2drojLPqEK3B3X7ohMUheoUZeLJoFPyvp0mP0y09aDxXap4tludFK
g7F1ZPGenWAPkPUgBfTZLN8LyR5CVXp0gl3O8jt3Cf/sqShYra980FtCaC7CH61DoCi4j/RGQrjc
Wiz0NiMJjGclZ9OEMuVdyYAwF1P/x4ByedD8EUEV+Wt5kdW3+aDXikX5s4w2Lk/gWVH99Rjb6nEg
b/t+IM+ZURMSOGa95gZG273Q7YIsjM1iEWG6/uZTgOZhLdJz17FiY2WjrJRBmijQ7FcZGMW3atoZ
AVuwtqxEjKcgabej7m8C0pleBUaEXVg3lKCm8nzReX+7L8L4Zxebz6qZ0IS6t9WJx8C4kp9Is/yZ
9ka+SRJXbhrNev+rKWwHEw3fKd4oby3RYkVvaUKEKE5rfZX0KslAlFHWyixCqGOkB7Xe/kQw1z3U
kCc9Rb4GLbYNhcCD+6GnI574zYVGurzf8TqDIAFdqxdmUzc7YxJBkEciMTK52QqhCqltpF/TfR9u
VIj8p9Bw9fsXlTptlp6HmRNvL0UrT23lppjSAa2p55xboTi55rYO7eTKFBSdegKV2+nKihWUPv74
KieZwdzeU/rKP0XWar4zt/nm26ZKdFWUeRtFagjqkiGJjmA53E0hxmtP1u06U5IEpaElH2oDkm1T
S/VoBi2/DBT87Be1Q5m17gF2ins/my/Jr8kO+IJ998mbJJJDmncPloydGwsxfRPhVvqtU2PFpK0M
CpELBcb2R2nSNSUl4WfgYHrJ7HbjkrG0dufSphWXC3ZvQFem0gHL9YsZ28q2V0S2NZBx7dqE+NTO
LINlkQ3uo6/S80VNe5kPDoubtbT0ZjFGze97pZnXh/uadxyUH75fvGJO1hlM7XErajbM82WN7oRw
vWGd9r5y7PM2o3zdjNtcaYj2YpfKv+qJ58ghUaInkmI+af/3ZPqSb7APiQ3z4///Pp88pG+CgA5V
Dc9UgvCXl8ZjX+XNmyyackVruzoqseocqwaeemYm6bto4nPn81LJPoguba0AQMHnDLROtu9xTJwq
b51wIntLAhc5T+bSl032FhL+tqwrk0iyJs/fuij5liuOQc0MIkZdWvmmk68YCvS3oAuMo2yBcc2X
Icu6B/IMWVojSGojrz2Y4imZLtjfTAcn3nSpF/WPHg8naPtl73c4xWjUPcwqn/nQaLm3d2uTOX3a
nxLwax9S5JwwziyWWzSon1oLoHOe6SaCnm1rJxOh3r7OTe+0bbU1DewrC69h2bLjO7hKha5uRBBX
NUSEKAEhlGZJBJMFtRnHe3mIJjFij25pj/6F5zBq9W9OC7E1F+hMW6R/dpOmR6cpsl0d2VTsVJqc
8+Ks1sWaoEdyi4tMWUrfIwiMbVxp2VBmanttdxExLfBkDuOAAbJuyaJqjExFmel7CycaaTWpTnKj
WpixsrtQnQBF8c8zv/bc+71wPqPkuczFWOFSlYf5+ZNtpewCbWRpMj2dwgu39UCMROHkn/wTG3+q
9lSmvASEfzC3mdu0mRgIvuFtw6jjUy6bCTpgO6exFhC86LKg8PGeU9hnZt6fDINS2tjHxt5VawTE
NmoY4S69vDuFA/vKhyQe3YOBbwcf3pQu4Mu9a2IX8CflXSS9jVr7+TGcdXhZPSyT1AlXY4SFLnPs
Ej4A0Wi8d/97HRpVBu9AEqA0PmE8LK7zZ+QLmOb3rW3Vk7vmtnvPNLqf00kVGP180nnkphdamD3A
0DUOZZIyZ01n82EcHcoBuXec70d0KuglVKd5GgNJZa5iQ8dUH6m4rIYgpk+NEK1VVMLaw6r56ZId
w4hUfU+QTC8CNbceccMqGzllS+t56V66FAs7gj1v09FtXkNI/zWqqv5R9davLk9+nxBMw5NYXun8
J0s/o68zF39NgoWN2n1tw5EIX3KzFvNtp3KBR6XWjx7H41JO+fE1KUMQGKdTu794jrrOCRehIeBG
x1JXoyNadEZsX5FQvWjPr1If9SRrO7LWp21u/H+X7hC3j0PjruaynzHYI/5CdZURvqovk0aHt9eM
5U7BHkCvX38Rilc9zVe+qr1EqcMIJyFaPXatlqLnI/hpTEV/VXO92OVU91eSFCJllO7BmQ7zWS1b
nhpcTN0unqtsttOCPGseR9sOjlqY8Dhom0gH0BaOyffALIKFjALvaqX9wcfOkhwC5GaLrq0A21l6
um7nepASOOKhNFxBloMyEO7u2CcHSNsZqwa10UkpqiU1RqucdYmX7YtpXqKBmC4zKroLUq+U+w84
f8HJHo3CZaE26bdm2VaXF4T+eoRV+QQQq5tQNw9VCWyJrCU1w0rSni1VszZkiIvDX4eRXxy5WVMT
3WlHexG5vC5st9zDfDYfhEZKq+vE5xL2wSKN0nY1myxmf8XsqtDq5gWScr+6/8qwt7QPQaoYK2rw
KqDolI3S1OB0ALIsAo2MiV1c6k9pGhmrpKyAJFdR+ZzqzRNm6PGTTVdIg0XoZ1dzqrNiainWApS1
dVvIM6ztL1NpwttI1M0xG8H9tTatKHp33ZJgXzpEeQgRL4f1M11BfHMu5BtZ+8Q3HwljIKPGx+R3
KTQPEmEWmgd6v8ZKhKQOUuR2qnX+fn9wsMxIdvqM9qHTRquyUJHJTo2H+V6FHmeVqQ1z7XyPGkOt
lMQ/9FF7aLS6PVTTYT6b7/WWxr3ApvZM+m9h1ZemdCXeZRoX/dSpGB2/A1muVdu5ccFvkNWi1Mi1
GvllsqpplvO/LOy8PjHhbOY1OirrnGawO9xX8H+t2+e1vGM5Ear2ilwAc6fTVT7dJxnNCDck5DS+
n35Xc/fHGNoWI5p4uw9j9VibX7qIkADpzvemw2Osg2h+pvowrOpojLeTuMgZybtaNiYmHTUFmYiI
yDXNeCuc0dl4gBWejVJ/n98UWr6fcFtcavaxCpNgWk0pqo7RHJnsAtPttqQwdvGDTm5CISHzuu6T
Q7/nxW3yZtM7rtgGMVVg4RDa5wKB/mDzsB4wLMx/f514Nhz2or9CZ7T2jhvqKyXXg2/Td6jD+CNF
IHLj10TorBiaveYH1YtOkIHuR/rKxBG/lKzfxDoVJE8EXke6gSe2iVTT9ymxyvGT8SNT7XTNy79r
kMWtB3bZN92CFWqFRnf5XdSmTf3ABmQ7/1R+lAgKqPVwLBG0UPGhON4N6DpIbtsFZICGYYmF3scV
4aErLOhO7M2CMnlIL7l1FwQ7KF9j0f1sq9h/HQKnXFUlnq1mtHHhxnWwm/fmYa+57L/VYYHCxl6F
YcA4JCO0elJVoaoC9ll4plc9ak1VHoqkyNfYx1JCT3r9TVW0YkWzjo0rkow3JV72lNtmlfQsjoY8
A0DfM15xuvernsXdM1PrZ6U49WPcqO/GtKqvjPiLpM9qi8vZWSCKKw554nxm02IoDOAZEKH21kF7
ayeBLpKRfjfi7AY3E5tbnSXufYVeTct0ox3WBjEWu7jz/I1EZUFAO3CrEmTTS1HUciGM7nH+Z4va
Ts9eN70YQo02hezK5wDCcSu1S2M53sLH7syaw+rfESdt2K3CloU2vciNGqb4VLbDSRXBw+ByKJLg
MGNcmCG8leGqBZJ8jWTYiaPoa1m4qT1dWxL75S4S6NFnMz7+XoT7UXkyoF9cCunYl5Q8VnKkIElK
2QnrYYpArlTQAo7vNrSmCvKzrYqiQTrqawyCxhNTbfWolxQmrdR4csLQ29//5l6q7TLznI8wsLXP
6aRq6vuJ2hnhuxlnezPCftuaGhFsSXKbrmYNa0hQkZr5/tVl6kZmV3nbahrM5uXsfA+Kc06WQLKa
P+iuztxrgLDOHhR3c98jUBK3zln7bI6DdRbTeDpvQlxRlduon+IWdVdc4q4em58SdfNGtgNwqExp
y1VCsjQ4+fTRG70MwbPzW1/2l9JMZDJahQj+F/UkhCo9oW8Tg7TBpdGsC8dgkBcKzEm9EktrjKPb
fA/PXP1gRg0eGDkAsrLM/yHsPJbkRrIl+kUwgwqIbWpdklUkNzBKaK3x9e9EJKfZzXk2vYEBmdXN
qkwgxL3ux59za3DWhBJSTnCrZd7lNsb4jLyiNLX7h9FHr9958XA/a+RZGthMmN1gv03NdCNbnpYC
ZZzDXM3JPinQ9Nw/f/oFX1yc6krW7YgK0VxfVLQ0EX3n06ztqbTUW9M201MwayFZ0IV3o7+xmlzL
whWQ2I/qLFm056jADK6urMUuD+6Um/VXnRyHnUOPgj3ps2ryJ3Z1buuh2Ooa0iAl29MWKeUrO+3a
GCheHGMBo6XT185YgOxdR7TPHYzTVQnqEEEWq4a6GL8Vg42jqjFgJLPSg73UT5sCBjASYiYP/nsC
CJPUvgX0knZ+B9YywtZhrd7v34GFdW//u+rASO1u5rnDuq+/JosLcD0qKHkZGubxqCIcXGvoFsli
ZJKW5jbKkuJRneEnKh4ncvaSMYHCIQUJtDXmvVXZAGHTxnL2WOWMqxpzMnoWnR8bF6ReR1UkULWB
zo3RKAjjiAN12ZO6wnJK3jM2KJ4TwIRvbms63z0NDLlovrO8x+2KFxNYVJpswwrdumXQHPKcwT1Q
sxQvsyDc8v6HUkqhuVIse5OE1Is2LK63KtEkrlzSN9h7ld2rBYtFDSONqf9qNhVKBdXYVrMiD3i5
bzaD3Kp2Hn4fqtGMrUVUQ9w0qC4r5+2o0cUJBBLcUOpwLdsbD78ec4P/jc6wcfX8xkWAShUQTs7W
92LkO06BpXKMD00bwyxkteICY9WKo4jrdx8CzNoJ0GCrTnBrJzz+sU2dQhZRVMmkdY0Q2StODmAT
NFtbD5Of9HBAF7rNTSSO8RyVtx7wyHHSyq2fmx9rin0YprT5OWyDW6m3w5WRVwWNcIfwaK1I28Pb
K12sTgeXn/m12BHXNe+rrIQaKMvQpqBXhJrJoF7ssVdMJutBnY1aNh9N3Ubj6dc/B3swP+hzal7Z
Hf2kWRpf7p9XW79SdBoOCT2XpxnhuOzaie9buBs/758bSMzF6J3vdk7YObMyZQxKMr7rjFvHhnCh
1HPsRvLD5CLgVZeY0IiGli10vWcAkwp09dUKFrlrozfby1R28kzqcsZl9uC99SxSWp9QynYBGKej
7nOKRuZxUa3sq/kzo867P7nuJm2SfpPmxJwxcrsnPlPC8tJ6eiizjHTqzrzdO4ZOQVw9G6JLFEYG
/fbauIDsmM5J9TUJxHMRWMN7AZwB43nZf6LIIWueVK96eovUxUXtn+wopm8aYCk+oRnZVwUJwKuc
5/LeXpoCvFttjUPbKtuLOguh8Vwi+doiXwvD+T/vpn6wvndcjMVB0Sb/Jj81duWQ0CqdsRqSXUne
DlbL20jLcptVtcs8ZYfroNWcT5k1vdrFpP80/deuyrSXjC76utNonhJk/27lIeOPegaicLoYShyF
DwVed0qcYxZ4FrkVc7CPYj1dkYtu30SZ2xdqluvedxCX1FnLkKL2DqciidpLTHTgpfrrrBxM/dgH
Izk0z5UUOS2Rg1nOeG7lcNNOnbpQ73jDSAzeUtYHrSjyvW1x+dt2F5WYRe9NZWGP6ZOTacU+mutp
a9d6/1aDG98KI7L2SR8Nb7FeD+vI9Wmnync7H+MNHPL2uhRF/5bY3W3KIu8x6BqBlNA3gSvht040
lgta5k2489KfYFbFG3csdxv+4J3Rmez1hmHZ6iS9vlV1/1pkhIjpzOU7O9t5ZocYj5NRH6BNsoca
a3yRTtL5B4Ml1vNoUqZ1u/pBXbWjPh7K0NubU/71t5BEC2hcxE30NZNFpoqYuW2omxUVy/i9tbP2
PUx9e+MYIr41QdWcsBfKVG/C95KhBZUAAiXTLTi+8bgGhRT8iFJ/PxEksEjpX26kdLuWvL5Y1pDt
rND+Xgai3FphQ3KPrENOYITWmlVb2ypZjCP+xO/qv5zkfz6b7Ze7fiWeyQA3K0jVgGuGeBM6LP+0
BVazOnhdFBEySbQ9UfTJaWhi89EEsUIZioYc8JUHZ4zsm1Y7H1gvYLqRapuq2FjNENzUeBnntbMR
hM6urRxzQU90HQx/YZO1SIOZQAPCSaiI9amdP5TTpG38kU1CWFs53mlYVi5tw1Xn16g4WwJBp5T8
1GFZe6bT7dImxblZG8h/7NyF5wRHdG0G1Xi/4e83trFN9cW4zQzyq4QdUXr1UqIBu6LDqOGiXY2x
s36w+4WYbcRN31FIENUbhpdRq92NW9ULXLCcBo2cb9pUe6zjbnjyO/AQAO1KOV1U52QIu80YlnQg
Zvchz5v0Vb2eyddzbR6ORWi428yPF1b+Q3QURme/Wojj23EiK6oJ7VVsu+fOyLeqE0pAFT3UEjm5
XEPnhfZC/jeb6vsmqOTBuRD202NHL948pprz7wOxBn+/VG/MJdwZkaOTLDCMbbo4zb+1cNwilMRz
taCKvCvinNEkHi5JqPUhGzzMBYEMMepIZsaSQqjJLS2lBvdhfhLrYUQsqgZXNcyOL65YBqbCKMDw
30a7QQ9+GXCldPJApQnKnBl5B7jaeLKDgbJSEUdIfMzhqgaP35fqXXSqv9415wLMGDTKrWHATzPj
8L0PyJxsKhuwdDCE73GQpMehytuNenfIimqrjee7mlore+PQ1b0S24b23rVmfhU/5NHtxEWUon0w
qvLnYiGY6RPN3lHARkIgV+S/yxyCyWJlteZ48GpH7CgCkadg5pCiDLkpp7ymroA+H0xZJFNXlPMO
Po0LI+kvhJWWIPSq6AjJslwl6WydyfHKNmpCsAX11ZDsXvU6rbZsU5W6ezbFTPJWWNRP7P4fLDuu
3uN2mk9jNOtrIS+TliZ/4rYbu3PQOhUmIahjOfG78wsvVtDdeILobYQ4twYjCPeZ769cWeZG6dui
X2IkqeuyefRsQ19Nma2tvEZrnG47Yh5jVGA1lVqptqvrPl/VCHNGthBMIFXxEkXtcJzcUMBubaKX
fO7h21NM5TEPXmNgoBfGt+jFSIS+tq3i2bb96AQQqTmpM3K3CqeaH1Cb0WiWQkItK+1VwAh4I27T
fegqksIz/rBX26nPhXwMp877RN5k8liZOdlpdrgJuT/PVZR36z5xm4tl5M4qTbzyPa4nbxeXLNpU
l0MrMWyEOYBALD7GoUjidu9FFn8dcgNs90DK1V4N6fFAF62mxW0zs6jVTO/F3ZHdbcAXUgVnR1a9
1aU6YOJZuW8ptXEhrulfT4kY22zXzCw02Dd/AZyos2av7JNfMrFo3WSt7jNTAIn/VniiPqcFILgy
QrkIZowMwfiqx93JEfa3XE4lVjsQ8Rq31cZOpo+t9AWz0f8iNGp091v91xKmoWAYyH2NUtfabl0c
CK8n7LQX3/63d+H/cS74NsZGCVi3BFugPxAtKKw06nbUVtrihTSQcv+7RRyTdqNZLvnPsrRO4OCy
s9EOrwO9oQjDhlb1DVQH4Y9eguUXy+7ujW6gdDI+AuLKxjY6ZE35s+r18qbUZur1u+5sSi4NzZtT
ha/O3SwLrJuJhdxAMf4GkS4TefpaNtxduZthkrVilG9z6W0rl8G5zwdcy4TJnkTisy+U73Zd/ahN
4rQIZ7zW5jKd2Gbt1Q7DKyyPtmsRAcouYoI0CEVlWS7ngNambVBhnaHDYBwSn8G9MWNWuFY5fSCo
Yue2Xgv8T1ojEfsSgjaMwQ7kNjr8gCVjLUpnRXESBbb0zbnhMP6L48bW/zSb+AD5TdtwCTJyoOIr
U/vfkPg6EDLHcohh16iRkGIiue5BYp8Dv1yu8QiQjw3bQpDZEF/CWkeMt/jGUbmUvZwKXTMX5Tp3
TnVrPNWycGQP5AqlVf9VXQ2Fnd40b/xaENqEwrH81OrHZYgZqzkBCT1/I9D7vU3G6jFEtXGOWdXR
5Cc8B4F4vHOSZhUBTn0RSH1OSz190XCGA2QK9VMdWRAjJurbmrlDAOXtpiGdjnHYzFt3SJ6JrHYv
ujXu1YjcGi5b1bYVB8Dx1cMMU5X9HbZIzxRHJXrrusY/FESYESdkuadJCAocSyAFA+WTkYzFazJo
8dp0Qv1om0nxaoCGWw/w+Z4GzQm3zVANrFZRLafYIa7E0GD8dPCA552nvxrlshH2l8By9GfaMLgD
Ehw242w8S9URjVN0P4x1bOaG6Btu0uoFvTR4WMNtXqhcm7sGr+m58nyCzhfbuAwicE6FYb4YeV08
trNlXRfbXnuMX9dA6Y/totR2KPdKRAxMa42b+HAbIjSLC+2gcQouiQm3lq6KLJS22sm0ZXy9IfJH
pe4CzMKyFwc3NaWI3Fq/kxuWqLyyfmAY8/35Yy5Sf7XgvLlmAn8bGyXycrVFg+/h7+ApTUcTMfE2
HlyHwNqc5ko/9DRcHCs4j05AfIz8FABs5NfCHPX9/UyXwsHCRK/uEyd+8HHf7cFnE9HepfO1yb3P
ftE2V33JgGA56GCv92u/K865CVJGvqQO5v1HpqtWNfZFdTGbeNpP9UCybj7/lA2ts7uU+pMzpQf1
tRRlL3alA3UpHEfYP+DXX0od6esEYPRe6cljny1022MpmYZoVYYUenpb+xFUyVvk1TbUm1SDNR9G
R4fmxRXsyZuLxPe7VqGc6lEPryD3VZBF41ULEiQzneFHYDLpe3ONuAfgqgaw673RtHpdYJ8mAt37
PKdJfBZJG9Nv4cyMC5ocgXtYpMjGGmfkNlJz45UkCd1rJnXlD3szcz4JQmsOkYy02kS9sPesQSlc
FwIRzGDX4Xoqp3xLfwtbXGiIic14B9yIwfGAn2zcqLWnurQHZyCmZwlvsbA/2bVPjbn35tVozf5R
1/NxC78u3E7lqF8JQ7qqipk6mEUAb0GPfdrf+YckTPJvcwcFdMq+ugvrIis5s9eOXipcdacJL/mq
VUOl2eqf3cyxNkugi7MO140M9PyTILSV7gY17rkhwt4Y+kMvrAZtV/xNtUxbcC47BzqUrtXlYxum
63nSfMYYkV+6OWShW6F9Gtz6Q+AEzU4ki3fq3aQ+oHMyeFDpyNDouk56Xu2nkQiLpEr8tdaE7Uk5
kPK2P5ZBmLyMDUsu0yds4OiZ5RFZLIjJrnlVxn3DeRgixLoKgqEOuRZ9ashiX43p8MgCBNVx1yH2
l2dhH0KN0DoSKx3mSMcaHwxJCAi84Xks9QGbE3L6HDfdnlq8f4qyybpQgvW2/MvRa+WaC98n4rZ7
uU1Lp+bSUg0vqjn7GjeMeJSXxcNQopowlvTZcKgWBDMSFbXk7jCT3y/HMTE39715OC8VcRds/6gY
ILjPFroJVNrWYYuTaaTkeLCnKrt4/XgE846DS96EVaEtlxtIMP1C9ghAEuWmN8kv2ajuglOyeDG6
ub4Dv1xa7avezpD45cXWwWwseRY/Mokx0NtW23v3Xfvcyo8yMxGySAQeNy3oXv+WBjXdCIwVFe69
/SSgo8HXFsSzj59h77ZQN75XaR+u86lH+Zvl9iFh7Lmvj6xuzD6xKInWs1Ro8LVgHZOtFnVANUhd
Bm4X+qxxXPVlpj90SZc+0OLD7KG6VjPiWGsoHiM5clb05U5hWH8K9b47Rpr3FfEdNT95UKv+3jco
Qltmu0sC2D4iLPx9QvTEWrNj/GoapYYiRAn8v5dmhv7fZANM2YAncJV6NnyuP6zvLg2Reeyjeh8h
wdwOUuU9WYVzsXPns5r+kibA11MQqmIjJMRD0+n6inCt+aCUNf088+V5y7gzKUbVXkbJG7gr6WfO
8ksg0jaSZQBYBfF6tJAxBk6xLIsFTThni3xN0bSKbs7PeKHd28ier5afneWVzUOdEcKsVk5W/U20
0UcFNQAveQ0WdAspwcS4rTFG2glMD7nXQdT4H4ILjwa+xq6e1nqpkecpe0mWhbCvrfp5g3q12jSL
sG5UHiisUqh+YjVzwwqHdI48dgPYCBThxfevnpPaqwWp0wr93byr3Nq7FfKATa1IzS8wo3du3VaX
LKn1873aNsU9Rn1ZKM97QISW54Q7vaVnLYzMWN/5LyZZuuo5sNiErkUQ4IFNQF6WtLkSurJkekHg
k1eLhz8cvDC5b0q6GY22cUOpBVTZe0naeX4NmXk3NcCPW5A07mnJpYfChj5gLmW8UbJkJUZGrJ7/
C8MEX+4/DMoSBeTJ5DzYLyZuQEgKvP+3NWNiUqwYaWYwt0T9LqDBv2sml0+QOOpndWi65adGKWVd
wM5bdZr+XQPpC3qg6O8GjUS41tNC0zYMo1N4dgG33dRSfsDOvVVjvdkSQtN23ZeljqpbmvXHGnno
RfERaN5lq1Lr6gNFUA/cYl1EG3RFw24asXnYLuSWXvp2e5TUv+hEjVWs1VpJeWjVmVlOxdr2Yps2
RHwp6wHXyBhan9RZMvfWp6hmnzIRlyLkkDAZM3LCJv6okIskVNrXuvWOZjE294Es70iV0jzEGMp5
sExRsKMa8VHNoGndxkii6aDJl4wRFGOBQnaX0eK/kpxGt8JwHj03I+3VDIsbK+mYrIxY36pinUUR
9TIFtkcKR2ivJ4D6r43VFbfArV/VlTrolH21eiJjjpDLIjeCvUbDcVOwT34pRgrx90aQhcOMQXKQ
Mi3/GueBuzGEl77X5QRzsvdOmLgIQI6nB793vY8obvMNaXUl0cSw6gYTeQc4nq+x1+RXqH468BzO
1CJuLA8x1UiWU+ATvEh/1RfLe3QRZzNZtzvg8Dlccwog1jLGl9hKZZGI4kVQ6PhaQ8gy6hIP1gHn
6BVLmvu11QIQs2X6L1RRGTDxT6+9ixVACMOVQyOLsT8wEcbQuhV/R3FygrG8VDWQEzzoK8/q2kez
R4S7Gvyc4mIJE/6MbzW6sgqWq90+B0qJrzcL6+2skGZ9htvG0ZAXzErNlkfVTFGzwxhSInvJfffi
SHnvlFr8SASzb8oBFZoMWfumM+BCNdO8vpuu5GUnLyPywta6JpqtXnus3po5flZnoZHHz21ckJRi
RI9VFWZ7VV7xEA896ku0DTwUJPcdJe1ne93HVXsZvdC+lQ7WQDMVPm4jDKPZ0n4PLM1/ydyqZ6zP
6d+P7CRCKGB4us3oFpVAyjv5ONEg0/jz5vFfxhQhKwO/yQ8wD+jSehboNBOGpCwf/HNIcQS9MAsZ
1inBU8oiJn8bzdL+aZsnkKmUdB2vvEJmSr9QQedT9pjxPdfNt+0ASg0itnEog2Ttx/U9dEo9+3lY
kJoIleM6J34OqaXcKFGzN6WfiyyPMCuiabcNLTtifYA+ZTZCO86MBp3Rlx/xt+mHkLT5nWuK6bN8
PcDtsGKSQurQIKiUu7jALaxrn0Y/Vf/jrystSN01JsD21IyLd8Yhgp5Vor3UYai7HQPQ8K+T/D8Z
uYzMnq3bkr/pOyDodAVx+9vITFJJWHZLA6owJ9NBlrUvTPqr2O3cq0X55WrIgzpTr03U4FicsQth
564F4tNAh/+mdu4tItimrJNzxo5zbEPnZUlymHzNMO0B/fKXoOA5+xPw/pGezKZCyWRDukeVsHQe
rqCwDGVKPJIXRL/Er6NrbcP/nHn5fI4aGYuWQ6KYaL2RTM+2vVnk9qZ9WoRnn0shlutYED4nmVij
rCGrMyCRyyr18idao/226nKx15y2fAe1yS6zD9gjTmTy1pm+croo/zCULli5rEFD0HnrOfDCW2FX
EY55asRL1g0H2zLoy3j5B30YxFd5MtJFOixBhaS+Gh/apR+eqyWsHpNq+ZZ3mUY2QkddGHHewckE
9nxZsfT1j+U8xp+SzGLrZPRQOdkSBVCfXliTUTI2czScguCpRHgMNBJ25if5udXcYj82Y7t2pso6
N6P7Qel3xGwRm2egxVbPNtXG1VzG5jv5eEcMk9OHyEzqUxSb4Gkt7ID/tmb843byTcu1wLEILFQW
XiFPjp5/u53G2VkMgb3sBPwvekgrp99lfkViWON2aykrS6+lpX3ofA25DyrKNYKj+XNUsY1Jml5/
nNNxDymzhAmZ94+9RagU7vfoW9B8y+l0y/xJ70BSIEasxS9PReN/NppufsRCPj+iUTLQbsiZnXIE
7c/ukpR58R4O1A5RmRpHDLHXlLHtFOAWxpDjUaxymu8yHsw3quoUT1351Ho103EdagfgO+M+Qb85
OWwagor1bDlbL0h3m+ep1NybO1lkrUprZjqn8Qbo8ngciAzYVJS795NOuEiWZ+92VxW7egl+Eukn
eAK4B/WJ0pHh1e26AhOJT0LL7xqgeZ6r65KRWhq1x2px9A/eLIoTlqb4vtKVr8/osBrN/tawzmFB
2n3HsnVrrc5/8Vw+SvSloMFTywQqwFy8GivsKJZBGV/6mlLqYV+9BjtLpJOYYhs5yjl9PHoawZ9h
BiS9a/BI9lADrjGh0Md7y19EaXW8+9Q9mbpcRl2+0/Vvndp146L7XrbxtPnfd5T4rxuKoQmmjdAt
5CKMT39Mt2EDSoOw2v5ksazuXhLSptngeeIsZFkU3sGK8ojYwp/oN5QEpcxIXg+arAdY6M2su4uT
lKBk9B7SNt01BmmTfpqxjB/CdhMExdeojMrXYmLMNsrgB81CxAf69M01yWIeGm9+7OZ0yyPNMK5X
wwt4U4LhpMyYVhhe9fyzniDtcUShnyed8s9kpc+aE2gfnKHdqH5o0KVwKEdgCdhS6myv9s/NDJdg
SDVuTJ7FsbH8gxrtIzfzaCgz66vLjLb9Q/3+vz9Z9cn9nkBd5k2HOCwDnqoLlVFYf0ygYrEq30bf
cbpvldNGkBqIZvI9DIaPfindY/SxUBn0n+8LwLRa1mGFksJLZkc6Mn6d2ZV4ioL4vVIqrzqz0o2n
01vWxE+PqIuTiMz2oQceuIpAWWzl81Q6A1zfEH3M/Qzr5jqMdHKtSElKr/3k52sMLvEWYIz+WUzB
qpPtiiwqkUvWXv3QDZl7Nuxm3THqrjQHlet6KRcMjJALJmFhvbetizqwILKJzwhBQ1t+uMmSGeb9
KFfdTvaaO8Uk+1fdszXN+hWkw1X15vENb3DJZZSH2FcZ1PnOU4gfgbYSSXzeGK+b2U2fwC57BzJo
o0Mrku5Q4lCjmk+fXB2qgWBu2xuOgEBLFFx5dUidpH2YOjegWKS/NVoZXqKMUPGKVtVODzG+l11K
DVF02tlNqzedwtg291vrLU+1wyiKGh+FP64clzKqaLhrhAHMVAN5fOkb4hKxiPsEUPyVUvF4vyX+
AdK3/4nq9og7I+jM8fEoW8RM+H9GoFuhTs0ap+LJmJXOy5qf5z7dGlLZ2AwJO3pRnO9DKj7Ht6QT
7aFOiY9ycsoaVfwpTNtP01yGX+VJyPy7bTKz2ah9TNHloCoJT97kk2Xs6f2jk5GotZI41IvmQ/EM
8vY88U0/mAYCdHxoRNjXuouQMxYrvffDZzxu1aE2ZOxVL/2Lha2tM6PYhrbFJtKkBlhMVGNK/q29
oIr5TjC6vhpcz2FPTrMvEgY7fqQDy4h0Gf3dYfGF/1ZqPxJZJlo88VimQL6C2g5fkLYMdzdRK95Z
Wow0QEbr2MAz3Rmjg8dcr+OPKbsyrMvVRTiDsRvmqL/1U/IZ59N0tKza27E7o+lY1i4yYG5Add/5
0xdh2IJC4UJKGI71EIzXqjTPpW4RPttrzylGeRzb+keI9N1BR4rszx8SA7oGPzbDwRWjtp2anhA0
NDZWhYmr16H+9S31wntVbfFabbs4wfKoa+GXUNfmj9EEKoJF8XNp1uGbW3lPqj84ja86VsgkWPTH
WDjZjWyOaK2gIDNLborSxtqv+viBoIL/3PVtkfTnxGkvHnuH610K1ejRsqU3taw07MmP2iw+KVTH
4HvlIYi6ivmQBLzJ8ca1o2woypaSYxC96PVX3CziqOoz2jBui4DEMbpl6S2OyPb4fTYuQ7aeXQIH
lDFlloUfl27Wv6xynH+CjYFB8hyYVAQcy3BcCjN/LHIcBA5V6PgTtQZ7voMrKkIPVqhwi32PoGhH
TRe+Qxa/zItfP5plLd6c8YDlLnwT+LaxjjnnYrDEWznm8qvxACLLS9PM50OYL1RGqvRIYl7/PkoR
oYySQAdys2gbfXJnF8M3RrUn3PTdftFnpKQBquxaaq5dWXagGET669e5Fs6Dk5uPjdRd/XWlNh5/
XU11+2kIw+4xT+g5AnRotqFktVgmW//UyH/yWIznCeczY5PlXFDOLrCUo5xWhVmDS28wA9YUZ8Sk
e2t8eg4CXdo9JvqxryIf0IDO87/swlXt8ffkpb4CQG+m7ZiMSvQe/lgWEN7n9EOOnphq7g+1y1YH
r2iiqzoDCbsj4fgQF45L8dr6EAYGFMpUH56HDHzDqOXJ99wAR0vF4/Ps4pCLOqe7FkMMCxyG8ybE
IcyckiYrxFxDt5rE3MABcsLziOLHl4S2tDDZIZpRf5fe2GnwhkbHvSn5Opg+siccF9OpT7V7FA6J
WOydotmJVh49lJFyiwPhp6xT47mWB9McAAdCXtmF2EXz9RS/dUL0T1AmaQE2dUKq4dys24Js3/89
xv/XEO8JT/fBKNq6QxKa7kk65t8W7n1NRy12kBuJwXZudztV4+2t3Ioe7d5szQfbmNP9vdAbWzEC
mSn5qKZ2WNds5jR72hD2TaFXiQnrKmFuUjbjPJyS8x2Adk/JEVgVVr1RfzMIwjioOlloEgssdR5q
5G/gK55m4jbE4PubUe16RG+U2xHiZZosz0oCNrloEHH5kFcsFWEFXd50dPMd7fR2m+ZO+V5NGPop
KJanWF4aY/bstqP36Ey18/K/P0Aqmf9VkfDgh7KusjwTCJNn//ERSpicY02GfsRuG5/iJW2fp4XI
unicVlbRVLvSaqOzOphT1pL1J9OGghhHw9gXM/UzCIZquimobKy7JjGB8TbdyhPtuMucvPlUTtXa
kpY0J4+rDcGk0EF6M3306+7alFnofPSMhzxyJ+5RdgGE866mgIfibmxUdkZ+ccqwVvDdj11gTtiQ
YaDnD5M2sYee8vQAgJBWyX2r+WuL7swudXj/Ajsh+DHV0ZGZf/lsBSg01Oq4NGx3lwXVY7ekCHOV
7rzHa7ZT1z6Wwl3Qtj3RlwXTfFwb4tx3SUW2YIqWOy7ZzWhEM7SAdumuU+JTlxjtw/2itROrI9/Z
0I+t4VlVx2oKplcD7d91afR03S569cnJWxaAQEwuaHGT4/0+8wJiE3Wjj79EAbo9KV2jUdKvQY+c
8CQKxoVJLHtV1MndqdylvQ6G/y91tq/QSQByoYMa82NmeeFLZItgZQ9NclSa+CbSu6ur6U+JckvV
wvjHu00ZXUXhGKuUJO7H0hHocjTH27aJUZ3xxpkpKAvD2OZ2VBwJwbb2lBH9Z5VAUiFJfrv/Icky
fcarlMss0f4SMigfytS2t0uDYJyQcFoj+BfGzqXcIWHA6qBeL7P2/PuloGgvdVVrzZZwOHTiFoan
EJ/U+s6k6YoAlDHODbLV3Z9NlaHCMthqojhcTiliAHZT0/X+JNtdvU9kQ79jSQzY2/d36tY1tfnF
tmfvGE8zSxK1wqOs9utmJ/ZwrVelePYkQ6J0M/e7sB/mJAOTmJEzp88TgQZVW566LCXixzP6J3v0
+2sJY2+tnF7qDd1Io5NV29Oja2ouIe4jnoWkHLnbTaTWyjU8eDCE8lan00AVLekdtlRazkglL4ng
DB9jW+ybZHI295shhwEN+QayMUVeAnyngK2zLUac7C7Gh/CV/bIYniN6Pkg7wzSXwGI848zhyXc/
7A9NdZgqI35RXNEORdYavZ53UDczCoB5gyn/DDgDfmTEVpJ2af8yuFa4EsHs7EOvC6cPbRbsBrJ5
4Qr4wbtlzkdqVPm3SKcHPzTXKiP7zLcY8XgSBzzpKwth1AedINatXs3hDm32R9U2bnAvUuaoPqsr
HYrqIalTsS6tRjssNdltaSSSt1mr2cppJdanfDnrfeofZ6hla6Fp6dMckwIlV1HKhRAUQ3jV/R+V
0R3uv6zVkLkSDPzbzIvdJ+m3SSetuYR04qcPpj7pEJERqKhfIdadilFf745m2mhrl1X0TrRV+6Te
sPoWV7D8YWBdYHeHJduLap5vtVfMN+xvqGHjqUG07k9484fc2dDav4Lcak4haKm1gQ3pqtgCQTzY
FyW67Zq3miePtZfj3HrxoyrHq+o2q4NqNqszpYUgJgvGa3NL+PspJYTD5u7nIISCzQ1lc+hEd2GD
iYnlWV41sgiqrvSZEGA20x8Mn8gv+R6hrMYaGUywpxYB3UAecJ2ykEj9zjsnwZbpdjU4lB0NqPWH
IixTGjv71kzEefbtz6r030iCh7GwnAJ+UOZJ97rghl5PdINfS5Oa+yLPJvmaejesqp8pyu+HYTbr
F2AUa2U/C/q6fjFnEoTx8Gja4D2q0asH/w4gAqyxw/JzVauCbDi7FsZdxMAr3embPbpaMhBmAEYj
Wc942dN6r+gZldkK+vnpVRmhqO32V5uepBpO1UHD373q6oA8ULuPjyhin3+PRfqc1ed2dv82PCFg
oIzVU9y9ZX7Y7oVroG7wG5TtZnv/GO+foPow5xHekMt3tdwjIri1aiKRlvahZU96vs+uHXWedSNB
Q43Pg4nQ96mj1vSii3SvXnYDo0LvGWiXzAoJ4m4rOnqLPj3MGTgiJaZwM/2H2ZE/4VfLNcmS7GpU
0bBtQbptesWppGuV2YHJ6NPXWE/M+t11cSYzOlpLi3AjsOjcxjJ3XmIEHYAv6xwZzcWnO8AMR5Ep
R/+/BUxC9CdSy2trtl+haTF7x0752oyAxcZGIw2rbqbL7Ebm1hPp8nTXOOL+fGz9WLuNXUg8KdyO
G2ZtNBeF/qCEn7EnwnMYoRmb8Gc+lrHkhcozmo3j/Uy9Bgbt17tT74ZwL3Vr8/uH1dkU5x6UuGHY
oKRZT97/EXZeu3Fj2xb9IgJMm+G1clS2gl8Iy+1mzplff8fe5dPq0xc4DRiFIkuSSyVyh7XmHFOP
3jtEv4cYDedONeLRnK3ZTLq7jp5Qes3xiNw31VYNAWowsPIpvB/gswb9QTdr/apGmEUOM1HuXkun
iXbQm+nP9Lp3/no2LRAVk3KY9249dVtTP3v1PN6+2zBbbXebK7MoR5Lj2uG1jRivzCYuAYtZ9poS
R3zASPpLYcpidwofS+0PfGA49qwKv1w7DyFGCsh9oz1S/km1faeFGzX2fb3HkDkUkWONuXrQDnHV
OZBaXIifSIc+mmm6LZJqsOy+c1VQ3x5ty73lOveBHzh74WjOTq1yIdyU+yTBpaAO1cNE72M7uHN7
FfpqXKzsPaF5cw5awuZbilvQc4EBqF8vNeLo2kH2PDqMgeqUEZAMoFbL5YKKLGwqbau3rnlPiVHb
gqhFRRn/3iHKvWLc9Ow2233ugKfsYcE+M+Gcnaqa31mGaTtbzrB6aj13AOyxkvfeq85tfqoAA/4O
H7oJh6gBdWs1DKiH3GdQNqfqchsZAoQ1QDces2wkvWCmajoz2jDzRIeiImxcWtxiuCc7V2vlpkFQ
Z/g0baoe1YQD0cFmsJ6qXAdhOv9Qfz3Kot1TQxTQBuBsxbzed1c9aX6q33M0M3YrSxzuWrjX+9/S
JivOrup/8vLmGtUeEeQjweEVONGDnbgusqjTjf3stdHeAf6wiRewmkzSq6ibfMJgLGKmxxmbbkB4
NbFJH0NjbOsiKI56DdbQ7sb5NQuT+xqt0QGLNPBgucYOAMDqdYsfDb3UXaGLdyVmy8v2x6Rl8ak2
QcLgvQSDhmMjKTvjueFIbSLjKDKeSxJzpLb8CAXIYL3r2s9z0j4FADmuypUc1pUklNP3D037yVLb
tTjQxO6mt3c6TCCGoHCShC9VXmM9QJXJ9aS1x9uVWDvXRPdRFs/x99yf1yVzwnfWpzlcYWM5a4Q7
74rUR9gkH7x+1rHAycMw099QroBpR2LA+CflyADvSNWpclnabsyPwsjv88K2/myzFsLgZP2MqmRY
kRaORpa6+aroyJb2utjbL52L2qPIiYQchI/xE7t7py3ZJTAa2EhVBMgBatxayCW64otl7K9ocQLs
ddFfldk6NN3uotQzSo3FkgrVQGCPm9/ZXvRot97YxKtYx9FVQmItN7Stm+1QIVA/1Fr1ySJPQG1j
MFASsRKC0cYjyuDU6qhMq8j4TZJlw0d9ywquaR4g/rNscR0KEptkrQWgRHjK7XBXQ0I5xxbePwXj
UrguVo53s/qoEjZtsn9EK8IK4HDgepZpHHh8VmkWzuvppguweg2jsIvM0tDfcq1osHG76UZdIaK1
zEMZL9/xY/TrwKStpDyTEh3YE1f3YnE1rsMuztfelGd7zxIuTD07vT0bia7e3ho8E3F+a3T2bMTY
Ilwbq321MKQ0BILPV2DRNzpiRgHhoUe3u+3H0j7bOBTufa15vL0aDEl/8qIWK1QwL79p3vjxopWN
MWtnx/18HqAZnCNrGKRv90EdfZ3/OvTmDnXZoofbDuejdEvLRwU+CT1LPzfFGtYkAYItqxwkWv95
UVR+cJ7wbt9IKfNQ57t4YFhH8Tzfec06o4l6px5aB33XiiJiB1jG7Pa3Y6oJx4BojGtX1s91p4mz
UkcpfCMilGcnnJ2zNufOQ1oeUHvax7l0qDjIAN4oDnYVGW6v6jw8vWKNROR77QkNnaM2v9DLuja6
eELv1B6/rmNLXtHQ6ljFEbRUVF4KElNmGVJvPsAozUlMWRoWuWP3oxnRe6lI36UIH6KZnNgtTWJo
5w8ByYsP/iKmB9Qe2HG0I2WyZRfJEbbKTGZY+UxVR52EtEj1ak+166hXbeS8A+DYTSag8sWqx3Ne
lN7zzCJVCVraoDzreJ/ugiK4oAym/aYZXHpR6tSfKmmvGfWDuitn5WHOw5xlft1Um2niTw6dC/HE
317Kh7Gi/MZJvVmYLiu/Xw+uW161NiPVTmolqtmmrNoUwSlm/HvOUnGEUuTd2XXBWNcaPrQHbsIb
yWepkXHG87RsI2yHSTUOFydz7W4v+qPj+/kVz7h7zTXxqDVJ9RizqZ2aov4Wj0gTVNEKF3S2S6Zm
pLLrEQEh99JfRJ2vF77OtbX71JM3dYwkRMHwIdSStXKCmt9TgJH/n5BxPqbnjqt5rp/CpOsIVf3r
r+SFOiaJ9KT+ZlkwzA8xm9GLlXT39EXBjo31vRozEA6be9fuWfErxN8cufsBkPw9E2AM20CYh2ae
DbTdtEBVvVCVFWf83MgFhXFS50wbmLruJyjXKDfSQvXP6Sx+Uuxu1i64KhrLJfzMgpJubJj6Vh16
bgPLVy/I+JKv4hBL7gmbvY9Sw2Btik4lH9lrolL4c7BMQlB7M3hUD0heSCyfHiJ5hgpoeI3j6c4a
PSdZG5rjIPCv9d1GDDrkg9t4XgXfGpOIzJ0vwwACR0/WnpGQdCCFUFmPilMPRH07TCtveCynZPX7
E1rah9t9kedw1O0l/NH5en1LvbNH93vVOi/oPKTvJsiD+pUYBbxVpv7eQi+7fecQdf5WQas8bBFb
4S0AxaQ9Tx0ynfd7gR3svCR9eAjt4RzB8roqh5LVmMXFmeZXZWEis2XcwVbrV3+7+I3otZmXZhPV
Exp5ubWrhSmucdHc0y1GmQ2g+3Ytq8taPWhatcVR924Y1nBQ30PVfQEO1/+pa968N+d+JCCPzLt+
gww1OVYBkuY48evXmhEBMI61+j33weMgPgnoUhgGLhQ57QPBPhAUdY5kRnfdj4u5ZX9frQQE32N2
+YIqxYtTPGYXhTlSZ6t8KB7nk0IsFVa3DawsvgS5xxaYz8sxOu9UtqO71qjtvsZT9kIlzvkDK+ol
AZP6zdbDzYJpCqenGxysJbbeutq66UEUa5YEO7iEanQpfLJKlTrVlgUD9ayOtGrd4Dpop6C9s8s8
XavAg9iPN57d44seGv6AclwtvNzbxsts366xyAck5rI+wRzQ9nvf7cgzl10+OflXIp83fYuGjra/
VAjQ7jg5Yf7WDOwltPENTU9+CSO/vK0OggboVlBUp2FB9fHfQ6wabKMWoWjRZhsjcBsSWeYScSa7
wL49N1O8vKXNRAR16d0FTgflPuH2HbJp2Pmjz0J/gOUUsEVZRaMWs/dnFpafbigy9C0qrbRoB+3k
edNjE7jR5fYDKLGxpg39F2rG9rXqrF82vYlDyIe0L7xFPOKEVJfSRP31oIW1jaOGTOEak5U8YdPN
XhXjQQP89ysK67VqW6uHXmAFui1TtEJ0B3WNqpUQ8Y75ZgKZI5WC2v5WQGbDXZxQ/ib/0oNDcUlD
4u8dIDTF4DRMxOn0gBzL/Ee1PfRF5cWjbR2XLPE/06dBK78D7sHWT7bjZYB+sbMAX6wc2v05cQoE
9Q7Y3FnqX8ORpg1dMhMgRWV2CQUp2PNx0zCQFs58KH0u29TN8qMeVldzKIcHdYpaYLUzRP3RztBH
tDHzHoZBN2jizP6nhVBL/VSjnMKLC+pHE2VPshcLL9Uod2QbuNDtLeCinqpHR6tnrBscyFydhduR
GF9HAmadW4FrZQnduAeV3tIZWbh2Kx0jfCGWhzSofgy1Z0BMs6D9jRlKaSc6JnroykV1/lAW9kHv
++RPJhWeONOBqrS35Zu7U6Fp016T/SNVXopKG6qyUx/V/haT4cr16EzQ6U7xz1kM0FbU7BzwmCsa
fvNL0HQv2CSjT40EplVnFw63GfY1Mw+h7bmhDLBFpppVi4GuGhAP9llIfiNy2NCVCCoZHlYM1cPc
5VhjZu1SjPmLFeF4JmHsqdf8+R6/cUS6Oh2FxCLYVooXT1Qo7eeu6wZie+df3px+V2941Cp3p9U1
QXOl+30OYkEaeEzTkp2xRV17j2wawGsYsanAXakh3N6OOVBzEje3gqKUhBLBE3GBEKnuACg0LZ7c
vecUjKGl3W+XHNyi4tzkNBrWhbqS0G45T6QmrEiKKq9wzt8ddmB39dz6MoilwFPHoYtPYV9DX16p
VzM3sO7soNimppYBLMSaMGjGtFY1UBqF3g5UzLJu7fHD6Zkl2GGG+rYbfXdbDrp9K6Ub+ygxfyl7
RclS+VEX8b50oo9BNDZVZQoezRQVZ5EFP2PkyVaRaneGcPlpmSisk2rJlzgW5dtESag3R8Jvxjc3
GckPKMvyqevGZj8sdHJLFJeAg7ruyZMEU1O2nTK8CnjPwaeY8JtW7HQwmkMN/I6qZpdTwL4Y+izY
FpIKs9F0bR1QKL7XVSbB6CFnyqdkNw4Q8/2u1deD7FikUJ0vQTls1XLLLhumK9Zoflov8LOgqyoN
1Jyme7RZ9cFptWKn4bZ7SaMOXGVvmQ/eMhfrdghXVSKK76GXJrs+yYwj9YLlIQRMkNCWoJRvSb4+
Qe6GBbZ/mZf6aDsld1k9B6DNjV9iEkzhZkwqUVEqXORz6Nd460q7/igQGpWjNhjkbrYpJCnZDaoa
3OrEbIfCdL/5pH2FjIV3aTqmh75xj64GnCsc3XaXEj+0Vkuc2zKYShDAt//dg7RkiO5/jYn0aWji
Gci5JKLH/oebmsiA3imcQRwLV3z4BCpK42z83C9RSo1pWQmHuo0qMJZUpjZ+4hkH9pknQw+du6x0
AvKNrWQhIi4zd9AylytyoD8l+gcA+qdaZQ1z6p3kEcKSWwCJ5k2fmhnZB9tlUkIu4V0qp9BWWV3E
/9Zk9aW04h+/oS8Y7C3b1KX0+x+/oUe+WjoTBHi8DemV6Tx7pOTgNjbGD78FAo2IPbhzEuP334p6
Aw07A7IQ4IbLpBvVY2WSMIyP45IQOLpvO7LvgmoEDouY825oameF83551GrjOY67+E0vZL0UJGOF
mmZPz2w01sucxeextViJ5lZ6H3oVjhD5MrYUCzKQZpwgqszvbIz7iUG+ybTkkfhMGhhZS3lrah1A
GcNHHAuxUSKlTljUFdL4W4+CbU6Rd5BLHi2XZj43wkGHk72V+DbvPXZjFAcgMZt+3W/QafcnUZva
tk+taqvUzlPWPIUCjVo5AuJMJpRS6ln017OS9T/AUOtJFehUNb9NMGikVVKva8O8U6aC0W3aw8wI
I7z+jwZtHGY+fdK20FEBtWgUbNKhAZbk/zmrDZ7fEImCu6YloReDSlQ201VLggv6EXevp6JaqWYE
C+Llovs/oKH+0qWErHAza6dry73ea842jGDiqmdaYAT3UwFi15KKrXjIT4M8iiAJ39v9mK6N2NsB
MZ2u6j+k8B5uqHxCuxonfCE4Rs0cTHgdb2tp+ldkwKQxz7cRUeRVdsoirQBRzHIuTd2NtRQU8KXz
zkvDT58396ARM7apnawgj5pbD0VWyIXf+/63hP76Omqk5tN0vU8DgQKFFTc8YvZFuYhufnubLhI7
t5DQs6bk8o1/zslPk9SO1Vgvf9JaFUdCGdz1YPrtPaWgBM33nD3e3mIqEDPdcotqyMOY21lpaCNN
AEjU2pjkSMJN0I3Em69nyvcHLSnne8pH0pv725AoIgIwGMLPabNTZ5PC/FFNbXoGPxXRE7EPiM/t
lbcse+U3zGSQMJuulR32e1WP+XpQhZrSRGCABs44kVXJ1DINpSyIjNq/jGfC/u/wa4YK3/R9w2Es
M2yU5f+U+QDaDDW0VISCze7gr4WT/q5C6VnRbz1c7ttwLoaH1lucddK3a7Xk9q2wWuXRUO1paFe7
RSfbL5Frgtsn2UROus5E2m2svKRi7th9cVbHAzczTGkZfxGSmOdaOPupOVDaFcu0Nuwwfq6RC65J
O/DWeV+9DTKzUj0I57PKxvhRtH0L+Hk0zsjIJ1ZZqX2cTAzEVOKoVuHRk8paUV+B8VsXY8hsCkRR
fGqyEGOOXNtbblfSkfK9b+kArFCL0mglhq0jKXpuZP10EcJ/c2bzO27s5aR4zhrhtXdVbDcHgQXG
D/z1zA1+9VyH3XgB2xPWIsLZspt+JAUxPTL4zifvrnC0wj2g96VlG/gCYXtcryJkMqRrj8zDWB4A
c6fWvl3QbagvWQxYb2Cf+lUtm5/JnB8CtnprZ0gQObamBXIIg4NvHT0CjN7KTv8FZG14D+S9VLl4
WuS3zV1jXpw0qVBvT/beSN14C8tlutpCG69V/jqziX1Q1XNPh9e0CCDWAxk5N8cScbLXrh6uBM+y
RUMcTyX0rshjHPhSuTYa9oe6U5gmxdqZHVy1RstQNLSPddN9q+x+Ov91+qZ1SnVt32arOjTs10gI
Z6f787QVI5FTchgL5QN4FdkBkEsAW5TB38rQlmj3Gqo3UsdhwGqJZe3Hz99TD/0/0JXPaimfClC4
RTMecN04Dwkm4alJ57vETlNoAax2PW1O7oK6Zc6aBmAn9WDK2x4nFl3JeDM6PUOqxBSW42cZOC7A
1cQ7eSpLAr6nsbndkVHADa2sFYk/g1rHqxXRLb6in0XwEQNKrMVAewf7/NKiAQnKb1hUXtQ+xavN
6j4rEojC3QA0jN3VUEqo7aiVbFTRHhpQ/4aNPtnEQCUZdh4AlZ9WU0hEiVfuIDzGpzwx+r1qf9V9
m+DsrcXBB54BqGY9Qc97ytNeY9+gW58jux7fnHXibgaZ4AEMZe616gi4wPkdLyH0+kp71/80/N2y
tOSpyOqg/Hm2EbafZTgckQ3Z29vknKfkTzrOglSIprXn0gOKbHh3GL4uwSz8T8/Py6NiAXRldN9H
0JSRuB/VCl2t1eGW7LyWUY36ESBzeC6qoa2kQQU5wysScepdXaR3/SII95Lr2ASqyLlkQZI1DgU2
RIYHrAsgiLU+YrnrY3tfsKCUmrd15dHXl4FuoO1llsNJcxLrYfDDCyLgdTIO0a+yLVYQ2cYYDRIm
yLZP12q28cvCu9ay3uC4zcNYpd2lQF5rUlp4UNusdNEIc2EPgXAKZALoBLvJnS3XS3L0Q0LjqOey
aLBbQi6wD22MIvlZ0eZ4aajBooiZt0pOqrrxPXHmGtWVs9svkviAazaPwnJ9sy1CSkYTwvBLCSXk
/oXNH8R3KMa/oZFBnGc49a6sp/w4JsGhQZKSb8gKtvbVTORUC6/j0mq8axd3P6BNPfqEvL6/bYEG
iJUH9T4yerI0zad8VzhBfSd3Wkot4hAm4mLjJcoWreLGaDP39fa9SRL8WJxxJJ3cbiifu7Db+/oj
rfzu2mbr1IDhfcMWFvLNFXoZr7VEdK+F3X7itz6GRd6/Arz7z2n1BaNFVYQsituXj1P9XLX+xUny
O7U8Vg96AWazgezstVa595pOEDkXYTomHtXtKZVlQ/NHnxB6l0F3Aho4POnhh9rmaCUbXcYnY8Vd
YW2Gju2QKkei+DDXpVsW+yGWnEnVgRkzwrmSBunAtJjVE8bHXVP6ZD1UobFTLISQAus+dfOj2lyV
Ueug1Hb7bWvdL4bsJSTiuzF3w4up1Uz4ji/VhrhZhw4QkW0TXIHxbDemY7O9lQi0gkuhjY2tjMa6
gTjnbL5YZjavjWgRW9VQjF6npNa+JXG+jzPsaqQSRfy9cvxFkC4e6mLuUUlOMCGjptso034Y/aHS
9Dr28yuyKOYLrOOz44Si3dU6aV+2gQJ51glkDgtrImSUbpWoQCaUAvaPElkp4VW2a+3I401GzUV0
dnnGNfIcEi1Zg9Q7qxZwBjBioyeD/cs3SwvHBzEsw72LRuwIlZYuidtOZ7deXnu9ID1QNnZc6FSs
FML58AUQcJDUX26fwU1Y76CXWflo5IMVPsBzaOM+T1OTEohbhgeHkkxvgCNWi2uBx5jBiYDEmQFK
9ZXVg22R3anOKbWE28d3WdXkZ/W5unXG7SVBBU0YzEfUrsgtp74+KjCiM2vNEQdmzF5YYDUx4w87
iQ5G0zR/yieWwdpl8kbrnBDttrdKz+MKQ6KqLwCE+6GmCs9yKtqXybcM1SZFZcx5Ri7TxLXlkPup
/gp3Ze/FofNH5VY/Zqo75xteUCMHHTaPk2+0JKqe1bOiDt/LXH9iXF/ONj6zLeSr8rsWjWthvlRL
TVBs41erbAL4GhXDwSud7mQghAecLKGbdH8uroj8nRdErP0tr73HiIeUYwiMs2YYYlPRky87V3yj
3dlfB5tltbu0OQ1uGYQ+2B7IG7LG0n+RSxuOFJj/fSMqdN1ycTi6hkmMpOH9wwPQV6w487AG4Fze
F2xL3wCIr13l1FMcorkttT2rdezFpF8c276q3iw/+IjYZd6XUEpfc28ze3nOopZNue3rdBClIzQn
ByTosvZ1EI59/Dofddpu7ptj1Dj6M/IsNjmmlZ7ioRg3I3riYws5uXeq517SyMg+hpVfiPESme7w
ko5YF+s8r/dOBqXCCeviGlNkxLLgBvQIFo8iOZbJkP79wbdsYxPZSbZvBEk2JbLVZ3pf3YNZNDvU
8vT9uoaOl8ScDbUj3bfmvfpfiV9J17CpzePt0EGLacANmvR+enIXGo5K8tnYxwhS2Xn0mQq+os5V
8jkwg/aS12Rf0CnzHyLC+dYlsJynqZrQedanVpXlO9ulzTWWy2EESbCJAgE4Ue4loRmjTQIVviKn
HHNgl4pNQcQJK3Eil1aTmcYXS0AyaptHtADRSpsq9L3qb5ZSDo5NYpDj4KcS8w2Z/xD0U3vMW/en
Umeo1/86SjLbAz7DLdE6oXlPPgjAlyqevwcN5NrRmOP7diQXVTQ+hUwfHQGFAlleKNL9OOPZ1aJ4
50eV8eGQobizG73dIybSP6YIJEcfvks0xv3IZXF2QuI5Nby0H36APTVqTSbBGa9Ryk5t7VbtgyUT
z8SQoSLEnnlQXxuzjIjFHD41iXMk3H0+BTmxqcp6jBjgPNVV/g3A0VO7ZAPK/Tz9aMdX5e8pfap0
wUQhS1t0dTq3i/jog0dDclFZ9KIoVKu+iTEwS+nYFe9Y+NYvgceCy6yGfzEsuv+03QgogTZsEcN0
fY/9r8Ut+XeLQtVpWMnpBZLP422axlizS5lh5iF7tccwODgGQe/1JE0EnC8SEt/V+SINky2qYxnj
ZBqkR4XWUZVQc7wxl8SK3m7kKPVqb8fNHszuSVjO8s5oScWnyX9yi1mrkqifVdm0zEt9oq8aa45/
tqW+yXP8OROpqVSM6+91z1aOHEoLVuZUbGKBp1D2ENQFRL3+av3X0RSExemmnClm9CzoibD/aEUJ
appnob2UT/EU409jAf4EcssAZtdDYSBRdKPWC8vC4iIxZ3Gj7MV94R/slPbY1FqHaKEL2LFKpZJi
nCbJAFEPeTMRmO3rj4M8RdzWsGqhQ4DJZCD/33VJ/kD/HC0N/nZYTBwda4lt6P8o2w2aN/Rz5yT7
fEimYMcENlxCGXuRVvM+iLLxvbBNsnlmCjtl1gDr9CGGKqU6WtuVtM8/2yGiknJI/T9EderbKvjF
bc3WmMbtPRvBn5M2snEQgf+jok+gjLxjPD1R+S9ptvkdDGD6lci97sNk/lR/1KoQbxERwC+9IIxW
eIJsD9sjXXkY5O5qWQsoE4dAAlANyIN7P6S4PUg6qha3NE7zUeApxGe7n/MJ/2JUFdcyC+5Sj9sA
JzwZXqlFyLMbzt+TKLwvY7GdW6+4zvIzB8gD7TqKzZM6jNoJOjSo5a06nPSoA18YOquwAAh5Y2tp
ETP0ONYX0E+/CjkwD1aEemEpD1mEvZkBQd/WPhFFuy4ykrsqBxdpUtJddVqh7RwzSG8KjabPBHNv
56Jf88YrQ8ARwEHzrCX+j0LPgCb+50lRx58antkdRjr2JGrH3cTZBEgjfU7B5dFKpSG05OMD43H9
zUgX84BZBbZi3C3vSM43Rh6mkFBn+pzsoLZLH8cnEp78b2ZA8oC8V0cT5oQv/Kc2AjISiNAByUpS
Pcj89tswEtJhmXpHhN9CF88Kfw5dRba4aKZHSs3ExjdlfGxzxKz/+8LFufPPQQfKgkWnS3dMC7vY
//NFtd00d32vhcfWIenHAAr6UgS+t+ubOt0y5vkvsdsiDjQEfST5KpSO+RrmwQ/1Iigk57GWXln1
mnxgT7Ba8IzvhAFxQ51fyorAcMeCf8YPdP3CYqnZ+if1IsHpePaFZ+7Vq1//u3q1qwz/aA/kp/Ye
c+Ay9v46wvrxlLmHeTKKZ/XQEMqxGbTc3alDUmnYr4bVIdNZG6tTZu+lNEPd399VmfNySZvg/etn
jPjmVrHJUhSnb/nshiQ8N/gOVupLJth9DdSzO7d3nmOT6pNS7OC4oMWkE2BRAJTFsF/Zz4azOBu1
XR9yzThAZnPPY1SYB5RqLkZDzpV97p31xjIO9pAcnc4InJNh+dkDiB9nD5HQWKvtO8ISDfKpV7HI
1an917qJ/kGnhw6ViI0huRdHJYGuDf9xQJt27GUFxee9rZw4oRclD9HVrgfWa+/2+EO4wfjDS1pr
EyKpxe/ezKeydl/rIGzPX2oIBNrEIt6ryr3JWL/SJZOAtdahdhi0c27+N3a139QwpFsJq+ty/sSv
ChCCMvmqDCJrrdHmQClJ4jFSR5rTcJMh51U+cnzZns67FmwfNfDL7JtbNccsmX/qNV1814e+WLsM
gE94s/0dZnRybIF9bweqQW6ceHuCL+JNG0TOxnbb18IZaeHqPcyyIvj7Mwy1/+/c376O6kPflt3L
3BXFt5jFfTgWHftwOYo7TnxunTbdlBh+3rMQtCkFzBFtkfDvWqX+DnVARoiiDzffIEhULuWSO3Yi
InSlo3Z+xHA9XLNlxCwjc1jNipud/dl76Xr5RoEZu8w7ajrFkHUx18eb6oEQkHVgiXxd0Y+/lFZd
v1khBCuqf9LTnIBzaNAH0AY0mS4lQFipckoveOfzJUlNnrKX9QzX/9h6fbdWdckxnDV6ZnXH9UD9
omBteCwwwa2TufmjJIDZxJWOLRQ8d7ClRizuv57hc5fyVH04qaaG6LV0leuzdaoRAQZSzaRJRWTZ
1tkOrnC1+jrnYoVpc/1HO7T4AXTX/6iX7SCQFkhj1VGJWG+l+9DtIKpCrfZK+kLxPJ/Vs68HHXjz
UfO621d8nXfW3CDaxWwic9O1ol0rl6x6YBbQN8hXwo1Hmf2u86uN6kmr7Wg0RPomRPuDMR+rCrOP
VrzB6avuu7L8qVyWfp9E6N/0aVPPhM/SDvW4qMldFDWl5ymZ6w+oJJDK7Sk4La3XvaUmRS15vioR
JkyIOFXlUQ/egFW0tzJkNr2FglCoPqweVOU20YjGKWN2TF+3oTWEy+1c2rnDQYM4j+yC8uiIIBS7
Yc16Wt7htOA+birGBGL5Cph2uqe6mL26fvy4GFX2AQtDzvZiJxpux0WGvqn4tz5Cbtgs0+p2RMfh
oZpLsdZ8ZiGFAtQC4C59iLrods2nwh72zPjGE8oKsPBz/JnOXbaag0R7zAAunfOIxBGTtvTtWk7Y
W9dD3Z9VIDZl7s3g1/ML6SftgxEEb1Q1+jvBuQ0hUnvV+kOA32B4Q+E9qI/R1E9jkRQvU0sASqoB
KKG0Thxz3qCyeIlK/EpaQpgVhRx+E6jn3Db6UTGcyojkGnUbqDuAvfhbCvmwFBmbN+XvJYHkzmWj
d1K0QmFru66s3GuRo7wvwLFvUjv+/avMBRkQXXNSTj2N9s1mEZ2/EYZfHMbMgVuRVmKnxNqhXfX4
P2uXPS6Jc7Ct/pRPoti5PdGi30/US8ifNqZRkzT20x7Ih1WVWMXmSvvUJQO7MldBkzdbPr5kLSWK
86rtfUZXhNg7gbwGjm06HkWmWW9JTtEXMjhQfDPAV40EP5m2Xe14d8oUOxPzcJqnKMTo6QI+KLtd
Y4XZapEeFVVA8usAgZmSxdpx+aDkKYVPL4W1K4O5dBjSewjBMB+aWsODbE3jsSeSAEhD6HjHaaBo
rOfruhEPhovp9jY+DgYB4UatERrL/b0yaCgfkyaRxiW7vQRL9+Ebpsx3lq+yXdK2Vu7Y9admG+Vt
lHOazDsMNvE9XyB1TEmYzRHTbCZ3+lFZpn9vsiO9pw9unh34/bejv877o/A3BD43aySNO/WJ6ShA
dqxZmr06JM4hWQVBJu6IKHC2flRk+37ZqiJHGpI7VGYEEvWy5pGWJdN5kTob9WruLZR1DBbbJQ4s
9btNZpE9TJI/N4ULzYPOPg4mTTSgB+Uvt92ilQx+jQsax9pw2m9FYb1nSWMdYwqz6op07CU7Dh1c
zEoGkzl3lpSbqudFV9qwgcHB6SKiX0z4RrMtG42tY7WcEEn9YRdZdLQk7drxmVMm4iXOSbEq9Rlm
SCj/Ne4uBgPL25sE15O3gptFXbSeMFgHiItFHG9NqWAiM7Lb4/0gc2sA2JMMHk60/5xSrT363L+/
wYn75YKQwBmeis7MtlSrNGygdXOH2mshPmMhIIqydTdP9qYfiVO4da9yPTo1JZvYUDOXl7zUWXSl
1bVRS36TRfJBLR1q02quYfAw0APf3NR6qem4R2rfFS0QggmyEnB0RoHX9irqfG62xu9WMg7Xg8PK
VHzrKG7cLRHdnQpn3D3EI/85xX2dI17dmV4jLlrBltGotO8iTXFGTnN/um3Zbo4beq9vbdkcbWOs
H1XJUx5ZE/TNzKrFsRFlcgXzh52jEw2VvCzc/qYy+UazA/sAtzlxtoNU8njR5Dzbrf3ejlP8idpp
WE2O5iJzL8ajocXbtKszsCe6/1bHRDpJZ7Fb5g+G7vt3btD8iUug3hlL0xz7Mq9eJi8ErRDHnyjM
F2o2Tf8wIf/YQGio9h0uGz6I6C6XqeBKItEVTbirFkq2lWiP6sfDsFuFbqJ/1mUkdYR1+jC4/ltE
4vk+prGwHqXMM00IlS0QdcHHx74ytiVTfWynK6fUhz/0MFu3yInCFX7AEzr/9kfQzyhyl9p8hluM
uIKkh5WoFu3mSzeUsl5PqnQzTmZGv5C2QBTbzg+3J11e9ojVebRc0amIYpeJmf6pnbbeEQm8g+Ef
P1PNMNO304v61dSDirGLI/86IHv5P6rOq7lOLNy2v4gqWORXws6StqIlvVCybBMWOcOvP4OtrnvP
eXFZ7m63xAbWF+Yc85wYkeW1bJAuaS4YoqkZIV9OE1E9R5KrvFwNd2KJgMoLMlOfuCdzbl5LEg9x
v6OTO0kFA1MlE/k0drMemL2WPTldi12SNPvAWMNbUZ7IrHpAcUliAUc2gp8evkQf48HeinIj1eDk
ECp7Ryrss5yMLdsx7W3vB57ppO5du0morU0ZvvRsSKvF7k/KrG0byOF42whsO0ysijLb33YDyVIr
56QWB4SMD7c8cHw9oZUrymenaYrfsdblqE2vazNgai7dmI2e1h9jRG4/v1tNpGZNa1V7YqF/327r
0s3z+yaavVbBsZmmrnxobdQsYKULDM/bT1zTVdxlcR8/t3xlprVyj8UK64/syl3lzDUx3v/nd+yH
/cICxbotf85WtCUIlh0nchG7ZJrUQmNGBeIQUFt2R47NA3P5t9sNpwrS7QcE+TspRve1iqOgEhCv
4nT6t/2mMpL5XywX/iSOj9PgtGFjYhzQdDTKt59n0ON7RyBM0JJhOBpD1z+Ralazd4i66w/3kuw3
l76imtEqw0nrNb+utexPuuBsjdysugLGzHkbOAtLUuG8IuR665A4eLgQnPHJRsQVjKq2Plrl8HJL
ZeBoTaDMY23RYgNfIGHbYHKdxtMJcFq1dLlPs/6/X9YJI0/W9PfQJsrT7c9ZK/33D1nYkZWufQF5
/9mqGLXeX4xuRGkbN/e3uY/ez/TgQp+eBpk6HgjA+CS3iJSh2xgnFS60WyHQMxePM76n2/of5wCV
5PYLghLpD9mA4lt2X1Df9FfM5NX9IoYvmiTJIMSr8C+dbiLrcoDnmdjie3TLEh9U5QCusNejQPAS
kN61vJsNw0Wttcm8Wztthw3aeKWb+FGY0xWqx6bWn4Q+fN8SWW6/JC3WBjtHZ7e9pCaN6IgfO7DR
KkxAbZrtKK+mB2j+4qwkJs8tBC9/iKPcrxEE7mzDMQ9jpCeXNiejzxW4AdU0v7/pHW4/ZlGThTKV
ECAsVUHFLIb1IVNb9SwVkklBFb394NowsFy19rnfEG3mIDTIR/Z4z4592al1NoSDeO7JW7ifilq7
DuizHhe8bre7tWgaNtEZPKrZaGNQ4Cmr80X/E0sufbtoLrQQryaB633WJnFuTDnBxo7gbeTW/8rQ
0HlKXiM1UoKfaxDF42mgRgtuL4fbL3WpUbR3EXJZh8iPzU7k5PKtQPeCywFp9oYp8fWNVTeSaUxG
ZUQyRa1fRGHYPsmmOAgqFQeB4h7mcuDUoqBFJG89GPK3O7C7JolXhKn7RF539eRMpG5QCvRl9Zxq
7oXZ++Ns18JvxbaD7danGc+NNVZu0BYY4SviI9BbHSdtW0OP1hLqE2fSMK+eNpFl6ypBnWINmwip
mbGr5H00eO2gu9CijcDUJQsTMG6Abt2dFvEdS7bQvuh5vI1oeAYmA9NQJ+9y6R9W4ZJPlrVypybd
YybFAWKnuROuFH4/LER1jchXZ2cmaSAaLpgELM8p5M511md10WCKYyGdV/wbkYp4bBpMX/bKL0J2
HyVZp8E4Szu0JjYdRE/9qUzV3A24U5rEPdB4ZV7REhQdpzozmIU02LKndUoWBOe9s3eL/gKkUuxo
MU6Toc9Hs7UYBZNeiQE391VXf0zkVHh9hU4kYYXoz6jWPB7mF1w/E48qepABxbn8HMQn/NCyzuRO
lLNfG/YFKmsaMJrPvNhBXaUZUOjA/CrMaD9naLSIq35t10vlqUfy7qZeouIHISbVh8vOuWVSJHXM
MY42VssAsf6j2cKdUAdU7+bysthqHboVg9S2/26glAT6sMlhvzdFrLE6OWXz7GHcKnH1tadEpJ9O
a913neFl3AHaVFxMXSmAGiukH63TF2MzVM2MnbvCJvvZxAqdL2LmpIrBlS72lWnA99SXv6rUvqIb
Wj2Ho0rXcoHOvEUyYY8Tk1X16rbKCeWKclePyxHmW0zxrJGgTLA0JhNUn6t9Uuvir1nzqE86UgrL
+E2g7nOalIxwB21Hss2LshbERznbN6VbO9ZuAk4vk2UD1lmJCGThRa9oWIGR1jZc6CZge3zNTEEC
0F3XcJZlK1vfOUNyQ6FZzi7O+WjpPcAQbGYMLfIVp8XoN2NI55XWpfRNxHAHo+O04O8i7JrpXdQt
dEOkxKL0ei3HVvedFvcSOAIJTQifu013QS5m8mEqhnFBvESSjO2RW1vwoeL6MLX0G7zQoZXFfI7q
tAhzLSF5vHt2REfOBAFlmASaX6CYP4piyj29ZT4A8zo0UqD6TKVb1kgc5ak6fOq5C7ySEcGYmvFB
b8cHzaQQ6Pv0CcJOeed02XuEaF1dnMW30gZ7dbMF1X9HIwaENSV6HUMyqFbtfU6NC4bhv1Qy4761
40fDGvlBbGZfODG+u7rJvcHRFS+qijWYarz4fUnIibPUIHb707AwfBTEqbL1ISXGVlzChy79RFFF
IvJfrVlrnxroavakLKbWcO+4TPggbRJtYCM3GbPGy6f1DwEjf3rAJ1x2JItOtx7jRnwpGEPjeeqv
i6WkQREl6q4aQPWo8o0X8wPh7Ytvp4w6MLQ4uIN95JWfbtF1xyxHVJLH7cq9nMdBL0vy4VTsYvCC
/YlSCzTyr4zpRRD3RIok5j6r2wfbzh+xmH4o1hrRDqZvULPtoEJ865Gwjj+kgHw3LritSXQ7yzTb
W4NDydUpWOwUiyls+Qo/UR5A/FQskT1Hc8392tZvZU1vgjHNR176p0imjEZ2lwKzmQqD2ZFxN7QQ
miNRvoMRQWqsZL7FszHqpD4mEqaxqJs9VuR93XfyosfvfWSHK1suH1QL9vqRQs1l0GQPdFfE7Zzx
5HAYzkR1mATaOPYMnr1MH3BBvOda0wWtIiHdcPfLl8nQ1lfHIU6u+asP67jXUhTIMulIe6rmvw76
vQCnY5KYX1xZgFjV27pGF1B/vm1MRagSYepb/TPE2Wc+y+FkJWCd2hgFqzUWX70muE4YU3pm63ny
OPE/GGbtkQBz7TFK8yOE6iXs+uSjrNXJm1X9wzC3pN0oeu9ju97XBEn7CklNQSfzQMe8ede0pJwa
Ku8elj+Q+gci9GqUZ4J2B8UfUwTFduJASfXJX1gQ7pG9H1asnbJCv62tKoIj5Eds3BApD7Db3elZ
GnftlOGDi7Q3vSa+tKBSCsg0h5m5KDvVSuWuSYaR7BP4k7JMzmTHeBPW0cBgKwXi6FrDZAmXGPJC
rnRs6/SZ26/9h4XgkZSnx3YcEcngtCdwJzAt687qhkfC9VCsLcxHK+s9Mu2REeyXppRlWE9DBSMw
ZVNjJNsy9gUszbtaJ8DQYXR26Mk8t0VqkkU2eLIGxiDWBAqC6TSMVOMLAqKxWcaLzXXz9GH6gEoW
LqYaU4+Z2AlBlZyqqH6OUA85CwYMZocAF4gvdw0kZlP+dxbxEw6yKWQjgSFIHVEQdTrKDmslMUdv
nuQ04gOwrg79Ci8gPi3I6EqvqYHTV/kd4Mcj/Svhdl0tApCkeLgI6LbM9alYxXVSkR6xI3sbUHmd
7hmpflelfiUtYrnDTBLAof0qdY17x6jDDg8/VuW3FJyVWEi0MaEshNZK0HfMEPEuMz9iGC1tM+Sh
ZdIrzwJe1thckDyxHbH9rKSXm0yVQ3CudyqxFKrW7LA3LYDQTd6vPERulxFPxfNeR7LzzCZOAtt0
Psoss4MC7j9vRefFktGjrTK51iqWQTqNIH79wu/iqxzYg0mEybJlQEa+QRSONGveVmpynhwon5A/
pzCntC22bpgjnAvyn93hmcHUCWix7KCwKOAeU5xaSYWvvvkgwB1zXyq1kzUTsVSD9LbzhHC4GJJb
G9c8p7BUwjjLgzwtOFlzV/HgSSBCF+tdURcfxQBC32TKVHTOo9lfWu0jjooWHQ9FYoN4MO0neAJ3
rEWpeBw6+YykGR35wyHDZeDFqqT+mN71KSOcVab2nZy7azMPTuCK4Y3h1RisM1vfoYzBpXdEVGNJ
yO/jMXa8pSUWgpk7RLdxYS0Xp55uTW7IOFCSC53mO7GNmya0uA7IL1+1gV2j1CEQfmVh2ZTVbor6
JEDHaXg4czkJtPx3z0iOLccsAwsjZswF1pT6xUhxL6u9OXjWVuJEUbFXDXwgi57ooUzQla2uwyZZ
f09R2BgFt76+NuoLpItusUIb8TtvrvgiBUrertb/4VhHQd2anHBMJGc2CsGEjz9nUkktzlzexFjY
VVzCRsd7PenRowqOtuIM5vbppiPhaZDsrkhZuuOInbNucQ9ZxJY/zAY5cNsFrw3zPQEpE9g1tZoo
U1ZTy0Ju+vo2N90ltvMt3JSnfRTW5+jEJ4Wp+yVz07+0NfCc17pG7MOVcwfjGcnIi5tsoTG/Z4Tw
PpL7LDBc9+oUPdGIHYF57PNATZSczH0epI41gXjRyXkbiXxrYwX9eDf8GqnGc6ECGAY47NvO35Lz
MC/TzGuFWQazgSio6QvKowRYjoJhc5Jkr8TGkegMMtHZN0laL7TETsawvgn6gYNWw/7Ka7dsfLWg
JM7tl9ZAwEs88+i1qGN5MLtMT4kyIwAY8OM1zZviFzr8MrMxKhFGABnfPFTj3fa0jPx4/QjFD2tf
rcSvcVG9Z4vcVXysGXiNREQkhSQOWbBT7btEMu+1PrkS8/ELpy/lAgoxXx3NBY9/c0/7gN6evO20
ol9aCK0m4EGSRu1kbKhE3v1hgOGcB/2PqVSVZ8cJYfapcaagmvzJKO/jLIDlpAPmpfIwdzW5klOp
4XObCKBQO20/sfKadAu56yBX32Xxg+eWV3zsoc06d4bV8Yeuch/PyR8LfsTm6BnNVH0EN+T1rVLf
KcWAvWSZSDTkQ2AD/3uw1dQvFu7SaPkDpuLY8SjkLhFrJsmsuiXu2Os9l/kTRwHLAMpCV4dPOrJM
V7dslqrIn/WNezViZG1tAGqLO73lzC6qajdYh6HWft9YJwpD9R1BRPbd6r6IbhVBI3hY2bsxz1Cv
g6UFc0fh0Idmar9i4YXob9G72Ku7F+RQIis2A95f3I3bg6w6059lKg5oOdzD1CPwtlJxsQe2luRr
+oRfln7+uKDMBDTy2enJyc5W0qaoeULDjVtviu+bqlGvY8ue3CyJcZRL2FounV7VW0dJh/5kVXG4
jANeRBqrteS0wbyueWIhbYM28LuP9KAmTPQ80fMt2MCIWOb/vbLOkE35i0iGZ7eBZmMorA2XqS18
C/zMFoy30pT05yFRfi1sNz2pM/bT1Xaidk7gUxSVvg2T7BMgowI7RfJhTYygAJ9f3Rj3ChKfOuy1
E272yoP3R8psHL26BmHBZf+udIMv6roCJZW+Rnmj+CMkea8040+rdp4QEmATquGUAqmqd4TlXXqV
eRmJdnc1OA6KEgrfpLQzoBZsPvuI9/8UOTusZedEkvZZx9yj6kEuUAF7HeeNmuiTV5MpxMYiccO2
JBFbRrThRQk0LY+Qe6lNFLqUXCVTVj5HoqpGaQ6+FoFlkrNOW8rLyzXJRsr75r1LUHWl0GMCaLj9
YSxnMHARuaPLOL/bzR9epByyBS+sjs7MdmbswMC4L5OVoPcfG8ZWCbvcUebHCbg4b8zppR/6K9wR
ovFW+0Nj2Z2PTtjn6lUmSkE99KddR/bqLi4SBUeppxY8FFlBSHU/PC1lRoKsxfE5pEGl2Y2faimT
teTNmSGcE07AYtgZAqPo8TeSWulFowTCvJJOIZfura9BGaj0h7KAC9qooWGIcHBoazmp6C1t97nB
iX8kvpFI0sL5niUSI31O+kcHhrwRKR9zjJTBMDZqaB8fi1oNtTuZLqPP3Hz2VtwSbHnKXzm9hicx
ew/bOV4s0QdacG5a1VQDNR2g5MBjYjDuubwvVo7BgIDobE/ECxvIHvN4ZRkUoPLRrThpTYljlLQD
go2JD1KpLCxl9HScpDhDcVWN8eAemcH0J9PQ/mmFeaqH4WseYtamtL1+mQODULDXq22J5S1OuCZq
mRw3bpPnJJm9yRJQdrX/yiX6hjlBqaoZVxSh+Ym1Aeg6MIRybOzQBW9Lrphi7IkWAKazLqc6tlll
u90/AL00mM4xifpfCPifWiXpwswgcZfv00pmcU2bRnhaZZZ+WsBdy+k+QB8jpyXdXG/6bMdh+7tj
mTa2Fby6LAnhMMOVzP+VQEECyviYbMnm2xVaaCfESQycRFsbjJE9Dq1B+1WkzONMTGcBWrULGIfX
dbK9THcerdiWlIYRJXChvLT58Dqnle0TPfAumo5HwuzubaXKz27RWMxp18dySc+jSVlXm/JfzZD1
bNmR57hmQS2odqchStH6JPEcuovb8prOKyQMyr3QwOQ61vK5iKnARDt5tiDCC3nPbq4zDzaFGipN
jIZRIISf68dcSQw0EurLCEvRc7jTPVOZc9avrAtjWfswCv4SH3bKh7fUzdzAmWXk98QY4BeNfOR+
ZZDptNDoVrgeE1LvrtF3dg3lRmRBr06n7W/HqN5gijvxupcMoWD3y3Emft7lBFZY23cctma/i+dR
D5um/3TUf3NGYVpMUD2HxZEs0qlYZdKC7aWybob5bzWCUCaQAs5ZQvKlntjt0droBdu0O+h0ikj0
RgZhXrDtu2pL3MWSBhxqeZKZSaGwjoQgZmDAUXu/KkJ+pwxN5ZjBZu3RC3NadASKRQUTSOg5J9og
OyxabMruHH+BFRO+GFpu53HdQyP3Ind64EmB1+XWABxM7aVP6XdKZW9p3asgBhD+FA+RoRivyYLr
usjUpzJbfyfjSixSQVJU1vOqFnPsA4FlYEiMkjoqfP4wkRR8Bd6SKEm4KIzBXLpOW7W+jB5Mb203
J3si/IRkWU4e10LVbc0vE2Nc2pBvd6xNb3aJ/jRbB04fo3TX/a6l0dOAPzLfYYsda3uC5OdDa4HT
iHQiMierIVg84Ybk32B6hdxV48grJmYCbCdclvOrC/PhQvseg1zT2E9r1ZlV9ko5woMRTfqFWJX5
XGhNSHgywYaQFzxQPpW3MH4nMyqoM9yDgvzMbMXub+B8LHrz3S1WouOBSdSu/tCYjMbmFkueUAWz
NwLLxZw8oQEATe486MVkMTl0vyx7eO7s5pq7UaBELOngK6u+MUHInikhEmJHwrFSvweBrJ5hbY0Z
h6tMPsTnrNghkwCmwmuF8m0jROHBCRqFVI2qLb3cTpRQG8dnm50egNhBD3JqaZRPFoyTLts7ffY+
WUtBO2IuG1X1K+uG9tEY9kZLRhFBIj52hW1qIjDGOuwErAJ9Qg4rR+Wf+5bL1EyhSpya+kHf3FgO
Q90L8/dd5LTo1zYwriLdx1VfMa5NUeq5kj4ebXEC/nmeOVp14JDMVb5Hpx6xpeFlWkMFkhDaqAT9
VZm+FkudkENsek1L0WWWTRlG7rwGth8hOPdbi08HGtGLphFEmW5IH3V+ZI9OheFQ1Sfl8DrWOouK
OJ7QGJr4MqQkuhEveFYzUoQvHWzypJWz0y3EuqcPntKyfyVQd6/VTXOJR2EzgiQqZW5/m0paezMg
So+Aqdq3OcI1OzHCKss/x075UmcXujS5N2JqSLRP6wgJVIvdI8r+LIqZnklnPzQb1F/mC2TE/ANT
0d5creQ+JiIw0Or7FDeGR7AXWt2xZcw1ncZqyHdVlpW+LuhZR/b0vkZl6jllFoimL7FkutTWmvHY
2zknhokLvZjSz7yNPhq7h5JL45BWIrSzt0Vqk5dKiqVlTXa1M8QPI378mSui8OCGzFRK36XaERhn
GxXCKXJXX+3SV7flpnZMesmCKBafcco+NYxdGw9NoDnK32Itrkk9iWOq8+4Tpjw6EcZ1kmMSHvvO
2NWbfpu4LgquyvqLWa4+tOlEvgE6Fj1WN01teUhS3jlN2/0rHBujFHN1Vw0mrVdOWQT+ZGkBiAy0
n1H7EAEgPGuSYNdJcSSDsL2S5f0OFSAeFMdeCPfxOtPNw0niVpoTaIzRQi0h4EGhzCYdygpY7vkE
HNYHvUHz2sahWCyqh4EftVf5waA/t7n+1rnl0ZTOW2rSyXRaUvh2yY5fmkiJ3Oi9XPWPhovljYOz
zalfZY4FV8XfQxSuZh7aXrtO63xfzhYH2mhq+7z5q6bpsZyagzn0ylNE2O8eU2S4yohxGxQI8jhD
Pe/nE1XAR7zMpo8VKg+dnnSCls+wxAHs1QqMdPTxZWd98e2erWreeEZkPLnKmWMCzcOC3bBOj72I
P/t1oPtynX9qbR1aNJ3lIP70s3MQMgbSoPvGMk+nFQGmBcElcDIj2wntkoB35F7TOy4Smoop/26F
y80/8Bi0Be95I18CW7KvkikkiF6UJP4Of4egNvNxP9pmtHcqbSuYrEsFmmxwpi8VSVfgLvl5KKOP
qI6AAk8I2NfSuBoa0tDEqFYvsuew7lhIMdj4nVii9lE20unVxk46M1xWOfJGNLBTEjDORvca9ZjC
1zomIhXoNoAcRtcJso5Vje5MJ/7FcZzMzb+xzO2gTBkh1OXq5xWZ0ZleMeWI1qdGMsUYusHazRZV
ujDRTFmuxLTOWda2o3Ftregb372CJGRkfEInq3Vz7XVW0hCbIG3Ug2xHJl1tfIO6iUIz+XamYgzi
LFZ4y3XItIzlSyZ1v+/5saaasGUEHLasX5nIC2Zo+1Sdhj1CTxOlJ4LjmS22l6JZoxa/gJ17tcdC
oH1ha9YquBCFxSZ2ovKbonJXn8ucifaAKBHQcfRSsIyCbM49S++7JxnlOHTcxcMQVehV+9+qQ/Ir
I6KPzcBBuRkfgGLGftXxslwjebXRa10YLdAdjVTfdqhbdcsjZ+th1Gg45dNyl2UDveQKfERPXnuL
IgVo7Z6bdnsmXTdM0/ERHeqI+wQDsbVk7zWVZYoe4jRq2n6tKoj1pTzLbD4vCGLUfVvRluuDgeq7
ks9WtivAZbUkq/gKx6C1EtRUx/3FambjuE7k/uDR3zPuZ7gKXAICQrMjk+3NrONXoPMZDoi9kcFo
Kzjx6uUw9rDLrClhAxAJdFGaCAwkaYYQDSGZWI9rhAcAKx9IrVk4xtJDzfSc5B1BaA1gCrMrc24O
GPSRadkgVDXGCnpz1guREUFDMLnGp6P39B0jc9i5m7oDgfEsVWZEjmIamxMcFC9deKuLyjkYTvO2
aMvf+leTjNFh1DOaLCnAQDRuiVS9LO9iuz2trWqH/VYSquVF65jgrnEOIksgmiJbHThTgwqVtrde
onBwTVQJ+Tzsevuk1fN7wRR+wwHw9Dnfdn9vtimBfk7zZcziG1nIrsKR4M11vYdiC11ZwHNzZjO0
7IKY4djaCyt60brlEPWqscPfCCSnuYN8VOxIFTY8bYyOrSo+FZfW33EuYMpXBlWgfNTGfJVFuwLN
6r9nFJp1msMVWKb+2BlFkEm+dfpGrkxO2lNi/ROp+50NvOEMQXkvC+WeNC89KEFPNX1MW4H2eJfW
w3Ed7iFqRRJpsBrvNpJpHz/MhNJCMZsdz+3NX0q8/BsallYEGJLxa40Xw6WcMeuJOPUMCWZRv7Zu
RFR1o342FYtS9NAMSU25YqH4UkzxbG0x65naz3ySyFrc7rnlQaJyEFRKeg6Tb/hrOrt8dZJXvCl+
X8kYFMPyy2hQWfYjd6Q+M67QmH+OCXk7MdlTIM+MV4kgJWnFOzuGr6ptAMGlSojQwSB7dPXcBRMa
Dctdm5evVocu252MEA018tT0syrT780yRUnT+8hVV8QszP/nuVoCYUEewd2eFI8THnvmI3qy00h4
16vVQIyHPgza5BneDh1LxpKmdfZI2gs45eoeCghkkpalOaMqdve8hgwWdj2E96Zk+Oi6uQwpN700
4aEwoNaT98KP5xYI0nVxHnuGxyLnZdyzt04Z4TPYbOtN4b9TlHR9cPXVo2lJzilBasUk1l1aJX86
tsQkr26v+JSLvDJK3fj4oYo4R0+1BAaQeo4Fmx1IwndaXg9+QYxOX22BZazqFGl9FROuJaZZUKG4
nTSHmwbloc1pTsEjyyAW4hu4iLMd1a/VtsNAWweTRBD8RLt7xM4X78mTZ3FXM8Kf3A/SxctdAUX1
6pBcGlTbmQOSHnKN8iXs6ouwon+l8aVL5ptiAs1Ic/FMLmWglHx4dTSwFFfbc8six+tZ/+wHq32O
XLU5NooKkK0YD218HupcHtEIMeZUWpMJvlPxn0V/thwBZeriu1a9Jz9oIH3R3qSzI58PF8K0hm63
FP1LrxIAlCoDj1YE2tD6ingiw0UaT2tWNx4FzdERJMMknfNir7+rxvnNttoCPvYV9QaJUtPwBBij
2NWo8oEMsKAvvEa1IG6ND3kEaB+8NvenlxWOoF3UK58Gk3xTRyx7gH17W6jRvVN30BUpBuXaQ/k1
qxOD58eG/BoUFeobxKm/9bYpbSS8dloRYDMYpnGZwYVSFOXSonRvl57sFcbURzG3n0LXx0tlG1Ci
7xPMIOfWhtFhap0VWj1zFbOPzWtmRLqvAuX7cKL0sUR0+K/KcKknlnn/k1HR8UIi+3FAQFRMv+3G
CYyk0o7JrB8lo9W7iSzauxt1wHV4mPQmYyliW7HGUJgT3iHkPJCL8y7iuUFrSae2cSqHDGV2u8F2
qlbOu7IBN4HYOX/SOsBHG/AS2SiZvIvehIWtlPcbGGvo8uFgW2b3NMTo8VyFkvHnyw10VBdooqdS
DrwBFPVQ1RHMnJpswf//OyfKPyy1QwtBPsRzOa7xPbOje5WJ8iY9RTERu2V71jqx3OVYdnHNbxBG
G+w0YNJw7LfHBavtr2UusTWTjfWT5OJgTrdMJ0V+vFlRiPQ+NDhWqIaEuFMUlIzpLfx1FvrBWDL1
rkB1ONRjclc6uA1ZmBHkqmOVvJkmpfXAUExHX2SzwpB9X+6beiKmwp3pO9FGwocsd6NuwIThLRfY
wp2544lVoW8n0N5ACHYLu7j9A2Hh/ZN4Bq5zsaCDj9oXW5rrvSQwju42V8Of/4+CpeGOjF0lnLRW
f1hW5L0/5HU2bwKgFgp3blk8Y2n60myopO0rxlz8gNt/mbGwUTInPQwRTsfIUfIdjIraj921e8i7
1/+ub6qMx7LXeHyq9O+NHYKJ7eermwj9pkmPxvwtbSCKJ2wCv8uMPIOuMD/rRHn7+WsmAgm+Cn0N
haatv+EqgvjniHoekFrgdnG6yzx05RkhYbgQxQo8EJbGABNc1JRaFg67vT50d7lB3IGObkRuocPS
1vCkJZN9aUWhP6CKpudVnChsshhhthb/AQdhP5azkfFCJ+65Gurlc/tz4HbXjtQBjJouaZvAf8xx
6ndKUUYhW218/y018KTLj3LQtAfFyLcjGE8+T27GOb8uB1OOctO+y8tajzPb5O3rIqrpNG/w79Ec
Lz1ju/uxW9qrHW0QZDc9QbRPwtSpq/CH4MQGap8q02OTkcQ1i091M/euxqz5UTKZ/tBkZCnNGEBi
tyjCemyhVW5Ql9VQC/pV8au2po/uxvlXZ0KopJus5Loom5QWKagu+JvszjiVqpZdlBG5eClNJfxR
+Leuu15XKglSQdnX6Gz1hG7nry0CXeTYqXqnZwU08Zwwahk5GItxrBS0MOAQbYdL3+x6ZybPFDJu
yBrVOrBXJMMry/ZJUYUdIYBMRduKpSur7yCzNq3ISmmhVCaWYkXXTwxPVbLmkiRcl9p8cwQ1VUHA
o54aLovppLwS4D5G2ZVENMdBc6Vss36OQly9yzGLjeCGb2ZYc1ZVtz8LObl7WVbbEzwr14pMNNgt
qD9ZysUB1ECq4L5k1a2qh3ZBHjbHW6UTT3CSG7RYFMF1mNl4KPTRLoPJnUGzlQS2mwmB7SheusBs
Vsdj8wKcsK6ng6ySrxvjzxbWvKfhQJuwpZeaOOYnOynu8WD/l+BbLPpfGMyFtzBvCpyUNI+hT98U
oeO8wst0qtvc2mnuOr5UKsllZmQNL+6Ny9xPSbtv0BSy7RL6LzxfCZ7sqN2n25eo6TNPm225l9O6
Neob1FnPHkSqZtfVqWDBNcjpks0jry35uCMTzfV/3nH6//sa1Qw/saoOWBNkeHt9aZaojhaAKRZp
bXP5ufRT685nUbFu2yS6mVLTpbDCvxtkzklOmLlzS8OWZMIc4qn7d3uj2BKRs+3ylOGBJokB4tHu
J83VQdhy10/jcJq6cZeQBYBacDAOppZxxdehf4nGtxFnxsPPpSCg4B/7TPY9Me9ibAL8LiMyp3Xi
/tDzHnkg9Ld7qA0mRfqEZufnz2BcBnyX7r6a2XkUnds+oNnSQ7tqmKPPFDA9DJZv9A8+7/jlU1ff
bTr+PiPZtzJ7MtmMPzfzkJWs35MumjfpLmU4Ab9h2cRS5ibc1mfzQ6TteH97vME0fZgCTlHvWnRS
t/xKK0qzo2LyHrk9oYpTPs5dnT8VFNFXu6mgzL91sa5db5neqLEDpInK8eelP03p8shcfQIT6gFw
q4SFf7FHZdBqxf2SJJbPyLH4XvITbIJNRNIvx5utqS8d61Rb65V3Ofq/RHGUY2/RFeK0WUF42Yh3
YGI+c9/9D2HnsSS3sXXdd/nniEDCJgb/pLxv301ygqCF9x5P/y1k6V5KuhHSQBWoqqbILpN58py9
1z6oj5gssQFC9rTou/IRS3W0WPeYEU0Cs0zF/NWsyxeo180r+gYbm6htb9Xj0S0uy/ZrjDFhq6XG
dCwmhjVwQOqjvRztPStY4MFTwwxQ6Cl9ooFshSl/VLBEdYMkzll1JrytJBXAxSy0NiKGebushZzu
umddfjZt034h2KQ89sGUUsK+5v1ofpV0JDZ564+XIZB0hCmEDsrvqsxMNaJd9G/jKg5FuItBr33R
EEm4SBe3d3uFbIWJvD2ubxqd5dCCejKk/XeyhrxjNZX6HkGX85TX1UJWstNvRegxCO+7pyHqzFUM
13FdsotcWt933jH+reK+Gz/u24IdsY35aRzTaymbfZ1hthhDm1yIJH+kfZs/Nn3/3QodHGnqoYkT
B4qqznjwkLpsGwtUd49NXbi5/aLievzGRD9Q5e6p6Zk9j/T7CSVsnxUnufPiSwsz7arugTupLzG9
orx6nS1xgYocfZvA+607RN43M+3FtfN7GvnLE8kc70sTkj65YhXQRis7ROT4vS9/Uv2A+pO5hxQs
bIfVMI7Rc+9qV2U81RpLP8YZw0wVzVyj0dn0+C40XHebljMtXNuFM2l0SC+jiNgqogesmzAi9LbU
bIc5NK7d4qkywchSuy36xqnur/jdbeLSPec9h4lXi/RSsHY847msn8t0vqgF0a1T90jGWbaRtAPg
tfJvD2vkg8zQ/Bvru/YCoeFgl+XEeRSCoqNX0MBDc/rkaaxidl0HV2nJ1VCF+WvVMp9Pu6y+1Gab
v6ZT021zPrg709Oz15xX4BwxAogt+UVRLelw2i8l+XjFnIxP/XKPrEeENPRErdlrUFp3xacpuOpj
BAk6aRL+rUO1DWFxfBa6/jmv0nQDqGe4abl3Us6iyvLfjL7W38fONuEHdzvf9r+GVYn4b/EbNsua
V4AeINit3qEsKh/sIu02Rl6UH57lfs3o/v2qwNHZ/S/bzF8NZt0fGef6jW56w5V0VOds65m5FQiJ
/2Dy34u3KXQeA02PbjW90kWOPr/6sZxWnev33zK73s9NiOdsSgH4GGH93ZXGjlgN5uyJ9YHVzdrN
bTmTUsYy0o8OAViOpl+ZsRTM9yEfmAaRxyYigZ3yDNvL3UqrNPrb9L5QOgQnjw4GPhGgfZ6VzJ+y
1DbWiWUzQPdi1zo4pfgjH5ymd5PU9ztqYwFLLFb338NwORyo2AEr6ONtAMBx8zuKQLehLPeeGEiF
C8YzXtkU792lCAZKPBlP6AA7L9rdgz1MfaAijdm3mHV+MibQZ3NYpte6LNMLjb/Pfux8Gf9r+3bh
jR/MPNTRAXDo/P0ErsSkYc5dduP3CiMxqpFldR5GC9xYG4TbsQHD4i85WGZaoTQv5vgWNI61cThW
fVRt+JEs2Z013il7RHMPDcGmt1xBJfcL72jVWfreeWKvIEzqcWhIx5TAkS1THvuFbEOmegHtt9/A
QMeCM89Md46KrxOr5doy/OgxyTFOCoI89oWfSpiaiwJvtrtgb5YApThRvnouk+xBL/Sjl1r9k9c6
vzrToYp3sBWgYMqHs8II1r1mn+TsM7urRowzpYVXYVLBI/S06Bz2S4KLCjHywERt/hnD4v1P1oPl
2qaju45uYhXHBv5X8lMtykLryio73mN6BttqaI9H0UOAW3+X//dK0nq9P9byRQJTXb+FVAReEPtv
ehjmDwxw0DKGdvY0BZnT7IoMXdYg/fPMSWprzSO0RSdx6/uDqCUFMb8BLW85Pmp99agzlTzffY4d
YtytTkLehv5Tt9LLIJ/fxfA4LnigXt2kyUzBi15rAQipx5NpMq9O6H2R/M0vbiGSndXrOLDhEJ9r
x5S7WOTZMybv5yKJ3i3b89/k5GbwZrliCpGvBxD81xbJJUSdQ1CZ2au6iRpUmkHtQvJdHjN83dnY
VrYFmd9iJDEDUjq5UVdGKN4rbJ/XXu8+En2wb73VG28MlT4GFNnolgFrZMCFSjG7zVrqWCgtu32q
By97bQeGYE7zUWAq2QnRYBJebvw0sm6O1PmN3eS164xPedGA4HPxJKNVwYEd6Qmjo3pO/cM/fzyk
8ze6lGdZpiktBDGmJQzpLBTpP4HB0qxuaQP4HnOiVG5LZEFuPBY/a5uKvPIb1NhpDbnO0pIzYEXn
WuhCADiQ4yfUYzdv+Vmnba7ZyFk1ZCKxiaI8vLkurrgApNHJNBnjLf0Mk9PZY8wAQnEzHNKQV1NQ
QwJZXtogsbP9H3bPqC9wcw29cYztmNNKkvI0jtlCVuIxQGbcl4uvoq6ORudiXtf+kxCrroSoLeyR
clxbAB8fCtIA8UMg0+iJY3sIGuCwvNVBeCYd/KIe43iSHaVJNmbtTvUDkoafdL05ZghckLPojK3g
C/7hVSikixi1/lSm3ormmvkhFx+ZLs23v/7JvMqsvQ9jYDuzk+9pHCf02cwl+JBQUI+cXNL4GJ4S
5LlSVnujGsZjJmAYO3OaPKvHwoEwndymu2s7g/Uvb7uQfwtcd0nGtmH8mjofAJc96m/ve4MzKao6
zaBz32dIPXWyXp2Og+4KemV7s2Bn5TRMim0G5ndjDbQ022jMHs2cbLwkI5KsD3IUtV1EHGDlgadq
q+TiIndh+rhi+QRB2Y3ddKOmHo6OnLS94TbFU4tkfGE96ui+x45qO2geWubCDy3nYvQOJaDLycCX
S92qILVYswn/mbd26gbXvOgeFaCu9rG9y2xozjYKgu3UGQQi9ynMZcAnR7cWUGujJaHTzsBehcUT
2RLG9yJIfl8UDaawpiByJYy9+ATJhUqwF/Z7XLbjzkWZhnWusN+dLHHXQYCldjIi573C3rnSJkZB
qAgBibTCPtEuaHfgtLO3yZc/MK/aK1A12EmQO+MVdnsKDiwd1gKBpsjbyoVlcCe2LsiDdiEdGMsx
tjLNr8B2i0ObVT/FGFu7PvMIUQldDVfIwHfQqJ3L7xtYERFnoFbDt/GXJ1oxPTQJUwnTcIlqlLQ9
KCCGq6F5/n6YKJ1ziebFmfX2ozLlu9pX/XBamxE9EFI3YEtZw8o0SOaJUd4sY1D9Jc2az6XmknTD
8OQTNoxNvSAFupxpwtBgtChYm8mL651zMGQDKbJYFMmLo1qeG5wJDL/m5ddEzw4RZbl7P7w3lrHJ
8tl5aPzupyKsp8mbsPv2RxcyVKra9jM5SGD2l8OzuvGXq9xCzOJOQtsBXQApOI3JUegyfi7qInkm
3A5ndR0/qoc6m5iCym4gj/ml+JoyAHvvne6Xk4r0V+qsCQ2yfg1d9GWmbjrUISGryserHL3kfKxw
L05HjkiHnARfSFTs4AxjJPOosDzaQRNua/D2G/ULYToSewNG7Eb9uuh5qn+hqwlL/nXh5gts0iHV
HZvfzbVs82/7ejXabUvcsXvuMgLQC1JnsCcg+N7YbCSQwOND7nRRSKA7NrjH0HYZXC0i7JwDMj4p
fCZPnjn+jJnYH4xAgNh1MA9ElfkKtB9mLVGazdise3C+u98sh6gSZJ8k0RdCOYhyWFpW6kkXO+Nt
+UPhokVoqhBJEuqf8kgyRPZaFYh8HGxt59bsstd4AAgxhc28rTP9e9EH7jEglWuToCnZytzFqu+k
+HvM0UNyQDzRMpt3H5GSljSYH9UjDvXfo5iqDwMU1On3Q3Gkf0yox9ZBjic0iyenvN2/G1DzzRIG
Klj63EuKzW8WsbrCSbCzNLdItvEE8Ab71UMwpsVDfQ7Q/qJ+c41v91jmyg4/ZyUgnZAi6X6D0qzY
zSMRCx18WIQ0fPBVXDenGn4bCugX+oFEyugtZNmmRCJYcxZp7bBDFOM8GVGXfApT/+dU19rXaYxW
g0W3Kx/nX2Q47IPlYuIRzPHtLZvciQmiQdeNw3fWIC5KFx97UqTVxmhnoM+60z38LuhTXKX0REkg
+W+ND/nxKTId86kv4BxlvtvdakOEtxwXx1odRP2bNVfPufDw4C5omMqKKM4x0t1pMAzd/YN04U0b
4us9Oa2bGac7me4tHqL6yfUqdlgF3A6EAcospoJgeR3nfrgRx8KQeTkjOS019z8XNe7fvhuO7dhL
wavbDkJ8Q5oLUvNPRU1b142p6XqxHwlwOZRV0T7TaKeDpIcugzDuNqlhHxxXAwlbGR2IYTo/CFy6
h7oo0hMlmLcjh+iHWVfhVuEMorJAuCsOmacXp7xJGMdqY/PUTIy5vIliiY07vzraIj7rXJiOXr+t
mrT65M5OwGgwvIbStPEbYMsP/cZ4CkbX28TLVRE1T05d4P3Q9eZrPP7EAeV8ubOxjTl3Xt0pW6kG
ZWfVWEa79hKk2fAqRqvZjCalA34+6yNMx5vu0EXUCpqu5uR/NZYUnYFP0i6mq7kPi4hYXhHm974h
g1BM5Lm+L/Vmja7auQ8DNE0fd+oucQPVecI4vhlc4yHSPfnUtNlTNJn1Rd3ITuvwmiPNVne7SNf+
ZZmTyypWpFNQ5Mcf////yeWdNAzDNYRLGUXB8rdVrmaQp/uYzPd3KHUhg3mlOAOJPmungi4Frg/Z
XINy7PeUie21kNF/roqB49vb7+d/X6mfDEb72ZSp8d6PzFg0upeiw/Nedql/hVzcI2giXaFZyHqp
Lz4JrAwbhIL1pQmis1givUqLtrfm9+NNxL12LQpihg08E/hw9Gdyx4KdaQThRZRxcRnjTvJR0uih
Z2a2+Z28IwIp96D4tfYIimCC3+4i6UhjFLowFtq+A2TTiq9jTps+pxt/TdksjjrC9YPM/fqRxczH
ow0khcb4p2iBMyRJ3K+7uUoPuGiAmqoZTTiDpVdPF1l2TA0jeNBiAaTCKJyDVjL1n+1SPDFZzM8D
sQnbZulHWfTCajmsNCuf3iCnHvOCicI/f1/t/0HcuhZyb4PTqQ6aCOPgX7+vWZb6joYhY4/XDNFw
nbGPLI3dIOqeG/JVT3lvUaTOo3tt9RYPVBsTu0fY7rPjsco7UKi9PNaOhLrQaUOxQIDcEEBvilr0
PwGCQ/yTz3iEjZdCOwwLQHZabuoxfXPLIr6pe1lwivue6VStuw+hSXhXWLvP+eS85k5jn/Kgh62y
qIagGJ5yCYXkb1fMJ/Vjni28alnjr1zAGgsoYCWc3MQpkN1U28GO/YivTV5tVUvXwal1wGLESB6K
nZM/+HbfnP75FTatv4d/ATfzPM+Quuk4Oiy+v73EXVWbGeAg86QVwtoOQ54Dz39zmzLe3VF8wvmV
2vG0UegsCyoPLcOUiFYz/zIJXOhROO3sBRdUzk38VFBYWNOz7T67IoSw0HbaYW4mse1zwnpEIq5E
hv5ym4q4Baz/CD4cyMS26TVbIB7+J88ilEcc0jwsiLfpgIkWeXVK6uQ9bzh0qNaYNBMM6RWjbVqh
OOyw1J17ctZUzAAJCBWVr9Ne5yp7DJLO/z5yERPgoy6CZN8hScBbA2AnstnVUH4hZleDtWSAnOUl
SCzoYlrraeAcESM22EwxUy146PU2ZHYLtrEpMPU24twtJ0KNeFQkG/KVF5NcIJ2s+yry7FUguv61
D6tbqzvNanKk9tDItNoTCv6g+CmJZewyrdAf2gBBHXM0uTbiOX9oUJcplPNoEqlGihMeTGSabwau
ztXQz92Z/GYSf3ygtprZwSjoPJaJwgizbSwzpIqt4b4UVq2tg1MtKBBG0bOEyKyY0e5a5efZd/VD
kHjtrtBBEaqrIEm9TYEZY5WZHjZ+xlRHR0vkY1vJm2Nn0ARs9xKNDLcZra6KSbwVSZF8GRmyca4p
abTZaBzpw6ujmOkGF6IAwX4RUEzqsKafkqADY57M9aMfVfgftKb5MMzmRzuDdwxE0RyGgNO2g1Gf
C+ga5ctgWN6aO7KsXHgcuF7//CMpkOmlbxiie10mowq5NcwlRPGGt/YOTWOVapcZXTWSzcHE69UN
7Y8SleMLlmB4JdGk3wacUI9QvdEvT1a+lYVn7pYT5GFM+Z6qA2cWcQBwMbqjACPjq/YTnQDHwSFx
PGrWmYWENF6qQ6PBVkmcCOM7yWEXU0G/TaV/U5ErogaNI4EuimWKrLiHS8znHIDXbvzg5xTVj7Xb
mx9G75dHEUEEcGqGD5mmgy5aYjsqPd4p0r666SONtp0GrK9a0HZFRF5N1OYU6mUdvvSwRNa4C+g6
LHezwsoeCNY+KCEJ0ottE6N1UuXWnE4nT2j2s62nwbOm17dOoMQFrbVkryGGcBkhrBnmgJZytTOO
ag2VvITwkiNb6499HnfPah3I+5CI8np2VvTKfoiYHXojKpfAN7XdsNAjKgCXvrM9woRV/9U3huwh
TlnnyHraTTQm7jnhnl90h9hc9JdFSIicP1UHXvvqglMi3LqRvSNqwbwFDpYHt3LqXcuQEBmp1+G3
JBUEMAJS6a7GuIBmOtMyzIIzDsqQTM/KWLL38NxcvEkif9MDrX9GCCUOY0ewJd/4H6p134cGxuiu
n67qdQp/+qYjDjHjKl4NytmB/gBALjIzPNrgIAXGLynD8VNYAepyUJwRxer8igzXPjYNa3s8TsGm
msDJZ8DZztCemEMGnolYzjH2xObwtomZ4ACvwTWTFz+VFENzIue63CuNgJ1q6k14D7RUFiZf2CWv
uF20d2qmhwFbIJJDYdzfVkGI0SoGDnnVizJ4bfg8kOJLo0JkBr0MALref2/ScfzAGGVdEsJ4CKKN
86vel5xmA8slEoJP6NxrwX0u2k/Nt6oxrAf02j+yUbZHfflAl7RkVjgz0XTa8ruECnygYEr+pXcN
yeZv5R/eBtrWtqvrrg2OwFqa238u5M2qbGCOzKcgwmjRhcOZvI15rUZXZh3qJMyZn8hM8Leid4y3
wgSWDZWN1Awt1i7IW1ktDRqSJ5UuPRZzee5TnIqeSL7WWYE9Ycq+CzMkVst6uO+DllPNG6eJQ/A/
VnD9fdN2+bsptEMoXGI5kEpSJi8J2apzD1qp2DrmlG2xTPj09OPuWkRR+Iot4txPbvl5qjveCUEC
BGPbHYLcBWEbNmcZ9/b7ksGqxmN+LQpGMkR7syz3MI26ee80kHJWNNoEmbRMXwuGhoZtVOusG/9I
0OsztOABhrAjOZ7dAzkep0LgwtdRWz//vgpSj0glHFp26flnGCz+mdmkQ8t+uZ87fN+W3w1O0rgE
+anZdEVQEkEIVrdSd9XkumPzeZwi47lkwn2aY8Pb6pyS95ytsZIMgJmQmGDSKG/xzKdLTQgDGbXM
mcNgB8Q5e6E7pv5/ibS+0oryjupv9AsrPvXSelfD62AITj1olZPjpdHGkUtiiT95EKB9KK+ebl/U
HgcHZ97PQY5Nsqvl2WftvqknEqSkObL7TFwKAwqKerDwJqw6pO++RTjb9oHWCOyVtn8j+gby3ILj
Zp4C/kFA2oZqv4mHmN7lAinF2UG4y3KXLKgbaYYo8xuD7i/em7Wl5/axmqvyqWgSMhDJqIPupG9M
9zqWhGKqqqVfrsbKiMm+1Kxthtnm/sQyN/djd6dOG44GaSxPSOcIgQ+aZbpXMUo8PE8k0jc9QIfe
TZyDVQ75U5pNfFZrrf/upase460DPPih8heSO0QEBpfxs4n/9Kimf1mg1UwlOg1HDBNo354+nEHP
yWljPK1uGht7ybzkJAW04o9qR6lcmCqtIfhExc96rgFiWYSOED+bc+E634HJNM9mnRgA0yZ7ncaj
t037yt9b6gia9JeIw+gqF/A+fMsrT+0Cg3YxsazMTBv2XaiPj9MyLeSc3cDX2Sr1GuiI8aR79rip
E2cVj73zg5A/GB6mY73otFoo7kFqE3FT78FPamu9nds9+R/JDZnuUo231lDsta4KF7CFebFLw3on
yAFF1/CtzP3kauGlON13cNPCpsYBIFuV0F2Oat+lK9Qd7+VFOPxUNVFkmdDjp/SL7YVPYCeQzo6l
/VQYkUlf1Hx3W7zykhi9VxtouHpDqwHyG/M1TPBTunTTJdOdkqX5HuqqijxV+NUGmPneMHIUmuAw
48w/t9DwBnjnfXO8/zOFUQyUj8t22+CVx42a0cdetrqx7+2NaWFgA7/PUKV32XsZ5isla1VCvPbs
mmy6RRo5x5mzc5e7LMAHuvDeFcFOePZBD2yUPjM3wpuG6GlbkH64psIuKbZk+bmYaOYFif+z6MZp
qbx53EBvjXelOs2d5Ww1fzIx0qX0GTAwl1U7bVUFNDV1uzVa6R+jk2JJ+jgJNmxd4ZppYbVJmbv/
mNvE2PeK/NlHIXvcOJ/Vi0j2x1vU0JtDy9hi1CibJ0VZN4AAr5O6nVfozb+ov0hl+4FO2MHaKp+y
CjDU7BYPqsWeJ9GrVoEmG/Vmp35alWg5Ptl7+4/jOOGDLOwqtlCED0hOjEuERf4eqEbZmj93EM9k
o2PzQ18f56W3c1MJwcbWOETgNWD+a3YPqtCM42iJceJNx8nIsjNVMcOCCAFcmuIjFPYAcsoRLLoR
sZmQRkidvP9LHMum+Tb6zZ6xSHaS/VTcOhs4hVMjXREl6uvG7Z78sIou6tM6tcK7DpCABj1+7bwc
2ttSDxpANvcZyCi14ql/hJubMZJm71DpXoyxkma2nAN9l6CPO6cuIxyr7fRdX5fIYOjt4uhGXWzU
AyqGxhsujdFZl5xddluOAksncn5ujNcCcPi3giNzkRA7g3knOM1B4B8LqZ8CZyHVmvijOUMgihd9
eEnjOVqni2hZjPO4HQfWjEaMX+8D0Drlg/OfbtO9x+TH3SGrqhsO+/KYT/EbVP7+2xgwQV9mFW7s
YtnSmCfAQQ4wabJpSrV/9hzytgBiKNUDL0Xqo4MrGSdOS6VDyPGoy2pTZLp+Bsf2S7VJnKjmNFfK
6TEZfnpWqX0zQsniWSNAblvS31yCQOpg+fYwH8jL+nxvvuYc0lbSdC5qg7t35nm/WXTUVFe6Oo2/
mkyiGP+2b0YpU5lPqkBR4bsFgtQzQT5bGSX1ayVhxLg23/POx69oyV8waLOHEjVQIlxjoW4EV/cy
eL28UFOMJ2/QTxPHoJUncZemtrgiqnKQRGjFOoRMU+qwOVCVmFC617kYPjSOk3vpjITRgKeA+WUf
Bg+vem217qYCiqWmoU5YFGejXiQ3VeGsE7sw1l2EP27yK/4VfKvW9B9Qx5Ajt7GWL6c+I7CfwyY/
tXBr8Ysb8b90B4X990avJwhysx3HtYSNOtNbEmj+VB+GqSjYcS156hu0+xKGEP7KOPueOf0LuzJw
ghzSZV2aS8SsR5vFKvoXHCu7MNCPByW3lOVgn72ItvTYMn+KXyxaG3amPzMmMl5Tf0Tegz/jZFhh
/FDCTvFlMXwlIS7H7PCD3GQ4PnNlHrrOVAj01xTMzT3ABdKvvkqi7ht5o8FFz+d211tg2e55kiQ3
bl2PgEfEkqrbVSUMtx2vYdBPSiNZgIQO1MXUbP3cCHbqrl2JfF0DrVEfrXuRVmubwoF5XqkRkM35
bQfPfYLdQJHmdiixnHKEnSqZ9SPWTTBFNqn3GpQGMEXLkvercHlsNseJUSez3TEgo2R0g53qRjbe
9CsiWARu8jIspiptMR5D3ElAbF6DUKcv0HnOLrBFRY8B6vsMvOP+NxokICpNKklMFQK1kNzEXqKG
reOvlk7OZ9xAxFyuhqhyPneY4w4zOLrLxGjufmOSAMq4hipFptawbyfbvZ/NzeRF65G17y3DPOdJ
xmS1y9sniyHzNvWblqaJ22NJl3zLQ6JC92xzZIT/VwNsV2A8GtSb931YBrABwuTN1NrsjYgvaGud
I7kccIKEHgjc8NYX0BZHHziCmwJhzJf2Atn0b9jAZqDBNMrLoLyRSyo/E2o7rHPbhSIn5pqjuS9O
GC+uKGW2ou2hScz05i/qBuKxjpvW+KI+G/UUddcJxmdQS4ecONd/gMIBnmSpNv65M2j/b2MQFQAs
G09y+GBIuAhE/vQVYvRDgvGYaSdPhrgtkPA1DAW+Lxemb9wv7LjOPqyu/CottICh6G+0j+cjPiFr
bYkwvdg5LejFF1OxDB7jsB3Xpq1fpGWQsbs0Daey7A4Yi3/eKyDW7K2t9/VTHaD+mBa6Cx7jtW13
9YuxnOS0coH6RfVL7VJVLFFWCHan98GIx2/1fy5AKb+Dr4FCgOVspV65YOnMNMm8S92huaiH1I1a
rCset8q8uUgvDv5lLWKK+j9nVdQzLvgx0+W8+j9KGmBwKF0TNz3H9fhHWHzQiEsd6ysV2nEXRAdA
wFZeZ5cFJfoc7UZM3xer8gzCwt/UGW8KAcnUONIxVufaU+g28lpHaKIJ4Hky58F/yudOHFAZQDRe
HlM3gVVHK8j1p5qknOssHPPM/NreVozTWdtqYnZHPnVt+aB6q+4Uv87LPcb5KDct1+N0tMj+bINM
bN/IgKUjBZStGV3ita7I+eqg62fl5/spMSlt/SmbdGwouWs/ISbsDnivqz0hz8App/icBVl1m/Gd
Yonwki/EBvEcrF/DmE4KW69unBCPZxzFFhActKNJQOgbM8Y/lKSBF29cgp1EflSs83EutwzYkrdZ
eqeqhamUzpUOFdaYILWUXxH45M9ti3Oh0No3JRbN2ySB9o0u3dHAtjA4WdVctWbMVWIEm1pdLc+a
mftNFmH9aXn4/gPLj1qkJ2zi2Kzg3hsIt7Lua+0SdZOnefFEO1/bu+1wZELSPVZ9vVavcO9n+Pk4
Yz+GVXaL+6z7sVzMIdmgmo4Ra+4L3uceYosS5mpd8SDR1fp+JK+uWbg4vadu6+S/jJNW8+oAMu7X
kdVf46ihGij79kBM0xFBX7f2JcPEMTHP9gwQCpt2DXiYliTmcL/biNg8Qxj9Oft2s8mK5BcQ7KM7
aN9zg7FnGoCBtt0vcweEw8w7uXKEB4HR3KZl9nWOkpiv6kYzSgqY2ng3GucYV8LEI4o5O7hACvge
oGXb5QO5qpkTLunM+JUTfyX6yTvx1dXY0JAJmdEOecHeakb+j6VHlWJE+5rEUyRnFqjtekH86MG2
97u9a5G3Dfusg+dNPg/RhOxJWbJxgTC2uxJvDW95+ja03kvE4OCQwDmMelLBmhgaGnmcNPpp7wIt
IUfAFNW+hapeBsgOMnhB2szflww4yBMd1UGdXzpQc5uayjuGjbKvUtA4rEBwladL6gU0+5smeOZs
7bsA6nDYTqcpK5/9PAt2eFAuDVmgqzEojKNtH4WsvYtbm7BqF7ciEI9TKPvx1CX5eMJ19eo4hlhh
euw5CcLwhdIeBh0wljgfgQYDLc/YpGEAH8um+VRR+7G2zpeSbOIyoSVZWT9mi6burH+xxCOePqgc
0YoDYn7J3GYVQ9fYT637gyhLPulx1x6k762xKOLNdeeX1IthQCxCll5YxyKYDCAIODahTnevc2Gf
pryiMoG2J3LtRy3EIyz2Feg5+aD73RUP6tmNQcuRj36pkFxRbYAJI9qK1y+YlvH02dMi+Ih1zInJ
7PaIsaCR1vLAvotRcwTzKkeUMhrfW1k1VwYmL/aAWM7Lnpr8l46E1ifnL+qNz/OUOGRm4IhEmO6R
ULzuqOUOzBGzV7Nd+kFdeJF6/TEs0QJpbjIEXa4WAZZZawdRdu5OzXibZLrRH/seIaZ/TCRy9lLO
OtJfvX+J8+E0RPRFzC5pt6RVFje6cjFOc0pGt29xFXrtU+gX5VM7tO9ePiC4GIPTbwXJTIrkuSHr
LNHT8hYua/wgF1DwRtOK7Jb3Wb5p52zPMyt2XKb2XzITjGAKcIsTrUvWj2g2fsr3rLXWPbEqPm/Z
yMuVIayP4fQt/039C0fYVQhencCY58L1bnBj1/gu4g7vDh7/jKiwnLVCkrwUfSkR/QuTtPD20rjl
Pix/WiZUupjj7YPuHBp5CFDM9QAZM303jscem3YafJo7XL/IXb0XKA1p9GnoJF51ToTgiwzvCnhF
Js2WOMkOwpMRnci3zOqTwIxNgPBa6BoqxnfypVBC6B9VHX7LWXgeZPIsi2Q6d6jF1uj7B8py7dmT
eXD2Ozp5vv4YSzvApemkZ5HLnduZFxPw2ijrzVyMpKuO1FODlf0MEHNtPN8KH8TccYb5Yg5t9Qi7
FnvSEZrYAJW7Z04b5qg0rKT/qIN2PYN4eO59fx3KzN4Hhtefkv6ztGGRdNJ/JZg229LtQfapr4Om
qAhv6t96/MPXtANiW0n3zLdPP0ahXu3rZbgxzQWbhE4QBYjMg2/Y8bkTMBFmlpGpbNLj6GjnNq+A
ocKPlhV5xUFYF1dnsh7gR/lPVQ6RPPle7L1Jq7YeQ37XmlqSt+NxlTKR2XXp4zDVRwIdrGNqZl8T
76P18c9Kq/1OtisknyVlWfVzwEvsW8k+TBAzMjYPpWBTHmAZQzqqRsRdSXjRffeTajPRT8X1IWGN
mIxQT47d54c58SjfrMLaxoORP2dFifFkbnRaisJDGhqQJG5aybqwB/MGoYJpcOGaN5Ncrl1jkXek
HlPPBp1WbJj3ET8zmPEr4bIXzaMw8pyc2A11BCeClmK7iawV6pfho9GB07uV2Ks4+/sfhZjcHYSo
wIEGNjtDUeL5guTjNR7Kh4X0q8R1VolTmGmmf7BwaTpl6SJAxTtl6DreU9vRr2UB0kdN19pGm3Ze
JnHUY6nd8JahZV0UqBM+2TXnrXmHFb550AjpO/g+gOB88BHnO2OApyWF6DRGB1h87VW95gwPOQYu
d4sEUDawFwA1qHWv1lD657qAb2ZgJL/3Mv65bBfi75oJhEKkxqL/8xxpm7Rb/1q3G1TBjs6n7Nzi
Db1rFaVsHfiE/bAuAjc83+dwqnZHq31oWO7f61b/XNKD5LUDtTZMGnF/JL1hNe5fer19yWdXO9i2
U7GB5pgcVfMRnMpnu7E3Xdzn72Mp/o+w81puG1m79hWhCjmcMmdRIiVZOkHZYw9ybOSr/x805x95
+6va+2BQAMiRGcBG9/uu9azzY7lqFD+18EVOXvDy0BcTdXH0BtU7VhqOiiiDFesro3+DnZJsy1Kn
yC88qhlJe6A7xpqMiMtxF5jKvRn4EaGG+B4CdkGHMrp3I1anjaOQwZWRIMG45IYYzahYyfUEl/II
sMX7q5/saC5OTbdBxSCNqHe69dnKsKrqXXHmnm7mJOewRa09FfuwqpxLGnXiOuqkvs0ak7SKYal3
Lp9Plz8ng6PSEG5t2FRMRnvfcC/GRPrCsHUqE0dNEBP0ROMLTV6+1QOvOsuyep1W35UegJXsGZfc
VTae4080YMJqaWNQO7dBg1e2c8WzX0G+HCMWwrnmhj/a+lwSaeGlKhMpmDbA5D/pmoenbl7AA/JK
npz21RkMcXmURY00aM6JqPOnATRj2qTWzaUB+ZJZ3V66OsdKQP7JBvMlTYv1w4r33y8/Xf0/lRfD
QVGCJMFEQGy49h+p1LXeG8zCWdGWZRlDOByPcgquRSURjGWpHgy7da6McHck+4gfSiBWczBrbWg5
gQKzvcFIU+fclWLVz7OVwUaeFOdJei+YWyB9BL6m9le5l9CvXU7MxpYafkNyoFJ9pdcwwfwQdzIz
Ke+MgpHJvJqLmzPiVnITbkUC1au2abkZLEhx9E6JMW5UNa52dJlAa3cTWZtTYfSrcZrefb2Z+TXG
XG/RnYiS7IICXHuxmty8jDRTH3uQAxBF1lCH/O7awPcbTVN9Meb20HzUUBR+kXXm+cg0ra0bW1uS
0I2jXNeqDbYogH1LGtpHt6BW9lWwBka7yKbJuSQKftdYafXTo1PgwjDYyr7raPXfFEKedkR8PFpc
NdksAwp4kAP6Kx+TSdkm2emoTU61Wf6UL6wze65ZjlB4AkiRtXUCMsMtgTLu1qNOvA8w1lydrqPz
F+IipQnaQlbXqYGoVryTf0UeJqiAKN1H01tRVeOm1zJybhxx7N2BWqBa62O5CBMm30SNFNlOqNpF
Xsa0dpqNgEYIn4+rejJ0d/OoD1kNY4Wht4gUEsyzXLXaGzftjexBWIBC68myjo/WxxDDuKkwmb6n
QU7gkhr+gB9MD33q00vM4mLXo2jbTEbvXocsnvv5SDFhFH4TYsSSY2bOkqV/p9wmD5Vq22hwhFEK
yezbqtFuUFvcjW/jqPVKPPNKPCCNw5hwDTySKG1GA2JX6dQ6+4Y72K+YqPuSaesnjmoDtllfXrns
v2nE7x78Pnj4v7BNigum27c8M7+lLiL+oo5gqvm5u7PQ+a3zvgv20h5dTPkG8tUizBrjKpXkTaau
TJZHLw8YRaoh6J8zLAzKKchV+xMR9zPKrhs/y8L7Nlre+DKpSX8CsWUuJV9BpbpM8LV9bbXvI92F
p0hk1Y6082qhzoeULOY49hYnrZlr7Rrv6sNAp+rqzxLT9P/o6v8fTScFEqon5FwarscQov2h6VQp
UFSG0jkH0FT8ehNKhU1gNytZJYlzvDkIWy5GPQanJqLHJweWJAxeo8jPbsw8WHT+ex7dyisZ0dG+
BIAF/N0xwVznszakyw7SMUyDY9iZGS1aX6Q3s0y+C3aWHWi0zaM4n9AQO/GjJvzTAx2dTtkLpDS6
4uMYf5CdN5PQ/epuDA3GdI6EnvxzPnVKaNFMZhdNlKMj1ViPNxac/Pkw95Rsq/vDJeo846rko3Gt
igrsZQhwVZ5L5gcqhSWDBimlVBukAx1GxEWpdpDJfHhPYwIAJIhpzkIzRNzIr8HAmgqhE2FmWjs/
wLKfTeq/P11t+GNnaqfHGY0dx0BaObqRsupb3moeNMVJMZt6pwSUb//77QGN9Z/FMMuyQABZjHA6
HSlvfvy3qmJVN2FDw7Mir1cbwKX2zVHJND07qj2YI4cl4bPnR0SLFjUqinjZtHZOcVTTXm2/Xff1
X65RNX/PegUgx6uHMwwY0LUJhP3Say7LnVnqxdckI3mHEzYsUkSLbnx1D7L+glvxDYYgweL0SShl
6AAKUbWeWKOGhC954qK2BbzPtdDr4jlSbUJ/H7Vk2Z0tIOzvZePexEhKiAKhFKSfsewgHNLGv/eO
IBJaUGx/6KJgOtDEb0ZQQyp2E+epIQ3FLhIWRmFvvghBQE0Za7vRVUFAz/XQqtgMIUbu1AQL4Ch6
tUtJJVtzV++OUTO55zKJ+lUn8O2UJss4nZSSoz4M40r2QjXFP8c2XpvHGBoR5CllZ07V17ug6H/A
YSguzryR51PygB9DKFVk2RxOtAi+z9w88v082T0MWwYWRhZxTbCiecgspBBrRxCLiUP/73CT+6V7
lC1XqZPjN/gsTDRGkNXsEx6rbo1BW73KvXjeI5DlG9z5cB+rYv/lFfEcC3Up6E76EoQf9pG2HvDu
hWtTt/42a2DrWQ+jUJl1G16TTi2YUS1eP8wXU6mNDx8zXUCx9aLEWkYBkPtpDhsDsgk5OrHMG9ZM
ZTOMPskP8wSJaAZr3RoRwonCDmF/0yQqbTiLHiLLUmn9Zg8TET3BHAzZa2q+UxQf/3qYwE0GUFMu
3d4vXpyAL0SJw+FUGbzOUbUpx+n+BloCTSdwd4s0DT+BVWEgk9PFOPvbQb26fTSB63wOcO00e9MP
NPWdrISI6Lb3iNig02Op4Zc2GT52gASQWaMNOoSaRhUBmyi80CbING0Ojt7tvr7gKLDqde0TYJDO
Ijmpfh4UteLbnXHBnNJs6vTevDiQf20WOS+ryiOZrK6iLTkWAgaWT3RwP5Iok+n/7AmiPVnagcWa
K/UlraP9ACuPaZGDHK4MnxT8ynu54OlsUkfxcn/4Y3HqQ6e91j0qLAKLvz0+B3k4hP2WBLO9vLVH
FjkoFsiSI66U8lZ1/d3p6ltAK3cXKqMIybdUPzq64zsC59ep4QY3hJblS52+5757k5P3rsSTrIMN
ugmxrITmE1jsi2un9t5iilCqPtyNrEJ+agXjo7R0seZVThaEpPynDK40ySxcN25FGEvl8IPRIl5i
mLy5g/5G3W+TKE7z2t5SLtfzENjuTOpAMzQfWln3zU374eI6SINo7Kr7MogL7gQMUDOjoJ43coUQ
F6G+9aq5AiYV055ls2TsNbGWxJiE5e4misXRkf4nH4TtUOXY6mwtOkkHitwgE99nLax7JovaE28n
2aR17K+sKTNOrWfGK5slqhwAyWhrD48JpI8JHAMbeU2yi4iG2UZwi6WwKvRnC0E/dL662jlc7psY
cyCqsLI5qZEzQ7Ys5aWfgzmIUK3vShwBwutFv3F1CIsNZJ1VaBtQx+fxt5sPm8rS6KPhIVcS1E1Z
ukbnaB690Qo3ft1r2JrmG9lYRqtQq8eTFB1ZpXUJFUGnQCetDp1Toi4zQ2SbtG0noj501llhNKyi
KgxPLLv1q5a2+BBLLfzR+d0Me1ooCjiUHBKX3FHIT8vVznjWMiwCUv1oa1SSqng49Gg4+AjTWMHc
xTRRigejfExPuapQ6Oq4yafoGV8nyKypA7mN4KA4pt2A73iRyp1/HyLhzkrFnaZAe696U1uHQEEx
tMXBewFtPOatIEaI04Nf6coW3q77QG/kHTWm0qNHgQJJCg6yobGPoBRr89oo7nl0UFqGY1jgEtfg
cZtDDAEOiS7r7Azsl3vyFUSfdMBYCZPqZyBDY4kY0g9rqifiq8Nt3yIRXfTapRS9Uf2I3dy9SDVr
GffWNSWKqc8BbGZ2tpUK21RHWgnXkrGNThvk4sx6eZQR2jHQN9Kv0KYufGBfaHvpZhggUmO5IBzU
mjx6DprFin2+r8iNSSFK3k+tVN9WRecv4/kdyGGWCpZ4ahOjXLv18FrrlMGBXT3JDW06lxYX0NWv
c7Ej0rOa61gLlbkQEVA77wjHw2bLByU/rQeu6+sRqapgvaMfg4IMGnhm25yy+D97kXqFg2cfpDMW
nmBwLnzKfnxigsbwLaBHDVMIb/BjKt6QECAPKT/mq5RA6402ZO1T1b15kzVcfRNzotwz0IkAVK5Q
xxTiNew6aI3ci1+wpidagXV4suoeNNTQIScMIo79+uArXXeRz03StN/UNslvQ1Ct5OTedsPnUqNQ
LuypO36dD1HvfJ2vGqdc8etcGvQggevSkPGVKtnI12/Ohx5sjo1cS/iqNqyb/tln5baFeVd8xr/k
P6VnRr4l5GbYFlk+n01LjW5ZpxinNPLUdTLUdGRR0P/3OaNh/1nRshxoHBj2QAyhgVGlGPi3OWNd
qWUJyM/ZEvYdXKgjkRsSBe6bbCx3aWmtqi5xl3Wroqg3toVKunerUpdbIu7UFnj+UdIbinhp0izG
6q9Hw2vSq8pOOIpLZ0NZM0Ebv9UmKMS8ZxLokaQk5t6+CSx4O/bQoykVWuOCxNC5DKhHqrXTzSAg
6ILAIANH6bJCUeGsgrLa6WrZHuXgFYg5v4usD1KvS2NTesxojNn8M+BsY25QautWHYt1Nw7FKp1V
t/G8kXtfG+ECU+tMogF6uwfMGYA/02VPNp9bsb/tMtKscJOhWq678hmpabIOLHXtN27nb5zRXMpJ
m2iTi5sUxbehdIK102PP9ryCEayIYhR+pK+KtsvgYGJkM3P/lxJq1ksM3e8QAZpdJ9RbF+XUEOw6
irjYdYM/wSsj3FMKyOQh1TnKxRoSGIx51a6aiU5tOiIPwqiyjmekk2+VyanzYA0izNfSrZ+m05Nv
py/yHpUKe3wqvfwFj/y4BAjAEiXzgKraOg26IvU+/AhvXg21PBjM9qxVGVw1srPOiAO8K0M2kn/o
75/pAGk4iJvtHw9mUz9+fv1fPbBLGz7uczrUb2WO6peg0xizulojX4v1HTgA5/j7HtFU09RDuny8
h5T5J7YyVGW8HAQOESYdUsQKQEJKYJk7rU15btzZ1knJqSzoBNzvzUYEt6mO37wH3U6tbnCrWbH3
8XdUAcULi0HzNA3k3te5Vz09vkjSAWhfhONANz8V2yJyh3NhC7Flgv3PXqGm+5C8KDhgYguxg2Ku
jlrQmPeG+Zww+tMItIyRm8sxd2FvT0M1HMXAcuYh1gHDH4RG+VJUI3uEbz/mHUINvKNiOrSd2sZU
4WhZ/S6iVG4G1n3sJvUl83GoGEOfH+kVEw+W0KdBHeBsM0oi21OYeP1n5Vb6Gqvz4os8FDv2Z9k2
zcy5xArDSl8U05vUV8cGwGDPtZ6yUm+fZ13qo8z+H0cxpannOnF2Fl0SRArBK3V/cYx8V10+xErM
/pbKJzER+S6TXn0M3RTz5uNxTmLts+xGqX5Dx938G+D7JpzF6qkbF8TZIpdEIGCg7uqnPfXNZv34
0mozUBG88cVLTWE9RNUmrwmAlecKRpw5hUBbZM302llmfAtJdjiF4d8tTYaLHE5qi4qZLy8BNexW
Hu6yNR3o6dPnTl2RZPpmJMzC5flGJxusVZV+I4mPqkciax3oF3kUtC51bY8EppyfBkRNNz7nPQpc
SU6zSFA9o86TU4V49L2NnQ3tAh2Wq23AYg2HuB2WLRYzUoy5zenTtJ4C2s4PbhRX0HAYGwjio5IG
h6iNxm9zzzwq+27XmzP0Vc8g9pdKcFMJ4FlNmRtv5Ac3eM59kPgmpmPknLIcJmdKVGeFVRMrg/yp
aHDt0fNVN5L3JjeDphCP3WQbYdvjSXQJc4+5nPq46aLJviRu+yStFlXushhSA3fd1bqJXast6VT2
YiE/Fuk6x5L8BKJDwHbxAvRqVY09G6t8rLYmmZSAB6RXXsI24cyRl11iNWOR+9oV1qfUkDapws2g
9z9a/2OQbzjkA9/Lu6aVIkQ3SOveuzQrof4blM6mzu6x0U6vdNoUIgdYzGXu7Sv3XiVuY4Vyw1qJ
uNSeoJnJlyRfg9xgVPgfd1NNn/s//+GcdtHumabpUH/GDP+nrstHEGQ2Ua1s0yzyl6NWfm9F396C
1Pf2DV7udY8C8HMablNQmButidNdYo/2Rgf7uC27QPsY8Nc4rEve/LoxD5PVi5VN7egjnp2dY5Ty
+fv1Eb1/ewYEQEomoOghGQZvRQuWn3w2Fbtx8C8Keu2dYhv+kdRn5dhb7RRRNk+3Of32RW3a4a1w
qvQ6usqjOCIrJFEHSX0o1GTbK/U16lUaN+OshpsGUty5x24fImmjBK5hJwG03XKAo9mX1UcS/Mrd
VHt3S3y7We7YCyUVjzFQswq6/p3lrmSV3g7U58CCcxFEPjewqtKuj3ZdHJODTBGQRLImDA+JUM5y
PdMaIdlSiWJd0NJBtSSa4AZgD6+WFaUYRq3kTfPzZz3F8h0WuFxaC36LyEXxZIFy2AurjXfF4EbP
Y5Z9PvAIekqwD63sb9J5VmiwUtwoz9bykA5mtSyjlq8wDd9bbj9qEjWvaWqb5/oMzhWaLXb1fN3M
hXVZXe+roj08KjqPNzOhcZ1FpWBpW7vZo9b9zLo421YShaAy2A7VRetd8VLHijhMCOgIbEkWY6A4
V8lSRKho7wnmI2Qt7O3df5/6aeZMG/r9YnUdx1Qd1XI1VyfwyfyzmxRrag2JMKdB2EwxKffIef/6
WrGXA3zMLkmw5U5x6oJhSe6jvCsXJikyRe/crGjCBDtB0tcaLWdo7rQno6M/K71iLH7c9ZA00Dam
4C1DIo9e1/pRRBpfsFxiyXNe5P5wSuVvbZpp21VZKTU0oozJXVz0pyzbpiZMcbmR7VHGcpyFmvOC
PfibOTjaxehIgKD2Scm4qIezElp3Q1HGnSw8pA2RWRYciHWbu/5GC7lZNnrmUiQGQtgm6nMx+/zU
qICEqGTfAAqF64CspZUiGBVrI8LbmUD414hbWOumVr54ziaXiGLKDAQ3NTTc/TdPKclwzgAh68RD
SQ66lKqMZZvvHvOU1t4BPOKj9H3lh+30NaUzSlA2kJCKWdW6c1P0qV+AEyL3GOTlBDP0ocKPhHqJ
RVrWeBP/3YSYRfhoo7Vdwm9ZTJXy3Rg0IK2zKDOwHeWUDsGjBhXJ/i/5XMShWbpKaKNqdS9wYrxr
3v0IHJc87flejPuW9WiDwLtQsktSCW8TUrdbRJanHvNA7OvZRMuvWxxUgX+0nA9rkAwrwh9RdAVh
9CzcHqf0fDu2pvj1cQt7LGrhvr11RVcT6knR4Ws8lrcI4YljIMQNRPmEQoN7iHzCMD+fKhaCSfo2
Z3pQvz0YDu0x7sL4JJ9qtZ77P9Amxp+FdddByqcaoApMcAmW+ge3iwSDxDYGtdl7itktbackAx6d
krbpkBvDVMqbC92NrRzcBpqez+QPbKnfTq/TzmimcBsQrH0PwpjJfWHYP33iunuRTs8tP1ho26m5
b/X5XkBl+Up5JVj5QSW+sd57zXLT+FuNX1t/eooKfy9/N3LtLffsflqPns6dMNFpcmh4Hv0EjUv1
Pz4C50/Fsutq2CkhguAO9ehy/qF8CIw4NBFdDvtS689eB1KmcLThULP8WD6IXaXpIJ2uw40zP5pa
I1Qkte328lEERVRs6tpmDQGmB2l0urdG/VMummwj3NFZ9j66AcBYRxg16n70L18EJLciOzIdFG8t
K9ppZf/zuwgi8pqJaHtPJs34AE+4nA9QFYgf845RWnzG3PnILp6xeG72VIUTeWdcvN8thJmhBkMK
AyVVsrnyDZDOhSWu04cmhXGn9ntD08JnsyD1uGrHmWY6w0ChIoZbZMfZfaqJSesCsqTC+TDxIvR5
8JXEjFwqsbosWuxJTIkEte7KJ6GE0rDcqPZkPvYsvE//fWw3ZgvGfwztgJAd2BMwKA3e1Z+gOcfO
dFSyBFEZ/awK8hCV+Ir5qWZRuGxhUtzUsAw2sGM8MOhKeVBDcqXUHIf0hEKKmMSNYhJALqk9cpO2
4leG5PZRtce55Gx71aDwS1bjw5+A9/eYZ6n7M5q0fVov1ZYYMdKVSf5RB+Q8dUMJOaG/G2U0//MM
BPd/f9NgNf7gKlLJ8EwVMpfrqfzH75WP5bdihgFKN+jpDp3p0iI6j+OV6kb4Hvu6PHTzRh5+beQ5
N7IL4oIxhEFfVtAA4IY8aDkAk6417N9PmmRMHDDlEjokd397vjyWm6qwnlqrHzfy73ydnxwjx7WL
HXr59chUi///Lz7+WN7aMVjmbKHrYLOACpePTUM4zCFoDMRr8iQuPW5580YegkRANImAiF5HDvt3
Iq/z3z2mlIhZK7LOvs7Jp9BX5V//evYf//Mfh/J58tzXnwnsttkK6Ni9YlcHpRr/2QxkDgKwNyNw
TFF+GCzS26euJkNO7sI9gtqVKlV+eOz+9oRGic2t6sfblpI9n9X8JAvJ8LRO5rc1ae9emewzWz95
kCPJMHB/cTkwuHSmtaKTgJocJm36ZEX13DUibyWGD9KgwxxdE92GNbJWdlZWdLfcckXqz1Omw7ET
cUtnIIhOatL9Qsy8i3LPBFLonrKqXZu2fxSNm23GQiGZx6oEGt8eTqlo0DGNd58pO41/QUgV6OTB
yU810UJdBdRVnYptlU/rwKHWmowFwalT9DEipkkKa0OaKDf0ibbHjNWA0rksM40M9ubdmzOJI5Bu
a73SVwZEo0EhkNMtunBT1PFJaCOewR/ocKIN1oE1ONwfeZN/1ii6F3EKcrGrAAt4B7wFz8LrgEAG
dExRk6odM7Ih+Cy5T69nl5inkj7pd522UP30nuVMA+yjyRx6RaR1vaj33rtt1RUIreosim7vezgb
qQlG1lvSFL8cTz9EDhhKfhewf+49uSCEpNzJGm1woAG96XqAgIV2KvEoLwYyjWJtqUTKLzPIloYX
WqsuC1/z9FmnxBaSzm71pza7JWZRH2Ak3kQ4+pBJmCZN1i+7Gl+K1MU+HFxNZPKOGsLu1nDrBs62
suMS4wB+SVVfeH59EXysCv2+GGV+HNq0jES/71MD4fys9a+ChTC7FzOcqkUxYWSllF5+tBFpflQe
vBqqoY8gMnbA8fn1Z0OlcqVmmAdaOm61VgH096lvEJRuN1goTE3s6kpxqL1Zl6T2rvwuVa5MBwZz
3m+IM1ZXou+IZmk0euzxRf8OiPzCiuDaDrjWggEAYpr+MGE7ryyc6RnI2sJ2DpkL/KINkTqjhV6o
ffXXNDOPu+TFj6ObGwZr+tXPoG+I9K7uvlf8NFnzmvV3PfF2SXJUa+byfmO/uQ7dmrzat2bvLFMP
KvKka29Ooa6ysBObzCjfMG//6GQaqzGQKg4L375HMxZBqfAhdsXG6NqIvh+6v0ggwDGQQdciG5Zx
Eu2jjn6ME/2ClGZxWTv+8GGDul1XY3CrreElzgHXVfoH4KirQo553qsfJnEFC4PiC5AxfNB+N77B
0qkWhKAkRFgUVBB0hPIOMhzP/CjyOTmc4LsRY1hq2IeMjASWDdElxNirZ81HQSQ2Ner+FPMScXUt
MM/+ypX6pzl4Lby1URDR7pGrkTNZdcqAYOA+y8sDAXTFAdbZThmUccv8rDpQti4PYzkUrLv/PfY6
1pFF127k2CQ3cmyU45Pc+3pAjpfyEDClNvfQwR3MQ6IcFwPNZUiU46A8KTdyLNTshtxPefzbLqRi
Mp5UYxfZ3oiBh1eRH+SGsjrh32bqYBIlkG2BXSY/aPMtR+7J5/x5+O9THo/Oh3Ive/yFBl+0S/T7
Sr78rzeSZzhVUcoxLsvN477wdRIOI15/+RA6BN6F/Fy+nioPG7Mj5X4IgnURqXwGxvyvu0iNHvcK
ufd1Th46vAQK6f8+Rz78+L+/nt7m1g+TLiVRl60ujiioi0PPav6fXXkTxmAHjg9k8hL+kb6z6qZ4
3C0J6gIMtMSb5zP8A2EipylFU8d8IOzIBWNM5M/J46BJ3sMZFzDg7l+YwtjPqk3zWVPn8N2MLrvu
m+NK6kBoB8BXwx8zR+wq7sLU9q1bTdB26am0gdMQ9RYx0o0Bw1/dEOQ6MaYzExg2EyQWtLpEvAel
Yt78qtdeEJuZFqkU8kweZgajSZrQT+OcXX2qblFfrMhbUKxHieSn4kkuBYnC9UmmKdp1NgMpR4cW
Mau3PehWHGiu5dLgC0H9JKxLVl0QTKukT9ODYVIgkOWiCMQCspOx2stSUdahNKfvebOt0TlMJKPg
UwAz2xyjqBleUyScrwTfhBg9qoFL+bUINGilGutO2039oz+Zs1y7+2cjz3laQbd5/rgqWF+aMhED
JPU01iyqCWxhnoL+HeWcAeAo31VlkO2zzO5uZNf7B681kBOVEXGqbqQd54n+ZYiN9Ey+1t+mouPS
ibPumdsDBimiQ9d8Ssl37o5OHXQ/FCcWK3caRlrwXvtUTijQUWrAiE+8e9YK9ULcy00eqUoW3Xr0
APLosUE70HeK96ySw313k/h7gWfrFJtPqjVa99RzsVYKCpqo4a17E2SUf32l3BCuZZG3XCKiTAid
kIfktZAT2+bkNYIwo72U4UA0mmd6DcDXmwxDGjYWZAfmi/xrtlt/aMjqz/KfmkL7Zx2GtL/H8BlP
Pl9uObeyZD+rUKKWHgRZU0XUfQaDsL7PO1PqWN+HQXwWFBG+T+zQAx0+cPqTUGe0NN8j+6kC83ZB
nWAsJBjFNGnCyAfE/IDZGrumUA6N7SC2yH0bNR51e9nGkF0bpErH0VCbaxFf+4iKXVSG2VWfEJ72
U/Hewbzcj6oSr8BALNpp6J4IajWujjtMVGloyeq4Fa/yXKeXziGy/Td51GLzQZ5b3Iuqu2hapDwz
3XBeEA4eUBPlL1Eldtq82KItrx+6oTr9o8/hlANacNeHzCAGKMRI8If3iNv6qgOy9oSlEoybExZ7
MnPCQ5y3pypNYvr7KvYZ3ZyAHEzkA9q5d8vmS9WsLOeJ93b3vKmhYxVq9mJy+NZ8Jm1A3lgYMpqk
Ia/Expbimvbj0Ous8NK3xsFCDHwmYE5ZV1pmrsK2oc9K9fHdFK1YCN9Ttn2Tutciz0BLJ139fTIi
5qOFGTy3jqWeqknzl/KBUouOWYvSwTHzfFdj7aIfA0gntqy7rrTBcYwNlXwUDoFXcr1n8GF7Yd3z
xtHu40Y+IjKimgFgtEvY808aU9JLk9jtvfT0ZklobbK3p6y7e3Hro6zDXjYOSC0zPQ9WuoUbg7bj
Pxvf8yJ479yg5/NGMoXLIrefrY6cODoYsNBmNS3sf/KCBxUZ0kSpwDaApA0OP73HEnNwUePPWPt2
AmVBIdxbMEgOGy+hUTwwNp/lpu3TD3hL3lZATXickudFnCNyCbpsXdcu/itUEM6a+V5NXD2W8M7u
PtVJa3ZIoOCcuUqjnaP+XcpAzabaC+G2t84Lyc7wMLh0Qze9CMu7K8KwP1J79Fa1NQYspcPxvcVj
w/DpfDSqaLZcjzGTu+al8DzMvkNT3nRXwahW5N0eNJR5eGjPAhGlO3DplCBo+IFihxSGTmjYUmGq
zl97htr+fs5Ke8rWjdDsrSWgBRkl9q6sIRZA8ny0wj83djI9qRHa/SYBYZP4fb8o6jZbmHpK6rUa
tU8qfYHNH3uFCSDayGY9uFehT5yBQQ9qkFU2Z9eYNhIp1AVgkfrINphRgtdx9Ta/R37SreuGLECk
zuOeG7G6m1xDuRASY61G1hpFP6dS8tO4w+0k6i1JlI08RMdKvmbi0mlrNa4uigaLR0nd88fx8bla
MRHLbmo/l8KuLhX0qsf5EC/sMlP98ZwZoLL8UDB35XuggaktkZwQdhxaJ5xfQM0i2hOhwCpjKoC2
LNqoR4Osx/U0uMexUd1bAWvjnIAlpn9Lio4d6O2S1lxHTT696WOUbehhRt9ygnUWfUk13+7G4K1h
jVOqQ/TNwDJ87ENMdypZIC+KMn0fJuIstdb+6fn6uc+n6tvU6TRgyDaaEsEsPhb0Czsv/8u0Rb+V
MBzGw1ljzGFkFX/LU3IzISLZPdSzsUAqxgv1n0Mb1miaPkfzgTE2/clCMSof8iKGxtBzRwo9RE8n
tv5X6QKPLAqCM/oEJXRW3fo5crL/FZtwHR0/9U5x0pfvmlev9D6o7mbS2KwsizPel+LFyGyz+uG6
bbkPyKWwbUqVHtQL1GTDXworrVlXIFgHFj8apZ/7NrDfov4X6BlkR/RL7qM1EBCfm85xnLhwA4ME
8d6pCPbJEmh7cbmvsjcofnZybvuwWj2STKBGtgj/WRvFVg69Si+SJ63Aw1d3936kBIrgmqBbQqN3
juxMeTVau7J6H4Z+J6yYNW6o/8QHn1xdotmutXuVfPtHWNykKzbBsNQufyV+4t8JiKaVhVT/eeLs
MWiNHy2uU6pqqfmuVpGyrJkkHSSstJ7Cg4O5PAFmdehVn879rG0djCl6irWFlQ3p2rGsBNKpAw7X
nfSVAJi3DY2ou5NOi/xqakZq9zza18Jc61HA3AnywVJxB4Lb6mll6iB3bBS+uOAG9R4PhoHcxRaI
SMfkKciJeEZ6s7HNqHzv0rZZcb3le3M+BHzy3W/V4SlJWvUS2t5HrIcH0wjrsySiOrNEfD7laHWN
f8sKdrCWDHtrKB4pBVQITl+UkFBQ3tEq9zv6r83QX+0wM68T5uOrOe/pff5Bg3M6fJ2vYEeugOR7
SyLme+Xm59ZzmPj2T2L29oGpTx9O1aHOoi/Bap6eGbGM9XJMVf/HWPzdTJbzbbYoSYCBMfC7Qghv
reQh+cl73Qzz3xAHGXeJBZXHcT3SaYFkApqNeoa+HRqKF/K6HnsqP5mNboT7dfGecc8d1Tq96wRP
bMqKBmGateAWp8g4jVo28msO602A6+keOxHtfXqYlk4yVO6V+R08EADoIsTVNufO1BqeIMXQ8XEO
zabWlOydZhKsnMJWX7Aa9ETfqR1Khzx9U2qFsG/EnNY0BSdtMOgIzRqpTDdOzgSowxEWfUTwovh7
Z5LsoE0BczNEOER64k6e96b53NceLfrp8+t5lDgoP8a7P55Q2D2ClyEHYWRqR+EgyNXVrF7FTuOc
w3kj9xAFOudC+YR2rx6jjjpVpRoeq/NZisO3zMdYFt2ODtP3uf1zlgkEhGgG66obIFzNxfGBbG8y
Btpqb8W9+SQ3jDcEqBvqb6c0CndPcKGM/8fXeS1Jii1Z9IswQ4vX0FqkznrBSqLFQcPXz+JETlfP
tWvzQgMR1ZUVGcBx973Xnt/kDDxvAzTwWz8Dd9ZpdbaTcjNkkM3TbKONlWAfeoq3JNGwOjgo2Xej
UukXu8qBQ/ql8ywIUVpGfm9/Cm14EV6g/vGwLXjqFd13cu9ir7oVinaW5cs/R1K8Qw4DQw2TRoKu
k0YwYOElGMVB3x5r40bOBsFaRvf5VVkVyUoJ8s/XO+Q5+Y68pj5X6IsDm072smYo1eCkUwPfZM2g
G5ghhrIJ4E1ScRCN6i4nxWEIMVcUaTXEGwHucU1JWm/zvlY9mp9T8y2wRwxJlaqxwNOUt7qs7G1p
muVaHmYp8Xj27ItWy8Y9W2WIgxyfLXrM/FOg5F7za2hPhQ+/RPUQG+CO8b6Zlbss7MilFOJhTUrN
gCe3KZ68LKPNrBB9wQJHe257nYK89qNfXh3tzDEqNpbPUgCSMCG/9mg8caUp6wQGw1nvHX0/dr6+
i+kYXThXrFtGRmslij3cEblyJvDvWgXttB+1Tu+2HuygFYZNBbAerzbpH/SuBf+EcbwINx8vlm95
SPULQiDSSNDva73hkk9eteHapAhpRLTn9r+ZOtLDiH/42hhGQIY3CcLDsRHEIqoZYiovdGEC9acv
v+l8mCfNaTLGVScCbQkCz17igUYXbYJ/Pj92lfRCAgojnqg5VY0g8dGIeDjKDYud4lxPab9CvKgu
I0KYxtBUrnL8T2tLW1tTEq6lAMBoVIxuFYuYaqrMe5dr6HpBUgeZYd5HHeuE9h1u76opEucovYvS
z9AAott0evikzPo+GYmlmvFTNuv7JtqGFzPx39Bi3uXrUtY18G5vfncMR1j0rfViK+faVNQ3U5mm
C4VpysJsQqCOcgZPpvmOXqsgWI41yGRnVr/S9E47pHK1qTf5NU3rtRQrYIhkgTvYFgyBisHLrAnF
AIcgnSBu6P6/gDg758pOywW5udFqkCppVRhvD7tApATwqZBXSFwfIhcKxXid4owW5LvfNU1Jn9s4
2UtucATW64DT/zOYwBZp9CuK8RtzS76AakLs+vyzyJ+APKZFlpbNzc414+gUzW/d89Gk2vCMpdYp
K8evw7D6lqhlfldzc7wH9VH+ebkRohfLyppjbNwMoY0UdQXFYGwbF7aEFerIw2ftKqBidR/WxUdh
Bc2155LiITXFAiZNOmgvbun0d4XgY1TMGj14B9zcfIr8Ju2lBlKyoLfZ0u8HdFYWqrKt+pr2IMwf
xK9MZiFd10+ItLM11M7sZOHYPrdFUayIdxLfRU5qa5DFv1xSWBYtaM5dkEX6Ji+oyK0Rd80j7nPW
i9rVeCMZ5l+gXSkcV72gW+euoC8rmit3muTX/9mhIZA+zvSzZVMNuh2hTArDJQPsh4wE7gCkawJp
Tpx20Qm+/B97vmDlpsWfeLTtZqPK61Weawx3vJQVcB2tUK6aY8brdsaU2r0G55K2x9G36vvjVJfk
e41lQL15MP9SEJBzfdvBjNHNY+hOyYfJk2nO2GwYth8p+E2gr26x6YCAbIcoZHo/RflxiEvjPWOm
1PZW8ZKHAlSZr1g7gA1kdA6RvcyVFML+ZJHHqHtZu47pO+NfITTTdUy0u4A2CrcPPg19DIjJmglt
nsh2pYXbVgbzqgzz9/IQHnVxqXUqgxlpjXKvWjtNZT9ipf+eczXj3BrJ3XSLoyTNPTAMbSU8WD06
oyc0s4zgF3LwX7kjknkpBFDhZW88Tf8Z6WrQ7pN2GPcyPcazPfviKMPmb8DZlKs8QMMhXsYWLrKE
QJdjS2LD01COP1zF6h9HSdEUYIVwvkpBiAks+CBz0nObeAA0Qd1Bip6w4AbHcCifxhld/NXkROvK
bzOGw0H4w5kAR1T680aZpfr0Bm6F64IXjbrdg0umDRq5BkScrkSttPtorjiSIPicwV5XiCbDW5fg
OYuNHalTAI7mO0vYit+kROVHedTN2nNFiTbKU+c20/dKJ4IiHcPuaFZx/ARnO1zIF4o6aRZG2Zm3
2AS5bcZNtf4LsPnLs/EmIj0LqvKN4WCib61q1wN++MzhT4WzvXlU1HmuDpM36qr0UiNZ4ENhkGAz
LTFhyTz2/p7ry0aDFmPjLHDCJwfY8aaayuDkq01yxNdfbOsmUG5ZrTnLlvy0Q4k4a2U6yrJoiZTX
ndhfx20S7rXKi+5hau6weCDkG2PnZheTctYL+sv5TOTKChI31DFfoFRMV7IDZ8t1mpqRPNBZOakR
pjiZKvkqURI5rI2z4kxpEdE9VZQ1BrNkQ2xr8+J2SAxzK+p+K86CJzFGDcuo0Wb71jES2tfm76Fw
2u7Ak0MZSTHDbAHXWXzXkvin3HG74F87wktfErpFWtNGV59o6Nm0hVhu4Koj7eHR8TFaL0RAj6ez
7xJ1b+tWtn9c+1aUBxcadD2koqJfw+ooL80M0CnokzNGwiyRVYhSK8pZarSV5fZvqU5ElZS5ln3g
rStFbx8PgXw+DLGebOz07Fj0jzSjugx0Tn6PTbAbs8n/5trKtJjobFmI6girtfNdoiMD14Oiu7aK
G62iOo0oyAmqDxQjR8dHC1XuKYE5fFKS5gu5h+ArR0lsq0t8jtEO16d6HC3ofdIRb7elTqpvL4AQ
D+MHnNgq6J+8brTXFkjZ1ygsy0XS6RpGYjU5Vz7lo+plT60mWJx2XoAvAHr1XuaehnVkMeCYnluV
LHLq13QJ+pZ5dhGx/Ipd5R7oS/nOpJ2/kLp2zaLS2D/wFY/LM4MCF7bd9MA1EitiHgeEZt4Uu0d1
XjOpjdedsjiFViSPs0Zp1qlCaTUE+dfLZeC8WIbZ7Y25HpYqacy43VReMWLD9lJ8Z5+A8WVYaP8K
BCrfcJroVIL8tW0urtrvjNdJ9N4m7SmaJLbfJUlj0+O2WleosrKIpxGARFxuzpxFk/rARnSTgtlj
9ds30y/QyeYVMHdIhAzYPPh8462puVQn4Y1rS2mHtXwKxrNLV8YYaJZFe2TGZrSWuZhY13w3fDqs
wdAEVxUs5sFTjG+sovRlrYbppR9RGP63vSLV//1q8T00W2XxoF8Moo8OITNZyhSY6TAji9UwNWc9
S52LLAqZYb6qIGuvaVRxtUbwgCON2eXUpvq1iXDW0Aiv8ZSn2q0I2h9upePtiJJXtwTeJPdyvE/L
khH3eeqaM0b++t47ER9fNk5LWfbLBoA8pyuMoKKfYtYIC1wQx2gGLxlZx80nxi04eXa9ncJq2pt6
kN7oA7SI2lmVNJOSrIXj00ZSlshALTprjfU8pIP31cDbyced1IxXFII7tymBhoFbupem6M4PFwSo
Qh84XvSHv3HY9rPL1dW1cqeWhgaQkbRaM7JJmK1QtLvEyDoQGTmponsY/f6QNWp+ln97VY24k42A
mOe5x5W2uGJKEoPlTyU3IVGR3P3avVAa5dQI1951DintfJvFh/0QnWIrAG2anKT4lF5HvbMCyJgp
jtu9CiN6SzqV/SxUzJBdD9PJHbNq13YqgQRp7J9Y9XZvOGoXakvrzM9evYLMRZKvnD3+1Ww7hKb9
zBgCgIvx4kaB/WsiD5RCMP9haea4zMiIJTdy0heECFl8joaAHswe8bQg2JDMoXIxZhh3B6Zpfs56
/NlLh6/atRQcQFpdW+eH5plvkwvnNWtWKSimHwTUAsD3tM8eWM7Gxym40UZo8tJ/LZrQhglgPBk5
k45BoJNTdMX5IBDiQOJaBYbI+OlGInjFaOpsXJEo+9aO8CI5erlsWyKBnH4RlKO5MQyNrGJz6heh
ljYfcq/Xq03SjPlFLnWsJHI3DZ2i5Tgl2amxEYw5/C/Rb6WoyGxcv4XZh0eMG09q6yibyEzbN6Ha
19LwiKCawnxjWniNRxfIojSB2/NhKGK0aAguFBd8Od236rPFJj3PGqohszbKROaGPK1Z//V0395c
mkb3XC1eurSKnoALN9L+hlsCBYFNU8nOzNMwKeHd6+KY1plqLYXVKm9kAynrjCXlVh6WOauurhXd
0QrymXoR3lqfRFrme/avFAVGgjjsu5laBLL4tD87VzSE3vXGJnZc9eXve/VMW8nkbC8lPUWlV3sc
5tAcnFX1hr6SvgIQnDNvZOjjZaHYTmnpLryIZxy6tG7ZNU59lYDWcIwBZVjHaZ5/2GFUn8RjMjKN
0b7Ku4tcOIamTpKhFoaLqcYMyN1PVOshI6uZxudsNfVGqsbe8Uq8SwpN2jbD/9G73TEYeWYKdDgH
+SCujKrm64feYiC7T3UU+1tiiadCcb1XwHLlNq16Z5fi3WOexvhzsAZ/lWHRIjxVa2+0NhZyXSs3
E0bWfRsDbpGHFoJIeujQ1BFdQrlCxkVcU0wPKCEQ+zMMyxMNieG57FEFdQ5UPadJw880x+XWUuAd
vLCwP5ybF1vpIScAa6lmev+E6XSp2AolhkehqyWjegeUxcxMh7PtwQ061fMEt4sTHa0MPBqniP/I
z1Zu5EdtgQ/0RjW8PGoKAC3fhKErLB/0w5gAAf7XUyuJiceyQzAo9aTumH11LzSXQbiqGdKe+TCa
p8OR7v6RRxj0ltVgDpc6M1Bea7azflz1whDioGf1t3jIptWYoYlCiOvcxBzq6S+J+zRvc5z7Y9PY
1mvp2NHx7yk8VcfEwqJsqMmvivv6LFzOpxq+GmCLdTMElEtRGK68zAJ+rc1XQpm6TImMea49lzoK
MtRjW7cA+3mgD+nUn2WRWLt+APFF6c7S3sNy7+vVv++Tb6nTsn+8Rb4Q2F6xSAxgYq5BX8bt2mEj
1y59PCT3HCGEPCpKgD4PWi4DtGEbW+9D0TRM0wuxnMa4+hNVBKmUjLzjkgDIwqnU9yZFzDVpg/08
DsTbh3lZ39w8luji4pxGkblzwyz7eowNjZqsi7nFsiqd8VxbdncYHELVDXxyJ8aAGgodPV3JtWam
jOWGtjj3DStDWz8u5eoltYb8WU8gJtYWi8sZkd/kDdz00NHX5dwEoc9sLB/r4B5ZrikSsnXnF4g7
sg9EY8P0zwBQOUr/dehrSvNMItPS++eU/APyHX//fBDm3F49MF1eDuaJCT+uFEO8xkVWUMbO53S7
bbewBCEWWvDmWHO/iqQSn4IR/rpvKn2npF5JiYZya+hXltW03yEPwJ7zcLcFPm6axuyDXVE5xjMc
GMQ+dmL/LLvqWJtB+DGMlbke4BgeFSLHOtvtt7YOvWQi7nyhj1X2k7gUglk85SMMmINE2FQ3towW
4vHULqSwRkpDAh94btMh/u4HokHt/iB/MlHH6SqoE/9Q6FrzHiksvuef2EMDwoQy7nap4gAsTheP
jkJ8QKDVPQeGWt27xrzLqHEEe4Qb9/Zc/OSASUjU/mpztGTcpDyNdvJXHMyHUWduC3oya2tmzTQF
Y+sk9A7ySG6MgIWSUSrFV/uCJNhugWOqfHescQV/0lil+sQDGtDvOTes3zKixEhCgzm0+1vtw/Fo
GeMP2cr8r01N+YoVOhe4oEs+9HnYzCVuzBtchyz8GhOc4nz0z72A4mZlt1oJLIfbg9r4CXadBOVf
D6YsCoBveg76DsFXG1pg3X9Ecb7Phj8m0vI3QwzdwSySaSkPhZKVm9Z09Y08ZMFWLpFu4Od21Xqh
gGskvDE5STVPaIeskLR4DqFu6Rwm5Qv0BLLsJr1+0vRKOzsEiTYeCiC8oYdqruSUVOi7pPeapT+G
/ilw+jfWGdU9MaNxQTysvQstnCDLaD42jZIgbBdOYz6OR/wZ1VFiJ+XGnHt2xHf+67ypK2fDikIE
Xkg0CjBAO6CVb/JIKjSYKqT/K+Agia9EqyGFHfIdkXDNVeswORGkQmwgCdVLlO4+hZKiaSe7Vg9/
iVRNC208Mcw/qUMce6G1xSsS05Ywh/BrT55r4nqPPrREHCnoCw0oASb+fQfbpKEe1CmOIcxdL7br
kQqolO5PHf+DA030T+sYV6dUhk9UgnhCE6dfu3pODJqpDBdUXij7Mr38tMvOW0a9VR01tbfe6tFb
mBtPb9GWmkmWIo60o0e6neGq+S3QrZXXTeEqFSwTuVeMFywEpY6EnGCrqJgO8pzcQHatLj551gpJ
uEZOBzzVbFajCYu8i9/EqzE0hlsY5OPSDcLhYIzmzxGs5HOTNOmBqaexDoAZf4fqEfMrXUSkgG95
dFrcPwyabdnELFYet02fbQJFGNuSwuGSJbUPhAlpXlcEE4GIHP59ISIwfsEv4idB2ONS5mrJBajc
lC1KZJ0VWVoGyPFAcRb+FJyroS2PpWZA1iV5uzeC9tQD4pBHXsNjMI1bIALzFzEQ/t6MPMap8nuo
WMoehUGzUgiHWA4R4SOLvyWm3HPbnL6XDitIHoYIzRsl8w8V4gp/0mbKNY3lR3eZXLJVBIUD05SS
EaUpoh+MPxhUOPkbLT38Q3GPJd3KS4i9c9Z4E3a7CiEizx6Nbp/hNWKXNbhDUxzFj02dJekczFEs
Hn0VHMqbOoy6p55By+q/7RXCTxEODdqOYWqZrTz4FNtG5K80KuY+dxSinYHd56LlYSc2GnJENfVW
DwGDXxxp+9FU4qd06N9DvUVqMR85OdKSaKJrMh8Njv7ba7txE0XCPMH2UoGtM+EcHedb7VTlk1EF
JqhFRUXPT7/lUaOLzMHfJzMevFJxDpWG8X5e2ZIvsYdpNcCnCnHPgyvdOVrivmM2WxayYzafJyGT
JD71rKUWXN35U+8Mu16V7WitZD8/tOkIf00+hC328kMEqvyjGhT763OWn27T+cY6V6tmGRTDn8DV
9WsfW/EeDgdmufkJbvDrehyKmHBVjCv6VqMLB/3aT7dykSQP0yGJFuAFjWUZ+92H2Xc0sioWLvmc
3IRm9hTYuEXrGSctmL1871rjl9WYxpNVG8aBTK58Lf+Apc1VfPSawStPqyrd9J4Q+4Se4SsupWsF
Af2747VM20svvpSMXeHiTwpPf0bcESlTl7wHLJzZxq95B2/5Y2ecz/RmdM7V0vw1sgORgTwBL/kM
W61ZahB5jpbUHiThGaWoc5/stniJRwCg88xd+D7sYIu8BpLAync9y+iElsw65B+KwqFhfQsxo2O7
bfm17u3UDPcNOatnoTWkLnXgOOysITCb/t4rUZkjlXLqfyvALI0ETv1pqE5KFEZYr5R3rwTaX5ne
dIyDYby1KviAPOu6H0lVXb1Yd18HJSVCTQhrm6J6t9SpfrUs9arrRnHXOzV7xRnPLUJP34MqCi62
m+SPwy6+/P+OJnL+MCz928dleQaeSk3Hd0ffR7X+I2qnpL5k7J2Eu8AW+qb0iY8eKu9V62z99Z8j
2RZU+TIfgK+sMfU0697BUig8c3wZi1sXZSDpWbSf5TtFFodI4uE1POgaSqf/ckiPOudWcQ1N8DNL
Dad9gnCeJ7Z5iWD+vaRDtpMgF76GBjF9LVZdg4BMIC0Rnm2+hU9yLwFD/djDTncPQK3tyBHYYhW8
20n0UzaeZKdJzctVrijOheyocud5rJucMv8GKLC5yEG8sMtv6N6ai+SgzkfWPIzP0V+tFGec1hWw
jDdoPtRiCGKG3jumpgULOk9ZbhuzOtWf0zdB1dzbsCt3fd9lKy2zYyoUH4GfPXcJmxFdUiW0cCdF
ofmEJRXhgUK1EHT6Wv68nduDu4tf3Rm17Cc8RiXywlIgumFA14+6EAkFm4YKsgjp68lNPUz6G5ag
TQabv1LHZGGmmQmhLgvPbu8Gj01CKsIid1nhyiZHOsiADXuNVK0/x2QnLMjR+JkQ3ojNihaG0WIk
NFq91q8YVpGfR+l7MorwNe1Mc1uiKCNpm6m+LpEoLCL9x/PbNANaEyk6M5qw8a6LTJqMImJ23Znq
BZx49UJfe5t4dfxcdyb//rhTLhIgIhvz7eAfgX6jOWobUpEQr+R16e0fez4irhHRHECsaWO047gN
+1586gGx0XE+vTIVzU8lXmNyJThfJQrS6zDbIGVNFl0wEFcz67uNgnXM46vVyB+B8Ln+OUzVvT91
7Tc3TzQcxVF3y1oC3RGg+bsm7W9weov92CT+BpZYdlF6z0Oi028fnuP//4rkhvyfiTO2pqoqUd+W
ppPjp5r/Ed0zwTVCMJWgZAVCMq+N0UjDjNt4hGYe5YacBVYff49Ns19FTvN9SNIfEuND7HN6yYbo
RxTazhWzbflJImdCX9H+kTNPfMrpS50sg5GAWZvA8WSKlCu041SQ99q0rXU0Sbegqy+eUSqP9BNc
bgz81hB4+6c2D7QrJZn74AwZkX+T6KEMrZoE2gWq8NdFto1o3FAJWiZ22oT+JdKYVyW331g6F4/K
Jo/GdqXPh4/xrl23KxQf9C8zfY9ihW8qUohXAmJT4gkt5iU/soSfUdVq/V6BBdYMvfpuQRBdmrGX
3i1cTDuyiYmvGQE/zZ1fuXAyddPlYjK6B3oFDkyLwNg0WWNQYw/YHqZ5vPzPkfxp5iNbTbQn2Ub4
5zVZkuUEQ+ZJzJ1vsPRFoGj+tRiRz0xuSFqLWzPx7MeeXALTh/9VB+dJD0IcDFVIM1hmKTckymHa
nTM5zVK3P3QkB7JX14ZEpRp5d2gpxFd6nqLSnZsjos1WqVV13/mTHz3Y5QXjchK95h54nnfpKVCG
P4Xlu3cbmi6QoWT5t52VqdBjJq0jokY22VSaijbp6ws6/c7ZsmJrX9gN7s+iru8OxdxXZ0D3WnNl
p319GGefoyw0MwSRi0fHt/W1dYD5efHoAwQa41qwBxFDrrNUmDlGTDvFJd5TxxlX6Jl4gebCRFsx
3q2xLo6hAcAhERWLD5dBiEJciMjIFnDNS9yXFFuDbX4ifdFuo+Ln69YYWPNmWfTmpCG8B4IKHn8w
IAl868q736Qoe1RrO3qEBGaWPx7XPI8gUIle022HzhlfNQdFXQMMc2D5vwLW4VEHOXZ3rPQc1kSA
nocrYf4VudsCrxj46kWBkg1rAf/N3fxPbSOUy3BsLsY66EOQNJ6/BbWlPFC4uv3++IsthLjItslw
CLKS59UMarTzMj6kSCsXVdGu6krrD5ir+o0T5n+UPIeSMmautnz8D3QmS4txTIdbUipUpMJ4h+c9
7PSoi9bgPKotQW8IPzsfAyZX4sqavxKj38Z3JRarmCp3oaYMuRNzLk/M6cDyPLjELqX/ohH+Gz5F
sc9TMzkNUbCVP6DraN2yModZH5ZbzxMJpHsVP4GuVoxqRH7T/tnweHvJQfFB+CmqfeeqI3O7pNpM
Xhi95B43XYX26v0xfOm7zwLS4R2cNonFFNabvqT1P/mFDQRCsYmFGLL3oqVNw0zFo37WP6XGVQmb
YGMZvb6wJEhVi5VwiWsKEuLMcf8Lc5ds91LHWp8t+xb4Jop3QgDn8a/cuFZ37MqcznZXiaMnQnWj
Nq52yWHKJIvGwYsXesFvKbJI4YCsNCebIZ9k0ioGvhPLzzFwqKiO5EZNJ0KshTjy6KyWgx81W9vE
dcv5Gpdp170ImDwrwFrZVh46yG12iGbGZWOVzrJqzXwrlyzi2+MjcgfWAkLNTknaRye7sJC4WYXx
IpwckNdUuLuHS75og+q1epdCwmxynr22D9Z4ccp3M+CxlowfGl3hpbz/VyzH5OWg1da0qKLBXsvD
EjMEde3Ux9TPs+1pKEn4iZu25NbVGq8F7PfZG7bwkx7HbRXXa5u53VY+Z4AoYA5zqvaYuoW7bLLB
WLt5FRJ94BonGAeBShBc25THxz9sHI1rPSfdzwCnkEyvxxGw8BUNe+jzrdgmxM8daoEveWugi1zK
NZbcuPNqq8k09dA9lofw/OXSLH7202H8ZTIsWNhGw6Qd4kr9iQM1RQ0RVqcitmYWgb91HKRS5LPi
pUkSm5TAeUJvQPeUa8DQYRJAAfk7TfjaW3wl94gktQuMXpPrvO3fusb/I9w+Oo9BZjMLITpCfs6E
gm8sfXJegjFIjiU5jUMdtxvi6ptdIHL1I/Vy2tpMheyq+f0wY5DTThhcwM1d2p0g9j1XRMCnQWhe
7djrjk6blOs0YW3YpSpIpsDYS5KMUqrvaiEqQNhXBLQ1ym1KV1/J37RKvJIhVS9z9BAfSV6/dx6N
HW7cuN54YC69kON112YkIUyEBal2Iba4h53XiGJaz33k3nVlXSq7Q3lef/Y0Vk7FnGqfROPPJJnD
NnRzK2MJnJKqeVJIGOr5EaEO5jcGV/YxKoNv3az4kRuhTQaaZQztBE+PyJ21Yik9ALqIymcqX3mr
UjHMMD1uW4RLYXg2nCohLzOxzjWxAHv5RVXme3mrBPVpyO6NXmfnsGBpVM/VrrCj7BxwmS/Gih5B
mhrWMkDQBw0L2R6xp0sltbX3PuF7YOg27MF5Ai852XLjNckPs83rQ6OTEF96zfDQAEvtj1suyoEZ
W1ohqJDdQCt3yivcTSjXLC+sORZVj9xp9fjadYy8iasXqzHtxw9sgd2+0FRzZabzSgcYxo4pNoxr
g5WO1+f5Cw6O6NJE2rMUMeO4herrmuPB43EQ5m35XtlFSQhY5CxMJyjfVd+1ifRlKBIbzgnQo3cL
LNqYRYBfQO4FPWEpXskN1q9zbZWW1DVIFi2oHCRIQOn/nUNdSoY2e9PMmqCYLLFPSdaS3pQKbyM/
bzvuxMIJmaLKZyoQz1WgtaQKIqu8qxif1n/31MrQdo9H1USvf0GK+YsUOciWk9wEXvWhxml1piDe
tWGY/3Q1RN2t3X7HtK8fixFAWRRn0cHhEr7EWTet/Egwd8pJSAt5QmsYXW4RXrJnsyUu3ka29DWH
pExekbLc32SOCJ1/cptHAJG9pt0IrfT2ai7Ktbz8/MzYKhMrNEcxui2uTvOis/ZZpJNuvA9YfbYU
WSG2Gwafc41wCIOsOIyYR3jGt8Y9CH95QSVe7PZTFpHyIKq+WZP6q6BoPkk8Zu+19snW3K1NP/n8
WO1N2h+uf8gJsyZJKjoFdczjziumOWIL58+jte81ijiHhvZTaPXwU0xXGaXSGzoZEgNB7I9ulKbV
5XF2ZbvCjO7ZfJFmDi0tRzMGmNcctt3g7B53qt5c/M3NkQsIu983UKrosBctKU/wtlyGQUMqTopd
2U+WKd7lJza2Bs+o0C1PnYHrMWuKx3kvdx1+5uGD/PhxIz8/oRD3qtv5a1GE1hV3w48RLdjCd4r6
1gaY3+oYQICqBWu/VrVzpbbJIer3w8C83UH1/lQh7F6gEB5+EmGEVgwDjx3Z2WK0ov7KUrBYWtno
frPJuSKsaN3j4n8h7UK9GUXyVs2QKJ9OI0o689VnFQdtl9VPNfscIiSWO6b+DI9BdvBzK9FOhvpU
lCdKoz+Vo76y9CE9y+59ziiQFW1rPoKkIgyIS78ZK9ZoMOEII34P1UjbmoRibIc0MN7asjoMHT42
daAal7Hd1E0woYuhWllSL1A5/rIaG3/fDkl3HIhNWbDsqlcDIusjEDnuM43ezK9wbI7KOcjad4+Q
mSN3mGAhv9vy6x/oZEmMZW8d5FReN9LhaMxvka+WQdreuIuykK5e8XTXtyZGxVoO7/WQl+92o6WX
sUBkmYZhdsWe+bvNnHSLrHDaSGGr4waffph79M49nF1Z/izDoHgG/ee7zFElsGCKKrCptrumPHOu
0z97Ra9+nfu7F4QhT+e8/Xpf4SflmTyJFbrmfOuUUGq7pA4hY1P3lEQBvFtah9cxS0BSGLQ1RNMe
FLtm8NbU+cfDm5Yr5V2j62gSMfiuunwZaefp+2H8ydn2LAd5TEzfA/jgeAgKFsAp/5glJSoxj3NT
PUpZ49R41rbyUN7VgQSifi1fY5LKjm5SVs/DmL3IK0L4DSljvg1/vCzNI+YBho9zkRxYbb5MiMTi
khcBCgZ9YunUIBNQs/Q+dCiY5J48F87npvmc3IvdgBw5X1sQFUhhRKYFbFwCZ+RhowvksIkBBj7A
OTMTtiVmm3klbJY0BHSYDPWRFvzBHwY09GrmrtyR0FL4lUjWhcfNIOXu9LhHj2gOEIZ0z9Lazojt
W6UC6QwR4T2rJjmBdHrtpXxxNDL6qAr9YdGzuiJ6NP5lEzNOJMOP0hyd5VTo+qWhP3zs2k5bV4VH
9mipadvWnKDVVGp9y1IBITgfTb7Io3nASwuvyh/Sa+ckSJtdvX4BCgaBPSVbU9Wju+H0OpEUsbEi
dDv6oaQfZupFn3ZOhgPxXU2bjBt0+fwTEzIhSIjxjnaqvqlmt+6VcPxXgqMedhpGAJJRYHPTilcJ
pR7Yi6PEQCivP9yOY8VMgts5iFLazqeJ+JEwMu3vohiW/SyeQXhLpp9Q4QbVPmVKXGMcEE2/knd7
uWmt8tqnPq0kIpEedWtZ9u5XAYcPiy6wE31zedgdUh2E8uNBkQ3ZitjPlVxXhF3DHcOZqlUr1Q7x
fAyvhqmHyzNKJiPp0cjfb7nvAKW4ZBLcSCYiqUOQaNMiCMDvTHFRfYQ9/srAcp3XBFZJKtpgZYA1
J9FpDNF0mQszssSnRWG0m+LIXSuFGpD7PSMkDMQG+0qpbzJiI5Y5G5P/pComeSza91gH+0crQywi
Lwh2Ev0gz6VmRVqqoedXA/X7MjHrZr692GjjZoHjhERuyV+TrOI0tY5kVnXPDe2lHrjfWxoM8JGj
J8mltbSi3CIE7DdW4kLfhhh9sLp0ZQ2ow5CcG5seQ+dORYr1SvoSk3R+O5MkyDeGeSli5QV4Cksb
7tqQi4r64E+ucmVlzuNJ4QsszizKSh6ZTcFXSKxr7CI/JhOLV6PE6Vkf3fpaupWyMCoL0mJgsRab
lGqhqqimuDKjJx5dr05fik+6Htq67ugFKUxkl/3/EHZeS24jWdd9IkQASNhbelte5W4Qahl4m/BP
/y8kNaNpzf/1XDQDINklVhEmzzl7r70s+bpo2huR37xUTqttiDrTN3B8X9R6YZjd8n7Za20zPEkJ
ed2eRr60pg2/BrF8TLzB/NnBq+E8dKJVnVobzZyC7z7YoDYzuw/+hAEGF6d8GHQOwOVakEWOR69d
IJoKTOR6BqSmnonojhkTNViOKkGLKTcnt47IvEncL4zRt/SI4mPHbGBn9FR7edNrjw1SJtRcIjlr
uDcuGpmCu0xE5dZDaLSn8Ln0VTx9upZjbbJUgmUCBXniOMtWicEtu8RD/o6/nIWK6Ls3ph4yoG+Q
Dq5+cVCTXuCm0WVZ5Be1ZV+NkgVIw2QWGgDCfBk51F81bTJmd+Ii8/FAYsqG6LxjaLfmj79vRJF7
CYY03mjaUk0aeXv1C3ovZDTEp8yOPx3+ibOa/Qdt0N5VRXEUXt3vTcFqENylPFUmvx+CCfk+O9mB
pUX2LfdZSUcaF7UojLZkQnQIKLvuGg56hyaVrWh5Tm2p54BeEQiIXnHTEZa9CVDPfzgASxR40Lav
tRbwK2IQ6hAIPKVZiZ7VIF+mJMJY3W4Mod/pfgLSW3jzQ26/gfDpt6EJGMmrCYW1YTx9Mim89/zM
DVd1DdQaV8SKwvNZdDLYeIhYjj7RotAiiTtVQgYif7w7Oqe0EGzIBVzYCcPMzk0DTXFavCkmIwou
CZCTk148+SKPL6rlwDfubwnX815QpeQoiOPqWAhwn1iDZhqZw39URrJEauJYVb8WDPzAyMpvVgs0
aJG125310RIN/xpV7o/ONpjCF+QcKb+iUeCmqA26dVl2e3fcF3+N6HCJXGjTLedNd7UWK5LmQsGf
fH+T5u58jEuUfeo0ar1pPjaOMSN36V/gE0zPSL6TlWbL/IniF2iTB5ofrlP4adpvQnwZQjP9QL6V
HtwpIoNhKZl5mmFk9lETH3YoqUAwcQbx0fl+c8AxgbsIdz5pEfbmZkCFLzAt0CnUsg9fq+6GKu2u
ssKpPej6zz42hkdMlYyEQ/rTXGxQgDspTdlla1Zb2Kj2t97FMjghx27BbzCb+VmMbXxmBkwWUe9o
R9U4ReKEzBWVwMlNwQnZWUXjMiz9neUX86309FqzQoAALUutWo2p9o63W3xkeOJwEyrSXUPvX3es
N8g4Syixuaw9+/FAM5qOd+mj3jXS6ocyBMq2CQ5jg/bbXEaAQfIpvYYo+6CBmlZ7TyqHOTIZG0Vu
Vq3LeIiOIXEZwA7YKk2nPbT2vMVZKb7oEWFnVvBC0oM3ofdw6Z4WTRotOQyqvZMl7SmUMHxqcyKd
SJfhTg5BvMt1gn4SJw8fhjbyznmMhSQNquwvUF1Bphl/EdzQc8sEg+/Lsbz3B2Jjby/oLgekVZ8j
2QHDElN4TUGTIXdr0cksHYSkYKaXRfMJRECMiqJ7D0d5gF9T/iyd6o8N5LyHxNcWjXXurxSKwmpg
3+eek258XUduknNbufaNs3eKcG2YxXxtl8l+szwYgajOTYKl3/KKtQf1cq9qjtmNhp3Zk+qudlUI
UughMLKREKms3KK3kKBMjjvSNifLRX1TIrFg1y671MrGyRhgMqjnkq4hkBy98BeziNpzbaGkHcgp
GB/1SXcJN/1Uh0dlk6ew8nqrOEuW6xTAK+WxIteUoaQb86UTNvqE3Je+1AzfXj0EMSl1skJHQdEP
vyMZN0KSTuiiOrktU3oOmtPtVBVpK/DF4hNyyYr53WWxg7FZBZbRHd2EyaozIFxWvY8mtoZz7LQ4
ThYHN320v6CAuxdtO2qBD7TfCF9SjmMU+C19vymKXrC3l/t56Z6oVxlgx/dZql1c4fX3YSQf28Ag
xUbOxaHEi/cwpmQS6bgY36cieY3CUrsjiBXde5G9m1L3nwkPwhIcwavPqSM/bSMlHKGq0NpZ3j6k
qj/V9GFvtjDVEaqZd2+cFKeXF7gETnnp8IaN6yy5U77eAtlqI0WwV5VndTHETHwyszT7pO2EX5Ck
qCNlwb06Uiojt7fCzKbbOax0YyB9CGG3TWK90S2yVJ4PQURI/C0XrtLEnamxUgtiIrtic9zFfd7t
1PnbowpcJabtrj2tmzZj29JLacZicXBWny2hZrkZepvbt+UqUaiPF3rBvOfccPPhDQ1tXCKBvS2o
KnSuN+dUQyLsVkdAtqoawsfd6KDSLrzCLLYj8Ncjy5TodXm+n+XaLDX3rUJKvLX7lguaqd1e6xgJ
r1kUxnubiwV/2HwX2Ol4xfZHFoIcKAVj68ERg/Uz6CAKRmbyfcpayVRZc5c4b3Nz+9T0qtegj4x7
5bzAVUAnMVsEpxXxVEmmIWNmWVGadOOVLNManV08xNUXvKPdpWLmQPa0/aYlof+kheMXDbviX7je
/9yoyzNWtxXpIu4PdKsgmBKG1A3LsoT1z3dtLP4qh1K8kxNeMl6b2mcwE/UWkGB3LgLtUOTYp8JU
wiXONOD4/NZXAKS/tsLluXh59c/3gbs7cLP8krDy2gWY8x6qOEBNWg/RF6dgTCIiqX+UWAYjLM7f
c9eAUjzG8SqQZztAJr1CoXVJcq3f2SRFHEbfpOirqTnduGkPrC7sQ8Rc6mEImIQ6g299JWKemjPp
frAK/6ybibCJCnkza+XgfmiKd6Gaj+YwHuepKzZql5xWkDVVvaY7OT5JwUg4qMfkW2xn63YJU9W0
6n3ZEV5WXdsFW1EHjEWlXTkHE+n4iyy7HFsspRLoC4QehvnV1GiCRBIJd5Q+oga1P+oSaTXSheYJ
PFS1y6hqqvClNrov3WLHnB2hgb0oonulLlI6I6U4ksF033dlvHaVspe6/+ZL+CWUj75pgUPICTKn
mzitLmEfsNKLzrbAY94vrBdttMgXhDgGgturH2/OtT4Ecbz4RJkK+NcKGpzaU75wloHXrNbOXYmS
iWxj+aXvvfRiAMJ7KkEVPIQ5qAfLZC4RRj8DhuP3Io3TtVIlo1TamJ7UPoTAx838pj2LoHzJrJjB
ql/rK3cJRysM44veZc2L2yX1sS+mYENL564e+orindt7Exfm2VvGtGpX9JL4INtaK3cc1iH8GYtP
LpEmZU1R+tspJfmkJU939fuFlL4ks9LsfZz74U6Tg3OQTultlLmZnKZpHdLnOBv9sQpASNgDZYDb
edpFDc+J6wXXOj/RqajOOG3zF7Rj5AFbIt6p3czr5Nm18SLMTnFtWB9gmg3mM6Srch0u2d4CcNvW
Kain7AwsgWguCXyQfNN7UXK0p+5I4eacjVZHDZcjW1TKcvWQuY1zVlt8/YTIFbm+1YKAdNy5F6D7
evmvTZ3TZuUg5xj7AFpwbuIS4462jeJAe5kiyafLAjLRS/yJXf99IPPg1e3Cp8mN5g805yQUJm3+
ZACh3mW9kVxIGeiRi9T9dly6FbnIjbNbAbLol91FvLya6g7G03L40Mlet2mm3asjB9k8BOyA+Zvm
mLe8lDjnBmmWgl27pY/pZsN5xD6yCpk9sY5pn504CY5y6LxtGnfiU5RPQ8zfrhXaR+rnRzWwVw8O
0eXr3iz8vdr17Ty8b/rs2CzGk7Aon+D16k/SD7dK4ABmRX+qfG2jvk1ND/Jdk8MMwZMM/Sme3sUY
Nft6GJhzOaw4Cin1axEbTKoJnEOfQFlbgMt910Km19oQi4OR+fYWBMCn0KL+ZzLtMdRymndG/hQj
lf0wR6ZZ8NuMo9nP2tYrbyZTa+lfpb5z34bjUUk61IOulcM6r8J43zbi8GuGOSNzISpIHBsZLlfQ
0b+mvW5uQVIGT7ZD2JvdtfZ7FNefE8SpHyBNVkwSps+RHsHWaLp7LmTi1jS2hQOi3BRgmEdaTr1h
o1ecwWaA16firMrHgi/lMiV0BZQA4N+7FFDBIevMad34xKhGfTGgwR21L2UwXL0xWmljlLwoz+my
h+A8efGy4ni7txXwxHo6lccybnzCx3HpNnAjafQ7xqqiF0baAop2j4jNMy7JH8pfb6dgyXsQQjpU
zS0A43AbK/mES/wd7q9snYkp3qn3qge+jOPQJNWd3dBUhOpEZ1b3xgdpG0eLZiPCNvbSBYAlpdPA
7wX/nab1XbNcxUkXnO6ieniojNklbKBIdqXniAP30283zJXSoDUdDa427NzNmN4+tfq3J3dul0Is
ocBphuvtmhpmwnjwDQPnpetLKi7+mdBENOZzb92giYifQxSOOfc3/7O3ovvf6h50x7ATR8CLiIYW
Imm8dKlgj2lmSLeKNv1dilIHQzJhKq0OuMF1iIpsWBmaoSg+GPDRxOR2hUjigEGzvoqK9S1fWwJX
uxlgXZIUoQIk4ggUtAlMcyMpYVfq5KC1QMPShLCsdplGmseK0C0D/es2YU1G55p4gDDll8m4Jz8A
5DDXnUQL53tyj1Mm2QLsq0hqwFwe63pMJpjxTjvY/eWUHmaCPZVQjhFedKKAxnVQWv2Dlgzj9vfW
JJPhIYR/tp0wJ/hBBVFz6TYSQHCHOkk/J1k50S2tZ0ydtodqc5lJQ/dYOVZXPlCZ93e05Ho0YTXB
tG6sl7sab/O+cIN0m+ZQJ2u9yz9D4Ab+wgIB409stde7T3NO1k7jgX+Qs3zucVyfPVada6ufgAjZ
UDHzkFVdCGqk9bT3bBDf7JLFsJ0DWOMjVgs3JBv8mUMlWRXxEByGwg/PhWm0x2nZ0izuKGGKsFPt
qhfUW6a+bY+soKLzsGz9fnVpa95+wO193fwKAdanTxDKx0CMAJGSiLqVpt7ajvkqEgy2wYp6tTvY
eC8IAC+ZBZeVv1JOKIsoJT2ewyf07MPzr8bmyMjZVz637u4/bqE8pVVPZpO2P+KwZh2DtcXqMbmM
ErtLlCMY0oLa2sErfFYXZDy49qMOoU5G9U6d9fFQhkfDJ4Kw78vhIFLCDlROb9brzz7tKmwKLb2P
IZQ/FUzA6h7srJ+/G75FeHnb/uq9tlP5lg6TvC+XflrP8OTNbkmps/lCQBVZU+heSZOF7Sygyw+5
16G9QCwNsWtYxfRrr0osTSeAsgKyLHGO897pdGDkS8uuF332xfS613Z28m/R7H0bBmfCIi3xES6t
7rxvdh3zsPUtB1Y9qRfF1pDGcCX7pHjw6Udz2ufxlaTaMyHi+Y8wH8+c4fkPGbTnlC/t5lRD47pp
3Mi6YTzqpn7tta54QHCdvNaAbJfPPVbjK7HDOUKR8OmXlT/U4eUEj0xxzY3DdPCUVKQAmj43iHai
MxnFdr61/dR9N1pETEufOONUY6GWn8mGrp418D8Q8ZixF2mGWTpEhVVc0zgsQOz1gAeWf1lPaFF7
zME0Px5fxcTqOU2e6LLirtIBqi894yCjQGZtllxDr1jSZY2jQQDhI6f7ywhJBNZxSQW11PNVHcUn
b2CRoS4sMTxKIMBM+tSVHVJSzhk8mEdn4eqhR633CfiNzXPQ+eZbZMbOlfy7dtUuirEcg++mgcjv
WynYWdQMz6U9/lSrzmWJmbfu+AUNTb+fmNCAqzQRXy933kjrkvMsERgzbjE2djwWezLPm8eIjBV1
D1N7DvevzpzNqxv0GljaCZKFTacx9dK/lqy0n15GSAjaMgxL4oF4Y+8OhAauLZilG9tn2ei1enwn
BubN0Wjn3xxcTo0p/yKCs729YczrmOKdwfN/vwFWGgPt0Tr+8SbN2JG82v7fP+Vfb1CfQ4o8vLZe
tOTLJ5eBTvGqhpPyMVomoAMjWuTe+vxsdag9l+cTx8i2uQAtjJPPeutS4/Z+N2E6IwFm7BkKt+sR
j+B2cg0Q+nO2V0dkHM/y142vZOAyIHujdFzqxLF06PvjhZx1jbYpYolL6jb4YCfHOFtxzLI78LIL
jVn1tWt2368AiZOBuRwFs87EzCZGwKnH/D7NEIA1y3xjNJu7qHAFiXhgSIToAQ6GwW1xRzDTtC+q
/NdunvnTvmnbr1McuCvC1GI0Kl64hm7Sf+ie/xZ30fjDEuW6DmiVrnKGOmnNYiqexk/RaeIsF4v+
ZHOTrI2SzGP46VTD6EILO/ffet2+VrWNw79z3/Qs8b/4rSF3yAxpk3Ay3qcxk9MUqvp6xBl7qiFp
rOvOK55s3x52xeimlwih4jkKJMGZgWc/dGl6aQpCdNThXDf87d3508CeFPjtRS0JbjWf63A+uyQJ
6vir7cpqX0U3koGSQLmiCpZ37UyRpUZKohbwTv05PKM3TLfdMov03FVYkwg6W0a17Qn1hqjED0r9
jnI/JoIVqX2Olj+LXtUWpX74a4uKm9U/rvmG6l2bkfFGSHxnVejOZNa2piW/mz0SXJy3xetM9OM8
VZ/6UOI2R3HdX3WwUlq5xeaMU4lhJDSjC5AL70E9SN/bqPWDJ4byPjfmUzgW7UqOdOfU/QWTrkZN
5P2FJQUDnnrVoVjQiJJw2vla+6m4HSszbVR4FdZbDH560jhMKJBIkPXy7N4ae2+dJl31FSvSDaeC
tT5eAdbSX0KRWjtwKuvcC0s44ItX0hr5TTKyI9c+5ewurzFzKrFw6/j6Ue3iAIY/2hE4no/Vcxun
+TeyMQliZMGxmRbyew+i5BTYbnO7EDpOFZ/mTvzatd0aedWCyIp17auWpOmjbvOBtYm0qKxk6UzA
H4CrMXIQxJbXeCFAzaUWnDDwY5ldrtylZEaa2vHtH4h885vH+O7mDg/q+aPExcqc65GYWgPg+1Sg
lWLtVJHbt0LFSl5sMdvHiiLrGM96s9NHurW3DxUgNklHOqPqIq4ThHGO/76blTQYtZLU+CqKP4sQ
wYOWzNGvrdK/chfqH02T1UMeBv297SfGAQNdcWwLk0bt0hezUBAktRY9pGal0SuY3/3F6arW2yWZ
RWvONMTCeAVE727/2bZg/+kj8gkuE8L1DaJwPF13/ggwgx3nGVwQ5UmY4pxGOcElTmR+UVseIpS7
GS4OaxfDfmlrmw+bIVoWRuS8ZC3lPQTSaWMsuxTTxRnPDICFsnPId46QRLb5Vf2vboJbq0yN1rwn
2DtoIKmFyV5HFDIUvXivu+nh5nJZeB7W4nChD5/tB5/5QDW01OceI5/QGM+z3QXrAebdR7540Enw
su+ToTEeGuziKz+qjI8spiyKdY6bW3kSMDt8G2gOKy2+5lY0JetYPouymP5H0pT4MzTbNzHDWETk
CZ1xhflnvNYQ0RWJqqk8VZF4SKIJ5jV2EfxgHVaDWiT35Yz41YUiA4/Vloff4mZR2hIhArESIuyT
beN2d4pfqx6GBXVDNCrm4o7kx2aw7BU549ouwQt5AjPyVGrjzOEUb2+Mkwi/8bGrBFe82pvnB7I9
h32EvH6jKIq/d9UtjXV/+T9i4QznTzuMb5mO8HXTsFzL4r//ityKLDnmgXXSvGk4gr22zhmpPip6
kfDkcp3XyLSUEnvWGMt4uOBvu3oca6dwqjDmQyxOWvlFSbrZwUgqv+SvptTkNVE0j25a233y7loo
kJvWCoydF3k7On/1k0jLB8/N9UdTNPkz+N2jlo7pi1GXJ830rYPAu32nO55HsEw0fNFxdnItCIZv
/uAjwsRxTIeTdoHpzbBJkuBckkdD8EY3YqGJ4s1QSONZLFujhrEW6a2H2MZ5rRbLR6vXJ5lVxYcs
aBrKGmHxklCNeN4/+gVO2pYU5255CPTgbQq0Fj8BBg4yUMIHCoGMXjuJAVAXNIOOV2M6OIRvmtfO
2FV2naBYpFTWAu+UMbg8qzyPYQG4qC1sWSdT4GsjL6eUH8z3AK0yAirCAFlvTzOcSVMEFmd5UKC7
NGiqlT3gb3bybKvGGWr6pB7CePmFI/fRKLLh9n/+puNlQ8CPIz2SZTbitB1anhPt/OY6LpbdlBCi
XWDgUE7NoEvXACE63MD5zFo9248iHJ5dPwXnL6fsYhte9u4QIR8CaZxH+rtTiGyiz1v7mhet/tRY
5YvjV9ZHOGox40EaRmVY6Xs3Hsd1uuS4q4dZD8pdZ1vc4f/9HIVMt9aV3KRJ6depLsTkT8bOWuZi
VgehtDGRiKmb8TjY12E0zDvVh5VOb+NR81aDgck1ztFJAdJY7K6bEgfHrh6r9AtDhB/qGlM0LgZB
0ln/+WL931cXy8Q25rm6TuikTXcBU+h/pNhNJFDwrG6d6j6/KKsntgptZxlgKNUp0jmVtqN18ms3
TFNyDLP1IFr3XPreYTC0nlTDf+3WtcA/Su5KkZv/f7AzrZLx2tsMjVv3Otv9z87DbfML/hOIC0r/
x99WJWs0xc6OGLKp57Qq0a7//Cew/kyb5C7lclUxHEuHYGCYf5jsQOARbOgE9Qnmwds0hUvUs7Cs
TcFACnlSSnpmiEknMbVH5u54HArgEIluPw+1/jV2HxlduDs9HfU1xi/rjtzdMdhhzk+QA/5t8olJ
3d7OWFf3g4NMWaYxWGSdYC5U3z8cOznILvI/kfK8zFiZr6oxARzYP6X++Kn2ou7zFlZuowJw8Y/t
1cIDFK07MGT85z+M4/8Z2uubriCAlLheD0cwaaR/PzgcRLB+7mUDiWsiPo0gu4CX3kHVfwynJP4G
GEaJAHvB9NlpGSDR4vWP+JpsJHRd8FCi7gvHriALJ545vdgqY326bUX/fk69OkoI6L/fR2vn24zN
9ez65XQZTRso7lIHdQO9ksYuyuug6R4giECuQEhsWQppSw7oeBVaWhMbz25f+vPBIa1mWSjhlRJc
hLkRfIcRQKd9odm0lNPElJjNQXlYerXbUzobXC6RFgerSqNA1+uk2MdLC1Q9pBJHHJN6cuLEIiJc
gHCM0/z7ftmqJT3QNI2bnXrBd+mvFb5JTqWJkJMJVngQy7DLA1lzTJoSn+2yi1Llw2hoMT0WNUyS
2msuAc6Vi9rylq2G83dbK5h9VI4nc1G0QthQntahZVLgw9FZK3qyoWHwmCtoK/RbUjTvLBf3Jglg
mC6c/rmOUMOZDabIcNF59qFsH0vkRQmLuWodiOHZ8aF7zDJEArjQmFUse06ja32bjRkeyoOitrLd
ZDnpOZpFeRfgBd64ftbt+yIyoSbKYNvVWX0zXlqLMyLys1/PwQdwVwjMqPRoMF4BpvznQxtBOw5I
ylLPJw1MiWIkzyjCELvvsBhuw8ULkZnQz2jXVaeB4dBbjWhQzyEJxRlN+gWFH5FeriGvefWZOirt
W0b+JiA1wKOdBqcsrwedBEWif7DwJOdk8F4gu1rtFmX+0k7L7nUvJki8qeVGW/LNu74LzmpLJZ1j
05zPaCVCu7RWN18TQljUHmX22lLaojaEkadYtEbhD1vPMYiBnPEimWZpbNWrc1e5Fw8GGgCPpd/Y
p+aFQxgo8TqZ5/FrhBaaUCKvxSIoxZMbND+JzSLXvkVMOMrgsXYG+V4ywtuwLnPvcgJljqY2EKU9
yXeZyWynjDHw0HJqfe4srkzHvR8JuZclZky79Ys7zdfTNyhrtduLN1L5xpX04X5MZSyuGRE6G0sk
9QeKP2ypnb6jwWptfpPc1JZ60I0RvpZDKGMscXK0Q8NpmGyUR3t0ZAjD2c13kZTGCaGcvskil2I/
bN+adAyYIM3NPjMmuqNE/nmUkV+7Tp83UFV1YlIEFaxINxbXSwM2pwuiTbnVpiHPLyaMlxXwiJm/
hRFgOAc3I7LiNfUrHVgofOHLtDyUQbEJpGY8x4N0NjoXhYMyQZjl/DxlnsfyYPFz3bQb6OPCk5fI
ghZjd/q9wsqLnLZc4nvoyqzmEVO6gXFTjltwatExK4xu9fuFsc5BJWB9uSdEYUVubHpP3GyzgrpW
fcRTkm/crvJO+AaGNwPfgEqB6RswGoHnJ49Wmp30RYE12Y2zowNICAJhaivDINtlW9m9/b0fNIPL
IIwZnLReU8h1FBBDZ+apeKsYCAMJqUkJxTRRjANRyV4mPrnnIdMPnO8MeS4LCq4zrYNphc1ZIU1b
xS3Iesi6Os38W/UqybY6e8KFG+MOVnottRnzwNg5Z1eYJvlVwjkP9JoOvrbtrd78QmzqfjRT+1E5
L4IJQlqKVLO0EV0xuIrWNNBq/gwbwaqAXq6DGy+H/pN1roVMuOm3ppHpH5JLFdrMEfuE7Ha31KKi
9d1tNyFlaDAhPrdRXt1HNQdYxWUqC4f2hZHMbeGMRGNFvrN+9aWzvfleowHDGAzUcmVFNIG8frqF
YICW9s7CLid8V2ZwH8rGIx+uvKq1UOgb2jnQzVeJTdlMVNueldI9tOxVTg1oZWX1rCiqokEIGXvl
M/x22gF2l6xtZTeA0AP9pos+e2mKL8Jq3weHU6zUnrVGaK+kJOx0c2iew8qbn1ldbzs9Dd98HODX
uvNZteud/+wM2drRM+8aVOUICcHk/HKJzCBabl6VhYzOjVLVeWVKgF1tQGER+iUtQ06ESfPWIb1Y
UDouTsbFG0STtr2M00jeXXrHsKn7ntT5bQN91a71AwS+ZvagZGWxdO70pMkeigKRM5NCTNFd0CMQ
WVDVwkmR91Oe9mlQ71kD5wetoC53fWtcZ7MT0Bz0IyyTU3nJZEQ+IC0tFL/mIpDEf26J6VNy0u30
zJ4PdcHbuG62q8w3R6KKs6sqW6fOac+ORqSZEq2ph9Jx3bPhzReCDklxmCfQS5Ws18qmEUGxJA5C
/1HiN61czjFXe8hCh9Y25ufnOZ+eloPto0QHvq6LIH7S6nbeVdILL74+JedhejPNmGGrOYq3usk1
2DxWdVG7y8mO2BTWZS+ae8vQSoBXbfOhtgzUB7ct9dxg4s1J9E/uaf1jPxuUUI5bky/E76271k8X
AeWqzsLmiD/JQzO/hF4s9CyUUzi5RFOemFSPoLBKXLpF7kL2z6JnwuThMYeee98NTM/Qrh2Dqome
K8YoVzFkK1PA17ta6OXuZ867bdsPxsOQtt12GG2iADxt2th4oB97MzAfbOY4zRScLDv8HqasdEPd
GKDSa+5Wzq71TAMqQb60SPnrRBOruMtAbwZL6E3byxgCi0dQ+1J7Gsn0Lcxycz3owbzR6MowKkUO
eTO95b1+8RzXwFoLTQp5Y6ufq2Ymu+lfopQQdpnpmSfoL+73mpABwKLfvGoZmuAuhIDg6cC9aPqC
+PvoF8X9TAQCsxW5n2bRHqrQBoG4fGbU1u2TDDlCXfeYBNW8QbCXI6CN6vtxwU/dOjvjnH9Ggftq
Lo72MdPy24PEUMSFiYwf50HHZnoZCae8ZIFbbDXJQEUr5EMNkmGsRX4NspgAwAz/gRGyXCAbfFc2
jn/xh2Hbx5PFKU/wygKSYXT8Ytd9fTBQikSAVqEhFu78VzBhv7dhW9wewDumF/WcJ0Y06H6B0LWe
vwUBiF11nXV8i7lQy4p5V3biYcj97f/5M5oYlsBkE2yCv/fWJA9769K45ZNmFdOXQiZfpzQ3vy4b
Id2Y9ciRfVToDFluXDP0IXvaknSYCsOvdgaKgt56YqM04UUoJWEKVnbrOFyKp2YIPir+PjcdV9vh
Cyuin+3k/WVqsFDNhiYBcQZAlcNI23nwE9ZqN8s9n1+TFwZkvMA4WXBDY6vuCPrFmJD7V1Vu6yPu
DC4+GI4s8VUtDPuRrM7QQxaqhGmpI4wNGTDuwUpszPhkudwhG36XwVATFU2vuiN8QCmZgEHr6qug
/12fw8pkkhLNOzRbE+OWbjqrrd8PRV2YG/Knf/5z6WWY3h8wJt/06KQJXXiWjbxL/6P0alHo0xL0
+xOiS2QOAxbctV4mxo5hR34I+gGikroG0C3GKFF4KCes7MQ6ACuJZTUbMWGotpr21TEELsRBnG/c
TxZuF41AnnNbuG/qO1V/RQzUBTGp/ltghxP4B3Ixw0LDoNj731QgxtjU08O8PDCJ3kozc6Ak9yiP
4/i+lNq41fomBulrllcncRyCtahrZxoFy0mZFEAeLa3Xz730HHK3G31L4gF4X4hJr7+2ftwkrUv9
9ozE+9OO5EhjhjM8QGUqk9p+jbN08TrwAwGJHbsSV72hX0nM+qkv+vVq2RvZUxrpNAvjtR6FAEYj
A78ZBQg2QnuT6PihKHj9XdPWyIroZD/1gfaUSDekVR1GSyroeJUFUcz7MSgLAhIxhE4sVjWa8aq9
pRpdFiOvU9M7TwwZyIpxRnebTMLeeWFTb71M19f2QIEmjGG8IF18jFtY2U5Rz8c5cukORSboq1r2
J0oYogWEuFRMac5YZr6y6K03Rsj3WMvqgPuyOfVLw9Z3JuJ6XI3ccM/OEVvR3PbyoKKAYBJMC45z
bqjv3dTecYGY72enh3rSjZ+Iik2axHp1VldJ94Nxa73/X0ftfzdobTopnm+iERa0U8TfGwYDhtIh
9ehYoDxgAjMi8b1orfvd9SyX/N7W32ipQdL9NBHc4jfNXtlUI5iVjS2hEThzuOnp8+25+1S3CILa
j3/tqiXYRGjN6mZO00NvXo2WS59w+fIz3TEOlhase3eMH6nYzcUYzOi4jzGZX0nUKL+CNXFXWeCY
91LTPKS/i1u8DKenfGxhw2dheoQ2oL/IKHxRFjtWLOZKdOV4PwcvLJ2SreoblO7Q7As/vgZOXn9o
ZDARZULjtcmh9MZVEN9as77WoJhWK2XTzrDkIDnq4jF/CElP300BTuJ5sLODn6AoVEZheEb1KU/b
n2Fo1vfkdaw72+2eG69y1qlRUv0uu/0UT5c+dz5ve0HRP4toeu2Y9y6o+HJvzSSlWnmFOgaA0F4F
pyaJUR4a1jtr9SrslmCteELVwGjZcNpFUyfcY12N2T5qwuAg9RSdlHD6S+GizFQTq84n5hFwIKEr
6oxrxQFxxXRSxv5qgAJb2SNxLlFtMkTQgLTAp/Voy7Nym+7j2JnprSz3OsNAnGigtqY7ieyQ8Rmr
T+SG2LJOLhXsPx+alv3n9dTmUspaynbhK1jC/qPPKZyc27YrBohENGwKKvlo8iiVdsrQrLu9PKQT
gxJFm8AyDY4Te6pF28X1KSSVpbJkzM0d3kufZ30q6dKW2TPpDL+2iMvCm1n8P+rOpLlxJNvSf+VZ
7ZEPjskdba/eApwpSqExFIoNTDEk5nnGr+8PYFRlRWR3VrdZbzoXTJKiFBIJOK7fe853UK/aRufB
lHL3QtbFXU4miTegxbpq9NvKCM+ya0AtLvVWjXF9F82xtl3rJbZJWNyb5MmoLO2ou37w0MNZ9gzQ
Dl/GmNNWTgIdqWOdggaPTPny1++TYSynaJFOAcna3/7+N0UT0BA6kDRdGUxauLr/fArHpciLttaC
y2RlzGoJbNv2EokBNPIB/wSFHlUDNDGm5ZriAMPYQRTA4j6AD9KeK0v/vj5Kxqx5CNISiX+p36zn
rqU7J7Yk+UPtKOccY7Dyhh7oegpENneJSzAq9HxW8V5qt2DtMLh1k3nRUCO9Dz5Ma6uX3XOPxWLH
KaVdIoVxW5TmrqyM6K11070ZTNnX2SU/BgEdfRetk+fApFvNYqdtJ8EaaS8zsXVEtk7HFnTdLora
s2MQhBC3FS/2x0jz6nYQx9Cs8jtV6qcVzcc0kNyAuNQ3chVXwIXJzCp8yIPuiJwY6KDdGJ7eKewY
1/WPiAHezZShYWe9yKJ5XwMo4xnGfA7XlMJW21d2XFnY3Iz0xme2kka2+4iOtt8JSR8rJF94YXFp
21Vmq5HcAlHDgg25xHkvO0jTODBPth6qBW2QcbKnWYmugLzIwSwfpY7LmuWF69GiFT8JcmLfrn6g
KZbquHqTrmYgbWBhlSFtRDKdCQKjs9gwN0+bpr3morMbMw9B5TCdzomJWu1hKzUajP9pxGeAI2Ek
PGkiw0VOnXGIDeE/OrAYvBbbOVj6RaSmGXl8QIqrDipXwalClng/SQt68kBzZJ5d416NNwNi/G/j
QIDg+oJEPcaC677HtnKkDirAH0fuI/xX7cpZXmdLbpgnxAa4lP1CJ7FE2iRCZf1+pRTbjnmy8iJ5
d5sm2YStbB5rYnWicS53SBisYxra7VOJBtDrVufiwmJbkH/wAsrNqGv1Q5eH7gEjy3wSwazdmXld
bbs+Iu6NSoYpjle60XTnL/LQcKH35hOmRNra+u3/Ku9YqfrRRYjT5EgPe6k3j8ngd6ceA9ceBZzH
jID2Rq4OaxcnMAPM9skESkP0Lwqekm2mz3Ztndd1WGvQX4shT7AJwKjJ8n2u++m54Sx/wV1WEjCQ
I4FbWjK5TY8XGgYS+dDe/9F57TXd2dVObWAb+akba9VddQPI8SQ0rbiNFaiSNk8duF7LOv7X64/5
p7qXwldn3oQwjqJXub9UEKVymhkBinsz6kSjgGfGnugE5tnMdBbuRTW/PicJuHLlqUm75Ho2r6d0
i+rtmOgW6/hympe2zWhWuc5ZwuC7WSNv1k7IaJNWo4zrM2UrP3V+052d5VJV4ZMNZuo0mr/abhqx
QiiM2qcy0ltvzU9cMxWnsiFsTwvYKGdWfkTOJWzn38zm3D9ds6ijbOEqx3ScVTXx81IM1sdm3k6z
jbHCw5T3dCvZ+p4KC6CTkOCZYdK++JlmsVoSW70+Pxqlsy3jqT1lRS43bqt6grTwgq4NlbW14oYZ
Wa10W2rNKj/JmnVMBj4iCweojIrs8UM8yWgvlql04wMrXp8LMhHtE0WPUcrmJWfZmZo8e1JEpT4u
5NWmK8tXRq3OzawvIZJ5Akhlbh3rmGRFe7NqDsLZgHrRaue8zkjpXBQLo/p9xQasE+Y6xr2Pu5bm
AmMSWLJOfGdPEWzzJKTfxFPrjdUW5Q6o4CIE/8dz60vSSADwnukZLc/rJZxf8Du3iJAG9Ndy/Jwk
imC0uE0+dEVKJKu/CIsGnlpkRj4unKTI8le9sad9GwQXvbYpu5y4+bDeWMtBFRsZqs5RP2GfTU88
+pyYltSBbn7vG/ZW7KHIEx0TXXnlYPo7u6q1Ww0qw1+fKIb6ky6EY0MXtkmqJMNLxDY/Hx19NPZJ
jVXnEvi5tVlxLbSXf7ftQmFORmKfY5jc5W79KomEucQYlj1EQ9arxYFkgcXygqhonpShg1BZ7g0E
LGwKi2wYp6+fwNv+eP6PV/xxD4tsydaCfnyHkhhq2qVIALJBU6O/2g0P9T/vWbP14zm6ju+lSUjz
uGjK53Ywf2wT9LZ4m62ZSJa5F7eKdLVDvNyzq+eViOmkzMQi/81I25tVmR+n+PVnN/s8T9YEQldH
KYC9dgx9NG0SY+vaY6pNsoyvFmhwNOrKXOt9f2sPXfKatVN58p2eRWZFXRRwR5jjNMUBIJV5O8u5
OBS+Mm4Lg0Q4hirQB/1HjeKJ9vtS6ycmYX21P+8HwnZ2Db3at25KdmQ8FneTPpH/DEzgYHVutFuv
zTMUjENKF/tH05Rol3BX18lTZ0RI8KZMkiowvWpDOX6obDXDEas+rUMrJOndLqDHjzG9ENtr/RzM
GZkBGXMQPY8e11ogJZDGj4OUQHGNwFUYZiJ05aMxW/5DMfWgjhEsOwRX7q6jKhqLlEZL3WAbtGJB
Nml7strMx8LQkTL4zj1vQL0LguLHvYKpjZ0i61s77k6MIDnQNQLTBuMyLiuiwcVpW1Z02tabaLTf
E9aXmxQX/84FO3rgN64830SlTR1HrK6DS7Du+JObAtZiG0Xi0iJNLba+sYm1jJnNCrIX9EiObqPF
R8stmEwSzrBbzaIzf/1WAbrZc93Iz+HYkRC6jj2IZcUprg8nt0yll0RjfQoZTJ0h+4bX2tvgDEFl
V6qNSCpSM220TgwR9c2QiTf4nfpeGjFWC7PLnue+nx/YFmDI65jvihi6Y0X4eynKW11L+dyrgDGX
br+njXhZBdsOm/mN2XZIspcNewSTZr/qQontm55+uZfjyIfKol94/+/7ygTSwwdwboz8XZsBJ8YW
zWolonynls1JQlDUdlZ0EXxhUxdpTT0dZ2l8NE3/MWkL+0WWKVvULLWPVcibOQbobOa3PMTPuAJm
ckxC9Oy04jgjYD3HhX/qp6G5jZBmuLL9ui6JpSE/IhfsH3/0mxGcHwkoWVsI7phnN0lZYWLOi5sg
ym+Fj5Sqs7MXY6nD3Zr8P8A8669PCQuEevnNK7aNe2Ni+gJUQ1zWm/if95xhXySOdrn+VbPtDEhE
uMG8Ox9MWX53MrcGqU6E8TQbEG50rS1ur3eD0j/nDpeAEObcNlzzSVO8GK5eb/ukxaCw0vAL49Yg
2nJ1BQUGeicnftAqPJerEDXMCDGErBBTRBHcmZXq8d8s3OJPTRKG7QaaGldZdEqsX3dYoLoHBjVG
dMaVS25CVPSl5096ARzT2KBNbT5cFzGpPnTZ2HssGdG30t4FXSe/9SFXsLGqHC+z65GQSljWNj7m
oz3Gx6I2dyDNmod6GUrqwsxA9uv3VdpA1gqeeYPknZHGBaZMImH7GKXtdZ5vV1WGgXP276M22gQL
WK9UOHmv2xjNwa4xpYSpZGWNttrUF801gdet7x+tJMS7bXH6g2Zdmj6TGQETqNxyG2CnvF3FeYYi
GplMI1i/a7Y8WECl317ZdW11qltY4HvHp/vdFrGDWxbb+Lr0275sgcKTCyh68fEqIjZnvKKtX98j
fRaWtmlAX7xI9P63CIiB7wDRuBmtHvr48l4GNYynkbCP/XpRWG/U5+tbz8+cd7Me7ykyok9jkaWH
pNWaI/ge5wUM6h1XIbl103HfhnZPqtBE9AEGoPoiLel63Tr8MmFC0K2tN2lHAv3aOqyXdizZRCiJ
ujYHnahTBQVhuf0FYCqQqmEl7Cijrb7YJkNNxAUWlvqyaKJ2jI3PZqeeWjUwHRmSKrit/EoxQVmQ
GenoK0bwiyLcMlKoecs/ghhjRaPKQbCGGtGh4ul7Q6u/o/MSN/EECUg3uRi6JiCTdfqXjvrtlQGg
u+bnMsmi3eDbNTkmCwjWShygomZIp6qr+n02lfAhMKYs2fJLjFRU1eEuXQRx6800Vf6NU7o/HuIP
QUdRk3GQmHAdmlF0DAvBrK20m/U52FndqW3l55ap/ol4XuuDLwUy9Wl+BihkfUCcb4OR4t5sMHRI
bPiP60PfZ/R0jQ01wgH+69K1Xd/6uerbA070w7WjzAl338W2cwDcXkx7IktY1KNg2K7zHRMZ5M4p
SaCZl3EP5JHeq2ULdmq5KJB2mJFPQIgEkMvEzC/mMOkXdAL6BU6QALPNdDKuK4fqA//0OAbJvWaY
AhkY0n7hwqv6MTpvl3EcsgDdYNakzf+mwSVW8etPjRsClnUmKrY0SDCwf60H49y0JirU9CZouupF
t1Fv4LQJPq73CqvSrs+t9wIXXKsK31fBX1eFeK9rAuHXh+gTmptstiyPDtkPLzwLPsCHgA5BTGPv
8Ietshvb5JyZ0ZMxddadtvBBrOWeS/lAJwLkvgkv7ZCquWCNm9GngkrxMHWPO7kgfN3lBu2mUN0d
pZo6h5MEFk278aWe1NcA7JAqAi8PI/E2RhNxXbYMMd+H06MoG8K0eV4PtBxnZUQaNdOCF5p0XO1d
tifj+ESJXD0MTfi46lqwmsanLhKo533SNspy+hRZtemZTUQbPTfV7rouXItGM3qmKD0GMyOueLlQ
jMNAbRlrS+xBfldLUVywUXQf8xrjNY6fWjccrt8Q1eh97a/cluvxOSi7PjiJcM9VFd/9IYSd0qI5
iKpJthljNrMOOZn1zB/3IvEvf8SO9XkvtxVrmOc2ePT8yjVfC50Uyynv+j0NFiQ7gTl4CKK2eRWi
ZlvW/1WA0qvp1Wbgtrm2oVNdfpYSd2ehRuJ+lmSXlXgWQVfOpjx60qL23tRIpkGVASrIbMIvOoLF
woxQktgLIbh2Pg+RW8IFRuTIjLmL9e72Wh+METsIferFJjP79n4GJ3g0fOkejbxUHwCFic11EP3X
l1TzT44Dx5WWKXWwCQ7d3V+vqApJJZ50Dv02U+PXGQgVaD681IJ7VjjweTsDxIvA/KiESl7yMDXp
iQ9UBHVEAva6AA+FsC8lux81LXaTnHtlwzRovXd9bvlqvj738+sYSiuv14i/yfKmv7pD45L816Tp
P/z1n2r9qXiQWAHYZLDng8QjftXrhnpvOQV0mxtErfKUyWmvjCVCK2t05E6stj074ePaCsgQ+ZWJ
Mp/tWB8uejFqd52tYLO4gAmSzv1AZe1+SDBHnbuhe6roPF6fioLinrqAkzHu89vJorNhBDU9h14b
UDLTus5x7fkCtTQNBecCu3G4VAOEapDLOkNFea8qdTdY/vRJ412m0s9/n1SL8C6Pnv/6DVlTaX5a
9qRtMCO1MZ3Y9Pd/XfZou2AImKzxpiQbgkkQENe1DezL8YSgV3utXfW5GYfP60anVfGRBtLjBFPw
IbZrcZal+/vazzXJHj+NuFMTyw1uyyWM64+bLI9zltMWxL4jnQqSjYmMc2L2VA8N89h/yvwUqT0H
+lfSW58DBj/f0AG0T2NVGi8cl735st49BnldeLFbhBd4ejA4Fqt60E2nqInMm7U69Ut4jVYQzefB
lqS6kVZNQNCTkenxaybHYRfh9f3rt1NZv7b/JXJv12AoLB3a/79O8Hy/5mJvCu18nS5bre4zShbZ
Lk8KUp+XlUfE5icANsU9l9kUaGJtQryyGGNNcLm3zazKPZ7E8omxnvYhTAoSv6byKV5uQBWwoDuv
GjrTS2km56KuLZJD4PcTg9nBdlumBj4RCakgWDnQOkR30mg9a1mreb0/j/prkkcBarXxvPqf6962
t9FbqWnMCUt3/BSFzSPxZ/6D3cTf+gp9EZcDm5b76F/ghTrXe/VyD5NlebQTCHoDS+F1tFzbGp+v
JcUx960ZGnRe73zhfnTdMUVcBOrfAlVxx5ARdIgfoOhHxiZNEhKSWBWvMm+dHQSQ+pAtDysLKZkj
yPzA6pt70lcTunogVHVO6GaQBk/Lo3U8wkcS3EGqcHZ4aWDLLdKsvBPq5rq4/vUHLcylP/TzieMI
QxeKrbNhSuks3cd/Uf6j91IDyPvwhhcVJxbC+bEHFazLhKRus2v2ajEUM5erXZws8Zy/WpGP8Laf
Xpuh/Voiy85M8u7WpmwTJNnOTcnK0BTX+2mg871uripDD+HlG0tsyaIXsoh70ujwbtcsNMcWH1if
s2eKquJG9vFjqftP6XICrjcQ78Jbv2a08GOv0BrFwcWmCDItpg2AWo+ZFDc0eMgGXjJD2IIg7Eun
ZmNOoCVLF7qBC5a4Di3DW0/0ThkkHc0N19E5wdtTvoNtTM910fsoICwEO4FxmlIiGavREqdrDann
Q/SwItqY5N+b/jAc8tH+AmTU30Wq9TdX9W5kOuMthhbi9BD+dpZ53zmwUsfI/5bqZci+BPtKSWrR
Ayjgq3mlEM75egnCFcS8JTfZ8xYMNmYT86ltYtJDWBXsEw2IfZ6e0yX1KkSptiFN4K5oi/5Zhi6U
IkOH7F+a/mtRcrFboIa1TqxAYOCYNaY5Yoqb52ffLRg3/DOxwie7ZuPazg1KFmoHszxohXkQbYCw
VS+BGE53RKdpH+fMhRUR0tnFSh68Ck2PD0GH/tVvu/Axdsv3Yh73q46NHVS9bem9TeRcfKSbA2xr
cKi7Fsma5vocREs1ldcKN8QyZQnyklaWb73Oy0h5jn373zjH/mzxcDFduaYrMQULSaHw87FuZJEC
tlPbN/Xops8kESFZK3Gfx6K6BSJgfB5b/jLRVclTgU8V7w0LrmoijEejkj8ko0jb+j0Bx29ISfN7
0IxmCWXuj3FPk2hIEfQ03A5WcV63iWwb4ZDhbQXl1w+ERuHtzZPgWWOc+3W9U7TPPd7wx4B5CAl+
Ir43jdBmV10bx7XXaTrdJ3bq9eGqoJ/Qwv/1SuD8acl3hWGZrsMiwP+dX5d8agIsCrXUbgrhHvOy
/ZQP+CLYM+vhXgwo9q6P8ybDW97p6DADNVycrv3YZmGHBSMCSrguZwyFb4iQMa8P6+Wr60OhDgJ1
xmcz0kH/MYK+16GgXsZuuX4sIm+bYXkSW/WrP+TaQYvRjgbDEB0FAX/WUVO5Q89DFVtXxP61+ajs
oL+37qE8g7p17MD/DluXYNcs/5QVaYfESJp3ZOrYWCxs+CoQ9Hv4MQ9az1QbnrT2nhrVjrAn/3vC
N4alT6DWJJJ9rj2tqk5Vl86lUjBMV1G12XJYzGFWH9yiuX4C//l1/B/Bd0rpdbre/Pd/8fhrUU4E
9YXtLw//+7mAaJj91/I9/3zNz9/x37fRV/x6xe/tX77q8L24eweE8euLfvrJ/Os/frvte/v+04Nd
Th7H9NB9r6fH702Xtutvwd+xvPL/9Iv/8X39Kc9T+f3vf/tadHm7/DSmCPnffnxpERuIpZj7z3/9
+T++uPwBf//bbUFQUBq9/+lbvr83Ld8t3N+QGUlGICZqI2FwARu+L19R8jfpUCOjKuLQplbmn8mL
ug3//jfb+E1Yivagq5bOm5J8E1S55UuW+M2mdjMVy4RBdjml9T9+tZ8+wj8+0v8gXP6+iOC48N3W
z6cVgwAMqmSDy6WC/5frap1DunUjP7tFCpaMBXGDqYXmKc8jMhgo86ZIBY81gFdzG1R2qvVegrNh
6ftEEUKcxg47JAaWkK4BakcNONbjtgj6713UTFa8cWlDOaCACw0p2Uabi5ROj55CVJAYXkkSxOmo
AY3fIC+ujJ4poapggsZq9sW76Ud0ObYWm8zqPUlqvXqM+9HoI4/4O9s5+Zbro93N3Wmqv7WgJOdw
k0F+0SwPSSL5mR67jUmzvSns3LLdJFMMK9ebqxa2+GFIw6CD8zaS0IbfRiow9aZDe59ubd2Z+WnU
iRz9wBU6t7qjSXatDsd+9gMISK1N1yT3Ws3xme3aegGHfQ5SOpMgFEIEEdh8yfd1vNKc1FDRR9H1
6hbYkBm8JJK34vOsGWy66HWbafLRCtgUfA6IwRL3wezb+Qc1GYWbbilIjAhFA81G8SBKXOPPNCHS
8D5i3DoRNpJPFTMhP6T9makm1L4y9NS+6f4whWwo4ra/Ezr+44dOJuN06LRRFhcLaGe0r/D0JDcm
/EJyBRzVz8bjjIw/fFDdXPtUJWqw4tsZJ1PabtDw5mhfejcEuKSrmtZTMU8RYFuqen9XMhkCz0Ii
J+nYQRMUXt0wrnieZ9siuN1IZSUe+CTMYAe5Kp2OCDU7EFABApVjnPRlfenTzM7kMomtNR0NSh7j
iWo6e07AhfZw49pFuVqIYWNr1ozskQUfNP+267QpHDdCc4u+YaqMFOSLNYVzSoOI3Gt/9hAAJZqx
q0Rpm/tSH23xWY+LJtw75cTfwPpqTubRdvCA3xYRHL87foiLohGARR7d0ggoG+NuEqnVk7skhww/
QzFw3uyQ0w3yKdbmGeUwSq6U7lDU6tpXzIONT45OZWrZAGk+rqpo67ZTMChgyZAgX8smUsSp8Ev3
0XMs+254EmSiReGWSAKCjHEwGSWhNUpSxjHojouELhjBCqIKSFUCdgyTuF6Qwlhxp/wjA222vkfT
DnL5ezimkq2Lnru+fSNxKCWnJnOE9lRPCOAR/IfZaED/I/5FdyrquA1wIWvUvEYQRfyRdDXgcLPp
aEW1RQrf0FrK9Km5E4VVkmLmosnAENT2Y1Ge+FmRwBQeh+LRUtDjTgrFKuR0bUDfc3JV2tU3TTGb
0Ts4xaT+2A12yXlajpy1wIjqJumW0xUh7ZduYJqyRW1P8qmXlDFl4xbvJv46NGR+jv9bc2L5lPJh
V4SEu3ZyFzR6UF4QZnb5W2h0Zvzsd5mRfCeBvlRvnU7bDFRX0pOqk9dW1JBal8AWRrlVDc2+Lvtx
uONVDRKVkUNy7DxlwHP0BkJtYP+BTvItCL8pnZfCwMC+LYB91s+yRVOwI92ylA+aPlv0nTJWkBu0
QaZ7O0obkioVQmbdFLFqMdXEtTujyUB8nva3xJ/hRx77LNS+jA2Utffet+PpppJZGB7DigLBo66M
soPG9rWPgHtBqRlOBuobHIOSvfWLYS0cmpgtR3CXF2U4fDaHPhpuBRsJ0u7SqKmh2WgtXEIAaUpu
FxUMIJ0IrSaHLJVS6hUx5Hjbq4ECopgkfFTr7tA1hsldn9ndhJgskUPv4Xdpat1zNKGPYIGFlb8T
UT7UlypsKV82sZ73kLxjAsyhxht6rB9J8Us7It+iHiW4LwC7lMjkHSu6tEFP6NY4gnjCmTEkrMe+
1k/dfsyL2Zk4GxsBDBbJXxHekWs2l9vGKiGoeklhtdO9NdRheef3jj7TKtXcoSQtYnCGjwZno7vt
yiypyN+drDXe2R32RJAP6tL2cnbx9Lh+TkJBgwBu58Z12D9UZtX1PYVdEgx7nHlgK9F514n7u26y
SF0ippLsuFMEGeTcVAsMnLa41rcku/jzpN9VsN3Mj4aalPpuavQUgUfGo/jchHOTHChVgRDVIcl/
95U7tsEdDGUY2KHvzPEFiEYSE4ET9+rs6t2on5tEL6tXlkV78pKsHqpdpBWBPLBLEtbvRCS2bAfi
drLHh8btrOmWvqv4PajzhHw3LhztbenAS6OLE8b60xTUHR1/gByI+5iulwLJLQ1VcchT0em7uYcV
cu/MXBxfiHSwwk8ErlUC5GpJhiwjW+MtyvTfXUS2X1K8s1a50wYhAKO1BgVp1VtIo5MsAFHAIN2G
mZdopYzP5Im14Ht7At9xqtCbJeIXW3r5JYuavPlAc6FPHG/G9hmBQmqd+XmOiFy8acgjz+7dLjPD
i9446Fa92oLZ9lpM5pSis4ttwpD8qdO2jhH3JsNhI9E+xbHVpfFmADrmfiJZIU6OoFVEjFZSb00G
6+5Qta99nMpmZ9VAZ0mDDLJAljsVi1yiCTa0bJuHPQhS2tplcdanPPc/cNFu5KOilxKU29gJM/1J
OrPBHKVzh/hAvoE0vCrXzekW5n3VYrenszJ75pwiU/bEFCbREnqgUos8v4Ewls+ytB3rrclUa3+G
zT3DxbLmOdxjDIYhR4YwyULPRem3A+KQWOnPoZEYxJEz2yXlgzUhTd9inHE0/wpfoloWcF+/2jIv
gfmCVeKTzfoh3Q06P+qU4J7JP5iFACfhERPjiDdsJGb9lvZgMOjXcZ0sZ7hUcKIk5hq2v83eTRut
tPb4vLv5HqEDCZ3buNFFekn5n2NvXDMoie9M5GTM9P5ss/qYQx5pH8Z2htLvJl0PxcWFkcY0kQsD
pOKtO9Y6cZpmrNzW3tjMlXzd46zO8i9z3zQ5+dCVgfPBAzY3pt0XirHQTO/6xLX6bNf5SU36+8wK
kpvMX1Jt2Ps0hCfI503iBiDKhEOQ7KlZNs9il80JcanbopVWhsuLHiXea2BsZlRBgeN9Z4XqBLvv
G8K2cxugazgWLd3ieBYP6y7g//V26f+njdBi7/nfb4SOEL3e6+mnfdDyHdd9kGH8hoTRlku3FrKM
JRGKXfdBwvlNIAxb/rMRVOoWX/mxD7LUb7ayHbQPBspCBof8uH/sg+zfuKQ6iMCRcym4IOr/Zh9k
0lJiw/NHo5HfCxyUzZ5H5x6HrrVIPv9lQxSQkBRbOS5HgKoAgUuUWogRP1mOcZuVFQk4pMKkC/5V
TQjdCQ7djVWxTyOS0IoEoH2pgU3wk7MFtheRYlZu+84OMLurex3w0z5Bcr3hqpGLQzwGEFARjk92
p2/SCrPlDLiDJrrPTEhHBV30XKwwUm90pwWN27b2tuIFAia9sJIMfKOEBNmi2AfWtyM+tvFcnIM7
Vrp4i1MPjVIG5k7NLCHBPAabwhbHkRKGa74Ve6wA8AmFx5jJZ5iwQ3mnfSwb65wPYNSisNqFrvU5
4mp39M2k9voBvEAmjHFLYRluc3ZRm0jrn6LxxbdINSDFadeb7osetJsYuj5zQXs7QyIcxwp/CwnB
nnQjRsw56Sml0A5AeVvCEKZgEwXR52iQlyQPhxsz0KlIv5CYJM6OT6RQS6r5CAHiXJCSfBy74Q3F
Wa31/mVQ5q6w3M5j1x3u8Eiy2UvyN0hzRxVSBrbDMzPw0ium7l2S4bkJHZxmJh7YbPyuJIRtjM7h
Jmnf8SVpW0rb331R3HEYtl5QTCcwIxHcHv2gx6HrySAgMHTs4m1p62+z85XAIZLcs5Ahs52fC9Aw
M+gTKK83S9alVwtU8dnoElEbnhkB7xCaoWSeZO4lThl5etM9lOzF6HexhbFDEhJhMBVxK0908k5g
/xdnak0mFVhE0WFzm7OQbYDJxnUERmR2WMyGqX9FH4EcvUIN7NjLsLwJSRNStOqLmfgQelFlsnDt
p+FLXpu/W0ArN6IOX8hl+iT8N4xPHFPp19hsNY8zo92hm9hNvtFuiN3QtezstgfDLse902nAhUlK
qwQSsLjVGeFBfHK14SXS3Pu2TJ5j2JGbCYqAl3XFAST151Trxk04SOhIer0zHKwniWFGuBZqY8eF
+0LhjTYiDDu0IdPNCNp7246vUa76U967d2Mdfme6mGxnmCVIY3AeIPs21bgxBP3g0DEhS9gvJeiB
S90DMIn3TXJvdF/isf4WNpW+cWiiLr44L5OV8nRpWofJ6W8T6w1jkbEVWX0u9QLA0ajtoDCIpaQc
0HM33pg4TPgD8ZoWQb7LR/DZzAblXtQS3kRbHSNiBGjMfeEif2+owdmKON/2rWtvMiMnbKYKDrb2
zaV7fxOzDdrMNQKvLuCSaY/ZPkPE4I1yZkQQFtu6Gtlg9JGxjUZt9oQxwc0JCavMmNI3bRluZurT
TTmr7+SGHKsW0evkVuDc3MRADjoTiCpFuZ8C10WR5HyBCvvkx6XaOzod8LSy+42acm9oVLnpBzfc
OFPYn3V3a5jmRwuP/KltlMdKbOyGhXCTAw9rx/xNx2iRz5D+YDOZG6wNHBgNhhZXhR+XQfmuzPN3
EiHeMJ3Em1B2EVpp+Z4gEOriEKhDvoSu4matwUr49oCcrsv2bqJVyyAt55osMjITeJeXw3ucxdaY
y2oPWKraiPFONlrAgETTYNFsZxs0osCkH6p02y+Zs4QVUDlVeQHXa1nNSg+KgI6rPnc5OhGfIRU8
WWx2TV9YG/jY5Q7pN0gxTeI4Q21QD3QLkoRBwKA5LxoO1KQz8BFrKIZ8Jm1KlaSMBkelR0Sx4HaY
Fy6ZnamDbwQzn2YxbXwD4KhU5U079pdRT5GJ9Inc9dN9K/3pkvQvyLS6fcXOaCPUlzkhFy9qXBt/
V/Ut6vAD56j/9PRNhtrJRc1DqpV1CvvJ3EQNXJqwd50Dfka1oY8XHK0ofOksoo8z15d7pELp7qEz
4nljjy7HQyK0zdIP6fvxOehYA7oBC0Vp0hWYjIcq1e7G2GWzFRkuwvroxczoYVMKoaivx82ca68i
zQ85JynCI7YBn3rjYkLw2KQSv9Iov/pKxnuI1QPls9Y6FaYZuuUyGwhxKdR3d0YCZtjfOjh1UdvT
AJMLSfGsGTYh7DZ8pERfUMT9Xdmy/c/8ot5oxhLBFdHsYIroSmEcanuE2+JED9ibo0OkNpwun5TT
zZi5OaunIL0HT5ts6XpkdCWMT0na21taWTuI1GQnDDI5iEJRlxanauqdHV29YpuRG56OztNUQker
VHAW1YgWg8Tj3M+8pvs2+pm+HdRbqs39DlXDoaRVt4FCVG9aPzxDvlhSnUbXEyPbKsIR9U2SfvJD
8aRiUJxIn4GX5hAFOydalhPaeDU8bbgveEw3BJbhVNOXeSDvGMsBR+yYfYTZ+Y04umbjSiYXofw6
iZrOlz+T6bMEmvi+7XV46DS6iaGKcdx0NGzYmWxS7JmbplmIiBr62XI46tD/oJfS23K65la4/MCp
jb4hSNm1dG527YA9hWM42cTEiTq2/ymY0Qpkwfl/cndeO5IjWZp+IhYojeQthWv30CLjhojIiKQw
ak0+/Xys7h1MAzuDbWAvFnvVjazKykh30uycX6a1fND5Kr26wUdZlS9jmrkBeGWJvqo9tX1kHJTc
tjwlr3aEnUx8gDiCnSEJ0V1HvuCMpaP7UBZbQbagURlXFS2QLkmqcQmLCTQEidlfHFRYaG1/CJC/
r+FgGI2ucdu+mw5yN1XnSZRu/9hsOeTkrVhWe8dGs/AW5DsWxZSJgGIWtwymFTYzN6+C2t9woS7Z
k11NBoDz0Qrcf3E+Nj546VdquHc2tG+wzpQkpOl4RNYcplGN7RYnV2vmlKHVWbMVff3iOPABU8JC
qEfkaQL1dE/2QLtFMjQIGAnX1mOsj9F4BBzjpTHsV7spTK9SxZ7czx4RwmoFSUtVmcBTOHSP44SH
FvKY3i2NKoi/W5MGGvG2wJXeUu4Bajj/UXhkQ1kjDDFPakpI1iJ4aFDMF4u7+llHtBUjhmtEtl9u
Qsa5CWxrJEWfA9kWcvX6PCKhhpKN2jAhrwbzbJCyLyk5Kp1K97bP0Zq6N8KSMm4irAfO9LDlwdQr
5S0mgqy6b/EwrpSE9Lukp38tHazfFah+42C4izKMTJFzbRyKfHE0IM+907p89ozGuig0Tvl96WZB
O8473CcciJYC0rCtYEKeHIIUvEhWJDU+mlzLvr2OG4Hb+2OsI9us0pipTLm6q34kNyrs1+UdVrf3
1EWHBNg+iWnFqowwwhZ8sgWeUj9b8ilwdNufQEi99ogxAhOM0xq+MFbN7+hOMLVnbIDOtYwqRDDJ
dLcqHyYnle/E8aszFMe6ESsDB4EY7kxLCI6cefQT4qA9fVy+RQys7HaPruaXesIYYUHCGdCxFmeI
2zjg0fT2Rr+oFG7pLlBOlZLWPrYVstZmwm7ov3yKiDGqs8+yQF7RGesYbGNNhl8Icde+lXaQYTXB
q08bqEaMcmwlTA5T/wfHXYifjNdNktdXz2erF1+MYEytSXeKcSSHoPh8mg6RTbp7maNnQU0DnkD5
uRrZblb1Q2cvb6pqVQFCmRuHJAEobdsR22LbJJKUz9Wnmxs/S1KvB6ywfZD03DhUPzG777JIPNk1
2F60KWvKyjmkMll9p1jhJJbskCF+77tWHBK1QvDS+Z2BqXGsee/jKvvt6ois8uRD1p2BM6llgM5L
z5jBfQHIn42q+JVTDgXNTuqX2ujBYNihBUq8X42pCwrxro7kxo4RWFs9TmGp279lud2Z5JJRHeCP
nfZpyvUpgXLyImf9zn6pOfmyCelcqs3Z2AAi835BoSDnxuSioi2fo3PXdUTEd3gMaXWgxE9S/kTu
ZRdZP3NRzBeDB4hmGq7FjoodIA+AKbziOUeDUv12YvXbYqcMk6yedkUEfI62XyzREGop3XhEut0Q
kaW7aqLJTTU2i0aSh5r4Ethz+RgBRk1l2OM9snzKormFKrmFrRgoH+iUphU230ELc0fqmrfEXYaq
u098A1MwaShCQfSs2cmlcu3pMKyz6TkzH9NgKvt06GhWmc+0uxl7vZvOJMoAihrWvDczkud0lMGW
FWZa5HCbjNU+L20iypz101oqpmskBVFdkuWmUpcxOW8Gk68FRDgpVlhsAi9dPGBr/FMU7ZOikKal
u6cFWT/7AO+oVaBxbrP8ruNb2MQFtjflxeTJcdrVzvQdYeGDNImuEQk6wURPbjE09jHKlDyokMKZ
zepHIjVRJkrLb2aSWiUtNVTMTym0+Oi4CzKUdPYNlsskzR4oVXoCwkQ8D5Qd2L395JjzfdIUL3Jy
tZ22TkdHwHfU6mVeXZSuMY7kUXaHvBgvyEIvehGfM9O6ZrXy3Nkl6cTph86f40U+9gO2ooRUgKKO
DgWeuqAbeDcIU79YI3yB9V2kMU0jovjumCWgatYnKNYw62xiiTkFxfSbxZdzGkH26hhIK2T01U72
1+zMiBSl/UIwh4f/pWdtywNAbHs3u5uRHI7xkOsJ5qvsTIjYZSJn/OBCJHipWWZH+2+Zu0rXQrIO
Q7DEPQoCVz+sVHOWa9oA4XHlgzSOu0yPEUbpuM2pig71RXf8trC49YyLUw82ya+VGnYzERD1eN/H
7a1ta4uWaWHhESJubylcf7IZRBQEVqml6gHozYMmaZRwu3b1pmJfjlw8SlLn/lKuPFaldmfqVAdU
Wfwx6NSJl9PEUjFhOOqGJLCX8RdVTl8x5aYTUYkURQRV1LzTTMB9JKYHXNojpnUiiItlPM46y0Q5
rZDMqkGw/KyeYw18ZFxJguqlNfAH8kSUGSnjq5mHa/KY5twZ1MWm3NWrLvw2e+eBv6pp/Goa88FJ
h7tuGQ/5eDYMY5/I/NpS0jbyeiSPepRXRGukZAbyfffB3Jp7Pnef8+/RWO7cLV8tD0xWDOLz1MEI
Re4e2tk6XI+mpLuuFOpuWam10pT7RhnDdRgfJsp1O/GkzyTVJ85W3flHDKGTxo+5zMBlTXS7QkuP
65TsiMxyVAAdAbVWO3IMhOiubew+F9m0c+ck6Azu1aJK3tW5+op0PJB4Gb3UACRQ2IVkhkvOUdyv
ZnBQRkV4Puc7nNb3ug4JnYeq3vhqnIfN2p/dWf/otyILVoGHwZiJpyYlNxN/qBbxiN0Im3k4z07x
UA7ypNT5aZzGo+Q6NJgJV7e/b+kAW6LH2lbem8G4G/LuhynwBhpNzJtzLyKwp1YWrwSlXKGmXGM8
0t7LhpvsFVV5aOozFMsNbcOFM27xaqz9XqyudxaBJR5anN90oxxmqLSlbs8yw3/PxR8QLLmL6QFX
aW4visdGJYchbggBmOPPorLfKJPHQKg9t8y/azYdapMN06zIzFscBRqLHblYQL6nc13G55whQbbn
RNvjVFi9qHIgG4fWm0zGI13Bv7Tdf61OokOC55ypgzi1VgWvNksTELoQIc5XlNay9Ab+HyN1dtai
CX/TLB+LK0d+GyC9vZjTo7HiL7FZwO2qP7nCfslizeDmqVgMuLaIm00jeE8eIzLbvtRU+Z507lNR
gxv0HHmr+B464xJX84VEwJ1CfU3QDsVlItapUWPDRyv4qzb1ExUoHzMf/maqNmp94BamfD23d3rT
/9ijcyRW7Tz25i7jT22S6Gt0iz+rCoBj6yQ3KfzIVgPRhHzLetwiQfgvR0+Maue6xwKpK9or3h11
MRKq4pyr6BQ+KyaoIBLRvqjdEHnIA5TZ72Jpb1qpHFncdhEiA48Oj18qkQtoqI756heieCEXPCxy
SdK5YoRG2e9h7+9Rgh4mM9VBBRTYh7cYBZWXqBPyqprdZ8wOimlcpfKz5u9O8iiJhxx1+414FoTG
dOyiNKnZIwT14kgUwlJ1nvQaZHI0HhLXiqApIWgp/oH5IGjzvhjrS5ww8qcil3Rw70lW4/R1itc1
UmqfpHz4UZbCrCRQPKLxUWsr3JK8S0u9d8gnj93yASrqdaQRZtw3S33vEOPrdfTfHXoAJRjqP+4g
OIsb663NCYMsGhBdxEjsKABBbQQK48zvA9uw5nRs5fmceWo7lWG8UMyREK7iWWV9gLZodzFhtyzb
IzK0xfRp8nntNJfsPebrqhH7jmdNOFYwQm36oqLdYZ21o85w4LktBavrdhUYzU2pNT5g9jk/T99E
Yx02MpqkmOmxppYViwF7JVbcDxl9bpZIGqzthw5ZHH1ulleO7CcdvXgesM5WDGSDR7pGFeq5XgbZ
+ClnC27XlQ0HqJ8a+bBLzRF4oHVBvGP+Tsasv3SFeysHls/I+gOEcoZGB+7t+t8tDtI2XmMvpsKY
NUkMvktdc8g9ZgdDO8xBRL5IUEGA7yLkwSw78RcaDmD1tAIk4usnMoYfrapKnwq2b022H1Ba2YGb
IxzahROMI/4+V7o4gEr6zIzuXgh2AGk8w2Wyhapg3AhJ22MDAxmXy3RVuekai20oxeXVVW15Ztcz
a9KLmVdkkt5Ix9wu9NSnmH66Wg6dk6rkR4kLvTgkLWFxfB03/O43C7+Rr+Qkt6NjCayYlvupH1uC
lSwZjGg67rTGcg+dOn+nYHIxXb+7tuMmbq3+y5jAUMcUEabW1b/zbjD2aWQE2UrmPsP2fT3y8g65
+oFc+6sqRmKmZkBgPXO/i8baNRqyDoqdRcuZgaRCo1t5fp7yqL0pJtNzMUxepjPXdln3vajac9dx
ckVCnCrcEYG6eelzCQOupabfp7wga8GCkWfcIVY3R15Odm5gtYMI85QDrIyIKquMJpCl4ZKREmlh
VoaRyK5MaH8wQ7FCy1UEMSGdXhRNWxD0YvtpTZOpkRPNB17Nd8RaKwEo9k2Bt6iWk6+oaRvUFaDJ
JEH/0WsBPiKoCl0slJuo2MHQ9VLJxHxQeMDrlWSQJb4pdlRvf/ctnEbFkdkjcxUAQwqozH4yuCOa
etxTI4PfvC8F607hJb0mdmRwfsZWuh/daNnldf2pY2k2VP6sdaGTGmnpDwH0Odt0TLJpmkB8kDHo
9foaWnX6XK1lfqgQ6iCdGQnU0YmVW4AaOoFHsOOJHPIhRIfwu8kSNTRETyoai2wXbekZGXHCzvxF
eTO/M8ZiXw4qBbYmeuiRHpDGAfoQ8OBhY8Z3TpHu1TrTd7xePJwoRfk2OtpvlIUOpq6zWEaWb7dE
WEBQB1nfEXH+FVuhtOURaPmWQAAAeLS0uUjck2WWEq9AR1AyfGtCXGWT3JFy3OymoTyiZ20u5EKf
unqSfIh9E+SIjOxqbW8d7C3Cp8EMB+FcMIpfnEy9k3DQyLLkrbDUxs9sz3TQdU0dLzXQz54PSNdW
ZLqHopLRTrAQegSbG96sxNGub/J7o5luFXapuJVbL3jKUGApUTAmBB0MTdDO9VvaDCc9yYJFjQlc
kNi6au0BSh9t9T2s2eDlfIHQUfWzKBwjyGsLtmQ1L5Ulf8cDSZWTuy+RqnnCfUiJvUORkv5SJNML
jTkIJikxaVqfsJXqZOF5ifpN+jeKIehzbTw1QpUHid7tTlvFo56huxgYtT3AJO3Y2elDT8+dv2mR
u7gEskw+0gh5vDItl0ojU690bjGBI63Lq98vcCkAC1QGLU5guRiwXb26KcLqPfRjeahvo6rjZEEa
pWKDXQ3fptqJ2KdmPwyl69ukxnGY6hoVojBHJGpEfY7eLIEJW5bTDFZag6p6SXrVeqT6hmmFVarJ
q8PtJVUpzgvvXjOxRqcNqLcN+O+vjNGWgi4I7Oy+S+SlM/OJ30agYLBqkdyrZTv5sHYozLuGKGUF
1Vcz8p4OifJgGbyrY6mjqKTFZXRbejFGyNREWp9DR5JksY4Df6HP2ACFBy2aD4XaHkZdRU+kLrB8
xPV5BukmyNgVYzGDcX3DxC79Im51EFviM/EG7TQeYq+ZkXHW+NXRlNNiqH+ubHLbavAje7G58vPE
S+ErVIHJaXGHe6R+Jdl0FT7iBoR0XuW3k8wvdbqd5AyBchMTEVa/m1vSima3PbQZo7jV1784URQg
gxh1YOqOnjYknt2RiV7KRkMiNe2I/Rmu41CEGq0StITRXH3qa7xwpjTfZYunYV01lxo69FnFgkgi
a+/cCvYh7ZJvaaTKvmcDa4vsp9HL6BS1R62RCi+5zZJHuZdH95bra7GCOrSNfcjVeo/G8wW5CwDg
aDg7FLvhspiPi0CxkrWFyxqu7yLCFgKbmC1IQ+dDah3LHYYOv1oSnB1bcZka1TsoSTDf9joQOeyb
JjmzKRu7V5TJOV0bvwZK8FEheVlMZFiiQX/HqIB4n7fwQCdEUMYv1O+a4DZIUONVBkvk0KvdKWv7
32UPakKWrQtw072kkQomo6EmXc259VDnadRsA/qqJTzlKJriHMNQFF0eLuUmw3UGSqATVgGeWV+R
Js8COdcM2U84Wh8QZYN0NL/cKe9fW2V4ppeFlZ524HRgeEpSU0E4trHVvL2HaIhOPHVI9opScLtK
nxA06rhqKAmVru1RMHm5hYLQBWHcDk4a7gBdjifzyMHwkzy1inIS+GWuam3+1GlS+o1tEOi4xKTJ
lU9O3IlDozsfYw4y61hku2wxNKJpN6EyGV1LbP/qGGAnp3oe8+jO0tiKJueFlI8Q9/SLaw53FB4+
4qdhrNsV+jSGfAShSk4qVBQHPz0ukjDq9YYWFcnmY2x/ofcrIGDYkBFwP0oGTjSsCAEQ7LTadO+6
Ydoy6SVKYVH7t+7sSudytoffVWcflbR6kY7zqpQA5TDAL3U/nodVnjV8ZmNRXYsq27lucmg6ApP0
PIxTPE1i/FN17feiNSSURR5qryeaCCIvVsC0TIHQtgFyHWMtv8YG0GBtmUFfV5GfTUMcNrrG4saW
wUzQe03Daa5BoSW5CW7YpureyLPXLCofpBq/ohY8JI48T+3SQgRMAkXrY9Y06HYLzND54v7YfK/6
wg5qQGmYEbtZ0aj7sbkBqxJus6iHQjCDzzOSYVRnlGY1xhqOPQUHOcy03xQ1i6OQh9QeLgrO0aPv
yrICk9lqczNhHxMDQYGeow/F/0ozQZqkzx0+9BHahWSw0Q0NG/K8AJm600rI3opyBz+dl/7cJY4n
1KTHM86kKZbWOZhIVH3DRl6NT+M9oyv5Yufms4p55FBw9ZEnT+VNv6TuLSZnhF8KFPQyN4JV/aLv
J0JGbGffD8tzvpokCWv1ngwBCi/jovQs/E27FB0hP80wh0WxdsdM1jujVE2AWkZx2yiWC0LhdW8l
/cYGquJqqy8jOd/ashfL/GYvzEmdHZkBeO4jLNG6U1eLFs7VPAi4DIZSNGUFw8WKL2gexnNO2IFX
2eqjTNjjJ3t6tNN0CEqrjXgq23DN6E/su1zsBtSuEUQg8D081QTcsrgjRVFgBQO7w8zjRHO44tWt
8pnZApbWSH7pDEf24NJYYPD29PCECbOlU4satbFpBOPMhGoUGCWhlswgZ/71Sak2Q93s3lrEqOz+
wHspGRghbj65i53h3ZUMgRs3hau2vF+qHQhS+TSo6bHptjI/8uv2My7Qs5vMq1fMaeHxUkCDc5P4
9mC5e5wCAdzp2OY7kerkm1AjgSEkRtxr4gNwxoeKfl7AovkZUgYYBgLBKRG4JQNKnbyyDiJPL1Oj
lgenFMtZb2YHVLvej11cvFbxjyJmvNFpzpCx0gkzlWy4E55QrZ5GVmgC4h03CUfwAb+ZsBe2ar5y
3Kglgv6hOThLfpzbImy5sY9OrO/sCI+GpVBZilhx1yr1MSZFiFpKRlb8EeSo1bu8s/sLgdcYHewE
2QICLuB0VEXkruGckzB77Uw0bFZQL9ot621LpyU/O9LP/cptmg0a2ddC26M2BCGY44sTT9/ZBJ+m
rOqecNhB6vYmEdI9OG1QlxZwtiqm+Yz4/FntQKNIlrFOeYTXRMQoqJYc5CynnXVKFEQyJMLl61Ea
hnKsy1crml9I83gxBpPhiUNdiw33Ma5JSLJ0nHyT6EG06EtApalcB2YHNI8sJnaWBDFT8kGK9AaM
TWZaUpa+trI7ZzFcEvn19c5aIwLuGSYKPTvrGoWshWpjj4NlvWQIkC/xiEKLHG0F5lGup7Hi9k9x
XNaxMEMRDcBSW7ObXarU99JmHObq9F4M4I9Z1q9I0u7nbZzVuq4NDWN5IYIFIWTTP+nGj2il5POk
NcOlCefQRUPulfYS5KbyKhUbGrkFV5yj5ZcsKLbhvRp22RS/EiGdAZek6mVLqRIF1z547cHlaTto
b4rtvKLczYiz2oLLN4SaBLAjAk8HIRQVshWoD84DWh8dfdfy+jP4i32dWNw8zYjMaLLuMSXsUstV
9kQWm4AoQUQFQ7DoFACJ4o4DIuNf4wdX6Mn01QZ4urEYYMeo9Iu0n6CkaFZqKAJYh5zCuq12preJ
whHHfuCGg6JmsiA6gi8ZsZ5a3dsNtXJT+TlrXWgs4jjDMixE1C6O3R0q52IwESK+6j7XetMbJCSx
0/DDz6uEWuOcZp2Be5sMMyV7s603Ah1AqawLcSlk3NSmF49NsctiJlB3k52Q9KIGRH186QkLZJnH
e7UYXkw2yhoc3Kjie4d2wlCbeF+17kFtnZBcqiWtMbNQeUO5xd7UCK1ZJr3Z5dT5nWIu56SsDfjA
ttwxIbx0WY0NWE89MVAl0BK5E+Sw+GqluHvYqcM4zISDo9/GRoDl0QPOQYSX0d+DpTnJkuLoskGt
Cto/ncJoP6MrBdvPAoOcvLsUW3i6CStBZKsTyMwGxurFHqn6PkLi5iepQi9vtYRTC85FFyyW0Cno
FfTEZl77U0SmeU76Z2zLu2QG4Cmp8TsSPrKEdOl+AMWVWraLkJAHotf3KHaWXVTyhKrpJkKukYaN
sbsFlwJ/WUB46wqAkS3Qp8Sd0j9/mUiIf4oIYWuX6cDqxRCT3SG8iYO2Uu8MFQmOZlgnaRTg1L0M
26jDnFoyLBKsCSnV7xUJlW65S7DMylcOgYH0hx9gWAgPRowsc4cuVq380xvW41jGCLmoVqoRTgTd
El+S3O13Qy/3utqUR4qJ0GlyPCTiTbPy7jVRwUhlxUuhzibjBMrs1tpTLcsgWuIIT5xb1+bpNYfp
DUZ1vc64pBld+4gyrxCfsZ86kibuXCdF1xV8r7ayb037DdE+IKyhXUVJupuVYLeVfXKSKYSxKB0k
KXVd7Dl+7tW4cryV2W91EKDkjBOF0PWT22plgEEEd4/a4Uka2nQ3pAoyGKgRZyzPBXp3fpes2M41
g0yqblEeEiYKX4zzCfX7a7HNrUNmsknK8dN1mZoGGnclKj6PZqk3p4fIV1tiJCaFvA3HGBsUbDtK
0u+UxB6PE8pBQpwVDC6mz+BR34Y5Y+kgvJi2oFlmn06eIVegyAUmz4jg2LLXwpXpwe5nHjOOALUw
1V3iiFvkonXQSGzheaWKQRHxM3NxTYZLB0ncIwSgC8WjY+dMdPW3WtspGsJqn+qvuR2R6j4lHsSW
gfqheVxG9Y5AKdzqoj0ZwFK+dJUutNVTNAg96Gk08FdSXDiFzDLg0fruJUQuG/4nMv33NjWskGGR
mhqHUSntbC3AtrUfFRdv0IqEzIWFdSkZwDnOJe7itt3nkZF7E3s1eo1bDVKIoAEst3ah1woQglKN
H0RhEyra6l1AwNkLRsb4LXXKR5UkAP5S/jBO8w5jA+ECYqgBGPna2cRDa+ZochLiwlcB69kZycx0
M/0iVSghLQIJPF8+wX2JNQULE6E/Vrxl1N7JfeKOYeHGeDmq9RLpm5EBFRw7Jfr+uPeKUR8CdxqJ
WKvHcxf5RY0krV6Wa0/88s6FsbCWSGUqB+DWYrGfJ5e0FRW5DTSBHPpAj3jXag2auooSKzQrsaU2
R7zGKzfFVFs32mHyoDRWMnmMHCpjLm4M0nWQ9yoQefaubULjDsmUwAOyjtFVQavtQcHeuUU9+4tg
aKyxUUGBzVagEcxNI8TiZ3vYBeLbw6J1oJo4/iahPJr03iOdMZ7kimLMnAlZrOUoDkpRnbWkhf3j
pI1qcRZp8ov8+DqYo+kjX9PUH8iUG2e6oFpSvDgMHsz4Rrj/SOmb+zAKRtt8IsosVZFutwaho7ab
7XA67uvotUyK5mJjqQ2MMb+TQ6X6qQa5BmJCJNN93TtflTSvsO8IA3TLCUSLBneRyKGyQtlDzUua
YnLUZQ2Bk4URznr13IKxo2IqgUh5lrx8UJE8LPHzgHsVX0RsIoUZYJG0dl+52r05zHAO8ZKezWLI
HmNRP+C2ZB2juSBXMhqre6W+VWqvwy4AS6Rx+WHZDBKp6yL6scEOlNLT4uvYZ8eFoBNLGz7paEOV
4SQnILTPriHGu2rTZ/6XYN9m/kWDitsgY8hz+5dRUYRgdA6PqttRbVEOzyuqRw3Jgyn1fa/OFLAn
+n4tBfpkPnjUmR4JZwoJEkDB0lADAC+ePr6hEcEdOcvWvhTJzplXP6Fpsl03QVOr/NGNrRePgYcm
JpeaIs9aW24/52OxqICMKIfR5u9edDyt1DSahvOH8fUXaTAI6MC7cXLzua7wYWQLde5hMZTHHO0K
B0FEgXw2oeKZ4KJaGpHcHBqpiJ7KkvM7U/QA/cU37v0dSVeBUDPerG2t12rz2BZNaNBU6S/UnOEh
Q0c2tu6h0rELVAilye1XTuSIvidmQoQBEh881i9KviJX07IcbQS5nnnRioccJlIhjhtapr9b7dBO
zOwZDt5FVB2zB69EZ6Cn55vve1JNUqywGKHZCgfeqITPpiP/Zz/pAplzSaC7FPfpACgdxwWRIENx
NcueWoBMeRF5sxuEwkG4jKT4oQMF/aAmqSj9ytXzQBBdEPIRaS0yGYyrHfYIJINOwxEeW82lsuM/
jloPLJzqu4K/1zEZqOeq+1aKfofJECe5Zn+s1adSW9+2yhyGs3nGDLQejCkG+U3a+0KMH1Vr3fU2
GmR7rB47c/t+XWeXbQoR8tooNi+zEHizr3LzMBQv/ahyjSee28foFfhkPYuuxEu3DL/j1qIb1x3X
fWP+5LPkU0a7zS94xJoBba2Af24zMWFazPMFa5Cs6JfkeLKG+k8qoluEf/igrzPzgRzuaasyjqSt
Ij2I69cN8emmPCgS6ctmPdCLzf02yqduVWq4N+Mj4r84ucbLhN90N2cQH27ZLV6pcUvKEpmBa6ah
ac98ZMI6SvYI/qoMOc7sPEdZG6prQlXK8jxVKPK1Ot0KKu1Dzgakmkee3BppHL72WrSfSwXns879
0dDQ60M3jodCiz9w8vHgzpQAqMZXJOePEY1AVmHnt6Rxzpr2O6o6+kr56KB/iGPMtRfEBvbeqfOX
RJmr0FLmExoAwioN2G9C8KEu8+VkWutbT5gfYZHqoW1V6+bMy5FgCpa7OH10rOHVRZcV4NECKxjT
ei+7Yd9OKBXbRSEAScKiSiUV/uAudz3cnEGJJSpGIGo5Y/1yedubRDxQI0bxsXSbQ6s3ZFglOvp6
E+VijcE5IHgM4AlRIRpT9RAvUHqkYQRql/0iUuFWg9V4ZiG+zF5j9ajTH9MpvdFIrX1XMHw5U8MO
sT6nmpNc0YiCNdbmdbQPk6Y8FxVUdaQ+4mBMQmPIdnHGAFPHmGo61tYZkA2K8Nx2dQPJCyZEzlas
10fcr7tlRHK+0OpW9MshKm4UfDzPvfO71oV7EjwsFb9uFbF1gG7c1m313FMAQyvax4SfCce7+4bn
mJquvucyg3eyUvL9JRS1Zax7pvMGkmT5tM3xvpjnDyKICzQ86EEtaw46SxADiZw6KexPfRlPpoKN
UJ2dzGsUdz6kk/pVmxVT5OLGdN9Ye1Mhgq2PPvTEWneRu76lGP+vsWz8SotJANu8+Mp1BQmbIl5c
x/g7Q2c9JXVG9aZi576EBtpFbXNfWfY/Amr/b9vr/v9LI1E1FQz3f4wkOX8OKdkG/+rE+1+/7efv
WBLb+ct2bNtSdZNYDzLz/zOWhH9iWuQT2lvNtGqZAs/dP+14hv6XbgoDLYWlo0R2df0/7XiG9pdj
C9fanH2qSaznv2XH0/R/jY3/RyyJZbva9uv/xYUXwUNMVbdE+zifrp1AbqoqdBYi//6SY86rJPYj
EFaD+SZNMUqRxYG44oQx9Jg4kKcJ4WCnGG3swc71NIC1Jj/a0kqa2DpPnwr9PIO6c4HpodGV7wxI
T23iXGxmJNkoz7PeFlfNyYhKk3eTUiL1ZEJwzAXR+aNuJd8zcQSeZQ/8Wvcis/J3UxjHmMCfYE5I
LOaDuxGjdukz4r0Kh+aNrMig4JJmFxv2OSOHw1td5NYZ0EqgrrOn0TfC+Ax13WPqANb6UfAMuDn7
N4IbjPi8bXV6niZ8zPFKjhPcQfKNm471UtVDjJFPK1kXfYYP4c/QFYxPzju3DpzXnL6l2l1jWHVo
DuOnRWIJpSQvral/W9k0+5ahP2jqGi4kvnFAZs+SMlF6gaR6mq3lDg+5EnYxpi6X5CsP2+MHSRW0
zPR0Ai/69FowvK+2MZ0Qytbv9rLM/lxk474v2vZjJKpz1OclkH1LKTxMZEd9uiW2gEvBaTk7rEpR
m+x1uzFxQqydc79OGnC8gInhM3wuJL0uZmbu0mZqYBuq6meJ0vqlUPT0BTVFdtAqsKspJ+JgwnH2
79t3/88Oj/99JtL/g0FG+taM/t/7d19/yp91+Mn/Jcno79/zjyNDsdy/HNWwbXy4umrhuCWf7B8W
XsU2/jKw426pvpbqktKHu/afh4aGUVdzeJdpW2MgNQRdKf/08Kp/CaELXeUhdXnVXdX+t8KM9H+1
8FqW4GxyVM4fxxGcYcb2z//L4aFSfjyZS7MGAHTOxUTTyOt8K/rqBvBJmcawQgdn9WOpfvWqMMg6
pDqdsiMYj8ya7q0meohJR7y0sK9qb6bvRPlu2t38WY+A1yPtPyh7r+XGsSXa9lfODyAC3rzK0MiL
KhnqBUEKErz3+PozErW7b3fvG73jPJSkIkECWMiVdubMwdhh9QK4kspHY7CmAxVdiIj/Bw/c33Wf
hfK0YfURrjP4QoXm6e+34dehD1yU/jIj6ReSCj7g59Jm8Bs8WDAbO9HFsOAx/uVZ/4cZ6v/8hQlK
/zsRlIUDbpqWanh0QLt0XK/v/2XxXK2DdwHmBZmXHT9MOLm7eWGyEWPomOdb5fpjOgtMLs7vfCpH
1zTgfjRV3z+3yczspoqRlEn0XTfA+kG3uq+RTobWBT8Ouo0Shzm71/pEEMFl0NAyFoepNH7v2b8R
lP31HigWszT/XxP3ehM2M2ywQa5mq5b2Dwmowxayl6geARdA8Rndm64OkbH8qOux2dkUW0m/ApQ0
S0ZRe5A+PehpcVfaXn6PU5rfLy7sHGH1BbS9fAhzL9IuBq35hk4IxGs+YGnKON+Nc0xTKs1RG2t0
/dv1R1Ir0SXkoPXN4AzTg0ch/LIp5/IcTd8jbTcBY9PBxg/GsvHGBvZMIalff3S5cTeqJp4juUYg
z7HypkjTcTjr9T0dfgF9eMtmmYt5O8xOdSxQnWAf3Dp+VWsQf05moD8PaMjhi7gPXhbE/bFwIM1E
dqCW742TNlUnRg8yzrHRlV/xYP7UkbY8qgziuabTR72ATM9/AE9AB1uUhRvbbo6k4Z0Pt6MPmkoS
NQCmWt3EqZ9eL/EMTEV13QcfsqeL0Cef77ozc28HYiaQPCG+asEoT4wKCaVlvk0zb3rpB/dQwIxD
ZMXE2Ko2N911SwvuXUE1+32Mqp1K90G0RLfDoMxgdIyuvV1/ZCX1eEJQWrMZYH27/rAq2E6UJOXA
KJWfVm08pHULaf9Ed2zlwHHV+z41uCa9XX9gvP7z1/pfRTEOlhvPW19J8juoMLK7CmjfbglpGcrj
kcZ5e8/4Qg3hzbCUXelcGN1U7k27YBy4WVHPHL47mGLUNv2VUcNRcr1FGGT2XFIxswByGsYeUz7s
1W6/jg7CsynvIt2jrYCGrTSru/sEnkoLRJEyOONdqLXJg+7Y4cOwM6eWpISQ25dT855GcLSHA+RP
9WtWl2QkDAXKNcsqvqkzjm76Pd/+u0b4B1/1upk8G4o53dUsC1fxH4wIMxisTFEbkE2V0l8mNK6M
fmEcWyBs5Kv9G4LtY+rFIcNWnI2hZ+0GqrF8I8PZsq70d0uX+js9Ar9LtSW6nHSn246p7zGPWjNI
wzD/XRv9XGhl8UCidrypZ6I2QIjLsxL1Un8084Pv0q1ZgoUpo1Tbk82Y/ofW+G/Np6nMDLBNQP+u
DvnHP5RGozrkE5SqvtLpzro2l9m+WX8wBnpDynu8NNIufMpTLyNFFneHHH7gA8x1jXskfDKf0ePl
vRN3DrAe+p2MYopfAcMpF+SLjAu3dZsrwIm7xsmWLUXKmbl3oPf+/WGtjvHfNJ/GhF10nwqnErdg
/cNo0Cgd1ZHppVdwQ0f7ZQGy5VlLDooe3iOIYb6NKGG8cJN9kBSWsWxArgbFAULeKjdQuZWbcAin
jZKQllIys72jz6G+/veL/C8TwzXqHjhBogQLR+AfC203k5P6GqWg0I4VItOKqrSL1vz3s/x9Nhti
y1kMlI/pOpqJKfjHWdqkm0y2UEq90fqoaUm/VqMMTGlIjn661n1cZK/ECfrTU/r/sZ7CUfJXw4NH
xD5RIWRUmRFC0IRr9FfXwy575ivpM6QfbpzdFGEUPjI21eoc9cGfHmMTmeo7sG5wDyrXo2WcdZMG
b8ajjW8hfebhkr157dAfmoG2EyMf38i+NTdexIZfGX9pyo+2EyThFxR6t+oUGQdzMuPHrhK0opfu
RhB228Ixw3ss1EcS1gZ5oaXdulGr7mI1XO4Msl83S5r9sI9uRrNoHywGqOS91+/X/zH+56IFzfSo
aL75MJTzVSczMIal/PXvi6XJYvxFVlksh6CTuZHwtngu/C1/XywkOFQow+RXEErqYEtjxq4uMb2i
iQmFlsXIIOYoAc2g84WEzLBvLA39CdfH//t14GexWyCcJAY2iYH/+tAYYa7FGM2cnm+1vunLy4ah
KY+h6SZvCvtnmFTrWdW9924xH83FqR7LMRqv/sdFiDj+bTHg+sLlYkng/MXDwkf/60WQTJ8Ks4Qw
QXVqiC0mjXakjHKD7hXLQ7QUzD9waUs3Ktgx27E5jFi7awuIOl2pebEDXMmMzTL9ZQ0DsxU1Y9j9
jws0/+FU2apcoUNzvrv6/fY/HpfH7L16MmihLpLmJhPjBK6YaWYxlw0445c7GNEjjFPFBtOwXK9T
vtcfhow6cRabFsXUrbZEb939+DbOprkd8zjawjPZXQ8ZiCfQ9sqNkg0kTHOy4GmoPfVRt2zytJ1v
mIE3XeYM0oMW0v9kLHrxhMY1X2xu37Xr+EPPYbjs1XrjjDRQNlNnboua/rturKtNRS5xB7OKejmo
lfvqtZp74Thu9BjCsrpp3AYKcaesGSoft9T7nP6G8gnpZWnkciyGpJVLR6GAnnzUBlk20B9pTR/q
MI7OLoen6jKk8n8ftRRaMyg0wvnBAMVPDUszNrEBNLI0lgs8i/rG1DRamloa9kpT//YrEtfgBQGi
28ZTaMZFdenTwXzBKHrtZmrSm7FRykNY+p8xIN/vgllj8FQ9UOek+5PJILFB0WGVVkhMh03o47PQ
wQ7HhnqM6fK9XX8AadrkWUKGMcOvpyOMynwcgso0Zxgi4p4KqUHyI9WfXJU0tEujFNvzqQEtDlU6
pANuM4SbxWFQC+Quw2ZVCkuu02Zqkfg1FBpuG5ZJfuSpa+/Dqntgpl1/70FCtlPn8QW4b39fFI11
Y4f9YY5pfSce6L9g4r+y03w7zdY915s+xE6ovbrhfNk4bjApNDRAYqkz4LjRKNPHT3VtWttI5kFY
avoZ+h4sEUb/PuWUi/5d6iX/9c9t6Vm6bRILuRBPrxMI/hIO0YkCSsDrQL+zp07ZbP0aZm8T2shj
QcscuZtivPLm0d273hhuIeMQVIWdPlpJo+7gMv1JtFeIxvdOUyyvIWoNso7xMvT6hh6ZoX4LWybU
dXVxZjZzu3emIsjZ9v9Lxf33bWgaLMIqPQUYJdir/65dwKilfTzQvT5am7ShTdwbiuo6qagmN3Mh
2PiluV1yzQxCqnt7iNUoc4VLeUtgceXClOnRl3LLA/v35WXS639pFRdvRTNsmRRikgX4h3eZ92qk
1gZdZ8Djz0xxPPvMpLdnb8809O85ZkIdDI9d3b9AGPorGV/kkFErz15d3lG5uobCJFD75Bw76kXb
es+hU56VKP/9z5t/Srfb5PkPEnOZN0tgDfrJqHM6hapv+Ph+FGVkpEr2kFV6QMHsSgWvKx+32/FH
MbvPwT7ktvUBQclZ/pmKBV7S3tNkS13Bv/Dz9LxEUdC5eqA3pSQThU7gDATv5Ex6MM8gJLzosMzL
T2fm5yo0Tq6+jY0loBYeyFc61fKTRf6vwttDz7LL6JaTC0y5WLlPGMtOYPMplEW3CywbYLsXZ3iV
Q7xMD+R3GauntKuelBSmESM5J9ndkKYfGm/FSo7XzPtt/gL70HtPABoVvA41kVZXL5T64oupDQMg
wWcCvVtaNTeuy7vtlJ5L36fZfTkkPlComAJqMs8ns1YDbwbeDC6gjaYfEoXhRew4xwRgFoDoRxiz
Agl4/Sw5ozgYRjtslGg6yd3kunc2daDFiwEIKz8LfM9Vj9TeAcTGVsCM6ZulooiQV2fPlCHC1ffi
hsGmcjoaFNvvhUaeWYPY0Hjrm++4S6/mh1hVHmxlCVwjCUaItEK1epIFlwfjVsuvgb44jEeABQp0
c/xxis9Rd17lEL+pztGcvdAXAZp9/NEWPZDn5jnOo+EwgoGHA1/QS6i8mEiESMkqYD6jDOv6UVZW
hE9FB8TFqQv5NAKWONkZ+om7eC5oW1KDqIwC05oDx2epatYPksmgdqybyWmpXxXnRut/hrI493p6
dvRL1SmOsqLr08uHJGgMPagXyqCQnsoqiHRSGl285l1h7FUWZVdWGr+O82PhaYFXeq9MjjHjJOjH
8iw7RMvyMwNWg0EzD6BsB+tHVhc238+yGH9qnhaIp8DQ2s3Q9Dv6cM/2uJxkS051BerDfWyT+ADb
0nfDVlRo+dTmdzmXM9Mrb9gHWRmRRwiU7kzCbfn/gKCpzVddGUd/Ub7leYtMjrRoz0p7WZgTiRmL
jv/yLIfLdcaa95XM7oERPEnVnKNiOkGdepY1qkOZKmU+xHYKeisK5HesTz/4c+dofK5pB42WD0vq
/FNXnOVf4fY/OQMqfJq4onEKGFD444fm2RzijanZe2OZAsWkAojEMo3olgHd13/ojqzVT/J3DoWV
1d648MPINpSLlJdlI62LCtMEjFCXPgAJ8hE0colU2//ZdToo5bxku9THSC32QPG3trRtsxNUV91o
drSvjfJcZNNJFrMXvUb/eVE4zyA/g9YZdmoECzAnLBPGwzTLHt7ijWK737KSSs2qmXRnNceoQ7RS
RKVb8rMh9jm07uVvE8oLBqJdWS0i5FmPLtx8I+pHPluggpwlDEKPZCgFQHkt8nJ6f627GrmQByjn
lkcx5RbwtGZnPuM6fMjq6JV5zpowaMsILw3KYf6G6/MsO0DrxwBU5E3e3WWwwsgesRFHZjN8eio8
hwoZ/pYMyarJRWy4c520phXOL3LGCU6lJpbWeYxCgszIyrgZqq7Z1gCsmY8A4SvdjTsvtbZVV4PU
4GJF3ONQv4HC63rVS0xLCKqx/zHqAuo89xn7GDCD+ssUGJg278nwMsRDn7LveRy+ysw+z571wMB0
gM/o33AKfPaJrljHCa3tjAElz8BCDjo92eZqDwOK99UNyZGZJDBxnKJ5CSZ4SFRUj8egNC3pACw6
R2iHz/SmMv492je6ujGi5WQX2blV1KDQeQ9QiDp4txnNdkNVPon0rjcg5k7ayLowv5SFKcYwuIc3
MhANydSJHwONZeUwL3XKg+zp/yhITQzUVBT3FoNOPJ7xKi+stHyJZ/EIiJnhTwB3OBnXYodi7kSR
R9EkQWqV597yD/JIYNtf5vHLS5315LIJZKnhtP1KkOjppR5OclXyiJbeB222BP4sbc3e8x+7RYOw
snauGH88Gpi5Nt6G3fKuaU/ricVGyaVDrP3mdDeiC2QXiTph5uVFXFnPcVN9l95yyhdK4xSvZado
fv2cLkBguCN5b7AbdMx0mpbuRW/PstF6b3rV+5Psb7m0RrBqNGGImMin3GUJ5GwFsyp7U78SVVvb
G7MYP9L6t6EcjfTUgULlWkTpMi36My1lNhiIaLENsMCE8XiTyU5ih8lt9IZ71PxtrI0/8pDgpYWb
Rm0+PVnI5WcchRYwaW7Brm6ywrrUR+2pK+ojVgM3Oj5A1v2eZY+wu589RKTunCOkRm8xzSOAKi6a
hifr1+qpYFpwVtCv4umvfviROuZqMkUJGNXjPGufaq+eoIam3VpTT2O+a/FKrD47F5RRiSXI2hXn
rNMCuSwKm/GUvasxypiX/Di6gdWLTnbnKHYVcsCQjlUYGqvsOZQn5kz9wzCb1+4cfegVjJn6qbPc
u2WiXz/FTIbVWXRIX7hHQqo9HJBbeTo+YlcBMM2i5UfH/szsaKVa9rTVbFwtvxFdI0KPOx6YHTwc
Xb9LzfKCci0mGA/Md46TpfGc+j2MiBvRm2IrxWYZhfI40FfZ45aIy7juoE79GSb/SffB24pTA6Pe
k8UA2Za5XOSW6QgaMZmud0kz0K0YG7F88o2W/wmxwutUdJ/y5clQEuLSioHt7sSQQ+b1Vaf9dlbb
vThFtUdl0mJfK+5WNQ3wfhSr8yUQJ4GW4ye4SKmezruJDLdInmwy2TgawVVKKs41HmVz6QCO4SW9
o/WOgQhnpj39/gYkUNZM5Bb+zGKblc1rLIZG9oKcAxatwHDt26H3ruQ65MgR+pZICR9F4rOmv0lo
6ZKNmrNfZIXlPtuEckBZP7YRJs3PjiqgfdwFUf6t3X87X26mnlZXJMmt1zh/F6dMNq48zgZi/Sjb
yBOTRQKwtZ63KNqr0nSY+TaRqUoCWQv5LdekUO6GyPlJzm0YWuBO/lfp3+qt89kM/1nbxtdfsrK4
aJzlpy2iA9kZcFVLsEoDgClRMnJPsEKf595nu9KqDQDSGO7l1nUzDuS5+Rrjl4v5Xh5P2qqwZ/Sn
blOoPJiqXC82c4bDrJsXci9ycavehLvsnrQVQeXyUytGUITdJ7xJNCEvj+v2rbIo0HLtl1lF9HLj
2mNoRQWI1shUk0zjfRefXAtQvXYv1raPqjPQKnjtXesI1uhmQIH0IYKByTXj5ZdDt08Jr1SR03+Y
Oo+dqXxlTJE3gCSp9ZPrgtZj9y5jds7ZopZF430W3cnfEmtAF/oW57dMtwwSk80simKub8tM+ZDN
Ld6v6ieg4xX4isDDobqmFkdFzJWpn1yNzpYSoPaC9wQl1pFxSgEey8bTw7vcLL7jpP0a8f7svN1p
Q7tvZv+rUFEJ0suruvAMh8m5tpuvIk7OwwCnHSO8a388KSEulzXeSs1piuIDnPvxRYw/PCc0uJnt
L4pAbMOkvuxL9zHz3Jt2KTcpwEy+yC6T98IZaM4dAfypQSfbFx8O/oGXkrbFCj9ZTmDxeB0LJqCp
PaARg1a+c2mHvZKWuz8O8miZTCbICPhiudL1INt5K8zqzR6RO9EHEfftcZAbp7/kRRMPscuoE/eb
zpuDurGOfYxDELWPw6jQCGsdYx09TaiTQw1Z9BYF0fGkpeZZ7j6kbbVwzWe5hjrLmfo0QbS1U/38
XT5SpnhPav1l9BYjisK3MreOXcUUib66ZjYuiji+DeuErhwaP5filXHKF3rpHRru1zSnoOmmn7Hc
uF76IRcuywMdenxhSquMpjOiDm9HnwJZszgvkGf1LkwXaOLSawb2/cj7BUMcKY9v5AtgrBEi4OFU
jfW3777B7vUuXyrHuUP/UxeHhJxYoyR3ZYikLLb/NaBrq/pM0+tzFy9BGBPoEUrA/8I33lUqNUmK
gU5fo6cGmOrC+0aFIRu9aMzTfi5pRCh6iO5w5m06u+r6peu0U0uXVvRF7+m5NONz3IB9dtWtjTHS
cjyrOv2c7OvVJtFAGojdnqbmDW4ZJXcvyKA9ZyMOBFIe4bNNWR7Exk1t+B9L55wV8ZJGlfZiGun5
Gwocd2o+Zf9KTC5O1ejkj6CIL/vMCkDuPFPJuJD3Zs95W9wvAHHSrHDoxbaKtSw1/zO9nvvwE4aV
NAtEP/Rdtus0fR9dwny7mlixo5B36k0w4yLacxIkqUtG4kK2rOzuIdUCXW3fABN3OIZxmmxBXm7X
XWnqt7btv8rrYmEH/UMcBHEO4Pb9ZJT6RHSrobAUKALhDL+k/sYg+uKsp3NgGPktbRYbf3S/DN/+
WG51CnWM58C5xBuW33Jo8qgwA8mr8od5iM8pQdYf79jF9KapBwYofGYOO3r61Q/aoS1n3MXp0LZs
eL/9LNvlVOFD14n7YgK4akosglWc247Yl3OYM9CtBvQpzCFa8dmGcJIq6TkErnwh5592agsEmCui
020O53eXIzKOkHuo4QE3nPqQ5fU56YYAJH/BWzaHLJF9Hl/J3j6P3zbJs1AhlHbis2t7H/VNUuIt
sE7yqlzJnN5SnXpbIBZy/eFOTpzXvy/Qq5dt1NK1kI+ndjGCvOweNRqp62QOmkT5gmQ8SDS4yGEh
mRi21JJd1SP3irbYH7lOWZB20G7avr+W21Dn4uzSPRotoP6z89LFz6LJe3EBxW44OiZbi65oms/c
5k6SE+LPSwYigzTHMJMnETuNaGJCjaPRaaM4rR6gaH5TUa7Tcdr7I8hoVLw/ZT/anQjf3MeBPVlB
nZJmjJMHEQrxMSlEfVk7vXeOYteqYTz1OQ7e0F8noOGKiiG6OEN4nVGOQW+HQwOFTjKNJzlcxNQu
wr1HPlByKWKMdKf5NLuN5L+sAcYpsUCG9Rr5y9vAVyzIKD04R4hHANhXjyR7iBx4YtwNXY5bh2Sj
7F65Y0nXmHCNx4oCC8vvXb3msDBSECDcwZkzKFfiMQ34QuKeSBAuaUJGdN3ZeJrYRIadX1SGflrj
4T8d11CFyyr16DtXT3LqqrCPwAXDFCemwoMol1M7VHfUzq6clK4hIjWfiC22kRj6A5vhE7jTEcq0
BC5J6vvK1zAj7gPG0Gz3IsOehQliwlmftk+qMgUjIME8m7HnUKm54UNJKqIsAdup9iOcjKfJZH+L
3CekMRb1YoDJEg6BS63IgaLMQcbLk+w0jLGRAxmf2zuRUh88XacWjyKdsptlNzTTN4bzl6gGEcIu
sa7mlDZxJM6etde0OsmRVlqv+0j3XPwU+huLc0o6L1fgJqEm/pR6cFj63oapIvtUkn0V2T/R/qWd
PI+6cVkM049bFed56X/kddp/LkI7ehEroMwHDfIL+Ujs+78crAT4nLP8P+oJwfmtpiFMMOaDLRka
DcuSgpPsjPVOaWK8ssbpTvYPYJsgro1zo/vXWdHd1tp8ohwRAOVy/epDtmDFViwnVNtw7/TFB1Hr
R1XuaWa8dNSOobRxEC/F2SiHoKiyzWxFt1EcvevJWenUYFQjkqnKlygNrVa+oDSna/3HtzFsk/0s
0qk6xqqvFBhubC+Grrc4w04eyKaQVc1NZ1Mt/g6jJgvuzL+fE1R7P/JcfUX/yrdleAMfzlFON0Zz
oHHdsuaG+YhYvouMyLGqshtL70MeOd02R3pwRLISnryshS4jaNs3+WLGlpyLMHzpv634qA3K19Td
mulXUfZPg+Ud5U7AsX3rJBbC+KeIvF9iH4Z4Xr+I7tLd2KYbWtCetBrmJ9ZoMtrPVWZqhd4VWlY4
gz8bgeh+aGCeqhbarqE40gfqoBHEzVzViNax6ukluOGvqKvP62nm+m2uyTqTEORb5FtxZp+alskK
ZoRmYFEi48IwvBeIUc/LSK+Ly8x30p7id4gf49fOe59s5b9ARQLKAgGIoX081Nsqy+/10L4SDZzz
2OmR/pLVCQ13O+X6VlShXBlSRw6sfVL65mh644+EudpSbOli2K8qd3YI6s3i3XFWCyxpjbrCOadD
1WKbEl1K/IKH9eXb2X2fLLStETWuwR0uF2i3uFKCxI/ADUZBiZNEoZMzti86wl5zF/BNB67abF1a
Cgp6MuCtDGouO8OHlmw61Pk3Ku9LfmdNVUoWc5nAg6jvc6OdwHYxxQl7xJ0i8wuq0yk3nUIRg5bG
LWWq6gYuJ6P9SjHFDU9RclcApG+HybrssG7wF12VKVBm5JhY+wjLQ2mqZJa5MOSk5xGRYoSI0rgc
HHc9kyShaFubp/izNaqjb5z+zKIymO4npkudIUV361okg/edzsptT4dai0c8JDqIYhRNFW+MytrJ
AiaqttYTEshZKgMbgidsuDAGkwJqaAVtCvXNqhlP2H3O9u9AjZGxNz52BGaANZJPcKpbAx6Hzri1
K299LmsQTqm58vRnifr9OjnLb2pq+xbiYFqOPiUzwFfLGRaoqZbavJ4q91sS8AyQPqnq9ZS2Z3mg
kge2B2XrlNMml0gGFMyXR2yfjJferF6DPoIml/wfKqMgg+hcSbHDaDWcfa6RJuak9LeSaVizDIk6
vxQKbLCIt+vb3/jH32rhHHy6MmYSBZFoVCYW0xTmvBhwSVA8xuud1rBUidOnPmVXqq9dbH7klv81
ohuIrb7c4a2f3TcDb98dw/UTcN5Qa64PEDx8p4jPYMECpPrXzM4JJkZwme30IE8f1GEweN7BC19w
9qRchVeECIzohckC9QGpHTuJdqAHH4IwDc1R6t4Rfy0C1O4gS6r7+2jk69qeRoiFcZMwhlONB2ck
WMLSvMozofnzvWNWQB6RjgzKpTcqCi8Jes6SURXxGpLlVFTMiFPm+xR/TK4hk207Xo9m+2HkvI2j
b/c1+bIPY6D9d6b1iI40v8y+Jwbm0hJ5VlgvwrotI1JvGOjyWiJ7BGmS1THsEhRltl0fbe+9iGya
CrNBNY1yMukhCbUc/RfdqRedC2dittxLkaqp9ZMkEyThmOvNxoDkTgKEwjRup8WkidVE+LovSRMu
s39coBgn1yJeyNL6W1tXthPhTo/YN1fyhZJVkcyElC4UpYQFdN5VpL2lviLpUHgj7g340RuXqajO
8iiZkZlkBNgNaJJsHTCQdi+qwq6ifWXEe9pzzwvWAjL3LXjTfYu1Ea0hx4gKoiR/pcB5U8K1baQy
WBgZG191GQEzLCeR88Swb6vBgBjGvWZ8/I0kQFxtOY2dd7YIURvNf5JMjFyzEcFPTC1kgbNNdlyo
/86t5Ra7k1Hjlq98yYLKdzBx2vLISRMkS6Ldgk+Y4Ur7vulfV2Uh9Ra9ua0gthJ5/lPpTZX/wBxC
WMrcreJAy9CMv1WOjfHwMEH5uBAE7SVbD4G7qrefGgZSNKL8ts3hPax2UgSqvfScdrdxopPnIIAw
+x+NTTYq6bf7wJydTZfbO9lPNibod8bPnG5hyt9U1jkryXly3XIrMuFnMt5j4lLJKYkaY076leMo
m8WImKBENQCfVEJJiTinjp68zt1IIJfSsriGojRt3tQwA8oB/hLvbDIu4oLavbtR2ulW/hb/eM0x
2ToIhuZ3iU9vy2MxkZPPp+wwudB4oP7kyjpJZNi03YaQki/EyXIbYmdS6Bym5ii1xLW8gVJpBBjE
Tshx0yy0kAoNBBiOXSctvXr2uJqfCCp1OUj3+0ek82pdErNO12raqvVhR93mJiEC3MVInWPPJ+BA
AVDrgJml50gp78Yw2bij/bjkEwR4mHoMnLwPYdqJ0a4SxCrhKX2Up7kqIlTJWvCYwtth7K9pL6Ua
JAogDlqXZKZnP/Z+BbvvCNMPr/Ng5TmLvIjcFO61MqS/FPM9SYZPtOr3n5Ikm8OjEjP3Rz23b73Q
v5LyjnzKLbST3MFQbrTIwJdPz3MIDx4O3bXrWTfr3foPnVd9+mb9HdMDfCFnZ+rRgxuBGiIwUjr0
pq0ehkz5Je8xufEUQRiX1ed6YXktWR04nPggvidDh+SkfqHBt9Ddy5JYWOiqM9YPMsSX4LK4co1X
uUYvJF3MvYCRXO8ybu0NDRSr0LvVtZNYn4o5nzKcfqkQiUswhHv4wW81I7xc9wFXJHtCrkqUPVPL
BD77bNCs6cKiPnAyYrlb2+RS9dE7FnF1oyTz9g9vZfKF4Kd4cPDq44aDxK2RtYUm5ALI5CGTbNJ4
MQ/p74fBw/auar36ksdu1b/lUdUgMejbg8jmauaGtvrwtHfJj4v2EP0IZOHA2KYL0YKSwV+lXfKt
89i/J+qDVJRktGkRfYpqFW0rAZ789nuD2aDKPkviGwZJbiS3u+bfvWK67HR1py0fYh7/SD1DNeHY
X/PgXDpaCrqrPAsmoshJsYRWkNKx2DBRdf1mTD1QtYc/y+zUt5+kPip10aYngYQhAI/F4lnNxpyY
0VmMr3jrssEljNRLuFlaogspvsoLK+wjf/X99G3NE7ckrJLeI+1eQBVIgSKpjxnmrzeN3ZJ4m87C
5bsysX6rZ51F14ocXdhoQSwzLp5qzvcMw6AGTQUcMXDkWRaY6UyjQGPM17nR3IOuFP6w4HduWlqv
kmwP24ujgyOBG5bqLBPq1Z+WfVBm+YtnfYr/XBDSSApAwp0NnIO3Mz5kqrNZezyECmcaetKLeplf
Wy99LZzfWk7C9c6ADi93nryOOoGC4pJE8hrHt/vYtz68pv0ezOhugLRaQnvcgE1DyYuprEcJEjwt
vSAZ8ksdhwcoPK8K5378LtvpLZ6mg1+z4gZ1VnAszKb+UBEAJgvsoEoLCmrMoWoGSk8aPW+v6nK5
lwp+VtfHRrPPenNYnPxdrJG4aU3H5NcsgR3/MIXWm3j4UpExMmq89PBXPukXjJcvOWRoWToS3WIP
eCmacAEnBHOcVrRGNMX7rGeOG4Sc4imuqkTgGinqFnB+G9vPA2GeuIsZitr04S+FSlqkWaoCskDi
S7g5FIb5lxQGZ7N/983jKkjR3iz1t3jUbqucjauYx6gmeOFcrBaDvd5FakY9fM/H3wVF+YKud+8n
q4G4g5iPAcDWNBzNfCs2TFADgh4QCy7/oLC46KruhfHV11ZU3ogFh/4rwKIHrdEd3PJNXHE5VHal
PN8w954YZ7EmiuA+fZtmDQ7R8mDmFn3DF7KO4q1LtLT0IVmAVynWuAwYvhC7D0YTM9Y8M/39a8UO
iXqwvAKq4PSprOHHmomR8WFCVEmcqPe0hjH9E8W9qOr6xuL6b5r/LZ+T/a2mJJorOHgS7SqhJ1Je
E+9vVTnTRCZDvRB/SL5TvkZx+EzhP2ucs0y0l75+lyhMr/ga/Hk12thZ8bFqEth8fmObFho41WR6
EBP7x3kdn84ei8YWuBm5lPVe5KYYePGk2wzFwZFfXxSxmeP8gSmAVw66UVZBwiObuQZerDzKmosE
yiIvyadmmK9SmBZMhJTGwrR6bf0XONei2Dn7uXv8Xd0jxyVFo8qFZlPLGM37BbXTreNmq0ytFXsA
NFJqLcNmCxvFbvUaRPzFCbYemYIQa/qbVLgEoCROaFZ1H8OHBE9EAJ+EZetDbzJSzunlZDRPusUe
lJWsZGnoJwMTPTzI+kk0u64X1EZf0bYrmBITe7vVfEiYNZvqKc/3cvOylwaqJaXR3sw5zaJVch7B
4Q9d/yBGQIxBW77pancwC1AxEpHZ5rMPf8nqYbJ1dNG+4nADQ7vJa21r4XQ3uM/irspCChDFzsbP
Ecwq1VHJF9ZjSOL4WSlQynjZR0noryp+dudfTnzQoG7+bV7+MDXyWyr8E0w6SrOfWiih8PnrzjzL
efoiPSV3NSUv+Z9cWtumryTgxK8PtZiUFbl7ljYuTMiXoivDeNCpMomESrUYJv7bfu52oQwEFC8u
rqt3w94JTAzmCQB4mFwRuSaGhSOzryXWGeF/WPF2edq9GfA9/Ge3rjAXkQn8dBOa5S7KXiTYlK0g
jpqSJSciX3HyxK+VaqgUiA0Uz+ABukHSpKxcuRCi9afFgQ+VO3daGBf8iMYp3FU4nsCISZX3TwOY
q0kQ++21bud3a9VD0tFS6fBoEYtXHSGFGisuoCp9FOOlE92J4mL0DKQwYNNrqbOgtaQqsyja3bIk
1x0czmMfPY3QtiujvwKdLCMLJCLzrJpBde2F4Djayb2to+Gqnqh314IAgDXNdEpGgfxfps5ju21g
y6JfhLVQyJgyZ1Ki8gTLQULOub6+d9H9+vXAMEnJMkUAVTece3b8uMTUSZnCAigE1xL3mPrViymF
87RRN61akf+JAboe1pJ9fmRbar2agvaaaWIp2n/BTJaZBPTWttHESl1fal1V0quiwA4OWsy7ERnH
R9GID9Vp2rMAkGdVzleJtyAb/P/LopLM2+OwvVFFfgndax6yoyqZq35EBEHDltFBTlBDyT1UGVFV
NlXhU1X7RKe/l9bC/o15iSzr19a6q4ohEtpPkGB88u5DEDaqkCrXnnwMRPUctpG6Pgm5fCxTfK24
MSn6OvZgANmZVGxX6P4h7MpHYqc+sk75juTcO4kJMYAPSsVs6m9fPw6UudRD9eexCqQdViGR8dQQ
RaRYkCaF9lgiwFviiWtZzGtg14QgxyNDfXza6p8WSfjH+1JxoHpzD5GQNK9zs+mbblE6H4AMXzq6
o233+lD6KamcLXdZFm8fKSbvMuYkq6JxaJWvObCDhdrx8WH9HPO9+i9ytVip/agj8PtQybc6cxE5
FGN7dz/6kuJfHqs+morxrTjCTRLL4UdhivsIHTSpFpzIbLwa3rTXrWKnBA5KjqGCxodaAzv8KpVP
Roli1upOmOy+KV2V+j61uZvZVz717486Ai9lXM1pVh1V+wZky7J2hkveBggAesQHfn2FcbvyJUuU
Yf9rf1iutYgz/z518kfpg/EH+BUkyT3GqloQvfa+vq/CfKPekBKAAYr7ZUL9ZHVT/8n/3ap1WR2T
CWGMVV4bzKvVm3N8Ohgk7uo02M6ajPWR4ao7Rd0xXq+4FMZDgxjp9iesvMAy380qZ12vd2qpUa0W
tUmojzkeNDzDq7WSLSrBn1dhmQiUU51c3QwPuRkg+M1/G6aFoNf/o/5OZ3MfNOm6TOVftSZRpJN0
wSsqDyNebureUZuT+hFKR2j45aWOxuV/1GYjvsajZqDw/KeGVnwRy/EYE2q//W76lfvW3xE8bF28
q99XrXB4v2JJ9qF2BaUeMztvmRT9WW2UStDS2sargUBDRa22GF/S6fUR6v/nfD52jIBvTGeECmMK
4lRfqxOuFBtqA1Ef+JBGfMY5EGTWpceGQ6dpbdjxUS2k6loourVmjb/VGVJaYvXTY96gBXE3oosc
40akhGIqSFbtNRpQsW99qFalWkStZnxK4x8K+l3dvKi+nCqtJ4b4xVDqWwLtgdRadVgtam3WHP/u
S6z9DXefTTHV926Zl8MXC+eP6mAUXbsZK6SsVPBUf1AFd+bYwUlIz6qJbQbVp/p5nRav3MY5hpP7
XgZvqvERBiSiZCVCwpmL5yOY5M+wHn6sKftIaloK+FCo/Ea979BgCaOnIrqGsom+ycZoj9jj0Rh2
yJcR4P2uho1qcDGkjOTCM5aMDdyUyED1idTfpevt5sjZhYX5EDokOTl22KAJdfur6ZgvwkFIqbcF
gIW8ARPQwgSwmD0vaTGAaNWf2joefyIHe0TTQLzYQQWeisG7m9GcbGxzLE4TQ19Hv3CnDZKL6I4z
uLso/GD4jaHB+vHPWzmfexQDn1OvSby+0+DWxaazxRYLnqJhhhdGZsM1A5f5W0p1FpqArH/kDmu9
4SfWrW/gW8NbMege9r59cTGG1NmnhdS2s28aN5ljc5fW1vTJss5gOm/Yow1j16VNOYr8YRBZfXcH
Yt7aS+0jRlbRyRZaAXKu0+/6aKCNbJ38j8Ol/vjndMBvddHln61I3SV80PaWJ3m+Ywxyxrx3HC9O
ppmrcnqpbSwPnJHiC6IFfOghCGR98WwL5llFBG4orr01c4O4wof9KqOE3FUgwdJsBAo8YlWmNab2
1kh/U6fZzq27+WQgcey1IVngNqZvG2TESFt+ALWkK7d1RgXyMBihBeFlpOPKnWOqC8Ajap+QtnkB
lP170vLXOGzdRQnVbNFWyxpMWNFgUGxJ/0+Uxxi5YD2M8VrZAg4oTD4AW7SvgcheB208tqiAky76
zPX5DZj3t2UXchGH3WGY5tsEimfR5JjV+vamt/nNNWwVeEMF0466vfZLbGdnepyLpIi3TgRlqNH9
dpV4v0IoY/u4mgknk/FZkAdBZU2XtQ+8JzPxVvRVE7bNb5NXXNNafHSDka8j/F/BDSwrE+UKwEQY
FhLD1qZMr61IXosI0GPFpYHZ127EeQv/1GghatQAbtvfam5oZhr6xbdT4hUXBMa4rPPwqcMXaO+M
T71RQf4o64W0QEiFo+/txUytdOq9djFbONPQaGAuo4661eDJN6P5JbHGWogArPPYI0TRRxxQ/fmA
b8OVlJq8Z9TV0PK9wwhnqkEaeNZFCsrGCARTRg8W1gCBOY+kXElvU+T5LcRtLwiHI33REbzQmQbc
uNTHGlfVDmu4lPJSwiwUfb+pALNSfI9NX+A5Ol1p6L4FMdx36e8YUn4zKU1s/RJnhMAVb8LJEBjm
JnvYTy0KrnIvfe1RDANg+TQH4lCvxknTxE1HhGI1B7NYZvWuzvmBDLMm24qzmvfyd4Rv9gJB7B5y
yO+Olj7fgxd2FICRxooXfC5AzsTEXsMobub0kVtbw6IK08kiXTtGtPUCBtPHeSzQlBIK1ePdkfGR
Uu2fMMSWRhiXJNSc3eA6G5J2e81OykWO1SEI5s5YW/50q2sM+aaAvoPszw3u0MvON6IVXuF7aky7
1gafjanA1Ri0b6PA+tWEii7t57rQUb/GDga3sfZjRd1vr8aLomK0/nGwM0yesWyUrE2N72JsthS2
mWA0qH4etxi+9txCoLyAc4YoAnAK1EDyjWZ3MIzxoHfptGw6CVq1sJF8JvMmFT6fI6ztOYrwhrP+
YPPK6jAqms7YYtA82d2aTmLHr9ACcnB1asFMi+eWfKl0F3vdxMDJbzDqHR6l59KflVhiPsRm/xba
4iYs7T0NjGfdjpd+KD9aT6Iej9LFzMSIhjUQJrTQmmJDmcW3tYNRUJitUAuaqygtMEMssTTs9dxb
4Vxa8BQkVTngNS+6ZO0OGY0X/P8maUN0wjDvCgEHIw3Fow8JNrEVfBvtMsIGsrV2taMIuHW6rWrq
4Flx7XJv55m4ovYylmsMbI5W0bTrBmO/TclUC5Og4arG7eXKZT3IYu1Xrb9p0BltprS6z2N0SbBo
y1LgSHZa4nyGPW3HRI1rVMFeS0D21j3vRtOwYcWW3U4DYFg9oB4vX+YFRnNu6JxaLfpAsAPwR9hH
3wvGxeQ4cuHW4GWsVhnUtePCtYGi6lYLCjz76iox7KD0JQvsbq5D9KswOu6AsrAgnfgbzAzo7OO4
qI9r3UaBkzBIcJWOlW7FsAhVtFi3/g2jdHCWrABDaUCGFMcMtjMGk39saFqVS7EpzZKFTEfqdouw
03G9wFm9kyyT1SD2Ue6Mi5aPc2FF6JVgVA51gO202S/M4TKF3heTjZi0mrj0SqdbWNBjt/asduyA
7kpikp4Uu9g3mO+LaBO6kH1tFprYYo1GwQtZOXiTFgwrb3YurosvqaN7IDH8ZToMzsa1q9/U4T/G
/mWQMMzcwBCYHOqfzD2OjDfgciC8u4vvEbWLahfntgC0zceZ5uNzl+f2jkwzd4HPdxIk45xj7IP5
L9ShCaEWdMgm7uAKA7JZ6hZGXRF3zBgqYaMxuRtRONrST4gscAjBvd3HErJKNxnDwEvDgTHQDDct
wTB7CtT/GHk7s2xeageUU8tENJNQxbLCXnntB5xrbcq4hgEMScha68Iera0tuFaINdi6y+Qgwcku
JpPzoiXPjhtGS02wqpslv7c/lzgcAryo8/zQte1P1KdyadWjs+0ckt9O891V1VqnlmLEEj3Onqpn
tuA3gKYp5LAICvuK98y4at0IfVv0x8o1RSn/3batvvSbbuskgJcctiZfKSgdkXjYkepn/JP/2AhL
06mMlmKS6MlMfdN28V2XQbpqyOf5JUe10RCVIbNaCuh0XhWsE2d80Wzc6+uRG5+qC4lQLP9kY7JO
evOmhJKo4dZCJOdh7r9wfMKuSaCuSLNiqcdZtshsgnQ/i39y198XdgV/pgJag9E9usQxxbZURToQ
wuM6zjZE8rD9EM62LfukxVCDHJCBasHTlM34detgr5TvgZEyVoov/kgROsubd2q+0y7BWGJR3RqZ
DTuZmz5T1M+8l1sdQho3Z2IUj12+NLor8TNmQa7HCGX3XNPNzA4tAgGzOdV9Dx618ouN6f/uBkg6
haiqFRRHTPa/S8xhCYHKz8F0A5RLaF17MFdyhiQLHB74rX6o+o80xmTErciVsFBYzLJe23ZbnTDD
dLXKWGuFAoJN9s3LrXxfMiKf9PmlHbyfum1+ApIAGlbJeUSwBiaSgx/Ev0iQaBq34yrpia0ZkaOk
qrUNNdRuHe7sgrk5VLxE3VE6bSZDf/Mqm4ouYBJs2VpCthrEszjNGvyC0EsOTtxcARty5/TD3ej1
74zsc55xuOtjDtS4DxUe/YvKtrgLmGQ0q4Kwxkv7hcAnLkw6seb8VIusad+DCpPisHpqsXdf2Lk9
rETr/Z2fx0S/53Qc8P8ZNg2wzJURGke5sfu22dqdH66DkUnzEggx+AfOgGvsqo5bKDJm++o6U7Zk
0hkNw+hKhnlY9+x5fK9m85Dl/snvuecLXMlBfJK0DVXlLSqrvuUjkpm0z+HaCyZ6G09cQJrsW2Bx
+LLC0fGMQzcQhPftNbeslS1ok0WhRDk8QIQf22M+VLdKxP65xfMUResyNJJ9MvQhBZRtIAoSEzBy
kY+tfu+Y3TL7yyQ1hjkdEDQN6HggS2ubGOW1z2nTTKnZL8MQe9KqpvIutPPAy+u4bKazqKdNJpQT
ACymbeI1FFgFWGrcb2G6+emesUuW2T4+JKZbgajjjqootiYUDWuh4ywOOSk3jEMesdmF9SWX8fcc
Zey1HSYLLhwfHNn9rwHEwGrsNf3kNP24jVRsPEV2q8C/46c7YWXQadF3GpQvXVZn70nbNAjdm+mU
q8Pjaet6KUFC+RLlNo3dJDcPnlaQukudIs88bKGTYrqVmPrW8mvnyW/w/S6wO8B11XCeHq/phfWN
9QCtWye1kFRCUsDky62OXit5WFsz2xdM48ahE9LGhrUec/daCAdM4YRAM9ArB6RAsMK+cV9o43Sv
1KHMBn5MTZ9sTk+l4gD5RIH/DngzpUcHabMwtfeM8cugMT6ExUVgh1qEhQpPI+yQIWTVWLMnZUtD
rDdfCz4xiIDBB5MG8UaLE4wRtaAGaMigNyrL4Ti5xnB8PHJr4KeKc1mt/QFI4jwH3j7tCyT0/rgn
vzFOYu4MVJQ8SnupbTzCt5VATCHL0N6Y9tzvKWge2sCUb/7sRDtt0LstAk7zPZzMTe7VYuWh1SXB
saeb0YOQbyq5sfQ8AKkZRG99igpbD8bpO0ZiprmgmdyivAYNTUcz39bJ5DxPPjyPXvRiB9HtGvde
Ajp8TPYVvM5zUlnpBq5TgEO3/Yk3PvORQvf3Eheytq5B5IRSXCRm3OwGdQ59rl02RpwSkHGlxWVn
ntwkZ+fyZpt53Rirz8kt38E7PRGWuWGz8+oe5A4rCujXKT963oRl3aDfJ226jKUXPDUAfEYM2u5V
gm+K5ukvVl/9agqredJF0jKZViyuTtnaAgN34yeZuFNwFgtyjISzZMtJmFckzP2qygbvYAyYlVnN
lJ3nltXTKp+xobA2qS3FDu83/7Xz6lOIPeYOEaW+bePcXFmhb+00py3fmXtxZvgVBg7voz/5t9a/
Zl1m35vyr9dG3r7VC2w43UD+OwSNhTNn+AlONronGKnJpCnPoXqW51m59yII3IOguSUMOO/cEfqZ
TC9fOGEj3mKPQdFaRrcszJq3oH/20nF+T/KvMaRykBh1dbLMEMmV3YN4tJ70LMR9lVYx+ZYoXmIZ
CiUm7OCcJHihjKo1hB1zm7Wfjpn5sKK96Vom83T17OygtwL0Xm3PB7upY8YvOrHNI6N9SnC6ILTS
4x3dkWEl+1aerVZ6a25Om1zWgJM9jNaxjUnLeVPP0Ef+uFGY/oJyyQBT1JiYb9fJDkthbT/XBY3m
GNaXlUjt0nDZHO0ZT1Q3drx3B+p96eHB7OTfAeysMjG7v4PhXNGx6X/SMr83U+QxE+K9NQ4zTOy5
X1jPNr9YdL6pCcsvp/Tw5pam9zmN35nbURKgorYmyavjpTUZuLHEya+AypgRuNVr1Zi0MSrxmRAL
j8uIUdhzOCc9dHLy+8lqzS+cCdNl1DXRBdrheJvqlKymA9mc4O+4GPG2JGDEXUGzpujUDR0mF/nY
beYpgFFl2sOh0qX+pFcRJCyHgnziJ5hCSfsGly19s5ASbNFMBrSSNWq1oJaBxxdh0niLrB29ExnL
dh7m+GY3R1M0xrFAtjba6XRPiC6fvYJoIhvnD7w6cNIOjAYv2Xnkt/Ta3WQRX5IOuBeT+tchcyHh
MdamPweJyThx1Yb3yfLvSZKyB9W2OMy+LF9tv8Q+fRzw0FdP23EKyCyZbDFxU1q3hhuu8IbRKzSF
VXe01cHQtPZopJHHbaFv/dzSzw5IynMWMvgDl3Tdyq45267ZT4toqMcd1MMXpHGLVNrDZ0kRcRWB
cFPWn8aSRjmFAbdXgOwx3MNl9K5hi7u+mT7NRuy8Bc0U3rw6eaUo8zZHcX2pXSt4SrN8PRUB7EQf
k8Vg3AEKPONaG/9RwluBISQGzGp6rXGpYPTtyuRnbEPocCZZq22ti4jpezlJb5sGjN2xBLVPQxY5
e3BpDL/7sIVsOdrL0Oz1g0uJ7b1oSOlT2hYsPwSV6Yrx4c9smuRPil9aXYY/MYaWVJG69I3pmPU4
e1/dhBBmDNITn1d6EQqsCrXyaNe1hgMfkNmuyE9ZaxYrG2ekI5VJCEaa0I5mUTE2GJsvpdBeg6Qg
ufMhnxmSfEXX9eFcgGmZ+mK8pbU33MYpPGhAvE7AUokeY7vadG7L8hSKZ2i3ztViTb/SkbavdhrV
6z7szhF9gbJEkNAU5qspbwLR+7PdyoH4yHXWxlT1a2bbJfNn+Crqfi6OdZ65a84KTCetd59t5hJi
T8J0xwoploaB15WQ6yCe5EsW2kR2YXUJPV+eBXvHKZNBg5B2zJ4Bh33CMsuP5kjnba7jeB+UwUqD
DbAIZrShOggDvZLF8b+HqvFgOidNsMLMgQu6qUvQEZMiqY/pti31krCq4wYRCIBd8nhroXHRubIh
hSqzV+zp9ZUGHbdVcZ/NICmOHM16bDNy56K42ZglgrgPq40d+hswtGiuyIkvZaoviNMd3JZb/WmY
kwOCrvIwD9I++dN6UP8x3skVjUse6VlQng0ERPs2wyLb6sIjk0jaQSAX/Pfo8VqJ5/0qTTWCafUF
qQ46vgaIIqtPwzWLTanXiAP7IjnHmm4DzG0dWHgja1xfTWRb6isSJNPo+fqhdN1W7Av8p5BxyXhN
XzI5BRrwtqlrqIk2Mrn4FJa8uMHGqr74bdh86E2S7VLP1te6iXctJ2beQcWhAhhW08qYR8rRVTxf
A+qSzkKz8TOzjO6YWtq9nyYmnJys2wKU4JEoqWqU4OYgU59SZ+JRT+Q5hJG+GhzXOz4OrmmhXDTS
bGnYtfeEIS0hcx1oGzvT3Cddvdbpw92hEAEQSO5ry/euDbAz+srZsDdL174JrVzUlA6vvr6Esj6d
/Ma/mmkM5nMmLAtTPX3Kozo+OVFxa6wyfepqhSAWwXVI8m2ReNCfZHFK7GhcT1E+c5EwDMng7LSp
O40UoPCJkYeBzN0E6VHoZXPOjaBms2UponWrke/lRrXM/PpXNpvhJ5gxuXTD0DnGtum+0fZcZKS+
XJJMq8rScQ8BbrsHw2q/8xJiLo5CNe0B0w/O07ycCru+2JpBvgBRaNG3esRIGOewMKr9qKf2X7ui
LpD4ZXezsKjSBK4prRMN0CAFviAFM/O4m8bH2JVPoJ80hprDiiwXBwyLkvMx9IzwPMYR5kQUV9fD
2PiH2fbkNtPxzrJbD3KqST/K1gEDhZUHqzwVAdZgoNgjGzGQGOadnKgwxGa3aymmb0VYNOirs/Qk
bGcroVNdArOqdmkbU0MW7l42OAL01vzsmfQMnBZ3MrRnb5rtXp0gRVRsDfjMpuOzqYtT72cPbLVY
DliVbp3O/OmNaY+zc7YV3NcLhCbZNbPdj5ErAIiMlkwHl9gPNmpk7uqAfI0g6GgGWXttu1sYRDif
pp48ppEpVtIYNpGFsVfcx/NHnrHV5NPg7bkmgK649quju7vAAzzaSrveNHoACcnOA20VKscwo4Mv
4adhca2duriyjcMXT9ENJe2z77XaqUEqToWj6F79JG2xtaum438PRHGImj0tXDcFVf0YDPgpL5vh
9HhkjQxWRA42Wj7vECPjGDC3xtzK2DicFfx3IUVo19J00CjFwy6C1YlBJJ2QwcSODwhwcxmtaBmi
p3wnzrkHEchCqbHzlYAcNyKQGUsMTbGlQzywEmWkXR4HbvmjZ1kBbsm8NFDwOkyx8dzHU35juTkF
aeQf9dbMV0Esum3sTL98Nx53+LpUoNrMceuGZXaKgniraX6zpXKgYz2dem/4mr4PCeaDegV0uvLt
5BkKebYAswWA0HCZi3QYCYEUb770+ozLaB/Nd9l3JyBZ34Y5iivQdWeclSd+390aN1sZWWafcjcP
LhopQ4Q1P6ygblmPIuL6jvXF4zbthEUNENuATZl3WFkkibbTpuS71/WKOol3C0PPwZjhD8BM/6h4
WdTjomNAwfWqlxqXUjx/N2H/1kZu/zr5/KYh5++toFu3GJyM8pFIL5mvpZeRHJl4dhjO4At1EX4X
njIVxl99YXHDsO2MXnMmL6tQp0X9tsAv49gFplh4EcMZKQTRfU70QbrOoS2RJETz2ulqYzGmkfNB
obFkktgKtjaK7r4qxl3kUlH1zDhblgYqjMoIflzPPFim4hxN0bt6EOpauemzfCazLNOZaXPsHfMZ
c0oxtWwfOWFmFF7iOaKHnxnlv0dCaRJKBZpiMcBOOwltcMWTkMtaXXislNQk/ObyePY4tHHrblEB
z5SUsvD23y9URDYLMcTdrva6GC5MxeiDLYx71EwKReTfHs9M+CgrvQLZ93jqT251qmb9L/6twZMe
m2pMHl8rLAbTIK4+MkcxT60JIK56WkUMLWljfROtU56ZjLiMOaBhX4x/mrH/tHszeGlLe9pqSW3u
KKREd7Z15Dh1FW7nkLIFbYXKmiU5UtrfIjkaX4NLfuMAh/NMxzgN1VBeIlFyiYEmPPmysDbYPiaz
S5pY2e4lR1m7DOM2vCSAEfdTytJtYQO2KjMk5tiVMEqaE2w1DvvKPBDPDoKhGIeWJbVQe2EAgDuG
RQS20NJPGjV3Kp0tO6M9l2+p06EIi6YQ6yixC3azps1b1PnfWVpKCuSRt3zk97h9py8h8qPS7w8i
nolW2dvynRyZ9BllcLNpZVB8wiBylOIYjbO/xiMsUqwphs4nKztaKv56PHq8JofqEIRo7BIzdTZR
TXPJSbC3BvTNmi6PMU0cYxFwyv2BGEibm/AasTdwyXjTlq5bkjUwIDNp+pcAauHdRk0kcwhRtMGM
+4i/92oMCxerdG26hTUEu2XS4deZKbjdDCX3BN0gXudqNjdSWNbHFyzT8jeDMD4D3R0OPpNMB00d
Hk8fj7JyRFBP4rdspG1eJlaYE2d6SYC8d3PpHLAgQUyvLOMfj8KZklvVW7SBeSkOqXDTTtU39lxU
J2rH5j4nyyvHo/AuqQzbKyKP9vp4NAMM2g29RUerXgZz4hwLKxFnmIhIb238X6nnZSkN4GB4Lit8
QhNKXQucqofnKckvTuA519oGOQK4gwCLwsDsuOssKeW1BqB4BCOMi/gEQkrQywKkzlnPt0PEfISB
eOzVE5RSpcLDxUjMNA+jRVNU8S3KwU56ms6AZTxPwDnrYjU0o7HoMnqAA+6h7ACELJYxLb2+Hc5d
GhsXz2IQS2d0wsjre6IOxI44jaFnIB9LMdzW/ZWomYCfzJnZhd64JriKnWqkejggsDA6XbOyPaP/
auANoPxrMCiLJ9r/yRCdGWXStrg7GKvBqr1Xzm23FSUsFdxJPdQBDdDaRgPirb6awsDCNIhkzZnr
bSiM5iOhkAPVQYsvbifm12DAdFgrG/ApVXYYXaR7TBimuGHf3EY0Tz7xMaEPRZ+MWNDp443V68xO
W6V79sqhoEr1OuvetBobWZ3Q5qfXVKgictFYn2VYrqnoUVDK2G2Lrn5OEzM6Vlbz02TpH8qMzTMF
czBw01RdK2Gay1LvGU1mx78mOTobqhigbMBybqtxRl/dw6t2Egaq5hDwG7M0b2yQ2I+HbYIqq3bf
subuiWxvzk3+x0iY3Kv6lOLRnP5hSJ3hr6mx735uhvt+hmWbcyaXgxk0a0AIGsR1KrE6nbgpxflV
phN5QDAd2jT83wAkU6FIW5czDk9QMrRnEF8ALSlEXgJ9mL8QkNDxnk/pYFElZwc7Zyz/K9tw3SW+
y/NFjuZ8qQz7lsV0xVG/nWPTjraD5Bv0rHe2JaM5C6eCNCjI8hC8xs3KsVwbrsyovyWh2DR55j/b
E+59qQkiIUGd8WKSWhldPW1zY6BxHeb1wKRu6FPbKAE6+z0j/k0d7FyR/A4LC1dj6aWfMmCkHOf5
azVGBdGq17xoRfSeu2Im7B/qXTh684Zk17z8e2QNBIYBtJ8KBqXX2to7lNdpJatw3MOV0N79ioEO
xwue5xA1Cmqk4tBJxJOuhUunU0fPdV05N098pKMRPT9eKbwvlLPi1FSM7AV5dQMJUDKf75a3wfNp
ZseauXl8IerAtDdBl+0dmYRPwSEawhRLfdiTdpvXFO+bYxZoeBB11vSUSCB0NjLePUjK+YlZAG6s
QQZUyvx+2SF3+jMbxzGufIS6Ubzv9J6k3wlBNbiSORAPj069sa742TdPQxN/UdQoFq5G2bueSEja
ZrL2eljUsHn2dtzPx8qJd23BDBrFZ5Cql67162ODQmydcpLepvEV1dUTbFP5PdLtS2WJo0KL9FZG
rXEuU8M4Bxacp7J34g28ts8wgMui+fZ2MCs6fU3pr6STzG9WHLyU0NGurWFMb6WDrW0iyhfMHVDF
a9a+7uOf0o7SL5EX6rKiBz7kdLsNKnE5Uyy73NEj1rRP2t1np63tJwRABE6h8R1mabfrg2zeRDoO
bToqHBo0BFnoEd1FK2rdWuSUyc35o3oznWWCezhbVeWdxiz98AM7hFOnL9tetPeuxMu8jjR3b7jy
ZXKEecF2BrhVwog7+AFjhcLfwszZoQbesD3ZkdlsApOnj9cehx6noo0m3Zap22FZGdL3V4U99NvJ
hS3vTwS2SHeK46NGnAkPHUCS1BvVx6GpI5/oh6SHXu6GxP7oZzp2PRIHFDt+spsmmHh6udcrK3it
Y898SrDCaCrjJZDG+Jxa4U/jGUxJeiApSmet/tSWcM+4CUV3bpJ441m9tno8bSYjWfX5GG6Is8S1
QJWVlDQw+gAX08fBu09mA84COvUChZt1pwXTrWtbB7IjIbmas2TMSNLwh3b4VKX0TDBIXNgZpYvM
IiQqqaQvzHhc6HCmDh5r+EYiIbmMIc4/ZoI8cmLIdNTOPtAWTM4kLiRebh7nRLvDUw+strj6DQFb
SkKxkdwK+JrQVU0xYTKCKVij6OfzcbUS9GzvrlufUHPANPaOz5BH0dpP74NtlRe/795b47euOyMY
jM4/6fSr9uRQ5cLJM5TRPtxmDR/dJTeWdcbU6ogBaEuq8p9gwSWWOiNoywpSby37Hso2pLoXdfsh
NdH3kax9zbP1bHWqH2jayHIbyDq95VEPpiB6LdN23SMBuzl4j2NS7AJomem+a5F+0nWIlnVRPxvq
4CXYAzHonG3ZZNRsa2edij4JdgyqakttIvkco8hl8Cowd62365MJDaEfj09EWh4JiHCf59m4+bXv
HypKOFgMlHlAhR98KXt2BziTrzxeG8cGPiHG6PkcBZfHIbZohrNgYMBEraiHDvl/hzFJWCSAQi/r
ZpU5otzb48x4nzRWcZB3r8w5izOrOrmzej2p6VflSSX+fVudtkvHqqM3yyizc2Uk3v9+WxeCyLSN
+JBp9rQLda9eoTuggmK64/5/iDqz5TiVrts+ERFA0t7SVF8q9bJ0Q9iyRQ9Jm8DT/6P2dyLOjWPb
WyGVqiBZzZhzTtA0zxNp3LepQ9B//9uSjOZzia9c1EmTIOP/vuL+R5vhFJdixLuhhIo7XV9Oq/fz
v/L3f3/WZNGzTnZSJjOfpawsfmfnEyJavzZ2a1zJHy0jHWQBCWq253zy3mtnplvX+cWqpsUpEhNF
MAB7L3DZCEbr1iWO96tp8uQo5LBF7f2vs1tS7dP7PmhZZ75oW312CW38Zehy3ns6+tDaSg4pHO5e
ap79mPF5hZlkC1uv8gbosv5sXh7pnVd9L5542+zmpo1qIju+EG/LBlM4yGaim5zFW+0xBtFXm7/W
Jl6Tnf3//q9hGJTrS/sv0Rvzkvptc5Ei/u8vS7eYF001hGND8vEorcxsJ5R+33BZWADmRAjkbXKs
tqyPKe55jpBodSTP6v/PbRKmpiWpw4+rKdu4nzjJmmkybtvmv0ueS6dU2sbNxW3y9t9/bcNJb4bk
4b9/ITQ79DHUvpg4Ul2l7XW7lbOSgPvZuS6GWx2p9R9J3Smv3NXltfvvD8vzz5mBnot/7kmzjFo1
mVfVxLDh5Bo50osRw3rnZDBtdpw4liEIRJ05l9utco3p4KB/iwfHOlMgZaGau2kvOd1ftCrvuC7M
575Z8K0TJRSip8VpcpOz38M1NIDEbvvQo6yNExr2QFQTsqhRj3RRojpDjg/Iljy29z8+evsXttVU
24PQwmKW3U5HYXRZzeXQ6gh+lxfCpURYjfgwUDGvtyXd1Hke6otLJse5zWmdDNpSoTdRldBgWca9
pao3KFXmHplR5k9bsUynnnWZLIbppiiR1tLk3CW+RLMNLfInzY6rmvmqVvX+Xrm08L6XGTviB2ms
RoeaUZqXdTbqG5SJcdFHGwfnTsPpAwjHe3HuSQT2VVTj8Mg1+2LTWBzZKaPHqH4KfPI0VT2YJPVc
87R/WAeWJ2mGtcHq/9FJXNjdE0N2kOr54zZVobayYtbt/sOl7TqOPYKwGThlZpX47ntjFWc6r6jQ
+p3qseqziI8Jt6TtYe+66dTOrv3M4vOYW+AOymV71dbPruuqN79+mRrjXg3mMMbGYy+9ChVyklEO
T886Rqo4Z1m4SaXqUxjUNqrXV54tJFpPNX7xeu23O1yQE5wEXPsJtp3GmYa3rFJEmUvNEsfO+9hb
jTwyi/uAi2KnMtUjW/WP2twey42eXy4MPcBzg2bNR9hnXYR4uBRhbll5qCS5FktDEbvyVWlBB2xZ
QxdgIjhGXVHjXmjhdCxfu63qL/ViRJ2vqZOPwVFQ0bvvZOHfITM8+gZgCB8axx0sVDiF9tBN7hhK
V6cNTdWrbWn7vh6fhrE8e8q6YHyhdivGX/o4D2Cr6a/G5QJZG5pVMogpHBtKnPneOhS3ZnmeGS4B
3kgDYsnZAEPSN6tSbyzm8yMGyV/0VanTVrt64APuU2bYJNfkaKUaFZY5CCEhYZhYbziM/C66Wn1a
IKn+nBusT/jU+hWmLxPMoHQyqqJeq3E2gzSyprYkC9kKXIH8P7Gg6wxNPg+14Dxy+riyy99MfNhx
jC8St4RQUU1Ga5bKyK8diUGbcUWK7YUDlkeBmyiE2v0Lfkxm1OpgRtDwnAQLigerEvvNTCHRs/to
z9tylnUFwA1+3g0nU0hEM4wHahQvH5uoxAVONN0HcUY2Q06oXezudyzIryPZHlQroGjkTOy61R/B
04tXw+YuQnx0NEpRMmnZmOL09lmq38z7+FlWvtxsgtwK4AhO/HpvQluEpBSa0GfmbwWLG7upx7yx
s+5v0qvJjoIgEObCSpBD6rHV3hK2WONkfBGXo0IWcEcBWUtGsuvuWA7GYzMecu13ks0XgOXiZFun
KWM81O0WvlPg+koeiikj2EX8c7ekAiJrM3bOQT9RsI+uEBGZIW4493UBqCZp3GfKLgilh1kb39al
ceKBVUOwyrENCytHjpmgsU6w2mMB/i7Najiavv3iVvINVvSJnCCawGyKJg/TI18erPuPcOh62xVk
uCJog8+bAHqz/BxMR50L1jg07XxRP5v7PAncGkSRYSGda5i7xseguGkbpDgryGDkCrpHIzHfiHUa
9prnelRun5Q7xl4+uHln7QeHaqvIdnASwC+aHGOyMMeIiLNDU6s+NDYegk0F10+2H2sTzuY0T8O6
rO8u3D5vN/bCigFhxEkxBz+pMZk7v+orUivk3lb5ny7pjmy9TqvUDlM/oH1Mugc5IHVwdY45ZIlA
zsMF6ngnltTcL2t3KxBMBrplZ5eqGE+i9YEE85GFGgAxtMS9BkifCrKB9zA/hjPIvWXkTjDUY3F0
BZf9XFj7VhBd3qDFBqseZbKeO+iuwNBd2FZd7RJrQU4+imuZC3BXT3+z+l9j3WFdVtqsQebuAeCM
jeLCIrLY0kh305tgY05Cpzg1XBizmFdkEiVPMnd2WYSBsPZIsxpQk13fh/r95Tat73MEQdarJCeI
QV5T4e+WLTfCqSt/ERmO9s6Cg8u7+ZhyFU7QzERbVLj/b/UzweJf0nKuerk6V2+A/mtZPgXKVq/o
HcZ9Nv+hAxkOQ721QVY1+VPFrhNPcIagPHE6C5PGIel2vjGfyeM5NhSLgBC8cGFaOlwEJyl9GSsW
Fn3W3/4elevPaIBXZCOb6fD2mmV3mKV80KBVQzj3lNx477dhrbGxlc+m276lpCeeOs+59EN/Zc93
tdhsHY3F+HR6QTQDtfTYsBxY6+YycNoXSYrbDnvUeQTHrUYH0750sXczxHLkFyqNyHchae937z+n
XeJF9AOELNWOtlt97TWxJcyhfyDnq+ReTIdjleM7Xis8WymlE3djtiGmj5ko5sBlFSxF1ZxJio7t
SuVhxyNK20q27WO7d3HZqtbhRh27H80WbOMuZ187XgI4VqBabFMcr2eCsNHWgGLq44A4YBz+ddbd
jL0/Nf5yBq1ih4Wvg6T7czf/NVvdl6507pnN5XFGzqfV20s2eTbZp/1xSotIcvJuTpD326O7oHfa
nrVtM9En+dfNcX4KM4FZMhHFjJrdhz2csLtnOgGDUawsv7PKwodJnymTuvTQln4bGQ0jMhDas/1v
3ZhcSrdjLGbYB6E7z+T5/VOu256AuR4RSNXxlJBQyBfn2rnwVfbCB19uE6Yp4/S5WAKwDNOV1G8C
WxRvRr+wjeYkBOiXcSJYKhX267pg9Oe7c4QlD8MA7pHC4/G8WFkejaRmeuqCYmkPXb3BBFIb+qP/
mtbzX8UaJvDGv9og1pNGzElqlvmhdbBqKjaCkXDPr6rP3B9OZsEMzZzeTUjMYFmLt2GAkJ6k9V7i
qx2mP56ZxSu+M9Q1l4z54dzM19IcD8LvvWgy0Y3UJTOPjs4AP8s/Wt/vRiVvU7XdM7kO26BH5eL9
AtRegoXqmkV6OOCTysCpsa4VFXGb+SY2I8yTdQQnB+lzzjVlNz609sHvk/zWn9JO+5zpaEOjdacg
38gdkdNXqWUuKzCpPdhZ1R+VTD66JXXDce6ruDJ7WkaRsi5ZNMqcPoPxmg65EOLc/C/ud9yiohhl
ZGVagyrGF0GyaJdNb9tw3oZqR6gveZqF7+5HPRlBttOLXt8ZYZKs5aLfyJawOh5bb+tk/IiEiYNb
Ptu2/5XbOL4NVf1QEZDJMUV2ge6e2Ja3x3rU+7NfYIxQaOPeypW/X7H9euBqJ9JNMCiGnZ8VY2ES
tdi0rgkZIht8aOtl1vvMg84v1ZPvV4i4yABp2tPSGCTOtuZT36e/Zm8h/KCXeQSKjcZXL5w4nzB2
TA11kEv/Z7LuDsZmymWYVYFTLn+2Hi7fG0kSLujfCNrerWX/Qjsqdmnukq6GDEXrDKLO2UqPDCVj
OfmP+j1ATStpxj3mqeVgB9OKUJl34Oo7LAMbkyt6axlLl8sV3rcLMEee94ul/B0fHUoRLVAm1kqI
32Rgpc2+10G16wI1SaPh/cD/skBkLz3fB8CFlW3xa3acZ5dEw06QuikTRg65A7QybmfN7XgVUj0C
QX7M1kn3uJzFtv3yhAceb+enBge83muflVee7MbCkUMwubOtaWcv5FclJbtqmFWez5515EJ99jEC
J4+B/NGs2hOB5Jx0AvhmazN2Hp0PJ2p31nTa9FHvgsVGIDSeAHCciGSpgnFO+cD5MHGUWVo41znI
N04Bnm4fZNXvc9aCrNwCvd5qgBTn23YL9imZcdSb+R17/Z2/JL86CsfGxw+t5RzxjDcn4VIUixtC
HCN7J89+bdtfa+Vd4aTj2vawmUhNAu4tmq3UCxdXPyi3uJH8+Tra9YKm0P4Qcj6snfGQifEjp3Xh
maof1mLcVdW+1qp3w7BGuMjNCExkjBLIVTViCw2ZWrSEXhsUnqRDgL5iMNnvSHH6N3v1ac0Y2mrL
Gq+4YNb9j/TTo5PPZSz64rb446de6xVc8R+W4sgYKPhieBk09zqKfkwjCu/OcDfVbTIxpS4CmWn9
oUi0GBEf46yUjKvKT950kflHzMzTsDWWWKwWGaHmSG05+KHuCXWn9e9tUPHp68lvQnFuy+B7+2bJ
XlMHnXaLuG/cqsgyv6u+YwG44irC29HEgHoBD6MFfW5V6XOsklQdilOzrPq5Ec3ERzqDDFGs+Khx
B0/7tbrI1cAF92Ni5bGxuHO4IIXEjaX5aEzrbUgTvM8ZCmUe6h3LeN1cXJPdnmiQvsRvpX7RkpTy
tW6OaZJeDH1jvrWwO7Tkjnu2YVa94dxFhi8ncxajxejG6YMG6MNT5hKl0jo6rvG0GOJxLG3vriLa
+xqqjLZ5Bbzx0FC1Z31uWXWs+7TqmJCuNH9u4z2vm7+HtD3kGUlDPe9d6o2PXqVdNDe75TjsOmny
QTeBUny8c/pYNzqSA6tEOZ2bHZugSl4mkbUxmFUftqg11XrXGXgDhGP6YHRE7gnZy5g+OPQXA37B
Yfw0yl3FJOkwJnedkOAcIgo58Mwie81THES26eZWqFeHZByPBoPMeMAvPYJ08k+mXuPG1NQ3N/tn
2JqIc0MfDqa9LEfyuZ0IA4xTx2zwJfG9d/jok7l26or5kXUHpBSwnHEuZpx5UpkwqhBr6C36sebQ
ZzaB4uevqywvoKP4brrxaLbiQoy13KosqHt9BEU5MBqFby4ZthoKgS7R52E+NOWZa53B9NvITzkt
W3rVDexMPKrZev0lGPHhVMODwsRXix82f3HD3eVp/q3RqhceL79MuT7Tv8QCAzJsXR5TLq6xEU8+
QhdKjpoGif2aYZjAG0L/rhL7io/gg25fK++Qk5lF7kuNDX7Go2j4MYYVA5Xyg0cv59BYXnIIgGHS
dtls4fyOvYExdhHf8VOmv1HYv8pcvpIQ+aqZJl5GXgHuNBE3RHHNM9002IbqNL6Lf/Rz/OdBtmSy
ILLymjFo3uos8/em53GMCFKyNT0oaWZhOQyOLePV8wVrkREDTdRhFIN9gPQA9MEuFjqhryq/y2Za
zGjdTpFvmVAurxqyFVGQEJKaKz+4HHfmICRVg9pr+jygRPIG2F26Wi4uCvpM/vOYB4Za6+1N2CnO
e5IxKrfjGBtYtzYI4AzTsR709j2tis9R974ldCHw7RqbG4g9rMxjUyoPRcOYcpDqj/Ua+120jPYU
JYlXIInB9sz2tyMu+BvjEMTe6/ot5ztbNG6/pgolVG6fUpYGZ3wS5FzMQCOmCqbly5zh0ORk5nHX
s00lcDwaRZFFvomVKRUrgvNg9U3nwn6pDjumYEHtpCIa9TIsxMyZNpKbuujwYHW/oBerno2+dw94
gwfwsFncifIDTvuV79wEd4kdtMnGjLwed2ibX7rJ/8g6FGz2pM/0BMgLS91Kd6X6l7usfYBG6J8o
QEdlxUWLtO8/bgOpeOuW+A6guJqx44yYQq/3XqOssg+59XZYFFYaluKNyssM/Mx9srM6C32bQf8A
gEto0XqAM4VaMjFXcqmQ1Cp2SOuNaKmSd6+idUNOVLvpEzDjL9Izmf+5zG1cjqnMtJygTL7QoF1W
1PHB7OYranj9SuL3m2sXscrcwz2BFC7aOqV+P0cmG/jebfKw1EG9tvvkaoOg7XvGJZpw6NXnlyZn
vYmzUhccdkpING2q24kcDXy2kVK1sqSuHPuoIcrZFV2CMicf+zjrvZlOSn7pypzjWtXPViLirDWX
J38zHywK0CB5SEtWhoi/uJW0z8Qd3F0+mO8m07fYBVlPNKpXumpijIXbo4hyooHHuzVvazRm2tnX
FzatLJiHfBn3aWNTJUKygqOpsGpxOpFtHjuJebJGA/MXGHaUT8i3Rbu9mMP8SrHDWUMqO3MdRkCL
E2pWRZ/c9wPJwei0C4eon7H46TYAE3+VB5nIL8Mc3agqwfZMr/vQ2+Jc8paE+pQe5eieWW3dmgn9
lsfwqsK/7L/TYVoc5qxuCxnuP9dD9b58tuOPW1UOcHTzjqtKz5tMsJfj1BIwiVeZ8L6kgCKsJ40l
dHCz8BVTTf+u6x3UjEziEdMCPDH87quy5R4K4mKRizQapX/SMp7tqm5oowg94YG206gCd0ODeC/P
PyY2X9G9QXBaxDYgMA+tds8uST7SVsQ4EuHs60lMHjbxoWvVGmwdOIP1PKFTDyb4nZCF99XrM2ZL
9s6rlcI0u9dBvocAP5BjsqzMuQzBq8prxpfqmsNZXUuL1rY3UC1590R7037qrL6I9fZgSPEn9Yub
JIr7YTC3c7ohcBr7DeLFR0g0crqU2sIyOMufuMzIn8GsidNiLTHjUEwhnrK6JsMPguzK2djAzmIv
NtPt19uDBaf3snnLt8c08LeRELns5A84J+IcM2XmTvkpXZjyD4CF17mcm0hf9fqpU+iu/RQ7CZ7q
p2QQKuqHodl1/rYdzSnLz2rhwtIn67WBSI8El+Aly+nzNjQxCOlDdBmsQbX2FZKLCqLW3rOOlEPN
XKcowzrhImwt7ul/PrDE2ZeancRjGZuzZ+48z/4uWsu+ZV+dQFA55NRB7mxFwuWZXDQFN2AGeez5
zm5rkn+T7WsPgqAIam5jeNY1AoJwpbuYTW68WUj4I5rEL0MWYtfbBQVdn773lRk2iTMQ567qh5LB
TcTypbqUEqe0Cp1SpOnos3CgDvR7S69Ss79sufe4NZUKRVu7R0cvKBeZEiSwOpEwHPM969cTAFL+
R5NGF1YlnM3o9g921cUb8n0BEhK0RmMHBvB406rXNJdvCDHqI5u1U6tv9VETNY5ga7yI+a3ypEHZ
DDPQtJ/YNOAG7+a0vKr5aeG7q8x6TtbyacG+KxFRomGrUPAujfRJ1LSYf+Gdu/MH58fumVEsZR2D
UFIda+8LWt0H2I/zlvqHUVXLgY83TAv7JTHTNrT0u6mJ9WX2EN7cDRiUNHMIZJUeNBKK9rYr94nq
bmtXfy35aBC5xFDezSfEd/lvN5f5IXXxsViYqMZLvj0iQa3pkov7uT7gA6LxmU95k4S2yTBYjXgO
5dnZUFgM5AgunaE0QTs9nRxt7jg+VWCpJiOCE+NaPSH+Na1y5O8pHu3Ti/L5xb1RXscChmp5zlvn
mipjx21Pp6TclyLDM3C8M0FVQiyUXiQ7oU2EgTAn3KrWp3I6rros9tOGW5Zomr2eLY9zOUUGFZWS
q8PGAhF4j7BXLq8+1lx3gINkw8J5BwfjlmSqC+TW7F0NEW2yrnkknIXbX+pn49thtRG6PbFs0Ev0
oiTbxHoidvqCdiW1eK/ZZDyiLohcBQloGHylTH60PpNHAlsfBzxxJp8uuWg1QF08QnWcNs1iibRN
fDnK/wZZ19jbOc8yaX7Kzj6pylah1Utu8xUNsNWur54t5p2o0Tw1uNJA97MUSU69mydvzbDsZ39F
dDGSS2FtN5sa5Fwoxmc8zuHwFjOs5vxorsYQ4v1lBIbb8cQa1YWg5fvqoT/BVz80eWPuhnb6zA28
NGfP0mPELew5rV4P5B1ElAveICjqIzLlDoDZvWvdHG7t/3SV92kPoemPK3xJ4EyYj0hiJnaYnl2U
YawXKooal6VzpyjttTEqNOcJY/q/gzd/8QzNMaZOM+YZnDzCoAorMobSbasBdFMSDe44H9EAX1vc
+VCisM7moRnqKUozXLixStFaxnsNlj6FzzKGyirwWt5BfwEgcpitwQqHWYdIGeASY3bdrhmCV9Ot
LD9qANTrlBinLSFyEIItjZtCh4Hu4tprtS/TXs+L801AtIHVM1rsDcvYuJ5Zdvs9jZ+SW+yrhB3j
cPDv/KnTaL/1BPsT19DMEDN0P8y8m9kpwp7kooJaM38ylX0zvpgOtl5/C7cDB6jwOoLJvQ88Oi6t
8bEbcAQZCXMMXR9IkXEojzGE5D3yx6jJBeW7QlK+sLmNXIDtpSGtyG+5z9AXHUQiygN2s1mUzvY3
y5cRZtDdWb5xcP2JKY6ZzDsvprpDfL7yRvMQ3SKrqD80bZkjq23X3QpThDNSqXE02Y4f5nXNiegi
o5/sZ8NS6QFt9Lyv5cka0gO2S1hPuPWeMeKHb1YoPlwXVQKGUdUqHxxlcDza9s52si+WP7jhZVeQ
LibdH/B7/N4NvVYxjx+ySb9aW/uN7EVgRQtTZOt4qeBmhWFY/6h1+NaMWq9inIcmjKXytkv3nVmX
4TSW4IxGH3Wu9sR5fClQFcONfdVbgu1+NuHlOu3HfuLO0BJ5Enc3gkI81vXsh1JZxYO7n5bi2WVv
wh1vbnvFO+BggToYDAXGTV00jcu3xYvVXHXrao3Fa90wBy+7/l0wTj12TfWinOYI6Mfy/IPRu3EC
HsPwYOrNaEHKxIGQo563VmgwEycdw0J/Hyzb+pknRXprUJUWhqhpj3J2VAjhR2fck4bDhhMTnABT
JYYY91n54j8lSEfDtLOHMB6tVo+lJ/FBnY91jY9F3pZfa3l3gtq8o5b4WaQqwqtrBhSGbFbWdEPs
kOc0DaaOflPSny68zrs+A3kpju/2YYQmGTEmdY2jZnVIjjRE7f3cQwowkLEGanHi3Rt8DfAMqotb
7ZRlrHmegwH36zZoJ4ESLBA4BYZIEIaYVJi9xaju4HL6UAn5O8G6swdVeOwt4LpZVa8rc9mjN8Mp
9WMpgqZn61hLkp4I9u2UWp4U07Zh6MzjmBX0b7nL0TNiZFtrJ193X6UB8sOzaDuBPX1sWH7ltVOF
CXgOUgysHp2RMy+nP6evFZxWKC+9wed3q/8ZsvoYfMrQElotooL62Cz7udBac1cbDQdj4ecHoxue
5mLxMaBbV+yIqFPH5B9HtjjC2VMQ9Hzrgp6OMFkFCehGeoIPgCEtxuLDdKFIqW5Qs6DkZhdhWIBs
m+HpanMR9la39w0DjUN+8lcm0mXZPKcrflV47H2Asybclcn7lPQXwYVOsUH2OwI6Hm+AHpYxRYil
zaCYbUDv6STKQcMqRpkhiFCx77f2nz/lL65g1ptUPkOXOb20bRaVrtZfG/YljtZ8GSviva5IQlRr
5gUTDooHaLJWzuSBFymNDK5YuxkrxcBQ9klsuhPO6Dejah59HCeKF4ak9oFqrqQL3Vl5lUXbkkvO
wZnayrQDwdHKxJlRiqPGE4OkL39su2PeI1QtV8+jwTqhFMVp30OJb1tV6CzToyMZEw5efpUzhVKd
M9NqF0JrPP+xKJU4lh09jEQGbU0unibO3eoCYx6z6D514T1YyzrtTHgFo1oPs05CiZs95eq92KZf
rYsoNxm5/uUAaDAYSHfucbbztZ3AB1uD0p9L9myzg2qz5jlZcj3ahunIDNtP6DbHkTx6Q003E0cn
AutXYeEitc4OVjcOnvNDIcJNX3FA7pHwWrS0A41n5ANHUrcElcb3wIEQsZZHsFNqXNx0fikSLzky
GTepiocedzD1lGlkSi2zF0LuBblMntJK7nsfYeHSEtQjFh3vA873vsdP3MV/YV2rMsKeibFj1j+Q
7BxXQtxNEigzS++rdm3yNEk3W7k6c6cn8jzPoJhc9ppNd54rJhoZaGtb2Ve8B+9jC8DwrLtyXMJx
YZTeOQcI4CevaJLb4hCkK6fxtaXF1s3lAt5nH4Y0JaSa6IMtnyPoMA71DXpncKjCXTYTliV+ZOoy
qdWs7+7m+xqiiGTX6ZgpjYJ7T2MVR7DRtCecFkcuWbNuyLG4zuZzO4wiWIzlDxMfRTYOh4g7ZJel
NLdjmXL4IJio7ivEt0lLvsC69pmBztlztGS3oNMnD+TNd7KzKqx3XyzOwZHOKTO1Phrujk1No9PO
syozyR7YDX5S7RzHRTUCpkoPF3fJeNom04EQ4HmJwRTWYL6NFV+5PIdVQ6tCE8SqfnvwPVu7IqEh
ALxhfejdq3x02QQO5fo+L8UpYyF97LvhkeiwR413Myoc/FZ6UUSafy8N+TWWUYYcba/9ooj4zr91
psu03wMSmqn8njXC7n2r4zOy5KERqRZY/vDF4lmB99K6VCZsFpMu5Q144yGT0VzGmssmitusiFqw
GjseulnfqTFmyw1wuI0Ttbsb4KxLQWY3r8XCg32SuR85XNBFzUC/JszNZ1vTUCPH41y8OG1CJ11T
XbvvG243E3KQY5cu/zY1jnz4PGbfShcVmouffNr6REzTlgQbAieKOmgdOtDmsDEDcQ+O3fwIoudY
P9Z4ADkK+KyONdv/pjB4mjsNK6CM8w8W5R9jLwZWaWM+2eXGXMxzxKXlGcADPAnKGhS+JmijJ+LE
ckCtTQqBwHH75z4nHIqd23Z2kuov6XJnZArg3jijfpA6/412aD6OpiP2Qq6B19jvtVc5IY4HRxe7
YDfXHopGHleTcWVJev0Kfqfq0fnDsunHSsUjWT4tdgT1u+G0daS33vRYSTXsDajtwDZ5quODVXNb
scsZWYFzmd5cEFxGew6RH44KCo2+KsXALfJ4wZvrXEtFQ+LqNtw/XFbeG3JfkCa+ArhjbfqRa8bJ
ycbPbIV4ZdJexV7raBRZCQNMjk0z3elKDNzcJcI1iNJ7bT2bJiRi87jilQOhkD+XNgGYhOCGg8I+
hFVpYxRMMxM6AzmqV4FEaliPlSh+gPJCV2ln0+Re9rLvtSdYlsPVsJY/2T6ZJ2ZhnvMP4Co/6K32
1ya9JBYjMlQEPEM6fThl9kWkOw0Keo2AtCMii2o0EOq8Nc2zXw9/wZ6ZgqHFAMlsasadJmt0fUPC
bxELwPKPSzpoXAMvws45anwoBUr/LfEAGJsvu9G/9OV9bmQRZg1dtTnrdwew7ZB23Tlz6Imn++SM
TI4S8qhWC8tLfT5m5OjMuocKh2UrhhCcj7gupgXi6mWmYqbNDTbCyNsfIcpLieEf0tiyYEMdO4TS
uv6MywfjCueefmzoaDIo8MjwAgkSBJ52A67eCQuLHCeMOu/oV3G9zGp+WIkcfKsxa21k9+LoLXXh
lmCkoCUxovUbhcO8M4oH/HdO/kC2TudQUzj1SjEw8GEhkMChDfJjqMtjqtDBakKP+9V4ruAyea/W
atcPDKQKlvF5w3CdVpQIsaxAEYFRUW6joZyb+7yDCByAy3PdsCjxULFQ/1rB1Li0z0u3z9fcwTcO
R9SsTF/xhGMH2ltj5Hskf06DxmK6xMQPQyiV22SSdiActkERMGFDZzuyAhgB82BsDyeyWZ/SdE91
ogpS10yerhIJVOJAZ6ExuStQn+Fp0bgw4Lca6x2ez8Nf5BG+HjI5a4lAKP2jfT9eHUfnmZnZWJu2
4xPkpg9VVXP2Wyzy8E1TGZSQ6OGO84KxMzP+h2Tb9hxU+ER2lR3qmGiQWLztiP6DtYCTxnL2m+rW
ijxt6/Gx+con81+Bv0ekDeZnQV2LJBwmdksxOkraQBrrfEnVjuYNdezGG52a8z3RxXPiIlOPU+5/
5u1pE9VJDCsg7d3YkekkE1foiYbzmrvhkqsaJ5+WOX3O6KKaJ6xtO8feW1rUcZl6xkBrWY0nA9wY
CL/auxWH/ITiMshR3AUewjSbip29gAv3kE3vtXBYit3fuqlIUVKL5oYlXXrTFvF3qsazhCPdu4Wo
DrX7tejsTy1li6Mt2wcXZ8ojP+me8/25zpN8AeD2yzHbd7nAaQ9PVEJpxys+rBSEZZnHg9A/islz
oXCH76z/P/bOazluLc3Sr3JC14PT2BtmAx1ddZHeMJMmU/YGQVIUvPd4+vnAU10tUWekmfuJqFIx
i8kkCLPN/6/1LfoJjDNo5qz6QzSweUhTy2Xa5cHysttJc6k3F+m9T7hhmIzLngXngQhx7FrmqGiP
ojDtFX4HWT5pKGNQOuA6DiE/hOFTmhsgZ12vXo0aRkIucgZ7Ei4UYTSIK5t1n5HOqKfqU8xUjbCy
Rxk3bnVTix8i3EEjyuitsKH+dHG+rBmjN5T6P4dN4VDRUOcYlmBl9czEEF0MtgCNsoZ9qUcCiDAq
Ca/lK4EMYVJBwQUnb9iD6GpbDxP0o30b8FjJNNhMUlEsD6xzyoy0HWvmPJPtRRInuOWSW6PIy2OU
+Pf1CKBRBqQaFimrnzb7qsZyW7OwClpJ99UbzCNS9FsvK9RyqOgBUyrARGTV7kJT9F+Lqu3vQhoR
OutL0RfBPamxHdmeYEmrWluX2CW4mgwyZXvWRQiTf8AHdhzq1Nm4OqBJ4DKoXuwg32dBcQDSrta5
mRRLsxDa3jfEy6Br/TWQwNVIbTJgQxwo0RQbrWdMG5ci7O8SYyA1KvPJKkCF4VXaQkuBglU9ig5t
Puigx2cW6+kWxVG0sh07wtoBH86mADEpyPuMlB29VRpQc122Dw4dHe71oA0LAka6FQA69xxE+t4S
6GYDK7ujfPOCAt9cjjmjNV36dhMbSPqEp915PiYsb5yOVWbEh3n/TUW9uwpWADe6YcC20JBWxWNc
rG3JgleLn0oSOloSf3z3qtOEWUUkmzrOHD1gtV+tELnynMI3dY8BJIcFa+VPsLqEjbhteKRFBbA/
/0Tfh5iddBppOWEQdP4K6DCpnWtAKkKlPhukJMy5BBNXj9N+Z+vjx4ZkFkbyB+Ali7QleXcOZZlD
QyKX9MNS8LdpKxtFwvx6zil7DSeb3zD/V7eHO9en9jUfllFBAMubsy9JFkV2ktYPST4cfDKVZrR/
acxivPTJKk4yjj8oXT7OeTFz4MXUBVzPnoaZ/FqYS1cOjzPkfn4Z5P2t8LxXlj6b8Kc52AUpyEJ6
ze1rtuZAImjeRrdOCAqSVBjVk1PhD1+AU8/JTZkYvw2J+IgCy/TrU0rgqOjKz9xnrwczDBcz8fFX
advWBbbMLTZ/a44kiPXoaQ5EMMyAjYy1QdiyMl33ebIUJwKYfFq/OKkOQ2c2GP8VKGYDG07i7DQf
eevrj31h7uo+3M05KBlJMGbRf2HIgcTZ24Cx+E3UfrexHHdzdgD8sIs2XOY3zgeSEC8wvw2o3EJX
zUMgjdsE8aTWeZ/nEzlnh9Rh8dJ10dlEyyrJQpjzDzqJMoeqPBA4KNU23QDjXiNO6b8D0jqvOQmX
xBMyaOyQ08xnzTkMzSi3uVm/Fhp9+fp/t0QszN+aL1bfeSseGNpEzXNdb+ajnNNzOlBV8P4gNbWr
+eaakzWcJH9ywvugx7VASE0FHWiRoQpLumg3RyDOYZZzjkYl3INqi/UkyACeAx1x9C4SrDi4secc
pDmG1Eto+fn9Yk6DmKMc5vtlDofCEYTAx7jM75PEm8y3Y95YF8Nn8p4jPRpCSYI0PxYoTOY3eBCH
WeTGU/IhJAYlKA3QbOOjRFiDJf5hDsJr4bZd5i8gJL1+IEVAqpmf5pctaVnz/T9nmQZrr9E2WgRX
hMCVmvDzOb40t/c9pcmRHBbPEY9maB6TUazzgsivOYeBk8L6fKGF/QUU1EoH2+8R9IBr9rkoKTvh
LLVr9RzMgQ+mY312SISo3OIjre1SQskOgltwaI9Y559so/9akSDicV9NJrl/FAwF/1s64kkSb5bE
7VdATk9GwQmdUjqRIjmrzHtOO0hMI2J6UkAIYb630YjLRj51c2x8MumkOZg3JTm/8x+me8gUSHXG
c/Qa7jvuvA5nt2M9OcRFsO99mmNkO1ujou3ubSthy5LfzWGZ83vmiKfXMayBINkNGs1ZDubdH//x
z//6j+fhP/2XHMMR3Nus/ud/8fo5L0ZyAoPmzct/nsJnNN75t+b1x/79th9/6J/XPOU/b98y/6J/
/wQf/K9fvHpsHn94sc6asBnv25dqfHgh2aZ5/XQOcX7n/+03/3h5/ZTrWLz8491z3mYYhR5e/DDP
3v3rW/uv/3gnoOzbyrVfT8Rf52H+Jf96x/kx5YfvHlmDagT7PmoU9P7+p18e6+Yf75T7py1tHPtK
uNJAsCXe/dG//Os7/CZH2oJ/DRdWzrs/iJ9ogn+8M4w/cTWYylWGbfAj0nr3B72Z12/JP7HPC74l
HF0oSznv/vtU/HC1/ufq/UGC111Oo73mb7PUuz+Kv67q/LdqUhA9YylX8OcWz48PkJDmt/0vVxLY
VWRatBNxIs/QnSCP2Jk8xG7oXtAxIkIY7Mo/KRT90T5vcdfRDY4WkR7196qr8kOlD/4H/LEIZqbk
U9TXoIzL+kwTQjtaWXq1ifKiwJhukx6uCKqSkTmjKJaToxVLGTTZIQgS9YChB094mg/2xWSApP1i
iOxQpRkRC4AM20VfwdTxJm8l7fpK9f2L57cYbCb2LTXY4E3gsHEy0xFXTuHgO6G4uYwtdHyBH50y
2QMtqoEhOwZwNbZ34y5H+rQsdFrHcdzrsG7DemfVWg8OPfMundNntO0lNpt+tO0vvm7Lgx9PCoO1
KqlBO19Fq8XU6dMU6URmJADBe637AN7B3uBAnmULiiLZmGXPKX2iZTIlHytco9cZxIAAMs93lYnp
MVXOgN9d4CLxQ+OegrFBXQ7GQcLocQhEplZCoZqjY8yXMVgVSgkw3KjHuxe7cqZZVET2iczYrNmm
658r8MdrLayCe6Mv2mf8g3O7iZsoobGCwpUYD+R1XZ4f8lS315ZbG1sTHyIhigR4HgrcQHejZmd3
bKNyVDwtdWoc8jpFy7jdGlWe0RCxUU9zF5xR/Hcf25CSca556sGOAvd2HJAf1rHnvQfda++r3KK6
FOD3TSGY3k5FHp/doUSBCVCDFRFOLRz1oqHHGASntoCA0USdQXmLHoxNThCaXBZoJg6tta7TFlqX
NGD3/kR8WTeivFJkOCzRho4fEu7mA7pwiihBVZyG3IfGzscuGuJxlhQ0/PsQY826URH+PTTlO0OG
xQrTyQuorvjcmkh2VCD73f8fIBUjFZPE/2Fs/PCYtY/Nj4Pi/BN/jYdC6X9K1rm2a1kWiX86A89f
4yFV2T8teAKGVI6jk1f/P+Mhopw/dcVY5cKNVFxF1/n3gKhJPpCupuu4wrCQ4wn3/2VENBiPvxsQ
EYY7wnVhN5vcXzbH5L4ZGIHKobVS1YXnJKZ1Bq9dz8P0RtgplKKOVgmD+HhOUnkWVNMpw9C8MIGM
76Ug7iBwk2IzpvFdBjWVtoJ7lXaySSLdRj2YptupoLYh+wyciwFlXkQp7W89jA9FZuO67cdzHyGT
ttPyuUramehrFDvfMz58d0n+NRF8P/D/zZ8pdZ05iQQZy5Q/jf9DaFNSckV9yU3BhihKw1X+rWo7
+EdJhSqBBtNiwq9+lG63IRQaJeIQcYQ0ySgBA9Licpyqnh6S5lH9QzHUlHm5dTIIs140wElUtGio
fi18Vz0MtYEh0e+B4WTjx6hR6xl9ddQbd9oYIM99Ybz/9R/IVX97HZkmTZvZ1XRMstXfXMehrO1I
DENzQcg7rjLR9Ct/TlBxfO1YmUa0llVKcBF58CfZX+hb6yvHK9Tajep1bRHm5ljeCWRF876xjF1E
gVCK3iaoyhv+GiL+ejz+5lq8zrX/MwfPtxyH6ppKWPiSXRDAP95yHR2AvK2L9gJNAmSa1LEpFrTc
Br9Hba9RfZHJbpys9NxLyvC4CVOsmqDtzck4VpjR7zV/fMK+LhJb3f/mPP64QJgPznAEj6VUypa6
lDx53y8U4qFNpG8hTvR8o7sxYhQJ2mgiSLbuLQrze9VE9QolU7OOuNGWsZhsAlpuqAWP55ZwbNML
70TmnlhlG8eMLv1vjm9eqPx48gzHMHSls1IydHLhfjw++H/jvFARF3aXzgIi08duFqmmhkl0fGHd
JxCdlk1c2TeabxYry1XFhkU3kv3OujGSKD1lgb0VoUEKqAas+deHJ+dr9/bwLNs0LGmZhssA9uPh
tbrNTnJK5EXFNLRbHMQbRV0VNT7FShMYf99CwkhyvDNGk11NRRrVoh6poYVJZCzaskDlWTpBts49
kP8mgRPYBXAssN/wjHH768P9+aFhaHU5laxGTdcy39yJKogyK5OdcWkiR8dIi5YPTvLRbO3oYbK+
TDUe1UFHe0yuiLX+9e9Wxs+nynVdg8UthVtIGPPI/N2SFFq+1OgUyosLOQYVNzjLsky3lYc1U1Hq
xyaPQNeYKL4EcQ8f2wX2W4mc1UvvGWQMN+UefDUatnGvQ0vEZTJtW0uvl4Zdj6vEcLNZGb2cQaJJ
ZQMaTe33g0WNCWgt7pPIosuthhMekfzBaZ7Duv/ki7ohBossiy4rPzgqeO4pLp2m2MFeOCCSzvug
ep/HxnOSIB6PmvEcW/Cy3EL7Yrp6ekVcDpIo1+65S5H3oH/ihD7H8zZzbO27pjF3ZIdeEkxiB5Ei
JYpaXa5Ab1Y7u4FhUWHh0sNo4+eEh3lWyx6+hGtkUmDdULkm3Vdp0So3UpBZeX83VYF3DyUSzVod
n9LQL3/3vP10i7hCuo6yTJxI1Adfr+J3V6mruBkLp1UXP0lcVLnEyojGqZf0UuiT9B90OpNOV1SX
MBGHPvDNvUcUnhOl0TJysrusHdI9DM8KqxdBER1kxWEmrRnp7w70p4mc9YAOEdgkKIh7+e2BCqX1
Bg+/uuhtSLJVtIuVTtKj2kafEqsCK0zeHAuACfxzHsJKpYH66xta/PTsuwLhEhg37lqmw3kX9/0N
beudrrPu9i59F3gLUDrZ2slm6YeLfIF92Vo1rb2meoSXyqzTRdjV3uo3x/DT8D0fgwN3ko4Dq1/5
9qFi6JRam2vMcLN5NcKr6hCVFjSNt8LWNyPT0kNJWt5CluRwQn7MkWhjjvJ16S5JochWwoEbYRfl
wuos7BhVsP/1MVos7H4cIzlGV2eba9hCN5hqfjxP9H6afKw961JG8codW3XTZRrMDPq19JOHfSXz
jrZvsqhiz7zFzKzWho17LBEa9VxohmVKYzC0yC8G309W1iSy+zQKUHYqEyKJts1nDCmpB+amm6Xq
6LGTfd2ox0hv7BlAxegw4huzcR8uJj3KvmDMv5jg2OxZEOXM/8Dv00sSa7pZrOGU1q4LxL0WasvC
/VR4ZnRbg2LIRtQZUylBDuKP32Zgpv3GLzBuwUJ1ygTelhsh2AwnWI3dBwqDv7vn5nvqh/nGpS7A
ZO0oIRV33zzIfvd46q6p6VPtuZfQbh/LLGrWY1/VGzMPaMz5bOosOHFeSEJQRD7Zog26gKc0iJfS
13QK5lTUSt85u6X2m6lF/TxwwAfgbjNcvNQUN+aJ/Lsj0xQg61qz42s7sqY2q7R4qAptndOzWPW9
lm292FlF5EquyxgUYB/o8dGirn1EffvSQHDdJFrUHdFSp6iCSXgimiY4BWP4ASzddBfYxRGjxudI
xtkdoFx7mwRDsxQ+m+M+CrO9FpeBWg2aDaI5TeqdoTPbd9702bJH8nszlwz0DMwNcH5axlZ58QAo
7JI2qncDADuavp27skDMVJNlHVOAyJmMvsqAwB2I/MHJ1DpKupaWbCgbGHdO0T0kwlX3zFB7w0CX
TBmISK/4ttTT5CYkLekmLMtFQUALwlyCUtsg0fdOMZbomqHHhu0lFih6dFndopzAHVN4l8Dxie6J
G0AFKr9obm2SGNcjKEX6OEFajK9Vhrgmm0GPbYhefSIj8NePqyF+fl7ZgrE/M0xuNBOvy49X0tCj
yC11273USf4cZ4G5CpCBLzkt59AjHSmSeEJrmZt3iWXB09e0D9RBcT+wvFjHsr8ZM7PiGtFzTWOY
Ti5OoYywEzA/Ui2b0vePRtPic8+jj7ErQ3ZhtHC0SIhrmKBpBLNtHfPeYXHiG3RxTcfbRHXXr6ax
7g7SiLa9l9cXL8k2YOrbVe2H9gH7Cx2IitWUqbfjwdeibWQmcNxbHVszTcnQd9xFPpCaPMH7AdVO
cJe6t8MxRhpZRPu2gXpufMl139rqWrbHe3tW4OIeChCpTivW7HWoQktEPMm+7FEEECljrYwgSU5D
E+8LZ9yzYRzAxxtPHeWwa0/emx1/zROpbpjJgjOSMBhx9i7AP7ao/CnbZWVOxmMcpRunzylBh0p/
YPZFJBRgFTDT4jaMWA7YLimQsT8XsHsV73JX3ghqofdVVHTkKhhPr6/ClgVj1ZR0dgtXO+adiYEo
oLMW5uMnCy30KUlXOfkRPmrdKZi1cu6QbMNh6M8uPUrfTqq1AM4MA9khVVqvy93UjJcUcpEjc20R
lDWAGTWRVqndBvTjl4psHHAN+aqsGbTL0qTWxSs9c1Zli8mntSn45bOHTlfg0cRWr59Gy2mP+jCw
XPJafOWZc4wNBA0IsVGyZCzWI6TqJep84o2nOSVcYmCI7yKCKfAhYhQ03W7YWEhvEHCQ4cRaDGva
eewxPwyqpaqEJcAdhltSbLhjK30TWtgr2HiDJQnzbWm3+Q7dfwfrLqWoZcarMoubg0E6yCHQ6lVe
+d7WdbpdKPuv2Hrz99ShsPd73QdLedbNVHYTuOP5cnjl146orTtTxYBISBhGiRG50GH5R5R8clI1
57ZpwlOQltoxxatYMHF10Yi/SlIEfQH0dw420q87TPuAxkCN5GdR3gaVbNcYvLwdVoVRDlAH539Q
+1RwMR7K3PNvHZdcjOBb6wB+SIJmOIaBvqdBVO0AYSRQ3aBrtISyaiF+nJTm2oZqMMpnz95iJrEP
LqDPBdjRW3jt3G8YvBhPonWA2frkx89F6JjHHuQtZ1Sj1ZsO1oylJ8rDdJ4ibpJ7X+H06p2neBBo
p/iC1d574l38fd1CXS+FA/AmST+nRBjtiXxTe7JbbkEvyqPdT7kF11EDXBO3IEv6Xt2TP4IVcDSG
XVkbDbkPNaVlz9XuVFRUkKCq8GBndrXyREFqq4B46aaRjvi+qG9xMiMWrwwxJxwuDW8Kbht7MPYY
di7+IMNzY/o08vxk2JY9ysGiQqhDyAiIj2GsrnXAgyMClXKeZ/1kexOPpX1jZ18CJ1JAOEq1jrAD
Al5CZ4wE/9APlnmveRj3vCg2jqUFaTkzQkY3VU9r+KnuBp7eTWga5anzc9A2XpRDj4Hb1uLYu8FC
Et7rTkwWHRkT68GW4bZI9ehUoVl2u8J5EOOgHqa6/kzh3NiWaAHQkL84StFJ74LiOPaOR9TkEG+G
UjWH30wEP8/oVOJgSSo24FST3m69yZWqOHZbu6RIncuo23m4/dLCqzYR8pcBhezBgzyxUIP2PDmB
RDDEEinmufeTzNwVFfEmZbIm8dKDHlEn0MyKz6DmHkStPXYukKFWfgQfIDZNLrYamRW4ZboMkgvr
wUoPkfn05vNgRv4+wiG2SYkel16U3udIYVlquwghxUytd0pzfQQJ2Nz8+gz8vLt3OQOKRStrLvZC
5nyGvlvTRHolZcHYe7Xw9qfYoyq989a+hj7QAY1cZDyvtYvSszBgXMW6a637HDa7b/PScgExVGH1
bVqOteU89LL+RPcC9axe3cJKdpa/Plrjb67XXIgwDUFdU1Lp+PFocTGSb9Qq/5pVnTjruqkObkPp
0S4wEdFZGD45/rgL+9I69rnLotWDGVkDC7FGnJN4/TY8DURPebV2ypLhC00aZxdYQ7MrMlD46B2A
5u3oJxBVFhfbJMcVUVVteshm+lg6/1LHT4z7yYcpgMtoMdp+8V6jq+QSzr1meViitDf1h8jQPk82
yKCsA16PQ+306zOhft6ZmRQ+qTKbtoVO235T57DFlER20IfXvDQ2fTfrDcDJszm3US7cAEyzb7z8
YwGV/31dTmisMdNyQ3nNDpHfhxjq5aUuUGfYya7ouCMnwy/vVNEtmPysY6ncW+h8auf4SI680YoO
vq2STT05q4qO4Huc3d8oOeTLrMB8Z9LFAWgGyL0r05tANQpgJcMpkj2EgIEhD2POSnWeRYyy+VAO
RAA7QpypfQKbwKvBrF1XdvRxIlj0YCf5gSVKThJyI98PPcSJoCClMxDauHGl51zpf30r6rqDCTKE
97FLRuBov9BeQr+3Qr21KsDhLgEqkJqot9sgx0egu/ELiiRqCzZWtTFtflP8EfrfXBKK+PC0JKMy
Vag3dbykhWqQhm1xrSKJAoUIPkvOhmJt0PGPyD1r9lkVlw/wUmy5iTvra9aI/gZdaH8janpwDIVl
BFWY7gJYOBvrSqoqm5iO8rMVmPYmLxV7yQ4Q6cxBdX3jOKSZdQeboN4hzgyWwACHk1mGt15yV9MR
3ROoUxx7x33w+ja69135EYTaC9Tl4rNFAsvrr/Zc1P/62D5VrrkB1YPJc6we4nLE15Oxwo1axJFM
U+xSE8igmuaR25R3OOtRxAGyAbnWNR5YGzAQRQGfOUzL4+sGgME7Pqo+3Vt6V93X2biO4nI4uCyy
cCMAwnjdXoxVGRzieWc0mt2qJx/6Rqe7igF4erAKQb7cwMJRRlG3Ni0NlsZ0EJkz3PXyyezuAGCP
n0YLlHLtNCTJ6AYmvDS/dqEPC0/lWOOI8elS4R/LtjmxGiZOICs/OoSDHEOwP2tihsMVTiZxRei1
TptvdDCz44Qt/HcFHffnio4196sZcplzfi71BlYl2kav8qsurlHnIruu3XyvdOScCkHuawwixoPq
pHnv60ToWzTYMKLJk7ZIWrtTaVldTYyCZSq+RG0HxWBWHqoqP8d4NI5+ne8wBlfvB29YWNzjH1GL
ZCecQv2i8dGz5r3pw0pJ4OGMpYS+pWU78IMI9Auk9FGUasTJTye62NUD/MxL2tLqgQV8rIiUWdme
qdgNDBuTiNJbRM4zb745QD1FcOe2R9ox6VUPjDWx92cNPvelLEEjMfIWzeCd+8K3ANp7cIrMW00T
9qeAGI+stqFj+h47rGzkL5w+B1Y83nlav7cw2tJjFu01xLdndNMxx51w9xoBkWMgJMJEdyv9c5fm
q7x0H7MO+qKj5cYW70qPWo9txFAQyIFesIu5o4TfPUUO7TOgLyzzo+qaB8X4lLnNzmnjXR/L4WjN
txiSVPSZZReuZR3Ee4IJcRQmtK99f4yvkN9n3D6jjQ9CMG+NS9E7wScrmx6aCmWfrSI66vDauki7
miHGQB9v3JKsMJcEH5Li9TH2NyFto5uirSDmt3W2TYdLV4zJjaSvuCq1/HYQEI6neIWAEkalDR7q
xoeUdeo9QJ9sHfuVPbPDY8Eqsk6gVEyylredKqeNg8Z0WUyQlbqK2GhbDWsyWUaUsk2774QF2VTE
PfxensyIWALP7r+a8t6hmD+Obf/sBi+lwqnfQB3a2C0hIlo89gvHR1hduPOuYm7ztWHULovqcaJ/
tWemtE51w9K6tdjqUpCxjllm4QEs0PHHLk21GEiigz0b5WKEBCO3e2APnkNaMEAaHLjZADQKWzuY
vi78QJp8couIbjMRNnwlZSG/K1L5uWgR/+lzW48qMzalMbJum66e9lFAPWtkaZ1G+aPRx+dA0+EG
Q/GufF3c/nr6fa3k/1ikohkiHKrIwhAukYQ/LkR8rsE4REN1RVc/HoXph5doHPOF0Vk+goTyS2tL
beP67XAU9nOvbPGxzrChM+whhErS9uj2oX4eIPqUBWLdZJLGR+HRRDHRmpG9JvddIt2VUU7pOi49
RrC5otLAFtxQ7MO45+lrdmTT2Rga756oT6QlY2RmJAwG+Q1bfLSuzLPv6dhWRy8p9EM3ODj8Og8G
kt8Pc1f0PTHu0a2Fl3IZI75g7xwyE2MlNcfYXrYD8b7pDMkMUz/aTiFNvdIaxu3UDNqiqTuxscMb
k9UpqbGgk0MeK3SbHRUO79I2w82g0KGy7KbFgPOHHVO8By3u3mR6ZW7KGjwZOYfGwQpnPgf96n3f
2+NNO5UPFaPDPY3NtdNW4hyjGr4vaxSnqgXZ0M0zjqaPl19f0tc68ttLykLKRsjHRsB5uxcIam9E
UiLrq6kbW51n8ei1I/SIMERO6QbvaQs+Wr29GbwiWlWx5mzSyRVXJfnCzqdNUc07FVziLGjkUbUV
qRLy5ERBgHfSSSiEcDl+fczi51qpZTn0mVz6m7qiAv3mNvTNQFmwaq5OWcxL3vyFuMnwmh66sHrJ
R4t7R6+tLXRefJt23u/xcTRYDocvo8zFgbwH0nhcefz1Ybl/c1jMbjprdA7Ltl5XSt9tKgpi0URP
yfFaUw5nN423EPiCj/9u22tBBDlt3EYjUfN1QISCABDslt2RNfoxc6ZuK7XqVu9NUNA+9TF73HdN
WS0tkThLhnLjhgIh8kZV9Q+iORp5XRzLxpBsUwZCCO02OFIcbSgHWwGcYeIncnMNKko/u9WRblS9
BHhMGmAB9lw3t14EszUr67usa9Z2Q5nBj/UvfpDfDzBKbqwUtnSkW/GaCFBvRz4r+9QD+ym4XXDs
kJwF8WZqANf5OAFa6rdLL9AJTXSOsOO10+Qmqw7W9M1A/MiyIwRiYCHrY6pts0+aaaR3Gc8JOn75
AvkEcfzonb3WkGf+32Bbt/Ztz3LiTjoNQ5tO6zpg0b+EPZ+fyhRSZyBJsvbG9kWPPfB8k0OcYt0D
jCuwEWehZq+DonDu3XwigVIFmz5ilU5OAVJtcL0fOTlW235MBgfR9eD9ppZvvF0S0zNGwiAsS0lX
Zzf4ZnfZsvHRgfsPVws0I3jFzchfdWdE1ntjBExPRalAFoDsuoqz5hx2uFNQoF+TKNzXvpmuESzg
uMYH+snqAubAgxvBDLRwuOAcOCn4s0iruve9I5prgJp04dX2hW5ru+BhE0urh5KVp0LeMnGef32T
y7mn8/14Mf9tBnoHCyWQSX/8TTcA+OHYAk4crgPJiOtGxttUF+15zL41bFM/gBs+96pYdj30SD9I
dhRLTiVxGztyAj1sTYG5GTrzAjEEhlwTDRu2exfXiB90u4dUELG8cdzfFDxetQ5vDpo+nkK6pGwT
Q+ibecv2GcWUVurXqio3tcVdnJsOmMD0TDUNYE06mjt9IlJbx4UzKJ/uxFxTTnXMLrSlE4tBOIed
OiSSiKoSOJuqoCfUM4Okzry1bkIU7zEYycDIb/qJV74LItG6EikFdtez6t/su4y3tXyuAytQmkbI
QHX5006YJtgYismZrqI11daBgFuagu6fto6MyCYAs7+gikELWZIOouMAWupWtY/1DmJK33Dlxh4q
Xr+DQzJtdBeud6u1aPnL6mnwhzsuPMVTCbULyB4ZiFAsNx50yUlLb+Km6VZNnQKQc9EZ4mK2MLiz
1rLyZRy0n8tx9eubTswD+pvr59K2nrf8kIqIcPtxwMd7gEksMfRrogsSJKzsLNJ4ZyQASboRdL75
4nkAW3UaHxue6YYVavihGdMvcAQ+kml+4wTi4hKEp0K5k+J3WpafyklcDNdG1StM7jBlqjfHZ9D/
x9KdiKvjXGr8yNuu7j7rNF3dRn51DMileqUTSdd96ejpOeAZWfPjW9xEPTAKmG3AFL5GTT0nVAM1
sgndSogP+U0n76e53sIJy6PrIER22K/bb3vKdegmDQbGqwiHF1GxSc2zR80xchwn2SoniwGn0EQ0
t05Tu9BXkFhxsgZlxp43/9oF1tNYIP9kewQHBU0GtBy7L7KVAbnNFrvfXHTz7XzK4Zpo+ihnWaw3
nbeHC2UOWl1hSMATVYX5k4wMR5/O/hiWbMrQ8DaGg6CvJiN39Co4NASuDFLr15FejsvMAQgNIDIi
ULHFRVWZ5g2w/ARWUDA8oyxhi7fUY8UmFJniPhSwnBrwiDvjqdYLYsNlZO/ywGu3fgCkPodZdvJ9
wIhuoyCWuVmyG6RKzi6rTlDsdLa8ujtRxyAFLKw/6S3qW+MxAkSNQiw75x2T89g1eLmT4rkpSoYg
yvqCTBnaLLQiBekkdEgbyLRrrQRUUZIgWhULsvg+5bb5fmjbYiV85m3Ndgi/GnSIxPBSRlndDSiZ
0AF48coxLzEJg8VUxGQIteOJNpdGNkNtoIPrMATGQUCKkv08sHKyTRp4/YSAogi9pyELiHxnc0JH
NqCNBMLDaNm/0NPa5mWYrex22RGGUAkVL5vQ8peadslD1a5yoZX7we3vy1jdFwPcqj4kITpqiwIE
b27SVar2+dCmm6RhQiv1iuA299lWMelDGgmMrdvJg62I0mS00o4AEx4z039wcy5ORb/3Jgu/1AKA
WOD3N6p24rVjhceACt71dZ4PrUBei8bYTTqNp54e3TlFhrQeHFluM1Vc0Zb7D2QXk7VJbNsydNIH
wa7JSpwZ2U+YtzINKhKxT6GPHud9OSBDiqd4g8caKv28hh0MgWYg81n8aM34myUD68O3Q5wDW81g
ucAgwhQ72xi+r0jLlPQWMGbxewpkL16tG6dXcVQs4G8je487mONllRgM6LTbS8CgLOjLrW2kOM87
U975Q73zB2OXj2n0bf4iwH8m/bEiqsQjvcK257S8KFlGgUPdZUDtb4okWpcDKsvG1laBfIhksa1L
8i7zgrkk6Yd2W3eM8QxvEVHVhtwXxAQSoxffsIj8WMSNPNEc/spMyN00EyNKp/4wWG26c6PPaS/V
nZVV6s6XmBSV/y0QpfZxqJz3bkBxYuR8LLL5w14/0W8zfCDWOkjS/hADqN9No3UrRjRKWQ6Ns5Oj
f6ahnoICBaX5v6k7r+XGmSxbPxE64M0tvRcplShzg1CpquBNImESePr5wL/P6Z7uiek4l+eiGAWQ
kigRSLP3Wt+y4VKsCj8KcLO9WWFlXEJoQNIa588fflLvikMWq60ScbLPlLhX5k85RyVNrB+duhXH
RIAx7z2XAdlSswWU+zjHW2jGuvkKHYLYiZQo93rsl8Ir5aWpnm2AZC/UCvC3T4G7T9Jm+DYQBG+M
qjmSFTNeyCrYduxZbgOhKpt+CqxNHTS3pgr1g+M6CBYGlf6HodL/t8UA147H9I5kCDUl8+R/v3iU
S8yK0/XiFULyuMxI2t5ahTZnQcRy1STVn6FMQzKmc7EZeHLR9V14HIb+ECZUuZzqw+vy+DTJqNxJ
9CYFbRgI/9VW5u3zY+3ZltLkOvIOivHMZI/65uIfcMMi2cZq+nL9PDzSfcTdiSfchy/7LPrgnMrg
0FWRvIQJIWmA+CETmRa7c5Yqiwnt0A09r7+0pflcFP6wgpemnYRnebfErKxbRqBDHJ0LYuDQIiRE
PrE4WGZdTYaPJhA3ThjbicM+0ayle9+bahvXRrhSkW3QfQBAI5xGXPg0tlWDLhChkB7TH4xAk9zN
RgMzUg97n+J4QY4jg/Ok0VnFToAEXF+2hd2eJrM7anAxfvVt8puembZrQccvWghjN60Gv8XE3q6j
vvXXoogVVITM/k+z9r9Ngz52Is/1sQoilHWsf/lwe6v0c6aR6pVEiF0cpONKTLsSM3ka6+QJDzlh
hKQvQENuDEZa+eJEFuDBDlN1PN3Jm+CmOA52Vx901WAq9YhCDnBZTKW3S5FX79wAbaWNA7gwQKow
7P+nifxfh7aA/pjJRB64D03yv2yH3GYatBHDyWtDuO+yczt1Vnm+L4YOSoMiMBdgLW8yL5eFba5V
xnIoQw6160E+eJIc3dxz/vzv78n6tz9qgKXGdmnasEGz2ez/9zsmrGLH66nKv+o500QjxqtdQ1zJ
G+vdrfV4bwmihjRVXiHr2Ee9ZA2kly5VZ+bfuRYcW1n7O00+onhX2S4XbBkSG2AObPhH4gN/6MFX
bqv0SH6pcWHYl6isZbxWOjypAZ0XhSNSelPdBtcE/2bNkKWvItBWUhoUrVDqKsMT18dv/f9k+tv+
rmYrnPz/wNBHQ+mfPtV/8/K9VMVXnnz9s4nv8RV/+VUc4290Cl18J4yHyPNnn8FffhVb/xtdKtfk
WmTvxFN89n/37xkGT3GXBZ5Jhc7B5/IPu4rxN4pkOlUdnTY8LUg2If/HSnP9a6/yl7/yfzbw0Wif
Z/R/2tSwDp9Lblx9FFQxEprzoP5P5SKLMDK/s7WYlhe6cvzH6TIvZP3ZRx4BwL7mP+l9K58c0I7U
J3mCdx1QASVKE/ZSegs6AnMeT0BQYdTvQ/PUsIF6xuX32rVu/Vmj+KEXoS3Qp2oHVj7+KzXVjZkU
2odrCPR02VCCg7fCj9kQYxvDB6kP2MSEFawfp7No3FvQeV+o9S7yjuBL3nG2tYcheZW69gnTJ/zW
RjSahRO/kTqYbfqmdpZ5lzlkxWThK7Hom34Y7Q/QXfbarLNVOadXTFjmn/VOqVPWVB8NLgQjG8vP
EvHxyinjfiMJ31hXrQepm1kBqAFqDKmPLrHNwG1SKxAbFiTyXmohcrs2/eWI9IcdCH9N5E59AGgk
KUtqQFaI60AEniWUleJ46yZT8dEP+oEpz1xZgZGdCXA76kVqfafGAA/FilpkJUmza4Y22qV2Eb4Y
c7OI2C/zG1swyqOqftOaBG2XMPpDHaby2lt44qxoS6Cu99NvvptRDL9pBBDMTUnk1eurdJMgIqZC
OiE5DLxi3ZsxGO5yenu8FhDC2jCxgTs+VpGEyuE1Sw13p0VWu+stGr7N2F2MnNqDbowRhMRM7ftB
uLwvGELFUDpb4kLH+zTH4tlJFJI9U9yhv49HPH0d8ROheQNCi1bYLuwnhTpso4GLOsONt7eJn5PK
2GfZPnSDEalbPx0eh48nxty2txPC4nNrU7IpB58EzBJYeOnU1m1AxLGqUtQ4UqeyqYYmvkN/AK2r
/ObdGcZ0UZRrV3eGtxnotKSfK59dKnXrMm/Cc19rxm4i5fCQaHYBh93WNqbTyWtbIw2s+VO98tnC
OE9t85Pd3g0St/8n1N64xSfKY/QDM1rT393o/cH5Gb33KTKTSY3u80jBjEj5dYWYj7IUnCg84Oax
UnT2p1ame6303VMNQXZjCxFAQAXfCPu2ebElQW9mleZv7RDB7fFHgbKleU7H1P09ADSA+8R2pbdO
uQlFb9HZ0cF0hv7bU9GvgR3KR2dReGnRcr6aTUlEPVb4m9GLYF3JQlxUF2nzGg1BEpdzpdoOLdvY
3gjCIXFLTuY9H0CBYSi3fgbNtKdo1aIN8nZe5UDccbP2modR8ClGwEy17ievWS70VaWs6IqgukYJ
Jc3jNMXWwffQ0DdW511ah137iFvhoqvs1UnHblFJR3y3BSmsmRm+wY7NNmZVioMTz1dcVlmUfgSv
0G0wDkP04TfSWDs0ovnVtDlupfYPmVEXxDO4LLUykhbLwame45xRwMoq+06PdabWO9ZXZVkXWIv4
5cv2XWY5rruWgGlCKZ1nRxAYTErczxw51tuA7GIpsAHcTC2PtjD+iAFJh/qI6rTaBqKyrqFNXwfu
nnjT2vZPG1nx76KD+pp6bMen0idJygq+CpK/qONR+TPAFxAu0PQXd8q8neULtI02W1VblsHVtUUA
P0Z43xKQGPC14YsCtCBjXoxnI+3sE3eKjTrNEJ8YfwkE9IiNKaZp4YKmu41OXiECiytAXXX86tfG
p84Cgnx12D6iQU5D7QxojEz9M16lnFvAHD+nxqawDYfzBtSHiDX2mv/6BDtC76+vSPVs+usrzLr6
aAcH2FPKO+/r5idVhPTD8CLIx1Hm7+iNZR8gpxbkN0ZvjkWrjgUIuuLOyz7As3oLawzHs2bY9Q+r
nvaP8xkNhW1Y+fbm8d3UqM5B9IXasbzo+Aheypq9sUkjjMzqyH5p8zo4QVD7eDxJlJf9Ulfjye+T
4PJ4gfCJgDBaLhRy9/6MXhy8txaAU6l85wkzffU8ei3/OK8aaiWG3Yvt49BSzYmuWffihKrbKye4
B8h2KVFxy7PPH7hRLG2DWi3CTsQUWHdm9ZRESfZaYymStl9q/BRQ2Y+voC43V4tKl/YL32Cwgp2j
dAiOjTKvtqrfHqfZ0YXbrKWK+Tgs0m6WCUB36jxhv1X3x0+DX8UyDtkKWt+CrmCk2Z+d6N5k22rP
gRYHR0KUEcPN54u8vmaWW/7wuoBkyMYjSkfCNYfbt3H1srg6FqxZG9H/c4M4ABqxXr+qGCtCY6Y0
jqPsI9KfdIarXzrUZMJdYudqI3vZx0oGm1RV9Wvrt5+dsuSHiMZnomdVe+8qF3ZM5iCRbro7mez2
ZQzkjZ7YkaTUBr2JMq6eDRcnwUS6zHWNSKEOHkAUa4oOaW48BQUoxoSxgReTcWYbVCxFYZbPY1B1
BE5UyUeaJnfXRg7YJWr60epXS9PT33XPgOVVffZa+tWw1kkSOQ+Rbx2qkcRLFkPazTe1Yun0YfEl
Yf1NltP/gei/N1USf2ng9padmFPiI0ffhxoDYVe7zg/cDzWBeb1z7+DJAQtwvHfHq0CF93r0JSzn
vXVl/R374hLLUW6q0neOSYam33fVZ9/DgqvnaT5Cyw6oeyDIHg/tpz8SAGHowCIGPlFrUPWzP2mH
dp4CpNeApC2wsIyN0vaFjycR3SrKjyQfzkMQQEK3kXOMFvIyAgyK52o0kQSnkfcDU1FGcgCEwvwx
c/DxfsqcedCu/e8kmWDSV1QayLalfklbEPAjcRH0LylNtfBWgLNHKJefHfz6WpX4v4VTHDQxh/LR
MWz6wPtldtPZ7GL5S+UDWGK+75ipW1nl7TfN3JcpKIKfoau9doHX/nS1/n3si/CLNPavEezZV+8Y
30VURF8paZNGJtVnGXBnEg6dfJYpfEW/xsFTj0mxHBQYx0SJ9gQlc3wK0SwBvp3UTxHAdHKb5o2B
KN0aJis2l5ZcQljTk+nEBLLj2ngxha6WOgTZt8zuq4U58TYSBABWbkM0CeADGRHpMYtZdwkQ1v1d
S/PFKzrnM61Z9Y52V96BneIz8+r02R5RjkaYji4CaMGuRRDsYYXaZ56UB2Cq4S5TZXiK85TeNFX1
J73VUqrUrjZHLhlUUyVFwHQ66LM53CJA+bdqbkU0JDBq0P+GtWyeGXHrZYflaBEPDvpsO+vfwkfQ
rZVCTYbQ96b7xSHkUqRhz2q7scX+8aom67IjhTvKvPMXdbqm1rQ76UPPh1wfxSIQSlweh8AIBX+n
t77stEtZPiBQ/l5qdf8yAOTecAFF29Ltm3fgsB+eQ7I7eRDjM1Xpy+N07JL/XoO1wdkUNO+BESON
RxR20Lv8QuM4PItG9FTGc/0jM+nfMsr/Go3w3WBZfsfdqq2B/rXHf7yUxY5Yo1bSASVXG8rC8a9W
o0Dcy0RjkHLFDkl3sRNOl780EqHi4yW+8Df6aE0f3RAy0kX6dPJEyg5/HOBIFV74Cehv+XhppEj4
yI0+fh4whO0iZA3bvpDZjyGvj0wEawdAxj1NgnQvegssZWoEd4PIxnXggdZ2LebHMM3LT0w7zN/5
x1SQUELwa7Z5nA4ydGxOMN4jIr4OYQkw/q/zEwvnjp+DCMs7diWU6sd5V4VfFtvs24S06azNrLdJ
TOUn4JR2YYWeSVhfYT5pVt0yoVhElWvuc+SauMrF2KxKBqw73421I26bdeMP9T1OSMsrDLvbmm5a
3xUbL8wAtdyTxPRL6l5xTlgr0Pi01QY9YPMjQddBUuvkL1SZSzApaXRzg2xjIQ06hEUGP3VKBPBQ
n0Ub+OrHUViZ1THr3RMxl+WJ2rkOsUPfDlnWXZqh6y7St7tLqhBMSU2cHueDWi59r5fXOk/6DZjj
CZVNEz4/HqqEuNJQK6+pTehZQt45fz4z3YaClW6pmuzFJyjpxSJ9xXBFeH0cGY7dbFy8eauA3DuE
AH26UXSGd3qd5GtDxMFb1+c5BHZLA1RODpLC7afLKblXdCc1nYCiqdYSkpE0/8MUAUzF2lCXEK/N
jXDin+Qt+R/p3DG3nCpkSWr0tD1Y5cJPX+lDToU50loskWws43ZKPzyzfQf/095o6ObXcUboPl6G
up9xoOOOiqp2Z4tOe9aU1xOsFLq/fHGfyBb6xio9u3My/dq0HWIBrQPqFaIbcsrO3oU6qqD5/Xhp
hxY8RyQs7ab/mEz00ZyG7CyhGSb5xipT/4PQpZ3hG+WrkJTPJZagjWfQfYC7MN4NPenwRrr0M8Jh
vJuZN20AbOSbFIzjlnxNk99wdKgCecnCdADH0rvVyB+1+3GFjvdCW6T6bAPrqUiA/pD9FB5JGQrx
8KMXDhAVYtOjML4j74wxxyaIjQTsZi39pgdpV7tPvP3y2DjdZVC6++S1PjjeNidWh21IjWXvqIQR
HAk6Zuov++rFTRke23DWVFn8RYQb/KzLwnkPNNBVVunaL12Aq4tCYvOUixg6f+rSVdOGLYlA3Ydj
o74U9ju5dsF+5LmVdFvwanpuX9wWIYc0YW9H3TOJrP6fygmB0thzpihh2kM4uJfEiNYBab5c8Bz5
OHj2rUtSAZ5M9nc2e3UrasZ3TWh7EonNFyP5YkiNz4ZDcHI0Rc5Hb/bEskeDxsuBGRfO4G1dl+V4
R1l6Y4GRfOqByPlZD10+455+DLKmMj6VUQ9Xk5V+bU5DSs6h9yeA23gDOvDVa5N/iKhR7jouMXTi
0R7frvGt2HJg6OhOjM2Aasc4P6bt8EryR3coI6M+T2V/8hp9HZtjerDDIeao6xdmnvWHqXYMhn7y
1isUp+8SNLkvDBRZvvllK+3z8Z+WydwvC+upZtNJ7SdZOygkf2qmQ7NCRMOlRKc3Ewt+AkUHSMqi
/uDNArjIIAGT9lR6rUqaeRhmyGnR83Pk59OTrmfuqncJ5pjA8KrSP+jxkB71pP5KS4uCfhbk17Iq
kGnPBalxTk1v+EFnVetrnVXYOrF1pv3IrPcVkYRljF6sCTW5cbNhfDP80FrUaW+fHocDWFks3OOr
9KLwqQ6rz8fpTpCZ4bM/XmVue7dzOyAA3YXsTkn7kLvjgE/OdEnWGNBVmimBW6zG3RVEFli2dn9S
9AVPhEUP6AE5/MeDeDxbqJ9TRN8C1tMvt+rHfdi4+o0GtoeqbyaHdCDT51NR4IhDmBqwWuloXARO
d6s12afV0jvHwWddNTauGQ6sQfYbbQxxNgele9PXrmNat8f/Ec6KXZ+z2KsJF7uZJYynjLYS1GHB
JIv6/0L6YXZBQeltIfuRPq7JmzmX8fustE40DNH7sx/4rAfW6jW45y09Zm5w3XCuzhBnjJfhinka
hfB8qpr1QJKM3W0GHfsUFEij0rYp+VjVdPrrHHP2yhr0YklmXXvWufiP9Sy06kgco0rjnUpLeDci
mHNu3aZba5J9BY1mMzo2Y/gW2o68EGkmdyJPnZXndxaEBXzmXkg/fCz8/sJ2HGpVaG56O83vmp+8
4EYAU1/bz1RCN4alyeeiwetqgZTdPg6DBLzYJKAl9AGQa+gkw3uy9QZKHgN5kl0ffAbDmJztkhy4
5qNMDvowmVsjpK+eZJH5ZFpziq8fv1YTXX5N89ajyLQV2VWS+AkhqQka5PrZ2ntO+ujCk6b7qxtI
fSadxfHj5JKRrfLUz6xbTXeLfToNXzVaNr+WRxWNwO4t4oTCqBpOMlRqraxuFwbE1NPZNvYehOxz
r8SrpkWnkkShE3F7Lma7ipsP8R9NpBo3V5NuCsSyJ4r+56YOi93j6B8PtlAlSUy8rRDVAJ1wwr0V
4QtHn4itNcb5ZGk6TfCETABvZ4BPxzJxJZKwyrbHPZMVEGwbzYOdxpX2ivNSP7BR8BcIKvVNZWHd
c4ya1db8MExRjSeOjmnSoninxdU+Y55sWIp34bYouxY7hPhMinbcwhicjonmtWLhCmjyQ5pK+POS
6MmMhQIsUftHGjaokZNgbZuCsWx+m6g3giegcn+flfQYr0WOxW+VesL90NvojZD26lk4XnxxqmiG
nnE+Yum27AymgJwgLswyzSVEZrXkFjJ/GtYpqT32erFGGp5tH1Ra2gcsnDamKPS/MjX83RjGF7tr
i6dqEu2PHMXnMkCcuXRA68KXduMNLNvsSecvU9iFPBsKMQ7xON6qosNziPrRWOl5ZJE/yKBWRJ15
KJHQMvzwANCHcGKncA9OOkB9owCxEU0wvVXMeAvkFPJs9dbMziB6c+rkdM6Svlv7s4Txcfh4gNw2
x1pX2c6YX6y3YjoMXTK9+WF1KHK33UVGoC0gZ/G2VTvupV60r73lF6vRLloMsY581WiQrv1U29M9
q5dabDOJRE7rnTQ7cVcD64PNFHknU8j40/VtBYQa70NpWB8P8cXjYaq9Ad0F3XEW0PR+zfJVKd0i
ggBpaMNf7SiURuSI3t5lP5nfraLoKfr4j0WK0FiI7CU2G2vhxP6HpWzvotRU3LsiO1JEEbfHEc3g
xVj30Y9pcN0z0KQny+/PTVVRC6zs3+PA90+y1tnKvtAvo6dJYnrMuyu0FEw8CbG+EQXuAnx/sYr1
flqwtRmXtWnIb61Yk2eMwnO+OTEgg/F35rDELJbedhxT1hmtBmy1CrQz7aP2zfxOAj17g88VXro8
/BOFkzhWZvBHOMI46KiMEBiMk4GAfqHCqr12gV1dvXFVJ4Z1DFVxbyAfcnlL+5jgshK+xseNBNLA
awARHG2QRxKa2+D2gtXcz9CCP407jD9hrnwHwgViGgbfgTIVJsKpv5sqsha4RePT4xAtxx1PrFyD
fgjsvdUXzluZmQtWWcMZew3h13yS53aq7HOSgJINTX7R3k6oRZrj358IwiI/yhn/MZ+CU400IiBw
Ry81je1OI7k2vGLTj5N2A2AWbMdUQBuHeuSvE1efFiig7nXeNq9l1Ksr3rQjPIzmNXDNaDs4OhCF
mkRSPvdsh09DPj0eUqCNT02W/f2JEEfUhhyYFiOMyFki5caCHHbrGg0dlnjkq6sq6pJTTMT6ya3p
nKdFRDpXKNO3KRn+OCAWTj7l3KghyUIXTnVy3P7vD49zdXk1xnpVQgdiqc/OG3sTGeYfhZtZ20gO
43rKE7QBU/5nqlH4O0FqHFrDKPejAcCHvOX0KdIwhsjCG4iJQveUG6z7PTj8M+afbDiSYzrG+4x0
ICNPQNcPJqnn2WsqDW2beYV7sp2UxJmIVpM+aH+alnyXtvxtF1QmQpe8PVmzf0x8iJcdPoCjiYnu
2MA52pZzlWA+lQ/NVlDRgoltFPDl5hDVsafrFfktnTA9YnVBuAgJE1Akp7Hr9w8z0ONQ+T+iPgFz
MpTJizC6d3g+yRftNVid+uifzb5OrwPp8X6qH8NJvTSqCrdN16nT4wGUQkECpMre8snJj/ZAYW0w
0+BQBJH/3Du+OKGUep9qeFhLA7Xc0uEWWbuJ/BHVkfyswi/ST9EKTuh38zZ3Xsz0U8RG9+xnjv0y
KeeJrfDOsurgy6EOkeFpv2uEsW69oEH43XokODCPLNk5TpfHgxsb/mlqPBJiNDqFZYjyaaTv5cWA
l3yraBZTb2MSNP2BGJxh+kFwMTl/pO9tBwaz42gywcTiAig1P2JoBPkyLqiwBa+Fk3Yvms8OBqgo
EpBwuNLeeEotqtamCj8cZHJnCwLNop/a8u4rSueER3gLGrnl3XWoR7sm22obt966wO+GRipMaRhg
2juWShEsYw1nj7bfpjFAgJtDJF71rtt5zEW3xxGX/XPjKlKjW8tbNSaKLscbBlYTUFhXBoY2gobh
l/Qkbq1dFZRnyjv1MfXTboODM3ZFdMz8urlLEi8C2dUocd5qpxfn3Eibc2E54ixGszzLzeP/j7NN
amzdIUEf74HNKyTx9H3SweyhOcrWPMNYhbvEIoZ2maSm2lkOcs7AI1Z5IvTyvQ6IY5MOyBKrtTMa
lyFl4ow4XFJQY+RN5OP5LXBnwrzXsKcIAAyRH9bhFJ2FVp66QAPeGrUkddlkVejxuh6zci9noZ0O
5HfTjPZPu4E6gaA5+lE1YUPKx7EpmuQpcg1snQ4PjWVtY0sjuwledqvF1KcdT3/Cg7mCqQr8ovc6
d2MZNanINSEwpBhRrsaj8hZgDYDVGBSbMUjUoZQozHB2Ph6B3y+EnNTC8/segV1NJESuupfcIlXQ
yyr9mxsPKF2Q/9HEyMA8emsvafy9JWlwxnzuBycI/B+9BwxXVEOH3HBVe1H7RFkW/H+Ws0jUvW1T
FO9OLIOPcqIzAXuyOFGYrn7UsX7q8+ln7Qf9LkbDPIQT7RqjrO6tPsMaZf+MCW9eemuKNKRcsDTE
SOqv4jzKIxICMG1KqNhHqtU/C3qRO+qEjk3nMJGH1vSvrSuKp/7/PkChYb96Qh48IdBv//kBYt3E
UDeeRKubW9sZ/INChX6Y7HzlkiVAeIiX7BrVOC+UDMxDxUaLPHfNfkm7MtjpPUEjvjV+SQuyueNQ
304cvF/K9zcENjTfVo6suGCdfE9Cg6REx9QPtWmds9mfnGeow6A5EJHnBgnYEsQfuca018bZl6oZ
1YWhj2vQuPF+zNsfjADWJyZNf1mhCTz1FM6fhZ99dgTvffoO92KaGcnZV950Gxv9Dws8qm2DfMUa
+os43fHTQ/K7KGLZfkT0A4gBVPU7dUETqKaVvzG2RUvCLtN72BbN0o2BbOVjiG88Kr7sPg1/GW68
7WQlP7Uc7DfZdsYF/ZZ5oMWtNli6vR9Dwq8fOGnyUxD+aJELbE5j8zY6IfyVABBcPFbVJ1XjNh+r
Lyf2/LUuSZMtGMpdOy5epi5Ld2LKRsj+Rv7SpxNduZqosmkO9wkInlLQOhOio96CRjNQ8hHVruNZ
28IQlctHeTALFOwcmY0EwkL2WIxFMl7ZDnVHx0vGU+OBj8k0cD9WRTNDliw8jQYEguf095Ta2gos
TrgKhEEchmaujaJJF2OpiG+2Q2NfYcPdkAfcvZsB+7oYV5JBbW0pCRs+6W7mnISZstF0vPHVxbzZ
jKb2Pk6p2tWULNe0k7R3OTU/fSWdK7lH2tWa3M/HaVb7Fp5A6mpEMUQf/BrrVCQ60pbEOeUw4Zbt
/M0SGWD+6en5NG0f3u24Wzy+nL4LGcBlk60fP5MKCM1HoXtPMPCxw9t/dL3YyZz8EJ+F37ZM1OyM
kBZ8mGA3zRIZiXxmoj+7pLEszxObr0OQ5X8oFTBcmDrwEwV5awy/yG3unuzMBIrFov44NOQUpqBU
1mHt7GufhV4IoSBoxxMlYLGMWtQkhkMZipDAdk+0rwCoUWJ90VpnxcUdIQmnM53VySEZY/9g58Qk
Dk5NSHhkay+x/B7i0N5RKfdXitLeh2aB2LCyIb2ycxvIgtL0FW3tYj+XeBIVTlsTLupcLa9+mX3J
BDpp5qotaz5cfJQlMdn1WJChjJFopdxL2YzUPW0r5wKPdkqW1larm33UEyQ3mae8m8K1k9fTEoxS
Cylt1JfCTj7Jf5v5HmIbJqb5jF693sHSJ6svsrtNmNvTaiJT+onQYppzlQnKE5ebT0fn+fGQDqDB
mYrDfeOZQCZ6q74Q3geIWxF4Zwik3anB5ZZO1i+2yfQ+S7EbwiRHg2r9ymy0xVrc6svZaP/cesBT
tL1TttElT7thK0PfPg0/kxRK1MDopSUUDqR/Y9NX7mZIE38gyElWbBRg5+I3ojWdZyg9BEJPGnpK
Ltpdygf6PCmDkC0DoSsL2lMcZX8ep/359ab+TSPqxRhgWsWq3zpUjNYsrhIajOVvqyVllsrZLo2M
18Fw1llBbI0dhL8cs7tFBITQ3QzalRrseZvfEwqXiHyBrIoY8rwYj9LzQmRYmXGfTCdlg8hbdSeJ
89+u0CfGX6XDe1OEvmFlSMjrmSMdiRWt1lZS2qBceXj8j9FJrlUuc7YFZA0pjHiraNIBFmWjvsbH
mC4pmLIbD/St6rQ/BZKXhZOkX35KaT8zzE2imOgGI45Xslb0gir+dlE4bO2oRikd6Ip6briv81Kh
1G7HFXWwy2Sa6SGuyAqyCAbLG9OAjKSyl7C/Dm2YHgwLgpJemNeY2jEEsY1ra8UqaerpyfXrX1Fn
fwysIQ84AIc9255mSZLVC3PGKeonb0uT0NyxLqGkM7vTnWsri2XdIzOBJhbyPq3+wEIfMJKZ9LCJ
8HA7hOPYKUmrfXQkRpvBGiJdKGK2mcLzX3rbK1iOBWwLscKyTBXLpkyqu+wIOEb8XF9krN6zcNVm
kDcyEDg/Ql+D9G5N8cnvAE9HNWYRUm6mO7x0Z9GNVvLegCehIBPle9tBHceWgikQHrxmtu4pxpy8
0HqkUYI1lHYFcstutszmgq6GrSzhDSdV807756ss+13NLukCj45fMumqqyBFid3hEHoXtGnjQWtr
L16WuQ6SfnhmJ+Hvoyzvb8n8kCNP88qq3o4o4BcNpk5ykyriRi31lvgy3IodiY/lQZEZq2uZfys0
AfMvMsZN7wcrP7DDM6aA/hrSw9iGpAQb9K4WxjT4N+hf/q12x2zN9QGWEZhDZFnpbYji9MYOjH3E
4JIVOvB5TEN+mkL2uF4H6ZFX6CfItU8jxf6VG6Sk/SjrNbMseZR9Xd56TQcrz89dPQ71PraugtJz
y2LUkWO7muUIDC7tRMpQXAUby3wZbaFvhBvWyyLTNgPcv1u3o7fkLHQzynam7fnn0GHfm+f5Laqx
RMFwwi/XddmtT4XaNlYNXKB2Cblq9WEbSo+iz5DRmyJcANeRiTVB/RJhnx9oHU1Yxf3BXTpOc3OB
qi8N0fJFkaYgU9bypjDULIaeAX4g0GFT+328Ktnb37wO66cVNHI7TfWuwGqwiyqbfOXGqXkjBCxT
ocvXNd2MUg31k25n4lY7tljTRXBXj8PHa7vUQ6i1Tz3VrepiEKQuBy66r4nAUBLcYiMuF55FvHvV
zsk4XTNskCWTf2fqF+g24cWGyIJOMb+5oqOH2LtPdJfUOZmGc1oXSFmKivGwwUiUuvsc9/gFa/Ia
9IhxI9nBuPmYlo5DD6qyUSf38SeJGav2ui2+dMlnTZwB/VwjSwgztlcZzRV0W3x6tTEyu8QpLIRu
PMYDJkWKKeOiaTON3hwP/0XdmW1FrmTZ9lfqB1RDvUmv7pL3ThsQwIsGEBHqO5Nkar6+pojMe5rK
unnr8T4cHw7BAceRzLbtvdZcvgv/r58k8RcyuiD6PABk+wmvGdLuRIiV8Gt3XfHqLaGeMotuPKsw
dlNiz5uojuv7pCzT2wSgQ+bp1b3vaEc4rz+1mihut87OTZ73l6GZNspWa7Kl4e+GvHbuq0lv+VZk
H0Q/DRWrO9cj8VJFvPlWRorXPK+L0OxvO0S396lgctBpg3ckFzBBS/eBQd6hTLhGLaUuagfjYFPZ
oKeYXvRovUtFtUeOF90LxUuv1YpFULqJKvFIAsVyqcloINCs3xTzPJ4wcYIzc6JPN7eR5bUnjB39
NZ1M9z7PPCbOZjdsVJ6iTV8/15oR1lCv20tlWxshu49Bb83T170KlpF4ya6xg68PzfXWLds9HUmX
stiHKcffR/npnRo5ofS18g/zuhKUiptAca58cMap3MWOu4vbhsnqY4EcUqv9+o1c6x+x0Nx3b/Kf
eh/Khok5S8VZ+dOJxaFP6+iXhdcoWga4FpFD+4fct2xjvwB19wgkMu9lowPOETjI6eLPiAfzkj4h
YpHSkBfTj9IfVZo9+rMzfLAYvqvKcd+MscLlMuNsYT9TpFFI+3u+KPKcI695tiKtJfK48L5lWim2
o9WPjynO8yDjGnpI6egFyIT9u7px9RDshHk7qVzu0AqMN2pa9S5l0l/jrPIw3uotQxY0ASZA1DMG
Nf3Ikawl+LGbmfU53TECangmDnM8yKxdLvCDjX1vOsbVnsGAuE7u3jiIkXdI1rXbmKqBi9+r7t0R
faVd+eNDTyoUm2guHiU5g4R51tWTX9X4VNLOQEGM1Nq09fxFy9jB0B8arz5TuE3T9tW7GlEG5miS
o7i612U7/Zh6pnq6V/1Sbr5z+xhQQ4rNk3uaaXPqHTJcHIiSlpB3ha2ojOaNYeoEcngkCDhVq355
9RqKONk/VN3crdlDn3mufa8WY3h3TYpU2evi1VXIZps2QZqi0R0Wdi6e6aUX9LL1/onfizpN57QP
BroIRKPMB0lHNegTr7u3FvJPezJJ7pyhxkQVkeNqZpOz65GhXB3sg3tNrl1oW+sOGovJuQI1fMSo
ajIUKpFLDYV9rOa6OE/83MNCFBbMVnjCY9nV18VCjzZrjrxpk2pA+TtMt1nFYSOpWvsuJxM2HDQr
foCXBJhplO1jl5AA3puG+c2ySNk1Jy19LltcpZ2bzN8tu55IqxfJKyGDxUag/HwDLPRB1jZZYwTR
txYSraYrrp1dzz9H5rFN0tBeFoSgzMLN0F4RrvD1vsMLo05AL4pQiuuBqp5wqomVkv4mrjpVeP1P
K7auiZ2iVzfFt9Rt04+R+wrghHqbcQ3zzUb/xV5oetWG6L/bsaltcuFHT0NjDluj0aZv40zHvdPn
8tFU+RS0KvPvTX3MwzIa9LuudJ2w8q3+dqhoiAz2XN/oeA72nWyKq96C46yzKL20BUclB2vPuWPz
IcMLAoODuJoUoKI8zmnsnFtUSIe6RGUNaHDct8yDrhI+IhWXld76LMe70dPrOxTPLWHy7njPTN8M
6hlNsD92BGQvefENhd3CVEqfnoaIkQANA+0ZtKu5aT1LvZgEE9HvUPHbzGUde8byDnT6e8oi8Olq
y23dCf+HDcUf04/+S1+qMOrqAe0ZxvYYO0XGfHn7++33XdpO0SqGM9jtIbqhUmNnHK0o/cWx4jy4
Y/dD9v69X1XmR21HrwLt9bvUppQsNGN8lebSg8vsYro9aCaUHMbn0kfZ2I9N9uTo0DCYt1KcovUI
WHy6h1QS2YyJLrtn25lCe0SKIDyf3afIT4pU8bPK+uQ8pOY/npH+Sm+3FxbcjX9+7uuZ23llDW/u
n1/drf/8p3/548trbc0//+Mr//Zj8DBqu8U27n9/xz/+v6+v+/qQTDgACEJlFPZ5cm6rOT5jtPjH
g/g/z8qsJPpa9ggmGzblyapvioH2UzMnZ4vZ8i2O/o4gVnv39RH6YtdhHFlW58JbLmacDLcLktyb
YuZE44tbcHOYFTKu7SGbxW2cpciZmynR1k5OvP/6pJdehtThLAww9dQn0Y+EKlbbtJlW3LQTBEOa
2ptK6iXbat3cF15usS3XHNJlc3CtWDD41sQ98YafEwrj0OwdNCcc0JKqedJF5V7GBqPI14eICN2b
oXa+ffV0/SLrLlzZ2Jo9+b1JPO8pt0V8002kzimRbZWxdOcezMGxb8c0MGUrv3sN1hEdHXaPBf1o
xIP+0ioipGxTBsuou4cOijV01LwOuznXEb231omtA5+qMxPvjHsa166FQq4xMQOQYbmEJiZPt08E
Uk7Wb0afLxNy7C5hru5le9FOkkRtvPTtXYmSmPhiuibd+vU1gPGmF0+oqPCiUz0eDA5DHBz7s+qy
HzGiBXtAnksM2IAPAOeJNsps67U+VfBk5mHkJO3WqMoUwVVxo1m2f2Ovyz7mXQCgksWGWjPGmNz2
WyVSLUxNsmtqZTB2bkgJr12wzTg0kWW0WEXscBpKcyPVTPDLJBsUmHpzapVaYxw6BPrVTaol2m5w
PgxN3eRjTL5BAqB29jG80gPTkzIOmLLSuTLuHfoHD6n4qKhjwqbjk/T7jIe4RUtEhN73Bdzclkn7
d/RX/bZyQUSZff1Cx4kO2li1QTe5J7YGO0jVjMEJfOYBdFfI3QsmvGiAminIeknaXWZDvLgRFKJ+
5shhevSWmJ3ISowX5Y8iJDUMVtVEKARbb0yoe1kdcro0w5yUZ7W05dnwMFhnzclBBXvGM05fYG6J
1rB7soYdtaCJnpcD8GTGxbTwBwdCXuEzLS4IdBDsoJCz7cAeHbRvoIe3Vju+NVMeVqpVL8YYkaL2
JFJ3/Flg/N0k3UjKdwfQxzflNsG1s800v9km9Hs3NKfDZRofreYR9DJkZaNcdqPj9WjsmXfqdryv
BwIR3e7oxsNbtYx00DvrW9H8ilL7TfQL3F6xuPu2Gk5oT8mSrI7NMNTfbQv4eqnX9s5o5wckNMaj
R3q4BnGX8j9/7aX0Qo3qQ+pDy2WmDdtSxCX3oz+SputAAM3Fzir9feks5QM3SHfS7NWh8U1fIuv7
VOXBiC5UMBz5sN1E33pzHd80CYoeS2eIjAJIfpixH0Zu270Uo0Di0QNsSs3hQLqe/z3qGZYAdX2L
W2PEoqUtQV9ahCVVuv4AIOfUuP7Rz5z+HRAEJQ9K4jvSYOyLV1E0DNEsjjRbMJnq2klvbO3JkrqG
UJpwlLFDHtu4m4mih87KwuBk6G5LFFLHFI/NU5zGN1//lhr4DSrZNte6RqU59DQYWzB+ma69QuRh
uxLKubfAc501HyipObf9e1XKfW7pBHtUFFxO8YmAbXkrLI3KOC+ZsETe66INx8RmmNbkqf00u58x
Kn7OYc4u4y+Dv4nqw6RZ84ur/5wYBsGUaP+7uOgp8ABHCxI323XD7ZPm2VPu/LkWJ92g1bQGe3kn
/PR2calO/CV/mqROUC/5rH7nOW/xRJkPgIE1yvamXTkaJdjqqDx9PRsB0J88LxW06Nd/+ePhb1/z
t//vT//L17f4458NApf2CD6vvWihGU9xHNBMqU/p+oA9mpiKPz7+emYNcX36emZu0tnsw9wryHQq
kxpUNxLgk2nFZ3cmeqFFF35SmjedckvgG8bxv0lqR556eDpYyVXvApCFVKoeQDjoZz0y7M3sNG3Q
FDSl5kebrMGT5S5EroM34VF1RXtqsv4zd/jB01wnpGiwSZ2cQZI19fW00gzSHNdP/v1fBsf5F1//
p8/+fmrO2mNjGu0uEmo6LTQwTjEk71bnV2oGm3UWl//p69mQJryef/G5P76Esjfk+NcemvW96WQy
n5YZtv5QIJ7QFXsFhdHcsXbVnSTdm4ffH+u+vvrSM3nSCC0E0DIDi7Xj8YNJX3sakaUXG+Prvfn6
RGWYHK+s3TTH5J0D0KYfaHUnL3OSQM+Skls6P9pjJsNkHHCt8M2/ftgy+/KULDi5RdQ716/Lo+nS
6vT1rKZmO7XNZmBdJn8K2bMiwadDJ+vb3CfAaH6/S19vlbG+Vf39SCOPDaneCt+Ij1MdJvlEBIFd
L6dF02aUV6LAujATXOgb/cnrBCVHCzM7J7ZgoDcfii6/n7oII0NBBdl3TNtMxdzNRQZ1qEid7Oe2
ONedOYapYAaWZrp/quE9iYlOaaK3W/jtFU4dHr6e9VPFoTGeD+gzyKKMx+HkEM5EjuT69OuTfTxH
h7a+FzVxcWsUBtZNTKWD+hgcLQ1huQiKiCHf+3VZHsxWoMn3msNk+8u7lYnXRTeevsAKJEynl1nL
i1Cfou5VWWLnoJz7VBV9fCLmpgdjFQ5M7iEm6SY0klzcS4vGF/DPJnIsBoLDuHUdj3B5F0odsN4Z
AWk2v1hGcVwmyCbNrOmXmr751tegPHPZWsHQlhFwV9rWM9TbzwGBQR/Z744xuVs6j5tcc+PrUKbT
hcIJrX0x5YcmF7iVIOkz9602mt0FnlPK19ZT3jbXzPbqYxe4NXoiGRb8BvHYTq9FEwee1KPN7Cn/
FuvgnjzpZSPSNETQ14XkFD3nGY4USKWHYpbXHiH+dhQZCYDOje4z9vNLf6DeMTGlIOYJ9VKVgbVe
sV+XLXN+7zdr4X/l8P/Xgb1/zuv9f0z+/f8KFQAV43+OtnxMf0r5/h+Xn3X186+8AP6337wAzdD/
0/TAj/igNnzYkitx7TcwYE2xtHRb9/D+w4oAewpL4J/EANh/HBbXhF/3P30gmgCrIJVBA/Ot/13C
71/xAMj6fH4euC5eD5xLFpm/4gEw6icMSLyjyYTmkUhLwNNT9c2N6KgvkRtEWd/symixAmyN9KnL
w9R/iNUDrHC17W3xID1Rnv4NaeYrhugPaMHXq4JaAKWICBnXoDnz11flGEaXy3I8iqkrjxZTOjNN
itDT+lsWsGHL/zrSRJqMoI9mlCwGCqo5Rm5MrfoiorLd/unP+A+swn/8KQf5b0gzRzi8FIc91bQQ
NfDf+i7+CaJADAVJQEVzHJAnzE4s72I0nRSG1aM7xTt0khprgnY0E9Fvls6Idpp54eiMRjVGtk6S
yoM9jPT0nZbhBRa/zWxXv4gxusXJND2lpvHvXvBf2ZDrC6YmtHX6e0B0Tf66f33BkQEp2lvsQ65r
VM+ucyUZpyUVHWieUaCXEaTygG5+7zEAbCGJRBugsjtmOzrdr4WcDypOXy3XtPRX3XPd7NIm/0wr
Iu3QoPwGhvyPCZcrmeXPf+31xfqO4TkOF77Bu/zXF9vjwpEiMg9ersGN0sghyxFcML0+0bNla4My
wKnv5f/+NzXW7/rffqqLGBOrhINC7m/X2NqDNnhVeACEc44Lcl3aCFxa2VibhMTVDUfH90aPphBp
RXXIRvol5i7Tod3/mxfyhdb56ytZ/0i+Cb+G6DwCDv/6+y+zBZSVNJ+2EGKnGH0cK+w1W0WB4eD3
3ZuIFqrK1S5fD8p2Ar3L1KbKBsaisa72XdLc8I3DfJqMfUpM8z7RaVsJ3zt6JFptM3CGHqcb4bru
XqdRG3Qah7EiJqaqtqt075FzNs5TfVOiYZJ+ddRmTiGa5UzhMEpzT53xQIl4odvsPfua9dwZxjPe
UgaxSbrcSO2OLcjdloTF75j0hh61tFkk6QVD2Q9l0kFPm3LTMSXdlGr0ied28z0atTf2Z3moh/hm
pEtzGkxKws7z3jxLqL3hZ9pW8/odouUdc8W9UPqnylW9lwTEFHDdtzkCA/bns28u+iVO5xorJEfF
ce0P16iLZkGklGMRPKqn2J/L1PEuK3Rl67kK95flJSfGoQh1PpGojQ8uQ+ydYbp3/OhfmWxv0Xk9
aCku7aZGDjllW59232aMx4dohRZ4NvTuGOlQwHzypUfYfLCMMbkFxmFtyyjpwprV98o5BQh7Ht2S
mMFDb0jE/HZN8bR08ILFcoARZt/BLbf2s+khFseNdseI3c+j+mE0J3unLX0aTFmJCq1Nuh2ZO8v9
kMuwsQaJSkC5J1MyxDYdJrQg/YxLY6C1B62GJivqt3bv06zgxv43yFPC4/7bSoO0kXtIsHkQR++7
f7uN7Mi1mS8Ve2MGi65F1dkZ8wH2X9lvhekjsSv6u5YQ2n1MXI4RockAVqlJFtLIIXKwdmYYcmhV
M6keIi1toEzhipVe88igFGd3vncW2W6xLP4AxL7sPVc7xwCeavUedapaSVJMkEucRBlFW5EOpymx
Do2wSJHBZiJOER6GnV7jxW+WX4BexhH+lJpqRpzmMxPx6mAOvOdsOFGYNuMLPTesAN0NgzEufv1i
ahWU4aZ7qSp/2PrdhJEW9UsykQ9EM0ysA1u9PxPmwDypyltAU97Pa+b6SOaRWRojuaHISUvcdZzG
/O4TwWy08RlkbNxG2xR2ymDdX7bmUDwhY/ksXf1xsN76FE+E/IYNn1QrLb0dphHlDp16oz/rDd9h
LOy928KGzQYAesU3XoizaUaDCUr+5DD+3YwliVeL7j6Wmnnl9l02EwEEm3LSflo+6Ef61bVdYMR2
mA/SLTxDImEmk6J9npEYAmAgL2x5jwv90dPbg43dc6u5Vw7p0TbSag6pLWZWVWXbyagPZj6+oJp/
alu92TouJBxltGhYaYEvcxNKrS5CUY8PpRMf097NLp7AaZt6/lFsTLPSd3Nf6wcOnidDXqXEghLN
xsuSw7pyl6OTQUVAvW4HuPgPGZacUct80GOYB73G/nAWA5lrEpD690pj1wSIH12Z8JRBJJYbtPkj
NrHQoj16Ae7gHk1YuVrH0KQt3lZJ59av55fciKoQXfSvCII5l2aKPmUheSxfm4GEfjnCy8La2cAj
fhQZQQ8GynhUP98Ykh7TPGspnoAsMQNC+6tiOKtEp+wH9Z6srqo5p+tDdC+wZp1LcKEVgET2GT15
lUfDNgXst8NVMjLPIrPWA0bB1B7fD5k7DCRxGWg/u0V/tLA3a/hwvT6rUf7oz45FL6X3GyClOIIl
KTltgrKOTtMTJdxJS+Qr7eNoA5843YGsSsL+AiuKH26WO5qO9anwPpivcEkJae5MgShMViY/WceB
ELPqHqWO9NWw9NPkUHM5BFB76sUaLbRl9oTfdL1uRkdMe183PQZ9bY1+iObCbbf2DXxp8bu2i4T/
VoljNFQl5k68YxIGj2EbPzqFbR9xyZ2jeSosS5uVGop5Q8bBS5eBqWpt99mTsr148RSUaU4fcpCI
KWd73mGs4MIoiAuPpXcp/Ctw5F8WKQaXJT4kUXeb1X65Z1Sk7c18fq7daAwGg5WjHNAClGrXm9l3
mi0VyiONtv04vRuIi9PRoAm9xoQMg/4IJe0VvOD0mEQ4YBrMQcVo7uEmH1LENaE00rdl/rFW2Ae3
o4KZKj9IzcU4dl2uyw1bo6/G0F8eAWTioMjmW8su0rOeOVnQ5ONr3o/mMYsGRZMXSJa11JwrY21E
gZj+ymw6n4sjjqVwxT7XxluLvfU6Wbz+HJ174SjuPA+Ylpigi46scqkTRDNqS6Hw9vgi2iPXRbEo
jG5TVdbVxRTKub7ZI5hRHJQNQJfGb3n9lbBXdEOjd9byjrOwZARgLMN3PdaWfYE6BntYcmNn1r2B
Gmuj2xpi5HZkvk3/ODX6xxFfyl4r6WfGFYPABYLmLo+EFdh69Jot8P8cOKuuno5bBi/lBo0/2SzU
xXP+Qd4UarBcba16eiliR9/j377Gqc0f3fE2RqY1u0W3khMuiW0BqeI2Zf+dvkNsJ5leYK0uS9qh
Uiuo0wW/H870e3zsj0NGFD1RW5DNYN1seutaVLxh9B4e7BoNRiRYHfOl3sQlaYvwFTca6M07q68Z
u/coz9mgV330DxyjO2q7ipCCGiFXl9j71ptuG3o6luH3GwkTdZsuGZsC98DqFq70rZlmZ6bfv1y2
AXIdTg5pFVsbaxPXUoH5LhSmZYHA9WDx6sWNMJ0AVocZFjSvUKF8MBjfTyCCrRGvr4GTVUWBapvb
Et3/0Bp3TgxOuXHeXZ1hYDFZyV7YqEepcHskverZNfqPWTovTcdst5ZPKORHGkiKPtTypm8hXDPj
dIsHUUtrt85C0l9wUu5ily5WRDk3qxwosGJYYfcem2eCei3rYjw8Fl/g8Kt3CZpb/6mwzTUQcKFP
3n5OZIhsF2e0An+qSdE0pk0h5KGUzYcVtT8zyWxwYU0u1YXc1AMWnOLCUAERfePsPNm+VsiM05g3
xTbwD1cVaajsssHc+GuKBlUZUr1om3Tfza+WyNCiJsU5qxqnxp3V8mcEBAALFUhUH+C9g787T83G
a/Ee0D2KMU412VbTNYYc+bQlc3abZ1iwCbgE+DVUx3xeXuRCg9pPC5wGk0nKvQM9hckSUQkvTK3T
vTvPOUPZzAyrXoZV7jchk/4KD2Ax0JKNGb+R5Un/v9jAdmeC3NdPfkoYgcKRaMQ4JRNGgVM7EIBa
lChgkwy99Xxu/Hn9/R5Lv3jQencIG3krmuRjTlm68qaag9HHcV2pE8o+AzkJ7prM2LJSB74uBDkM
ZjDMkQZ/wV92UjT3elE2YS+9s2vi1kIRoDbunKldibuYCTUPrjEn29EuX3JgoOeyGdfLUdv2uYEe
Js1XZ456rfTeRad2FzfTeBPnKO/AR0ibe6if/LAS5ksNk3wL13rc4C55TWNr2vVY0hVaUBnBPqqn
e7RJ32xO63AM3NDVY+9QTe24JSShIIoFQr/FKpna3YWd/j7tAPhkygtKb4EmiEw87liLRkwifu0w
mXRd2m6wSLRx56/0CIXlfk/2obHVSvNFyTEOtRLEjJr6kwOkmVzjmFbwfMXzy1YkI31jaOWuWqYt
1/416+NflZ5qQW/L7VywhA6ogQK6I8SIiTvfLth+iOfk8oqT/FdrIH9W3rAHQHQUINZtJrUbibpt
48fjuzuSo2rHP33l1IdUZr9ImjjR3Ym2jiErNm6L48VS/uhjVlpGkhvT0vHueeOp7X/gSyAunUvd
TGBmebzI0mRcBkeDdqbb2y892zaz0PIaN/rOduKWpIl4bxI3vqn9BcKo0T4DXSeugMKB8RcHB+bk
kH1qgd5Mk89tiRVgvmYYiS5T6xN0G3kqcJbPqpyucnLPg4A+4epmt+nVaG+sheq8XNNCJF60Wc+v
SS/pZ6CHJZGn3bMCUMHoJCjnXb6rZyl2lbZ8U18tzs5qHnjlPaxrlhGt+YGKSz0if+Ug66fN0V+W
szPH9knOgqhODY4jJSPSoVhrcHX2N98Wwl7EIuyHdNHaq6zyT5LsTxo2uWNOXzVgcsUUM9fJAak5
gWTDgYInPQoKsaA2U7JwHQ2dMiq8wKSkWWbkalFn701EYShzjMdoN2tYuRW95xMudw7RenPUR8YM
Wpv6B49+SJbQNdnYDTIVLvwGTZwzNken+4nkQp10nHMnrsBPPK27YmEANOiVfurWh0jTyUaD9Nzp
8hujMVyfTJVF3xBnN8cswqZhnfLOrTbUVX7Qu8Z4kutDW3R+4OeSEwT63k4ysTB0J9pObUppYcEK
XkcMsEZJp/HxF5ro3MKvDwumzkc7Hc51laZBPDs+FLB4udpAEleuMYRvsez7Au+AxmwBYzWuJX15
R2HME6+ZQPFkBntBZJ87X91260flCO4MBZtN/6FlrzSciWDIitut/WXDJwmEb9/5qkeBRswzi8iy
M4vxR8m7rWnY0OrMm+GJEyBiVfwlOt8owinDt9MZw3iGzElemlF+07qEmdhYseuOoYTrBoICmcOQ
8F44HTHk6wNSyG+JUwVNi0Ou70Fxa3V58/WwmOmjKhIZUO7i78yeAH6I6+AXJA0ETFctcroxjali
JchbXNvMSGiCPQibJSsv5I/BID1Lw83V5Ic8wtTK0T03ymuyslhGeew1665p8gcrs+9Y06+AIAks
1uYf1cJuatfDJm1T6vsF3kXpdLsFA3o0zTl+CjD7GtbNDPP3EiehzJIb7DG3LgedoEwKpIr5lvxa
XqphHUiZNjZWPDEcQNCj9FDG1cWgQVGoPLC4XPqpQ40Yn5tGEJQzq12TF/OOeceBHWsbibkI/QjC
i4eEDWV3sXd1FUKI3IFAPMI6AJ9lfI9TapdIdYFwF+R4a/+jYhHD93YRiXFHmbjTlHGft+bdNGEb
8rxbm/wvkEntB0qbt0QnWqLvP8G9qe0wdiiCtQXBAn8jnz6NP6HE1FydMOh+Kz30HGVtit2CtGfr
mA67aBlfEXFee8JtS2sAjuLdYr745rfbAZULCJzxA5OGw7BlCKKhvrSG/iTQb1Cx3rj4ETAXDdwd
Q72Dvvti9QvXCUtrkNZ2d9vP7pNvvniiOg7piHzK2k7o/KQP985YON7GbLyzRkUzNu0RBRiWp3Z6
RFry4ifjC5LYZ8OrOXLLEzlKOwRUtAYJEERtBcaHrxYGEJ6S5gNCtjyg4/JI3xMnho6xnFhbDohc
PZmjj0ESN6/SSr7Zbsbsvqwx7mbGj0hvP7Ae/tRs/cXwq9WUZjN582nmNIKyrru3W+5eOaPJNGyd
U/W0RfGABukKqgP4QqtfDG9itjtlqGZT75gsBmTY2rgqBXYuh31uRBIpwEsNsy+wevEwgSwLFfMx
Rlfo85sZ8zIuTLrGV0/b9coIe77HkfxTRstm9NBF4r5mjq7bzcEj1Ro7g+Q2xBWe5pT2JPNOIbaH
C07mM9SB+p4YO8SFuXbw4ZAR92CWl0jW434ovXdTcp1iGwvsLJfbbmRabVpJqGXiOLqVOseC1kJp
zMiCfRp6iqPZxhsH71r2zoYTExTdVn7QBEJwazuILBb7TWmSCywiLR7Kwaksl7epS41johorjPuR
st5GYWXJHRSHnjqAYHS0hBQv0BSXKmcdwPH+VLdPRltA7x1NGUaSO8iura1tww9qZfzp18J+6gZ/
J3KEdm5CqHMCpT3uxSPK9pu+A4+P0Zay4TUrkvqKnOMJrGMJga7LkUF5RJPHocDqT9ni6gE4sIcC
HmFQdGvpz649EoHrN04IF8k5oBiThzzhpF9Q9nWN5oeltGtWKGgotJxIjqPyqwVl7+Jzn6BcBVLj
EvUmtOwOEf/TUnHx4GkMSrqySG7N8VKeSx8rs5NJiuVxBbVjMdgiOOwO3eD8lHqHdzZ3CLOBYuPH
Mt1ncTkd/G41DY0YgZxojg9WU50SSQQB7Uc8RtWiDnUl77sIBI+FXa1NJSjaOP/RdTdd9lTD13Va
FZKcGRF1PEwBE+iGVOb2IcqIBO5Ma+/yTu2TjET3pGZJRwdBEKKlI5Dr0Dv0ADWO9JOmu6VmWmAg
vA1tytO+meno6WptzDmfIo6tUGkm4gtm1jsktlyEE7tqChshX8LM6IoTWYt1EKJDArc50jjP9XzC
/Fxsq3G4zfrpoSiWcoca7BK3isMASHxTZuk17dxwIGH17I13A9UqaZzYT0cQaGXQj4PY1z5Win5s
uW6LaAw9taoNOFzusASidFsIrhpdqPh9XYdLk9kH9JukG+ZxdvWz+mfuGyEosp7cJJYOKUhHadr8
wYed44yj2rfSrQMxcwOTXgBdZQ6BZH6voK5tIV+xgblREE/KCZy+AAUSqW+x4ZWh35kvZaGcq1/0
UGC7z6bnd40jBnwVB3JaM/TTq7wKkn7wOejZ9hpy6GBaiw5aYzzMnV48Quf6yBXZMRNBW0FD1uZp
MYvHeRWlyG76npCNt6EVXBwkCAcjm8nEyImeZRqxlEaNstV7Mwv5bI6exmZkT2EuxTqOjxpkXfq8
QyLyvR/XjCwvU6gUIDUMuneX6EBX+6h4jfO03hOyheyOzXmndQ0vv7XrLYFee4O+O1aX+j42nXkD
PJA0YPCq+E7yd82yFO/xCuXVsP/Wawi6EZch8ObhBmLxM2LG6j6JNLqG8uKNi3NwxpOfFGCGnGan
Oyen57uz3cw7sh52pgVSwXVAwQxe4mOLT7rzXPk3Ml9eVTNd7Cwo0gZcnuvUt5ZkpE+9RiPBmuqj
aTJQI86JI+FaXFuZlWztrD15bi8PmIaijRzM59aWHkVSStSImwTzxE/HzBxf/V8KsjMJsPjsoblk
eYh+natFg4bGtweEriHgA4m0n2bjUDZ2e0fXWQMwEE5MUL2YrkDnKm+ndNlsaYc8a9TYez+LKDYq
0zy4Njdm20u1z6W70+PJPzWT7B9aRddQFlEHHwCjTF6uw0R4ehUN9iwxUbt6y8+4g+pTNXO/Qadt
BhkHjv3UcEBTcUPeralrpBAwRpyw1nKuTlqitGz3PjE4aGpRcy8zhSAVK1JbTUglAKLrFlg7uKvH
NrNMsCcJJkwzfltgNG66Se0qHVmkHsE8Eh0nEXgwJ3qKg2qr88+ohR0khtgFZIiobxkAPsrSuLNb
6+jakb8DndkHHpOa/2LvXJobVbp0/V96zhdAQgKDM5HQXZZ8d5UnhF3lIrmT3OHX9yPv7tj97eg4
EWd+JoqyyzdJkLlyrfd9XtGwP/kiXbbTAJwoSSsy57KfszIEGn+WDjF4bMaAYHp2lp3TrsdAGrxq
pFYqfG3T2NsMJRrNlLx6SlAFn9ym0rQ9/cswJ2zgt+FP0l3KtFs2GQb8reVzTsHAMK+Am4nDvnB2
k2xqLEQMbduEuUE6gUyD37RJVY9/K74h5cojqXc8JAL1B3ROr8O4d4sOcoz7OScGif6ZejQbLA0F
Fmm6dMbGg2G/7vy62ZN4cae7mfPWB/Yfce7JhhSzGq8tGvExetRp+e7LRIRNR21fsS0X6h4G1bBy
SJ5NWkBTAG/hTOkptAfI8VM8/hTImW7BXkR7wuNcBbfUWyvby3JC9GsNDOxLnJgRsVZPfWkv61qh
utOm/4hk9ytmdTiYFA2IVUnblS2USDDHct8r3YWZaXKQIIAqrf+AQeoeKefxfhitCRsmYAxotJve
n2ZUfN6+bqcDhOHqVJvedOnyAHVR3lXh6OQfcijie+XGznPcTqHZIMnp8GWvx3ykN62X+FSUZr0y
F96AfDoHrloOnph/jZKRidExCNKDEcIQIoNKItxCB4sM0h6D2w5lXNQw01ZsYYFDv3oaXnjSWH/q
FSJOKrXAs3a9TwlctCSAJO3Pjl/lM22gS4s9Wo7Eokwap1KPsPIpK+KTa0S7yffaq9NOZ28iSm9w
obpjGIKJTpeKm/GFw1E17D5MTcMvdubxbMLncC2TtPhRhf0gf0e2D7fdBfkBm2o8uBlmYcvRK5Np
B12UTpxbG92rnQLB8/IrG/UZUsy+NLS/yweGEnAk4ksxfLV20b7EbkMzK8VFqZFu9n2yKirjt08q
4V01wbsdM24D6SYXuSvYhM6WiQkXEKB+AG70e2qgFfYW7n9j8ejcTOOwzhc2hiY102fD2zFIeqTu
AatNEO2IdJvNQDxBnDx07TSvB1JTVsKMySko3uJAnLg+Qpk26W4slxSI0mysynwxNiUcN7J86w0N
spvnbmHx7AfvqAvZhRGHP1n5jPfblh084vTal8I+pfty8Ximtr+bmpmsqoL8K27MSBfHFMtb6Jkk
8JhmdQL7n2wrplMZ6MG58Lsz0AMwSLzd90DY4+OcTqc8j/ydQwGyg/G0TYql29lx+SY43q3qDp9t
Y4DUJeKBNS/zEE2b70QBiJeG3iFllP6TZAA8TJ9IeJs23IJ/fjWUWOcmQqepuNpfSesM2z5yqKgW
Y0dicXBQflZve2nZOyJlmHY4oxF6zq1PauPDoIuG8ypZivtOlfZ6KXtotDGzVkpMfXa78TONrN+J
67XbORMI9TEDDQ14qalGl57M4mD09TWzSeJrgWeSVc7QR2cY00amlxycDLLp8RylhXzUlfnq13F2
zaJjXxwi5RJDQLAVScwd+Q8UYHNUnWUz6us8Ln7YWvYSRnksV+T0+bvMzUAMZoa42O24LmraAVbb
lERvR8PjhPXgcR6jTR2MzbWGgoDWnMm/q4wYha13ay5l1qO+PRjZJFZGkbB33D5kSGZfuWQ2brDA
JYziecGtwPKqqHbu1NJckrYYn9o96DR6cH5mPVm3WVCQmMtfn+ttjMQzbOWQ+T9/rRQT4ZtJeW+O
88HRzfQMp8k4RJZdr8H2xGJ4g3IzXAY4ASBC6+HNIuNxNy381d//C2sdnlRTUSQl0lhjQrP3cRA8
RYaV/mk5x7XafHNGlOf2rTmqq+KhMNGu1v1Tg7RfzLnzgHaCk4OTsrJVe1EZyVPaalZac/kre/j/
6/6e5/rr//zHr4rNvpkfv2JwQP8m4JP/V93f+0fx+Y+EoNs3/KX4E+JfnunKACCsKV3Hvkmx/hL8
2da/+KwAASg9+qeu+FvvZ/j/sm2EZuiPbLxqFgqL//hvAaBh+f8y6Z+htfBNj7xK9ET/DxFBbmD/
u/7KR3p0022gOnQZMyEb+0dgZ754wTxbfcaZhTFvk3NnBHhLS5vhvgLoSCrAQ9Muw8G0uOV7F4y6
WGSzMrPZPiBLQqVeheVMd6NxUMZI1Ye60MZWpm8B7mLaOfS6vFus9DD+MWiIpi6jFgrUzeTqg7+T
0vrjZl53dCosokuW3cnZ4miEwmd1k6+gvrl1CmktLBb8ujHQ75nRACrz6wHuRP/ld3646KG4e8WV
g/Wn6vNV7TfPHpVj10pxGrT94VKgrJzFtg++i0l5gmTE5AG/dX1FmXZ1upGBZI7zFzr0jI8iidZ9
252b2cqP6aSLTRN55MmxdTgumgYBxyxEsdXtTNIInmacH6tAqa/M6pH/Oe1X4FO/DVLcZAYZzN06
Wfsdg9bck/hgnNna4NAmOKGCT447CjxwVXyy+qlTNqp7U8iE+cOc7KZhcUNbp7+ViT2jL2r0VqP5
UjLufvRIccCgWBDMk0AZ4XuR2yRXI6C55ZP/eGlBtqyB2t+maOhOGCbE3ojQrr6VH6N/n/QzpsGI
yV7F9LCgeQOTQFnN9F6Dh1FwGOuMIa6q/JhcF/zRZWQdx14uWyLnf8XzDW1s3ob0jJE7k0GAdnnC
fvnYLTH7Zwp13uzaF3LHvD025oZfXrqmzToHKzAwyEbqvafOYv6IzyXf5f4kWb454vWAVkIj7XHc
BYV3FEw/YgcMLEy3fg1cqSFoIbIJ6KTHSp/QZh7rMkdekj1pEf3ZirKDMMjvYJpBo4XpU1XR52uG
Tl0LpY27IoDbtcwFa6r07OvYWjssoObVB5oYdzVzjKqx1qIj+WNEtb1xVAQuPmWgmMgvOTGOtMr+
A9AMxzylunPkcmug6moOqu+sla1rmG9yfAYHlKjhK58Vy7xbDDtmo9YNJNdmsn9WARbE3pf7KAKZ
zqh31TqFdTKTsjlYBCWsnfJkIAO4BGnzKgKzeG47ebcUCj0QruJn72o5lbtO8mZE8jTQ+fLagPHy
FaOywbEwqslqgW6OWY+4reAlS208Yw14HtfGrURZeTAnzKLZ4icPXTLqXYYL+qjpZJ5jErS2jcYh
24+EhtUMLX+IbNor+zUIOvfh+wEQPUUA3RmaUfh59INog/ShVXP6MN9aYVNBVsrto0IYHdTh7Fgk
ornXt099f95ThB1mfQNS7vYFhDV82JNpHb//0+zo/eCoYSzRIZso6XqjASBWqvYcKvcp9k66V/mP
IbqDfvtux0t6SC0bLJLtWBhrc+jA3TmpNEjKpZ928AKeZFdPF3zKB4apX9ALvH0ZecX6Xcfsqyxi
TN3HbJcUDAbzhuq5G8vdnLklSiDdh2QQ6DWsn8Ebii25R5y4c+8qaosZ2uhuVW9I6snyV+K1v1J6
cax7hKYVNKBX7Y06kd4CB8zsWUfzByIMvc/dV2/wOL1LjQOU7A81BYwJl/RnbhUijP7UYxGvHWEh
T2hMdISoUnpfwJwbmRlZ3UWohHbPCGAuLW1oMDMT9rI7Qp7sVqbkqPlZDi3tUrKpD2PAiX2i5Hbq
HkS6aX75jFo2zSDMsEiJv0xPyly8dd75oDst1Mm0nlBB3WJIHwZYaZlNuyJ32kMWqW2Zq9fMZFJg
++5XmnJEwRK5h+zhcw9GE3OD/jo39b2RcX/4unuwpxoBGc4HAsypnRM/48QeyH3a1yaqkIlQ9PlH
JOzX+BbE2oKzJmQz2xI2RMXTGj+LOfvK4ipBHCX12nX7e/yXNJ0nnFK1Zex7gqYp8JNug2uD8tZB
BKV/AsFzLjZIlqG8YY0dpqCJT6pMWkpmL8RMrLoykFdQoFcT5TZsV+M96SFdMWkg5qwSJxQ3SGtn
KFCZ9QDrFTJjB2G84p5k5doMpXwboe7t6B+rMEmCZEMoY44oru03bH5PTQEy0K6bdWdzmmosDHgW
yipO6HI1jkja2GXjixFk0yq8dfvpJa8NS0HYQlo2GOpVqBsrXSEk8qoOzsTExugBwZLp4K6lj4YZ
GvuC97Sa7NUUhwRvn+IgWue5Gl/T4IpdVG+DBfBMPqM8iFwGAdpdVUQLrMEh3670dAG0w6Rs8vWv
G4/t2NOt2kiYE0i8yKoBwvNmxS5nOqtfw7qfwqVFcjMGjIVnc1eTHHAM7qNI9jtdcydV6RKjdydy
k5wFmLpzJukRCcVhfvTB7cOdnWL2R7QPHD/lrnLbb43ia+HR/DAmfTAyy0FvXR5goTgnK+e0qOzo
UNbNuUGtRs7eslm8XhzEKmcX2GIyJIYgl4jiAs3EvRw2gI6IrD1zKOAqYe68brZTh+oitXA3meWp
S4bqqKLg3emS06zmAq8ec7kBMC9k7y7mAGqdkyDzbzoCyiNhOWsagtVmNH/OlWEeYA3JDRO+bMUk
0gkN6vNQW8+oUZvNMJAbr2bfOghVbToXsYYu+HVjtWDANIyN2dowqtIFE1+GOrq01GkJaCDWWGlt
AaoDQy8IfChlL3Kufpuqeuobb9qSs7fvg4wpDfzoVeWzczk9sjxgO8w+03vPmKJN66KIXcZVAddp
MwEeJk3KLVEbc1T1HXedOU36mtUtyQSJAjUzpcyqmWSjml4RgvuF6R5cQm7eO4FBC/jB7az+h0jd
t8KGtoCz3UjH0IU7H5KxACFrmlL8gQHDCmlOIWT4DQMaj8kbrUinqF7ot9YPqhYAVM3PYJTDsSir
O2ICjH3rHA2QIycZH5aEi7kcekREQy0Rl2sArIUDrQ8lrcR1BSeDdkAeHPOSNoY/ldaqrJfXPsow
rRafqm8Vh2kWjyKOeZVjLqwEGUhRBMlP0SLRAFg/DdYLm8qukQMsWfc6FQ1nM0YIg6DrFpNWgPw1
RNK2GeHTVZEYDgyDPmudJCukX8PWaIbnLML9ZVbgsqvDlGDF65fnPmsvHobkK8sxN1f31klP7z2g
N9qJ6Ch4p7axWIfSD3egAlhskBwDstx1xikhLMup384EyXEGHEK1xOLYlYNYdb3d7vom2cDxmM9V
W9V3Y+qsh4JYN1OXy475PgSn5RDI9st0xEZoaH+0sXY35zqDr/IJMECxooNObkRc71WzOAiSbtsw
ujLvBsUFkzK12fhIUULWufbRt1DOApg1QF2loLSdFgcCocwo0pC2tBC9zKUwH4uVhXuVqaIcthWr
ddRaIAetdM+v3iJLmu8BntJo7gJmf3QeR9otABfjx+8HoiGw3CbdT0S+FNZjykiZB8Oms9RgCId2
CVVHsxRe29uD5aMagT4z7EznNs/qiqPJjBAROUsxO2Oi9iMl+1//0tT9VxS3y53HYUOiO1Vd7G5a
lOWrxLyrTasMBbEiXRoBHhi2bseQyGzbZasYcDzIhMZO2VRXsh7bBy9py13VQPluyulIKY/9M2aP
slofeB/ACCln/xo3arjON/aX9I8RdiRw2YB1Wwke3Soh8KaDuNA6ExfRtT4KxOv3B22JVxps4LxL
RUrzzFvTNiDrMaUINCrnEemR5SmOBFwJj7IWWyl8BEXOnkrTOTQTCAXHiEtOMOnn1FnGK6XhfaB4
yYUsiCdF80BQS0D62lhscrNTodV76kAGq/kEHJo9JV+Ofi3vilgE5FgvHptxhEwEt6mjX/1iLi+j
lXiXxNEtIyJWFavhCmD8SA+YpWvHiHC6i9FYokHT6tUAEXmGajP/9aHAor0qF0YJyjDOi3eoKdTu
Ddf+4nhs4YKY50tqCvPAfbjx2DGCADjBbIMWoBn1DLWsuKv+TFXw0iMUgehWR8Y2dZcHNujnnNZH
2uYHIi9nUmvT+haWMDBu8/z7IAA5yhbn+5CSjcbuLt8P8zSOuwGE5iqjFDAWqjoGLcgTubjousNK
Ihraxah3Vo4Nrrxi85xMc7ikeOlOOe/9hGRL3+r3KFf9c9kQTEs298XzGDuXZLyu55rJbFvc2mEJ
CByDZtGT7wN0IWsQlXV1UUvKSyGd8aGxrAvkDGerhEPTTQH0cYNyM9XFFxal6EG7SFocF8lEy5SW
gwq2gjkQj6VLuQ8j+DUyXLUptaseRl11wP6sejVmLbKMnnK4WFz1WBeluB+qZ87evycg6CPJhkZZ
7HNFJSAGdIsmMaCPhSvPQ1TPd8TwVo/gmMUd56Xz90elQv+acL0lmUDFwMsLtlbPiKet+JY3cFNF
ZyxSiIyOhlTjg8Jru5YJ4jJpTJQD8G/SDF7XLDX9ZQgyQZCrnevXJzfJzsRGeXWsfvQoctFIcJ0t
S1qdhLmHttuvVKGQh9homqy42bSoDuEfmfJYV4jhgJn97F07O1tJ8VjCBVG2pQ4Mny45WwmMHcKI
AwdxaMLMJZYD2hqz31lZDRaJgRgbiFxHk+eftaJrH/F0So6E63hSepVD2trA/LkjByjf4tac12jx
N+gOpjVYuNW0WMGKgMTAL05d6rzkRWkcJ5K+cOEw8zJocITKzk/kxECwiNyXthrei9Y6JcGUQH7A
xAJFmzkYCu+C9xDdVzxyxPr0RprtltX/omlz8ia2v56NvFdWeixi1+FJLz9i3bdM5f11kyFBj7sA
YZicHsGAMuY1EFsML0Uhw8D2fzRNj8Yo/6OiGwnahKVd2vEcSpwfBztuX595b4DHlumHwxxro9c5
+mJCJq5OEGsShwP6Pj6GBnqu1s1BWFNm+iv2YALtTTs7kT3mshAzBXmixQvbk80mpCLbj8QebnRT
dKs0jtjQMdSPcCXT63QjEBJ592FmTPnJdFlVVmRuaA5nGzOFEsu9fpdMkCEChWLfnC7Q0ftw6qn4
s8kgbVpzIu8kM5AEWmvEcJPeXtgEOZWVlV+DRV7lhGtqELSV51a/OwIWTq8Jd6zB/+zh25BWM8Rh
3tlw9NWzsKYwmxRJYe7COcaqfxFPu59rKKU3hFhUeAeEfgvXsmci/Kzq09yBk0FY3uu2XjcWSgPf
hpCa10zD2ihfK49ojYXseSDy932CiA1pETivBDvU4itKa4688cD3pAlj3NYbLozTfg9jyyso8Lp3
y58imB7bI5abZd1DHFkPYnwMJDiPnuEOdEui8oq0YrHp1f3SR/JaRi9unv3I8s5bzT2xTjE6xOXG
J7A9H2Zb7xxitkrmO86r39Qvi8eK5gj5HjFCIt6AKMVmeWM90AfXJCVmzhgIDZyCHGqFRmKz8s/Z
jdli9dYdfDOoXxq9s3bUvd3FGzPL3DWcLZfcFhVWnWNvkSC8uDEKvMEd98yQfwdMB3cRRv6J1C/R
K0IKFA+8wvbKj/cWEpc9YFuxI5HoRxYHlAMKIGJRwTqkOxdmVLh7ZvwbOb7ILCYjspl9QlQK3Bg8
B1XO+TZmE8elQL6IS7igJY0D53fM8/HvDD8I7Ts09NmQbbs6/lkJF7YP5rs6t2A+xKc07971fMvM
I120T9ZGa3/CPdmZFHQrrcwfeR9fEbX37C39rcacDkxcKFHTwiLVGyksEw8wEa/Yr7utS2HN3bYn
x5EWVEQAHZSD418PuQflmVYW1Wd5R3MWImOF57XI6DMogwEiXWUagVSIB4XEtpqz9FL1PAGOSRsh
p4+58vnDywjkZ4e7t4EEPC/OJ6Lnt0Zmq4YB9RWaWQ2pnqjEoCNCs2DhmmXqro0g/1lTbVFMcuTs
WHaGNP2gPs8WkrUass27RZLE0mzojTUX201+N4Sg6Aj9m2MuzxVSz22t82UvzbMJ/bN3xQwNW6Ki
AuoXD8UuieywtsuBOXT3B00BN6gqLk7xxml873iLXOtMgLBO8+c83iyxKUOcS9850escLmVoIyUC
bWsiONfdZ5m4l97uv5C4f0wtFA5i61AaRCmsFGbIa5HA3oni4kcTtdSjGF7WysmeJxSX5nJ7WY2z
SES3S9lSaZm4TTaElWe82F7wORg58CPhIXdxiweZ2Y9BfQtZZSy9SqtigMF5mEaNFzGR1l1vyccW
E1IYW0Rhjc380qUTVpkxesaO/VknyUGlRJhNanyJHRP29uITi23TKKUN+mKKn2Xq/OHNfpzTZcNG
ZnBNCkUzk3gcNIV3qigvgiZ0AAEM+oPJH6qm8ijLcSdSYkNKIwgdH3pFW6M/io2OHic1X52rYy/Q
vjHrOOR9wm2dalRAqdplpDgKJqljgjc0slqssy3Kk3qyiK/DTLwGshhvrYmGwEKmkKx9zEnxDAHS
ICHFLtW2vxHJDMJLmQ5md+bcLUQFII4wRk/vcsRAVtWQXUyrH/yrOLAjCvSRjzKnekiQlYGBDT6S
enrheEd8PJoNwG7AQDK0/wL9y+K20H4aAkIT55JXZbnqa9xUbscpW7iAp7RbhIgdPtsMN8ncNC04
5k1mt82+Rb2AvfLV/WxIQQkbYpY2cXNOK43IyaUnk/nuiF6MfrBZnyqiUR6SMvuSnjXfyT9aEipc
cwyIC8B9OL73tZDliWzwO5i15pq4NPq347iNwH7Ow60WYPbg5bW8jtO4BcUjNq5GlDk4sbHOU4kQ
VkssaRLXgjT+iJbdudw6PhqbxkG+asDEWlmiChsJPwpM+oymm2ravg4gI5FQhGiVrlPnEHYwKdR2
i98hr+SZWQ3n4IXNtENQczW0NMjOHK11bL/LssqOtBONIzlqpMyfbKMuttgy/mRkm4exSb5aNXlY
3/QL6sLkRqDL9gPrJlvWQ0RNhwh2NfrNQ1aVH0Xh/dL0XDYjmQwIB3H6mM+LZ5pbrtO7iOH0njxr
OqAq6I9EFB4al+in7+sXrdJ7K6JtX4mfANQAd9eYFS0Td0EFDVwbRhr60NQTRBPQiBYMCrxD3inu
mZIMSv6qOuAuS9tcU1RXyPQrdah0ygmQ2TZqk3XS529ZOdrrphYPpVzeU+t0M0u6UpFS7JEj2JpM
t6efjOVwsfgNHcJq/E3iMuRM7Am4fBLFiQi3NoJFdIVVwhJimb1YjxWpFya9RZ+SkdIRbTcRkEPC
ZRTQRypsFlmDo3AavNf9fN8RB7otE9p2efAauTS9zOWzi4aNQB/0oOEtYTXiJjAtpI8WcucRUSuw
IQNRI6fhme6O1YoHLNTFBgTrb49r6YwXl7A04o8m7DJ9/4imRN0lgbi0uaGghg0HtLV4xxOXqZD/
I24GEOQJGqsJ3P1guxyk689SMKvGCyU2WW1C2h04GtnbrI8ISohI0S3cJ2nm0305Oz/tdIzXRum/
YBuv1iMBCIjsYI3n9FKQAjIscslexQW2WCgrGejZqzHBXewWNCD7prkcksDlSh31PprnR7vClOG4
MCZIgTpBOmOqJz9zB9t24iGZNgYgwM0beZ/OYYaVg1w9ea6XDByBEbxPi34bbkqm3pze4D4j/6ZT
AgvydYqSt6H1iGnqBrXB0QC2S8Xo5NMLE3xWQZlhYJLdtrlhZ5FtgRlsDmacKWSX9pPri1OyOMOD
3W6bJHo2dRHAkaJwnUtgoaVNAEVknsqWI5zpOQ+tncabRs5PaJPze7SlmH6N1TgoUp5VjjqEzIW5
S/EkjhG04Eke0rQZ16lrfSqLCgID5Cpt7EPeYuZd7JnQWnfY226x9jkHqqWjQx1wgjWD9mWy2+tQ
Q6PqueD7jvMboLeEsRiqmdJDJDzkjrczevlG5/8Z5WJyCTpo4hI1RbPAVJy9aJt7GO3o+spt2zkE
VgUvRWcjrZXLtQbM9O0Ubi0Pk3e9uKsyGuwQTwzaFrClAdj+UNsPmAQrqjnSl6K+HRj9abVxZfuj
8Sf3juTEg9f229b0cZNTypB8UaGXopM5tU9AUl7zOJMMAoDSkz3xjOTryvaCvsgbOPsZrx4cF7Q1
6jZSRAVdiZLeYRvsQWDtu44ASyS83TYb2xuK6qyx/D84DDfwofabwMCowxgKPn0zwJh0NS9/Yr7X
t3jKCRE72uJpUxW4N2MYdY5cfrBx+EZGojbSS8jH9avMxqObsUY7OqvCWkwr26vfFH4NXI4eBplC
02Mx/HXke89+CpnRJPx2ch0I3wtalAbWoIMZ0BZQASDxeyEV3pV1oI4RLClH2IeGe4aoxGE9lyRu
JQpsRNQxNxlwUo7BiJYld5/wecvXAdcGfotzQRDPW+kWyFp+0sqCL8/Luq2j2N7Odn4GKXyLKsIP
VsKn5QXntjMQ+97sjBxRS3IsTZIuOQJUK2A61UNkt1Cb6XdjzEUObrjXai6Th2kxrKNmA6uCtUn4
xFNeRK9Wj51vVLDja8wMZc5i7/bGVSrXWUWZNFaKgmQTM4IZGveVbbBcqUgck8BJtxi+gGpO9R+7
C6CF9eZ9SkuW7hB5Lqku8PbixoprSdOHcfICXgYbTHk1C7Ev4KKLkpQpuah9kzkdfXMBWSsdV1Mu
cVJjyESBy6V8gWEp1yCNo9BZ0he/1JsYltZbQfbEulHGnVnW9l3sdNc2dfIToMXnrLaanXRYUXmr
bUDpxPT0FeWeT/ZNohfsdfnL0nBUN1Rp0mlLSa3pMoY1jfNQRHtZBY8NFxONQf0nd35YJmt8kd2P
i3l1Cxw3g5g3WUKj2EQuSvqcaWiYptmvJjF2iBVvRNWNGy1fY1xQ3/pdqLyEKIcgoTpC17xy3fpo
Ly4qL/sOfwiqWoQjoQVoMyYD9V4D9eZvFt2Mea41P32Ir8i0cBQDGuw2OXpD0+XVGoz2JBvq2tHU
0Taem3wHlZnJGo6SvHtGl6jW0XIjKA0TGe39fTwXPzBVfVWW4Myl8Yaq6s2Vj4zvt6plwe8c/EOY
Q+BWyOROp95P5np6k+GhX2EgYEI66S/dA/LuUxj6eA8oQ2+6euNrgg60mQ1m2ER64sjwe39LJ2Q8
Vb0x8Dbv4Pr75EQyt+xf5wW9A0yTXRW3r0FFh4hZb3GqZtKzvP5HJsbnBOQknksuPFDeKJMBXVfr
tvVG2KH0JBZ0XNvYHx5FT2jIAieLIubY3nAcKbqEvUUL1Wmlc2/3i1pVkbuLxrrFIpCZYCiyZJ14
B0abEABK7k3ahCs7m85zgrTWcz56Ne8DicLObXkuqXB/B356EP2Iwb5eTmz6En5CRrzIYGandhEo
5oOSSA7Tu5/FitmQvnB6ZiRHttLW4u8Am1v/RhXMflm/d43NHuCkU+jb9a4giCtEdExAGkK11n42
rSrb2NVc7ZXkxhkBuB6UdOSV62C7KPVHeRVPF35rWDcyp7BL+4esfjG4Twv/EA04wsxq/uBZ8Xlu
uii8QfaGUs87QaAgkG1WZ/tPZ5RM/EkFxdQJPIAufJrm934dlHtkZyBbfPEwLHUQzsYtIyuYjSOo
POAu9OGNgGaEFUO5XpAlonw/NxhtwmrMw85UuJNF2h7iafpVxISzCIkcnZ8077Wt0tAcDwPSuJj0
drITbb1NHBZQcsFcFzFkg766J7edZkTz0ytMKhmQAGDAAX9ouYsb78oo2T7Ys3UB4eQdStv9mEre
ZSWxEM6uWFuR/YyC7rpMZ0PrZp3akrDtklApwzn4EH02yWqqpHHEkdGug5wQmzS+qgQr5IySaAXo
iE2I7kDeFXflkjxnwxwdqYpj5lGLPEdBwc/U98MsukcsItWhUOR35YUOQoTryVYEib2bnEVRNaYe
lcziQxaZm7WzfJCYyRZvzk8EUXKcyZG8wlYxN32J/KrI2noV+/ADx5vmoXEFo1uyH6aMrlJGZIsM
opUuS5Ki7XNFJ2nVnbrBubTYPvdLtoRJwSsBSNoB7RQj5iFL2ygFguUUBlBLE4S2IyBf0WGnJLYl
3+Dhw1CEM3lrmxhusU08LjZVXp8zn2eTBAva7FyyzlZmSgL4jNt8gU0V0uvcdHbTbD2dzNRL0bZz
vYhABvuX35fYkwTu7g5dyUjEeOmiEOEHmos97ct5wPyIfcdLya3JdPt7EvkDfQYiUhb7Pg3iZUWP
li5N3nyAUKX/kpqXWttfLmm2WJP0biCcG8QSunSjIIsPlMfeo6e/F8uIh2sksyzNradZ81oUwzNf
DQdqxG3nOLSafS8LQtPLD5HXvqIEvW8CVGmyUPugs3bYQxryfVHqLk65Jz3+JJL56iSMxwqsLp2z
DbwONxga6aZt1tobuTZdUrMrzr09MWGqX7DwW3WwjvXDiGYoQJ71gnAW1oTfbpq2LDZkToYMKl4j
ZDTryQjHvoLcYxB8YbX2+wgOJ5fFuKIjm2zslCSMXF6KTOuwsYkAdLxDIzwI4szFbj4XN3S6+Qc7
DSwffYlUWT0Y6MHtjmp0mZkPQGsH/IGb21DCCgeIcQz82mLn+wOtY5U9IUgRzCE1YqJihl8qpqeS
89SA0X7xq+R+LjX9aPQNsY6yX6DuOc7E/e1uwPagCmmtuGuXo122ktCteet4BNwyoCrQ8Z6Czg74
4U1/vyz5qzU2FtIU0z+Zi2D102TetXHCMAwXS1KzJKQFN+SUNM3nOGd3jutXrw4om50qhST1a9YP
S1l80LpHa5I+fj+Usdp60vO3voDpUPixOo5TTfQlONBz5JBV/P2v74dY59bGSxm1/uM//vHh9xc7
AER92p9/f/v3v/7xpTVogjWmDx3+4z/+8cVoorpjs7Sbv78MosR//XF/f+77uwbNYZWuGoibf//7
//EzoyHrdlbXf/xvXwak538+9SxpiJimM/S/fe3fnzOMKAKmyzHo7899/9Z//OrvD8/TPLIi/idp
59UbN9Nt6V9EgCzm2ybZWdkK1k3BkmzmXIy//jzU+x148GJmzgBzYUOt0JJaZNWuvdd61v/1Z6x9
DqZICuT/8Pp0Rj2cJi0///1Gf1+fv++rRP9AVuGxUsq+kiNrE2o8wqj/frxIZZ5k3/zz0Tw37ev3
+8XM4JRQJmhinPsh3IPViHILxLnrmcmzctIO97IRH78fLpykUNDLSBta5DIkO4eNR8AHIizcLaYE
Of64IJVFO1W9CabKR3cw8v04Pbv9XNxjdCgPiePaF7MZidxGEmOtuRc5qkreNL3bd/aaf3S1LYKs
JqUF94B5qyRs93xBSBW32rOrGgNnUFve2pmonjKJ8NOG1m/MZXtyFxD/dE68naS3hmjKeUk4Q4Gy
pV2ad1PDsTxjeFr3F2t+IusSUBXDEL2qr5Mr8rvaopNH5+84L+WpEd27K6F1s6p7cpmC1PjQaIpf
3LjGmVbbbSCb9dDqZnrCU++8HG1FP4ie0NEa2etZ1rbOTjFgosNQprc7P1MiAC4JpjMVj7ObYkIo
GYHl1bYrtupQleqL2sc8QXE+IgdkqNogvcD69AZd4XM19CzqZgLa0T9lEGqArIgME+amfKoyRutl
CvOTIcpumYELTOOH1naXgrxcXBeHbkWMvBXBnZWGPoGhCH1tmkM6vhNnkGfGBEvQpYKOW6cFg0tU
lemcLHP9rUYBpF3X31KOgDM3dQefiDPisOf0FZC8SsKmGpJ9oj/AHmOehCctQqWEDucHZmu9xdqk
Exwc0i5Fl/eZ1VwjGR62fTcQJzazB7vSHo4thXrUIi5gT6coGSeHEBmHp2P0gxRt3Qk5xSEGACK1
p/7NBEfDn5X5wYIPM+zwHW7AuDVi7o0L3X9rJOtw3BfoJQBZFR+pKbJL7FQcrhLYzOlJmO6JuIXI
k3DqRrquZ8oyaaIJmq2LRufpiAniqAnjHdWHfvFqAr1sejDJ6tbhoD20GWYuwyFSgv12nzOp0Sfn
dSlVjWcfgWVqj3C1gLFj+3Yhz7jMHgb8bxBCNNBjBVlU7OqZT23FTscmE6ginvaGXN/SAppbo7qD
ZhU/cKXdcFA8ogeHT944v5dm02+kyNqSRuvDxPfmHc6POnJiNV386e4bS22SmlOVnFnHXtGe8K09
6bvTZGWBU8TGkVp851ckzbetW+yGHg1kntp/XKvQuXARalU1dASit3YUuWQG5StaK0XJ2FSfDX7+
U6LHj2vD71PLjhQxYd1RQRQg5TJiCSvCl3CQG1bUp6UROpY4oIUGxDADQsCuO0epYT60WBD3NM0Q
DI5/VI97nzIPBUVrYITUm+IsQO3wF4PzWNjBUKX6Pi2IoS61H+YkVRA3otinOqe0uKp+GA08xbQ2
sFWbHCM6KGgobLLQ0OiDZfnk75eeOyCuCb7uS3XfDNot1zZm6KQ9KjJvdkRgveorU3DPb24LGyJj
t9mTiAZpo2FoJRfYcNVLK7KYRbmNTXyEmX2oGfYUaRx0y2aG7BxdHdqCbbwSDEW7xE2ovzyne2w2
iJaecHY09ZY0PyGCQ2tQ/owIqgAcZR/D0H26ZUGjyOTurpc+i1SWEgfHylv7jOmXRfXXyn1zkWWA
pZEmcbbwy4cafT6Y1M9hUNDZTjJ2gXoUftQ6CG5Hz00Dp1T9ReaPzgwxf6BXE9Lqc4I8vvc3eCEn
lvU4WkRLKfVT0RjwJkqwrJwFK80cDn5nHxaVnooRY6cDoSuy0xuAZe0J9emLNg+v+cxO3w3mfjS0
l8kcPzksfhajM6N8ysGm+KRyjzREJyTo3pTAT49pJFfe3pkHL6qdO8pvBoQrsKJKq0IMT+PJcgwO
RmQo5uaIe4v+pu2a1P6OuxsEHbPvq6yelmEnHa0Ol7r/vf0og1O9Wt36Duy72gQNtE2xzQYd/bm8
fUzzKT13xbTQS0ZWtzbmZ5tCdvFS+SQnOn1d4kVrloaQeRJvrSMRD0+VtjVNG/qdqtD5vvb7YH/M
WDX16QP0OryMguURWVJKpFFqlvSHK0ZdIueadxXa0Fa3Iq1K40iO7V61WXuMTeN1KfQSnZfqj1WM
zGdsOlpoGTrqRNHmdrIfo588jo6DeLVlmazJ+bD1/n405pclL2kw6RYT2PSG0UvyBi3t1gWz6opR
3dh1bzFFiqTr2ADr5+HQOIuP97Z4MusYiZAhXvuUE4OGyEqZn+7Uvff4whgpb/C5GccyzFhmsPGP
pmLaAkQPUezgfTJfo79kO0cMdGuWOfsG0O0mc7jLIRtdEsCegWEOTbTlQHs0IGeSnSB/xlV26lj0
jlDAorY3n3WD5tfKHhcKRKQFPXoe2ZQYev9HdI2ImH0XV6s+z7i68IsyAED0tWPFvuZxaxyN+UwT
eN71IwDaefRw4YKtGwzOhILX0tM6GjR+HbXKfvIwVjBxafJTt3LSarfGJFwBThecvDskY1sOpLuZ
1pMeGKTJTToDCus1Ih/dJcsOyq2ejWn0joDnr37dHtJ+6gJzQJKHEJWuI3Jarxn2s+Xy+g6nyuLU
3gABqfVkCqBFR53uuYd1URDVmu615A4PdZNz+JZPF9MwUonl32dOvWfiLjmFzPl15mTGWW3DSzGS
wyPB33ewYXlZd8gbOdLnwGW9NHkmFU0tEj65lbAuT93Wmq1WELxokYsm10BbMQpBJfbuFQk8CZLh
dn5D+zkeravZI7/uMxf1jNS+alv/aAshL5TvhAkAoUFUN+ywopC9Ez/XXfpgFvb7tsavdE/2bh1r
R6RZu9xWt2C1n5iqkEVseogleybe0C6Wo2TANkPuhbhQMU3TrHMtdKgwHUZ7nNs7UuggFbXimgpk
Ru1wG6OCD8wMRhCDtYCknWWH8Xm1IMmVVHPKhoHrxDo1x0CgQ6NeKmnNYUpkb3cBWlcEi+zjcC62
NPKR/hdl9hB0gzq11XSbS7Agy+zNHFhfyZtnEr70aFBLfATrsC0t/BAjkFH8Gif2d4gbRfuzLA1v
147256o3b17cIMmJl9MMgjJmUFJ3LRGuw7G2EbVPifGLSwI1nftgODAgqF6Y//ooC4t4+cqY0NG2
85cfGUr3xjJT2IaqjVSin2YOhvg2+bsLrXyi8Q37xaYrwLjv0OmMIisH0kEOvCrjCQLa0DO6q8FM
aD/BCtiNtNlpk/D3qBu6s2X8ptcTOusctFc701Uomsjriy5yh5k9yploILrIXk7FU+L0XDJrwSxu
EL/FaN0jtHEPsygiILH2AdvdT0WLX1sdIjDs3qev68YH8pHRu/QZLp+DNvq3CAG1uMT4W/sPqTO+
1aspzmNJieUous9+UZ4J3oBFvOlkFq2UQQsZ66Lawgw9IyE2efgj3Pke/rd71U2g0C65a0xaCSSr
bEBuxXjhD6OdPP3wDZ6n1YgEXkRgEKwo7R6zCnQO0ymddOqUgVqhhWtHBwkv0cbviFWQpPqONk0b
VJTaALR+Nb2Z0blzXkTu3JuYIDI1WcEKBD6qsvwnQ4uZlJlu3zNVPEp2g1KNJ5gNhELVLBxWp+pz
7vn4Arv87ju95jvc5vstciE9aEjh9wNTc25j5Zl7N9YIV7GMDOJORtMTXOR4Nhl++gSKEM7DWWKo
E/q1THyxuKfTkZ0kUhYEZoKQqVQm4R4JWQ9Yx1vYn/wnGq0956sdnyksKGPLswTvMYg/lYKUULVN
SG7L1jYpgdm5NijCLermO9nFWBZAjWL9rRUd8MHVf8/7Saf5tTxkKfLhIqUZ7C0IfLYvaTb47/d/
8CaGnXCYVhNZap8N23029GnZ24PHBRi7BGCZaR+u/OzU1C4tKLUSc50jO09ieceVAelIEehlb4k/
hBLOx1XDgsKBZAmqjd9GnwhRcs1CSjCtfm5cdOSpJz4XQB6hTOFJFrRWlhT3OTPGc5fDp4PPnp6U
AfEYoOnGx7HTUEqdpTRHk5nVEFWl6+dIoDb+jc/KKAHfsOC7Gko22kIodT7miUa4vwwOSmMgS9nE
eS6xifaVwkbzIFnHbKqd0LSA8TW9Q/PILhl/4rDLEZ9kDkfgAg17khafWcmwVhnOp+6rOycdMZ2Y
EG1iQH++AaMGFF9PQ5AFFiHVScwzUwlKb284YhNVDJlOvbFedTb+0mdNjIvsmpnkw6fxsCes4hNE
1CMdqU8EiBqFbvdKrnyAXRM/PeIWjlLFS4mvcJmyt/KkTO2QkpBNRVJZe3ykYeEPX07LgcjSvgau
tWhy0E2mrUll4rs09bM6zIiQ3bAuL7mPlwFPF3pGUl1zpu4RHkBCGDMACKqEWVbTv9f9m6VN24tf
AbTGx4S/Spp30iI9WedKCXocnMyJwZOhM55y63FayIS05rkPLa3sAwDCsl7YdsBic8NxQw9r+VIR
tNyT6QXAawHMxJRRVyCI7KH4kcTWZy+uVgJsevs9RxeXxdpZt2lN7ew4NrvtUDxpnvtiNCulBfVg
1YsXJP51UJkTYEOywYWCvI55QhoQLjUPfosbpzdokWKrPuFboRuAhLBKYpaUEaGWrTMnb/ntms6M
uho1I4vpRMxQgQc2QZ5vuMXedoffAwLjEGTrIQPPE61+I6P4G+02dheNHAqyrZeb8VgsZha5Qv+M
C4moVNaAnajw6kL8iNGh/DBo1BLrAwtYv3Fsx2UpZ64BbOacLVYVpA2/puO5b8rwqp1JcDvfbj/1
/h5qiovgbqVhDWg3dCC+bhXeXDyqictxhCvKYsRGORDXWCT+1q2A5zDFWtR4dhcJsd7EbX/CCMCr
tKV3N2CFD87VJud0FhNTJpBgJtQh7A/0IX1koOM27rQaYFCQuyEg+eKM0qgxSKErO6V4dueawaI6
QaU3IH0wc3HrAyUPaiFqrr2Xt1xIBu2WtbeGsOPYg+gZmm+TvIx6V15r7bEg9HRX5Nm197rfqI2e
XCet6e/+YUDWIzTgdNnU950o3tHBM2dK7ffGIhAgtkhDikvnjQkdHkWdKYgCRxj2Xo4E1cnuhD/i
zfS2BpBXIkXp8tBKwU05nR9kPT0WXiQsByUhg6tdo/CNj7qGPzcdZE/hI0C1VPLQzOuhN5q7xMfr
lHlqIVNc3nLW8o4aXbjQxrdB/m3gt5x6Mli3u4ZpLxd+aEoWHaOuf2I+J5diVO5Jm69jRZ94k7qy
f/Cazoo9PINNMfiR2RpMQCnsWXBBdDnvrsn4Nq6Zt1sOh2DTa756wwwWh4LKgWaxz2tEj7VTNYD+
mZkURS+xEVKJEheBcI/pQYuer7IeB2GUl8Gn1LUM5HjrDNw1T/qj7XXzfZKQcRCjdmWCcfHQ5O2U
mZ0TjdKvLnFOESGFua92aCFySrgbnMTfNzRATg0yqqHzjxpI1tXUAFOTVwY9BCEK56QFXpdV7Geb
IlRM6e94klsoN0Hi5rB2dJ1a96avUNA3HgN/p4Op6q15dtCAq+xcH/GF2xmht8XpCvFkMOHwOw/Z
zwp9noJ9nj3jrHgx58xiaILfK0fcT81V6/u8X+5IHyVNfJMKd/fF5P+horsbTJYKWY0W8SvpdAap
Cm3E6D8ko+v92nrP2lBD5hHaY6Iu5D2ikc0ACvtQPkIxw0U3xPy2Oa5TmOb5zCZN3KZz9P2OeMqu
erMt8yaLR7TNKWCRqX9v2bef6esQ0KD09c6BEorZsQiZkkItrTyiUJoXryJZXm8JhZ3W+QlY9HzW
NYLBKKEivD73Xl6/Sbke6/nV6SwdGDrxBgOnHgAqOLIsH0U+yhS9ZgftqqPkL39rz9hyWSqD0TfX
cFrrP7nC5L+OxSOtC5LDUs5+uELtMFUnc8OpWOO971l3eYMsQytHoEFJYkerJ6/kEdMs8YK6SJ0j
gqwjBk2spfmdahOUfWV2HJeW2yDuEK3W+AumbC1JQEcFFyNy92fW8VoZP+20q/e1Z0UeT6zo7Z36
wX3C2n87zGyFOkTV3QqIbJUEcY4p+xBfgB6RHAc3Ta5iWp+WzDogiTLDTH+dUCOD0IQ2lbVd1JIF
vutbkV2nIaNUaRq6urP2IR0UlJrDLJ6OzSMtS34qAkITXvPIGtvPobGPw4AK1BTGvTDxIMuYDbdD
6rSjHMsOdk+X20dOPOTiq2njd6QJcN8mi0pjwbwKO7WfDxiWqSQdC5EWdRsqHhmHtBmuwwzeoJvX
L+BPOAlAWyF5iJtbp15uWvG6ZB7hJ6AMTO82S9s8yqt6BtNlfm1/siF1WWMLDlbwAfCMq/TR8e2T
EJYWyYbNPTVRGuUFQnNktWh7Xzo01F27gtaKp3VPzNXNUAqw3W6nh4cl7VCQG4s4cmABIvjuwLt7
7LhEgwLh6pJ06W3hcSU1lfKxX1jPhgV7DCy1cZ7N8rUmB+QE4ZRORm7l2KCySz4Xd3FtfonhO8Rl
+SqgsmPLnrjlfY9DpDH9WpV7MJrF2w/IPi1k1HmBuBtz5i+lW/WhBpUK5dPz9oj4SN51aRX37aYW
SVChrg7tQDfyR85zSePMe0xFFkMJvNBeDPXIm7jo6Nube2HYWaAQVxo16HNh+d0h6/SPaZxcFJ0a
AhBtuSvbdj7kvKKBQOHNAZr1evRT70CC3drL8mYCguf5GEAxcXYI2g750B6MYgZxjspyX9ZFFZIb
xqkDjt9W8H//J+3lvx8uNDCRXJ9odKwgHdZfaznjGkiMjw0Vd6dSoz+kM6X7sg6QbgS6J+pHTvy0
CAuSGkZn+F0Z3H7W7P6Cl3Vrk7FzrLmtCB0Y0VuwqQCngu7o7YnK9PZxtXniDvGoSkYWVcmpjA6p
09nHtSDrBEtNDaVuoJCbxMUfJrQEToIgJdPulTNdDbf6osV85+Ym8vHJeu/07qa2COyYSiBecpFw
CX71ggafTvR3AJWRMT96GE9pEQB4eIOTeGwb7XUUjo8aQqsi3emuS8wUWy8TFuOZ8ESkOCsMoWhk
swxWLz7VCJ3CAl8S1/ZNTwCH25hmmNglyWea8Xu2GITi+Gi35sov0H/3EEYgFFufRrf8TP31ebZj
ubfgdmUe3q10bLCdwoAOR2vbpSRqYg2QGy0vcCtsAkJmMmoTwtTbAZ0GienzqpZTlTQJ1mgM4Slq
wVoHn6JJEpGE+7K6VGAA34SXn8DPkOEwEOqA1uDB0u0/Cj3lsZjEc1/1tKdF/mPwf1V5kYICQaiT
03Rncu9EJYfEgEb4S0Kud5Arew25qc6uOHsuXplxBvKCz/daOv1eJLO2tz5dCylmO5AD25g/NEm7
qfQgsvWWt00LQobszMcqDb5cT6XvJAq42GQu+y5BY00/ajfZMx0KUiVEhT66Gk4+qOxdCS8k04TN
fJhu3Nz4DyQocyCNR+YqtNeTAeWhV5r+AdQJZzXM3OuK+WiqHmXC+FmH5r/Dxjqj9XT77b9LBh8u
rETZUMCnDo7stAAD3K+BZjX3Sdfk57gjdo2W6G3St0ciMuDKdc7ZERgD6nE4CqfTjm4Vvyo4fjT+
9GzvjNNrYw1fmf6rMlnh8Zh57LUPSS1Q5uYPsb554AsW9LJ5XwS6pU4zf6algkY+TvbRAysdzAU0
YTSTlEnVTTaSrV3RK56Wma3yWxX22GvTcMJ0cY21eKFa7dEIWCq+sKnHF3jJBHePhrvrFsc9Q3pE
wJAN52YtHnKj6g+l7lwWLx65Z3Xir8siNHRclK0Qh9YhbsDCWZSWdy3Dtl0Hzvyc6AuHXvnDzFr7
MI0Nd/NC/E0M7HJHYLobgA9uDtkWVcsdhBBzSk+5bT+ado+1quFAPsxokVMoiRwP5zf242fIZg+l
QPC4gghDmUP9m+LiNJsrthA7usbC/VUnQ7q3Fu2+Mt9trSxOretzvXMKa+uErrKwn7uKBo1feGlo
oWwKIM6w1FKAbHc4xkAYLB5RfqWBKWPGkhQmhYOmexNcDM5X5hXPuW/V6MJIQSMW46GPA5kyzUrF
BHcm/tDRNE3ZhLmsnV7Lmfui9oqIGaAWmFMDW6eZTqZqXtFG/SlHWZ06+WTISQYKuJghey2UDWdo
3zTjzT3n38hkp7viAa0ytiIL468+01TTh8akUFvKKAUBvhwIhKeV1lVANKm/mKGnh0loO7dvG9Lo
nAY+ECtD2zhaZC50SRdslJVpnDKPBgFxJ0c7Vuzcy3QzNM6t4O/HKNGvcWVTCdkjWrPqmyk9M+mz
l/ScV3iVyjm7gzDHiQzEpx8THzE7NqL5FbIahwQYDjRhikrgUWeNKTNEg5UlAltuUi2PclOvinhv
z5/L5hGd5DYDZyaZ1jmD0QbljBYnX64F5QJvVIhPtgtyomtDlpwqKOkrG1CVYDnvZde9z6XdHlNI
NpWGV3vIl+dxEW+LTIk8jx32RP9Nme0AD4CYXGJub5ScywtMH7wViBRJrtF2CvsUfN71J4a5Y1Hn
6liP/g2GFvJiuF0CWFShbpML43PM1IzmQIlR4iUrHUpNHAZZRQxK79o78suBBQM6RQDXFT7qrjnm
AIbPdHQIVKmmdQv69X/Rk+R6x/Pdzt4rAlAHLAejwYRsouaq0DGHU+qEKuUSWti5NNm3yExp3dgs
na0Y3wF1PWYLuSV1dSsNjgn0oW5z/UgyUx4kFcsGTmiGFtkNiYE3vViqo2XMRxLJGTzYeIOUSG6A
NQnYh6YCT3hwWVQlLawSGe+RBNoitGwAgi0+tFRjgq6NvKGSLsLTFLMcG7g4uRahaw5na9XpDGdo
ucRy20oGhbPXGQSqYLOfjKuLoi3qhfPRd113MN2gTeRwHownHPIYS1Z57g1OMXmKIkvz02vZQrzP
E4CVXnJKB+9xGRT3bprcL5gIWVW38HVuBgsCOvwQNt4CRmNGt2M7i7ERyuaFk5sZeD0Rgq5/uzC3
JPmPD1lE7uxHrebyA41VbMEBC+2uyfgtMN2xqO3wH0O3sscSxJcfIu3AcZGNc8TkDWHAAF0XVHnD
sI7I6m26uIzd1UyA4/i1d68TMb/r8emircdFaaDuTo30oer799wnSGF1TLww8qK7hHVKYruQRTeo
3slHmwiph5GIaAI185Fm+XNjEOYJdmc5QZ1fyzu/kl82rUraCAjxs6R6Ug1Nq6FZ2yCrljuPiy3S
9PLNWZ/kbJBwVP1es+S92C5WqRsNHRJ6F2XOdDi2Hgh/reHYbBgFK5xE4p4WiS3dwavk9LSL3ERy
dkAPkugZLnFYSmG7JL9sAXSiM1c/MIxDskLiWgbvCjPoK2vaF6VZx6LSl9NIAUeM2gHJKFYBhRs5
sQpm195LvtCwiIVhIL3YfNIq78DLGs+5O52AcFUXWf9YiCG7WGv10CvSJSoT3LBUd4IgUA4KHcqP
hc5lOz4yPX6R7kQMVrZwwgZ3QcwGkJySXOyOs8N2S/0oy87AHhe/UkLNNz3Gz9mGVTRnn6Ij9aas
WHHkUpp3liX38mCyq1AV6v6ejJcXMyft0tdbivpmYcvIhvGDI0QLrf1hQegPcMpAm84iW5pMunM9
6xn/1sd+TYnddUlDU2QTlkY+kYPrHPCGMN7xCwZhqHLh9yz7cS66o9bjxfKxJwldi480J1PkC/JB
VURSCMem4XkyVNtcpNy2XjLmEocsX817yGR67VF8HY20B/bHqJG2yWUiqeyUQXv31+VuMkjHzIrz
WlYcZwad6N+UsL60uPVURkCsph0FFSHnPKcMHZyJS4fHsO364hhrza5e1Xhs1erv8oEFOrfwd7ME
JEjzSeRGTHrOqI2xkNgHqO1sZvimwKPcxMolahB0hgAE1sieoyXuEEuig5w507KxEPXYIoR0Okyd
q74C1yfTtFp7e8/hNkha0WAr+d3APQKRmWKLs+o/vkjJp3C5w0YRnxKbzmdJrDydLAYyHk6TQHww
m/whdW2zRTBgdC0PNBs/mFjlqW8laXUYlhmWpkcf0lWNbn3nw5Hmsv3nWfR8WnbYEOiMllT3pK+t
QeLM+Ed0Xvf4roIqcuLkidod2yt2fV5mYGNEMtLQI+4qTBg/Ibe22/LNkK2BL8XBep1ap3Fcn4ip
5NJ15Idv4Vka2gFxGYrWPtElbi1YQNbIiL8yPAVCw0N4Zy4cb+haRnpBTeDDtMFMItkNiQAEk0PI
j7A2Se1PBgf60XXYBdx0bQKOeXRZ0bvp013ne3dDBp/HWNTd5E71vVhWrnT6WGDPdiWr90ryzCBN
6hb26ciE4Sg1oh+T9Q4gRdD2TKMwfr56TFx51LNuKxTsvnaYG9vG8Jjc0oSk39VCzWsa6jfQBYz6
KO6qSUJzSK1jVdvMbb74Pchm1DAU5r5MgvlX3N5MtOkoWq3iYQsjqqpqPEz1RHtdw5GujAYfVb1F
y7UNHqfV4fDKNIJYopDcp/ma5f69hmqEpI6PZSGprgfzn5EPEzrF8lAmILYY3+Nr7bn5CrmfIOic
s1Q9O0X3gxFfs6O/suzZ+mRgpPkrAPSioaGS2D1ZJblBFdsSjSjyL45QXANtiowJ5eSui9FSzF7a
4ktlky8qNOYAZq8GlXAzMfbRj/pmyxRoaI4zWVs+UZoHpRZ87iYMJIbWh7FnUyPLCpGCy02wxIUZ
wanghKsKFF7mxIikBVgW6KM4psTTHgAi3GKopj9IWE/T2Zdy1e2LVxZ3bdzp27WgLnk5HBM9z4jy
pbkBP6qkGLW6w0rnDzSpdapMyvoa9JTRoxBSrKy6zkps6fgTV2B1xuBaZ9unfs2S8b1JM8YJ9A+5
nmidJDr6W1vhm7PoXm/W/zwBeb66FOSdmdMW6eWl44qC0HsvfEgYvv+76n0fhof+yaHtAuD22rvG
79KioozhInu+w5fFGuE9c39X+ACiY4sgvKko6ggIIjS/9kUvaUUBzZtYW9X71Imv2rhnsURUN4S5
94kd9rLiQLT7ujo2CPSFi4yxloe+EoggtBm/si/ysLUWxCQQOqFYo49pTxMRerthNN+Qnf2B7c0R
caHRa5Z0HXuGHLmMOl/hLiM2amFQ2CWIa1ZcFeEMXwBFAIlPLSORFvlNoEAA7fPVNKnD0UQhDN01
Q/nuenl2IhgXTSH2hl3qTs2lph26cMUnqIB4+eKZGbPBpsI8wCg2pml825iqP/t59yfj77dLugXk
eS+h3HcxUQBsB/70I+lJtJyqYt63xfgT3SKzT+MunbX2YMJIwl7YBzSBUG4KpgmCdlCOM3nvCFph
q/GsqffUhbugrygHKgc/9bwukSbmj7F0I6fOM3prMb71P1rqQpOnX8+AgowPi3Z00jDd0WD0F+Qm
x555I+ztVFVZV1Gze1kFu6kNeBqF0aOh0YIde15AvWb4Q5syUFX5NC3GqfXJf+M41NrdeY7rjvpw
+s9b/fbW34d/P+Xv5/3rU74/8P/wef/6su/v8f0+rZZIGP+/n+b7Cf55rv/jt/r7S/z9dptlnRH0
//xa/G9/4n99q79PQ9KWVSzeCbsjPUiSnhhb2xYDZgIpqnNcMK1ESGUZ7R6c0H7dPq4bZXW2qmLr
qm+PxYRc6fL93lHRM9p9v0kvHhz39yf887n/fi8WOrS123MlMbZYdqj/fvzPU9lj0b39fWeDPRlY
THH6Hq1PNhKB77e6WONbfr/578cZ/IP1n1H8t6iUNi+Pv9/UEDT956u+Hy/ONiT49xN8P262Uf7f
5//+9O+HIvP+++n/ebq/H/rn6f4+/v7874d/f/C/7/v75NWqD5EXTx+GlzZn4HAEu8raqc9Z6drV
MW5403BaRMXf71WwMv/z+H/50Pd7mSWTf1VM/Xk2OnlwNAJuEMz/RLb8FqeE++iTO54lXSMFczFZ
Vv4M239qS/j9fotMwzMwESbmxPFGKH2xxNfYmMoavIQzYXxuLDI5vV/1RF2VD8t8Q6a12UGDI9wB
zRLbIAMDllicwktFO72WDKZHdAWa038tq0mHe+MTt+WgtilRFcaY2aOqqL7WYX1CnXhBYwREr2PW
zmiE4JSknmBM4TXFyPXxHVbWqmCKPYFbqHiIobzy7dB8mIIRHryztBkwKnFqD6s8jiwXdEHa4/wr
5C2OYgPx/85LyC9sW+JxHHFXVu47JIew6Kr6riuKd77hvT+Py15TZo42BSFXku0BtujPtIYg/2Sw
uvRw2Nry+tJTEbZ5tQ01G8ioiJQXKe4S9Nyzbdj7bo4fEXOZDNzSn5mxdmFdTUQT1/0YNmME4vG5
snKH0diEImRJ8fn2+GYt+0ZfkRvORKQEvWQOXvczMa/G8psQOoOwU8xHjkkjJIu1H1PhHsayVz+l
p6g0SurWeHKfk62srYKpoxBWZkoJPn/1qosvyB2TY2usUTvI04LFCC9w+QeJcb0bhgmDN1WkHJqb
ZMEBhIjaCCYpaXtIkCL9OoGWukFDjWmAA9YZetUMZxDjcjsgmm8WPL12zZwZgXv1s/Q1gkwMUiUQ
V+4rd8YQ1Q0TUSq52PmeVu8dBBSoUjTy82A9iL78mbTPNimjT4wq+Fdges5hPzDw3NHK+sgHgVja
Jt8EDf/KnNMyP5Y5kZE5bQe3jnAay731R/PDIEWQpozRhrogJqRqLTeUZR2/kzrPxY0F3NFsNt0S
zaypW2+qxPYr3fSGNvSzB8mr8VdQhBbhbKOA0EC44cKNwvDrYtjNW0q0KNbvHc2W5V4oQhfqZiVv
nUTLU6KVP310Zu4WdCvIJ7jGCVk3tEOzhCEwCh0aCATIIF2hnwz17Ck3DMLoyIMKvYpx/exvqqfy
0ba0P+tI7JsG7COgmJBwLsXDUsj71D30ZIjtOH99VAZNalDU864D9FzCtLvXU4uXlD7mqE+I03Ew
KrrzVH7lfI9oAKzTi5sWsBV7yo1s7kl8sTZIo9ojMiSxMjDa4c9cdddCqx58kzzDPBufre7VzNMs
9KnKSQjd8rUZF5fWSa9JQgWJhl+LgDaUQVbPTLY85nH3q8IZG9TGXBwUcxGygCm1qdyOXgkJh2Rs
wEXGBc81qbhm+gO9BB17cgsj2ecfzX+xdx5LkiNrdn6VsbsmhoDD4Q7QOFyE1hmpxQaWElprPD2/
6DGazY7GPRe3rW9VV2VmRMD9F+d8x4IvnqHtupE7ksp5M8TNhxQJYh3bAsNBYT3wmSbmumcF6OzM
FkTYLNXBrEtE6oJ32iDzTOUWwRs8aA0YAYc/Cf0yx3yMust9jtxbYMU5tzxKOqtHftJHvwO7H/jm
9OFz5iEmwbVYjbR2LTsvy8r4nske3JV9Zl5oLeYLNvTsiIls19z4+EEMam3UUomVDEHTJrhe53/+
b8Nbe5lsPZ/8bl60xYw5SCqFwu/2r//8o2bsDBDhv/zyP3+o5UwsEqs/pdZNd/yfv3b7Q8ZckzDX
+4cqq4t5a8kOtGY17P/5LxTNXEN5f5pK7EICPoM/Gm/AfdC/iO7YmDbG/QQarNWd+jm7dyE/7xph
n4NG7pnYcFIGIQF3LedxTqxbAKySgOqVxvgHmYRAT++S9O7RzrEjzQUjSiaGbJi9BOCFEHw1tc/K
eljhwvlAs3OP/DraGjeNpE3u3DHNQLDaFaIIC6tt56b4VLxDz7B7XUbJVQxk9RY0wxTV0HhCD21X
+FhOhF/GQjN+5fOzsKnTUVgqzedqJD6xGoJDEhDo7vf+ze/+TaTKgeaLlQ5cx/XMAw7CyUZxFSDa
sjamhdJEMEo2NISIif0C7QW/AZZuQYDWlgHCuPYt60p8wgjgRN5X6HFX8B3QPoJz5qnZV0r9Osa8
M1WB5qSaB1Ya9VslMnR3qt3xl3bI6Bzkhx69ygv+b7EKEoJIa/uj6/UT388msJ1fYcWPns7PTi+H
dReBMSLCOpvSXRXzDRJPTyBmeufM4rONHK6cqYCHE+r15M0kQhv2oe+e3AoKm4JqpKYevdVQrqei
fTYbcjRbZMfhYK0tiahX+ke7ng0s8GevY7bh1IJxgAG9NGIoSL3fNhn+qdC76FuWDCtKzED2w1AR
BG1K8IJux4sow/TeZ+u3hOIdENWlBI5wMhb8adzmLTOAzi7AWLoMSKIeWDMaYToPzwa1l/ypw2wj
4Clso8Idhb6zpUlpbdIijJAsqwB9zqiyU+881dr98nzK1NQJ95rpyCQR/JvE2ZtET6AWDk5W1+15
cv6GArpNNyTfprA2NyhgazbfheoCyPndS5zV9zI3T27qfyINhVtVopIzffdEY7SkZUaCGBf+Mutj
5nt1v++D4r4Nkn5deeIF6RQxhX72Nik+IoJScV1PT1aqsCM3Z9j4TwV1QafOkx9+oGA41LgAF6Em
QjrogZEiwPxos+w4RmnEx9byj6om6apVHokV+nWIUrpGp3GpkW5TKbIdovazHvJneyIE2Xb+8iz+
ZGlpb9O2Pk4Nb25sqaPSQF/rN0Wc7MIwIcZApM3m7gXYIFnGM7d/bjY/rbFLlaAa8yiFhxYSfB+i
cIgqGC4iLxCVb3UCT7F3P6bkMWWSsrD7aj/nUJoHt9xrCzQlk0C5rEZ9dkc+0xbjivXMeGTl57lc
yjL+HStQW5YMoPGGmNKw3aBBiwM+pjTJAICovTq5miNsWn71ynElSPckshoF3dIP3ecpdIdN18lH
Q1onI3xATwuuBA4I2zGk62W8ZyWCXC50R1p+JliTIFJLkoWLt+PSQQTZ9J08y5S8M+EcAHEi93en
entzbNkS53au9slgzARocXsVxR/W+UUHG3dTdvckIg4kflBVwOXsZYd9vsERVA3obu0+WmWDfqBz
gE9nnZtgCrGe52t+SOgI0BiWynX/OguLC7GMRK7HYndLKDXCHna5dyoL5u5F7DOrzlj+jMpnd1sH
VwP+YJ5CrbWMAGu1cSuRHERFtQnVqSHGcJq/59lezug/wX6AiyT4lFR7Cz5IGJWrpqSopNZm1biO
SYBYGHn3YAqyOiZulh4/g4uEMawtXg1JGLil5CrzXqXh/zq+H/B0li8zaZ4Loyv/7KQ+Z/MNlUzx
OZNsXWYjM+lGP5DfwOrFtrYeLoK1av4CSEJkQzMpS/p+FY/WGSEj/BBdbkO2/1T3hLtrmF8tfYQd
RSfZFtG60Pl30wdrXvJkjbPkMjllt65JHQ+mQzJmSKiZ/ROQ0BDQIvDtOgFuycZyqzVhpydPetvO
+2c7dgoV5XQgI5iXLqeADM5jYyKraD8l1z0MyXbLepnaH1AS+NPq0NvsYqFDbjk0gA82DOjzML8z
bOTOpT9Ctc/uub1LxIPVLytYelvsaDkiDkX5Rs0drYam+us7nDaecwODUhV0QKCWgCRAkPsIvRvM
8nDJkAQV49NsMT4nLvJ1IOpXTd1LE8h3jlNv2dccOUFytJDLMXX1XR6hQqEas2f2/S/8+JcyBt0z
TuGPi9vmRtDZ5DjkjBtI3SiMv45477vaDneZKa9zL741i4rlGH5HQnzMPcok1skcEKRE+m3g7esU
+SQ7wYNV1XqbOaWxzXXzUMzGJwhHlow3XgHHK1c4iG1e2SxS90EJ6WwOWOJi5lhHHfrISCWrSKJy
z/3fehiTjV2xQjJby2Jp+FkO+H0NPTK68zMGPblHj5SfeBvSzb/+7b//r//5/+Os/i9xVggs/nmh
vsf/EfwWq8/2899+2eq30+UzIwZr20X57+d/zb/65w/8Z5yVof9dSctUnovDg+gq03b+T54VKe8E
U5n8htTCU5YUhFaBRG7D//iXJf5daQVWwpOm5TqOJAWrKbrbb+l/tzybCZGybVMo8q7+X9KsSMGS
//q3Eux+UOT7n//4F14OsrYknBgtTVfapkUSV/n9+RDhKeT7+G/dULnCnJndmzZpHML7TtBqLewG
vXdl4uecIzb/qnaLRWJc4amWcHEmyNs+yLW0t+8NVtB5GyenObEQCPniIchcckGG6tNTZAzl1Y2g
zjXtpn/BiL60HNHchsUbEi8YT0X2oDNWwi7ojYq0F6xtz4ZXP7uGAXT/s3TtfjUgLh9v2CGL0nAJ
DQCSa32QpRme2moRdcUfiykym8jzhj5iTZ15jJkKryYfmnnnwukZMfRthPTh90/jMQcEtRTkwPhT
+ZxNJkmUTgPxjX2Fpbi4FFN0NwOQ5pDTsGjj4FG5ZMfXpbEfnPYljWtsbkTZ43klODYKSC10oJEG
j9Hk3c01QFLD8V9Enl7D6slwir/ALg9VZAUkpNrNKp3R4oS2eEz7W0o9hUY5fCldEfSVjtSoauaG
oVwhiOZD1taHQ9JXwA9N7r27QibAj0w5ZwwhYGJYyJxlmxKmzgKyFLv5uD0GmXiZqrgET+SnVxJN
DwETx50PLFb2UHrFKD+lA56kpL7X9XNGluKydn5G3Er4Z/c1LvPtHCLtcTGiZvW5Zolr6+TOUAHg
OqzONputg9N2FLzVTcc02dRQ7s0vHqQ/6cT0IM9GthRh3O9g5Z5HnTj3oWOuUf5SHLEkO5ZJ8GSJ
8CeQGW+XH5VvFp7eyo3PiDMkOaPMtnuwWTfNZwbMIAu2hLVb50SjYWsN92M2lbyUnWSITzljtIT/
pWOS4kbZ+lQAGPyKF2RbHxKT69adFDVZl68KU+9w3GNfdizku6bFSdkwCXfFo4HoFVAr/HiUDFtG
f/QaufUGQQ+QcAgqoCnwPvsBy8QxMNsrsWnPCZypvTnd8khl92d7zAT9pgvRE5IrGzzVdsX+2mTb
Y5DhyWjsgB+CRcHol6scVte29TGAciEhngXLrPgoNVDfGZqJ8KlNnJcG2K3dOxdzsLDGty5DFc9M
T24bboVrETmufRRipQeWPSRDZw5ZX5VYpFYsevqVHKtqmyfjT2XC7oivQQGLQI3lvCMgDQtHevU6
indEQB7BEsP1FnZjKfFdNajZp/g7GrKM/55oJKNztgYqCwBQ5rJr/R9JjshujFExQsxn5BHw7Nem
2CPOZXTA+3gYzOI9xOPCDkvV62G2hitEU5Zf80wkLN8irK8b0sbZOCWr4lETwBIXFhvZfsXKvluA
QKQtB6OQolgk9D7bWwnTxhuI3hPVY0gg+7qQGCV4LCJjfCGQcsBV6a+inBQ3HrUnKot5IxuGhQMY
LiGehMdas7PqYx1NZ+2Vj8hMcYKFAA7jntzfBqUJy5POjQU+Zb/dW6HYdiaDnQAr10q7tM5mevMh
g8GKdPZdIgDfRL3lLIuQiJmsYEvnxnwf3ZC+qQK0NW/6eyvY+CrSWZggmu8aATKfMzPaRyGbm+kY
pbenpwWEJpR+HErrSMZ2WdrPmRk/1OnBD0hDIx2BFxaNXQHwVOM3WLUsb2DzD8/aEGeTtF0UK6QJ
mz6ggbnmczcGaq3r76aljkyrNDgY6ubDI6cwzdXS0/AH+mBmVanLHxUM14zd8j6oPxJkS6UsMQwG
GdyInkkXE7VggfkKF6x2ZxyJ+jdjQbFlO0BwGjpH0HyfkUtLanEzLDmnr6Jhm8apcUi6KFzTQ6FO
sZw1PGvj1qV3Kzi0Dh1Nhb1qfPcL5tkRpIcJ7+kuyxgsJMfQAVk2ltZT2ze/oi1eOHD82wY8uC+p
jIw5oEGvxp/JReuY6n79JfIKnovNN5uU8ckC4AHlAXg+6KWgaPZqjDDjN8ux4/M6UfkhrH/y2gyv
BhFIEX6ShkwryktmTqy+zfgMFZMgC1woRE7kTL3XdrphEOgfTJbOOMvhwlKIVh2vZTdEl8pBxq+4
Ypi/DZbN5k15GC7N6Q44Oax0+5TN1TWLq2fT1BfAfxvUiXex2zWLRHjXtKOZGwZBhbyqoowzzriC
cic7kmQLXS75dObbZPIYD4Qly8PqOk3ZHfvGD6pB1GT8S9z6715Fta0xsBGghSgbfVRQPTNLYl7Q
PCNP1RgVy30t4vtSiWHB3NNkmp8ejQaYJkRbSk1zvpY33ueIVHj8ESXAwjJkshyYuyicGXqrZMci
2l9oW/zOdbrHV3wecoj2HeE3nRhwUPjea1IE9pYe4cGnSRmQ1d8k8guyYFAXeGW7dZP2ceRZb6MZ
CIC5L6ziE8r91u5592K0jL41v5QNeuZyQjjTX60wx06EQDM3JLk5wnyStjplXbMB5BwiOUS/CfHm
xsTCeJDMqE4G/RmZ4lna5bRTJOXCliN0riLepLPoJlqOkaq6xubMh4hITYYGo8f8fdcybjGwdWVy
urPmjuLaa9EVJCz3ZaFQc/MYF5GvFwFgsiKcmgNg7rfYRZBeleIZVuvHUKADFm6/9+ss3zSCRU6Q
EtgVOURRtL75UFpJsCFz/naQQ/vxT7H3aUC6LMgbRvs3TZiw0jdQjrwAOv2ypPpOb+5+0gp+G7f5
ToNsl98A4lZHOlPvQTtotr4sIKGmIlgP0r3DDIvEDoXJwrWsbkEfXozJurBUuwjd7CWq21NV3Tjb
Tv4aU4yu6pF73LxR7LVgoY3Se24KEnYne6dtxGSy33rI0ZezxfLHStDPoLbdA8rmeGur+1alz6pK
zZ1nus/N7H1ik9z2bLswww3lvYV9QhpAXvNAG0BQ7yT4AkxmfOZG9FQz3IIDRvd0EXQJxg3CLuBX
N2Ptbsvw5OT9S5v/uC6Soi41/0zCoKNk5EjFeghf7aFBl1Sp/MINu0qaFLGwq74r/yPlDrmJzimr
8OZs9NBxXNby1H5VzMJaUZ2Env2tPwZbyfTewqHrOzmhcwx/qJEYiAZA8d05S7GVsKLJbzxQhFTG
rVMscQK6GvNG0kzgSGZ5yDucMg1xGjjbUL2kqO4Z+65SN+jOySSBfOQ40BPIlqEbX3MNphKWC2/V
xEMYdYxuz15REjgRyG3oi/wY4IuNlIq22jDIaOELsXYaObr7HoWRi0Rbjfy6bfoP7JBwaFr9Lk4Z
GGN+KFCvFO92RZx3E6DESBx6/qAwYK5ExnlGty9l/Vcq79ebMr7/9uo6dr8Za7aY9UiDXWn7AEoO
EYLcDRNjF+25E28HABoRQMxzXLJloauISYNxuYfMCRmMnKcDaSiXOtKY0hDnFpp93YhvdZGN1n3w
m3D1gjEhTAxP+U1kWB5UFVgrDwcTeuvhF2dvCvWTwFxZkyvEtHg/p8NH2KHAbEtIIgYqLuQu07Zr
pb7z85m6iKKtk8mD2dV7GcUHM0PgHlrpbw8njGF5eqEFV5saIcgyFxresJ9spBwJxfJgRyiHtMLO
qP6SJP4R+BqWqZ1j83fOzhxBKqxRHCn2tiC6nZ0EAD0ajDnTl56MWiZk2wbq2II4PXJO5hFVEBPV
kciF7TCg8HTK36SGPJE1EoNQzL5sVgXvRvssm/k0e8MX6Od73RiPwY3F9G0YzV0n3/GJ7ll3IIYC
d7FyK14w02czCWcrr70eC4h85Lr/05a7qm8Adp/EqQ6nJGJoXpox+XATZzzZmgj1vAjfnKJ2F02N
vDcwGuoTh68mhuYHZAwMZiZHOqtwSgXAuiuMDofWGu4no+NlgAeSjt4Rt4FzKIyOIl0bRMq6d3HW
XYHwzHfUWlhQ0aloKRjyBcazg/u9qRLOWvVTFUCXblex1WsiEpX1iZeKAqn5rr1hG1Zjtozadjdq
EJE81INCxePH3VfSZ/Y642O1CMP40kU7bGTkigxxsFUFeYtLE2NIZaAM9czvLtSnOZ1Ok+O/EbiB
DrH2dqLho1T2/LU14swW4c+UBMiKWuDC3LmbknXdOnAuY/9GEb5oGx514wnfMDDbklQN0hk81Ffv
BI1SSmXDQ23ll1aX7x5caXnTZIcD7ealEMPVp5gsnT/BSJm0wpLNXfBJh/cZ35Iu+mDTsnlBH3r1
c3Hk48l0SB0cgHj7QKgPvAPsoZ12WWm2JGRKPsHkemWm/9Am+uqVOMVRxu4Lr+Z1goArIyItMwDW
ZEMza9Xm3SgIhUYmuY8ykL4ZZjCqBpJMuvnPKjwSa9BgtplY4fF+mhliRrV6GfP2OIbQTysHFGU6
nLKy/x2dl6n4GkmeXySjuli9gicwP0+x+cJU016wXqGbr0FeV1PyNmaoKsM+uIPOX62nltSqMYZK
xBhWU2LOCBrdrPyi5RWsTOdj4YMxwYG00VDmFozdKvu3TSSqRFKjoe8y+awpXKJmF6hvHWT74nay
h8YL6avhbii6H996wqnF7RuXzyJxV0S4TdvcT3elQztttnjqu+7IeixC5QTdQ9uLUKC5NY1ir6TD
Gw2aAhYb8I/kKcrFqwEuvCFVIjQZlOKl/JSsdZahfw9l8ZHdCoCL+hllbcyBkb11EuWglv0LGsHz
gDC29/p3M8zSb0qdz2omxI5zf0VSA+wvEif5+trmhWlfDBGry6iDxyHvomNI5i8OLIz2/qj/BHCs
tUj2/hy0OAvYSPA/uYSOQQBt6H/bFU6c2ObkgeqxDEYQ/J5xN2Aq4KkRlwT54tJvPHq6MeVrwPcN
xkFuioK7IkLyXkoA39pMk1VeatBBk8UVFRM+6FaslNBMrhFD8l/Q8679ycSc2Kdbt6zHk+ujXPAH
D2mIMNc20pxjzQsIcpwxfM290cWYBELt0706t2l8ieDT0L0FmB7oqh2pDctck33zBnpXuxiNEQVc
uVMa6a/pjWt0g2SJUkTDX77x2FsMWebE9p9Zup3trLR01qIkBss05r8hJ84KMQezT2hArG/Q9ULU
u0aI1BXpMcgYQVYAHPSowgrmb9y2iI2BprRNd+/m7UNl1g63brgvfXBTnuXApyPqQUCn6KvqW3kQ
HFVh22vpYIBXE1eQ4bSgzeL+FSTowpPlGaz+qdcK2rSLXcNjGqytgcBqRCNpBRvWEzxghQCLqyL9
EGWwhyobsYs08ZyP5d7GwQidjMRZI991SLXuEQNAg3SSn6QGZZcONDbJUFJU9y7ym2nbNNZdLYxT
XkyP3AcbFRLRaVuk7NTCL/as9He2cDzKDYokNMagh6a1Mt+9kU7SnTdpdxNu635ipTxxknX+yXIU
C3xEkxk8xLWQVY+7KXvvqI73eX5vmpa+1LHDIGxIfNqt5M6bsK6TVOFsR4QD07sbFNVdL9ZSccN3
gKS0pEQ13eDmHwrZYQne7tyCU66qFR1BeHHDb8H2UA8m+R/VPuMGhohsPo0d2w0cH9Sq2s82Qcdl
icVJgqhYjRLM4xyNGkWQ4axDKJHLmUgQIhJihD7RJ2SX4m0UgEFWZVUX14xl2Ua2NbWRfxuFdTTL
1b7L0NfqlIwFiWdxUxDgvakq1ulRNXzhdIIxMkBOYhUD2/Ovy5DqjjzvKJ+Nhyrvd2M3zghkrJUw
0LjKFIMLNsyOO5f4y/jZn/KniM8N+deY5pPG/Kg8ONxtQVZuudGp+J5DdEUdUMciXfthUuzwBL5a
9blpyivAiLmqmYsxHsVWNVf+XwWFYE18xwt7GkAHq5TxLOqGcovHKd5oft4lvcMpse1dPhvxDRVz
r1HVZrQ+xgSGpfRBAoJAwqHfLXB6jiur5uWv2udeYQj0itRdE75pCOOurUn4yikkFlkMpEeF/WOd
MCclugwuZFyvnNE8mvVQYavOt2D7SPcQdrqwWvwjTedtZYZN3NNOv2q19YjxlSpryn990X41dQRE
oAzf6XiWyjKXzQRNLVdApluTp58547IOaNXGxkbhSGlV4pIqyHveyGy4wOTYuU6PWJxF21JPPK/a
jc0N+7dirdvxKbQKXH7ZdkywpUDg+RU2fUGwAnDERAi8AgKk0l/NUH7SWN5lowdzpkOTmMtzYOcI
1axs5feBdzTVDJ7S6c0tm/EdrcVXMzfXOMk25GWPWevtQuQ8bJzJyroZ4OttqjAiJ9JZjAM8Lgv0
0Eqzs8WXTqIlqiVnllcG0livRf7gmN0+yQCWxzaBILgqKViDcgFjiRoV5sRwQXCCPUY8AsrYyanH
/lkn74YAou000tzIPLiXzqPXlBDnTNhgrOdDiw+07eKA7sY3N+0ebpm3NZ7opQqj71mSH9AbTMEK
QqQpMGDW4kl/76ci22Q58mKnPVZey4MuGQXPuXWtiXNGPvwjcu+hd1DPI3cUsM4gIETU+nUdu3hm
y2NGtmTNM7TygKJtYgtMGEKSwAQZr2zcMH3DQMtHnuTDd60FeL1bbJKdOGs/CtL1SMzQEZnPMi0a
AFwZe98ppW6YJZZhv0GFLdyJyKQOW1NkVrtExT9J+2NHmL7iGPeH2aA6aceH2Cd6c7azPQAyxq0q
x0g26L80aKor+lme9ps3P2R8TsWDNRa/zzFop3XaoQsn8vINKZnFy4jgzipJt2vQ0IyAfhBi4+8N
A32wM6CTLslj7orW5wahbNCPxYN74WCaNlGD/oZIY0kzyz9sh5R63xkxfhF9OqEjmcWmdav5Nia9
tpl3pMDGo5iQZ4PIjIxQAwk3pGSBhrCl6CF8lulPt6Su3osazYSTcGvbsdz0KRi2DuXQqYpvspr2
OlZqU0Ul3VKWnP0EeWDaX53Ju3rqyRk0ZlbFFwhoH+u5fU77iPRZ6zCRu7vyR9/czjhIW8MnjBjk
g1yHnv1uuMa8TjpsBpCWz47rPojQcLfQ5UlMUs1TZ03HIr9F95EFyUjV2g1GijMl+solaVG9ZsJt
CvfemH+4E4my0SS8O/mh7vDKEr2dL43ork+dCPFSQFY4yKzarR6EneysoPzIeFiYhd0NFYofE+AD
EQP5axE8SzJC8GVOZH+zs8jtjYlBYNnzZHvF/JVZSKhKPAg4U1cBZdHagRxpDIJohfIP0xbePQ1S
T3IWFV4AA1KQ7NEonSEQHSj2RDedQGyOJXisYYRTlHTyNLQTGs1HR/geU0SEKp1v/iVe8QnBig+0
jZl5tLgDYv1aUyV3UftaBRGD8yHYOlHOiYCui8Hkwmy9s4dN6mEsym2VYlCzLIBDiZc3m2Sq2Adb
lbwjPGohOdfYnJNsPaj83JK2gAik50iuAoS0KbiR+l5FL+ls8Fp3rYF/gWspaNHmORWhDBzUC6v0
iWgwTp5zj2683KWuuawZj9t9efbYKgMTLT61XT3BQq4PLnIkFWOcKaUZrhAWs+WgMushyDjtbzcc
68SdTxX8+zEFF2y5yauP9dQie4Pt+CoxI/2comOte+h3483l1aDWSXDJ22l79fTEKapfbfRG5sOc
kCOqRH4/9iYzNEKp112AZnK2uC27kB0HrZiRvGYVBC+fW9xOPN7UykClORNAo6zLbG077ezEmD4C
0WnRJ8ktugwiAKN8lY/+NXSbh6SOIbmp9jfTJauzcsATm80bBLPM/fQTE68t/EBi0tCkJi1bJSaD
gYn7uIhQ7Gmn/SxBjKXrsEV24HSISUeb+Jip0fsuYFDWd+z/Suo8We/aaMA713lvwtFnOcUX7Odf
1mSfHHGIpMnGgctrLHkUgptwvGjvSRMhebmeXzxkmn5/50r1aNjDX+qjn+rs6NxazkdR0fZhntxJ
H9tPYQw7Fq9royf0ciCvhMVUciELc9pUMnpR1kvett9RXM0QENX7qDlTGpqPNY5HoubJaaAjXgez
Bix2k2Y4BHO7KjhkiftrNjJeI6znJw26OxJKHohPcZeNVz+Y8iUnHFnUckZeSMWREgnHu4T1h5EY
4u8pRTFWnEePJFQHaoQaw8dAYe3yhspajjGfodA/+RXGbfY4tJbphzDYT+XexWynPziDBblW7YML
vBzZ1S+ibD1VPKaMWDtvNpfgwdtl6XbZwTXBSCncCitfEBLHcBwJtFuQehjZEVsk3hcnjw+27aLL
aUQANgd9nVzIaviZ9bD2/A4Cn8VLj1eG8TVbBZvHftVXebGyW90yBV9YOHbPqQvaYUI20keCo2FW
2dYJ3/3SsKGChyZmpuTXsZnT9m70SBQ7DlzkyMcMMPPYVShgDOOxKPEHWcjRBjteVZBEyXKmUs37
c67Popy+oowRgRJI+IpG8LyM9kfWEz0NxXNnY5qP5WNehtGOS4kM29CDweofrEh9z/Dfl6wxXOoN
ez324gNwR7OtwuBqMUoOM1gloP62bGDWVjUfR1sxzOijGuNydolq84hUtljalzyPj33pRSDoxF3T
NleQylHOXNU0o4PLTAar/jMOaWb0LMgDPHxgfPAgl+vWGV9qzZBpuJGJs4E2Mhn22P9XbGkk6STK
iopLnZpf5VBoZhXBE6It3iQnffGD9lU8GbaF1aLvN5MxEWaTpShi8JX3fNTnRJ8dVT00ZfE8QNdZ
OJDkCEB5YAYulyMxqOBGhhoyo/3FsV4N42/adV+piVtQHvtq/tKTe43xFi6S1lwZmAIPZQ7GFlFd
M1Vb1x8ewNiguScbgApjKTKnIu++34519zMXxTnGH9loVI59TLIEkXIVua+geHuayVBvQR1Q+/vq
mjdTvHYc546NPUUdIykNQiS8joYSbNp6Jk9J/6U4x2NQ2UAPqEVL7xKYDrHocc8MfQg+ZlUTKoIB
aRjKS9XHl3x0j5iMl4WOx1tRXzIKDTdIJWln8MZBmeD+r9EbdULQ2P5Fg+ALW7wxDp7OhUJ/FNZ6
Qb/kkI3CQgxDAUCQ8iFusPnTBD3WCpr7pFlndyFbIKWqfZpNR9cseoRWK7fzub0atvCkFAYiGjdN
PUH1Ilxh6XkB1WYRsqjNt27P35WRSgLl9AoCGUyXVeza6qer+mWTOE9tlF4pdszlmKgPS0Gqcuv6
4JPuuZ4cPtV98C4z6wBm7BUVfUqLhQO1dIiHAIr+bM9dt+kCplPEkK2U26MK9Wid6z8zD8Btu+WD
5bXgmxygd533RUOwI6EAN4Ra+LNJj4EAThRgpOVILBdVyjfBPNWuBiZxE6a8eIDM6FHNnxxR24ZN
+4GV22W+BRKYnQEsMw8IdoX+slaUb1OtxCnJ83dVFce2kyNnqukD8KN9iF0oELA1L6UiVzW1iQ3S
4YmRlMl7wnNq0OGMWE2plgoNG6RE/wX/7ubetvMN7U7QkzinbOzBJQFIDjf3NBXJjiPluR9COrc2
+SlnbWyw5NdH7aafDMIRADDulCQMqrp9MAzz249luC4TPhfIj2H8lx2SCMLHwuKXcLzHMYUkPXTe
aSxpgFLR7yf2Mc4t1kFbIYI8rtBowKca8xgSV8l9atOotxhzWC1hNMVvUoO1a9H5jNQXofEbi4yM
qPy9yFnvwURjWDLPMGaRTZagy3TgdUtV5StVUXuDCWWKai7DhLFJb3avMkpPzpCeWSB/JbDD1oEH
BKbk+A19LM+mdi4NBHtCrpEGCDpzQl4MAfBZS0I+3OLI0cVfK+ovRtcNuNHsWZn1D0jRZxc5E8BV
EW0aZ/oryR3qQ/vcjgGd+vxnNnaL6a48RJVxzkb1Wpk9q+PC3Q/pUIDlPrvzjXAJcoZjPIjWeDsO
Q1qc8hcLuwfSDpsLRiABdXoyiObMrxd8xWaHN2PZiMKB/GpBX+LM8QWGh5FEjIVWQ/MStQ27dpV8
GPH4Fkhj/nbUAZiNd6+7eMRzGu5Zom8zPVobrfmUDdYYHmQECUB23CdZfBya+tg6NkzTGC6tZ6EQ
9JJm3mUsFrd+UuPiDhjFB6UVrMOOpt7BGF9E8IisstzODiF9TBlvvvpx4wXplxfXLPppyBEEsGCu
qxZ0HXi6CENJDEjR7CQAoEoQcoGgec6yX1zVvJ42IDr2OMjMc9yys46fGB8TNOIO68kuXqRDyUa1
/JMnw7MLOICMkFtmyo1AeGkEuaBJQXk1tfQfqZTurm7adZT5G9Nrn5P8tumAxOLR1VeFhjRCJgG7
2DJyngk9/CyimzJNLcqUmRbxTI8kr65ZMv9v9s5jSW4la9JPhDYggIDYphaVorTYwFgsElojIOLp
5wNH/WZjs5j9LLqsu+9lkazMRJzw4/75PsKEREgJ9GHd/ExmdLEgBa7gCW+g7Tz4NsoaxvGRiXji
/eEba6gy54iqKeLehGuipNhW8AqgSm+dEn9s7hsI3p48cQh/9GHgXamQJigHr3VfkrqdjAA5JtbG
yu/M6fTvSzJmxR4l4aZrN93hnqD+wehpxB5CFyMEwhYC4TkLv2T2t5w795zZokVdZkCEtbsfTEBO
oa8e57H6GnN8ZWHsRhCx7G03jwUJhIBXRpOCUwByvRr5rq6q/qEd+x+k0fLA3+QRVPtj7Jo8z2mW
25bgYMCt9gILSf1DAA3gcqxIoOLqPZojktVoj0/VRZqSdSbcWHaa6QfGqaPTKpxl+h5J99nrO3xd
CsMRJWAzvc5zdCpDzvtQpsRGOh4PEUwOFJCaBxuQEJR5T7S3cBiTVfVq5Ck9kAoidwq+jrJt65w6
Hk/vCC2TN3allyKcuLBoV4gPjmg+pWm3L6VY3CXxR5WqcFXHWIy83pbLc+kOtOovYSwfysq2MGg8
ZRGdroYxe519/VqnJmEOkUD2TF1IH+ZLjPkL2EKxgNrN4bmeHVjKqeevJi6zdcTeibTd9yAr6jK9
6HOq8cg3dnPvbVoAMDatZzEidkfpFUgGjQH4BQmfo4O7DxM628FDlMZD0tzBjYRH1MZHOmfLNbJO
K1p5A0C/t1TbHr2wf5ADyVsio8FhjOwfTSsGaJQ8Wjtd8EaR2wmGOs/bPo8Ome67Vx6pB2LSiq6d
NOPfNVx96iJo/YnK9sIyUE3N7qEdLHAd00PkdtaRygdin6HCGVZFR52hISFOt3Xeb/uEdGbMqwWc
J3pxIgeDkEVlk9XmL4JXfQx0vANH3616Wle3XJ7XQsbAUFvQlBQhyEUaIvn/EyIz1X79ys3OAjSW
vo140nBoJRhwGs5ZtaNEwN9k42TuTNQc5rCBT8TwUaY8Q4pxWBAUNB7Aua0PMzxXGEWvZm7eJ48I
a+e1sJma+ldVOMQukICn6jG3THpHYknPWUkJeYluqNX8lrgT3oMhHHd11z84gvWK4ZsfFWzYW6jd
Zz1T+zAsewSHMzaxQvPk92BT3Pk6WUvJHteeTU29S5LGKAWm7ULf/ZgcOuDYs7/gtz5PA7MB1x9G
+qWjgcwLT4jPUWYvpuf/js321TAr/j/VbnORvM548fZU0zCsCEQaMmsniKeXNIDJPzdPISkuPXrn
EQp7XrcwFxuMXUFbJ0RWmc66ZYcQ3zCq75jwOV5rPvLkknjm+DnJjoKVaHmwieltAhikKHf4WTlm
TGegf7J+UfKHQCPg037wYehOAiAfHJPOcGBppd7Brzp+kzHG92TvjBmNPgq7pxkD2prym3sJWzlK
p5vvpXzTKCWo1DN8xwH81gCROTbjPVAZQds9T6G5VND4AB1wih2aSL6qpjq5NXe5AXwIT1XMYQvr
QVnsj9vRjNhGhVtU1I07N1exHNCIUKgQcQJHAQOeXU8rp67bs4+7aa057Qkw9uqcuATqmJo/nIWc
FDO4sBbv12xY9fnfl7JzyMcNNGOf4YVWTUFUm2KDfPXvv/77kkWDe2jo5LqYVMxkRXqS9NMYemph
zrJa9DKLYbabmrVtt5fRGH5aO6TJUVNhrtP6SAfH37gHSyOi6JPTHtJ5UsOIduLfkHsdMpXN91hY
QH+no9u7zqGoeLLB+QfsUUTZFrrETtJ7jq5aiNvIQbotOuGvTMH8HLfo7dbE1cL6SFwT1UzH4c5m
ChQ4Erdxlr3HGFzMNMDMaoYf2n9OTX8+DWH0SLHlVkACgzcAECaTP6FqPtXcK7YyID8sPEqYt94n
qd5DSYXxVLhYN9r8d2vaOTE3OCw+rEnPlM+0TS9k6iUzkSJjtbikSrxAmxlLzdopkldWbZvElESS
NPmNKXY+o878Oyw7KQN8FHMThEiAsfjjnvAvfri92kZO/yscaRfv+TygqGaE26CT2Jp9/IhnYqSn
MYhki9v2nbUXd+3R/B5SrJZCXVJPQM9q4h9+lnNk0B3hzEccYbVDhkd2LW//dnobpulWp7hclx0N
K5LozwjrfNDWgENtxn7LZmHFme/BF7LUJq28B8jBUNyxapSa4I9VxCx4ZXVWCuczjvX1wE9Zsefe
TFP0oTT6Qp5OZztgecAL4SvKOVM/5lFrSPTEgJOE3+gcp9k1r13qhztQTngyVyNkR7MWMHyzG61g
Db+5gfI/2P2D7u3TBHOIIi3wRvECD4vtvyWWJKG756JdxmiFgdGrdER99ogRnGqMDqgMdXrUwXeD
f+zk10DW+loNP0mjiqv2gvCc0GtIWSC2icAgE7az/UJeZ9M/+LBGQPLysQL6lJ7dgX2ZyX1wyzaY
rBl4aG5R3bvdFnrPpaO8GFG9y3Wgj5EHtyxUicKhvCTEPIFtwq2fbaL8m8k2sm1uhCfKXtTBHTzj
5OPgpyKZO3KXQgfjItfWTgCniDdIJPyvquXUo8oPQkxffRfCOc2dfnYw7WC8gVRTzca2cJJTkroP
3li822PxzcDxbqAxhjLG67WAN8foymIMNsKIZtDig2xLeZpy/xP4606G3kMUYKI1PHXjiXyI2/Cl
LSqbPxgG5kr/pp1pW2E7W4AvX3M+fHVKnaiq32q0CMI/NMoBbMeeA4Kv5zncWnxY0CxurLF/Stt7
jpqfhkfaJrT2Zc38k74KXbzHk49zXtZPRds+WglDcGwUt8HlF0cTnSZSYk1U7S2vrL/EG5EnmfIR
zMWt9WjLDYXGHYu5j/3KD3747ACO4LlsDbUZlbNl29I+gUM4xLlut4qUYjubd5kmh5mtijTM8BSO
3q5z6SMxoR6vyqw7T9qa7810doLkMVdUPfI3FJssjP608fRVuancmqw4JZzpvV0iPI62bgCttSAz
lSby7dMZGugnisHnByKG/UgqX7YeZzixgqBUVBBRYcO9NQJUATczYJGYcUuGkXCIfeuPURf0bU3F
3qm8aF+PwYS+5uc7J8JVDj0XbkFjfbROfLEK9eI5cf1WmlV80Z2PL8E2sQNr1zxBgEb4kFX6VMT1
wYyoTGINMrKkMcN77roXgx6xRl9FI8BgLqn10StAK6gR6ohVrfqBnJXBI8S2CuM86P4QzMlV4IXb
m4pPjugvrGq8U8H+SDsR+yMCfcC7oCRH3D2Iek2nZJEnJ58qyizxo90cUfuOi+EkEfq/fQw52aDk
Z6SrFMZcKY8FrX/Pfeu91sbVDeLxhQWkeCwoEQTJl60jGjVoRqvsJ5FW8Pqs1Nr9+59JsjHn3HiY
8JkAH/byt0RQ9xOPvLvSKpInx1kA/byDDolJwSDnpvsmJ622ohcTCMdQvqFixWt88OE2Ljw4igAh
JFqsDnnZmrKwcAhh2Yz8N1sm0QVyA86zgcMhAE+ksfXkKZxTwcetL+u7wL15NOs5O2EQR2uOPS6h
ibpx4Rdbr2GJZaU4hCJZ9o8sgPNt4RvlM3x6RMSgiTiTUvTW2f5V83zFB/m3zAz33uvoXoC+wg42
V0/jetR5+KBUTdtTb4l9YtdYsnLxLIGQkv6X8iUCD89Al722dh6+UM/FfpP1TcSMttNTkO4jE45/
bo/ycSScufeD/q3VtGe01dke2unsDTSHt7m1igxl/mmiuXrGAcFZHiL4V5XMNl7V3TN8jtfGmNZD
XMUvo0XgsmqBROdehcvSBJJhg1hZ4jj9k/ThP9sSAFQyvA7M5q0ZnIMovBTkhi9R2VeEmogjmNNw
N8umxM09/VgZtT384Xh1B+Ee2V4+QtaecVHmhARHw9u1Q0ckpG6ibdqNPzH73nME2rUWF8qCvXs9
5v96yAq4sOUVaF94UJMqNp2i/TxKbLgXNbB9g1/DNiOFQaYCMgvYfJ2j5QT2kUgpg4/UO4sL+bag
W22TEOlN5vw1qJJ6O4Yui1zKlc7KET9lTblF7Th/oJ2Fe6HRvxqcPURnRffY9h9oUO6JfnXgBrRA
8RYxN6VDTy6LRRzqtoktv8Ht5in+ClYPQL4N02EdUzxyrgg2YRfv+x0hkmCTunF7MZtTELbVMyqn
19jlzez95KhsdoSgRhqA4cvSJ/ZMNgvgUYd8YKm0lCGkyU/ali8e5vqMPXEa18/JsiczXZIX6VAR
vDYRTvAnf0RqIauRporC5RwuHILDyNeXJhT5g0iY8WBycNun862uSEDkUHLZ67abSXTo53BWqXjX
PA2CybmOXeQBSOV8iabuF4ccLVDk+TcTprdNYhs/Pt8Ie5q9qPI068JBZTikHLoOxEFCsFmVSlrH
HgREuXxwxoq4URiw6y9b37invYmHKencFUAIHu3xOD8LP37sCW580WYml7X7roZgvBPL4IGPoFjH
VqbR+EqCOU33ViXVdCsYJ252GXzM6DYVMPx3s23ohKl4WmdCtNtotA2UUY3xK0Os5NjGYSTUNfWs
l6yCPgJnMGCZ2TlXK5kgnavsoqoo3DKpvsysrvZRxNHL719uaX0u6VwsDBDeFBI2uH14JCcoAg71
H5blU8bnptkzspE+JGgm6zT0f6Tw+pciNX6ztHR+jxyMOMSCN1WgzrFkwj48hu9FKu5JZAY/5hmf
3j2lB/SJHg2WrrAvTchnS83KYyTjPbdKGhBz39o7SQMfQjBejsZjEnUw15crI/Hl5ETyfOAkYuTF
YfoU1yxbuI5kx9RavARs/dZ0Cp3yYWq2ccgEXcSWvhiyubnNTS20wCjhejp1zUuDoRmDn53cMuH9
AO+hktifHO6YeXfvOnzCtgFqf3b6k/amlngfU7Ko+WCW4bmJO//g1v685h2N3jx6FKG59QiGk1mO
biWexWbdcOmNcJWUneZJSLcxk50+cMnj+oUHoE2s6djM/pkk3USntotm2aFoSXO696516RPw067h
1Zt4doDHCK6bvT/NH8owwC+wAeNGmt6LZJe0WfwWx/G18Ykwgym0X7ORLCYqbakldeSsS3ZjKvKX
Mbhrshv0w5j4ggMFxnLsw61HTonw/+hdvHF8nKISwykRw+2sI/7CuXQfsqz5tHFrbbrEp4RwQgFS
qr9HYxbs1BzTl9dF9lkUNDFwbwVx5zx4TtVdXHIZ2kINnQyZ75Rjh6cyyMQJD5kho45nf5uCTG3U
RtQ2N71yb8CmsIvqNaoHVhIKMnUyUQnWA+A9V/bRDvPu1kkEXvZbel25fXRJ27823Toq1NkfpL6L
jBhTRGst+W+XW3+R44rBwmZW0fsQcqSIYmvYUc51l7MdCaZcxVHyZsRtdVHWZ0qyUAYULLPUvRqd
90zy0tmYZg6e1oBDSiCJKKN8hYX1u7JYXgJFB5aDvOuOfDRNohansnkNdeW8ziVs8sBwvpxq4k2x
wBD8PiLaNONC1ZH36ERgNPVgb0nQWcfCtr6cEJd8XWG+0gMMZe184Vqa12aL9zkK+2+/13BcE1qh
LMe/pDN4LARu1kkZnWSQqVL20DyttfaPoZ1s/Uo6q1Hx/Xon7zcFXBQlw19GC1mMa0XxQEVajIGj
Mw48QGA8mdWjcIYzu7yHWOUz91qtcJAiZg9ze/X8MDxrh3Jyf2KT6z2WbvQc2pm3qa2AWkF43H6x
J5JycRZoOnfLeV1l3h5lcz3OOmDu8Z6iMQU5Vn2aYfvlESfdpHPLqtm+WDML6XAKjoAn4o0MqYnp
Y/GgNW57l30EiA2We+sa4XiQDFZOHpKun7rHpvZILRDm6h16JIJSYJq3P/Ix+WuYzXeaWj9DQVeG
XNxtZZC+BKr9NBIXTu0SkvZAfRwz02LiZjnRBeZzpPtsI4hX2CHBNJQWf2WlxCRpIBxqf+ITM+xc
j3kya+gNsd8gpn1Qz/ORNtOzcvm3pxpwCEZCAklMhrHRHkpIE2QD/AvRa7XYKv265h7xoWb3dTaS
/hZ3DhurWAYbkbkfma53TqXkypt8bEm6v/qNCeVC4K1uHlyMKNjxJOLq/N1TWriqCR703Uvl+reS
vihV1w+wcy9JGF8Cm/u8LbhWYgn2drZBsZs/sJfUIeHIyTvgLRLY4v1rVWBfCXugb6ofmJ9/B8ls
w2DPvrClfCMiE/vw/ds8Fc80INzbyX4clIDKYN+TNHwQpY8QXHU3u8PMqvg+jo1r3q+dd3CLAIS9
Yw+nxANfNDYFMx9H+5RxnQxNB6erB5SpNA6BbOddPw+wTjze92N07qbuS2Dxzeh3X769YVUPJOQH
+s/5/PDMmQFQO5Z9sFjurhTRAhHkGynTAIdbdQMLcm0Ia9POaa+j+RhEJk+LmUvxYKVXz6F2TdNu
MYsCYzN83JW2yidbWD+4GPo1GOmLk+IXrLMnto/3cWz5DsZnbhENxwalAQAG7YFb/EQ0w+LN0v+U
KoThqvDV5GLX9nLVYiZd4Tsm6AsQ8NzSLMzOZGZZcmEn1jk0HqQYjDe2mz3/bxQWLfITqTTSN1a1
GaXxUre0B/370sUY6lICudy7CBVRZhePiL483FeJVbw4Zaw3raXG85hCbmsDEOIgbqqNNwAXooCe
1YVBRVXOFR5DH+7mTu9kgC2S2PR+CNw7tERQYlH/l04+vn88H/yox5TrxnIDH77d4IWz7p073aq0
kmcCKVBozQm+PqPMCkbwr5b9BodhvZ28xFmHGdyUOWz2lcGWOzQaDR2bT68DFhn0+nA2miY9ajwH
HI+sjKwW4fXf/8S2VJ7oIQQPgxtlgsa35v3awHmEdg3rHKsR5Fl7Ckeud3wJWpsfzdK1VwvLPjlz
BJzWUhwxbmXsijF69N3+xatmtuqd/d71o3lSy5d4zGHVlNOOT/BvPavh1NX2cHK6P5JB9Ng4JHDt
GpmeXYhLLtELYLvWTXBgYzyf7CQgMrJsaI24O7lm051mWj+sZ8yMyTYJO8qfNT9uy6H2hldCSqOi
7yzJeIfN7sbDF3p0U3WI2IsBJ6PsqqyMM3uTbBN2lnHMuuzUlNlvNlrNxdWe8zT7+eF5Hvsrcen6
xcWai7RAQW4ze8ny13ZQeAgFBAnGdq+gmMwbBi5R9U/ZLPWQLBqw9tZPql0KPQz9Us4Us6VdtqNL
vsO2DtzZp05oPy086gi3wmRmwOUNf9OQNV6nNVWgJVqvNAXrCG9Rkyb3TFT44ujf9PIsoIgAbqHV
WA/TpS5iypqN9q2keKnplb6YUUZ9E35imjHEM34yq3ljIIiPqpx5yTDr2Rzl16XmzYmb4tKxZpK9
88Ef/UZWrpNQcahsLLAS7HwJ9ctLqNkMiRf640nM83PFsz12YLsEfvrTBaR/HQvOHgkpBh9Tn+I2
/euzVDrY0R85ssSFRPqrqXmIOSTbyT9WP65HayYOmKblsDCi7K/ZwNDrFeawZX7w7lS0bYoaiyNN
GhCIGEELE/dt0kd/R5UAGOS4ygA9GrHFEWYWG0PPlz6OTlzUaT+d+lM7Io6olqhHWIiPafKs9XKE
7H2bnkG2JjTLXHry+SuO8oH0gZNBTO30vsF77uulG3vwN3E3/E20eGwm1XGk4/isrbI6WEjZUwM4
w4z8gyhdrgvhvHPr7gWX8aNVOtaWYKSiL8jFsMO6NP0MNd6T2pQkGHrzo8jbYDtkqKksnI002xrV
NF7L7u6Vhcsk3X+20MjWcT0TM3FIWk1o+3j68vPYZh8NN3DqLEgW5QVfqEsa8PZzSW9c37nUUXiG
eU5NtFc/iiZgvp1Dg8YtdqOm5xEnDzYJSAMw+Jzco/Vkl9C8AjCSOBE2UwLswhbhLyu6eQqMbOim
TwRtn/Oa/un6rCP0D8+lLKAfKeJ1sAyvTA6wNCqe/ASyQt1Xr2UFNa/qOTWsYn6BysSkGUaK4HtP
zUoW1Fu6C7bQSjCuzjNQsXpM9lZlfYCtgp8l+23emcgemJoGi+4DxrEP16+OhkGyhZuapjMVVwJQ
U1ymwOQK2pVUaVPE3Ijp4M4YuMypofyvlv1GoxHTVUsmoHlo+xDEgvAuY5/jJxmEuY66d6N3IOT7
vNUpdcIqiHltU5TNyqat9BhHfr3WmK19t/tsa8gMJtcBs7Czhx6nth5ZROuI0mV3LcIGO37xLbHd
pIDc6xAmi920hNlmOo0K77ud22BfFwTLySW9eiO978CTUpeJRqiCZolkYpfKVksuSKS5xXFqFP42
xlOCRQVDtWX8KcFmw/VLnPSJYwfjMmuVL+7d9EMHw3hqo/q1j/MDXaMfSdJ+y65/G1JOXGNBE4CW
j/fsvtxVJX85kSal1uo7sJVX1nI3k5x/1Y+vYlQPgdXvRVfupzL9rr36NBSutbVth/tWek0bfigk
IUnKY2ohc4HDLv7r0Ku6lslJ2gtPo5F/wyE+p0ojEgwfhOiSwSDI1OC1amti2aTQV5S/3GTs2ntD
wnYfk55NPLhVGz91OzfOagIjt0qd4sEj1XenyZBlhPAeUjrZwoqPIyRHPkRV8cQ7KOQddR2ZxVb0
pwUrEZbw9pTzPKr4yQ2JkgyKy2TIxXld0kYPr79iVafnd7XOGtbVmYXnFTzQyUyp/soTCQ8LZTc0
k0sWSXMvqukj8egK8GlPhuj2LQmZzcTBFaGJVZKVGBVDK/kaCpIGWfzVUWe/GXTp0Rm4KDnRTCQg
pn/AlcMzMu+5TS1v7YfFgNGuw0mcA4/BEhfDDN2adWHuaRl95/oVoMqPVN3n4bl0CRkFnX8ZEwsW
5uQOm8FAF8LShdVaWds2kpcMni/bFwglTuCF+6GI1kIQdDGmkj6FcP5bY5zNA35gsphJ8odvuCGI
/Ocx21pjvNEU5zEgte+zQrhzBRTAOePJZeLMNrBJbuyRYpsB9a7qxqvdJ4Q6rPpgx+4FWoRcmbK8
8Ta6iA7flejupLrvrEZW3tg2B8vqz26BL3Uay3OsKB0HGT4fsdsdO8Xb2StYuAX9eJwQPdN5htFJ
jQZoYORHP/+hUvlq5+xYpdA3RYHmooYxWRts4N0eEkfls+9S008F+yNnzEVhtJkNJEyWZvSOITFM
0wIpbjj5LfSmB0cjMxB+Q8FUyMthUH1VbfqY2o6PrMM/g8/yFYEQlQaDQKPTlR4LfRRe9VZNdbhi
D83mXUx/avfJcscfDzsB+z9GARei3ghEhWXAaRyyelNhgThRu/XuWeklZtGNxRrLs8fAtgqb7hKS
yxWCf9Fyg9PAp2I3cT1bZ65NWRMJmnWRfqRuvnUpZCfjQdhyDkb6bVt2gsFfxzaKi6LAtuJ7unbA
Fg53b4ynZshCBQiamYPw2bqrxBNViugitX1HM7mP5Ln+yMT6ndKjqDG2kcy3cjT4Ja5RViet9YeP
u426bUgGc/jjF8/0Cq1JoGArzU1sCh2cmj8mMlPDvHWmnBV3dW0V7LHBj2eiZCOVnJ0+kmtndun5
NLl8FcKCImuzeaSd/MkIyEIBgXiNHHVLZ0jdjfcdu1a5xNIETmNmF7/k1Va2PnYdtrNMyKP0FNQm
khGeKQAWdubFQMRcB10KqQEQErsZfB/ctNYT1s1NoVhlRTPwZTFRo+k319DjNpoX2Z8yjd60h5s4
alpQ2x3iZLYLtY/O49XFOqt+J8Pc8eis3nDAv4cLdtW2qw+k8hJD3GKn6x/6efruC4iTdqnZShOC
d5EZd21g3ClTrvf4SuoDpWM3R1f2IY3N/Gw36hm3G8dLDd7CoQvYI21iWuhoQ7VobS7VeSNxbOJ/
D+FgAK8wAaIa1SN2XUR3gjRTdBLAu49tW70RGIUekPXo18mXrYd9pINPoNXduoC9OCzRz37iXhEP
jyFBamlav63EfGix0rWs9LvqES7jMZ0ojzQ8S29YzaEau6a32tYRBWBeha4VoVpUNMWuKbTsiDze
hhqzIu69s+2xJEZrYsdTcTWfdkWGzM7QDgbHuSM+C/berr2Vf8qEaIM766dB075qcaLbPUcjVeoU
myJ2piFXR0SVTB5kOOziKX11k/Cz6zMiNcTxDT51lKDUey9mIJnqcx97LzKIfyxe+nBRFgyLml5W
mhtF2nYrsDZStvaeyJA3qYHnytFvXeVfh/6mWdGg/Kv7XLI5lI3NHFGNB9NgEzmk9WX5TzeQRwSk
BkamGTmtUygxA4DKvevEtJx1OCisrvssvfbZBWgTjyB5jGWsiFBbKo7edVFa39w4z0B+SmTBSq/5
ue51SJald8U1yEjMBgL8l6UM1t2cNcK6K3mh0vltTvkL9VGNpXiaGGV4LaOiDg9+mO0NcNfM7a5F
8kM/WLh4Mb6M99oM4g3i7Nkb3UM7zrwMDD3H2r7Mdd5gxm47+B72nwnSLjdUBUCrOZXJwCvkaig1
dnWA4xGe2vZuFW4KwzZhnq6Cs5sUdwAWD12BPccz0y2iNge5RUKuspvgFZb52gD4tTMZHWhwJXGq
rHdgtB7PBKqIjSx/h/P2PVXxPuUqeZyrZrznOElNq/VAP1vfjQvuLCjCcotXgCFlid7MbwLBYqM4
LKApKX2vkjk95X0NLqu/D3H+twyLW9t5ydasJsYIcz7MTpNvlHD4MHsctaPPGyFqmf3pVdxQb5oe
qkCVO7ZaPCCQRlwnf01CXuyezrwm6E+uVMWBkO0+CxmLF4qf7fnIVADEcys6GPO725NejGPnBMHh
LZUoWVPavRCIuWtf/O7scR+JHOMXH5S89f+0Kb5QNX+UjbzMGjNPr+STRNRdd134hLUPHpJeVAls
bNzcd/8mtzQVb5wRAvwXIqeXpht23u8WZEE2WCOeHyzhhVcalwT4h5xlT0eYeoN8Sxgfr2z6S+BQ
OlafXphyVIUDhF/tbYq52wH46NhYqw/0GXWqrISRQWhMdhNYCykQvjR4LF+HaLQ9UcGs/53lrrOd
85oChelc+/dRj/N+WsRomHy3ZqK2IGT+Rphm04Q5hgXgvZDtQ5Z4z71eg3iGz06lgCV+bEg5q/8P
7/wH4XyZayCcBKLKvp2f/kRJVf5XFqcQAC2hnP5f4J3PTM76T5v/Kn/+j1/13wmelvkfhyPWRbW0
hR2Ajf+fAE/5n4A3oAwCATFeCrH8k//B73S8//g4ZG1KyPhFAj3hf/E7HfkfX8gFCEr00AYKKv5f
AJ58JIGR/heAp2daLo9Dkz+G51gLZHT55/8F4GknwL0sELT0YmZEt5KlXnVRs8FPwDZRV2189z2m
Htz61in3BxugVUxxFOm91WBeE+eFbIWmQ5JYSlK2dBFwtkFxGS+eeEp7igwlnbWttLxt48TwGE3/
x08nhgJ8q07yPA9ueJgqhCKwMeVgQ7HuxUc36OrYEjxgX8dna2JK7TjE9rmp6ZfPOSkUYs9KtC6p
cXhDXIgxDjrINCpi9yz9DLSEQ793y46mLdi4VzOkE6xV22QS004gyRFEHdd1adxrfA0HcFRoAs18
aNykP3cIvgqTJQ/kjOhzRnRwZtirGvIExKCZl0TxCmFzODUdRwgJNr2uPQrRmmHaxDEq/JmJE1JX
2is2J8W3cIPbGIXTPnJ5iE7aeZpC8QcbBfFApeR2dl6UW1DHki3xNNPcMEkB/cnTP4Mz/MaQ0hMD
/DQoKnN7Hm+dB0Sw99mNu8nzaPnGtuYgRV/Gc9aPC6qkIK9kZN+qqa2DP4wfE/n1fcuNANwCVW/0
kff0vO5Iagb4rfNdo7q3KW0+4wgx3OWH3lFpdmLfzbgAD7Gvk5MZmyQARHidspTNkTOWmEJZM3DF
3KEt25HyHiQRfIFmPOsEL5MIN1MWYIKmuAAVw1y7XboZrbxEYQIThhkII7s/vqoW4rxTY2U1R/Jz
mhu1S4ndEtbCMOxjrZKa1edwUG4Fn7SYmdBd2BHxt9MWNOZZzlMjc6q44vDMFncXQPwhgrIrLMKo
eUTONybosnLs+DW0QAHA4OEFT6xr3/cvbUfQl+3MDnI12ZGPRkoYjnZ3HJLC35E1QgAqq2e/m758
eBKQYgZv64jsZORVxdiLCTUszO5uYAToc+tsCiPAOpnQrjg5077xUHQ7Etv1VCJhh/PVNmNsoywF
69EGID/BOgKqFO/tsXS2S8u0Yodv4knb9hbWPenP+BY68YyZtSQXal672N1ZqSO31cI4ikZnuRiH
7D65L9OFyA2jNMJd0w7vLERySJPc3WMnunbyg2nyWTvSPvdV8JoV+fQIBOd3Qe6gV7Haw+nnBlRY
TDiAvYSNnSTSJcxoQKkwYuxH04i/GuNRaIoK+858E0MRPoCffgYWsevqcjzHmusiIJLrWM79QfZc
bvnRkVKEQ1d2GCSDDKsOFEipSD5DffUPXEo1nTpY9s84fPFcDjiAe1WVF+E5B9KUZFhYuPvYtGBe
EGooa0oCaafjb0W3CFdWaGxEl0hedil77SkAOCEBcpkIMqXhu/sq0bQt0iRv1M3noN2zk5FBcPr6
0Uu7P1PRl9uomeyHWrLIIiYVbXon9retwUvZzpAgnfLOOw3HexeddVdWxDtxcgDurfXEKORCMSby
ELpKwEDdEx8l2FMGcHbsn3rhk5phXJ27zh0R3NmGNjnPkD5Cu5xMn4dixD62GfE8+p06wjL9tt3/
xt6ZNNeNrEf0rzi8Nl5gKhSweJs7T7ycSZEbBCmRGAtzYfr1PmA43G0vHPbeGzZFSS3yXgBVlV/m
yRwmgtsdA997TumxVsKYDp01X0UILBI0+7EFF8RrthUkSxKxGWtz/Kjg1Nl+jS3aHpAheGQxG0wO
HWmxxi22TQP5yq/AAdAywMTO0pgeqs+Yv3KMQzyS0W1s9DW3feAjp6hbaoIhIVjdexkBG+PR43C2
xlAZMNtClxYbAj4x41CBVzopKPClaJHmjj49YCp8qbMTJM7hZPiht6F8KNwG09iSbJ/8lSZeNi4u
QaRM6kWWZ8PA22Z1NsZh7RD7pyPKy+sNCZStDIf4xBXGZqjY2vipNpgMzI0cy1dXh/cRtre1TaWD
VWOmU9EOjCs/MCbqfeJbUH2gJ8YlA4I275tNADeUbfFd01jxPg6+qpQ/x3iGWIKcPwITEGgeNCdf
xf3WiMB0Nv34WoSHeAKBWVfhvJkS/1RICYHAM+5kwykwrNDh5g5heoANIO0kAdZCBaFLt2aMkLQX
LI8w6s6CL8BYjbdYK5cpGu0m0sORxZdLnHbrEj8Q4L2Ax3gannLjDOov208FZUzYhbHyw4ui+Mht
sIyEXNxJzp4QVkTgUQssmmYr8ggtWkHXMdtJI47qbbyoEpkcaWivvYDk4W/ysgTJ+xsVFMZDWAzv
jcE4s3J0At7C6R4zDBKrIvAvghLZgN+DVNFSGk2wIpz2vo3oPxDBBbJiYT1qu1++GOmFAIBrhqy/
bW489NbwZ7nfbRaXA9mBdeiE8T6j+dFI8G2Nlvuk/DbH7MjYwWCmgMnApc2HMEEEYgtifb+aWgvl
qHReypAiXAq8KiS/Id16c5FvWgdjVrmBe3vTK8oH8rrjqoK2uerKCWSUxd1cTmS/gXvZKcQklzH0
LzpUKM5e60y+2s1MpjRF+2yqZo2c7F8ni+TauPxgLWqmSzDqCE6TkGMhPmYOOAUz0X08mF8ZJdPw
+5Hf8QOUFLAVoVWt4FzYezOJ8LJboPHs4SUuffuEKoJD3W6+RC3xwWIPChPxnTbdvZDToefXQVUU
RKBZB0Q3byxXzsgJIAotwQkxYJFax5EGb6VS3AHugeYgGoAJE1xLPzqDWWc/4gAAj0aYCBzUN45c
/FQYFSu6JXBQdXh6ZoNZ9pSvXZyIa830t1Lhjc2OzLdctc2GyNtTnMbEd+h3PGsoy7JwmpYGva7J
/DhF41vPy1W32ZZ+W2ZBXnnhX07X+WDz5oVEgsbBtHD4sifKGCKn8mPg2UPRbLsbqNfKjZPySVzP
vvnc9rARaX86xa2tGXTDMuoHjwQUfpy9yq27WdyYRros7PWlFsCrfRyKvvLvAhI7Kys4Qwz391jy
J/6dMuQR5TpbHK0HPeMu8JYFEtIO04MHkaoBOE3yYRlzyfwOzrfEHKfMz9wPR2wrrMP0YrFDkB+i
mCMCf+i8rP/XZCSIx7j5gntpPNAuejDjqT46A0F+vMC9dHa2XbWkR5dEdATDY6YNOS3G8cYzyktt
HObeY3hcAU4YZ2rlh57nvXRZ6X2FthyYiMOUZSDZQiad77gXecRWPe5+IE23czfuW4UEm2D8n6gA
YCoF9BGZnvKkLoHsbD71vfFJqHbAH8m8ZlJ5uBZFTiCob+/IzoG3zD1e/Po7hbv8ICvD3+GSsiEu
wC7hbE83UpSsGocjaxNzK8XZTZBdYsunxb0s2Yo7eEST+S6X1p9Jzi0l6v6rDqEIm4XeZdXw2CZV
e7RLUPxR/uoSLXpNDFT4Yu/Ee2u5S/PYOJn9tPdCj9oyq/ttIaLXUp2qQLzVPna9PnU26G3XlMnA
uvWJTikPjF1GEXUUzNbFkxABuRtWaNnkfELgJ9I7EYXZFm70LAbAC4PH33I8akqSgo7qHLB+w1Lp
hu+eay6wu3bccPTZTiZ23GysiTDEBP1xyTnrweVr/eyiB08ZGqvCUTCKIwmeFrse7yjx/Eq4Ys9m
VO3LYpkuU6vYlnG1tiyzOAdWYW+Z6rq7SgQUxyZRfHETdKhIIRF51CHOspk2IvDj7cyT9aGuxENb
5fqsNK+Q1/vmdmxEdOMM87nD2HJvXDuhjlUNZMidlkxJqfejGO5ja9pEuZTnsUJH7BXwA2eeDlnq
kEmXXJHFL98zvgKZ74VqKh5F5YfV1/WpaYvb1synM0VPlzouPmXt6X1qBndk99RhHusPX3s9lVWi
26MJP3XCyDa0gMeLabPDAEQBgXEolE8neRTd1dg3iR+V4HjNd3AsDFmqiXVpcVJW6bXKrUeCUxtX
xpBZI/DmahATKXUOl6nVHoORmuCKUP6BFS2R7p/luKjxUteMwaZiuHclREB855xoiL0jakwI0FAd
tOP8gYSVXz2LPVBo31koSuc0T+SGk3pH7HxgS2Rbb4ArI9BuJZVxvYHa6zPtX/phfM0Pmx9ioyLJ
YbYbGTkRBxy+9yHJUAdr8DBDdteUJhJWQ20yVXlApMd5U+XzM6nFTdSbCL6m+QIWNqcEBoVzYHHS
HJpXpGKYKRG2CSSjXwAbUHnqQ52H741o7G0Lt7AQtNE30AyNquGMU/Qc/zC/kNxlRwDGQ/chlz0G
2UQPzt7q53gTia1oW6ooipS4GP9Iiuc8gxxYL8EhrPAAXMCR+GLLwLPEHMixLpGAKCeE9aYZTpqd
3GkihUc6dQSQht98fNUmPIz53s557DUYBke8D9yiFedmeGdMn53SinatKm8JdynMed1ZYIViFGff
4aYMd9oG5aEKr7nEk3wpuZKToSUmyDqDh2CoV6nguqDC/a2mXurSaQ/BgAeFrhuNfMBTvKtundGM
j+OCnbW9B9+MXxM1cIhyif422t+UGA5Mf2kjeowA1i3amLGGX3Xy/EGinfm/R8M0WElyEAwFV0KV
/zEiwqAYLAgaNt0R3oLGmE9QybUIOpjPkWSH0LOi9g2jXSwlRLwHpsjZEt31sf74nSBSxS27pdIL
NqQBW9psst/AzcHjpcdJfFnMW1O7uy0i6mrRL23a0zDdMMAzqPJiBzSy3KVn3bi3iIi0kyTmr4YQ
SpO02dqKJXsq7X0bPo+SIKenJ/fiX0ZIprbAPOKJEUZAhGjOKm16N7DIYuRZmDY9FqIlPpOTrasG
k9SRdc6xgJ2DUr5n6qGlsdsjjtsOR6/VPPESThoV9CfAvfOftM3LY+4zaRYNqiI2TXItuj9q8zno
nT+t73wDPceEj5OpMbNvN5ucfeqwPMeauCdbI54G8Nyb4eJX5q4Y+nkXNB48zXEXTl6wHrrgiZcb
joRnGSvLr9tNL/Mb107Gbbmk/4BXyI01p2RBxwNdEg/DuE8D0d3YNczr3vgzudabY/hPWjDJtxqY
AwN6z6qdkMsTQgqq+z2Z6iOACwizqUgBvym/es+Fe1daabL3o00t7LuyMojvGDsbwsFE0hmihIk4
FXxzkk5WXRd56yJMGIVNauvq6pH78rtrwbGYCcVYhk88U5FYjKSn1mGicOkylk0Q3YuMuk3e4X5y
rpJjRhHZ9Y4uTPamLNaOINg5zCFt5NPvVqXv9aA3fuk9FaINOYHax8yLj+wTCcAMzbRiTL23DSgf
mNsxtlxb0l4roGrmFk/7bUyNYJ7wCE68lp2wgfXAHuJL5uLiHjn0Fslz4CfglumuWDkKiHQcxNtx
6OlimMn1uijdXvuOt3HY5HZ9GZUG9RBRc7tMj9EJDdo2L7X2vAt6WInkyO9az7ib3xvXvyOChO09
raDFynSNDdYmDNCu24KbJvds7Bru7xx4yk45+uKa3l2PFfdmwlXPor1QCLA/5u5tbS99Lk+jYUNj
j2mD6CaXdstpQ/skQksUYLogAEc4fJ3E+on5vJpPTc6pyImM7RC5+2lCfyGDyXLapMdhMLFL+nAi
/PppzhW9B1lfgMDPyWrJd5bdr7wZIUSS3l0PIrqtOlwtJUUipOsXQxZEZ3WMabkDAcSR24A/UhgQ
i2Bt6IhyBsmsdqQ1cDSJUpDnTM38RbtLPY6eP0TI4ArX8wU9am9QNOdUMtjjc7JPedCfJjOsThld
6sz00rMUdXfqBpfsAKalUnbvVMYDMkhwdxQO7790lmohO/wkmHunp707V/qxUQB/nBFiaCHKcdUx
FjhkNMtQZsNOKbTgpSdw420mG3EUfZOMO2DZPckseYhbDWHPdZnnczxwm/kYs+bjGU54AvVISrbZ
PMBtvgstzbSxR3aqaRdyWK336WedM6BA9ishH5sZ0MvMYuph12VwIV7AixTcqrm/BLl+k7gRdgn9
m6tZMmwsntK6m08BD3tZFDcZKdCuyHBiU04DeeHXTDPtaqC7ac1iKqnsHL47Q77PhfcQmz4Cn35k
0E1HCspJMr8qcjNZBfKE4P/OlPgXy85/CPBiuk4w3C3aEFx5B1+nP5KyNfsbokoApMxWboweusgY
N+yXgXBO3G6V8CGI5RNQKWIWPOgakmNGvqHj4yk3Wsj7FsXIxWA+xr6PaskOPfSXbqeEsF1kNQIb
mW0dOsO9T4bX2MFtQOgYh5/Xr4F5kRv2JUHi5bqyWhj9XbbwRwn9R7lCCJjiK2m69ALtH5U4HVhd
YJWVTspFCXhGB/F4G2Uctt3OJRYaVwVNkAtAIcW/ZDmSYuGwMtf50qE5Q1Q4dKZtb/tFILTpHMWG
lzALxjGiq21b0dmGFY4GkmXOXFKFJ0jiz1UMOTw5g2wFTELvxdqKSqzbVUKnaXFnOX3Lg5MaOAAu
+3bI2OpE1Ysf1r9V7L3Su7PD3CTI5nFGB/h5YJRwI2vEezvBgxj17g0U0KTxfyH/MDKoHzSmMAvb
JBkfvG1+G795CGoru58fEnyyUC7Z7Pi37FUSNnTuLh6sd89CqprhG+AYrDdynkd2zySaVOz8yup7
Trg3xexkT7BhEYPZ7gw9bqdCfo8jhgw78n9pK3yErOdscmOEGWyqVRn6u6aR26oaAXhpTOcaxk7Q
ngqLwlzqxOeRrmdYfSuBlQfwmriGiKJVt+CnUvmd0Q5o1jzQPAAPnMmM1xnQRSgofuKYmhxUAyXX
f3dbWvSmHj8MKS7T6N9qHVCBrNLdOPgsx1ZNjiGSp7HwvsqFrFA1vWAHGQ+7JHmW1cz+TMOOwNVC
CvGE4qnWFTgjEEgdpaZze5qtut3OrMf4aWK1c0yUbThfQGVIRUwuT57e8sc1+6Qqd4t1FNMZY+T5
Q4vJ8xz1/kNWAkgYNFuVBWlzp0e+N3c2eTurRyuyycDGv6yONGcNKSgoT05xrsueC3YAIjY50y/T
67Z9nv6pG18+mpIOCV2Q+29Qj7Io8Da8t8hfqY1LrRs+EdA0DnnJmhHmaX3pcTPioW7QAnDY7OUg
X5KeIiX6FNeRzyOtmN/TsUnQlobbqMYvkVn6xTN9GCTTmLBwcMs7kUcxNfGktWmQjuGwOOOPeKnz
atgPdkzVFXPzRLbZg8ii57ZgEP5txgQeK9AnZvJcBY66YCPg2rDonJuUX+4mHoikY4kaBl68E2YP
oC7ozoHWrw0t7CeDw+DWnmHveIPxOiVkJUdSDG5U4gLGM7l2Wne4qXDwlw7QYlgI6iDHWWyz3kZ/
MZZujEiPv5TwGHUlHzggDzjrvmbAgvi0/Pa2x0E6J/U7ruAN0pe6VACfkr46VKYS+9oKu5v8anH6
3GR1i7dEgZXKo9C4ySNs1yUvCaRPn8qigQZQZCzAF3N96HPnpemH3STqm3YOj7Eqv6BmhRzMuK6G
gPZK1eASYsPubLugp0MuXSw7dDTVg3cqsNKux4QAfoxrV+icfpmCcuHiQ5qjS9NdggT0MZZ4ETzf
+hQpnp2BAikrBd/c1s7i+8usddOMJkeS9gCwapdxwnJRayprmSFZ0zfaDfhnUZ5CjuJrO0UXNk3G
/DJHY04s7e082zggntQ3uu8e8xiZT7JxcKZ4XKOXv7hl8zurQNnrsnRWIkVgqX0cNHXGPiUbqyvk
apItXvYS5tOj05ObJmLh7ryBZxBuBMnU5r5y+1tZFU8Nt+MqCEuOmGVRnRxcELeuCRezsi22YJ39
nOWHpu/DzaQocBGV5O1iDSZLEgPnDd96AyXe6KmILXsF2IZ5UsHNNLJLS4h2tab7J1nuYIdUIU+9
YoPJe95oBd8yl8eY2O8eHO+TrSaPiND86sgK0NN3huM9FvW1UApOFRsanFfyc6j+pIvwZxDoiBOy
xWaBZ9VD7y+ulB6NtX2xy/yhGtVX77U7rALMf3T4ZpU4WhLJ6NNJwIRgUqbFqnrSQQ6uZsYZyxSb
EhTUkyDqX1pPbGvarb03DiC2SbbW/9IWqgIH5al46Gvxu/ZKNusLa2s8Bt50lNQ6dTH01qJxYSFs
E8cTq27rzGwOyAt9JNr9xSUNlY4XlsIpR1w709LbpC8/QnLLmwbnkFVtXaAk3O80XM2f1hRvKjO9
lgvoQSkAp/MoWNvvxrkg0UHcqwp4/DpFdsS9ZF0HyXGZ6Uyb9fEu76vkQLm3cRcuP2Tn671jCJYO
P8CySQndi6QviPA2A+ReIGEz9R4rczpFWffWw50BKZKeuhBxDanyRvON7k1FFFkNx0nJ+Mb12zcz
aPJTzBGjHaZgZ3hxsIFhQRZNJ4DygM5F7rCUPkXtoacYyh5aMPGSV8lELzuTlCvONBhR04CLem04
lXdyesoMZItbjkgl8YwUpIMr3IYyndpA/XqMo/LDtyDyg5V6SmmuMr3ZvYrJbOF/YZGWyHI4urN2
b7oeF36ozyX1GGxXPcDXjrGft0Gy5E4F0cqIUsdmGm+n3Ll3lwZowu6aUkN9N3j9G+iIuPPSlYgJ
CgMkZQfkcGO04tADAicBChaNouB1OVDBh0uUJJoYGNRHV3ecKTMHBB07FpM+QStQY3L0hJhxJYlh
XcoUgxikHA3guSXp0LLbQj84VKXprU0svavWeyitItvA7LG2EX54O0i7U+p0z2YcAl5iRTcXNGE7
+sYmbMaD6qWBjQHYeDPG2bqf9Bnjw8TDiPtpYmk4sxksAWAV9iY3nXU6cIVnFfNPCONYaVP7WY/l
0v1MnXyIkRyCOM+UEUgNFeiXyMYc1GUjf5ehK3FUJjZ+tiVgwqae+j7m1zOE66iMroHmqT/aBh3B
6jEx84ayE874VQNPz/J8qPLC/IRpDTy4YEbK2F4euCgOdIOy5BnhTWjYdO7xIGGXDchdWbvFXCDn
uNpaZR2uKBt5ySf5GCfd0wyRhIxO/Jm81qpjyuoQbJhGjF2RyZk7zz5dm+GQrBIA+7H9BufmOPOc
CgEoM/JtQRiOtvfHMr6z0vQ3fZNM3OR/6IJ4ZV6QMQOa33XrR1vpeNhjaYzWESOdeKYdiXBQ1ot7
d6S+WY8NQcQUlMwwbpMkqt/B+GLWyB2amfrhz6S+yzr78vLxGSAhnHYq0LvwA9s60iijRhz0HHDp
SGG7CRi/bx/MkBe6tdL0yAzohdzyh4AdeHJa9eV5/YnMIfVk2p42seHM/Dz8NKZTPod2j3xNF906
qV+RZTjlOtFLYxYvmZDwcTEgE8ODlTaORwmYhT0kZtAU5WmFVSU64lVnQW/8DeQ0dVvYHe8Zy1do
OZ/YmU9Z5n0F7uxus86lMJyAtR0wKWTq6GvX2LiL3A96c0WRH5X3FdZp2lGDTKQchFzzMAuTYeuc
AWSFVG4gdpIVR6LsbS7B2XsSmQu6HRbi1iKiPUVRckCCIhUyMhehrYShdsuhLd2XlGKva0GZdgHY
3Kw7qtnK8Mi22T/wor/3DreoAa8Y+YOxqMsQfmjTdQ0kmDTKn4GR/ilVAPzG6dsI6k8QiWhMmp1v
H5nWzTAI4gX6S5X2ex2ytywWzTVwC4aDMFTAI6G/fOoixNetb8Ctqv1UtWh1DP4rGg4yW5NPxCSN
7/kgSfWsQKLsSObBGywXuCE8/kFV40bJ5Hckc6z5GC1RlvFamkV++fnAviu/tPQ3AbQxweuEtBJK
3bSkzeIvO2Z+gx0a717ojgDp9LstoqNlp84lwdpnJ9ZXYFuUHYYFATDNH3T7Je4wWNkl65jKmgM6
OnMyvL1EQQAH28fwPWGzfKkVYLgm/GA3A46yD88R4Q5TOytZh49xScyiaEZ2JtGVNHh4k4z4C7OX
tLN5fkz6rfbkbiYb8dhPL1oqsNf+8FjYbnrf8oZz+rnrUmt+GKryGqqkoDmpBsTu+A9uX7LmAJxZ
wVRaSjCjTx/HJCfnJkJ/reGr0ziC7X6mplYzxNSFvIq+j86gDMBPIAGUmZfc2RHqdC8S7FhuOW8p
XujB1mZnGzY6rqL0NGIg3lbezHBechgLZrymoBTRiZpg3pgNqHvO3Yde5PfdPCN2es6fQVOHMqhI
77oh3TGjRmAfb8qJhP4StE1qgmaJ7HnI86r1muOQN71aLEVwoLKIEBG1cc5CtSZq3QTiNZOKxcQ1
H3PHZALPHutYE9roRL9LBcGpnHkSPGGPiITV2Mgn0eEjL9L0tlGvxnhfohf3odlsYjX9CU10pJxg
U2mxd9G1+p1OBsCV+sZsYijmVpxvGczc9QVe2ohMGBhSDJkT8o6lxTqOk1tu8vy9AVDX+iXFyLl5
DygE2oxjblVj9MeyR4vhGuWONgf3EOroI00aY+3aD7VyvJVwkxZhGs49mAuwgHlzIFzZv4pllE+Y
hKlfBOHQGrPzVFfbaKrvOJ5+1yXAuiCBFoLOjUSlDDqY5vjVbzt7NxTzWY0ahBM1FVs4azuZ7js6
Ci68fy99TWugxmS3jvX4qRwOjYPM3/HAOQdS/c/deFWE9+6zWid7aqdMdkHFh+4mk4Pl9DH7XX5J
w8lZV2a1SmjtrA19SuwUzEiLYIyvmGO9NdUH2Q/vjFSyne4KNLtghkBOeMWmOQArv1jFCxo97NQh
rVx7l3Tmi578r7Hp3JPlwPMZNjKlwlMZeLKUpZlEK/comjS+acsZhDNsFB3K4dQPRnWgkcfY9P2T
uyjISXExMI6sSaswnup4gmQLDJh/PcJqftAN07IQmUGiT+fBubTi5J1DGgKveE+jhGbgztOwCVdU
kuPnidPbltaIddeLb2FbN0ZOWAFk5WWWBWc0YZ775ApFlfI1RCE6i/JNbXX3bdDz/ubTQYcElXAj
tut/K4Wq54765xXEUMKDbvCnYNjp6OGR8S4+J+8VTPE+L8ns8XMR54JoJ6kWDorLHM2o5z0X+7gM
UDMy/jV2i3/TMp3T2UMPijxcHCMB5J7zLJd5stZs/9IBLd0woR8h4YiBoZJnJJ+tmT4qH1K2L6dV
4PNeOomC/hlh1OGEqJmqr1KfnCIGKgTh8d428+6UFW9mBoj1/93C/xu3sBf8T2bhba0/urJJPvJ/
2YPU/Pr4u2V4+av/4Ri2/sG5R9om3l7Abb7gd4avtvvnv4p/eJZvWwHWX9eVJKv8/3QMO/+QiyE4
CDybOFBgBn85hg3rH65EcYRDjtrKjE54/xfLsOXjS/67Y9jhf2IGwjKFYy+GYZvv7++OYfyMOiCP
Ds3Mv6gWf2wg4R87TvHQ9sK99FQkYdsHC8rigyqQZhcGNdWb6MZTb3aPWtGh3kdxug+D6kRGgMQj
hTjb5q4tVX40TRMu4yiDI+Io0/QFwF3rmpqVDncjmBCWNhI7Fuk90bIcNm55rIv8O2bccMo4OK0a
e7IINo2H3PTVzvJT8WDb+wC39Z3BoRPyl9z5AxqaVAUuN9dkslEPZ7divgicZp+HdLX2ngSZGjoP
o0L0T2yWrMIqyAEqA9ZJOQf+Clp+eYyNotnlbGVL7AWx1aK8VU6xT2acpN0Cc7Tg3k5WUO9t+qos
SCznqumSva2C5xn8sGEs8F16SbCJrWdqDTFd1glPM6wb6ssYqCsOtHwgkXhL5zD2rOWf6GP9apga
b5ODL6xUTskeNkJXyGwqLZapiJo0vEWrvJ9n+YLIAWO1MsvjlKN2chgrtkjfcF3IgV1GtyMxq19t
HLdb1JfyTEhoTbFszB4O7cyVxs1Qu7uu1+E5NzkJzvPTz/+t4hmsc0rf2ZFjpBHi3AHYpOOKEr+U
TdMp9UeUuih66XRVvY7pyHtjCxBCbbKvHngf29uGQkfHyb77wbnCYOmePUZ+JHdN1tzldWII82ka
LoxUrFmeiuZDbKHhKfehyez4l9sAK0XUCbSht25+yUPfuVZ1cEdNvXPubTKxYZaSM+sjIv1AA0QL
UFGPuz5+VGPho/xtmyCGGq7FOwUElJLW8DFJnjJKtCv34PtsoAvh+vtk4pARVIMgLNqWBFXcC2YG
Etplxt7AYxqaMhNlHFC/pw6sbBUPX50K5jsD51Dl5eGGW5jad/q9lvVyF4RjibvzhXOZffe358pd
CQ+7LP6l0AoVqujaf/6rZf33W5R3zhFCest/Ldt0/+stOntcdTAZ8ZXx7Sayifed6SO6pv592/LP
GhnWcZzEm6Ieu2cHNwfQwD7Z/8/fhpCEJf7ro8Il/0Pum2/GtqS3POT+/qjwRw2RUmaYQrpLJspP
4rSU1YzdwxCmLzGtELiOUVysGlGsos93GGEgjH1QwIinBnUcf/WZbHA+mr8xlH+mwA+UCOt1huwC
ep2Z12KSLNMlfHny8uSW1qCtp67E1cuTUXnlKVg+dCaHo2FUt66CpQBj9ivygJoh1KxtCG1b9PEX
v8pWFW10wDVGejdcwokDEdBTQ6LrRIltgxmzZdASZl+ZjLENNU3IpM1jYY8opT7lNYTgn8/aLB/2
fqvOYzl9mFb/GEvBPEhkCOuUwpyS5bO/fjlwzDuNtz9fLTqH1N3Ppz9/tAeqxK1avVc/v/HzNZKJ
PuUDKBcJ5Ltc074ok12p/PTgNEZ90st3/fPZX7+06SngoBTs/XUw583aFPemn/GLpVqAjPRvJENn
lVudsZ/y4kRMmMqStHVwPobYzHssqKWpX5yuS5bK7pkCEEhRoY8HPEd9UYP/lNWMXbqoqQ7Ywg5B
Gtcnt3erkwUa8fTXL/Px6mame5CyGNeDQmudlg8/nwWopoMxxoD+hAkUE8hJAiGI3YzvUwTo4EAt
ou7089lfHzKcfzap7sOQpV9FXw9b39ft6edDGQT3aWbn+6qRZ5jrxArAIa5V6dHPDYsM36U+cTYL
4BXEgdwOff9R4H3c5iVeHILPoIiyaS5O+HjijdvGLonp2TrRO8gJ2SU7mw6/ysh0jwzhZiyV0F7C
BB1sKkKH9Ojq58uiyRhqB0mx5tELUnxi+5bgsIlnUIMBTY3nCCW3suPhWIdVzOGa0dpJBO0vegyS
FTS774bd6c9PVC0vg6DwGCvV8mPuooLzUZhYcFdAXp7bnCkmxPi9HTkWA1XFu1n2BWwVSGYrZHr9
nXuiOsoJz7NI/H3bME1xgIE4wouvnf0G5+Kil+td+tHCJ1o+ZSLeQKrBYmpPhoOvgEQCwdD69POZ
JWhmRQDCo3rsO961ybDNo2G/p/BWuY6W6/3nw9B2//EZqiGHftfDqrjcEn/9BtIBZrLBwA6by3Ab
Ge4LqgIv1Qyd1KLAEkQBkYdZV1iQdXpQiIx7KreLU7+8T6COeMt+fu2KcQ/8UjINZZ2KQNOzO1lq
rEJKjez2LCtQyiVh/TZMnn/+htHGIdaIOFOHNsffBt01siF6T85XUBDrBRnGeCyortjBjFqu/Ll5
HQJmt0Qf/PhFDY9eHjzbRWec8+4h0/YHmtb77MuIhLn35JfcMhCDVkNaQJ3j3t6YBRPoHqeHrk1n
MxWgdQkvY5QhD5tOH4AQIlqsOPum3WeMx5Zu3yxf1XPMiJztwEGNY4fQ3W4FdSf4mNgNWEkCKytV
1t6KlMCUw9cgJNCoxGpHol8tQlPkj1c6Ax5DYkJ0DPvHxQtnKXo5lFthnsKTZNfAgchbP4e4CgI5
/y6CpZCUyHeUDXccVe2NpCsB0jd9v7q4VakKt0Rcj0yCyi2iR8MD1ffokpxSXzG+48luOOCERGa8
6THI9myhZodiNTGSAcVfzM7IYxQwknlmZ8BCyU4ntwJ5750pRSEipRxxAj9JcgdQpKSVKaIF56QD
Do4/+5FWp9UeNCkYrp5IVeHBCSwYdGFlsKCpY8Jlxmjg/rFrv7ngo9t3MhfnmEawME/cq5kQp9z0
U2zd2PNEvURk2BsnVu5d8263ARsfaU+HpsEAKKRRvWHiwT+OX1e59b3lsqlhnfk92KQz4Y0ZCwlx
PEO6tkWe7MfZeEbk7ndzUxIJYTPGj2YRNJO7rIjf/CQN+E48/FE2p+44ei7YIMA01LhlgwLLWiD1
qqmp2oZslR7pd7bcCgdXAa2j0wZd1BbFBgPT6FXUusFG0d3WB5U4G+zBjKRhMhmAy1EUh0UqI8MT
qm2Nt3fTl4JuWNV7hGcJdxwcaMTXVuO7CGOSM5mLKOTlih+n7HEk44mGp5RdChU82kmQbqwxIvgS
Kby+hROcuFmIxVvbrmwXJh36io+G+er9qiZvr5qwxIPKRhM+/bzuKQeAJwWkpqbXaZM29vnntfr5
kpmLcbFMfrvxh+fYXEdRJw9JesnbMT1j0gYI5eMSKJ1zGsWQrI1aYx2K70U8HPIABDvWYJRS5Fz6
dKxy27P2W1yfjRpfLZAHo/MqJKHeSL/WYytPLbuMcOK8AgrKYKB7HjK2ce0ZCrBzH2oEWZx4p3H5
Ii5h+1TpGFZrNWyYL3Hd+c3Tz74vMRzw36ZtH2tE+ZXX+K8+387Nv3N2prtxK2mavpXB/B7WBPcg
0NPA5KpUal9sy38IyQv3fefVz0NXdUPimJndAgooHB8fRsYe8cX3Pq9ffkfanBLCJYUCEW/kFT9M
45Ff5t/V/iWMPZVmL+94XipuMT9+zhEKQ/gE8J5POqHeelRzNdiU/VcbGfzG9wYuRc2zj6U0x9SC
jO5MfzF8N7wYBq4AVWtdC6NHWmVcmwD+LgbujytbMdi9J5sXbAq2dlVO+YqQ8mEDKzscFxIyPB2h
P9n4qNShtfViK9rmHTjQcmL+IFib/AnemskThdQ6LD7wMkahnN4FIsHSo0dipaYOFn/W78zkBVTB
QJ0XzGhTMYXWMiNGpvx0WJYjQFLY98ktk7XE/9b+FVfVVUXSVOGV29Mn0Um1++4gKgUW3ZKcNoFm
1iYCYnM9fn8Qjciogn32szKV6tpUf5tAhndGcE2ClHls27sgl802NoIb3oUtcrWy3yLjAa3xXztJ
VLdIMImdcM4miZxhQO5RhIy/8DkjFHCBGC0puC2uH39+9f/+p5j4X+f46o+4+Af50aQw+vXsH//9
KUv4379N/81//p2P/8W/Xwc/kBhlv+uTf2v/K7t5JVdx/pc+fJnS//XrNq/164d/2P4JgNw3vyaZ
dNXE9XtR9H/1X/6PX/+VMMp0nVnWXP/f0pu+kn4In0z/yT/DJ7ze/sMyBS7TlpSOZUiDy88/4yeK
rf/DtEwDrQRSwf+MnSia+g+bM6QtyDbjjuK8k1srlv4PVNaGaavosTXBZeq/Ezz5GDqhIMM2bIf4
zMfhN7nOZpY9khioogGYEi08AACDj8zXwOH8XXP85fY3Xe7+eSc8/Pw///M/C5GzyxaSXnWQcHO3
Ko9LaR69pC45g6e/vVABSeTp/fwZoMM4SWfYaAHaXSOa3xIqpkUgpimsM3N16efbH4tAiV+NwSSl
AiUE/aQg+X9IUKWcrgDd/NfGmSr2Tuae6jo+Gwbx/1KzLnvg/WqeHAIZ7D73+anYd59XQrglhk/7
RKZ3WSj+D8Kt7L9y/H76+1Mf/q1vp0Z793276EjMiVPMV7XW5nIc3OumugOefEcs4sHDMHbTVTxN
u1K5OV3iUndMK+q7EsOW5IHENUkCQl6OKCKvfwSOrlRnBtRSf8wW5Cwz2kZveTqXlXVd6MGwMhFb
JyXq0dO/fxqZf2uxKUTy7vdXQVNkSuTy+93uWHaozdsS/lw5efLAef2GpOIGoyzrzPhaKm42w+OB
rLye9DxenTjmGOoXqdu43ACGQE9dPRdK6XNwrsSZ4hbmoz2b66raZEZeYdMYxRV6qsoilrHzAPsh
EAMN9AvSKOZup1tyqaz53DcMAO+uRo6JSzpdqLxVwBQmHzAezXmkPZwuZWGE27PpX5PKqgCsJYXd
e/X0nWc53IXUzeBgh4uMQSIbQkl6prCFwW3PVgMQLAmwQHrLKfQNJywogA5RpNM1Wfr4bC3gIbZp
e0l7ZaK7waX7VzEq1plRvfTt6c/fjWpgW2NNwoy/nZ4QLpAec7Ytw+b36V++MCn/hPPefZ1LeZnG
klElgDZYqriNw+QRN+zL05+fuvIvU3J+CMtVrwD0y+edApfX2mROYii/sWzweFouV35j9Wf6YGnM
zmY/YUAuOZgYQhD1miOpTL9svfvWpugpxgp7ndMVWuqN2aSvwgyjHMtHkCwTlJc64nvej59Pf3yh
CvPYadXbEI/QBG91W3BxiD0/Mi+BuztyS5qv9TC5Xidnemah463ZFI+1yPDKKg63tqVecT66lsrT
oJzrjKWvz6Y2Od9B7+h8XecJCAHkc9oZb2XcP32uoeaTuS91JbYaklL5fCOQ/vIY8pvca3LOfNP8
3Iiypsq9mxtubcYFIDxJ+i2iQh39GjsyWKjW/54bYvu5qsymd1x3mOZiXb1DBhjjI4LMNyfXYe0U
CbwsEi3OVGZh4Fr6x8r4TtQ5oTlAQDXrAxDXeIOuqj5TiYVpDqHoQ0uhqbUVki1tHtwfJclOKHJ1
wvW5GpKRluxPt9RSIbMJTiZc0kdG4BCUs45+P+5EUh2zNEzIEBx4jcIf4kxbLZU0m+SCy7SpFeio
nRR7jZTM1oOWhrwTaFyPx5HEiLjCauR0tRY6Znr7fT/K/FCaLiZdEov46hKutYWQEATA6Y8vzENz
NstbBE5mCS19p+kYpAXmd5JpnhvpfD39+aXfPjXguxnS1mpDmg4cN6t2LgZbuYpF9fa5T8+meOch
yfG0ytp5OPatwr6/A8TwfPrbC+usObXWu5+tDg62DDgtoCZ/IPEEqz6khxmBbnE8XcBSu0x//q4A
MzbChgxTc6fhTWHdB1WD6jdtU/ilnzsVGLMhWukG/t2NaWOOQyJYSTxUWNb96V+/MPz12YjUCqsW
Tc/NBroufJgSfIe/tvxb230sss+Nen02MJWk97NA5ff7BKsbqFwDWpbTP39hzOuzQRnV2OeEvDFM
ejdCiFnTEXeGydUOabP/XBGzwUno0CwtrOe25Avz6F88jm7y2NhFcaYKS+NntlhXlsRJmfdbdCeB
teephqAkJn6fXBS0j6Mzy5AgBIpm7Xyd5+RLhG0VEdECX482sSF+fKaNSFH5WArUPSJ0OrfJwXTe
4sKPLiKMn1CLBBAHPlWGas7KCL3SCBUbLBhAHXCPw65ngqWxfebzCxPBnE0yE9/dWLF6yFvEwG94
/bWxbWgBTQEbepJD3+xdvamfTrfXwm3ImM06T0NaWOlsb3FRQldvUa92MDaK8k3g0VD0w76Iy0vI
bLvT5S1UzpjNwDFoG1UbFXOXDAk2uH7bGd51jcgYPW1ma+0OK2nFecZzGDzG6SKXZuZs3U010Dnk
SMit2xDJB34KkP8YRGRUnP7+wrquz5bd0bKlFRRQ3g1g2p01vECVAkLPS6fXnavDjKL4HzE3MV95
tbQjgcWmEqk33PgxlF4LSYMN3uuyS80XxzWfRxnhN6peWspwLhq30HTG1IvvdpS41lzVhcKEQzDZ
7gUMDa0/tt1w/amWM2YLWpTr2LE1fL6ELL8Rek9OVA0DqlHa6mb0B/HJQTcbAYYhOdwKyoniuxRN
misyOLBfs0R91Ef9zLRdaqvZMMiz1gDLw95SgpwtcU6Vrbyr6/Dc6qzqNPpfbrXG9OfvOsMvYlW1
KwoIzIpkLAQn8HR2ZhDfSrRYLuFG0vkwyzAPQ4PaWmLFInP/TefV5nR3LdVwtoKbnl6mnskODc8M
Lj7my766lqidTn9+YR4Zs2UVuVyWYxRobyVhGKv6oglSzJPnGCvTTxWgzxowEiQmBz1zCE79Kuif
Mye7IvUAYwnlTAkLq5s+a6EceImrVwpVsCuYiv6FkaIOgTcnAUIlCH3wCzxdl4W9Wp81Fhp6QNq6
y2lJUY6lD+nTUM6EgBe6WZ/tP0FeaDxTkaSiwn2rarGyzN/Ywmw/9cPnSZ08FBc46Fj2dvRa78qx
PA+LreBcuHKhWbTZ9uJUal5kLs3i9LZcd3byouQk7p/+6QsDVJuthmqMsXDfcv7qg+aIDyKgt2Ff
ZsWzRcDyTBkL+7E2XxLJlipbizI8YKirGlBhE45XkDvvwzZldyFrosnaK6VyXk9XaqnFplHwblXh
cpmXsu7lNolI/o/lwbf+9bz44XXxfZbgUnvNVkSkY7GXDwwkodUQ00MXIVs+oGWoo+KhH/3izJDi
ieyvK6M6K8gKNEiwxmCTYaOQhAEsbjca+ve4xFUazjc/oNJfOhv5tBwUZzUk8BESmcZrk/f69el2
XJg1fx6G37VjoeLSmZI7AV3/lYgW6mDc5M7GUWYJl/+x/6vTy+H7bspcM+9s04YH637tDL9ZVa7+
GKvlN1SLaw3HevwlUzleS3EX62deZpaqNFtjvAnwO9SSZA/eLQ9DEPM4b1fJwY604kwRS5uaNlts
2kgPFEsjx1qLg7VqeEQGXRePk4b7n/0SEJwaEXPlLmSFfGw2vIRDYiTAI8RwZsYtTAB1dgIuU7+t
Ko1drYe/1LnKIUiUz51v1NlqpJdGVHso/WDWw/Ooe/UN9y4D2aAOVKVDzHN66C3sOupsXbJ4Euoz
j2Hu+025rUmT2QZwWvZO1MPvTy0FviUyus8VNlugGj3LqrGgsEoEt8g7ViGHXSvI15lL4iL0y9PF
LPXKbFnyMquqmummLpnEd6VvNwdviLT9576uf5xNgxfpvoYGcluSkLNRS4vsfLKYT3/8z3niLwe1
P8vUu6WgzIMpPYUmMh+Vx/EHOo0nbV2shm188B7Uq3BXXpCTv6fgNYGmdbhKV6Sobux9+gXThZ26
Jl16jVffJys7m8ZmxO0nnIbH2IHSwI0YBZUxyM3p2i7cTAARfmzLNtAc1j4+H6j3QOaRJkIIgcNR
x+ImKm4xqU2Gr/W5M+jCniJms9XMNEMmI1NKb53nZGi1fVu633oVbJ1AoXGmCxd2YTGbuHUZdnWZ
UoqGCJbzT3INeh/rDTrQEfepam7aCCg0iIb0c+NdzOawYfD+mIw6Ny3Lql/LMelfEK5H/xJM/Xe3
YjGbtVDGwNeNRrhtA5hTNSr4jT+SENLa/ZOht2fOEkvNNpu0lk0uJyJxcKqVfuVmHvzcEV4gCY6k
c2utAw/QQBWyOz3ypqb5yzSbaw84tjRRnRXhtqoi/PwK88Hoh1cM5KcExK/SV6xP9s1stUAj7deF
SkGuJjeh0ZFdC5rmzFBb2gGF9nH+aKnn5GPZMz0H0iKzHd5URnDsNNiC8aHkPaNNvwlyO8mIqB2x
sjXvTLWW2m+2LgAt0VVlqhYKjofe0G59cuYFAIm+zQ5SZsGZFWLhGCFmC0QM7G5Mk4bbN6niOOlh
bR1EcUtgTubb00Ph70UIZ7YqdA1emq3FfDVBZdY5gMkkwPjv1+e+PlsNYGvZnWH1mDwaBSrzLoEZ
ldavnYjkmd8/fen/H8rCmc1+GJJVn0ynu9j2L0kQi8AmGY+iHp+dIf+GC+IxdtL707X5+woqnNlS
ELSkcRuZHW256N2OSn0vNOFte8N5IC9CnhlbSxWaOurdFlgDp/BJMuZQFZUJCdVAZcYG0VPelDhT
K3577Tp1vLZD8Nanq7UwBORskgpLMcciZRqltn9Q2njnDPrBBY51+vMLFZKzWVq3GK1XGlZp8Mr2
HqG3Um/Rp12o+o8sco/MntPl/H0JFc50HnrfcMIEXjuN5Kh+cOQDZHxjeOX1H6cFG29wHzugT70W
CWfWYKGbt8LIKcmKPNIDIep8VRofH7TTFVkaZrMGa7QS0zOMabatYa2a4JssIOVAi5PwOk6XsHDy
EM5sAQvIjyfWz6xRUwDzT0FKYA8pdWnuajUiqR4pIsn3557M/34iFfPUSqeC3ADhBSp5FVpXrZ82
1yT0oyg4XZul8TtbwpwGvdnQmCFPa2XwhC2WBnAKsDXof9X7Z77vf/MUgCX5x8GVhA7QKWmFW9MK
7mM3fCyBDcFDgQoz+KjQT9dkaarMFjNLH32BIVkImLH6qlvqHegMbMEq00C3pAb3Xhx9UQxxZsIs
dMsfEfG7CWPBiSejHYBJKTDXLgbkdG3VDGfupwujWM7WsVSXFmQqnpM88s15SALuKH7ySPwQu8WZ
lWWpArMZT6wg7MxOpwJ1lX2fAiRExDw/vTvdGwsLipztvgNvO4WGEhpTpPpLIzMcI8mEMizMNbFT
QyfrXmVQoCvVOVPgwkCeZwyOZeR0pkF+3RibN5oUG9VFXNRbmnFmpiw0mD0bxS3e6YrXo4lwFERp
wVVXhmeWxKWfPhu5sdRqAYSDZEdZ3VVmOU7ipBuQLdX2dGcsFTANs3eDNW38MFd12iZFDpiQPLYv
E+2l8qHxnC5gqW2mgt8VQKAmbgEB2tsQdwjST41DL/KL099emAv2bKBaJqgvtyHK1kgeN/LstYRT
pBvjjQ0h9Mzv//uZFLumj7/fx04Kpj6jVUmGK8d9G3J/OzjYRLOcxP25RNOFaBqijY/F4IGttimH
+K2DbVddy+9h4FwW0rpiQb8YgdY2+XgXRlzz1BTsX//1dAsu9c5sw8oLqePkhDxfTwvcUIFbhzm2
CKc/vtR0s4meVQO2IxH3cNl6B7uXh25IvsDU2mhgd832XP7xQh3m2YKaSmqGpRTkH/uw+FpAl3Ds
KuPM4XTp67O5jdtx4VhiqoQtUDH3cXKV1Prn0ig5fn7s9tixyhYgypQ7PcpV6/f72iOMf7r9l376
bG4z17DdcliWMJHDrDsoH2VXPp/+9sK6Mc8JtHTMCaRNs/R2CrQQrPmqSHrY2J0bffLnT9V6t3LY
PtZNbRWzbKtwljV/NyjYiZz++QsrxzwLcEwxsqpj1tVWj6BOmlxqB8PPdrUFYcHB1/50MQszYJ4P
KDTpd5w3uEkbOD01inZVIY3FF/5QZ+GTBRj7dDlLvTGbxqnfdXDGiB5WSnBbwSSVibbD0XN3+vNL
A2k2kWMYIElhZ/7W1AHpBkNVYNZ7LndloSvmeX+tDkcoDVmCLLfGtQl/jGzKhx56WMNKaaHukLXf
n+n3hZrM8wAbp8NuJGO+ueFYfQ0KS7mukgbixumGWqrLbDonHCTJkGFYQWPurotAPSZR0uwGvfva
oyA/XcjC+QmmzYd5kXmDaaU59xgM446hr100afEtaIIvcS/2ZJrvmoKL4BAcThenTYPoL6GAeZYg
UD/8foTrQPM7oiJclTi1WiDUHPNXl8DUNZ8yuCWR+zVoTQx3yZ7O1wUwGqn+wi0JHzAvXdU4URXt
t7iDyF+cGfQLcSphTp38boGIEtHh28XeiLnuNXhN3OOaC1fxMbU9tMpI5Oi2HdWda7yFdXejxMPX
TFceTrfKwowzZ8cC3RVp5I88Uual+UWLGmg25VG1xm+nP7+wcJjax6oNkHgBwOLwCcbkEHjdfTTG
cuc79Qjpxr+0rfpcYHmpIrOlg6k3di7uPfsaVBxoW2KV59po6To8zxsr/MS1DOhD+y79jdEB1uw/
TGKi7b0e/+7D64AXs6H4nD5EzPPGBlQCxEQMZ98gS1ippneT1eWZBXChO+Y5YjAjPXIEqYiKk7LT
tZsmAWxQvmgCaIJ+ZjwvFTJbPOJwsBKzKd29FxnYLZc3E7rfRlPFBrKBQPu5C+Q8xSkYyropK4oZ
sH7zi4PS90Cd7xpjf3roLgwoY/rzd7MSuRkJ6uQI7ktdW2nKQwHaFiP00x9fWL8ngev7jzdCCQAY
kL2f+RClPQOuf5rgcn7660un8HlCE2n1RoGov9vjBXKvB/m+rTasLRUm15p/5ysV/MMdwdIV6aFn
ylxqrtlMT/3aDuKpRpYjwClUBKUco4WlIkm5OF2thQ1jnsYEUsVuwZE1F32Oy5gabohLVdLZ2kO0
MZr+2qF6Km68p0sz/1zk/7JhzPOm9aK0G68a8oOCva+4VcZqrMKDHwk/MA4AgdJHc0Cs+9I5WQlE
Acm6u6s1+vEu6zFO2lRJYVlvJGbKNsARsReYJmJ70YABl32a7gcFSuVOjyPwuIQo6tKdLNECc133
fm5DsZZOZOyVxunFhSlT/05ouQXoVXo5yuPSLssnO5cDb/YgSovyycgwrbvoYG6BIJuM2nnyiHOB
4VdT+98HbwS5pWq1ku3dXPMKfAqs1D+UZQaj1yWw3D0ZlaJle5XXMWXniAHXwPWQI6i+BY3hyxcv
hMnqrVuSg4dj7LZ14a9ag8Nhuu3JK8CPUwUcth7zHnsfzSRl+D4vo7674mnC+CYcpeHwaIQFVsy2
o5lbx8wya93oIsHpp1SNaJ07eaKuB9uDAdxpwLjFChPYuM7g8XuG0LdgFSs7g8GQN9Alowxkubu2
y6E1jjYuxvVPPYSNA6NT7aJcXWW6IK9iNYT+2P5s6pyT7Korm9y277qsrht7k+al7tTYvZsVvdSn
5lpKHzMt/AJ2ga4Qb1trmurXN2VmefFt4sv+RS2FU6NSsbX0UFfuJU+apnWT2KZSqithiyQdr3xN
gz27wZBmGMB1SMu5sVEwdxeRbphk+Y34+r4kQXEE3n+IVSWNL7pU17CSDx07kPdeVSnyGNWt3ZEC
7ZFYkwMpGc0Em9QmbJp+jZdqVvs32KD0rntlRUFcacdgMEQuHzAz0svoUoV0oAxb0eROjK+babRp
D5930qgg/CxdgMKh7bZmfUyB8qc4CHtV7hyMFLJzC2pab/U3I4554sbz3s9HHofTJJcYf/XKiK2k
VuZlnxyS0bfddEfKaYl7XgzSm62xbyrHeLAHacR4BYGWy/ojGGClz56gHsVYGaVdM+Jl4qex5/wS
uRZl3irPatfPN3gDReojasbJmC+O4cUTqfCMnNSfNBWyTDZqW3mcRgMVVt46Daxmon3ngWO+adDU
fKwMfA0PXNSDYajikmRF1djV+8RzbEO5GSSUonEd+WHUGcB0ch3c+6XqG7zccQTSBxWZeVKFAYBr
P44j9cKqNMUIeZ7q/cR6bDSA6RFznkHm7IdI0cU3PzQ85dUF/1P2gKN0vwQgCFXV8QHGlFGU/pRm
lLotjP8uUd9oJhXXNsWUZoc7j9O59b4CLdtyqLfC1MORkjnpN8YKOzZV/TqAJSiUdaqFoekfW5TD
ClkAwBvfcA12CXaEnhmM0ePYVq1xF+CF6uCGZ0XhfevhnTqsIZM28YOiupX5U2KDqaorz8S11oBX
GCojEDbH1UzAovaAPsTGchrrHG5jeBdeKBCDvPEI77rS9RVg6aw+SMR62ICXJaSijIeIwE7ri5SB
LLxDkSgw3ETD6okcWHE829nVfghhDU+UIQF55GLgBy2ctyo5WUTFiLldrG4Re9ykfmnLq1irZHql
VcqY/BoKOFTea2zjmeJeDuRjj/7KTtW8qu9lKrGfBN+nqKLZZl7o9bBQXCsrAKyZKS99Mh2C2tyM
etkOv8ECRWa0E8aoiceoIGEI1KLgtq/d6/DDJQf+rlBMH45SHthJ+Og3NshZNjP87RjdutejDb9q
0jSycK8XZoKRBDYoDk55IozKUr3xOjGUxUrH3rEJ92pVFMELnVcV/VaCnTTiXR/XYXRDiozUFVJG
YGDEvwvMAIZilw2xHTzlZCJjlRyNtpG1u1gzU/1Wg+epyE3ve1And2Pr+JZYpzntbQS4k+sKpmDY
JRZW8txGgYKXfKQEOS4takf6f8aVRjOrpyGp8+ioZAyddp2qYTE97As9wkPANXXcMZpxxEplA/Q/
8A/ThlBaGN6NZinXeTe9cxwFkGkvBLTvJDXuS74ZYBoSOCovYStAZUajrjG7SL/XqdblGK0aEYAp
UWV9AoTbC+PoVXH00MlXbV+25rCOUvZ1nv6LRuuZi3Fdxj9tN3e8t0iQP8YWAMTX+mWCLMubVZ1a
I8YLtiU8u1hZdTX03wEKDvDGGgZT+LPKAksHJgpD/pvMDda+LWwQPf/qG4nPFty5bKCkA9l9DTU6
VzClb1Y9CRTUqTfjsnnOK65dzHxQHxN4SG+g6whNLZufJjbxAwL9kBeyAMy8m8IHCnxsOI5F7UY1
Vu+JKyHyYE7AMvLHikT7GjpYfjwnKs4LPRdMG/oyZs6lGv3yo7H/FpCTYqsA1NPc/sUmjlkuzen6
yYsIzLrE0yNlRcCztPYSoEeBdEKAb7kddNnTiHOE/JIOYSHehgw4zZtRuqIQXBx8Dy1DHXZO8Yp8
PYTHNUrklYDeXLfEzUMJFWma5PxxnEBupuGsgf2Q2vTWb5VdPf9JkpsgnSU0zAgAZAYiuZWrOCuC
7lbNQzMG3p3rJmzNQHakE2IAUwjOQYVwk9d+KBqQyq1BkvxL19V6dg+7K8RzVKJ7l7iXE980Di23
EQj9oTfmtYKfTqqr1jZWDLs/eGlS4V+biRiuJ1Bp6YM4jIv8i2MO01kc1l6B6l+DZURDG25oDC9j
q7qdhnVHkYBI00sc/m4SGZTjRTEwJxArDU7CAoxNrfKNY0+jBrtBC5v8UpasnpdaQBorlstWrlf8
wr61dnleOeUqTfH8EQgtf/l1gk7ZCrXEfyiUSqpMSAVKq0m9vyutOsa7NqiVn42Zw0FyrTxXDyFw
v/TIYNFU1FmCNbPKq1dVi/vojsMGRog9urAernaYJVeZbACEYIEDqqqqexZ7OeYs+9SHM9fO9Qow
2JaFsSBnUVa2W7cIYEuPsHSSKxGqVrljr9WyEtJ1FLhPsM19xV1h9BiFB0DXhorvGgvWhj2/cjZq
RgNsDcYRyM6eobVRMfutbnKv43iXFP1k4qsLCGNGASX3ucwtLTkQAzQqIjSKG+7ybsicW4wvO4Wp
6gU13reywBlRhTa5C5yx/t6Buxw3WinzYifYlV5E1+DCaKSTOVeutAr+ca31UwDuA2PoCOCRKX4g
6touYMAdAsXEMDGsbBVjbB8vpgsPw/h4Vw5ZZR44y6sd3o0Mm0e2QgWbSTWLzIsCW2drjX2M4pES
0zkA3zkb4yaSpjm20f2QAH/LtG66BrnuhM0amesPXVdJAw9Wu37Uq1zhQDh0GUDwAVDYXY8DXHfE
rlKvNo2f6e7kCcKxbaNLPXdXSpY37VoZmBCbsEAXkW4wO8C7gGM0CHSsRmOxHQsd7pfmCTxvpdVg
/R3FbC+rUK36duXb9dg9qwR2gw0yRBOwPa5w3iWcDv7VqgvUQcEjuXcUjpKBU13YOiTmy6LhVZCp
iOPhXeu5sXqZIzDK127X4xoF97TB16hwWnwlFa1B5dLkrf2cVT1eZUYl2/pKCca0eKiUtvutCwXQ
Sl0GnBGczmvyN78Q1a/Gh9m0wsrXkfussTXtCGtYGb4lRt043zIsOksUdDXn+4gZrB3MPMPayEty
86lLrCJfg1DBBkftOzKRh9yqTHZxp/HsR14affXgBUL66zE2WFSsUhflnc3BElOMrHLFNgtLB6eg
3i/r27LxNRcQKmToyyxNiu9R7hLxrgvI7GtDaJl30ceq7Pa4XevYGSRJMHUUVhcbI1Jb5yZIteGR
E3uurJtcpNnViNdAA+1XNs4Nu5wAHIl3GPayisMjLvsvudTx2pE9QmMQmSOoMiyWzCD5qUGRm/CZ
9L2PYyH5GY9umbfqXSG6wtz8r1xJHD0ylfYi9jHrQuAYhj+8Qk2gK8ZE7KOvEpkA18hwVNufrHYl
YbjTd9jpcedvN9jZo0/bhi0buKfsswrLCyXZqt1Rge2aDJCY5dfa9s/c/v9IWP5W0izoU6RJ5Bcm
YE4tvEgtSMsR7oX5OkYE5pVrW9SXuL+tUnUAGHltu8G2yrHwaTFoepzMcYuSWCvGLQJX2niv+s3e
F7fgeLmXvQ7BhaW/xsW9b9/Y2Iqa8syj9EKg6k+g+F2EZ9CKxOaaRJ5Obv1qWm8f67cjVinDvXDP
dID6J5r9t4axPkZ6Why9iaGr7j5BFYEnk6yzQ8TDQ+TeVAN+vHW2ia16nXn2KlL6bcuFWGl/xM5F
2mgr4dXgwr9Lpo5N5iBXQIYRBhoYvevdTiX5Q/X3RTDu0uaCbJZVkZZrBRNNy3yMSHXzgkcLFDsA
adyNM/LjORWDyTn2lXtUtPbQeeLguHg/SH0ntd+t9RJr+kG3A4iCJsQoVqMO87GmbvdDm65b61j7
jzY+IaF7hQPkKgh+GIG+jcY7R4CipKjGi9d1zHFUPxr6lc8t3lTEjgM3zplAj/WaFDX3KKp4O4QP
QXCby0fZ/oYuQrK7vq5GysJQAU5rcdEXN9gLHqU2bvskO5YxPd9zFQa9i3PR1uUMUYzlKjGrBySi
a1ndewU5sKx12MLHzVuOf3ZpIt+Y6Jt3nOjXTPOLDE9MfD9r/xVm4iovnU1Z2JemHPejcpgw1K3H
MzV0QG5+MagTFlDYrf3wqPMS77jDyk8vIzxGSn2lOj+ciN2q5W8bKAKL5Mkabhp5mWM6zC61mQAa
JUBWEyV2prMplwebNwQdtnpuHcfh0tYfOPiu3QEXuvhRJnemf60NGOfw9qgFXzGAPPOesxA502ex
zBblryBgyuwUYlM1V2QwjFS/LYJNUT0K64oUhDMjfmnJmUU2WcpkUaqBu481WeFmySVpNJG6h4Tm
GwXvWwtzF6fAPv30ErcUnJ/rXETlOa1SAuaD0EfSh405dgWRUkVMFk1jV19zWHvSfMdhVJ5NxZqm
71+m9VzbosGQ7lI7i7cmFkMEtZSrMSvx1GwFSeC18bnnk7nMpS1GD/Qx2RQWgS6stjxMNJ3quxPZ
V2UWYCLTxWei3fpCheYSzkpx86EvBxBdcD/0O4wJyzDcpL6Zj0Rv8pyzWKpynezJM/S08HooYwPE
A9wEHqFXvdOO9S0HyZZjRhTyLJ3sCpkRGLpoPAy6ymMc+4mhXTt1yBFoJZ0ivwjrUelGjvsq94hV
CRCytw4aoGokPfjg9VGx4tBjaS9qmAylDgbViUriIY7gJT3dEMIMi31lpRn+Za1ecNOVpPVl/VXV
GcMGdCKsdwHkWRh2hZkKD1F95hy4OxGFOTOxFlptrrmMuFG7OPPAO2/N8ciZWrEYcF7u5oc2Mc5J
M9SF4Ppc/Sr9godrzMgg39ZJaWNRXjo/k6xn7/K5/uNSlvdmYV8kWVNVX2gloWOZ3gaoN9aN1kkw
4iMGAa6qeVheZ8Qpvd2oEotjIUM9e2Y/XZqKc+ksKNqh9TTTPxA8upPEs7AExneuwar0SWjjfnAu
e+TbIffb05N/YQefC2rxrM/wLTS8gxalQbEiAAvSusNBbTSt/IsdK83VIIxzqdcLjzZzNViThW7i
sqFv4yB5VY1in5x9bFpYNdVpfL07igi1HyThuektHMMvX2bWpU1uetLVBdZogwNnP7iHUrE53W5L
PTVX80ZN4WRBU/kHywmyFbiiTcfDeCfx1zZzQPadexVk7oUthl1Wj2dKXRjFc5Wv8BQniComy5Cr
Fg5bOtR7OQAlCOTZ/LOFPpqrfIELEZ4jbnPAJ/aqbbJbO7XWbpPte5MbWV5gf2k8lp19r9XtC1x8
UjS67ibl/z0xnNkCl+o5320jtSaiUsbb1vaqlZcayjoaMHRuo/hz0kqhTdV/N17sHi4pq2u8zfT6
LTXrjkXu3HP3wqSa620VAoOZTYR+C4K+XcXCv+paQWBLYYB0XIU+R4uFpv2xDhpHo4woIHXISov7
iKl2CJhj/0xK9kIv/FlL3zURgSW3zqekykQbV3nb4ZRxz/jbnp5BS1+fdYChQncjZIGqrLRXvfE9
ze5sbXf62wsd8CdP5N0vLwi2tr2CCa6I2t+uG6/JW7nozGEzGS3VTnJxupiFqaLO2p83QL0Ukjcd
u6xux5IrgDgnZV3YFv+8S7+rge8WbRPoKCCUriDQ6HFxEMGvjZalZw5GS+vlLJOrM1QDCzdEfRl+
4f+Pui9bjhvHtv2X+44THMDp4b4kmSNzlGTJ8gvDVtkgCI4ACZD4+rMy3ed0taOqHdFxX25URIZT
dqUkEgT2XnsNT4C0EFeK9bNxu67cwukC7uU6GY+QYdnfHG5/c7V+lUfG9xiceUEpVkLSnw+IxdzF
3PzuaPmb5fSrkmtYFsodD1Hdfo3yodWHBHRdxLxG/xGrJE5+1XHVMXcNAuTgC1p73Rr5A6+om+Pf
rKS//Onx4fe79Ofb3Y4SpkPwxcZorBg+wyttwaDH7RcjX1W3oCj/zXn/dzfhl2/kMtaqfgIPccEw
cku9BYkFtIh+c4v/8tdInF+VonEsCs7vQ86BqbyfkCg1UA1YwrL1v3/i/qYN+1UrWiSJ4mqGdsun
EzKgacjWIQvfCREfSLT/Ag54lFtKUDNDD/ebw+jvLtn9l/3TvYFrMVN+j3UrIDDfF8so12Wn6G+2
qr/79PvX//TpynRNga4Yn675bnLqfTnrw7+/WH+zCzr+v360200cwc64G9o9Bq2z8p3Xxayth1Cn
OfgP19MvWyAQecSl95ytpyIevw0zjFkFJnP/4W/wCyXNm5ygWhykWkcVUZuI1OsYjpfbBrALQHDl
b2DX8pu7/JdLF0/g/SL+6T5IqzDbLBtQ+psJTsu6esXw/sXj9ce/vxl/9/m/1KcLHXjJBmwfEqP+
FQKePpVI8UkhP7z9+2/wlwsJv8Avy7SjYAnaqUGkNnbAd9fHwHmFFOryN9fnr8mf+PxfFqo/GkxE
agfR7SEmdpECAxvikAPRGF8gxjZS82YCulRFXxJXptz/aBy5E0gHkjEcAaFIp8g9LQygtRlZHNx/
DxHVK4Kfj9H/67iI/6+CIHA0/30SxP7je/21/ePPMZoPn4N/BEG4/n9RsGiASvmJH0b473+DIDz6
X4Hne14SJLidiXMvU9tOjuX//T9h+F8BMH7wb5LIx/DlblWIUeHjr/CBjutDxxxGUPk7aLT+JwTj
+hPW+Znewb53/3j/Z/udB7b0T/QnoBRkHogmEuoAw6Phr7gaXCnLBJN6bKl9H9/AHjklCxXHWNrD
IxAzCaanvhd/gIYR5dh727ME7WAzYr5kENxzNK2JYedQR8fAQSQ2EI9n0ALDFHneMrNO/Y/19bfy
xIdfz7/8wC7MdHEFggThwR7kQ/+6TyShwOBwpgLbnG8OaPWSFOKWvKTOqwsMfoVBvUAKdRYlBeJ4
eAAj5iQ8C7Z0q6IKkPnmkvWf7vdfXUPcpz8haLiGLkb4YeJ6GHFhsverazyyomBlrMGbx/AUZCA7
0pUb78GGuAS2vSwYfL+DuL33y2DFG6Y/QTzhnhGT8Yow++1cxVe7bMHNmN6TcMp7AtKNNr3dIIM5
V01I4QJLdKql//U3P/f9bPjXSxnhB46oh8ARqGF/RQCThkAe2Svs7rO3taFsL9NSgScw8+GdmgZB
WvULKOfjOowAKzNq6psLu8zW7dptaGyLoAckK+l6eqFAz1+mO/6eHOFOuWoNqlYj1WdEhy+/qW1o
/Ojf/uUH99wwwsrF0xFDG+j8stVW6P37pvbCbMTyBQs+8I//fEG3Ou4XHe7/+aUl4vTo3F9CrwCg
83g/+LbIYGjF03/+QzIrBGqGiCjyfJjy18k4503lz3nfs+Xnnx5fe7wd+wpZnGUXrR7/5PEXU50Z
yu1lID6/9p2UF1cdSIGIjOT+8viyXzvYkHX3bdbO+1g49qZAR7qNRrXriDY3BVJlWvt6DHYJ4g18
KVUeNGGyabDYb4loFcaGHf/SugOmedMW2Jr7ebFszBJvds+UN/zA50Jt40R/drn1jiIeva2ZKwHq
mdZlyv/3veNW6kZn98cwNu4OgWLTWXGbpK0twkyxvg2yeUxWoSOiwyxJfwQBV64oQsTXLO6G4+Nr
LGFpDwXHYXFLfSxCRx8ff8Jmp4/dXDQHT+OHc1ofHOGYAkIbQ0jcEqTv4QFX+Vw1JmN69FYN0ogP
4v7idfMACx4kPzU/v6ple0+nj9/Q3IPk0VTdGllxiOGr5ornj5eAELqWmJ6vLE7GnArq/ulFB4Tl
bLmoAc2iGHsGllzz5vOhWROnkl8c74WXLvk8ttbs/FF3m8eX3a7KxlgPb4vjO7vK/16NAlHndmxf
rRs5G1Zrsp6dsH0l8DQDbFctW3t/m3gSUV9Kyz2ole61kP4RPEeRSQ85vGA3qWeG/f3Uq+pJN3J8
fnypaaIK6Z7DlD/eAt6p9ibCAF0ByKgWOz8VXjs/mQry3BCy+f3PrzVNcGGgSz3elfd/VpX4BYxF
lNjjf5A1fBO7yrJ9K/gnSevpqBG9/TQPCOZqwG99vBtrH1POpUDJ4JT9SjDbgSTbd3lfAuSSyDcL
Gb5xME0jEsISeiKOzYSlwbmgJE6bCQq3x1vmjNhz739BCD68lENGMDFZkwrTtQjMmrwGX6ZfPf7I
DNl6xcJ2FcJN0XRxzx6EZ8Zm1c1cpy7rZphB9DpP7i9FQXBxQDbOpgjARVOW5KArWhxkMJSHmn+B
nivMHX0nlEiXXTwQoLd0GSCXYnXAUtjX+mjj+41KuHv8mefcjyK3BlkfJKYZZ1PwBM7jkYVM3VwA
e67p2kOVEP+Em8KQBmKKQ0+LLu2rNjjN7qtxeXT2BQ3PTGpnHzfdxxiP1VaDBImhTsU+BeBUpkHp
jGuMSuOc7NqqoHkTBFPK4U6RhnRqc1CxQc97/NFFwiYuVNlsWKy8U6PrJ0qclM99dwZEPoCZLQQC
68piA+qZzRbwWFbURMtez3ptAvcTCdSmmtTyvsSgqYU1S+uYqGMRDMFR9kgbBBWbpcKvqrPEiZ+W
CQaPiJ2/56fGUd4X+tLA5ehYRTFCKKm6jk1Edoj47lJWJMEzMm29y9ACSha0PcdWz2tn5HwND01z
WhhPe2C9SHb0n3qg90+zV2KETwZQc3y+nztXn8qeIo83earwrL2CnwWqsdZnRlhzrbCjZgrDS3tV
HmBP45aImhUCfQj8WyzAkaJMPGTFYk4pEC7vKVWvxn5cl5W3Kzki6ecO9N/F00dQcPqMQx6VokGd
EUfdfPicfu+q2jlAV3D0ER/JPIMQ6Gig64aWuGzgPCG82puusIvMnJHCLESjMwEq068dxEPtEzt/
JPCsvg6mf0/gR7bzVAO1azjqfYmuD+SeHuaueo5MHmCe1JYVRxAP9wRYiWF7i7jeLLShL879Bc9D
iqVapx7irTI3mYq3AgRuVdngRWJHQhj0sppBJzBttbw6i3hDqB+SJhak68CkActD2PAgtLuZVahO
vW7UKb57ULVVNMOYxvs2LAkmtrFMdkUNpmNS6W+UmOkchv4VjwZ/eby0zAN82aRoh49kA/4iP3m9
V5+iUdWnAbF7ZgUy49uwzPalisNDDNubwFXmuZ7nU80muDrMS5CiZBzywgbzteHc25GFPBErt25L
l1totiRu3GPRJs6RQghR4nxH7LIz4n7DYOTUYba1EhOUEIN7BpkXNE46xydEl9ZrEFABxYHsvesK
RU6ucXYkKr/BLHSGCXHdnbq22PNKmg9AminYN+LotsU72E0UbNnYzREu3avGXjuzyJsGgXAYdXEo
Qw3+lLFdkNoFtKZ6chokwpqTqeZsQJtlbRHkHktUVgedSSflIJvy/gJqsEj9HuwFQpfL0kUhdsr5
bLlD9kNk9Kbyqcq6xAFZIqoXxL6qaVXTsnxZ7gQFJjdknqJbksDPGBGWBVkXoBhjyfIVlXVG7r+T
XkAZGhHKvnZ6uRzrbvyoA++9rMsShS9IfSvwi9dFoemOgvWXev4VJjFV1tMevDJRIxhQqvIpDqZv
0DRYVDL+ki/bduj5EXWrzLv42cGQ+wRu2lejMEvxKsQ4dp7vILd1UrumRQia0yBOGkZ7VwgOSEZB
SV+TDt/F9+d46/Lp6A72tZgnhrO9j7YQsgmkCxj3qUAxMY3iD1G6/KTjION0QZi5QMWcR+Bm9SGJ
8skdwT4cYWwHella6YUeOxv/4B0Zr8V8DKoVRJXL5zKKdDpDjQP26iQ3bLPUKM1XkT/jeHGXJRfG
hyckfPw3jTOzQ4Mt2IaILW1AMAHgpqOsAf8SZtXjR8JZsynlGy3teQDDNHP9EK7qjnsM+w/H41Va
splmJR1Z7nbyWLYeniwkOK+TBNmbjtPu3AA7U+MbLx3jjh5HPBAt4mfLe4Z5MgDoLmnpHUcavC5x
TXLEA38aqEK6LjgY0zCnHkOIeOsyC0F4PayLAPNxMFdu9QIVQ4ng0i7u6xT0YLDglboYp5QHAwuH
TTTXL8Jf4gMoZEAwXLDPbeyrUzIXP9iQNFukAUz5VLpvbcijTbBMT7xHXdFT94zmpEVUSU0Rv8sK
hGJiblGDPFhDR9zDVaYlqIsQUL9GhOWdxzj5a9ibqXUxfEPIJog9PWQ4Ksj9qktW00JBM2w6RL55
U7mKq6h9SQrErwJDW5X36Fwvsj+QKy1ySajI+y5aVlzoJEON6eMUv+cVReGewUQLLPP+aXg8s2W8
cWdwQ0c9OSkcu9oMfL0JnH0oKbC8A7fvc8IJjvBl+AilbXFU8yKzYVajYEDsKfEQjo0ictJ5a1C5
NlXVpr0GDRVtrRRNgvqxx/rrTmANjgdrtEgTbIqZmIv4KEm0F3Modo+yYrzXFpxCiFAHzhEM73YD
8h8/lB6/oQqPzzPa6lU/kPjCLAxKW/F1Lstv8bYZkuDSGzVto8QfVv1StYe+nNSaDiyGAinQR+0+
om6nF5DtFxywxbFOtNx1ig25Cn2RDqSZEKmNvdINhVkPHfbK2Fg3j2IQyDtZu+uYTA2Skv7nxa26
edXOFUkB9e8DpvuN4xYcLC1kxMKxvd8EY4jwbMSdbkTi2x0TTZP2slxQDpuvCvbLx7IMXvzE4zsf
lHdIeZfrTFpyk2qdRJF5apcOmdGeF26Nsauhsvql6BBAbFj5Je4gc3ERCXaeG89Z17Sw6QzV0NVE
9Asv4t0AvdcWdFt5M9OsQDJKaiSgNxAYUSuPXJyCHt0cnI5BuxVwAWv5Cme3fyGoGeHiy14knDcG
mMG+UsI/VOcG25iBShEt0ZJqqj73CRnWAC0LVHMTZoo9fhU0p2FTrkDvNAiUcNVzx4oMLpzlraMT
+FlY+HyE4cpE5HsPgu0We4ZbT/LslqTZ91X19jiOmkn7pxmUu9U4D/4BLPCLI3lyMoPRSPSqwq1U
OFR4U2VzYz+xuQ0h5nyjCL7/9I9njIbRrVC0ymDhbDeD1vxcq6RZK9uCj2KR+d62B1gWeYemefdM
wLaIdPzqsyBP+DQeWCUQOp2wCm3HgNLHMnUhEfsyLQ1ynxMx5CVOCtx6f8xMaSCHWmYsmdGfzC7o
hISkiLKN4zTd0+D2nxePxblTPNmpn1F90vaoxd3KsG6mtAQyfgkWpAZ8D6myX4IqOVQeA8s0cN6L
WPDNCLO43TASeoYIj62Ak5RXPuJe2L5RbyocPzqSdB9RLOacVXQ6qkJMR+TxwrBsRumSiApuAjgz
upMH4t8QgNgHjZTU9f5RI0Tj8Eagvdj6TMbHoigPXTjrvXAQ+hLxZSviQAOt6BE2nZBxXPN7I0jm
sMyDOPwRx6o/zBa+0sbGCFqH4UaK6KFhF1mV7LkHR1W4/fuI84GjNnklfOrTmWHDHfriGOOCXAPd
YrbeaXBPy5CBQ61b3JJwOyLeY0+78Rk9LyK1q/olbng6RLLBhixAOkTvvvY6Wx/jos5RjMl0Ejw+
8WiMTpBwxVnrIDq5UwPSGAflpzbAnszkAiSiLYe0kgCQFkTpvJKA9qmNwiuTbXhiwcBTXUzoOeN6
2ei6ddfQNgEa8pmXY570lQn4c7BAntnMFIjhHEQiB9nBtCZbRCX61xqAb+YNQb+parXROpR7mG90
+eQ1CbjVtF2HDcLYdRTUOz5CoTm4TypIUFND824G8Lw9HO035DQX66Y13b7TQ3kspybjykisQGMx
4sV4iEI+i/hXKY6w2n4cL8xrwiv8Wui69UuR3VkUF+lzF0HLLohRCFDfueKTagJ3PXX1jwmGrfvH
szjWbYJzOEihvlCHpOJPjx2wEyPPeFdj7O7ZaUVdO2wkpnhrBjUJYY4L0VmkckhNd7Bjj06WFw6M
t+/7ofRgt7vEXzpPHypT+KdCOf7JJ+UBsTbsnLRmXPlqOvReMp4gLSouBMtiAN2wJmV41WPvHIb+
j3ZGmH0BhqMJpx+ylP0T+Fw19LGSpfdE5h0Xc7D1STcdPDBOZcE9KFbEvF/Cft74BiiQowaxHu71
IJnsCgKPOH+8uCWHgUvR9Ssf/n5PVRHfVSkc2aSU0Q0fQ3DYZzHmtR/CJ0ggHP0B5Ehc3IK2kO7V
L3XLrFqR0Jo0QIRtRuVcnxx4Kp5AjT9hWTzzmqldyFzxbIo7ktAYuZGdLvJOgAJIBbZnuM6Cu+ob
rEevik5C45szj+dt1JITUzPUFcFSlxliRVSWBASstGFpX/XwTFwDKTEyfHJLYfHFEd+QqqSA1t2w
57BHiGbf2lPtMXZrlEuurgR1thm8r9YdPzwSON9cO27hrtbeGuHfujkqdi4j1dq1Rf88DGbfjyxM
I9I1u9hvy5eRQT0Z2SZ/FARFlPQ4BbCr1NAImrY+Bffff5Ewf4FGjm7RhCQHwcbL47BCFIM+DMly
9XTofSr8P+aijtHoz/07hDgHCF3l0akBLld6zOW41MeuD98WSGBMV0f4bASTFIEudiUiZbd9lJh1
QSjd9AXEGHXTZG3kzCAniSWXdniRKoTav180duYRewxkOYfr42mxFWKHi2Lu9mBO7BREzitoteGy
DhH6z60yirrvqgvOfd2gYRH0pcOk+gXyMPAqhv1CUEn+fDJ7mQ+MDKfiRbjBKmyb+SSCMc4cGo7b
ms7ezZSwUSDYiVFO80OPWPQbaIwpDJDSEZOmyxiUB495QM1El+IQDvHJLrRcpMcGE6F+oC02kUaH
ML8dUYgv7dcJUBfOf9rtWE/ocw2q/kFiq1mC6erwIxnAuwyJDxE/sse2YAd44Le2UBoKQNCJ7px8
+TQODt/qDIkKS+p75ZJXvE5SWgIrmQT0+GNH0JlE6sKSsIXn5p3oDC3EXYEaF2kMpdJnETRZNSPV
fBqrs3ZknbcLm449dzPOk+jU9cOWt0t0GO1Y5kndb2q3kideOk3ueE0GyGJOK9Z510i+Ps7+EUxc
CwYC9JLJph2SYiNr8h2FMhrJ4ioNsBSrUDYTp7crGxo820RJlOoolrxmdM7oTdHPiudHcYekXJOS
gLnpDOUeBkjZGM4QHUUy3Dd38QSLFMlNUpUZ8onmlNTtsnGAN4PNBJXfipMivJne9dKWFfwcWGcn
PPEBbmlyDZck77pp3gxuZTdRhafI6cmqs3foTch4iySaHNj6l4JE/aFxiEgpKeYdxJkfjd+/dxzY
VyLleKgqfxWDbYYSsIAiyczLS9RiHBFAB1CVlbOtBnWIe5DzhSIArmyjXxLtYFPg+mh8B2sTpxsP
aj+zoOVnQ0vlrXRwFAqGAO+4QQvQlRsgePoMHg9YbjywWQ2FN2pb9Nx7EUxHf2w8hPB2wxYd63J5
vAR8XC5+AvWHhIRl6ooMevTl6N0b5EeXPNkC2OuEKTIukMZDp7HQTGH34N+yNdg8Tu6TxtuHbbAZ
lIl2bcz8LSnFM6084A7D6GHBCS9VULvCm9QPQQYmSw9zROakTenB8QKy8IuoELDt1dY7FBPpDoVT
XKv7KQ9Tkmol2wBFig1TlHn+uZEaulqqzQ4eRIe+d7o99vZ4z1zUBzxicI59FHdx+CnyfLamkxFp
7Cl2hf5/w400JwLks6zd4SkROutky58gSAU9BZrGx761lMu596zcDVjtWNURy/2yfnUryrdA5dhx
Qp2vVl2dBFmYwJdB+W//LJocjqSY3gs+RpQRKGIX8+ZI++zrcw0hx21CzuVmLqIoZQh+3jN/cqE1
DdvUdQsAdTRpD0MngWRO60fD4jNoKSjTV1GBEzLwjzZwr+ir6TWKGrkpMXNK59HDg4F1KYMtK5vq
j7ge30hf3GJ3Vkd4XlfYp6MAAAJ1jo1B8+IrUwECwoUII9Ns5gVKBOrJ8NjQQG1dMHVWAabjI1XO
Ux3KH3YBMkZg/gsQYUcQDTFVCJsUM5AvBoB08ICil/zZb1SfmsSQTIVBABV9scaooTuMTlRAdEHj
zPSqzitHnmkhIcLsRswpuC62oQ8xLbyPxJaZZsiwSBAciBHMoZyHehvpoMVJnwJvJydLu35rPTmu
C8ANrolvziidnUPZuG9x2E0O5HpRj+6D/WgL9UTQxWzwKe4MsUdTAiVxN8IPQUKmlZ+zDYJxqqiK
n204eSBFAQSBf4I8RfVhnPr+rS+Lb/g5410YymPsxHoD0bl75g74bJiwXqpZOq8SrgZ5YIAxJu2Y
zaZJ1jSsqm0Btfyq9tnXpi6Cg8OcL7Zo49NA7L5sX6wzqGNipmPEC3qEkBJEr4qOmSLAyMTs3Bob
dGdLGhSWMwgLEZTXrV1wErtICJ+5KDZ1e33UGtMiW+BYhb1GMGfnBg7Aou7gOezE1ZPRF1NSAYSL
tt+fGIsbdJokXsFQBHOwcVnzmH9dYEy8RZDFa2T9cN8HfI1tvM4L0dKVJOG0ndFYbcM6/iaR79YT
vmH+4OzbCW3XVFSwhO3cAcV12GXAoBXwf7tg4hOq3PidziRaxMyBGjB1ezHuLGbb3IglrTBV33L4
OWSQDpItJJPSaoThuZnTA1qrvWmNtGF78e1MwBSOqwOY3sBINESjjDfleQS111/ohsFD4eYygzgO
VUEs7K+ViqPM+MG2HGIsM8/iuBxavvUNwi6Rfjes6iVoUlUh+KSOXGfNlxmnLzakHUxcIYzUwz5c
pNhrM74mk7ZPQzRnbKnjo1q+Tt70MnvwQGjlMu1n4Uwb5KvIXdmIdJbdAuqIyjD+4Z+hhheriof1
FtOaLoeJ4bQ2AuiXC3koclcEuj9W50YEWxtFZA1BI4ZUKNW332UH3rACUpFpbLubUgPSNH6rAeKg
JOQ97FP7ZhpTJKyz1KBDzxmVT0g6iPcuPMdxmcXXMIzVutNwIwd22K1IG7qnEDBMBjYesM8qeRIh
UDZqim7VBx4HKjgOqYEQ9TiPi5PBPUNdQvgbrIZ4KVcVGUkW27m6JAJoeBswuBjYtthWmOBWuopv
ceXmvbOam1F+Cu4JCFFSgux0H4BB/WzWMq6R06VHdR4HzBBZ5RZQ5hhEGtQWoNuAOGZhG6RODLCa
nhdbXOfuZ0U5d2fXVvEKtHGZy4TvHYgJUiFd99YPck8GiD0qJPMVqPuPzYQMEMqPCl2vbdiMHS2C
Dn1hb4TDjbtnMDCvIqCnXOyDegRP1Et2TgiRunsX4rbFbURZ/IzoBuwIcfziza8dgd11cxeZQZ/7
h9fWcicL1WVTMqkMWNB8SPpPE9FsLbEgNmFo+BapQfxSKfpMquC749fI/S6g1+6YjyeNRZv5bk9K
mYtKx4xJJtpk3kQd6qAaxjbbGkXoaihbeKaFyt27fvAH5NjiyEa98mFKcajK4bsz+991V968ntcQ
wcZPI5rErWSjPXbMy9wpMGeWSD+Hs9BWd0ufJwTDwqmn18ZuHVefQb5+HQBhoVPh5uDMrc1wQc1h
doSzJ2c6qj+gVncPWo8QviFh5wneC5CzDWIjQ9eFKpaPOx4X2whY7gN1cCfM4GhIsEsHJu9gJL6X
XrSCI0kC0kML2wY211twOUB2kRChEHgAeCQMV3wYog2VfgTo39l5GIItqQMzFqTu1V/kbKaNH3hz
5o+iQ56y6dfQULObnKBCZOAZQKuoxqepQutZwSzI+u58nCkqIdKsWBQ4X8kggZ128tYDDV4pQPdr
b6ybXYM5+sGtwXy2Dq92Oh6dFUQey5XYqAAn3epd35YRIGkk8knZeNASa9/fUNp96aK2yJkmtyJi
gMmXsjijKzFpS2cL55danEZkTfj9AntDeOKk4eDpO06V+TD82sLEQu4wzgRs4QDh0/rSYpJ4IGYB
wQ6nOqEJw/QPlknMQzwP5qADmhQR3Xh8MHSKLuAT1QgKZDQPRoXY+iAC06BHthn0D2BltO8aWdow
bwRHw2lw3GMXOjpm4RfPay+R33tPRiQ/+oBO6bBwzIZFfSdCYtQmek/nXpJwVHBdBxSkgAUAi/Sp
C8fPsyqTI5XkLZnpkIWQg+4rFzsgQdx12/XzuZI8Y1VT7HvafR8pxyy8Ge8QsKL7Ry1Sxug5fnYe
1RwCiFfOofrkJMsFoJv7jpxUiLK9AhL9NjlKCO6PuPqgqQOF2g5OMNyx/7cAwTi71kJFbHUwHCy0
OOsggIwYcZ7QOQMIBCVZHJdGO1tizDO+yZCNE7TzkfKcg8VIdQW7rOWAjJONH6Htb0pU9kzWq0cH
KFnlp7Hoy23fwk8Lm6Y4dhCA64Ftm1jIfefwAsCJCNJiJjpz4GGBqUA8gXZhJI6AZzem/Tv07nJr
gWllcdX523oM0dyKST3x4oSjKzqyun/mHKLwlddXTz64YAceD2RnjTKrpa7Km8AolyrX3uCrvHn0
TLKCYrRjyECdPS9YGaODM1+c17bp2k+2cTd0AWCLGbt+WXp9gw2Gv5OBrVKBDvP6qFpqeNyamYe5
QEp2mnjC2XF4MkBjiICZ2hcngHbqBmZFsjJetG8Cv3gWCI5dxK1i9G2S0pwFzCRSWtTqUtrq0o8N
WXvaK89lh60SNlz31ZmEe11E/bGA0BojHfJEvWY4TrrzoE6mt1oN8EMoIHCaXalThqZt6yPkHDcC
spNuTi4lHIgw2YGXHaan9MLFu2bBsqrk9M2rWJVZb1SHxgu7d8Ez0k5PgaPlTYz7EDZgB1FzmyGv
xgP9oYYZHY8+B4DkrnAKlEGuGaqYCDM5jGq68ZoM66npX8b794GrjX9QcPVZ6cIScLWq6UQpjDdM
H0PHbREf4BedhzMH4/Rliu0hmatqV0cSUEaBbQYQuYz4c+tpgAMzpP4g4yq70l6xcqauudR8aVcK
KRGYiMbVuu/6YCfV4F5YDECu6OVe1Xr5AmDySLq30NfNvqjYlS5wtnTEBsIpsydV+cWwbvmiRhwX
vvuH13E4t5PSO7nYO0+xlxx0odFblAs5GWD7kBRMHRCLOHhNBu2mGBtsLKa02waw4idN0GwOcDnf
4sJUmHKCkjPhNq3hG+ZACOYAYBBKpHYEH2YMx/nSzM0ao4QSu2IL3khoT3PQYT0VBvg8gBo4WCO8
zIUHV24lUHN0u40jvKyX/ZI1/XKUgzfB4DTKoEmnpzkpARXbagcWfPVExlilEhzOjeid6liqoD0o
bn5oR5inyU92HHG9ezF5A/b45CMGw+qZlbbJWDmvkeSX+q1IXuAfFcHoKrKHiMIhyYet3cf2AcgN
cM3KAMF7wFxApCJhN60HzdXqMV5STqRzZhygji7Zt3Aiw54eLnuq/5uo81pyFInS8BMRkfjkVg55
lVRV7W6INjOYxHt4+v2gZ3cvhqhqNyoJMk/+FhRHVZo62DUuVwMMcOPOImAfa6qt1cma5bsqTnC0
wynLe4uyzCLn9ShS6RZev+2fMv4oR12ehdv9mYJJJwPB5Vyk+hdEn/fQLAdaMykz2BtHuygyp65u
1t+JFM5RAmTjJiim/iKxWBNQ4bn2Pp3dZoPtbLiTMggeYFbPgk87qGvt4bL/MVGb0S4Ynfp7rnPn
x6k4ld2ovbGNvlUBPGU+pGqbLEMfi4vaDF2GOAmG6D6lTftXJjY8u7H2zqbT6TtilPWN6EvwJZ1D
fdx3hp+SKnYhWrncpB43iKa7uY8Ktz5IgKdD3aUjASypc18pnabNtUMXQ+K2VnvOgpTKHGBH1Auz
uYsN+SciFOrecNjO3IyNlRgY/y8WjmDv33EBe+flgpBRHZOhuK031/xXuTQupIZhXqu6IG4kgoq2
ll24KuJlx9LK79UcmyfHyIq7OfSfI2EqB2uenHMDjkg2E1TBaLa3Pi44WECcFydimIwdBRJy65hd
9B72Krt7HQiFOyPlHA1bnqVbIiRPa3NLRmV9dS0rveC0QC/Z9JAcBA5Xtg1YgSoLwlC7FSSy+3KI
S4jXoX9XTYMYhiklTzyoIx141nCJ+1oYHjvnl2ozO9JLWe9W+EMbErLQSblnUqcOYsk12jhFBKLD
DnlP7WE3tSgOKyjFa1xaAE+aJvZBITkLcJBtNCG3mJhiQuwH58Yp5NQmsbg0lv6LvMUdAfGcFIMi
P2URCYfR0Hhb2VlnT1PJIQrm9IhZ4kpSGgZHqxmJDIzNQzmjURwF7bxVHjlfazd8n+0uOxCDM/lU
0TKrTu6h8OzPIScdPuqp+vBa408IsDFglOw2K55cmyHhl4oskEG62tY1RbabB3O6k9xQbLs4bPdJ
Ur1JsmtOABnNkcSJaZt2g3dusuYqrWS+VXbxUcL8poRCXABkFjo942TTbRNNBc9y1vsrgPglZTG5
DD3dPxKr+DbIbWJSJ5Vuukw9A1NecrSShyzpDkNiPvVRfh1QbnyN9Cg8O8g3oPsdFhEZeZs6MeqD
lYwZeJgZ8rEjucza/GXkIt/y0WhMFl36BnXR+l46Wr7F3X9BqsCr6KwTJnXmlobEuKGoir2tPLG1
vKrlvQq/dQ4HJbelxIYsjIPplL5u2eccNPNmj4hLIPuLk+5O1qZykLGURHPlCTNBVNyT6l30o3oN
7nicAUoPCNMos3bT8GCwHPk6hDqfwsUKBu/YTu589CoIXrs1BgJWuRc9kpo3np2zUy0DthMM5c5U
sXFu28EfNGxf68AEQ0YGiMf7rPM/P0QjgrNcqyvfcODfZ+vem/pbVzjqGsxM34SlKzRJzo7d1gbv
YU+onJu77BlLEN1unPuZ2yG9WIuqziCjzdfodjhMEZ+hZpne3VH1F1Te4u/xkwBtAWHNA1Sj/Pj7
kjxA/mNlDHBlR2786Fo0vZ+ELhrrni0MwrzZ50dAmngLOBzvShkWF5GgcFh/ItsGN8q6CHxmbraF
rt9XDJbKgH4HreMgX5mdE4mktypJEUIk5bOt53HvfFuPgI3Fz+r0arhS96zI34JKdMPy6xiMb4UZ
RW9TswjAISyZ4Oz3lmTNjxD40yAhb2cMgMqjJl6Yvs17rO8J0LYvVgI9my7hPbGjc1LqsUVpnf7s
OEImMHz7RNLimlvFxA6bV1u5iB9qxgTfjNl+phZcV7XtrhTVvzW301YrO6jzMjQOaaGO3NrT1TJt
BCeJeiOD0Hv0Ec1SJJ+SxNP9YaYI7+sFXkPubY03aFs1getPudRuyKWqa91tyUraoD6w3xm8DjaR
a2StLmlgVb9XCTKiVSbh2EF8afJQeysW57WNOs8XWo6KeaFUE+7nSyjCkZgoNFDTMg442Ki2Sdrz
bJSL3A/NoqOi50hCqxMAxOlpioCNffYHsDIyvmmbuWXwVhXGH7thVm8JW8TN5+Ub2QTVnURV3iCr
/2mnPcCEMO0zUsLg4jXE96VwT74WX2eV52+5HXzVItO4Mfli9pXV7wCt7iE0img3iQ5chOV/a4sS
vVJV9YDSOnyGbaItpyt2oC5+a/P2n9PM1X1zBiSbw/rCH8/9xs1/zwLebVwulZEyyhUdOkvlp7Xd
Ia4R3snWs3gDDUEiTZQExy4S45tB5PBJqkFtxmcwW8EFoGnc5pqB11xzyd3WNXHvKFbbrpiToUCd
NT33Dkll/jtq5Z8QpHEvkVzso053rumYWJsxqMpF8dqeye59bwxXdzeTOf7pcmKGltAuqlZbeIdM
0jYZC2vYcf4IL/NyiRetl1aVL50jJgL8WYBoxeHXDJxAUrCNPm/YcWTiiCG7iYKKzjjJdJifFEzN
Xp6wjViSkNMpgtgqmsO3tHHtWxn80fPQuVk1i4OxXDrTKmbk79FHEvby2IaB8CtDkY5H2ttjvWjK
RYgtxCMs3egRFUTQaGE+HFfhIhFjycayBu+EcqQ+mL0A/ljW0bjWAZWoqgESkuidbTEnDCi8g9Ii
czeuEWDnE/pAq3iaEoSsjN4jm9E81vbIbK277XTRse3yfhcDNug0KX1xQC+2XmtGF6vu2s2sE71u
Elx+1IBG/KIckE6M1rmb3cwPBWQ7rQ5gO7L4hD0b/Um3j+aEhaRMK+NH2qpNXMvgODplRro9e0zY
V+7XbiLZsv2lVbGNIsewnp4J/Spq0iRE1E+3tEW5PI0lryvhkMw2/4kjdHzLoWT2MNCOT9qjbyDs
QtJnW8+MQDwg49G3My3z+6XAORvz6TxXYN96mWEc8Sqo+WoAV2N1fFM2w6fKUY0S4Kj8Efz8OIM2
sBB5+RVHAHCJN2c8Es5w63X7SUrUezqH+qnVOmIR2rjwEwRzCFuiaVO0g/4QAyn7AWzO7NoPWmJN
OKp2PGkF4UF1Tbhq2UtjqSIPz/EPx8LZmoDjbdLqgylTp5+5Un4XZ4QutWgZurl2TzFHA55Znbgr
QwT3rhqQ6dRRfLEn67vF7fkJpEs5i2oJyKQiIgpGdZ1tle7HyaPYhjKx3yXJldee1Z2MG97e0u3/
GeLuBzFv3g6aa+Tsp0aawqtdQjFrtOns/XrurjwtuGHyHs9pY/8sFdGuUWA534nOicAuK1RWdvBm
eLlf2+lPXK/5RncK7TTExgO2c3qlM524BflVTcc+HFjx8N6G9r+z5prvFkIklATWv5n6DAhbvBaU
1+wLw3lvYYkSclDfhkQaD++Wpk60DznCHdJleU4jh9xo4x/ZSJ5msecG8h5BwiF3lkw2hXJG9D5O
6AvyZE4TODctoLDu9Ip/SEKJtzY3B1ryNj3jpOkPQD3uwdBqGyn69AvyYEZQobGsEHt60L1RHo0E
ieOiTSZK8tgzORiqKu5aJInx0YDe6zE/JVLqWzWOsd8FsIf1CJ/BHj4eYDwFUsFgOjXh/DYaFuk1
yJe2SIJdn7PPuC8JjX5pCNkq9tWI44aBePd7Vy3qTWKfH62naU9yMz/MzDYIWnQ1Pwpz1y9Sv+Cg
vQ3tfPqM7KrmVp3n8xyVAKwyeOLr+lSz0nemUWQ7T0ud15CBsHBm+hiZJi6RYW6yZgr2XhSIuyNt
Y7tKcFJ0VPcoyq1PmEL7ksdMokk73fmPM48cPklnXER1Wn9ahetTW19sGjIAE9t473Fib/8eRnun
Ga7OR2+RDxpxaL/2LeQh1XnzDtuAfjXHvtqHMfWy68KvuyzNUNnXLkKSM8riTmjs7JuFlDvATSQH
ZHDuPN7DjVpv1GbGOwI7ew4dyyDFDchdDCI4ZCFehwK++/L37CVZMlQ82ySCduSpKI3PdNSthzcg
Q1iCaTnsWs4xzvtHUA/ymumq8bWpxpOs0mFviZDTua2mt/UkHJPwBKbyySdUXLLWONbWYDMAJOIw
dezCtNtSOaQWcFZ13sMxtSW5EE1EjksiTQDc00gbNzXVR64n9dt6QbLnHkj0AycOiGzYkFIdXxCd
IbMZh3PF4Wi2vOPQR9UDfUG0bVLvR2XF2itX4Uc+zcNZ65vmqEnWgqFFixYJ4xMdebs1nOqnACfZ
J4bUPqDjSc/LOn6Ett8lpGFl+6wdaZm0i1NuNr/scVIvq+nMrdflYufObs+K4Wrnernkoax2fTSX
p6ystgzh4fvf7Td7rALkVHIv/AVJdYgrLez6dwL7gUGX6HS9Y7AOtbnYNA2C4MEW2nZlbMQc3on1
CM45CawX1OSnuKVsRWghDTYhk3ZLUtV56lR3NMJ9FHq+tWjSWhRi67FyKJQfx0jSQ1Nmx/WrvFL5
MR+EpLvNQCgzVuApeVd+JVYHaEa1Ffgpc+3cn8h/r6+eE3+ZhCZ96rrIEkq1dlvaYCl11bW3drmY
3GSXBXYrw/afKUSdYU4dooL/u4SOKS4qNOODG5eIeBacoVYz8T3rl+sFqcSwsc34SU9PSv8DhFGs
h/VDYWYpify+O21Jvwk5sNnQ/HDELyrc4p+DU1sXoyyoe67ANUyn4uQfDF/LsEIm1JUw6fDJ5Jxf
/p7YVF/ll6zkxypHVlNWH2Q1Napoo3eds0Nx6blvTbhZScVGX3dYWD17ybkuEGloNmd9Vi2XUKpy
PMo06m+hNwckjJNRxV4B4WeibIm79DPVm/wtTfRs00FJ/Od5YUwIvk7eB3oUp3KCo91PfmT05iVZ
LjhxGiyBg73Ps5rYzQWf9RhPTtMiRo3Jsj8gxvujEzF/9oJwbwQGh+Co+V4mwOYR1CaRwvj08vIa
J8wzq6pigccEobSX3tNp+o26T4aLXcY48g330yYhysslZOkaCYo0J6qbHqaFmG3YIRVX9zILxNvQ
lPpbn+iEuCFgbqThMkKNyd0MZXJfv9IU0cLOYMqT7G6u6ZLtGajpZpEfqqaQRxekhtw2Ipt5D8+d
6UJFSBJn95oHP4PH8tpomo7Xk4sdDuw/gnxkWrZQ6dvqPLq6feIhZZPVqw2FSeGdI7nGA2wDPqWe
DwcdbmmLrG/50HyGHPimZMRq2gODawhCtLBVv1o3vMHuHfqwaN46HMyX2Ox+dx7PVWyUkPOBTi8T
hXFxr3sH7r/o3qVVdDdG95qW4avvtPiUglm8D2lI77g2kHiaOBm7GZr3ZvHENinCvlKQA2Iuq6jZ
MtLVntp1EkUgHSDRw5qd7Jxp8l4Gc3hTGfjuX+0aYZbq5HhuuGWbKH+5kBcyK8NjiWNuGy84nulF
v2pSi/04Q62v+vyVJaJDNt+8MP1EJz2OKrLgTLQEo9+own7GsGQnmUADlKnmHdHdjkdMxN5bahkt
DeokdU91car0gE+PbP0rMm9/EbO/xzJ5aq6UT11huV4x1jZIxJmawWmTUjHlj1od7N1oyfxaQNCZ
Rrk31MU8Ehs7rGs4Tq15tXmUnYdMlJu86pqDrvUVmakcT/ReMixY6A0AGe1bSk/pNTK5KZg2bm5I
tKwcGRGYuo6rmMcGMNk4Fe1GI3Kyr/C7823Iwn8m7DEcuYnahH/WKAVfvBu2B8HTpDSXKLDV97B8
WOiANp5hduZGSJ5oJGax7tpvGIP34+L4SqvOfG/qTddNeCccpzevrYmOl75fVLqfCieKr6tMXi3Z
S+yhF7OvtQsciH4VFSs8nq+j63Iq75OrPhkDTkzNOmjQu/hNppstHfVQsKFHDky/SiJ77ro3TFjN
F0tXrGPCtCQjKkHJH03SwPpfODCQr1yCrKz2rlLKYxBqLHMAdrskGEhAw9zIX+P8WwEBQw8tmpr+
HVsVSup4vM11iSlSUQkCK3tJECVceqsMWfs9msWXtpCtcoz20nHuw06pn0PMiJDyVfMlTLPw0jQ6
NhOUBFZF4yEsKmIMtKPEplZle5Pl3N6C5VKXqJttcll3gFq93EV0M9DdWar9ZAU7yy7c83oxlq+U
PmN6G2GZNnYRf7q9g7K4s4htjdLdZIftMYqmfwqATDIYYlhVL+ZFRAmNNAWuDHiwbzH972+ulTp7
hjyPs3UEBFqEH1ZjFGeOvRxRELztnfVWXbBmmaWHfDaaTQSotGujZfALQ3OTSmveBY1OoG1farc2
cey9ORt+RX/rftLdT7saMkyx4h1Qmn4WFyUPdw4FkxPjhHZqsnqEMcyI7F2WWkox9OfYsNx40zAf
21jqG2vS+60gU7eoygY+vNEQcXLiW3QjXpB/Ek7T7e1wFk/wxGtotMfVfYk3lOY6SPbtMEOScAfw
x7tC+5EKAwedMWMFYFVL0k2Fi+gtLQ5z1JdvLfGcc5NOl2gZSp16KxiMt1lhJSfNzj+F3bQnoMnq
iFt9uowVSlP8my87ql/aAMe3ak3zunWohQ+HV20OR82cLzomFXSI5PmjEjz8XYui34Vlt2/YE343
cxldAOUoY7Z6zw8iLOdp3HwPSo1UPmf4ooT7k43HvXPifDSIi2m5EKc+dsULfICqiRnHS4d3b0DU
xCLRToeUAe4Wz/ia2T/mU6aSZbgBVARR/z3WxoHOq1NUNZqPAsgiNUyqY2EFL5d1TcduZRBS9dsc
xab3e9EFOKFb7HmLnGzF3drELHxpFx2Emf0tb5MMOULHeoHJfQ8wgsEUDesxHAp2dBs74jr9r5+a
Un29U15j+W0yTa9pDLk9PUwcjpYCXPQf6Vhg8ezUG1JkrHHFGO5sIzePAUvelqdu/u7YLHaOrn3h
rSgO670ztxcxywDIV1k7CQkw1vm/aHbLA6Fo6EsrwLzZ6a9zrB1l0dPc4ky/idYpjqU9MWKrJrjT
mZRvuwG5iUib+MQw6fOmu1Roje0hbDL57NB4j8yYAxA0h+2anFeziN67yMEtjXZGeQVUUl/Xr2Io
/iQBGu92RGqVGTtHz3vikNWAog0QztadDvkEZ0arc+xNWyft27SswH9VQQjNf6c5VZNaQVhfKGiu
MiP3X31JIWxN2on7YRgOEUZeTC7ld4iF/KQHWbG3DBUdqOShTAvD79bsrOksBvVL09IMc13UImLz
hrcO+6q0OAZZqNkpcSSu16xx/1l5x6o7kM04B2RhNF2BbKzO9J1noo1yFPhXlmJCrSSbe9UHmy6h
kcDlwa6dZmNYOeUFUdpe3YknWxsxHCmILD/sB43mOzDJukw0hog8OosSUgrfI20U8kPZoXGHFfmm
0OGmKN7I9KamxFoyF9b0hTlkg0CDeA9nvXvj7LxZN/C6UCgqtUxgpC7xfzq4YrFJ3ExdjZsGkclu
JDpjZ4fHOj3ng5G/MD7bezLyonO1rLidHC5JJkcsI9BK3hgT5EtSKz3fqRYnF7Lt4+MYDxdZ9phn
VVXvY9IdtvREzIiSerE1pMdK4SJXCCJVL7AYUymVGHuR5GSlLQTvejEoWsGPOSz86D/VUFovb/LM
V96oT0s7MM87UPlt/zKi4SGoyIH2Uur419RkN4pnSbM+bFtID3FKDwQdtOPOBiq3akP7yIK4+Zjg
pediOAyZFUOdu8nBZGy7Kh3JdymmkBB68kiaVHwRsrH9we2xnoGK3zXXA1srtHeiv5rzip4Kg/oY
zRyLbaz/08XpHlJs+KYh9t0tFQ9lvVAmLBL7EH8j4EwrDF/p4i5czHp6w0TCyfHmIYtFdtQ/+1TD
OITiQ/hBIH7m/XPAcPTIHSd7DNRX0EQBscl2sU86lLddNlhnuyroZimg3PalstqNBmR2Wy+F4/33
lW7zsGLpv6ZtK/DX8xk2dFCv3+l22x/GDPFNYnXtBUwKbDgR/bvWqPje1cV3LCJsa3+MNkcUaok3
PWFkMiMDF5wzGVeEwAetwHcgJWN7l9qoWBoX8+Qgm1epNXTK1H+oXglvObvTLSmRp3NA2RhN0L5I
jc53o0UKCY8wHsplgTFxM04hA8tiWBSzMAhjJT6mBiVoVVLtit4pvtJptpsL3EEYERn3HQclboac
/7peAIH/+wqUDCMRD5K14LzrbBzDoW8N5aKZ5kB+Qh/ySePEeA6m9M/K1NhG+yczM+uw8rP9QtLG
hoNsKIE/Axh8RoTxnMyhxva6HCXmtHG2daAKv6uCeldPHFGlm/4qneqb0oz2bC3ZHfGktnrBU3hc
7PsPQ2NRsCLEOIN3W3/uVQm2XmTt6uxSvLa51e8e4r8wM7J9uoBVNvVIMBkAFCKIDmIc3K9eUh8D
C7TYLFrrMtgYINp6g6CcNXF0+3sxDeahILhk+3fZdHk5RIaEzaMZoBhDwmraiffca923pkt/RxA0
+1SnTQPTFHNASWgIQPA9DYjIb/DJMvctzGtmvVZNJnrE/12Re2/Geok03DaM8ohpCyIqc650dbjH
UpQ/Z4/oxWoMnsKQV4/z9iFpRXLKXMKPvEb4tkISho+MDRN4wbNwR0HeQtl08cuVH/Oo69+xuENh
k09AHHHn11b4O2gS+pPR/+zCxqjea+a6fQixS8BDgopN0xoGabiovz9+Y3U+oiMUFW1Lqv+tK5lk
zWAe3klVQoSgey4NrY46h7KsD/+JBxYyX/QnjFefq3VRWgwqoZy6g9PmFtZ0ZsvJ8apDGRaMvv10
Wv22hFEcp8ELMJGy+DZTdHFS7Tkt9BAlWx0qR9S7Dn07fhdG/YFoDwVBkJMMhgSKBSQoOGslahnh
iVCPcwQ4hrisdPfK0i7suq04nLmw1Muln3ZoL8tzjCsAiUvwxGzZX00vvaHcw4uFfnNTWYM6zCV2
VXPIXHa/+CD11PmYizSnfVXHt7KYoTEu6ccMjdhyZB4ZsOpkUVAP0a2sfq1/Qi6hMuhKN0IAIdb1
uE1HyXLOSzqZEEvn3itQBjU9WLjlPiap3deHuiCtaTMp2zzSXQK9PKazn7c/bI0yPdUaoV/1o0WQ
Sq8RESGHR2CO/124WfL90E5IBQl/cEVFrEnqTRuL8WRPTot3Xd3kSrmiR0TE92yAW7K+OTOWZfAV
Y9/3PquqL8JAXAYi4dsoK3FCWc6dVif3PiyXTr4HRp39jaxokSgsZ80I7b+71/FAXVZViCm+EBi2
TQtknIASn1ppf+EFySNrD3As/8Bl/cp10b0YhaILbqFV14u7ustT1OpC5mfZpot2a4noGFi3qiQ2
fOA6sryXi4hMBCbm9CK4DsB78YqTU/dz6BpQD8rCoLt1azjkCQa6xTKpN+k2m0S7qxHVIV2AAe+n
4KNF13idvCohIXzY/f0OVPOQlBYwBpEenzYh/NQ6oW51m9w45BjetkEjzJsYbPdkOfrZoBHqMjje
H8ebcTaoLj8mlvkDQtn8GmhGtVUNgViIG/9ZKdEqb++VbKZTq2fh3s3THIE2VKlynpjYMDABATkd
rECqEZlkm/Jhe623d+YJ2c9gtQck3emOCDXyTvPke1QSlocjDfo5CL2DbqX3kU/v2gUnq8aeFnuV
3GkVXIXNmuHHaO634OHY1JNAh2BIAZViJ9xpWf6edMhLjSj95S6q60AU8K2scKTCHhT36gYu5iMW
EDbralBULbe3aClqUNqSc2ZVCxAzvNbf5d/T7ytd2k2SBDSraAiX6Gescoh3WVJ2lBGR6l1K8D3I
39sQ6dnB1jGmhPY8PHuz+LAR/JSJVd6UWUV72cSIEhrXeBTqOshfeLuxeLr2N3xoD0HZHIc2b/rR
HXkisXuYKBsMczz1igdGRma1E+MjRQd8o7qLRUSIlNSd2jmvCiqEH8zbC1RPiIQLgsP44KQRDi3b
MXb2slVJ4Vs2lpPR7fj9koIlb8IiNwVHahvAB6wRvk30gpyUVNykDrPZYCnI1QQA74b7MHC+pQAz
m0biqsa+uEjcnYQMBz192KhDzmEjX60DpBF4Tk+HtOiOq0S1GacfhIh7ZzmMzaFVpnHUGt23mmw6
Keov8XfV9iGxAYc7W/6oYIOH1m6+TBmHhwAO+kiHAgrwOdoCk4Yn1ygR+C/WJSRo8aFUfAbZEGBS
dbNssXp213lJ3WrlGO26UfXkjkDbpj2aAS8sBp4f5FNwbuSvmfpvYVvUnPeyO6QaBKhWlP+AyVJT
TTXNNokD5RP69AP8iNqkhl0TwQnZs+gqCYfYDsnE8brAENXMDPcUVHnVOO9G1/rSeF9B7FrEzM2x
HgoXSeToXqblsn5rKua+kfTqrcTHdfJI0CBnKNGfxCToz7q2ur2LnC7RbAHSEHrvHhALU5x97Qb7
4Uax91RG6z1JAj94Acckz0uDTTRr5pNuK/TIJpKLeJbGPiw4YDec8tFbGTW5OdxFdohHZpqU66dI
/zECZelRTICX00xek+/mZup3PUO/mE3yIBbT25TzCeXZnB9HPZh4pvJmEy+ub5R5X8cJQqtCc7AR
03hxO6/f2nV3mJa1oc5midcE7aXB6XcjsgBrTqml1+Ca5BMFoIlbhQdz0VavcrmWDtFsVtl51cuX
roWAEeFPbDkxnPHEm9aJ6yofH0OGzMjxkPpH6WE9SiIqTrZgSGBerfXCsZtS4EPgFqxWcqWV7IoR
ZkcV3/RNFMmHELZ5wV2zFSUCZCSOSCtI1As8eA19TA75YjbUmik7eCW0d2eW/pS4+r4NvPpJURzL
Eqa6uH3Bvm5xmXovkoL2cYV5KXpb7fVlQ3EC+sfvIRp8LAJcQG2XRXkZG7NB2Ns6foSdJV6agc/A
tGrytoTAhI2Ax5cBtKEO0lqi9GIPH4xLDgC1XZXboYNJ2J104/53ogEr+xZ1YnHFWDgfEr8NXfnN
0BT9N6zbxO/c0uAfKAZYoGDGtiiij1xYG0qTh4uBnAMYRpLLNJK25Va4h1gBLp0yhwc6FgWwWgQw
Qm56pXB0fGhFcqptKM9VKsr7+wrnKPRLNdxbXRobihd71H9YVT2bfBQqLUmOWxzkET3EBP1TgNhT
dYVQ0Hha8OHlYFZknAwGdD3VtFsolIPtmtYxiFkRWee0fXfrUzs5lWE4YZeMnI9RPZy5wNdnZM2n
0ER7GiFC0aDOzadEJXy2UStuHM+uP/Uy/+EKdj2ztOtV/r41JSVooKx7UzXRVWVUuiLURwbe1LvQ
Q+xgYTTfjR7ApW0P1R7Xr77t+iY/ErdGDCriIpAX6EKPZLxQiGsr863Z4L3KFp+XVQokmSp12cDj
N68OIz9NPeiusbVRnCYvpNUkXpWRCf/qdAeOaXCMTXbsvaXwg/kMGYThoP2IyrtRVbhoU5W8TWZ+
qkPDXDTIms+MAMqK/ZPoI+pU0oy0SUts05bHUbSUPVZGgcsnbTYdN8LbyMPwHB1iSMmP7PYrwoCB
ES2hUWEHKOJj0sC3NO6yHqqA8l/g1gkmAomx8xOWCbNJhr65OhaufsGykZ88XYFLyNjaOii0d+Oy
VqwXXl94ZWAFCC8j+iDD+TrBj5qLTSCHiuGgt2+WVTmTNJI2iSxBHGeazTjyBPu807DrQdaGGTaE
tnToAcwBuqmYPQ/e1wKi+L5eokZ8J0EBkygP8sUcYs2viQhVk+3c+iVtwUg4/1Yxp1aDdDNABNBH
kbGxpTlNppua1p438Ph7kdXVvVmwXxkRLCs9e1ngYFfnAcEfoH9/D37MtiyelrC7E5v9hoCYH0Yg
9YM0UDeYjhqvCee3q+4lxN9FBYFOZqI/zPJJFwmjNIm1XwCIdkXafCMZDFgdD3C4MTqKk9xqyT8K
4k/EIR3USEcVbWj+E05lxwiUFVhfuBCEqBIGrXXaWy+mJsZjPfYcmJEqLfEE1UqKOwlPbNVk4JZ5
9hyH9EFzb3HV+eq5/lLsBr8NY5EfGOGXMletv6Z/VoSXXUKNUbfPwtP/UxfcEufSQ4GVTslXoiII
nwO6v8dN4q/Ds1iCNEYPAadJXI80UAUiKdqhenT57PXx5ZnblnPRr95NjzR769+Vaf6hmePfXOX3
rtTDWzMixEPEOn2j6HtxFjKzaMMNyV+6SzuXKXBCJaNV1Dp3YVZsbXKqvmWNgpZthR8x/O+YGpKH
Pgo/NGvzlQrTfGGCoo2JgRQoZ/SI5QMLbMC5RO4sMURwOPmClNp0yJ2MSii/pYV3J0TUHYcYCwM3
iPeOhXt4mva0Lf9+l3nvysJDbWa4skW9fKtKE2kwT+36F+bck/dhKm/rb0Y6zE8mqp8UXwdEAqKe
9bII1XhbyCUybFySjeaMmJzUeMyq/TmWet8jdoA4+u/LQJJy5oFIrr+YBFPmG3H5PVCBPCcFFgJq
W70zmRDtpvKU8HUcRH6VMQpOqIUGl2OzFNjRBli1jWPOMQEGkXkE67eGQd01NKr3tnFrg9Mm04Tm
1qQNJUIA8P7vbwdC/2Z3sX60aGWHTojS9J7HnKUKgYBu/RfWX6PCdhJUmRJsl0mj27GpVVtNJzQD
59aIEraizlegy7yu36+XJC0f/8PZmTXHjWRZ+q+M9TvKAAfggJt1z0NEIFZS3CmRLzBKorDvO379
fIiqnhYpNTnTVmmZliWliEAA7n7vPec7Zmh1+0Qvv09nIF0katq89R51mnXbcZyjFQXb7/zUD0tl
3C1/q133G8SKANlcm+5R1l+eKxK7VJQl/vyvv/2zSkmN9n/Aaf/vIOzAuH8U5VSjJ2v/9z2UjCL7
9wUA/1//57+/+bfL6EddNMWv9v3vevMfgSX/F0V+89K+vPkXL+esMd10r7BsXmnrtP9JNF9+5//r
L/6v1/Ofgh/s9T/+7UfR5e3ypwVRkb9hs+skbvz3NPd1Xby0ESDtf/5hh5//8W/G8l/8k+ZuqH8A
y1Y2tHbE6bbu8CvDa9Pym8x/WK6rQwB3+M50SxKY8S+WuyX/Qb0o8TBLV6LBBdj+nyx3S/zDdJH0
KN2yDFdZtvn/w3Jf/qDfeN6OMCwFDsvhh1ms6vJ9jiCnEiTnzsgZuskwTivqAPAd22LGPR3nMMpo
n2UHJOhyPdpxsU7cocTU2+M+aaNvqtSxdYiw3Jv5wHBOGZ/EGJ2z/v4L28312eDRhXB0RwnLxrrF
9f8W8ZAz2OMwDh1p6IS9Zrdc5JKXhg6mxJ6dA+hP5+AoNKx8kO/zTGcQeGuwKpLoYvARFrgOecJh
kTzjuds1LUmIftBf/fZ1/wXm/udN5CJxlltcoNQhfb/LoeiLDjgJkuiVP6F8nIA5NyVmPT34kfhM
gJo4973EgOfkt+xpXRp+TwVVq1kdeqkYK2diX8TRTS8/yX0ga/7912ubFqmspk1xZTMcfxf1AQyV
DnQOicyyAs5fi0VxDn2kErM2Lq4wlR8KS3tougAFIBIRTY6h11rxFQ1/1qFRCw4VQPFV2yQ/x2Eu
vgYkuMpY/xYHWYJbQtYb1/GbjZNa5Ubv7G4TRhnT24iW9UhmM1jBIUSeYixWBB+BP1nfqDkRoEWN
rd+Mm9eZwmbLIHTeYDcBBWzmwaHBSbRGftdcwgXfGWnhbGbTTK+HMTdWSWZvM+AEl0iprnlR5MF0
Endvo79d+QyEF6QUMD4A2JAbfcoy1PqmG518wrRPPGP7oO+S06RR5PZiRlycNHJnB5pPFEYprggi
rei10FiipDYD8vUqo6Df3HR7v8vykwmba+2WxRHICMBKQji/lPxW5DrFOp5Fuq8GK1m0msQyVYvk
GzhuqpmCnaClk8JezCQg20bW0GNJKus9Mvwje9gjduwCO3nKObp1Yj61ALQmp2axhx5RD+KaUhAh
ML997zIzvTSs6dVNHSJHk3ncBlbUbaaqpXFs5I8otC/O+4HDQOOfu8B/n6bwNgLg/EqyoqFFs2nv
Cfk+Ra8eu5jEI50U324Nkqm+SO3W2nWWc2R/mHf+GOfchFRseljcHpign8UwB/R8BuPbxy/eOQHy
3epgKekIjC+Ozl9EXvy+OriIrLLA5cBNgMJBZxleZZnasQxsC86xqDfNlZ+P5rYb5pbhvw+yDxjR
oLAwAMf0V0LNYhNHUNDNCQ/3VDy5pNcdKSHgunbOL21ALghl3gvhdnkZVXQF+JNjRbAanMr2dAZD
DHrCfmPH5l0kY7HThk+DJd+mw5xvuK0ryBmKzUJXFjvI75+SBbLW69ElzD5Q6WXXZdVJu4UFaW7c
0Bo9SuQ2PMj2lDCl6AUIGbxxAeHIUcZ7664+vufnvMd399yGaYtaS9m65CF4ezVOMaBLAaVKKfbd
MIyfjKzNm87EGaxEugmEbHY+qcsI0DDd9VHZMMHwo9VMzEFaPjRVEYI0hbnQlT1D/M8ysljA/lzy
bIcy22BJZuVz3+8YRQisR4NeZQ5fZVGbO/RMLsie+dIZ03g1w8GJS+QFGBoRI7FFGKUJCHaBdQMh
KJ9iw/7R+Sj8LES206Tpx7ZLo/085eEVz/a6aWBtwBcFmcn8/5H340dXaw0stPhy7BFFgATwaSXb
12HT09qkxAy0U2WNxdPPkrprrfeYR8DKP46je2Pzy0lRpN9cJ7yJ6PKu6Jgx/QrTXxMVOcHq5lYT
5XRJ59KukbkzeTc2LjJhDAGrprWSPbGj8A8ZlvsAgoNK849VDN0nnuFytTSkXb9QO4phl/19RCo3
9t+NMUISNN/xo5IjCgzSCCeb8XhkwyusY6KuwVQfLX3uyZvFjoxA5aLsA3GpT/V0iEt5Hff9jxiT
ypHnzUZZQq9KYJHbFvZo4SqK9kOFudjtqnunrOt7X6EBddS+rLNLHbLEXkgL+f08DqsogKgYpl/9
oDWOGb27pQYnVda5ttq452WuOi8ubcYVIqKdlVrXpTbYjACEQHGWDxvHXCRaIAhK+hVebQF1tUzO
5H4xltssqukpph22zwp7XjX4TykgTSigu0J1zl6pwjMNdRhobHitU9IeHwccGnfMQ/orjG3fU+76
FlTGVVTlpAGDuPXn8ofbDdoD3qyTmA0WOYTAAw/TSiYdAyGj3NuLX5ZV8KHNjStXb41Th9M7KYGS
FMICX9vyqYJe7kqHjThrdHDwc5nvYIEas1fHpu+xtsLUrnx5YBfcqDl+sUpkKfVYZpuho5kc2dBD
2hbf2RD+VJK20FiYtwXHAHjRboC7Ck2/kVXjdR3ALFfjTbPcNLeyv1pG/xWYVbLt+RNF7bymvt4c
gpLgVb9u2ksD8edIhgEsCAQyMMC5pYTbtQDfGNkNgUeDO0CkrnFfgzSkQ0VPWteHVzNThxCB0BZF
Bk2IWb8wLXhYZhQeeS9P7YTqmdUJNVAADMUZfgW68Jj38ENwPK9kEL2alQ9hwJnZH3Gd4fbRgmNA
YlBBnwBTHj7+wzRwMo0ZAtBXgw9etOA7lCHszew7IPQXeiJ+MILHK01fo77T13jP6jtcp1turXHb
15iQ8yCUe9unK+ma2PJtDH1VXf2iP3aA+7gZ4qK/NVTNsNZxD4nWjdc9pEyoVWlLV4h62JdR/7pY
oPzwil5E+0nWzt/OvpIVlHYfM3qY9u9ii/paGQXvvrYaGGNtizHmFByONl2c8AmSG5wpyFUEq0OO
pNlarIVT7nC9Q7bKmuusnGMUPMOOIXILM1no6NyeGR18lkJs/OU8YLvsTzb1g8556/0ZU/r4pETL
PBn5n+r9YY20GNd/EV0Lhv8PkttfO/IezwVBZ5OrYFm189pFubj5eG96l3N23impY0wkt4pa5o+j
ie3WdTSYmM7R5ihUU0Q9BALbkTQxEuM5oglisMleuZnSDro/9eupfBBIvL5lgbif24IjV92+Fky9
1lFudE9uxikhZf66x+x0Fw/ldPjkkpfN+912KqnkFhPDsqM67+4eqSlG20ZMvrKs7g6kE7NVzjB/
6g4pcGYWzcZCiuhPutz2KnjB3X7KYKtnVq52elC8+EDUVprZ9PtMd67OBZnkWYSYS15O2FsmMKBo
K3gdNk6j1Rtux0Miiabv3fyytar6gqPj/+R7kPrymWzDEa58d2LJZGHPKPGDdaG7w6bE+7vvUpyk
fjrj74FNOOrUGY6IaZXKEIK1Kzd5ZbxibKJ7xZmL+cCSCNU4NMjNDg5N9QJ8oMCJYJhb3xrDC0t2
3z/+Kv72IHOsNZdULtdY/vf2ZCNReDZAuimWysFZJuNir6b20qouKkG7LZwsVjs7AfgXqHBlhOaB
Nx9dsRuk1x9fivOXQwwlLyMZMgE58r0P3R5TbIqMz4O16FJ9l4wkNWMt6fsJ98xczV4PwX/FNKY8
MfhlpJMP5XVUh/aeetfcOqG9yVXa3umN+4Nts72P1Ph1TgsQZqKOMXBWt41dXpQAd3dFxBqBZggy
FJrqtgQXF/mz55IkQ+QCw6ihSk5F1k7rIFH7ojPyTe1aKSIRnCxqoH0XBhokq8D6kmsJA013/pUm
gUFYSb6VRrr0L8eDLlX9RaaOl6v2mvlwvwo6kBljgey0Q6FdlF19DBAAHgarh09Gk36LxY5MB+QA
izc6yMofQ8WaftbsN+NFUundGnVP8uAE6pCa431N8+UCmIq2NszppRTlZ2df820Q5Hl9wYdnU1RT
7huufPeEZENZmKKBjNMsG6qZ5quOsPlT1mOfdCo5eSzYF0FptV7tLIjOfPiFWM8rVIOOWsxeFmhw
TTu7gBMoPES+in0HWB2CJQH8xPKtJ6cbrzo61V4i5xYZKGlV7tDy5GecC9ocQXNVTuW2F6e5BJs/
tA5t5zK/7BIf8rOvffIqm8sm8259chX6RmHQonJ5It++FH6dYuPQo2Dt9C4BELFlrESgX+twkmoK
s6tw1It1C9IbcR8CEwaWhFCEMiH3yIEqmBerxF906cLwYcFzUuyfA/zwd0k47tMZ5VxemF+0rAq8
YhGuUq4XRyS9nALx0nj9WCB7aFPLG4hDOjTVJNYy179qPcisanhsAlFdfvzu2W+jV5cv2TIlcEtS
FDnOKOtdAaGcEvNAMWjAwPFaMcRnqJ3VtyS0HM2+jK7r7DVHKYr3lqABdyZpvecocsDSlz4GSMzq
bn6qgFZeEwSgnyKNzLkhAYk2RGjcVBjdawG9mLSf/ePQSAi2izMEwBEBnVOAwLLTh51N7jKtNxJR
7LDyiJvVr1EQGpei51w4zOgeIhhwg2yTNQRb46pFxLYaXNreWfdQNMI/Tmpb1tFdwGh8XRBxMtT+
sMnpO9FTbk++AT6/KwIc+7p70Or0QpG7eIGFFiRvrvYJ+kg2bRr5H9/cv6yxlkmdjuHCYqc2zjf/
t36eGzIkrCLwltQWsNgNTopB6RKnhI8chB62SW0gUkmIhE2tJ1cE6BifuLkzJx79Ty7mbQjjP79p
R/Al08lwqBeXZ/+3i8mmWsddzzeNby26AWeyhZoIi7CJ1gPA3y1Cx70hxJfWptZekE4hx8UdDOdM
Bd0nnU7x59rCneGhc1lhdHq+S6f2t4vptLlv0w75AmM4tQi7YxZrMnPTZR3IFxwNIQQrMnzwuogR
omiP5qbP27Ut8/lOZ9a1AvEc8Bx2x2yk9rdDcqn0xVunw5k8lsxIUUQ2L3njBzstlpQtzEnihOrw
4/sq/vIGLb1pmjLO8kWfH4LfPorSUawUna7B3dpEKt+3bWeQt4JZlib5tT2U1ZONorvVs70MIfKg
GbiIl75VIdkb/G1Z4GhCH9F6ql6eDdPWgHmFPtri6SYwG/HYswxpSEmRG4Bs1bX6F+Qe88kM9p98
lD/640RQ0CEHHKYsnpGlr//7t4Ld2kh6fJ2UxSQWTKQVbBMXUzOwuCf2/iRSwVUdVI8YJgQ+gXYT
dF1/P5BusV7SIUhp0GDMhI95DUOqNHCZ12G8q0tpHQksY3CEoX3LKV8xodU3psqHK2KfqLRArH2y
lBviLx+GDr9wHZdmv6m/375kqQHs7+hTRyNzc5GCifId/9FqRh+VWXYt0ina5oWjbTEirukYIIiC
cU6y0Eh4gJFH18n404E+Z3TVM+PUXREHCET4QtaGnoELlIXXJliK73MHD7GuQ1fJe8hik9Fdv0oM
o3bqN9/SRXjCa473WgYZui/dvhWSJ1bFJr7tFmFyMdrtfpp6vBmZyRos5IOtRWptxFdplso7H+sN
dvWmJxtOFRvZle5FXs1PfaJd1MxZL+dGPLt9Ud85oXE3BYVXD6q6c/yBlKtiX+vkz8l57AmjBMMP
zQqjmDUh+RfUn/Si3bm5IH4PSXQ462gR9CfNIeyP7JULyMQ6+gWbLox2QCWWeIWuZ7tq59+FcXmt
FKEhUtNJwipKZ23pycrBgVTj990p10Rl0FKfS/DY29lJ5m2joQZNqpYOPU1dG6neBmNes7aq2WXg
LAC5Q+HdEGiGRGLusmeNk3wKXvrgk1p4aKOfDDzUJm2LgVwCga7QJlmpsp6lw3R/SjK0lQ1dziis
dU+z3Oo69xPdywOABX1YtrtlO506G2FBMmJBTauHTm8xuDBTyRjeXjRZ9eDa9MlGm4iBj18v9y+L
nrQc3XVZ+6TNX29fLydz5YCsmNOFMcI3aSBzaXVnnxxw1ZsuAbKr6LisDPembeZ9iAb4vpw19+gT
mUlHZ9ogC9fvrZkHOPUxTkOdPpxxQ4Djfg5oG2DJReVBmDVW5hCnyKLCHxAfRrm5Cw1d3AZAX4Oy
mLxg1K1dABVnleiZOmHrB0CtaGhXqWIvHcdfARaoGwOjxyru3PaUafvaCVFvjjwZemburH5w0d7l
qyEZqwva1kentbTLlG7CVWCBk5LorZNAz79Ls6ZPbgB28HsMaZg71wLy20XUtogve03b40aCtFV9
7QpVX9qyDDy4cjjpo+B+BgByW3XL/ZoR54eN9jQS4g5thzgVKKITo/TSOoooV14cOcm3KXzCpuvV
C1lRGuBsHB/2bIiGbOP7Kj2N9nxzlu+ajA0+/oL/uuTYOmdH12C71513uxrbVpw3YokFKxHBmCbd
mgA9JgsM06CuXx7sxnmqQqKgnBBXVapdTQ2BEn7hEx2Rkr1jpLazrafikPb0F0SBIZXCacZDbuOC
IRN17aQNbC42s60dk+f2Kkbb97RO7z7Z1/7SWrakSz2rTJNDoive1+qo7vuM0Rn4AaggcRtfRrL9
msfFN1Q8iuUfPRbfArrjqo5o9vGyzU1HAmLqP09kxdxgLXQXb6qnkqw5oYgurmqV3ria+Cf3soe/
j5A1fQmMHn1iOyeeGMthV3RIQaKRorQGcNua3wV7aS6Maa9mgCt+53yD9dMfcpe1ZaRv7Q9Jfgs9
c91mtos9qwEfBWD9PgxqVPqCUN92NPc01y/oKWY3UnX1hpPJAfPH6BUN0IqPnwPzj63HWXocpnU+
bC0j57cvepnaIm5rGa05YV23Zu3u8W1s4qENLoA00HWkYXMh3HzXQVfetqHPmccwSYIwTSJ89fpG
G6K7oofVn7Ibbw3KXvpyyb7zQRL6HL8DomlI2zDp9uLvlMXwNOTW/az8fht1dbgoKe8qFXnYNXOY
Gu22N0kwB17prKw5a690MezScHI/qSaMPyp5Prjr0FHQeQ1s+/2BVzaQ92maRWsTruBKE3mxm8uq
o5KaTOCz9PrncMncSK3JKwfVrHvbzz95cE31R5fJsU2Brp7DmARh/P5wKZSmD3LhxYP5Up4RsEj4
1SLhtfSHGdQcaBTisIHzj7X+te3nxxrWuNWO46u0jcdCpeoJFvCPUZRyF4VfAYTdVuxzQ5QXB9ue
K9ImRb2PChR6EQNPCsZiQ3wuAh6te4xE8SJhySWORRNq4I216PPMbIReWs77PGWLL+I632qNOtWL
vdD3maPEQ0912P8aghSKRwj8TIpyl1vGQv8k7SLumi8a0TeNhAeTDpFBAqAHbmg4mL65HRGHrmfL
KTGc0fewlUHLBhZbLFJcO4vlCQ3wQxo9TUGAP1mjz5vEQG5bZX11Q9oQmEBXvl6uGCsWfDxAVnah
vSxfYkGvY9UxVV/NgN5XkNyeicNdVzNOiiQAvxuOt8ECtJZBdxhm/apzsBtx0o1XGe8kXlmMe2Q+
dCCL3R5AaaELtjjL9ErxoEv823wAL6MBCY+R5MrcT3kbpPL6XiNPdELTiVe4aqzYQ9sFK0AN3zqb
Jgo7nEl7QOGTlPeG7CWTmHBPDiaU1Ybot2YKtm0GKTkIyougii6cJroFVTbtm4BBc6fP32w3vnMq
TJuZjEhfalKyvJtp71K9dy4VfTjXNazao5NomSfRaK9iDH9rkX0vhX4tWHrAa4LbKWO8kpYz8ijA
Tmo0eZxFfh3XLqZhg2C5Wb7oNWedoC+vBgehQJ0/Wnr1BGVp6yON2/VmWR2DbojWYpmRCQH+P+jK
K9F74CeeSwgwGx174dq247tmJLCXL+p7RZh5lWGFbDRykCGNkJXKrZXTjtM24nHC41qXjvoI62AF
QXvyQOw0q4Hq85ZoRGtdZGG965wWkRynKHJCWveqiB/susx2WUcLRnMjgDfJvO8qrs1VxXxrIrK4
da22WMjV8RFwSDuRz5XbkAzKErdXqek+mDu+z7Gcyy2DnQINDREoji/6dRslO9AU6qSEo30RIrzC
4YQKevE/Bj52yD6+iUvhHHno9VNbmAxGDBO5mEx4PFtyCzyEad0mhbtHQJAQoPMEkWRg91eJVX6L
DTWvhsLKNx3eE5ZRFTTkHkySb7W/D9Ki2lulxQnRL3G4hO2VFoNnChcI5hmGGPYOCUSkDPkT9KVw
LMFDJPLlrG1VVraA33AG5CaBdFFg3Z9hdCLMfvVTBukEjzoA//yqZSxgxwTJ25P4kuBf2cUAqlct
Ro2dYfSdF02xfqAZTmjDooBXeJuI+NiH+JxXlWle4tUgPiqQFW6vQXqu2f+kms5XfS7GI0dtiHXd
K8lSGJw7i+3MaqS7dcfgxcipJVBm4dQQ40S85xxAHnK7TdWp1jPwAl6zp982LqS0MZQXAmunZ4Sk
Y8lMPA+dbV4GbvCgDal7zKMU0n0geZNDqz7EjJ7K8YDKankU6FS0/dTuwV/Ry8EHj/ggf4Y+TPHd
LMuBoIDPZj+6zmtGrn5kkhxbr1y7k5ueSe5OZtkvyEnRISIEi1Sq9jo2a+tLaIjSY95/r3OgJZWq
aLxgGPsnEK0OQvMUttV16Utnl8REfMCxjU8RJjOgwtV4A1+PueaS7UDDuI7TS3aHh7nxm+ummm9n
B2a5YKClEZ7kgYBCuxjY3EHXzy6jvnxqUQ+tmQunmESCu7qNn2ccBxtsU6ZWeiXgrOt4DEtwbhDT
7IHM1CGqqfh7g+zliQyKMiuPooQPV5YNvVs6mWNV9J7TuEzeq+Jri+PrJiiDE+Ej0TqXIdyOcUQ2
HDn49Mc8OURFFBAZSqyBwtmJbZZtRe8tcnon5gO9NEq4rnH4NUKm49hRuiYiQmGO6dN1X+KvyGX8
FY6y6WmVwxPt6NsoLkmklyL0cjEsoHzG+nlFUky1zIpKzuAfn37+6Icsu69p6RbSMOUiFnt7+Bla
d0JtQrAUabTNpmHYR4sjHbaTW6MvrfwbGXEE+vhnmksv+m3j1pbLMExKjqs2P/vtD22l7ky9S+PW
RvQWVRAAXNs9gKnqtq3KoZWXSYPFHRoOBUUCRD5Lr/Jwvu06vAG4DQmCTu7byU6/pDimVhEzo0OV
RBNnBvacfqZy7+xnwkE3xEdYj8zDMZ+FNtso2EzErda6VlNP2qRfXZrjt56+xCfVo/Fn9WhTNCIV
cCxbAjN79xGjkJl+EyMOtBmUrYehIZDafgIQRlZkn9xzGj1qQUy4imZf+nZ0Q95nM9xb3ficaJyI
ifObPukXGX+2FLkkZIrMCBzUR+/VJ2Ef9oPZtxB4zPCxnvrHsER9Ug8Dk/RIWwclbq1gIHwkVwTh
9lrIiF2BdMPVxoUN8rOn4I9zt81TYCyKUebINBbfTSx6n8S4iIgLQL6ICLhgkL5WPjwGzOOTb7mf
DehVSCPg03Trmey4zF3wajEXjcu3It8i/IEd3Rtbl/VJmzjCRvPtyBT9pjbAAOMLTQVNlSpLY4xz
CNWr2qXPqJmIEWYsvyRO9XljbCUxrLHgXENy6gaK0k0r6pvzwzFMw93Hz/5fJud8aono0WXevbTx
3z77CEhyYj6rAFu786w76BgmOVyNc01XbhEnTLN9afkxXpeKBks9l6/KRK10rqi0QgE2q2gU1Krr
vF7OJA54dldEn6wK4i/PCjBzRxeczKko39dEDWDXQPUM+VK7f2Dmswt1Oz0kYuZwjkcycBKgOBEz
XR7TnAJj1U0j+3X8aCy6RZr3OPh65ivxMMK75diRI8n3OueGdCLMbqjRD7AUv9FCOH5yf/+8coeX
btHdLbUw4rS391cPnFmVkqd8mmdcihHkzjiCMtRMLL+ypsLK4FW5MzSSRXfLK2F50gT41RVH+GPm
J0/5XwS4XI+ry0Xu6fClLwvwbw3nLKK81G1agp2qgZfQM9kmA4nJyNiwEIzGhUau+ooIWrgz9UQH
SDxHDhKgc2P8rK1UM8IoJ92ep26f3K2lLfB2JXa4PKEv+j2LU+hSIv52dYZmDVnuWuj3Bt8AIcdG
ljrVGuXik88kCn+z7oPDBJ9Lq6k4EPpTBQ+Tbt9/fB1nse+763DZ1dCc87n5x7saHJ9CbA8F7Quz
q558WAbzqgmHL9NQz3stA8MqGlhWNAwWpFcYb6WFoSKs6HsP2IKApRqYGe32Fj8CIhva5bvSd0HA
lSncdkqGWbPVLlFLcYvQaKcbjw4tJmfOTyNNDEzuNh6SCsAG0l9y1Krhq4YBfIsw19zVqXlRnkHk
jdMg3yDZdc6UOuSZddeL5GZaeqXGANIucZkDmC7YL79jKp6X965v62yoDoB8H7qh8m1J8Qk4OmtM
jSiQWWw/vpPGcqf+uJOKlcVZ9PvuewksQmc/CjPqCJnn+cF99B3OoKRB1XhKDgy2icIlECEy8yM8
UWtNUMO1T4/Xq5rQP/lWUn/yApylQO8uiIEaRDZGFDzq5vsXoIikO+hg8ca4R+WVbBCOjAhgOpBp
NfoOR8CKToMET6++bObJVOz7tCbxVDfp2wMSe2b4dltG8mdQEcBFtzy4MWfDq4nmOMU13FSHTjgy
ytQ/jXnmE2NAkFOiSZx0NiiL5Gi0k6DvwoncMdsGlfNtbpNXSMAkWYYx6CGXxf/s1I80Cg2oTC+W
IuPAakoid1DXw/zqOUOGsAJ1OjGbj78z9edbyHcllEkXSizi0HdPfxyNBkTbkhS4HGekttDDW8OI
TrptQFhaYJdbNuKl8ZvdEYqBimqw2MPG7pBWLZ2icERpboMwdMrbIG/Urqgh5mCkGklcadZKvLh9
au3Y10FFT+4vRpvGQSdC0MxJ5EMXqd/oMaetcOlR1Un31JVjDG3IiS9VRdqL3ywTkGhEZJk64pKa
Layt9nIE2IDMPtuHSZ+dzv7QXp9oSbhjvInqTNz2kp94Nqa28fxIGnCxcwIK99CdfjbWvAMkcN00
ptwGNUg3aypR0E3g+4xWrsO2fUoW0jbKjJZkkFWJFO9kiPaxtEn2XIywuqut4rWmxqNZyfIGZNNG
uMHjDPz7WDF0Q5CI4JxGkKckKJs4JF0B/HdpxneiBZS8uNcZ+aFMdqt96cT1USTfgvk7DR/2rqLG
f/V/wRJKmZ987X9pQLs6/hqJY4Z1z3rvgCisMlalGIJ1H9zqIToaN/9pFtoV+EpQzjlBT+mgneaC
MJ+65YgSwRAtpgiqBb81Jvct6qYTYn2wb4XXNeMdTGMooqBJsgK2MJbFw3lgS557tyJ7tcFAk3xy
UjCW/fTt672oToTBlst5BufP2x0kNmyQ0TaoRiw2xY5pV38gIXnnjCK/jPYw0egkuLcdMV9+G49f
EOHl20FwkLMvCTIaL7hM0vaYsQOGLJ5wgWQXeez++PgN+8tsH0WMRKxI1aFQqr/b58KG1bDpeFxy
SAQLePghmNBfV51re3FGtusUobjz5zwD6W/7u5w3CUyatm5zRFcfX8xyR97dMbnMOjE22crGmvP2
jsnKSidVQsJEC74mn2NrUyl//CPIG3z/Q1hK9GVLXRQNpnVecn7b2Cs3TYoEryYNMb0LV7TyYdwj
yb+oogJofGUQrZVHFmAjmzjzTvJiMpbSMTuSTzd1G8NPfxGt5l8kZuBf1AlFVybSI4I/GBdhXoo9
kN2dOgOxTV7ViwBOn91fyGn8SbAx2LuAZMxaLYQj0xfMbofpB89ndMKvgHRkgF3YlNWwgkepCBcD
D6TJst/pLQqlKEb9Qcuve5zArnKsMqH73jXEtIHNb2EQ582wGgbzebA4vhuQAfU8mtexSl+kyURT
kYuOjaUN136yHVIeNisltVFO8abV5eMY4fM9F/8zXqCq8jfhQDt0qobvRKkadH2vTYSMG8uOrcuR
BifxgNGWBc33bI7p5piFR45JSxzxfUi/4ilFpr7BU/7YwMTZhH4GnZS4lkNHXIidMhvO6uCSOBGm
c2Gb7NQksutUzTdVbV2ihQ0uAN1fTjmi065N0m1RceGp7aOwR0hPptJln5Pl65JG6NXgndEuJazf
URHeBvKI6quExXjqSxV96bMlW6H377SRGAUYv1c9KvPDmUDqJFQPle7TsV6wdlHUMNCJuJ/rgMSQ
Ldmb6oKXQu61Ob9EcGWczlbuIa9pD6XVMdRK/STIcF1ZpL9tGGHaR5ND07FmAQ5cS9tB9Qr4Hofs
s9f3z1Vm2RlNUzf4rlEeuu+0DiCa8qFzgnBNX+HFnIIIDm//DW63iYWfrrvxo5XRdOzjxNz5tPjX
qZNrF+lEKGiVzHxd8WLb0tE1peD0FzcFzQJBjGwTQIqYi4a0bTfeD6idjzwwzZrGiFxbbv4DGs0K
ktvabXuNw4J0V0NZOzuU1l8IEGu+1H18kvM3pfU01ciVj/Vno83Cg5M62R782hfypcjPHOsvg6+Y
FSl7JvvzmAvbuBBEWuXTuost/6jbRXAMs1fEJsm8kiNO+0GPURqWtnHlVwfHDf0jeKnuFCYsoWzL
+QoFh7giecm8GlVsIUok6lGfVmd+1ZlkNYvye5DbX0bmssjOx+qQ2NUNWSAvOjyYXWDFqxjH7yGz
6WPBJWt27MqraqgAukwUfxBmoZIdYpuDcz6SZ5kgOW8Td9PwCf2emb5olkFplZDQgtgarib5nFC/
UyQGl0ksGPjWnPjssgP6Ar9jahEdIGcnY7CGWluUpU23C0v/UDq3hlvghTPJKso4+TCWHTZn+/BY
S/8wIN4jaMw+lRSPJ7JkAowuJ6iAGaJb4qnCCgTlx6sooIk/OlWOuazQtE1MtUyK363VEFHaKYl5
npiL+WQcHozOJkPZ+NqIjMz3xlnDVPoRNgjaXYCSi2ok8eD/IxjLnEdcdiAwQSMRj9KBtQtCXg7g
7HP4fQkGXJeR8cMxe+6dFrwUfoKeqOQZBxTjxQBkvYRcbkQ52kYJDPBxW10biX/HMfRn7o8QuoOH
MsfDOHfXbGQ7jXFtM/SkLoDEpXMwe7EZkobCn+g/0c1JDm1aregP0fFQPProshhnNekOYzf5AWOt
EetTQLPGnT0O2k9yOHWQUSwaEp1/OqS4KECz0QuH0A6QP3VAfZJWDQdJ2jecb1dEle7dJrsbwAqS
+cfFt5KO9qAl62y4L3z1KqZGrP4PR+exJKmSBdEvCjMgkFsgdWnRJTZYiW5kAIGGr38n32Zsuqen
RGYSwq/7cVCE/TUb0IYAe3+8NaPEBtmanCmnfxuIq2TyqTb5LeHF86mkcYGXhzGP1nhUsY05Yd6T
8m2b50VNO1ExLTQ9mH1kh66vpfHVDgzwxp4aDpENF/8lx5hPUycBg3Ern7jzABDYIF8vbcZJMiE7
3EFX69C4Mml/9KqNe1MvJ4fXcTDlEi9NXzDuNj7XaqPbXUNu0aLZaee548PBSGm9+DWt4NdeEgzz
JDGYH9UYBHeFA9keXMphXL07ei/OeQ0tJ+1K2KNF+kmK5MbMxK3wNZtUy4uDWzkI8T9dcI6dxxkL
2kS3KNnLIpJEWueaKd3Glh+brXhnBfpYFVMi+zogGhb8rS5/KlePQ2HhxYXr3mO5vCtsmhSTgoku
HNa7IqfPqszp/2wE5EZLfGETuyS1FVMeAz8k4Es47RIPokmiwCMgOfXZBt0LhMF4AvQAIEON/m5K
K3g63vPWlmdb59/UXD4wApQsqvlfmmztvnzkQ/IR+Py2gMK6gKN/oUozHDz5mvQMqZRSNbK+/gUQ
M4U9y52bZTH11Q2/bUCcqnq7zgkL1VBfyExtR6EtVR7ugz8UXyYoVz3zqzIno5JUTH/dYjqWCzcZ
N+VvTNB8RQBBtO3LsIb0RKCr/Dd3DS+wXb8WZtRDlLcK/tdxheEYSEgJ9PfC2Sm+gq15zhMFH3DC
zgI79iDhaUe88jCVgLfkkMpcjizR4vO8wMY7J1TWRKbjk+jb5K/VOox4uss4WC05TmbW3gwS32wK
Gua0HRndJ6WlN9vAdMirkodSOk+pqbj8+JfS0A1+IQYEonfKvUC7pAf2mBZeE5oW2rhWW8a6KbYI
peTozc73Jvk6pJAwU3m4oyi4iNv7jTXxakOq4i1ANKyTj00TszaYU4Qg5IjrQL6pmvxzMdFc1/zl
/8eVdzDbaaYvXlaQC3edmyTjSar966OcT/8CKqNGr+MVH3xCXJ7N+SB5svTwwsNzx4cQIh38r7C2
x71Iwc7Cq8FUV3X3qR6+4IHiQ17+El3Gfm9yWiP0/QOTsuVjnbcPzeD/gsBXyKJUDKeUd7rAPeKm
MOAEsxB1TvkBeoS3RT255GQQdYMvwUMZ8Ps4nNSijEByWD5CFDLCpq7AyBj/ylbULLfVh8r4tktO
h3s5EAmCJF6nQX6YymKX1OWjNOAnyhZjMvmkMN02+A4bMOcjBmaKq6k1WkqbXyZZvqyeV9GwmjfP
pS1MdV8Lpqgwl2+m6L/G3peUBcIT7abftGXF6q31rma1otYNa2PJG002/+BP9l+nPSyOgKldKRbM
tHw2WvPs1dlzUKXP2pd2VPWs8v7C/a0IKO2lLMwolifl9X/qjZmzL5C2aS4KSZLdWEZ+o2t+W8Pj
VS8owwuTgG9vij+6lZCmPbTv1ofs3V4Bmiy3avVUfNs2gg8ufDe+FG4G2Fl5UvARRzwNRxIFNhET
3lKXfaisq2hDXaswapt4KAU2o4jA1xAlQ9yoZoxtxQq/h+qL4a9JsUGNvL0JrVJ2mT665YNoZmgO
osYuuFXPbS8eNoe6TLqEdCycewHmMu6MzIbpUH9n0N1CNEMwoJ23a/zlB6j+kTwgGdgpo/x25MNm
FvpB+N2/zucja0iKG20sGnN6rm1VxIJxVlR483NSDi8dCz4lwi3m1xZT3IDMjjb0kwcefQD1fnEn
SAQOMPDcf2vHIKDenDRFNlLfOg6Mqlb5XNfWOwQCGScEXJnPzZfWZqI/Nvs1wF3gZnxmOreJGM4m
Yd1KKoUmXOv+EuzktG+tFN7+zK+XeakbUlPOTIg3K9UpBd/2m+h69Dqr/FULOEB09r8E5qPZmMit
W71PaIXKnf//g+9l9ZXcbRtHlGsGyAKmzhLBnwqGTIbz4/q6jFwOzFFqrruFNGvIKf1nalO4D3N1
s2UyvQYS6SdsmDET1Q/x6Z+CwRzpETawlzTBP2SwM+VDL5nPh4kyoNARrAWVwZtaD/6dqcabeevi
xYEopbJ7LzE+OkPYrJM9hoDJ+UCEQzml9wCRMGCzat9wI72bK4F14rkUMAv/6mY5jMX41dRZES14
e6Dw02LC1hXhPOWUg+xUGi5uswBBF9/PvWNpPs9mWke0KNUdggnNOkyu7OIJFv2U5G/Yd2I7+eMr
bDALH0YzzWa+iPWR8HRT6QEI3m+/bPQk0XTkzojJTgFMqITIAh6cc2UvbahpSusVq2o7kEEetXwD
ffNJsVQeU370Pnfpy7qy+dt1dnXFJLGRMEotFLD7CQlpNo0WumOmwP2nKHMMuzcPhwp3CcQwEIj1
CpOgi+px+0eDJkhz/B9Wy6XRXXpOSAX2HRfWw2bpy1JSfzw48CH6fLwXFHRSBEwegeMQuR+e7mKr
OKFxRFhl8Nu1+sMIYMcnyUPvk8CutozLs5PeFyPkXwKTlM9VT2qiCISrxG9l4HUkpjpFNmYgNpmL
N8Hp5sD3XFJI3Nnd1zazT1ZV8y4Ag2KeMRxqtP3XdgA7wONHOHz+8udMxZPj1HuJs2/GDFuWVZy7
9xTFPvcDU9hmBbE0zxmoWWadzEL31sAZjh7X5wHPbaTGvy0eoTsAd7/WeqN6nr/EtA90ynDycjnU
Jpq1zSFoC79wK/FYmplB0bdnHnAlEcupqOxaFYEDPqe5GbylgaD77eo6WnkPuc7+QXK9ravgawxw
vypl+PjBOPcEbXcaAnLPVD9+zZjyBH6MaFIFpyos9MxD4KWtbBKUgsKd5Wfjit4mBRJlaSE8UMTC
FJ98HDL0prEHL8ABc2WyTeXFid47/HRF8WT21Ycn2UP9leIq8PGZrrs451QJpMtLmVmu8yGlFFLM
xN1k+WRO1rILth9b63+yyY29VLjWVpdct1M7PMppiSFdRrRSzuFW08I2Lwtre7i5axsH9urE85Bx
fmm99LTM1AzVCDi0ObGisaCHCCmIxY39qQg0ZAyLzpbf9fSzd3mE0SJSdTpGMLdQAMzHUrf4hRiV
7FzHgaA7XF0flQzbhrYGWxknykycXB8l7FvLyCAfSwssm9Pu++WfaeiKe4677whqx1wah52aP9t2
rDAhc6MU67RXExZvIr0FPtwfnWb4jlqNJQ+WI9Efwi6QFGPt0pE1kODVWXdkIDxdGss6zxD1b9fl
Gw9BurdrjFKElfemaRVHsXjxldF5csqUKmliitYKinvWBKZdu3unRBkImOE3YETXo7lR0P1/Oiqx
qLSSbwH9eegyBS65NL0zC+MPqtrZNSFqjumGkOMN8FGz97VQZ6NDjMDaGOZVkAEIK3+U5kOPbh8G
vNLhaPzMiUdJiaztvdU4L/WS/w5FhtS7BTe2oHYm72m4cjmxX9mQlMsd5q395SZ035Y0oYwK9D5G
Ho6I3fDOP8QWV5Z4/6qXpEqpZAIhELmU4kQNKIE10e+LSgT3d+fRTbM0lB1cPyyIt0Pa49fnrQZ/
GpZe8CzGYMYIxwKh6dHLQAONc895ZMV3b6EkjmoMyxkjSpCC7VUrKxZ36Ks3B+Ok0f+Cs6BPi1Ml
JVhUwo4W/WyTiwOt5mF/UbbXRWnjfS40nET5EKYKo5NjZbcJI51Gj3YMPI89YnJPvsJItznpxFPS
noSe12Nr5yFZ0K8poLSCcqDPzqD0AEWkwf21HDB4GhE8x0g55r8iQ80EAK5RuVhuAYcjau0Tk3lh
M+l//ZDl7AVlTIzraPB5MytzvwU+L6RSb/VMX/cqhr3nQ/yskxUIoT4NGnZPMqWhF7TvVZdZXAFh
OpJXfgBJTCprDdR+su3PQVFP180cXDbT/B49JCpvTSSrxlDGNuACxud4Vc3l11iAElUDLZojNtBJ
XwENLEZkMkwmHunfIV2HaJn8o9o2ydtefOiyOLpOiQNwfF5197Q4EqdukESjs2qGPVg9Z2MRN/Qq
E7JgCkJFAqfsrHvlMunmM8lnk4G8Sy+2YeFOpmUyxKB069VmGUMjvO3mMW5H9t+yH64XshjDYxX2
C0Xj6TgQpQ3N1aGueOvCrC1U7MwSpPmK3cL0ncPU0uUwzVhuyao5W/dYmvwcU4LAJPiUlgnxat21
M+dMsRyK22orjIjCrvoKQLT/tEHwd+SjFbpeN7GBSn4vVWdH3rucKfCMELVhWe2kc6BzysV9gAXT
YDvQCyEZGlWI7vl3ojWDW9uewrpTBsrxGwwR3m1ZeHeOSZfs9r9c0TR34xI6C21ugOm4/BuBOmQw
a0RRhsMKe39ExY6lNZdclcVrCv7zQiDqBdDXEiXO+l2U/UPab3+sqagOA2kjLNOEAZOsA7dpeXce
xy8kboZ007rxwDnJ7ags9nYajwniBqwI6hk8f8yxnNJk/sdtoZ6rw2PqPomZ021e3DMwbCCt9+ZF
r8Nd8GJKbkbWTMASIfw427rfaz3SUMukLoVmma9bNFWDFzUdMmfGQ6tbsEIZ8IqjpYY4G2mBsXNF
dHp7VqTz4tVcv8qKdc9IcW9kQRlVWn0XVJBATrXoKUaNFJM8+/ZSc3DJn3TLV54gQlILfyjkOB+y
gMSSLP6NdjbGru4qwgRDHMwN/Xl2eztrLuL2KjpqqNj2yVGbq0/gKU1/Ntp3OA47KuyuFWzS+5ow
/55LkXz23D5PCWMbW7DKLo1Gfe3GRzbMz+QqSZROk3PZcLgk2t0B2fJlqP3vtv7aeg7LdbB9zm3y
yMmeRu8hPXcYA2gQfmHOeXDzZg7lNmEeoIgqnTlq+ejEyVctNRXn5QyhuSmjbuw554wH+1oVSlAo
6oS85VL1WtPLx/7SwLfIeM04+lg54TAul9hUMw8k9mZxI5XWxctFvk8dZjFeYd72g/mIcPbHTcnF
8DEhfZ1RWejykDcpaqCXs0PIX1vCACN4hNmV9PWWu3etIU52q+7bxPxW0GSGIf0NGkYf9vBoG8Cj
/WrXZlyvBh3Nbq9DbkJTNn82QPAi/ryiFXTXOdfOJ8BhlvaDFNsjmue4V036BcZkPVh1cqprcb8o
76E1Mf4pE9+5MJubmX5kZJgIzMT1mB1vNW811ep+6vk7Mym+57x1475IbzsPoyfjJfbph2GxL2qe
7Fsmc7cbtwuSe+WpDUoqIIRPbpXqksULonGLnS7pDjRv3NWB2OLeJ+gmKbPIGivkPFTxcx6K8brq
9PedUU9HdknGuHAsCbkUJ99e80OVvvP5qjDYbxR0SA29TPf6tTaXK2mCCtrRqX79QP/mTs6n12TN
x3WNsaaGANJD4vZ9D/C8/61BDU/LCxbZil3VQPidOk7t9fhbVPOtp/BOK/2JUmXd2Xb5nZTTN/q1
cQygt8LHtfD81yUH7LqOzIW7v9NxfGwTAzQwY9Eo4KXf1AeuNq4gYu9v4w8XT5p57OkTL3kH+SZt
Lw3VTpeK4yZGOetcts5GLuRKhjP+ddd/DTT/rx5hv/da8pZ2GEuMNmJKCydpyD/HSnu3zkgqpZWd
R6j/WpKjlhs1iU+KBuZYepCaxDBoIs1EDoqm+ONgKIPevsWu5NkVHNpqwmEHECvMyTsf2+WbKFNK
h+k7pjMlXhbR78dWf1lGV8UDlPO9diWKNyblQMPZEpKHsmVvs3RBNdGNqdHBgCy/DlaJIAZCkayw
ZwABuuOmlRH+7GZumEEau04/7yQdRFFCgfSuyqc5bBfrcRo9cSmaCrr4wnYmE6ouFA3KMNlhlnYo
xuC/KeLNmK2Sr2xZwReuUcFwa62UcPP3NUmXZW9rAdvIg2PbGs/o4Fpc4+5dnz9ZRRvbrkcrEn1o
WZTN/rRzcVExErWaOKfAdXTm4ZCigtFP4N84Q39D0dl5UywGOErA/RSY/0MK3B/XmjCWkQoMN4ya
OvUZJLTppJlgT6VttvLEhweGkNxZ8c0p2zg7c7co7vSUTMy0XDN5Mu88W99VRg0XmOanc+NCjtuA
TBS0orOdI5UTt7jll/bPayroQbX0L5UAgNiFglZBNj9i5IqUkkHodtvR3buO9e1Umx31IVNzyMSW
8cRWcbOtDB/JCmrffRzt/DHPyC/7WJRqzBLofDEOnxqlg9nq0G7nzgwOBf0FT4HdnjyTlVguq9pB
2eb6CbNpt5Y5l7tE3HklcnWR3q90xO2FQTdG1lXokHVTfNq1U0StV72WVzPQUPbvIkqEUqEUJoFD
yRHQCfa579ySizw5i/czusm+CZSKrK34Jgn7tAxQ+q/yFJtIR49YgnkyfzIpeOmW9GKxc+SD3fwd
ppkxzq6spk9YWGrXrUzsGDXKG1bIne90SzRCGhGfVtr8Cm/rmZ8QbkS9tq85vu7ol8Wll1yIxtm1
d9mw6y1NkCd34Mgt4aSQOpvMZlYyYJyjnOfsbtl9RVZk4zTCBETNse93ZzlM1xcZhcxplrvKMf/S
s/sR5JzUdGW7kTDWI9L7n5wPz53V5W9t5X6yQbgxA8R7Jdkqup5HzN0mXh90Xd+xxwjjI8pXH5Ck
JZ6daWHigHT/5NV0i8UE+Nhk17tO3+Z9dkg0gSMKMNQE2BvC94OuU8DHP4lthAEJTObhON08Wogs
1+EEATMFvTgHP5kEN8Z87xfJxmJaU95XGEc7hQxWd5i6Ok88tlPfRFPPd/BXOgbX7m6SWhx8gwFG
3ZMUxrpVwHuqmYWN6p+QhMwNUXylBgp3DXSSx+ChcmuFIdqed8NsvJV2tu5d5X/3MP84y3DT33K+
ywJzM+KA9ZeJ7YtrCeuCXYedqex3vWeTMF4/9Jpz2CvZZTX7+BSUlFzNAwh3A/G28dBrq0vSBc/O
MIGNP7f2xBGY720JtXCQp5QX305cm2rnY6TqRu91S1M+EzYRjfJVu8NzU16NIwk1oLUJG2mec5+V
ExsdEzxGoYH9mWKt2jV0YPOcnjtnFH/wnkMcgwxDtqjTlAURZQ9N2AdhOhjHecW9aoyjPjktpv92
4r6cV2TbHfKHOwon+5BCSPRq+AO9bdVxJkUVt5Z4XTm0p0HtAF9sqt1cm8y8W/a1cmt39oJcwupN
7AGgOOKIRsllV5tmd95B1TmYLDKjHzEJ7XD/g9Fb4OabLrMw50qakkNxXjtKXooraGAZ+0tAWo1K
DGy9M6UZGY9Cl83JCV383s7MW0Na7zmt1JdMEFdrHe9JdPqh6u1p3wivYipDq3gxb2xtntrPRit2
rMGnybwtqCiDQ75Ca2PHxLd7bV17oyUF1X7+dERQ3OSrczDWIN1rm2lOMRvf1AouR3PxC8RJ4s1j
Np5Z4r7SlAaoPndu/m9gv84qkuZqcV+WT9+eHka9fiV1rkFqgsbFARa6yqbkr+Yo5/Zh1wzFfhqD
t8VgA5Dyc6ThmCK4iqYoclauSp1jAy3G09tRw/g8r4P/M+TVi+XfKv7e5boKu5xoksdNympP+WQc
sIOesEPrHWaLy0BnArfyg8nMCUoZGjOq0Z5hbLazE+MJjZ1oWUCwGtg3J8968S+uu2a3Yt5eglnf
DMoTh1nmDrs0xQ46/+sMJkh2ReCscD2OrNtdmaQfS9fFDTca6HU8smBEUs4F/j+dXRnrNj8dwzt0
M4vtxMcne8QDaRy6zH1M3GxfLWLeI3QxYXDpkB3rggv4es/1AOQd0nXcr6Lc9/PMRt2PBxO0JiiS
YNuTtYMZ4Ix/ApLVT14lboJlPfWd4VAHZRxHE42GjOab5VcrJ0I3HCT7c79yesajdc7FgnWvrV7b
piRCVJmvw6bNy4Q6K5qee/fW/NqlvORNC0bvSm4ol8/NkN+BGjk2wpWDhfmRVct0tJGdKHbpT+5Y
OMy82q9yhd/EQatlpkdTBOc7MnEWIZzQTl3mGPX8UvriRhTdLlj8lzpgaOwPAmkL7QGwL5/pgGMQ
hn5CFDq74fliySkY4i++Ve7Jgb7CQyAt7n7ikUCEmMrnJeOqUvFh4YUhMM2hyWz++pb6A++REGfe
yNNAjQObJ0PljGm6Tvw7d2xBNZGPpd8GSLEfjaPDsuCPp0aVY1RJJFWrZHzqZm5MB9Eub/75eDwo
znRSrrHjj1uU+iZpbJCzA6+dVVxHOtw5t1fKAuwj1azSZ8BtV6A3JLXcMPP3g43CAKbiacRkQ95W
3o/t8An/4QEPDDwRg3QstTGMwq4VdZn/a4AiN73PykPxBUewJwv2y3iMaS68LLOT74FBtAn58V/m
aFoUyvzIGQjl0QIp4Vg+adnq5C3S2bVXWuvCYJgyLCui8tiN6hUtgHErG7Hew2Z7hY0Q7NlAbrOU
cmCgoux7pfvAgetCWQfDBt+C0MECwoSCOSCpx5Evgm7rmdxeiKBz2PQ3qm6q9MjoDBRpZhcvUKIg
xwz3WCdRgf4H37mPdX0dSTOp3KVqW3eVnl8LDgy5DQ90y+v3lo6fs9mMlFxaKF9dcDQ4RIfbBM7A
vjYdgKmg9K+1TxVJXo+xf4SCH+Nf2fuT/M0LAcO/pvFUJc85Mz/AHzramutWl9FZSZtdpJaVtIAU
T3kfHOkYyNn6wcWVYZkxc+Tmd/SV8+HwQIOfhM8PrMhHW8LsfU1QR9L/HOiJJVcN3lJWt8hZH/y/
4Ud34l+/NUWYZ/UxWLao4WlfTefgTenI/DxHyUiIr1IJiXqgKEXnWL12WEHGir+u3VeeusNoLG3E
AIw001LupXzvs/7FGBGiC/yiod0wNlKV95HonlRi9o+2yuWDWPIJCtTLoFf7nKTW19Cn56FkSFM1
y5eWcLy98rTo2w255moYKuChIgoxqSrS+rMqFpL5ZiOjrLdPdLgp0b9hUPtt+HNUqUPPdOroFtDw
bEm7E1XBnEhKFMGVFDPv+nRc2vajwghwknlL1RFHuOvXsPOgPKSpOLjWdOOZgtSd/W3a86FA9us7
Z8BC0qRxMvDvs6L81Tash5GKFvLez11wMflvA3XgrPIvlUHCNugvNFQfii1/cJbMiIWBUp55ax5O
niQHuMkxlGb12Ik0HlE5I0c6deRt3FoyX2IpmvpfNrFvnGO0pxVXDY9pg/OJDShUBT0MkLp3jiUO
OW2s+3l+W9wVxq3JzWzcqkM3fMuZ59ps+0sumWZCt0l3aPbPjPAxxPux0U39DczWJi8gNBh2Roo0
OOXB9rIq4yeprwkM049ybzaeAiUuLFWc9/LiT7+J98Lvf8BR1Ie+uYWQ+jb5FGKNyEUGll4C1zLa
yJdGmeSVsK8PnOoI6fpjyYQdqYtBRHcALdXHhvxh/mSiuiTXqQjXZHKVBS1vCnWFOSfcuyJmPnDi
FsuVp7tyYxKXfu2VXFKW1Tvi3zxHsw3TuDuVRoUWzmTT7Y3diHsxdKe2PBgy0hZKiB2kzO43+V5k
2wVH/xw2omSA6fqP3sw5mhwDmuXM9DCQiksTYvNIexxfhxm35C1u7WUkZ0A8mfqQwybWH+weg1Pi
d0vKdg91MCj88WhTdwUVAn9v6SNIpQsojnHlrsv6ElQw5LzVYrlGesyvGiEz7jPJSILgTgM/plv1
eVXlS2VODiMJ6nztxH1MF/P/LrnI9GVPx5k8bL57A6wGx+zcRnKmoIOw5I+rGoqYSyQBHECxNCl1
18HGv5LEhKk+jGaKTWHdTwfeCGPfFwFusKH6ABjt8/kCoD7A8ZS1wyOjqSErerZTA0/t0NNaXfhQ
Jz18blyhOUXTMLsY5evMKBwdy/zkfiSGnP3K5QGcx+ocYC3aLR1zo7w2/qg80Xt2f8pPWat1xygG
MKgCtVHeG4n8w/p7GEwYumW9frYyKPFjbV6MA7Dl48l6Pjt4YS0Dsbeq/Sd6/tZDgmOEm2m/Ivq6
GAtG2pXUiEiHGd55GjOPe+7GR6v17ziaDcwLqmDfB8vt4moozR0ntjl4JcYFkC7X8TbASpJ/qNjE
+UTJOgF67kRX0smlb2f/rOd3RToo4nPFk4w6EraGeyuSzdilnpHtFmFevxnieP8hK0fsWvAaTeW0
eBpUDPq4xpKEoXAyKW4hDxH184Z63zO5djv+cfvGcDU9dB2TDdr3ODX8MYOm2XOQI4C31eiGHXaq
zi2P+FH50Fv4KWuXvWQQCFA2TriO8PuBRPNdsFA+wCWLWihghliyiaZbQxWli0QpztjsEyKeCp0w
cbH8uA63pISaGPDxQI7H+q8U6dss/b8q4UpkDoyndNG89JhlYhy/HzSn8/YjqOS+2LuFfLerxt2V
tDPPoLmYwBtJ1Pj4xxTEz13OHJw9S6aQiZqw8n0zyipev9RuwFBmhORL4g57p55wJbrU2zkUul9x
/jhfsN8KnR9zi2cw8VlmprXkVNPcV9moIuZhDlpC+1RZDXoPT20GuA5/BmPVbkruhlq/eymOjbS0
GBq0ONi4BhYYPvhonpi8raHGILu3mEqGptT2Dqo1P7Xj5Tt60Y7djJJoMfdNGAjH/y+Vfj7z3AdF
OLW0lGSZ83cu+uMkSybrfU/WaXtDaqGvrP7yKgS1eaqvu2zOu9yW7U6V3n7qTBAaEDi2wpXnheWx
kYxu4O1CE8mlE4PnYFw031tcv0LDk8gN3PhZujn5O54+SfwZXNLGKE9GhMsrdidj573wMeeghzgf
uhitcPPWbegMzYPKy5shc9ZLJ0B8qBSPg8STVTciLhXbatkxGcPvIsjKj4i7ToMbxdoOCG5Yz/Kh
OtVmcz3P4sQeDjjmsyjo8MZx89gz/C/oCbtTQXnBzJAcYSw9uyOF7laFQWaGfVxPoC6mPu/u2eXN
sFBwhTGowAisuEo7cDNKDtX7Wo7J3kqRoNy5jEm6cRmX+k3gXeX1R71orP4X/sAnfKiJho7ViFO8
dQ40iHpkEVhCMCFUsHkyp4m5uc2WwgyVxqgwWD0OE8wEO3O07tfkdk7ghOfZRGDIKASOBippPTwd
OBX6I8mJPq6BNVSYsJQgLmqO3GGRq94tucodFdhLXF2FFJ+ZVOF3DP01zXWADWB5ILQOpsXUA6va
DtgRG2cDAx2bdOz3S3d2hPHY9WV3awfg7rOUS6DFzB9r+rsF1Zxaqm5n+n1/IgnPs+x8bt6MbGug
TLvt8qJzLh2exW9WeMuDPS0UzmN1Anw/cA2RR/z0T5aFnSFnIz24fTmxJ3AMhw0Kw3EZy+vS86Z8
LoarOTwHcxoPXfB95UuP5c6YMRwuhpz3OFjJHG9tPCXV3shRKqhSRg9qprMQwcQZeRwoNQk4XZmo
rMvE14MUxp2C08ILfV83Feu/NYqXjdmjQ4G024M5K69tWM10NAJSY4CkK64f3Enw4bpMscOSUnI6
TtzXsi/fBoBWESELIy7rFEuQX98J6MapEzDRQIfmoJsdBEV5DOFPZjr+OmuLzeoq+DoU9iFeNr+u
2h7TZIFcWurd3BBO3uwtiBayC/8fb5IApB7s+yEqav3Cx3GDFIiU09AKw3blYqrovr1+/fCT+8Hl
3tUp0kv1dl93aYASyFy3qagjaFPQKdkL+Q664DVjgIqbRZaZCCo59Z0bvqoFlDYXS/5UkeOo1mE9
1A0wwCowULrzJduX3sgZJmEQrRItsLmpixDtR5ph3He5tiKWcwJkI2U0VfE7INfU86vo86PNCXS3
Ldgdksoezq2bJWHHGFtMHY6EQNZxfsJPaUPzSZ/XHiVIbK+eW9FBjq1Wk5hjR7f2ztA6VBHQF9SY
cthVC/uKW4IuxgT02HvYOZRwIP+pnJOuOlSTVrEmYnqUXcOzI9VfjNaQ6sr8Bx3uhT55DDBje+uJ
9l4v3jvXvH80PODkYfAXWeNGyHBpjV1ejjsEUOIBQr+qzHwZMoyfo00vQaWcRz8vGLMW/S1usTwy
wa5w2UHytRbEJwex1pL9IcAmfu1voMIPIP+hcMennLHQkQ6Vrypwfj3XijKKDHU5f9dV0ccWI2ou
CMRzIKbEmKO/+OG784IPPeRqjyPCcqCumv+6dsxuqlx9ugnyo4ezDd/Ysj0YQbW7Vtjm/n1b5Q/Z
hHLm50D+Db98pyaODj6lqIcSXzKhXWQI2MuK6jquLeuHrHCcFzer7whJ/Mst1BmHSOjX5LMFOsCk
a8zPu1nM5020AeXGOJGGLr/TuXpdNkOfRg63syt+s95UEXl9cCN2gSKQt58zhBqqxF3kV8O/B7Dm
XGrohZB03KNtnwDkT3geGVVO1jRd0r4+GFsGtBq5F2YWyD8grMSCn3KnxMXUTMUBdwwrCES5fVu4
9+AOCNtfM9ATdQb3chzuZwxIMUmk14FQAxN/HFbGtdYDr8SOVavYg1t7+f8LWM54hzZPz+9gr5es
48dgOEgzn5xPRInb3TbQx5KROtsJDrf0fLp3VwgBzY0Y5Xw/jy2H6azKBfamAZW3HifiTPxojWa3
7Rf7rix76zFIrNOkxvJgMYTcL9ZKTbv7BvULgrkpYBN54uryx8vho7IluLRcCgHyRXGPvWpAXn9Y
ncbb4daIaR5FTWmpF0u5I9W+0Z+UZCVVXe3SL4NM5Mm3dLWcHZEkPHTc2ZgiUu7p64K8xLbFbZ4c
/ueat4KaXI8vxTGavX2BiRklRmnHXc652TLz7IjejCJWPjvKsGlObHW00gm+so/T/5reDHIRL80X
9eEgbxY3Of8P9C71XZlV/nHN5meKebeDtXne3u1AruS5YZ1wid4WRmJwDNtgDuihIJqOkQZWu8d0
l10o0B0n+X7ByFgvnLyoSkoNkmyl9x9zZ9ZbOXNu579ifNemD6s4FAkc+2LPk7ZmtaQbQlKrORbn
+dfnYdsJbCc5yVUQwPjghua9SdY7rPUszEkJGrEyNo9yCYICbIfyquUhF+RkqDaj7wPSrzZxxs4P
/8JqkY6tyOuMjwGJkOS6tpyJMBCRQYKLLyXFfzQnZIUHGbMSmwTvqiB9t0z6C+m8HVsWhnll47JJ
KI2DM7g8IYph3toyyZ8inzhpcVe3A/d247/HqSB5Iwlf/Ly2cASLt37qzZ1XlS8d+UdXXMpMfzx1
lzKeR654M8TT+IjZm+EphNmQEuPFVt7j7/ikyvF+gW/I15Itb8hE/tJJiakRXEw/ejwTQt5WEWKo
aWsGSkn4M6X/vc4FZYHsuFzaunS3wYA0fxIBpznl7CsRPMdM1NdpJIUCgSkl9EzPkQrCghHpJO9x
pm9yY6nI58o7eyFyEd8qD5kl3B9DE60Z2QXfdjq+GgmdpGvd2xayEhMb9Wqqhbz1Zf6tl2wUpqbI
/0fdXWvsCbEcmlsm/s5BaeehjYmrq5jgCyqDk1qkj5xh4hY9k4NqI/K3ZTtfSLnRL/xm5pVZ315K
mNMzOY81K1oq9RX7PvZayHDORUER2KfWS94pez2mMuQm402k2GmvqsG7IO8IWWvuNLbUjeyCZhtp
r926ug1WTAyLJU95h0i1ZDI4SPb59pM72P2apIMGmVh3MawBk8Rg7HIvYurXecnWKh5wKPQvVJDw
ixXRl7y+l0GymK4QhNslQ6HuGcCJfWv2mvg3usVwtF+rjs1pCfN8VWrlb2i/9cvcOGvlBMVDjASu
iUpzX8mY4M6kN14iEtB9orfmBA1BYLJzxA/Dlo8BjnHAU+89zildfdcuNZAC3IU6xj4LRAoTneAX
WDa9UpFma9SY19bX8W1UoDfpydNeD0MRHjSg27usA4MWsJbZhrPxAAexvzHw7+3DMc42fn5JFSLw
gDP2kkIaRTBKJzwETr8twhyFuyH1RlrVg5rlj7lJryKvsl0/VuBbl7vUx/58JxJ0cMOvjCF26Hfi
HIpvD+b5uUHNN3foHtVgiU3m4MDj0VUfY3gEjCbfLL+wTq5lbrO+9Uh6JTdDsNE0c13tAm1/l/lY
3akWqtWgbGM7DnAS7d4ZH7qESro/Dz5z0zIzkzuGMDjF05Wog+TENGo8OOTSBaabPCAEIbC3HVY0
JCa41P5psuxzSiezH2s2ptB41zI0xAtOr+6QATiwXQhZiKQP5m+OCnGGRMHSQ0d63gbT9FEhYL/B
H18czD52tlHCIr+vzbfYxvK/TBMdp0/v00LJlYxMfVHtTKR9D+TTS8P0KCGOUgeBvKQBg86YxP2N
TytWGr6xZwVEc2qzuGrM/tx7KEtbOh8hjcPAvXCQiOTrxt2QppzsCeGSW2tRsnPr7TA3IKQLvfLy
m59eO0m381y4YjU0yU0qAouaqowu8JGOMPne8v5l6Kf4LtT9tROgrtDCoFOlfAad0P/gZkhruBma
zcwQL/Dl5eJK4gbhVRGIx9SIdmBvTklblWfuvoNbd/WxsdkNOIFv3I1sAIllm8Jbv+MJktvjm5X2
twQgnOiLCJlqicUxWsfjJrpBJ9UcCkaSZwbw70macBXE2kaasFjP0vc6MCzW3VxP+FaY//rFpzLF
M/hfbledvdZT45wIR2IE5964ohpuUI2MQNKW6VuLIpxHi3VnpPmbKTnJJ6JiLjNn9sGZ4nCftP2V
6V96yb2p2MW+PE12pS55gQBcMVvsorg+GwNYeeSbxRoWCEGSbvyYJtl0rAYAfuGY57fmpzsDJWSG
N13CkQ0RIynWbAYOjlL20WNds2G24uHeto30pOAwnbTDlstqmDfaeWYgDMA4lQQVg8S+p8LoLv2M
jCEah/Cmg+qw9zscrxTfK0A2HeFReTL4uyhgbO+b71Wq2WhU6XiXBN4xx2b/kqfYKHEALMcerpq+
TJ61BT3xd0Bck7HvsRaAJbFOOJ2mvr1h5BCtdVReInYBK5eBxyrHypk2RDdPhZsfZmsuz4n2vkaK
pg3BH5ha/MTfDD6RgIQtlBuk9sRQubRx5Ep8tT2uRkgw28bs0o8heQFEGmC7isWaMInPxgIQ2EWB
vZ0YwqI7iajOreSeiE1sivR23EoASMKmfcF1viK8nrkd+ELHb8ZrtzDQyqhAiUexruhru3lKWP56
IwoUpq/exIiePNX+pJ+7rDC+CyM+xXXyy/dlR0FiIDLV7fBmTFxmQXZKPVgpXfOjqbKRTEpWHrBj
vk1sFWxJFGXHpMONgW+Pu4JSeJqQphePyjCc+9gdmZFIXiF2pHiRem5x7122RJ2IFMyi7aEG92sm
c3Hy5Nhjf2vzF7hVf8u79xTWDIpESyZ4agFfF8615qm+AiLziRJuM2HIfLc5sJvQ/WTLLZ6NqfmM
OGvxhv2IsC/8GMf0qQeEenIQoOEu6NijK++VZT2h2WiKSBaaX4fl/02loPUIgu4UZgHxWe5sYvXj
i5C08jg1KNpMjBw/Dfqbfsa9mw9eeg2b/jPOZgrjyfC3HePOs12QXgLTZGOoWL4jwjlmRnH6HfAN
EW3LAHdmFJSkMBseI+mjzHfS5lj4rG+L8hAGpb6Ykqm8UGDJ4pAAhLJ3bgoGl/cz67eLCVrGZVDT
MUgMczaGy6DR5cTtwF7V4HERiFMHzuNXZqQOok12p0a5jAsd/1QacXTUPZaV+EQkAadkA3Nuprhb
RYI4Jtl2rzTjEapYC/rfVJVHcN6vQZ6lJ3w9xb5qmmKH4u1Cl89fvTBkJfFZK6VK5u8saYz8JXbK
kHBVHjLsB3CCRe2PJJzFRZDvElPZFFmh6SRt2v2ySrczyaEmo4nO8I5JNfhniwAZTCUEGUbhQ9E4
7lOHrAmxFmBgmU8ABPz5zL36oQ1XnRIk0zBqDV7C4kYH/WMbBHD5A+7YthsIgrPz91nk3hZ/bB1M
0DAQ3E61Nk4GmaWoTZXiVWjKazbtbQqWey14O5QNBTMhsidnLHOIcwasYWLejDNLB7La1cZKa7Rt
wvnMZYdEZWIaR8jcyhQFdvLYw7Sr0iejYmZO74k+sHz1ycHcRxzWZkxmgAHyfqc9llw4dNELRqc8
tb64LtjnMvZPpD1t2ibfOmmk1k33w7NxlwJuYsrAb7IiB4TsvS765VFImHXgXN3+pwQysU5Eqg/A
dvWZY3iHXRkJsuUhexmLpw5U31670zPtmrFzMG1tBjYoa7J28PkSMbSbhkXw0lRLMSUuXRgBHEXv
Ds8Fdbh9tSYYwHMh30m4wP4i/TuOF8YwXt3tw5bLbRSjQh6fVmfVvCkcd1dPTgxm9XSKkSMuVXCy
rhwDSQN1EpjInWmaMeoSgIIqmt4WLK03LWqLdmRHxiBV28g6dOhuLVdnp5bDzqxn4F4DCTi/j/RM
sRDtTHAobXCYzd8tE2UhSoEXb+AiClWecJGxcDFdJmWR4HIdGI/sJ918Dh54CeabJ08UT1ZArq7Z
kyHAPJ5Juhn+cD3aKXhu+smjQmGSt/BdmkkGh1hbzbkrG/lgFqg3uhaHc4TegZaaZ1TBFiWeGvsy
OQmjUgwCI93CZkzg4AAH+P221Z3J5gQia1Vwm3DrpnTGhAS5icEtjXzqXCTDziLa6GEyee3MkeCN
GGEU3re1lXT5uuaNX9eeOT8a8YSfMNoxhuoRDV5Hc7IvSYk+AmlqdEV3x6rCJAZvmCNjGwnvlszN
RUan6ufKsVYqDZ6jur7yHPJtxNtNTJMf0cWsS9dA0OoELsPiXiOoANW0wvLu0zb51rnMiAFDvpqM
qKespNhOrWNsAoRce2du3EuTpceeXESj6q37mhTVdTmdJjdRXz1qMKd+Zzs4/dS4qxdSBTgmSl1q
p5aMswB+SBTpi0iNflfVP+JKtzcB2X2HoQILz2HKOM9ChVWktftQLIEXk2zBSmEkmzAxPqgUQyhx
ivEFhoUvXvu2ze/MMkoP2SjqRY551xHL9TgoiITzqIZNxZTypo7PnjVvKyK9PvVSx0j3RBKc+PQG
lk8GPxCtn3HfLo+PxBTVtUqG5odCHAXPcnLu+ogLxWgJLJDNQxqHrJYBkq2DSId3RqhPRpK95kOW
f8aBPNUZMBxzDO9FztCkdICyM/4Ilkblv+Zr/GbR/QsJCTm7UCYhfJKeWfzOUP4nSBHa0lgpDJxr
NnkMf9j3h7lPsRRtAZgVJ1rRdE+aFg8CBA4l9o2gwJRQT8OhFe4hImh32/s/ptmkikR3WUpvX3dw
JsN4Euze7KsijGM1LPlenF+blsr7UiLC2LZNw0lb6eH/8Bd5/yukvulanoRD4/um+nfYHchukRSM
JSezfhylujV8nCQsOm2AH+t0VAxPOb6PBqm9mZHveFTHe/60yncSIFlmdfXJXQvyrRwT+0YkaEKD
mCFD3DHDbxpSTvLZekbDYp0Q20EZMUZjH2rp3IZ9v2R7Fz9IWmkwUfAfw2b9bmmeAlNi5xeSuU/e
sXWs4r7RsOC1xXVAZJ8+s4d79xBXnuhM2MBU4FT61mdwS+5POLm3tcY/bCE522hlhzeRMcJKNcHB
VNr87O1sRK+KRDQD4XiI+S1PcpLn35/qWu9N5jXHZuG2sxy9r9NpvCJ1Zmtd+O7djN/EQcR/0SHq
K0HIB8lz25Zu5KydQtyoZva28M7iNXFr5q3Dfmrn2TkpwJ48VhNUwalDSfz7uvyPf8kRb/72n/z7
qygnpl5R+2///NtTofnffy5f8z8+51+/4m/77+L6ob+b//KTbuKvumiKX+2/f9a/fGd++j9+u81H
+/Ev/9jmbdxO9913PT0AG8ja379F+F0sn/l/+8E/ff/+Lk9T+f3XP76KLm+X7xbGRf7HPz50/PnX
P4TF5fwf//z9//HB5c/86x9grsNpbtqP//mLvj+a9q9/eOZfJFe+6ZmWlCiDl7jV4Xv5iOv/hU0/
yWEEgluOAw7yjz/lRd1Gf/3DtvgQfGQlbCWFq3xumabolg9Z/l8EcdmuzwPR8mzlun/891/u7u+P
kb+/a7wY//j3n/JO3xVx3jbLX+P+KxTNgHVO6Be/2r/R3wj8GpvEdKJDrhxna04p+evT2OCUdxcH
pQ2N7WkMVLVLRFg+9W1cr/02C44A1K1bb/baj9m3oTNPIXNobZHAmVYMjhLR60tVMTFCHTKiYhos
Hwm4b9SHQhXil/CC+CFTDkeUHEq0EkMdt3t/ztyfgerK38Kw5Ebn2AVworokDYRZx0QtGEIXM9ow
zxfmamiEwvD3MFGzaKHAwkXmV8SnGE78zDwi28/YbnaFNpP3SZQejj3Z/gzwjB37SOt72/DZ7tW6
HCgYbe85LwEGZFTF8VIa9gnpkCnpkE6eHDqtppcQj/JBq7C97dCIKWJtfP8VHayHbLxA5iwXuhpp
Vz7jMYLhaOMjp3x3k75NdzmeAGLhioZar/TLhSmvKck2rrCjVxQAzmfd9bmLmKGj/Jf5UGC/SPHs
U1e2/tU2Des8eVq8GWRdwHXJgczvUnBSKE81q17O2/JnMZveHcaHEXIWEVtf5pyxidIiP5YMpNiL
FZ3+0DZ+VMQF02g8DuHERCsRE8t+l/Aotc2SXny4SMhSjkXCG2sBtwAxdds9TrY9PSRlKx+5JolV
i0Zd7Yl88i3OmpYJNRbv/oo5GtzAnNp4pPJYO92hdDhjJZOvo2s5CeeNqL7iVgx3KvWGfO/NybIy
LJqbsqtNcwO8WH3Si7NpMLAieyS9TNS+UWGD26mZ3uJ9YFv7AiEAqahn2M0HFn0HTrYdVYeMEDMc
OAiAiNjIzPRrMGqHlwOW1Rdyc4M0siK2ww1rB0zgg3ZTQlFTEderuNcpIzbbb56g8WHy1Q77l5UY
ynlfBJb9c4RPcor7ejyXufAPOSHU2NxsFnQIL1AzCerlCY1PDVUvHTsHV5y9yJztypkPWdMnT6oJ
gidcxDYsKGUjo597Pd70bjAtlytiA5Ut0g6aGjpxhhxhstVlzPTAzpDXkaEJ7mRVtRV+yS4pezoA
WzGQKcwhMk+YOwiLZOrQz1iHE37V5SBmT56b4MMh550NP2/FA8GNPo0CLRobZNk6D6zG0SJaVVnv
Eh86PCZj624O+uRWhlEHZoN9nDyiUJrYBrmtcBghlv6mKsPmORhQw67gXZgntkX9Q2jbhAKjPMl3
adWy8DR5hCxrs/gsssJ7L2VcvHmwTsJV1csZFb7rBA+jNim+QpvUgpI93QXVTPjptqpH7YdYzmVM
aM2LqLHtOAIBTb1BXKiqbdIX4VWKKTyyyjSalbSc2l4lk8gOkLSIt5gNTJSNyf7fNnMUeQUr+iij
ZTRaXBJDHA+PKZPdhtW/NZ9CEhjPaNSpD41huMEE6EVw3wdYZgCKrDfG5PVpgLdS7OZa90+47RxK
F1aAgEqRJzE7hl24q30zx8blF8aeAQRyJNcE4rOTXiLQq1bwco4AZLJ2PbVpfGEE3uEWtpFWEBla
JnifQsHqZkRpSVURx+lDZ4/mI+G21kvv98Qo+c7wZqZRzdK+x96d99hMUT0D08sK6R7rujfPs2eZ
h96lpp7xYUCXI6dBV524YaDgf1AxqOckIQ16h7wm7Oh7bTp2R2T1iyCg5COmWnwl0VXnVzqv6Iyh
KEbkl/pXPBjxE1JQBojCxqy8pdXimZv7uFsPQxDMz4XTYboEN8ndUwkbxZ92yuG2q1T5E01afcl0
3n0kSqEShjlonOheSQP0ixCfq6m8feMOzp3AKLOhOnZBTCnkeLBB/ZeQceSORxB+326BLhkpMdVb
UUvrh4dBhCyXVpfOGuRyeRwJt/g11QaKncAJlsfBkIpLE7IsFFM+3Q2Nj16pTvzyjF6M2L6hEvck
Lpkd2XvIw6BDhJCvDOF+zAzDunWTzy6s3ZQNzLHl0Roca+KWFXsijrW24OIkJKazJkAF9AirTnpR
vmlzQV5kRakKSBjyH4I80NylbIcPIarQ3BSynXZWBlRMcJG+GU5Z3fmeRvTetikDfu2zI/FSp/5V
dj0CH88UVMlJ4jAzmUvX+kYggqg+CiE1r7ixjBCVftM/WB2eyCfb6xoM6opLeTUMposxeiTmgWQZ
hWBuHtBROE3kQzlPZ+t+xH2O6JC1Jl4RJJlXI0fhyRhwEZjMM3qHXUdbtqAJLBlvUB91HqkiIy1D
42nDP8RTmxg737WmK3DNxeVeq+4adFBMd1YluUyR2SFGoeaf7L0/+mpbuQ4PbDuL+TOTpIsYYDDy
vjETNTD2EqZKGQrUkKFI48iQceQ1V01bddW9rBvcXaqPMXqljoMLzEUCCPclbytozmg/CQKWRkmv
nUdotuUC0sDWUH3MVcnx7XsKAp5JECtP/QF9T9BLA0w5ioQ7XFia4FOJX02hG92LQDBybAgLqwEG
xuGPcvJ8/VKi9fksRYlib1bh+JMd9wB/iato7XQ0KlvT7ootBOP5jO7I3omyCOubpmkgNoHtWPxX
yEOU41n7ygH8NIzG1nGGrZvZZw+9Nq/IQv8yG4Coi+Yu0/G2i4S+bYiUZ0DV6P4WwMxwMBE6PoNY
DS9DoPUZvk1ebWGVLL8BUyoGbOJsJQn2snn0VrK25EV5bXcjq3a4sQs4Nyu+pYFodmAxWlg/yO0T
SKUtbhs0TRsv9xrEC80Dzolup0Yh3pDKM2adqvRhSHB0iG6sbqepLHdmwjJAAM6leAAwCkmNlycZ
kKANYB/FJim1tfM187FVDWoEPKPRoGSvmsXYEPaORQ0198Vr4Kn+jSVsOe3jbgCWaYJ+OAuwEaAm
onSknaUgzV47m6X7XFrRvJUEhn1XQ58+UwjLldNlyVHEjk38a9VcW3wlM0Kp2WLM7irGG+NgzHpn
1lp+mz42jaGPEXdYRl4lG0pz2tDJ0TFhp6H/q/S94FK2ln+tOhVsdZ4PxJW73XSYzG7+LlJHXgK7
wxkaD6W1qawQ5Zaa3Gpilt650G8AJt832YhhJe8yBiO0+HI7Fg7oHiKobOQG3H6c2C7e7g25X814
8IKmBioyR3wvd3KZM45qsto36bhWfN+YLgcxcCDjriiZvrCoRpewLksBWtHUXfZWlR3Am9rqK/Xc
0/s81g3ya4wHXcg2ZEY9Avu17oK9JB3ilNMNLHQgE9bYxMG+gZ2GtSaupu5npQOs4zhF02vq9mJT
ZmPL4M5v9Fc62vUDI0LhrBMgWBDOQXjlrBzd+jJYCa9V4ubseCxEM0PaK4gAZgUXG2Nc9ai0j9is
nCcl2Omk423vNO6z7SDdxaLhgvmafQNM5uRPgPc6IwOKlQ923AB+V9MZucfM5mt09jUBb3BWWNbi
kG2l3Ca8pYAN3cJ4dKrC/Wgzg8dyQQzAnY4yt7ipytx/RC9RbkP++i/mMdV7hUT4ykSnfHdyZKk4
IDT9e2j1mI8Ne+Qa42T1zhCo3E+OQ+glEsn6W6LreM9VW8PIT8hiWEWObz4rh7RbHjyzehj6rBh4
+sjoSSBtYidVp9WrqXh/D2j5UC4TMe2wjRaGck9xxJJql3iLm5ysTYRWvRsVe12a4DesuR14RPQC
W5vhRSUWahiY1bYy6uKBBgirapVUNBuZjbM01I3xAaokPERR5XzEXhH29DRF+q44w3m4O3GqDp6j
51+yyNpbouCzL1Nk+HRIYV2mtSRAFHsDOTXJSzrBZ+9AwkL7C92Ry8YQ32EBBgEBdHmW6A4vSuYt
CoC6To5BRGjLZllFvrDQa58ans/HQqTgmyiooOp5eCzP8EsotIjiWqxdmdoU9TJrqdnbqMgdL0zP
65OKtftzHE13YzSauEg8PkfkPsGzUVgVzZTTaKhQy7VdgE131k6Tqttp9nE2231p/opsG/cCvADn
jkw52GJTLmkkM8APaePVO9m39n1FRNxNXRCBuHZIO3xNwmR+nyxt3cR20mx1gQOsxq4Q79lRhkg6
M43dV5Hvuc8yKmcCM0MQD0EzPnVMj69d5RF4hVnoIjp+7Y2M7PlnoLOIpXRpm4fApqcVspZ7x6n6
VxzN4SXtW5QKHlxvCVoZxUaBIn8S7fDoDFNwcvJWvc2pg9QsznazSVtQqV085smzIGPlOWh78SYD
x9iXPAoO7gzedkUTwYIite0dHE/wmFPWHb20y48sLoyt7AfxQoRXdCs8sOOD3SSPSTW5e4x+oJZj
Vhwr2brqTXa1UFcUwck2jojo6wuOENg1ZU/8V1hYd74zURaajJJvWnAd37yczYcrCTJnX50Nb6By
51d3LMqXQfgdZ2aDZnoTWGXA8VhxA6HefS0kPNh8TkCR1ohtS0fqn3jqsKxkHcxcrMpezg/hHk0R
RVbudZrC9BBxex0i263u7MlrL5VyUD0VJQil3uXQDAM6v6BS5j7v4hTTaTO+5goeY+B17pYihVSF
2jLDfQsEfmMjpvs5Y2laj7Xd3RsRaYm42nTyRQFKaCJAuR/omT56xVEs+tDiAV46zCHpu8CPkiZB
UjD9mMR4yIO+xPd/K4Le+mpimeyxLZt0+AkQvaYhI7Lx6c+Tub5JXBQzvOADna/pmntWM+luSioE
yT2guLXNQXmke8XJ7YjoOQMM+cqghcabFfOhszmMVqVhVNgyEgEawvO65IQfxFqHMRvCuPIIb6ig
CPrbKIedbLUg/mjxGtAso13ekh0e/rSjAJWt4zZLqk608en6kTs2FpqKDMAtnKXQvPWQPK4zzFAH
OCqSRJmOA9xmH8b4XAQDvEBUrCBKLcqxlPQsBMs58vIshDBAXIlKdpDrsl9BX4qHwJuJ5QjT8QfS
DvTg5NcIdoxApSdHjmvMlvrRMUK5SQc7IafFjd5kPOvr3MTlFkxIg3AXs8yqS/Marlpv7fopiM5L
e85qZ87yk2PFiBSbDn60FWY/Q540O0n29r7vvKxHnjKSr1ul2Z2C6P9Y5zJ8GwrM7Z1lTEeCscZ0
PZKzvc8mLAcWnkW0eDKO94iGqxD7VB6/t2QceRfXA3VFs54zQIvTubXXfp7YaBTr8HUGur/qGbi+
2qVAz2v6uf3gEAqAzk8ZT7alzCtIquiDhaTGNB7Gelwp3L1XAtmGT55P861rLPl6BqE55B0yp2ln
Ve4xzAJ6s6r+UJDUhwtjwTXEAFrXWegj3jfhn8s8y94RUsyXzqnMl2Qk/F22ZnzvIppnTET68dBL
5+LZcXE/ZW14sGxehcZPJUralFCmSBXuV5zM1rKFrm7cQNTdOnQzENrukOdXuKmU6yoo15h9G0bY
sXEy05L4H4aPlyoVzUOozejgx6TKE66LfRoSzJVoSPFl6ZDQ43xgK1jUfo9e2s8DiN96Nu+CoABe
XMYRwYa9fVC+6UBOnrApQHgCfFuYcXud6aZpvpMyp6qHBvZQBZRBqGHl1cC3/CUBkpKePKXBRzqC
fbyxsJFBcasKscXN1zL99CXUCJiUuIQDFF/W9GQ0KK4wVRHXHvnWKxrD4qpbgQ28dplYMdAD1udU
LUoK3IFOhho2sezi3ZdlfzFqDZRTMYwySXM21X3ugSmIKQfXKQxUnqdhs0typKl+WTLGDEC5lWGC
c0v0zRtU3GZXoyE6TjbDAdcdImIkzWmTmt2iuSypaBkGjRcYrB1ecBblntWpTZW00WvUQtk1MjxV
LBM9wl/7Of+gFHPeJpGjogU3AacGV/EP2bbup+p7g+HMYHgTvAE3kuRG6cKjlzLG8XYuTfaLYYwE
okib6MMZpY7pv6R/Cdh88tf4ldrYE3gcK0vTO/yNal+5Gs2kMgmzVqJ+C9ngvMg2rZ7JyUl/mmkv
2xWTsOQE435Y1208n5gcu6gXfLmfM6T+mAmid5lo+0a6VfDKyrAAclVW9qG0kKFhhA1ocowk2Plx
kvBoo8kA7ZS4FxoQIh6E5uQCSsMbw2QR50IZz6BSgmnczaERXapWRoT65KF5QiSeHxgBR9/s6yG2
WnWEzShbNDtJ7kd7HOXtpRhCPGs6rKxDqArzhrKiv4C295HyaPElobe0IFTh4Ujl5iOr4SA6OM7C
+ytr6b4s5eYd6njvFEllHtPJRM/TC+Yyvle/Wm6a3sSF4T/oSYLSK0JyspTT3TlDh5XDG8WhEKR0
WUIMW06h8Dg71om6PX2pKnc4FAXK7aZIsdWYSJMuQUNUk1ILdAdf0tYJSSDdMMlvHxDjwlw3nfg6
WzEIdh37mzCbMO4lwfSauVn9hdiwYwdKPFgN4R55pdUfMzyaiLDGxL9RHae/7s3xwovbng3U8+aK
/bf8nD1w/S6Mkb2EKnFTcYdBIbXm5oqZOXlgids9wEaw6Gcdr75W02AcIc03n7AH8OpD9P9w/Ti+
2LUx7EU5QNubc+8bXml5MOwwWJtF0K+g3lAy8UAFEWP2P1Gr2ceiAKUuk6o6qTCOnxI59vegein3
JuBCMWRfvS49AGqRlQ0vUNNhg+YDdP215UcLzbhm7rAKczG8ab2Eeih2ImTCKx52nsq3fd3r11EZ
3ndp1/5Tl/fdwzgN+WMX1Prsz0hooAZ01dZGbbbOi0JnG4K6e55LmBrJdyp2gVfbj24yjey4U98F
Yqmq/gScIt/bCqb7Hp1xcQQ9Et/KuLUIq8c48YsUtglDcsCanQcY0leWfGy1TdXy7rOdbLWBNkCx
gx7xU1zoonmbfGWrcyABNMLUq9EJL/G5GbUQLrEgyXfh3DpPIhywTqTSeB3DAqqu9mLAEsotUa7D
cEDcXJ19Fo+/bMu3L3WYhCPqTHS+G1UX2P3soXllIpHfN8wg156yo7uiy/zPKpzMdU3UrmbSk4Ns
SUoT2vM8JvmhmTHqrGQ31u89BFMYDQ76iqaJXhxTW6yzg2QTkO57sEdQFlZrgvzwmFRg/+sCvDpB
LE+JJalac8f5mZMqcAfnMpxWuWmZD/y48YuCrNhPnpku5pzsxXCx0uuaBdSfkyqiMXNGn5aFlxNS
RYkJtZ6ZPkb9eE5ak+wH3skfBdXbh7J8vI6WPT75SDr2c+Cg1AxMjA0xuXK7zIRqgUWCXXrRz1F6
cSIYpptA2u5rUhhSXpwkHq6OBnaSzVVx92enNuDtDFV4yEe/fAc95Zw5PMd7zTSJbtftboUf2qde
ZMa7PQ0kBvOinPuunOnmRq94z6sR1HFok37NFgWeapjn2yZJrAepKbbWbjfQkWBbzH9Yhk0d6WdV
T6Sd1gVgzoDHl0UmEfXfNEbTa1zgQMOh1R0kmYJf/aDbZzZW/EFj30Y/4zZ4yaHZ4GOb62pLhRb/
ChoSszejrb0znYXzI7NJtQpkAnmCA+hYSgwgQ2lS2vyZZhcZgeXFh2bCrIQZubtnv1itVcvsZ82a
J/2UI4ILLMTw87vEt/kZRX0Hq4O9IJl4ZF+76LHwg5ax//92if3/4XraY2n8v99O76OP/OOft9nL
p/99Ly3+Ik2PpaiviBBy2DaT8vL3vbTB8pl1tFhC2DiolHAIFvrHYloIts+W5Kv+G2Vnst0ok27R
J+Iu+oCpJNQgyZYtd5kTlptM+p4ggKe/m7w1qOmdeGXm73LJEgRfc84+nm+b/Df+V/9ZTNv/I2zX
4D95vmvaOrfI/2cxbXossv87EswRrqWbjsdLMQyTGvifrOS/hDA94UL2qH0io+9edCMO4Wx5l3FV
hCUtkTdVOV8zMu5PsSunA4cQxdBpIo2AtnqODi3UO25Abyfz0j4ZZoXb0msYZjDcnZxsAkcNibix
dDyzHu6s3qsf/B6QTRkoM55vqcHN4yUAh8fEhNqvg/Tw/CsjyfkhY1yyFZFqdpriodb12MLHSG8O
Rj4eGsJwFrJ4b8JfQYlkmcjsWMAjZ0nmbck1KYPCNvrQbOdN2n//e2U4euMnZbOW9ExKRDK/0nNa
0m003lHU+I0qUVUhXnhzj9ehJzprNLf+BJSsS2btutKgyH/KQ1yV/cnSkNm6EhUmjnFs4F7/AzZx
YtcLTMAgyeyIMHMlceYgl9sKY9n668yiGU8qxocbm7BOwCnTBUkc8uAG96nb/wKJgpo8FoTSuH2m
YeGSGt82H/ouGwLmNs6TWiRrn3UinukIPGtrwM4ABosZfphnUflAMYLTrbtTTmkoYzSFUtHKpz1J
IEYI+wVOzaqnyyAuWExpt+jZHtzIcc7sb59zf0bVTZbigBJ2ii/dUGXERDUPksrjo4rHJ6vtEQkm
5SP8HTDfwmNfLDjEZabsPbUlJelRy8b+qc9cn1mv7e8JjPNPTtq9aQ17XJ4khDp0vnjkHWPp1z0M
uUdZPFoE2yOKMCtmwC6VzCZS2AVh96A6XIO3es2Aase4iKYVUElscl6qFMM9O0NEO4W7twzz8O9C
wcLVvHXQj3bFiRDX/uSTJu3Hy8UTkpH7DJEsHwBZMTkgRynCa15jOJkwVBPJTjD0jLeC53VqhNpU
viI39wk5gjvfzwoZ3/qlSPRgFdaGgMoPeQSwRkbVeNcHown/zdsT8hSBO9OmicIhJis+E3jbnmLQ
ujxwqxdeA5xcp4Wk1eLcyke4G6BiAtM1rJ3sJFOnNGJ6ZnjveqE89MNa/5PhFDXjXZMs5pOziBYo
rHYFJf1aGlb/4Ypmuw5pK3OSMCWI15pylhx5rMarleubZJ4+bUbWV1dA4egL3T76j+WEkLtikPbv
1q9ANO0w35fYnuQKhMVTaLQOprVhZgu8hmG6KSFtzRarZ7bH6jn935tiNa5L90vfONqW3J71VQcm
ALSfU1ACYPMgYIxePp8RdSenxGM7v/5N5YgdR8v2VuDbUSak/RWkjl5QRHeXmjyjmfuY1mBJxy32
HFb/1jQ6eyh6r2TBYbO29XC0Kua1HsMT2BHdudH2/z7IQlNkdvGO2kYRPaGFefMKirQunVtWywSS
LU150CLPO8INqSBd+2DBbR8D14BPOV5giW2AjA+7uJvMR1moD89Yk+pFnp8tFrbMbmR21cruG2P8
fMAmlgfk8MZvrPbx6xcd/oVSy8/lRNoDWsiJPEEhNpkdm69nMs8/mJoXV9/OL6QSL48ECcJJAdJ0
qKImP9PzNfcS8GQ8t0+RGOegdvw/HUO5kUwOUIHxT9bPJ0GAxlFE+dXXiClBw8iAsQc4VgvGGwrS
eMD1mbL8Mexd21oVRenQHnpDdryH/VsBuJhe7JuVYg5BlU97Jrp+GF+shZ9ttZRAKGnJaHDsreqG
JRiqZGczrXxqe3c+azXUOw8BQJg6LgKCtoyD1iqqc9GYbMt79cefxBUsffW1YctAwNsgqxuBVGFU
amg5XKsOC0d2O0Sk0ypEZy4cQ55K7enQ5sMfHRNZtczk37A5DaQEXIyQMcK5T8yMP+ZfqDfQBmjF
Z6Ih1M8SWR6cyg37Vti3kpTadqnPGqpbLzu3emttEbBXwM1dY+PkOrtARttNPIHezsEQFSSXbfrS
jTY54b80ab69AUPh2CA7lDvkh75pd+2qGoV15QUtuOlJx4pvCJIE0lf6Zs9Bw19pO8BdfwWCBbgQ
3FcLgFczIqKFy3MzKfSIbR0/Zc7REywXeuyF+J354lVoOyDoZ110Z/G5svsUipkFWYgH3Daa6lcz
9d+LopwDM7bmLUMXJGwQOBaQCX3Xh0snnWNvxbcl51WRbuyIMnAHDKMOKgN8+/LcdYxeGmtEH1X3
e7sj4CHpP4ZxwVqXF9mG6ICAWLODUX9UvrHDWvis+ahK++VelMszQ9BnH969XjPH4fsgUbYH1QrY
e4N3dZriy8POflwbQv1CSe6f54RNoVmSmhDxwNeb34yMACQqUC3Iycs2RrOfWPXebuH20gIxcAf5
sRGZjVPA/aNhleKW046Y4A6lEjUwwZYJAohWayDeHV7YsTLcNajAHw7gsNBjJ5A3MYmTa+SDEvTT
jcrQVhds6ou4+rQsYhmcBO/1ksO6HhKpBz0pvUFFXxok9gSKEj/CUpBQJtRXhnNsZ6rpuR/y6DKl
w32quTAMkgMOqQlWqLCTKdBsrlLh7+1amy5dzTO01aKwrGhIa4rynWm0/nbM7OXEvBaO49QHfKj+
XnbtcGLoBanY8cZrTuByjRMg7LTGCcmTCaQBr0t6kxN6RQuBzC0AcwkQFRPu8iPiqc/KHWo4YOqv
N+ksoDs/I6vM4R1cGWBRC2FrmoedB+kgaM5CectVjsW3VWQup3Jn8aq2FlkKsDFGI+hHuZMCMWxj
cvLHOvo9Lp2NIryODg/LUspIOzPfOEUspvfxOcZcBVQTzLl3YMurS9TS8cLOLGIDphz+NkKNs1su
Q568zDyodsif2Nai9R7amMQnDadYo14tyWCHT9J7cHCMGHgLwlHNYGR0ksujfukORCuALoJRNBXJ
F0hrAnzjIHbRLXugOjbDvNxaltlWJJttK+MZEkq6n0sU69nc6BhkK+fg5WUTElMTFhFmMcxYOi8A
OJ87mDBsoyvTgg589vLJSuhlzupX4S02jwGSJ0XPx95TK1DF8BgCaZNh+yJebDoDiV5HhNY3Kz8A
iSl2LYMarzY50Kz2yyVnI8iBidtshf12Wr1WoNRYzWpHqcmPNTbDQyd+JbwAAB37a6yEgSL6AY8j
C/OE4cRm6g3vIe99/zp3t8GLiisnw65FPbUx5yk+YO3DcWLqF6eOQlH3/1aVJ6KkXxfsMK2BzZgE
oONouAaLTiH4dOFr8DQ+sDX661T6SPwD0kKts27SrYjNHGzoYfmBraz5BBFqC33pfaoUcbnqRdXF
O3ZHlFuNHUFTodSIkGJFfZbvNCSNHMpPuhWfatJ4t76DTc7yHDK2p3NSI9cU3UpiWmhmPTRhPu/s
riPVHu+0q8NTGMlOAUYSdVW7dTtI1mDWNuJOLjjJbbkDT4ZDMcXnzwDXfpLkCG30wdnSZvesxwhf
sIblxkw2bDCrexqzSMVnAOWfW7lFvM2ILH2BpnYynegNUTlxjOOZBA770lvNx7wCuA2HQ721Yfv0
DCbRfbc+nkfZj1dXkaYk5+wN1gkg73gINFjOuL24hxYjOsUN6L6RoOAdiCjszkI+Yl37ZGkCIDbP
toMadwUJEXuR9G0I0uyhz1H3+s8WITOAAZZ7qtC9IeylTGp+ich/ih77ZiE0T1mXGirWxs3f6pqk
Yk25j4rAH7HkEPkRzosi+ZyaoUDchPVQSH8dKwq1Nbr0t6Jd4eNaNtWwGG+erXWXrslPc83CsyxZ
dkhCB3hDAuITjlldAxCcOvOY5tAXiR075Sg7dq1H3FQHRcdufX3nePBC8rL9SHhctH72NQ4EsOJg
leeo7kMGTnzXoxmtD0CBN3jp+ABhjb7Eq2qhZM8IejCDE4FzlFqOSEUITrQfqx3HYGUEt9n40nRq
WBkx91qygUphPLuzd/O1JwpBLtBZvLVW/p5y5c88UDlpcSdoa6mvyubM7bGmkXoXUG4nlzj5Qz3O
z8IGfJc31V1MqNVM2zgsiQqWOQmyqoNWuZS/Eb3dSTy8S0RS6Wu8jlV9sptSsILYtvY5FpINOCPf
6MaD7SxXo7zWS38B+zcEarZ+YDaBv2l+SX/G6VJ1n0lE7kDnI34uFM+tWvLrMbQCp84sfQH3uKsc
olQgOBysepz23ZJ+jm26XDgXWOQteJDR2vB4LIxlP1hv+uQ+V0i1d8qkrNOK1H6ghNwWynnTWQbA
bDEYge2knd4zty9P0grHCsgGRB/M3LY8wKhpt2k+dReHGWBvYxS0Y6QKEpjrorkAU2JG1b7Wg4Ab
w3bizq7bh7npLbDBxQ3Nl7rLQv90Omhhiat2vjEXR0DsAJWEzgfV/K0tYD6CIAfBeygpYkilAiLV
pRz1Qnd2zNhBPYzqsRGkTRIvc4jQWxyo3KJt1hJfFeUfDUT6vE3w2xcgGgTa66EkN4ae82hOa+ZY
I34A25HOowGHMd38VXftj1Ea97rLr5UJeGiePSSusEP59f0yO8c4SuByAs3urEf2Ls3OPYmaT4Zt
AcQUtOGoai5ulCPOqKn4XefdRvqcduBiydczdU57tSp3LFEd9YSSUg3U3NGoU/cgjifv0j3qjYEo
VRvCMdWhBhVDmLTVvmyRe1d10RG+4L+mhnoxAZOVtNFbIpBgcEXr06Grs9eKGkQATgGtoX7YTkab
0vcIDpM3WVtfLKDB0/X1se31e+I5d97XEHRRGuQS0l7fLjokBQTdpvj2S+vD0d2v2QTNzh16mwZk
rcVi8SOrw2jr6abu2GRNyr0b0cq6SrObZXMjjo79Oo+v2aiHlknrDuPnN5kTv3XHujWxRRS3Jn8n
ab2bTONGvrdzRAJnSUoBzKfEBEdfhIfBVfV9wlJant76PNziLn6nBzvqevw6AieD0DL8nvMkhMMU
Fl6kHwZlv3ZQ9/qlT+B2FHsDOci+7hXdZ5TjICRJXGEAQmAqrrZ2iUHOoEOQaDwdYnK4HlPN/07H
6WakPMMS07lD2v6Oy5J6yoxeYcb8ckrrccl/IQX5iFE4b2Q8/skGiDAcRovXPYqaRzDOceSeZL7Y
6U8TWfvam++J1AYQJcmbgdKZGzozgnh+Yevloey0jgSQgEIflw9Ive+p7jRIIOLQ7esW73NxlGr+
IdPmlq0yfzt+0fRpr8YSrc1yATe36Tojha9JTZbogAtAMmwM/9UySoLOZk8LRMI1rFncbYy4QW08
KRGTXDq7wB8WKFcNke5kOsDK/0JyvbCSAE3NlmTOlq+2W0slsl1B6+L4w/xFxt8eSti1poDh0mMs
1yQtyjw8WlB1o73est5yKD5cw4hA0XGe2FENyrt0AuPoGqjHvLQ+5m7+Ll39bkz/2PXgr3Do7J0V
FtEiYoyT9svU7POcz+DGnJ1dd4cqqZ4Vbf/ebCXc6JQF0fq8tvX+R1tt1fEi9rpVW+xJwdrLOS4D
WSNoZiz6mPNALcmVWhaxlbY1BtXNnBuET5p8L7i1tnbhoY4gjlRDNpEYU71BYAJ/1JW72aVvYaZQ
botxdeMD0x93c8VcBfSDAUuAR+hshnHazTu0DU8NU87EmsyN9NNvIOccba3coQt4rRBjuCwut2Vv
MlNH2+nX1X5MpXUE8LOP1kBmmyacGvvRUlQ0ugU/UeZkYQwENKasSzbWU/WOaeJCrCaeE94ubJZQ
4LqA6ceTXgIx4NawW4zHEaeBpg0fVJBHPweX6DkHU2nQThRmc2P+rS9kPbJM2BAbD7jTT969pO03
9GyPNhcZeSqeWK+CC7rw98HCPzQiQGRpaG2y0b5UYIF3Hus1pYCSzHIHulLSYbVHfjbg1px52bxV
lf4qO6jcfWL9aKX2qQ3EHaoy4V7V/kZREvRaD47NeGSx/+Bk3aEmi3BjG6vAMCseq8j7VSpwcAbk
mqz9qvU4ORrGwE02MLqaXgj/QpWuUhLKq/K7a/Rjbdofeq0Y0ZbVCUNAUFvXzAS+YCT+W1aJD8QV
wIO7ZTp0OXdmhMYRfS9D1fxqmyPiUqf5suv+NeVkwRJ8IaXP5WThvF7wnuzg36GTG5vHvorWiidr
nzOKJRsO5zxOzORYMgaJCSnVqql211O5ivkNfB9pYpdpxD5Op9aJXlI/Zn9UUsnV/MTVM7ADnPGl
FzLdVZn5R5s5S0BKfxAejWWeBpU1OMRI9lynZkLtYRBZtiVw9BUQ7NYGFa+a++iSE4wliT3xdNel
QwOCbJmCGu2TrVKEKBFJd1aktlzmYTkZH71vvuLmZAVnOR9Mjt8rffpTw65m2UsAXMLEmhDmfUYG
m5G/Ln1krhHfbK/IzaTQbZ7rQrPQJrWP7OnzyB8ZysH2IdcXDcq3gIVSjcjJIHoGFSXxNlcVObIe
O/nJgK2ojcXea3L0Nzk+q0GjyfJ8882LZLJfRHRnnWiyqx98/w0Epw1MhtVaqi5jNc5Hqp2tp7rV
z8aXrmwAP0AYimt4Xr7BSW7oI26cec30hHqlR0Dqei8NB+oiRpVTAORA7J1RO4gZjLGaYJz1VvLW
LYUKATWg0+JgtQWoYK/JnlPFk890LXvv4Bbp8v5vpRuEW2RPoiS+0Jia8xwzl/I19yO1vAm/UfeT
NtV+yJwyNLr+7lku0ZsjCequtOVR0w2G3TPOAdoLxCDJAV9ii/UHjtKCeiDKSdzBQUf/Nj8zw0cw
5eCQcxE3blQyNJsmsQ9YLs5EcDIaY+054CzyPpmV33XwvGjgMCv3P86A1kmL+RUd8PZEDnW3yh1D
KXzjCEIhwM3zIAippzi2XJIIyB8R5LyWHTIbr7sre8XQDgGJQUzjCQ21C3WqyubV9rjYeufmC/ei
lwOxVuVnXy/4fHHWQPhNkejaKwmIokRldHuUn3S5xlvSyV/aBGesRWtJPu0laYsHkkbFpe2T/DpE
zFNlQ0o9o7rAkOR48kaxxPQChJB7Gl1sLvWHa3gaCO2QpIC9zXNtn2QlAtox+RZQtw+Dj6yXGQhN
5jQHY16X+4Ix3WL7MFoEvYSBLJfUMqSuk/NLtppidwCMI9114DC2VmP8NhIOD9thYgoCZygGK2CF
zFWLwBQDAKMyWQO9FfXvhMSKAz6Et5YVfVEkOzYoZFvEjISdIVFnTXr3aGm/LQlnz6Rh3AhyjbdQ
KYlnAsileUe7QEqke0FdNKE+kb1b2AtSXI5ir19O0mC8nSW8/z1IrSUZTqnZk/WXMEOzmOEyuqWH
C5CE/s4L76XNCXwE500s+/Qb9+JJ1zmSC0DetTpLDz+Z5fBENMdHD/Wc1ry7/sI2mHwFv13hFFOy
dga4wpKkoHpBHDWBWYJhzBtoNN3jCKXJ6KawMI+25kAbdZz3WDHGQZl4MBIXzooElmtLRFkdEagH
SzYh7s/QzNUzhZmJYMJ6qrvkD4UWcemcdF4Eoc32jc2yxu64VvE4dS4ZM5P1TYIpZBa0t1FOcAdp
IeiBZekdqxHMa80op1hDSlKvJePXUPHRcAGBOfIwjUsoWHKcEd3/kYqp/0zzwCO5JpenV/Op6ii+
9KH+y64v9FxdnBo6ENIMHDyLAqxX7JwkaXaajcIPeWeQCmqlsopeG5vgiCbNZChpb2EZcvioBgwQ
rxkKOVQWsB0HFI/tALHX8JJi5y5P6Vb4rhakY/zH1FW3w7fuB2MzthfNhY/GsPs3cDzjMOeSJCe2
elvPkBFHjPju1egEfuyQ9yucd+zJWBJq59rZpDYxh2/DWpBpPc9vczx/rgm5Olrg2NLnLeS5r74m
nbKFSbsrx+oFitrPbCYwJ3roG3wPMgKyakcHs0mHgv+W2fbNNmKxkUQG7ossOQju/VNSNO84oVAh
ONhrR0gabdwMYZczdkkiRkANGMdAdvxkRys/ir6K9xkMjdBzvCZEuMwx70Dd1bpchRY5pWyxEIYS
ApkDpNqxvLCHpQ+zNSHMdECXW626DG78hMiJ/4fCvebZoMI+AtBsm6XcIUOtQzTa679OjUWA09wf
x6HNLsAqHPw1JEP45BL3+sGEBYM9AucLITnY9CTbuO5zTOJ9yt4WJE3xkpKDo+rEJCHeH2l8lB7a
oPyITlz21ghqgAOzI4SAHSxqlQABIHmVdsYqlS3sDrtCFOA/e5NN+ysf2RawvjbCf1+c4tBjBA2K
Di9/Wp/bSHsfWLLv4yY+OEP/UAH6ORBgwRjD1acgcygdEtDSTWG+ZlGPQQY1W4IpqbvFEeIc+qfH
mvS4AQclY2h4ugvO1qQiINbHisGWlz25x5hQYRoGHdy+p0lmHZoqTcJYP8+L5Pgv91bSfpYthuF4
Tv4ktX7pI/19EC5JWkN2lw5crXlaaY0Zk/6+Sl7HEmSJnbW/yq78Zds00A151qE5Eg7A4tfHSb+z
kIMdDKPb0QS8sD5k1Gtkzz7jTMhoI0E2ILzxbG5r6bKjq3k+1qYFwZ2QhXrKUmBbz4XMB8gazI4k
q5mDrDuWF5n51wBAZ01W8yg6pwl0mDaZm5eYNPJP2xroJOlTsK/zENC1Cy3I+5DRbE/x9OpZ6yAr
8b5rmBUbFGG/MjWzmImbD1LTdCo6m14/iQKlT9dUZMlTPbkEnBZHrSuOhZe/LQDYNqJjLOpQm2PL
+Ohs5JtNHhkcGH2yo6J295NJgxZHL6xP+jWFKkBv+AtHKQazqjHZYJXLZmbpy4oGFDq+6K3fUNwr
/29FSYspZ2R63FVEWfaFTWj4wnJeG28TMqYdjmg+GKXPR9tqvoYZ9g8Rey802eRmm+XF7UzcDL5z
tBE5O5IJbL0m+Ra4P6StnSLXuEau+WW687Ih0jpIIiblVn5UFskB3GLvqT0nDwrE6aYc8zksqjtC
8ns1DkfHm/X9GPNsa9zjEg0143vLOxZlYwS8xX9imVJ+SPheadPv8fBBGANCXrDo3CYesWDLdO11
+OaTR4KGKbznkatq0ZyftjKu87g2kZV3WGCibnJXnOIaZViGv1EjgOPQGe0BluOvVAzMbGv32jMk
GNSkzkNhPfSKMRbSOrhGmZbvpkY71yw3EThEoLJWtiu0PRACmNdfAd1snfyNUI/ixMKdJnLpnIeU
ZFGjip7hljXXeIxG9k3LdaCmtVPejDXgPXEtkDPFm+PVn9aIT0zqybuYw2ZR/lGHi7YnZ9efnOlQ
DoxlinVE0MmvHN8KajuOHaPD5ZKOjICVZWwnB89J8Vzo+gwr9pyKOjrnmgtSCxFI5QEqalOUxgR+
IHuFSYYHPX1RLRU5Vh8iQgRXEDrBs2RU0cXVsegIFUevc5wyXF/Cqn5a3Y5JSR38jRqTV8Gg+VaO
VAq1X7gs/YkHqYf+PYoU1rGeVbjhl+JEHMxXJo0QOhDZRlN+9kbkMVqEkm3CRoTajjbXtkp9Y5Hz
Ytj9TwfvhYBSmgpCU8+em0anZRivqAyP4HPbba0IKFuII59giocYyv5ooqVv1t660iE1lXNyU7rL
OVMoDLJ2gLlHIl0DoJNL1Wa/U/NLeKw9Skcdom/y3bYekM2wxVjMLh/xi8AcuMG5xrENxc7wx32W
MWr2RpnvGvZQO9lDFGQJv6cy/RDezGi5P+UV6IyuYE2dGuRVJM3e5xTf9uy917KID+et1YgX1zJd
7frWmA7jmG7thTCqmC592/nsUdwIve5syQeS2MaQoEScyybAmYSJ4NxMRw7Q7Ep6Zslmz2TbXxqG
CNzWvK1Tc2PuPDai/shUhZ+neiYgKbOJAUWBqxfkxibaTwcoCA4cYHgAEywAmLRGFaxG5TzbPXRD
NRBowTdxnY9JWIwkWnccF8JvAbDqP7oLuRbNLCIE+mWtpQ2gTVfsHtDlGHu8B7+nJAkpQ3+Npv2d
rWOSNrPVvrZzb68b/UcGfY6HCFYyV/wW45CdYeoTCSMZbVg6WmMgUiDi3eykAWUIp0wwJJwkD7UE
PxaoL2fJb2kp9C0Ds2dPcV8ilH/VqYi2JRhAGlgd3LB2jYQqeT41f7Su41heeRdezlSYKMBZvyuL
O95lgrxxq/o7BT96yJL4e9STxwHoc9EyZLLBk+CTFHTivVE1e1Vx85CylSYaoYBxCbrb0w8w8RJe
axnMKYCFGfcTrSzyqcHu4qBah0F5ypBw/VI1vbjW6GErGtqYyqboSHRNq5Ix8Igiv82OeisGdNGh
QYN6nXVvRlBWzbtOTqeFgu06TUu8H1RtbOTK7tZJSRqElgcatATCmRCtF5rcyzjbWW7zN2kjqAfk
AqR4JUOe32KL0ybe5ot8cnWiSc3Me8YNUp/TRd403xzBkfTnyGGaxGMKW1r13AlJQkshzF3nVPVb
Xj/WF7z8BUFArKw1B0chyJDA6o2Ty5tr4AjScbYtKPe2jRyKMG5woGQeJh7vj2vDDjbl7O6y7Ich
PMYnl/VENQAs4cy6AVw+mCX6vIkHnAf1atO3j1GZpGQ9uayTGgZz+W+cC6+EuIBBB1q/1zLtj4Mt
9ZYVVIdLQ8TqYmq75e/cm4ENFvQhVtUZYD537roPTvVkOTp2K5/ndcTc+x3D/CVqz6nU1bGDQDEX
pgv2QP/NBgehfWLSjxjI84iS3mOX02nMsGD1us/55Ri8OX59qSFUYfWi/PfxWpuWFx1HdCm7rGv+
OGnyUqUc4H7ERkCsdghM0Kit2LqX9oV7g4wdMntAHCSPHVu0pVlFjCkX3jjLd7/PnadW4pGEnLPn
s2OZ2UxPcyR48iF8ZBYnkABCdaZ3WAreqpSJgj9aL1MeyaPVDkdhOxD1C+3c16N2/vcnxx5Zzul2
+YW6Ozoh5WokdZo533NIDAfR/R3RWoTEgSac1QPLWcn6X9dpoE09905e2nw4PZy5Lh5SQFxZe1kM
p7lgwGmOhFs+6FKwuh3oU/KabRB+tIVN0UPtKrERJDyc4p5NTWxPf6bIzD81UtoK3zKemQx0G0fF
DuW8a9/HvrhxxKThkk9DSK0XZAtvGjEWbNUpyKch9/e62U+PPt5RbcDGNQj2CUNCJCWKKitq5Lsz
6l2g1UaM0DJPCFr1wBcTQOPUfyNdfJMDV58h3dwQbCTnWXPTjdOk1gdF5xzweJLHeNLNj0TMB2+q
xxcgoQ4KMfFdJCxfmzIniKZuTtHMOqR1kU7V91I6+j1ft2NI0XfaLdEhTGRp/aZNTBDA0x2nXrwJ
CNbbFBynaTGiWskKLtEgchzxr0Xi7N0nm8GtmNLjJJpsI4ZW29v6bHLAYYghFBfnVfKlmfVN6eW1
r90nn60RxjwIhSrzHmmlY1LLyALOytEEI7dGli9gfbwO8Asw/vIxsevyMR2W8tEkVCBE7HTP17/9
+ydjqSIkOC6d5USo9UispubY3bZvrLCiA+xHB8jgmP+wjmbaNq/iLF1SoWAvDROdesjydD2woSRu
aepC9EQoRMwBRYzlzrRPKJssAgDzwXxSsyFfs4E2blQpBNa0SNhu5u6bqmOyhNMmpD2QDO6RnoJE
WK4ua2QcouQZO2LE6m8C4eyRJDmgKq9xlA/HdoCW4fY4sdDtkC3J49CwcWyp2d33JIRDohT1wYnM
B5wRf2d7Kg5IJLNrBvcKLjEQSg6BdGjEPtfaKkz6v2Vntucku6qa0SO662THmz+dzbxHBJQmzHVx
VMdrWnXp6M+aycupPevNao+R5BxtbbPdDk566DyGtThhuyBjh75xRiM+wZkprlNsFNfeByiMpJvT
D0W+hl1ECAV2scrvQ352Bia6VsLRZNUsMbLe2gqOupHw7cDNrV+YlI+amZzQVG9yhfwhZx0UVs21
b7x3w0/fs4wWtuZ6muBH48e08VtvFxFMeT6FwiKrHgWLtW/GIdoqcoTS6Rez4C32LH7BmfsUSAR2
UNggNZnxO5CQlC6qDSu/RXbkYbcvtM+8PhEeSopG29VBp+NVnv3ps1LyC8VjQ3uQED4df+h+W52Q
qatQK9be3JHXWIzyqhHms6cwLLY8kYK4RzQYJzilWyHiII1tJ2CwGVfmx2Ql+cGaUz9gw/C3Q+Ay
o4Pd6F6GIkdZDxUkSdGvZqExv5oMbeh1dUSiv7Wod4O2RYgrGn7Pgn4NTHUeuHjfjWSmCI2XEyBl
F7HPREIlvzrUMV1p69rzHBnwKiawzYXk85L4qmvHXjFgfZAOJbJlsXNHeE1rSKsbMf5Tk3mLYq4H
MgE6jKLqjjP3yJDeRXK4mXGwZnF0JW9t2kWzeSOV7zGO4YdZdN65AxS5JHdOjuJtkMWpGwctAI4Y
xz1r6Stonie/yd899Jq7jovLf04d5gu6RtpWIrtz3K0gUvPyr69EOXefWPlZevKcKesKVDChCGV8
ZiFYAQ/tzdUVeSW5EGq+iIQYda+ELt4NBupDk+BWALVGmzy3NYtlHZ0vQ89dWnvX2vQ+ZyZyRKfQ
OFfybYqzD2d67MWrX7rdNkbNHfZugSkxJSIEsUFLsQb5TwMTzuRKI63QIcSa1SwT6RqbTdL8GfyI
YRWTARcH9tYqijeWEvEB7FxABAIpkHK5+H57LzJ6PYxEZ9FGWFpEtuGo1fajiVIXr822qd9JGSLV
A28osjfNCnKEHwGrfXJEmfdToLiYCrUm3/pxRvqI+hjbUe5rUKubysHZlNkgq5VGXKuBYHoZDq08
qNzxH1Gqcii1Bs9wYhWZfjkeIlp1IUCEBzb5fg//vpCykJxqy3ojy/0//1RKUrcWWDaoPGtxzfx5
wpdl7v79rQeJcf33pyT1//Mn20djhxiZmc7MwN5p6uHgZJotIJ5VW2l6Yo1LsP6XuTNZblzJtuyv
1A8gDY4eU7HvKarXBCZFKND3jTvw9W+B976XmWWVg7Ka1ARGUIxGEunu55y91z7DhkBJPvD+dABe
5JGj1qMZMQqfb/95ievubMVGuIcSTCxJ2I/raIzKs+W1zAqJy1vJ3jZP98uA+t3NaGl3Dq0vu7Hd
R5AhCS5G2qvxdNNYFEEMjcZ2MgJtAYQ5YuthSUpMJL003PDRdkvqQhJYuoEOYPJWyrF5bMeQUj/K
d4On13s/+hVMUXFFNkwcUrSy49A7TaQjfUR9+lxPY3eu7h4RzTF3g1uc7+kejmH9BTT9Gzb5bxTF
X/8PKMz/SLn8N3zmfwJm/n/oNRIWRqD/bDY6xt/jv5mN7q//y21k2P8QprCxBaFUcwQTsf92G/n/
MD1XN3QhhO6ZfJWv/G02Ms1/CACZQhcO+DbTFjiE/jYbCf8fzOh1HIiuZXmuqdv/N2Yj09H5V6p/
oe7yf6MgJlvD5V9Dtcnf97+qfzEbwaXDoOJw+kj9qS3lKhRIrvSnCVwXMQLE5qU/2FS7PdzIbh+b
/smoXP8iQyCu9gCrh1RWzM75UzxfBm/YdSqWS6HY8pzeT98SEHGjJeyzUuXT6GD/s+P6nJvSp8ur
zDV8BGS0QiH6tS+oEbIL+COU0JUtj9L2vnVTmk8+AX9WOzRrqVc/Bi96piUJKkRPX5U9FNuGBIb9
O7vZnFifnSMdBbqXWzRWOdlMKFGfbXIVT43Tf5RNoGOXxcKXB0G4AafCbDgVW85p9VLkkXcFJHG0
nKI4Gmn/5Tuu2LfESwEbmjMHpyk7kEq0dXxh7B0APesK1e6i8pGP2TL2EMRPw+PkB90upwvzUDUO
mStOaaw1H/mN3tUS3SaxXOCtdSCByt2meCopLTn2dfir3icBt8I2nekztLKLWxj5OcEiuXEG0S+F
k6qlHYTtrm+cbpfmA93FMF9jKwpfyY7Ql5GfE8yFv5YtWfbLdPQIfmkc5wrvy4AwQ0OxGWwc1rip
rKTRv7Hqr4QoP8cEzaBFAwZAT0Zrxc0OBTCEneqKr1QGv2WqF9fUgLQIZmoVKxH8on2Lh9ghb84c
NbE3y6S+ZFa6CCklH9NG5+yiMZp3gy05IvYyrkG5OzQQEQrhFYONtAGjV90M8nf3nYcyBkAWRHxs
HcsaAT/DcPOLcIp0izCSepYqQ2I7pmbzb51VXpIyRvjbz5EVpGs/ypzjEXHR2iJJmp8yrsZ9lNnx
2spRgmpaj/FqiMyVBfWc5j/x8kIWs9Bv+HLCHep/Slsbwc/MBc07IyfUtu92Y5xi9cHoQBoxdo/S
MW+trifnRnrn4tLZDPO9cdMXU3RRtv3UCz4FectpyaNp4fdgSxXcjGWHim9ZscE+JKlpsx2FztEq
SWZOhuB6H69z6uhRH6MR72WbYUsgK8pQ3ibKemPJudJfVhamODaGZ8W0cxehw5Am1AwBl2IrmNSs
LbAT234YizeNYr3xcvczBDFZcSDvy+KKxOCKqUZfl2PvLCMp64/WyENKKfRrSeSKa5DTGiKPG10C
1TP9U32NwfaJBG7srqBMLbM8tdoZJ7y1CXS25KZE1mt4c34UQTAC1bHfa8sq128oKaOb10afg1dF
e9mTO8vIYziLCD6LWYpzH1q/HbONb1DM5BLsk3tWLsmWKZO6OTK9vqYZwTqD/AJ41t0MS+jXMv0x
8ohivfSBh6hmQ1hyu09D/RHAVrJP2nB4xiOdr7VRqFXcErsU5KgnZ8fT/WLOBqiiAxXQ56SrhLGC
a+u9RkQ1X4PJVlcNcty1IauW6FdCZXTprMKhQJ04XwIItAfo2NqiVX2yIEM2PuQOjKP5KLCwIqO9
pFPYXuKI5ulsGjRh3kQpJvOs80GNSwvxYRl2pIILjtA8ZwfZtTR9dXTMPnoqAn9W4/k26Urckrsx
T1EQrTeJK7ZKs4qrRtwCsQP8KPTIei5rju1RhBXEN3Nt69VAztuwQLkLjbOPQoIbsFEF+CIK7FFt
/tzfbwNr4ITrl8ve9vN13Hu/e2WWyLsh0GL4hGC35Sx+MCsjO3nkO5/uj8R8e3/UElNJOXgsAbaz
2Lqgah+SNog7gr+GrTFkxdHXhxq7KeYVgnHy+AsF7W8gkA3jIyfZcEwJDpHLpR2np6Sy2osIUaow
fMmPJlK8pRoRSCizAaNCDNNusLAPdMFgvoR1aRE591rayn9OY+i1sUJG2SLdbsz+xQ3NZhvXPmR3
Efs7063BCJMxSofIvoVpXS6cqjOPuksgkLQgwTnMhM80uIYzeq+cXNXw9X5nAUrCC+QynZ/fHFrn
MRGyIZ/orIlLN+4gjw9l85RNgFBLRO47MekNkalEiDemi96h5+wo+HvbMY+wV3ExR/8Ndmy2z1Th
nQwqyY7x8uOglzEJKeaw1pVnPd4vcoD/n3Vq3MVwYRgL6gGiJle7Mrfit9r79bYXQPnvz9kxJZNS
BARhQe0epmHM9/jJx6eGZqLyZXi734HAYJ49GdWGuS6xgxqFwW4yjH0OfphOIp/QRjSPrj2P2PJZ
KiUnb90FXbogrI0YYbpp72jNVy2V783njbqkCTWSZJg427Gy/nR18/cnICVMdoep8tnL3OhoqZLQ
WC8pSkZTSbbyyMpcjHRzKDTMAckK5rOz1kbBbuzL20jb7O9/kOwDos4HDc9fMQwRoiihrUrdXAaW
QNYXpS7xHikxpEaTPvsxv10rS8y3uJjQoCtr/DLpFTfOZjZ1I6DhQrRLcI3Kqz5oweX+jFExGpuK
oxk23rFWQ7/pqupLMmXiECKD4Vg7TtReJeATDgume45Fx2k+sn71eQeoyDBR63lSfNOuRi7OW3I5
dkJ7DZ2Zo23FcnO/7X0m/XHrx8f7bWaMB3+0V6Hp+Uc3Z5Fl/JstyS6eNvfbkncyzc2WOUJeioYq
5hg7lobXyw8JunDUPijt57jv1CUbtPTVN/xtCEv88X7XUBratVM8JyJHKoxubX5NluNeJojjpsvk
1oWh/R2XDLpat9QeAV3l+7iNw7VtQhbJKEb7RFnfVlbXYJPM8AJLlKISa8zy/kdrpLHh+D0MGH6T
wUddYT/Q2A2PIXjbddcp1OgVW0SUaupZH4i6LzE/fWSG/T5x1vpxPCI2oaVHD3FI2k+cqK07tHIn
M3mzpN8+Y6fxd2WDEYxEouFL0DXXp+GzlJVcUzQ72z6Y5DFmUXgIieu0wmZ8F16FID9LsYczWntv
Ydw/0OK3TlEtupfKH5cV3QyrK6c9xPCcNrN0kUjMD++XnIzEYyM0Tg64oFQxEVDulA3zTISAq7/u
J4HVrVOqwGGsS6TqkB4fZBb+FBbjUQl1euUEOfAr6T12NNQec4KYb1PhHO3W1t6aQc32Z1I9I6WH
74kNpddwlQG9WM9e3eiPl7Nf60SxBbwHnwykSEvfR7yatJ16MrGTnacxvZr8smvUmdkPHXBWO4yz
C8g2w6asJO9RAhyxDvfX+6WJq+FaD2DTQ2Um2/tzZm6T06ZFEwMT6xeIsOlCQ6V/4VONMTA13xwj
iI8hGv7F/RaR0bgqiP3aZIYywZZNv3Rn+D/+IdeOY/aHd9RuwYcTime30LVfFsC7uvezPwS/rMjA
Ykw20o8YIsLIHzgA1OiLyIsGpuaPdDmFAZ+siIIfV5lHLSRKVMsG99R47P60MV8ZfXkbxjxiQ3CL
/QrTf49/Iv9OK9ifcWs7IMRSST+USez9C/7sD7Dq5q0KT3bnmvtoxGhqyLB+SXwxHBMwYH/dghQj
GVSW7/cv+tJsrlWaHO93sURbhc+OzgKzRqDHhBfBkIdddr86QcTjCuQL75yUyXHQHl04YH9d/nrN
v9yLQu1nUdj9dVrWvSSjPa50UaCGH6ERpTr+QPwo2J1zQj2soHEu90dZnv7O66TdNXHkXCCFORcx
Al9PJ7Rd/L6wCGfDCJYr2zYAWF71sQ/3doh1WLjh+AmkGc2Xr2GPNXm+DSAz4LT+TNt0S9Iv31Pt
GFvbNePd1JAKWrl1/aW2Tt9kqIuLhox70996wmX2lard/ctUgtkyJf75KCohHosEZWIz/7mGsGPc
O0V0dVEenSB5X7FhvjJ8Gt9tdN2LrgJHzcd+fE9fwEEOT6CFj56pGAcQnbxNq5ief0VAIeJA8Yso
zJMl8vKt1QIOegHBOLIJ13yOqQ5ITdiMcdktWwSyK0ckxcqSHogMj3lrJCMmj/Ntgprhen+kD+XN
DwIPERLP3y9NgxjNTuPPfz4V6dHGaTAPIZJgGD4I+9Ux2PKbqCyXdVXar7EQDrI/nMX3r+ps0Auj
jtw9xfLVIKD+BCKt2tkkvDLNbdIUDWxLfyoiwG2KiQKCctBeahy5I/0/mpRdtO0KdiyslrMWRRvg
IrtodFY69muH3QDwAg31Lmbu2viZ+WBKcib/utcEAGiYc9jDpwzVgVmw4owVVZBIQWbk7YVvqGD8
wkWkolil5NIt26Jhtl4EO016zIB7eBWnIXUT7C0CYJmfESbFU/98/v5Io9CUYVOdfcLZDV2rzvDg
ahz1Wm7uRsf6jK3IvTjzO3egS52Xddl+wFgumE9V08Efwulwf8RcCoVCgN/Yx9C1/N++cH/J/WLP
Xg4roYk2KmAFMAebdgt74bUpPEnflnCB+yNnfnS/zfqk3cLV/OsV99c3dYz2MzbVU9iajG60WGyL
+dYobbSjOXY+DutgSEBe7fPeTS+tVyP2jssr0MaRaW5YbSsXv6VeQmAXbeOc7CHJ34bUJ1SCoylY
jPGR0IXz/VVm22YHbBccbGwyI1vvLa2JKYzAOz0b0/x+Je7o0R0biCMFFDDAETEMjLkpn5F/hFSx
eFc++NFGg3XW2KJ7k9EWFHnx3tmTc1AmoKH7rUOY7lLFAeYpyy3eaxBXLJCoNDiybqZ8sBAmfrbJ
kL/GOv5hAnU29zvSDo2LU4XP97vBcxi5wy9F1yV8GBUx/JUiocbCR4CqfArWzr1OaAdUwmEwvXVg
VAB/BN45QVPT1ChzC4fDFqFpQXJpWOMTGwC9Tf1zdYrb0PfmsjKs7Hs2aFaZ8x2PZrm0qUdPuJPU
eXSwg4UFR/taIE9A2bycOtzRZlCDKCtKVMqG5I08X6wgay8YOcYtOjEEsfNtVE3w+IbSXHVhQPiE
mw3BXociMtm0Z3PUGDfNQcI1alO7q4Dt3Qr8HmeSBvGnclfFDcGbYeJSVUOqk2Q+n3Dof7mDjevP
7TEy/M/zUZ9NK0j5wWrOLxpizOFwDTmojsNPr0VPkuHOl4mejINKPT1bergIDEKhm0hHd2eO4XtO
TG8zlvq1QITxVAt9C0Bce0sLw93VQ1hDns7C91Z2DBnKJNj3fSko/OI5eIF+eNk2ci28mG7d3DHn
o8ROOV/uj+7PjY27l1WFRN51fupIVXt+R+KG3wTza9SNW2PUUd2in71/X/fv0KamYDjcPt2/+38+
f3+Uewy9Q6DSR6kLtVUxYQvCD9NtwX7F3N6Mnowi6Pd0+RcSt/uN1nx8hiF9sAaygO+XqnQzLNXN
tArr2thYPRoorJlIn4rKRdZXu9pD3+rR+X4huDif5e3aOuftfrpfNPr3oIAUMD2RNKcMRfIirC21
Er6jQ+sNVqOgIq8t37vASfMvpP9oUF0ROUz3V7h+m4FNKSx4GgBa7FMajdUprfzu1JVFf/Km2kZP
Mj80ECoXpgr391dWwmAtR0wVunQX3JRkzXpOortf7rd6nhBNSK3zRaYdwqJ/f8n9dS2CHbYkdgJL
yOgCYiPeExV+u9+p3MV9fX/YK2BLkzWy8/EyWghykxgGaqNecxadG3V7QAXTW+QAE+gNeTMMKW5O
iTK2jycEaKxik8wBns63zGzcJQiDjkGc/96Zff7sKhWs40GzlvfbEu3SCRvxO5js/DmdLx0sjKnv
k5vRmlsrJwhP0wmjyGtPxwEkMM1hK9mq2dDkDdXceXX85cAZY3zoG9oNw/jN+oexVP6yff5FFbXO
rmqUDoUjSF6HzKi3DUwnPuAgHsc219Ykz+or2WrhDh2Ztjbg5JJzj8pnMqt1k+9HhLRnDDScE5X/
7rrvngIHX5F4AKje+eDnVa+hphKmPjGgDh0bwTbgAcANxLxmQUQB36klNauDKIzerlaPmIGJLqL5
HJbX3MUlJVRi7JJWBrvUQKYzzYJKVsVu1Mxlpyf4JP2qefQKSpg0k3If8J/EVOSckm2XttapBgo4
kUGxQVn7mls24ha3creGiUAWZ2Kx8lGux0rzj9NIAn0+oZ3prfFdt4I/TqMHC+gdn7C/aUUTfB56
YlvjYj8w6bZxrCI2dugTGEPVrwhCLzAd9Q2iZpxdbWYmB+KshhW/vk0XUMmjx3yJkyrbuRQfosFN
63fmR4Xm/h02OplKgT+dpP9Nplz0Ylc/NaHR7ypu6wPV/8iMlvq6DvR231meXOsdDm13pg1Uea4O
OX2/JMXExvm3MRAnN2G6lGXiHCIICeTAnzmI/mktJoRTXw+4KyhhW2nyh/o3AqHgxo/xDqHbyu7b
7hyVv6EOBufIh+WCaGhY00DNrvyC82vYhfp6qskBJTd86WK7rNqmvsSxntyg6s0CYAPYtuGvuqZZ
ukh7z77pEc1JK/IhI9EQWxNdWXQGLRnhwEPOJXK5Bz/k7AKrAI97faxK68mujGmTx9SXcUYeMAoN
hHtF9QQk99W3rfja2CbylNplebJ8eLZ5smVmmm5gkpyKdKILq8irrlq6gL3wNnqtvkSY2I+2hSPX
rbJHoqIWWe6/1RnNL1ICjo1XW9dE879lDLQzLXWaYwGM2s6j2NBVQM8g/VPVKjtmMWPm1ijhgCFT
Qq7uYfrxz7oPnsSTAM7SyblKH+dAHPyY0oh3Oko/4rQ1XNqoLryJyq5s2ShdPVznLX+1r+/EYHY7
qWessHmA9NM8QE0hqaAuGT3XH5br/M7NqtqXWbIl3kVtpOrxGtIJygNDriGCVBgznht8r4QQ6PlZ
ZuZj3sb5ZtIJYiZs8TVNQCUALl0beJeWTuuiauW0sZsnt1Hnmxet/KlV66HPKl/pIuL4QIUg2aio
xxuEML77kXedfh1C2ExTGYBwKnE2UasQomFWESQNM2HGsuj9SVxaK0svWKVjB7h/JyDqNGN8SDh/
MOCOsjVDLsA0g5lzgimKrQOciTISEVnmBIfQC2nkjeu2ZSkY0uTSAVujSYNCxK/i8kVa8juQ6CL8
BBtRPnuKx6CZlYXbFsTykZktvs3Y+QhHqlKB2WAhCkCvfStWuPOJNchd9LAoCxtTFqhiOPfQ9D3R
fdmmSP2tAkVMT7r2VSRi3RX2IWZYLw0/38VYOpAC4UvPIG7QVGDmE0rQ5PzE/Dp9ZNanrQtOYWRJ
huuKtsTCs+o9RHbrASPPdztwKGyKdnrGFPBCNzw9w8qfnrUYt31TWBjq43SbCqnOemJcrdx/YJUp
j5l6pHm6Mdt+ZUFueBRTCVKWNLGtlRY7Tod7M+jqE9Al/Wrntn1R/rEcGYvhj9tJxpr0Gzpt5ybl
CSL3hwb0g49C7q8VTezYc68EPS4LUWmbnuCf2HG0PQfNW6d2epVs8x6sDoEmnKYsMNvK+YO6e7jo
2NYXrqU3O48x3IBT/8Fw+LDFckGGudgM4bol3gEzPULPKBIpBgmt3UNcifm4E/9hT+aa+Zi5Sqzh
EOGZuNlJx2aYI8nzcviGJbmVK2VYTzMU/UL+H5L71Pd2eJKWteOl9DCFQeM3fLTclywKnRVNw2dM
OpilR3+Nbless2oMP7pQWziIJwXnxa9IIZwozHp8ytFA+VIQul0qd4OXb7BN5MMoxx8SjhdVkr35
sY7HzQmJWRnkzond4ZQwBF1T0ASXvv7QY0ns1lSbCOSeEdPZ5CYIfdkNoXgrLcQbKRSqnCTs1EiX
XiYFKsjwRYaRtjEmRyylqEfi1ipSzRBZrHpvWveaEXxwLIKlWv8ek47P6xg/GqRUHGRHHkw5Nlvd
6R/LiVDDAFvzThvD5VSjU0RdiJrGEwd+qhfd0tUGhgX6Va3I1mwpwSnofGDgzScuAHaMvvWJsK0E
CQ41VOs1YHvnIt3pAtl9vFUZR1PIewtAX9AoiZ5Z1srBKW3rj45qsl3vO+UqfdaL/Fuw7z50Aytz
UnPe7OyPmVCSAznCAVcFm3nPCTN9laV4BWSYa2D6BeCdqZqjl1NIXyyxWOR81KPGj5QzxRHQPTqd
sIE0FH74xJcsVT9si0aRapaI7yBgmOiV8mUYrXARj38GB5uJ6Wcu4WjmVh8s5wjjnIiYMD/YHq4I
vfOxRlXWtmUYfmJ6KNeDUuN1tEwd4qEoni0mG02rvTJUgeJcX9ChjThTw2OsifRPotjcXKQ3aY2S
siVcY+1oLOMZ2j7DKN7B/4ZvXW9+N1lw86OfdrJhWVTqqa2cPZlU3pX0wHplBJW+SVLXeB01I10Y
6gcBaLmTWmI8j4NBBiI6QwaMRDtAQ45fTY1SFauy3MbzLbZuooZrFGNs67wRiksWxPmVZG7yjdvU
2JTSHZ6HpOdnUqMUJMEMqvxDMZViaWo4EKIofW0qUSMzevUZnh9aAAuvNr0zxm+Jfgryxt6U8JWx
FvTV2dEWRgakMKRNxoi2F+cqDU1WWCIfgTCY+uL+pMzK+WPtx9tyfo0IEnHGwLnDBxEfcMrhNLQf
i7bp19h72VxLgVZKA3wVqfqYl8UqkErH0qPZpzhUI9s5bbrQG9T+/gjuH2g9BvErhQz2QbaqIOAT
gb9ZGrssh6yUxU/emPf72s2x1+bMeYw+efQ6Mj7HZoaATR5W7NZmp7FfUe6iqicawQ53GUaW1E8O
WfnEIBGSWFt6RGeYr4ze4wMqwmxthET9cOAG1Ol1fxovJQcadKmwjergkD66ZNLKoSAkVaWedc2k
kHVrJaZfo7H0Ku/d6uurkXqYRUGDMGzU+oUOi3HmYvWH+8Vutf6QkJT9UKqqnR0SRGlpzmVEkGtM
Kxlm/NL9LNgTheHvy5Zfr0mM1TIO3PHk4ZXEUp1eOCXQ+4fpcrl3ye+POhqnvMmmYh1UqEOc1kQn
n0VPVT2RL8Xu3VRTj40i6C7QVLQ09y/piKwcxxKjd8N7oSM3HsPsEs+tBCJ1iHWWZrRtFHjs3njk
mXYZCzvZbLGgjEfPKZ/oyL5ZFuLh0Xf2CHxJfRvwA1VuhX02xyHXQMnZ+2GAfrjxtaWnOMJwXOtJ
wSJHFXXwT9iiKwxlcsYlp4w59SpVzFpbwlA1Ya2azIjXYME23SA+2xaC7JwgxKdKbbP+aOfo5mzd
WuqmHTChblj9iQJw8rp+yrP0gCmeZG0928n3yoUSqpCLEqWFVwKrfxBrOb1Y9nxVPeJvyw9E0p4T
G2uxlmZk1EU7/AvBUlPIbPXgO0kx5Hqamy9qDI2w8zR96faQ3w1n9p3kpxpI42KICMvotO6XKUnJ
DML6lIbuUzn3bcjVAAuk6DqGk7eYPZG4v4YlZnDjOsYuJ3/N34VG80pgisS7XlYYSqHaKKXxlPWe
6324jV3t0cSO9DDb3VpB8kQMIiuqkPp6slqJlBSqvH9CyOqCWNVe0XmidYwEej8cY2ZjZofKTW9D
w8oSIIVlmwGWpVyxVgyjWVLj/JwP2ja2VbKsQs3GbF/B0VbOeqiKj3LUs1WC0t+2m/xsZs5mQHK3
Yyq6jLSxYEdxtyGkBEjv6mWER3pMYhffdlD6G7wNzjKvO/LkCYlPDIvQFun+KEMGF4FuUQcThrz7
ntAyXQDtYJElHiZgEbJKDCatEb+MqZ5fGWxe0fA4O8y/Og7RCLtuVdK5dHPGDI6PiUWbzK2je+26
NdigysBVePp2MpdvvtY/6dkIZCFi2KdCg8TEtHe3thpfJVmWNxaR3xRwR96/KGkl52NYTsh87AT8
jnGwS0vc/P7Gf4A0D7/C0DFY1FVldaL0NelTmznLONkAnCZO6M/WTh6Vt8yd2oVLLO+qG7OD7pEA
a48v6BbVKjPtH5e0Z2JdKBtsBs8lXfMF+VTiSublL8Il7QdS+JqlSHALArDbSjrf2zAkSKxrYoY3
gJNyyYNYulRCrvvkGsarIg+VrqT1qw0sbed3Ld47hAxphePY1vXbPCLbeL4gSwp6BiS5NxJXxapw
WEG9sSs2GJf3RjlA1ii0t5I3Xmx7+rrt9YOCG7SMs1Ruk3HuBJEVstbJbSIpHc1U6nA29IM+XzCh
7R5Kk/OtIlVtDIvszNqsMT5DaZFEoKyTom6WoA3kribPh4ONt/YAWzzb7vjlAwX+1dfdSUU/OpEr
F6f0XuLhrFnMGckKILrWiMqVaYmE8EF7E/RDs8xQCb6osvho47jjpK48mgfpUaPB9Y61Kl/Rxmyw
1urNyU2wDZpe8iY6KEo5AnGDGu4B7+Aih4W6iqpi2BG9iOFFhPGZDqmP0gVOGDSp8p1D1CHHWf6c
u8Zn3ZGDkYOsKr3KPRuaHPfB2OhrzYH9NiakkRE12L76tXHq4vHByvpHnVzIG7yWkTwN9YLUGMe0
J36mtpKPWYtjkmOG/sswJ/wOwnx2atxTQ7cwQgNZXDGyFJqjeOL3RMckSrPfZP9u9LgikdTluBHF
Wrom5KnZpaHCek7o+0641sXwhD6DvqAL6t0PbuWnyU9gLU9BtYkH2tgxize5EQGtZ4UIXGnVO0gp
rNnMOsra+6j7matK1d9glyf64qjHal8pFwwA9AgS9FaQD8xDC764Rg9Na4zUm85o+qWPfaiRVEgs
PXoq7Q31XLnn5Efpn2mi3BfzpYue62y2C1ZnskVyODDxE21XN9rC7u6wvJCl5ml5uGhh2OxRi+H4
a3rrvx/S24w5xGK+03Ej1CLsbpJhj14dKro1DdhUQ+q/k2FMThNmUkJm/XUNWWhAr2y6ElTsODQb
HfU1gDp3mVVi3EaY44goDi5ssTDwwH1tSmtYwizA3/Q/l84NSU42MAq2xBEtemfDwl2uZv8bGDuy
ObH5Do9zA+/DKSB1VSLroZyntP7ymfFRS4YYWfcU1lJbQLHkXFYyvibHUL12IDNU1defwrZ92K2F
vy3j+rXqE4w4mnYuKWpsxnU7i+KoERyKvCJmAIuDlLI+OxLEPdCscehK0tk8Ul7QzjSmHWZH5laD
A0Fnkado2xlTVSskfcYjCbEclTgzaeHKAQbMEkegiFVSULjOoB49DR4vnw1wMC4jWUIfNtL2E7yC
5m9/1LfuLNf2kxHnFL/yjKbXLmiEdx09M2evqVIceYXcUmryA6hVevMYp91YaYgAYgIE2NaqF4Py
/HVUJP4lasCcWGiDF+SFSdSFuXO9X0pykxGDonSw/auljbc20trFEKubg6Rhhw3g2IJRRdp9yt14
O+j1AfEShxtqTahOqFF18Ik6LcOia3PytZCS1F2zDtA8HEiFsqChIYOq5CmDg2wQOmT3mnwshgyZ
HgXVBoI2onyySr06fUKIybeboNvY0uVHpsAogUBEPAyFpu8TL/0MCr05WxUqsPn3GZmmXCU60Wxm
lW0GX7cAmzMVa6voC6Y8w56iu0RECx5ioRtIAe1P0mCQfFlk1WP6panVHUKfgBvf/U4SA3u98KfN
WDV4DxnKFNjdsN64f8zUP+ORiOjVRNayqrxm6VFqRXE1raKuPgxjMyOzBFt32+BsdfOEqWzyTeCU
S4xeoD3pk/iagtI7lmLUniaaBCvUq+YKUBDk6z5UC7sIIHu56nMICG1fDD8Y8Rd5pd7BpZmHjDMn
ppT2M0aaABuZhRbjwMqy+PGTxSp9kS/59I7IxJxXwyMZCTMDnbFKpIS9jskGT077UOXhp0FIz0Kz
AntBmMGj23bFW1eThTfkmMFqeQrH4li5ZnUjAU+fP6zENKzqCiWf7M1mlX2KTOffzLqAXi+GH2Vy
FIkmXmlpZrDUhWNuB8v6ie0hIiNAHCvDSF+0zGKD9ZaqxaqrAEbswDn7q9hAVtGNNlUHhTq6GfYH
Xbex9eRV+qD63l0UVtqf9J7V1Krrb+baTDxb7VcFAvxMmfYg1GMQUr/Q0P9gBt5vjVwefHgfDG89
QmSq7jCZZXPWKhaVe0hZQYeDD35Nz4YlsmmHjVY4zyAEnEvSyBUd/ZfMy8niNqv6XMR6fRZYXdbl
YaB19aDjoHToLjrvkdkzAJhCcU5N5j8usX9zpo+Dg7wYL6wFDKxte+eDUbxbSKA//O0jgQJ/aikG
AccZDSf4fsDqnlhUlVs6lpzygXEsOJv+9ut+PLn5uPR7MpAcrxmW5NlRQyrtIzah8sYe3JPYwQyM
pHFme9mhs+77V8X22aqJmOxe+IS5LdDefscVUzNVWQ/NaBrHu63EEXlDlJBO+DESeyqNQP+K04pf
odHoSMimz4EV7q+7RvKf0aunWq+sBdyvGGvpwpVGdJhSd5W+jUY8ng1nss5THVhnd9Z8qp4SgXR0
uSSRDVCRh7I6t5Mnyik63LLhM2pLIhAC97HTHI5zufTBbtT0BJyuXQ2di2j1v9g7s93IlS47v4rR
9/xBBoNBEnD7Iud5kDIlVd0QqioV53nm0/ujju3uhuE38I1wdFSSUkwyYsfea32LYJy9bsp3I0/j
i10PxSljsRHJTK/pEB0y7tykDGnR+4FI8sr2h4/5T0+LbhuYgkSDqmn3yO9Yl8mwXKPIIbjL3Gca
g3N80SS9k4nItlUco4nFJK4Jc8SGi/qzeXOgt1EvlB+Wh/q1GnllZc3Il95Yc2gL2LkwSrK7JhLz
ALVxKVOSvJJOjkyVISi0JZGmdsW4laJU1qmxdfx4WoITx+bdhD/BnpWvJisixi3cjFZ36Gx7OFNb
ZWuO5c6zcAABT1ZU/O2ZpmgFP4RRvCuYvDah+mtXZfXWNrBideLT44bA0whSGHEmGSypVNwb3Wy2
lGkto6DhUhva52i16c/EEPSAkYvJBkkMS99nYFJC+lk8XspyKFbQRdtzHkUbs9IlbBoOAOAMpkuO
emDVCE2+a96wayhTdelAvPBa+6iAuS+mQl/FGqA34KK8tfJAKO4fbaQTZlbVvnehSk0V0IuAfWIW
gPT1ciUJm3qYochWrmQBRkkMihB73FGzh+gxWO6wCeAyr8kJoNnr0tKbkGCv0pb0jKlzXgAig7SC
g8hJ6RqFlb8n+Rhx8WCuUKDKe2G3sGj6JFlgYcowbzU/PQ4ZoecOFzKNd37RSvKXIqqD1mxe2+xY
6Lmx9ywmSpb50yjveluMr1YTGfdAN1YiTIYHQphx6df0UAmhX8BwvQm6O2bVRJdGhjZs1LZbmZZN
xKhPGmPItWD4rsxjm1IODvyddqp5N6A8/d33kTIJ4BRIUi45jeFV6afbUu9vrDaSKSPWckycRZ9B
Jw7To1YLyCwVOSo68jdIY2hypsrhgJj4W5tu7nroMmjZFOSjDhSW8JcFEJ/kxQfU/EDJQH5x94pK
haDSov85ZjWiE8VETIbxySZt1Oha8i+9/MbI4VToyY8htO/9fPHMUNqPxjFjrAWOs8L6Yj9cW+sP
Qtpr/OYfo1ETpWrpV0vT0XWjzetr6zG6mnzgGzsNie4iuEmAessR7iWkuXwgHrOqg3JL7tymQFr6
ajqju+UZ6D1B/QYEOOCee00lCW81qqoFY78fZQQ4iPh1SBNRMz6R5ekOAcM0QPXd9z+nbVtCx+Vm
Sx2OmgnbycG1Qm1Dzo6xktYH80HEG7qqVxSpK1Up85KGJLf3x6KnFQL1D4KF5uUEbI7oozmzEv7i
H0cq8kdTM8ZLvYA2i1ZUD1WkxVFWFHj5RH+ZtZejExP5Ps2bfSXhl+fR3kZ/3WA41jhjdYJWXbaz
Usfch359thLrNJGSshS5/YgFZ7gcregoNzYa1o0moTVEbjE9SBHJLlMRoQ3kM6SQzLZN+t/e2vVC
/fH9YaKFwzGlv4wIuWvXYGDoENgLPncrNIst1oa6FrdkYOixjPdxXk8rYbmvmTv2Z3hx4jgm8ZZF
6BxbwbguW+p7m0LotdH+IHOvX4y8Ylhgm0RidiVP+NtUje4F21/yoOOQrNh5/iZYqRkqfdb07B/C
Vf5akoy2CeaXHcZS7QZOU8s6BpZi59ZOzK/J6958zmibSQfoyAwvA3JiZxR3sBeTORq2eZ0IEO0z
roZdNhsIEfW9doR+CbUaY+1VoLBgitSAlRgQWZdh+uAsZ1F7cBFLz0gejj/L32PM0WCCUUe6NFvZ
NUJf+WejLZh6eIG1T/VJQwE6wJLAQbFr3Eycx6T746syvFt6uLfwdd00Ld01Ru6vugSAWeNPF8SN
6aOztZ2RTKdJ9e2F/e0He4d9DsLuYJqme1P9ND6r5lpU/JHoca99k7WPuKQKQO/MeceZ2kc2GKT7
uRi2iOFchbN/xEo4PPNurgzJmUuT2kpFxvSSEekxZ2HvrJH2Dw6s7uZl0y7t8/oyhsYrlobhYaC0
WAY5kJEsD5cmWpcasOSV3u5BtgHT9zFm1cZ9Ah0n3RXYpJ9hkt5QJrRXZTOe19lDFnnsSNwifLEi
U7dtLPo3zujtB/JqHoZpQiD0sTs4aWo9lHTGHahPgJ16oK9Y5tiNjXIg1RY57TR/h+dPL0mf/cq1
ilHphICRLUZ7WEOtrjX7LoLQTSQc7aH5sfYa4CBBYvP4/oCwf61lhXH3rbpdRWhqtrakJpp9zV5Z
+M+EzZMBFW+Lnw+EaqXN9BTMBZfMYxpK/Gn7/b8ms6auGhhbGc30IUXvnGoVKtasZC8bhuAowtOn
VEG3Ih+DsPUMO+D3/4szi95KHn6R5v7aBAHN0UywFzg2O3vXhuzmzgXhv34LQrrAta+/SucHRhj/
+f0CVTatYsw6L99/IVmV94TYgKCMWa3TWOcPJ0ymag3oA00fAoHBOkEp6T+HAlOeA/N+DmeVC92f
oFsZvrcit536caDWslqOQlUNC1FvHdJPsv4I/Ex/wDKde/EcAatxMJZTAMCdI2B5HGfy1SwLTHly
mmKg+xFiD45w7dMUxsU229HRs6sraStXMZzGNh4feUbvBYf0gqDQ7rWk0lxl3Lvb0DPXBGOEL1E3
1c86aE+mNlTclX7zxA/3TGLDvJCE0DwDyNg8gtAwvv9pmzpQlvGKH9GtNE+FcGwZSbs5fH81tnwJ
xTBHJjJ/rz//pTBdte33Dy5dfOS059zN91dpqOcbc+TA//29cMOKbQtNff39kyOoeTvm+hkGAV5i
MpbTPk0KhrLz7w2NxjnUA6zi708dPIgQGoOKoyn/uGSbONuO+P3PizLs4qoMMMDz19yi9W6JJ/b/
vKSUU+cAdeL7M5yX/YMBjZZEOsSnCElHUT++v9TwCHv0VV++Pwto7JBgoW7fPzL1olc52Mn1+zOz
NP8Ax9X/uV5YI+qFBrbn9P2NstJniXxkkbzKBcK8i0CiAP/5/a2eASguo8+4+74EXZiQOWmqdPv9
VbRD/gZDQbr5/mof2drGa2W+/v7JkInCnV6E7er7J4umoJshAQugIXlDXtJce9f0d0BRCYYx0x63
AGg4aod4O/R19zYwLltmzmjt0X9mdA606oBWAMxXXJXIpab26XSckxLH2dP9FpsG+fdbNVDm41Wf
Dt+fDpywF+hpnKPnofcM9IEZAVcd16efnnSt7p4Gu+iiLT2axPOnZulSn1pRdihgwM6AmZe81z4b
GzAuYZ2Hf5Yyw0W5YOf+bpifdSicaAKiBzm4DLCK7pEXaXItNHSMnqnbtPwz+ewTUITZxN0Ffk17
wRe6mkz6Hmku/Y2Ufn4fErVznSpYG2SM9fA36RaoYBVMMWKDBnFhkNb5Vq9Q0/aJ0ME9dSCSGy3a
xqUyngh9awZLwXai006n1n03510BHmu0RvJRQMyAEGNRV79Z+PtXvl9p2+9P+fdyyZY796eiO9kA
4zVKeJ4dOqfuhDT8n5uh5+ExEIttCaSun3kVsrfoyanRaGLAO5Nroxu/NMXlRKzLsaYamKhJ0z4S
efOlD2yYaJ6XehekBxHo4mnQPFgmlA2HKelpVDf4ttu4/8p0Uu7zWfJqGeDNsyJLjz7wmAX6bdCU
jSTZNqNJR0vmU3MIcHfcuN72druww1rfp1mEHa7k33flT7gWqAhtmHz0T4iK0uheNhKfHQ1p1Iwy
39B9sZ5lIxaFI4d92JMhRs6evwi70bu0R0NEK+5J4JiF88gsU67jjiALxJCIvm26WmQk23Fj7MVk
71KnRZRZ0k5kU3tzU926jJP123EGsR19gGRDMh4m6YXnsOb3p0IfF00hy9OYuc3eTbjjm7LwnqHi
nDomHGsq64zA6Qxm2f8RBtl6sKOE1Bq+OQ6R60MRLvbFJASpaoj2WoqlwiedwZ4fKCrHYd3lHqLp
hDFr3e/qwUb1SUIGueeozTIFCqMYo79OBo0akhN8qaEmLEJjzY81M3wzpJqzZ9nigg5UbcdtP3UK
TYPmthi8zZZDtDiMCmddbhFfV/nIMirvNOrTg8QNol9kdC8oaflVTx4o91KL8VoP9EUNyPJalL3Y
SGT3ESoKxGPI9sKgOUYx0SdZK+WSSrfbDnG3MxnMPRW6lTt8G6hv9lobVPdKYkZ4ThRwFqfvd4Y7
hjcth6k+EdWFg4jmoGv9xWkSv4EmyPeYQDwGJTJ+c2CxrYPYOMZmo61KDeiIKnTwbjEOEXN+RioA
1Os2V9M2piw9YxiFKDygCHHoUO6DoEnfmESTB1K9T9zRDQband1owT21ml3REt40tml+hhLUb6sp
NBeDM/zBcmuHOoBEw/n0qoEh4vybOeWey2pUt+9fDEhglUZYSQL0qNva99O3vFl4Eex2DMA6IaIW
gU3EX+965fFWMO92LqQ6FG956kSYw8JTxG0WdV35VtZyvKDX/aWksdZd9z3A3npuUtoMVjQ3rsnK
sqf+rR8gJ8Y90NtJRSsx/69GClJgWvb1GqHiYQIPvGyTcVpXzUC9lqHtCOcFHOGbghjoKMBtevam
hW6D5CmedlkS5G+mW/0gdOgYASfdQlt7Sae0f5rD8HuqDXWuwgm+WDRql5hhpFcHB+U53dX1tf4x
cocwMVBIcd+UaTMjb7xrN28NwAHDc1QCJAgbrX3z8Cmyq3C8QNAJUr6yusfUR/KGhmo7WnW9+OZh
/H9wyGMsvv79337nbdagQ/rywzz7z6nDhkNM8P8bHPLakqrzmX79X9/yDztEs8x/ubYtSRy2DWla
lrT/NzxEs5x/6QoMvqsLtKYzKeT/0EPUv3R8jYauC0sXkoHDf0QVG/9yTMOQrktHRPD8kmL8P/47
VBb/K/8v9Jf/+Py/ZW1KgjCDhX//NyGM/0oPsZRhG64gLMCyHaWQMPAC/zM9BLGgtLKa5G0iA2mn
GzpPlsUADSYF/VjNyYgXG9deYNxCGML+CFmC8O0LG6Z5ZKazY21zYRiG7TalO7NUc95UZAPL1HfC
KfxVDbh6ZeJAhhyJPBbRLZ3wbJu43trRScZwDSCrdTRridJFhoiOYjZZZLFL0k6VbhuTEFFqZ3JG
ovAauem0NqPwHmoDo1g7eysTq0fC7fw1W/JNnLi+2WKi4TBWZzq4/t5312YfAX4UXrJjoMcRhgM5
gTMtXdKFGRIVg6tDud5jTCn5hNnYSy/JBhaAlLMF2BCnxpURAvhZhG4CBNAcPlycbS3OaeYD/hue
dO9Red7vov1qXAQdUQb+A7Z0tx1JnFvqavwyUaOIqfzpG9fUDMigrcEs6kapnSfLAlxETkIonFfS
FcOt13mf5sjFDwA3gQQjIa7rPNIgYNQ6ITFPni/3YhTHDF4u+izCGAjdXQyGIqkX4816EqumTF77
IjUvyoeUZoMa88Z27c2EXT+Cwa8P8+7POq6ZHcYyfeG3/DV6MqvkAF1VTuhtoUxj1b60wzyQwUDe
Ne+ey45lZszf0J3i5mFvt/UAQxtZslb/TsUAzS+Q1c7Q1Du2833I7kU7Iub8YNJscuvso0WIEdT1
bxPWBx5L9kGtpRrmEYF13Xw6qPoWac5bKAU7bKz/0oyeqy3KB1I09+xF2VJ2nBblBHivqFDG1NNO
H00QKDWT0LaOt46g/ys45q9ovcBy9zMESuRKKZHxIkbaaUleouQqzU34Zo0jpRVgxaWAI7hSiSxW
BRHJq74yF8Dh1KWNXg09YBzoDKRURcaySNz2IDyiI4aAHwY1ttnlevMrZ+ppUm3sghN9qOI40Edh
4Ce2DPXJLYzqDdkI/rIQAHNTZ2I2Fh17kebY8qhF85hRPxOzIRGPSAbF3skZmc+ZQpYfv1Tuz7DU
JJGtBAAE7chUJc0WiPjwyipB1o+FYFG3KoOjQnGOioZQarqOPBDsomaxzwNs7TgYudPyzl+lzETU
xEATlZq7dTxaDehl0/VE1MgaPQlB2SL5bBRmLHyZ5YoiO7EmXGAGOg3rXiPWYiKR8IqbVO7kZDdr
U0dwjgIKGwpH4oA3aV3VH8yrw7XtZ9SlCgpK7N2bCPCe9Z5Yl76Xb15iEEvRRmjxfDiLPOe2DPGA
6IjJdV5oYXZXA/H+KkGsTs5QAQjRI76V0f+V1jl5oGtRJzGLik6ya18SuZKW/bYvTTr8eQt4QfUX
QeUA91g+la8W0tXUJo18HsDaPGGI7k4TvRzCTm6ZHrZXnzEyXbRflYu0dbA+RZb+QYHbrcj5tTdj
jmTYLuWHZYP/LNMfdkN+X+6noPBBNC7NnpSfsGA01/WMbUdDXmQeb8dAzyA32AVokiBi3K1jghjc
s+PP4XSa9TuaynYX2LQrc3Rh7jSuo/wlLY2e12sNm8ISvwIHMmTox1u/4znuuw4vhAreCpj7y1B0
r3gF1JI5T7AhYpzU3JG3OMN06uxKaTqsDYCz9ag+drJ6bwO580wLmZgDCM/+w6kdQ3E8e3lxSy/R
GOlEbrivUdkS2DNh2zgzlSFWtPfg+qNzHRzoNqXdc6v1H4kd7VFRwhWWzc0Vwy3XEVQ7uppWlRY9
8b8A6z54ifm3jN1DodrXJH8BwmAsKFADIEbuF3itYxUIwIHx8IopF9psQnXvWd7ZBabPmXbckDBQ
Qwuikre79jj0TrTqhwpARCQ2kcXNMlRxt2q0maErAAUWouPQa9AbLIJqbVjjJQKEvwS2XW3i5G5F
+Re4vhvqJKCM5qvqWuAgrfGzHK6+XlSL3IyHY4iqMe0L7HUpEj2TxaLN+03lA+esRzpRfsLdpuy1
nTUtNnCidEpb+3I69Ret8sYM75zmxant8juzJHveSL+wJ6sDlglkjRW4azG/mzkVubR/BKw/i7IG
rKmFgv4NFoG0q8/QBcj+lHG96Xq7IsmetNWRUIjyjrfOxycR1Mexdn6oAYyklbyQXjmdheZYR92Q
96Exh2Xu9ieJppbBU/XLKkj+jd2faTxUJHTKaIEkQl9No/sELP0GqFIH/A0Y5apag6SSVQJhaL5/
zUtQQxv24+qjzjP4iCEzHUcClGVkeXEZTaSDSPdJCD3PMmYnRVZ6lBZyaxXBl1UHa7NBwc7DnB6r
4TUOvXOe6p8gX7JGgoY3zRe9HV+62rnOyn1daD9zTXsybvnSUnZB4n4mIV8iuEaKHIhVbkynTkcs
hOCfv5fz2WDgV3NtCoPggUfgTnsQE+GYLdgmxkz/9DUUpKYw0VvYCwOLfoMMdyGs/ESpsTV17Q+M
1H5BxbGffA6hbDGnro+PeXguW4ZyqfOOPKBeiCG4wV9nwvoWApyZQO0nEqSQh96a+2UjKv+p1zZT
0YZVaOjVbRjZmqbpPAnrNa7GQ91CTXZ/pOi+yeOCh50jWYj7moRRv85WGrO5RV0WuDNnsXtWkNEc
gR2ygNGtpMKWZ6NqkdFw4vh4IFzzivCYNh4SttoC0Fhh4TPRvcVWHq0L727khccEb+QIOrofOc1S
NKJ0XX10GyEYy9HCM5HKh53WG0KDn70ADWY5T+o3F/sufQqVf6Z+t2t4mBpuPcPxfmgeOW9O86uP
PbXUIttC72nQdm2IY07IGcSrQWhpEdzYN3eYXYjWgpYsRPAS9GCMlcrPBhOHup1+S4+5UVqE/hqh
i7ERzS/dI65HyHHb5zHgOGsI1zgYBKmcDu07s6EcLOmW2m+5RHYXtdd8TOhy9AyQRpJQc7InV3Nu
GRCY4BxpZOtUmE8kKGonQMCVzIBuekHUancaBXjQqdR5f1EReDUeHKw1i9HHPEfawDaDbsBAdurX
ri23ZptqlME1mvXxi6ixFHW9ieO8ByJfDtSLQV0GWy12X+oi95adLrwlENd+rXlSUX/a4FTdu0Zb
h2djKDaRO62FaN7rLkNzTLZq0NYbGizWZuh8alGprbHQ0ZhS9jIe/T8m+vZzpxs3pfdvVm3B1nBQ
iERwziAS+I95ZL1rSTcvytQ++oJjPEagDZxsAXoptVdkqS7aqE+eRSi2MGuSM1EMOz/p/jpmqV+L
CH7tUKNxyqW8ap2913wXxnFPaWd2BjMBrlZPbTVq2r0Cko4xY00iFlR7fyIMtcNAbZLoJx3D2hm1
+EI1v+41NAZlDxK/VzNBPn0hTGu6NhL6TuZj/9Qk7fTCOMTrAFNVB/Bm6U1ttYlM56E3er1Ohw6c
FkxNTc9+FqUFqEcBOw0p3LMsw1Hjq0Oja4IGdGwdOsfdUoYBFq3aE2E6Szp45VabB5bY7rmD5FfH
ZBbffL7uJHvCkI63DAvm4N2jaerBHsvXMvOfDpT2NhPZvmFLW/GYk5eJLkCrrKdTvnW5Yd+T8NOA
FIpVnZVGjy0AEGjlQQqLn6MX0daI4oB2lRatIiWOQtLAAwt1careWjv4q90C4TtRVn9ThVEPPFu6
7SWbeEjEWpeJYN2+2PrQHn/VOEqJYkqvdd9SIuDsGQcevaEAbBtOJtYEM/lqK/8etySld2FJeM5k
rLKWMMDA/4jjuffADb0K/JP0Rb32Yh1ylNbWLD/A8QkV/YHNAplM4xbrBGTfIg5QhBK5/hbNKWDJ
aIS70Z/0VeVPhDEGdn3IKx73VCMPwgZ5sYmD9pcxG5VGgwABNselFUm03wYPlGZV6brHTdw22Y5c
yifyiJIgENFshIlGtGSJrTPXORDMsff69MPW5UssEal5pHgBjj/h0nP3XQZ6vy6eRmY9deqoZmB5
gm6w67v6SSwzTDrnHTHGjfYvIfZ+HcIXKYC8Co80qF7bd+i2V1UH37vAtnPk125Sch2OU58QuhcW
7O5e6RNFOxJogI+tz1ttb7jYEPP0iKCNRqbWfrlu163oEIDSraEvRWjPkoGgBiP/kWf5sK5UdrKn
IVmTA8dOXiEf5wyO/8s39ujI90bhkqbGXo2t4Hc5NT9MrTE33mS3m5Iuz2x9Z6jpcKUaoPBGVsd7
QkIiLU8WogjtrTU6RHMnOF542xNsRNFJ2f69ruVrY5AvQZRQtpyG3kOOgKmwCLZeOQW7oCLuXc/n
ncZFzWdXTrfp00YhDDHJiOwkKWdmWN17BjCcc9/LNETSKh6BUWm7vFI/ndId9mmuUMkNHNgZ7wZj
Q4hkMNxGMeb4ocfwxRV49FVYbR2rezW1rtxEuRkwGenKPZVyoMJ3T8WffUyzKmoSiN6WPhGOmXsb
jVO31DbabPP1XSYEyvGRHIAnQIluAmj+GPV8HaJoDVNhnjmiZxvEGYsJ3eEr+rcAC0+BGivO1wp5
1XKIMknqBh9w7qU7XxpxsSoDtvbM5Y8lObRZK0399L0PqTXylZhtUrvJOZxG9HWmxujQDg1UyFnw
A46f4mirRfiAgkqzT64Ib5aVaPvcm+vNCR6DDJjITJ4HAZgUlT7L9+bM3hNwJZn49XTXbS1/zaXY
5Bj0MWww1AB3B6y6HDyka4xjy/iXlnICFlWAr6vqo6vI0LaJ3PM3mArZFC2JrLZqLmB4nHOUtvmt
9oyloXxvH6GvCFAFMANhQYu8yTvqoG23oW6TcyytUze0fNACxZg55vY1mGBvCpXuG2Zm/wAcuqQM
6B8YKFO5JrD2XODooJ6rtGbp4M48ff/X94fYIoS5yaIvvxjMA/o581COfrihAkAzHKM7QArkbUeV
kzE8pWYHAiB0D98fmr76X/9lVMEFTI17tHwiOjpb7UqweVw+lS4GPU+OuY91ILVh5VRZaq5FysQa
k7/GPKEH9u1E15Fq5aZ18QU3nL2MwA5sBXsrkcfQkDDtUQFALdf1D+n39kuCWmTRZLG+7anbVn4X
UenqdbGOItNfNU7vXyXK6qOTy6OHVVA5mfWiBuauWfYt7M3aj+zd9LV4N/bI9opAFbfvD4kNCFKZ
hNu56N42SJV0ckn9mzNO3naQ/VjiKuaQl7PU02pzmHL2fXyxnKw4DYLYe0FK5cJUXX7yqzQ/FW72
OzBtuGluaxw54fiQ+wIYtLLxEb0aWFIya86ZjSaElSjrjXUfFgXlJMfwNGnSvY1YH9h37z8cMt4W
TNOPQ6ZaFCn+e+o0xsnRWdQGSVejVAPDp5RctIDHelHmbnmohEFiVcZ2UIKnXupkCNeTC6g/rjvc
1aW4cg//GLjLb8oAVMDLymsfwwOUN/rpLy415rKdEOkNac4yyf7wEnbCQ2oYaA/fGLHHH82ECSmD
l/7qJE519GzvyGnUv2TdHxLFiCfHiPIRYIzYRqGF8YNGBY+qG+xCQrqW1VBZr90sWwlRGGxLTIAr
HJTNKswMgBJTVawGP4juoOnTi46C1aQBw9hzgnrZuevWQKYex9JGREP4b0gvnUlWb4Qw4jtyaOIR
h38ftS8opdYx56GtK0m6jWQDMVzealHl24S1h+onSa9W2yVr0stwi4VVzvNmnou8GXa9WbSnop8V
JPnAicuy3YUProHi2TtNWbRXkQCMAUzqbNcK8zcK7/XUm+PFKOwXylYdw2ozXr4/DB5JJbLMs5tS
xkUB33iv4kGsjchtjzQbluwm/bnAPnmufW1RUIOwh9uEFTe/bHPEeSwC621g6V52Piseh84Y9tIr
0XTtPWNH2eclJ9CkLtsz3setTgMnsB9c079DQiYsJcncLR3QQgw8jirSNrMYju1cX2hO9DnMla5T
pjF5CVO+8ZIqW+PpJvde11CDaxUrdiXeJhIWENN7zabpRbJsmYnuHYWYbTKTceOY1FV0HscHG/wP
t241TiPz5pC41Ydr5GtO0t6S02FwtzjId03WPRX5IQWeW9yC0MUKV1ubb+RLQCUdcLXxVCWXlOLN
Uczlml1Suu2uIoUACTEn2aRmou9lNzNsmXZCn8OqkB/amradSmpWZi761IB5NA2dFmPk/Zkv42Ki
q7wZ7PbB0nqbxZ9+1Z84eu+rqMSoMxBkWeODW3tl+QyxsS1LaD4YrL1Fl/jhekgwLCdT/1XmKc1C
4ddLA1UZJbRCTmMPEApB021c0zt4XlLenQIAaMN77CR3T0sJo4pLZ+VzkN15NSfEbGDkFuqYlfBB
kbYyEXDcuLC+7NzmMGJ3gqANkAJQ8BZRyZlNqWKrKJTW7oiDzkzAVxW13OjRn3LSrb3eWz9VPaHJ
T2BjZOpTA1W2ACg8In3lR8xpHOPYY5fiEhZdOx46ERFOBESTq/60gaO8G9yrEE4LZ98DmtxjJXR7
AwREofKtL/EJoqYlf4KUQD8nvcEqaFBqRdOu/ILSrnCwqiU6rBHvPVL1rdCvNsvPyW6UvrB7l1ut
I4ssCnLwi053GAgzXOkIMfYUx2w7KKn9litqcwMuXdkulcseNBKOyegi/5xg7O6UZ8ZMmYX/syRO
zIyCvd9ZYq07/pcDyC9wg21pQlNLx8C7TB7j98Ihi47dibSvGLF0QRYEY0nnaDe4z6YI41RGkpWl
D/da8H2Ndh9HCp9MjzYeLMclmWj6Lp5AsdTt1oZy8mF3z2SmOhNYlnMgnvNPBoT70wj928eRzJmM
NaoXO4RoGgUNUbud7b7bcditIr/+y0M8Cz4Q/noxrQduZ5i444sTVUC/JTBVGB2cBkT2wrpN9ggD
hSWdLBwIKr36dCJocmYDByXq+VAWpOVqDu4nznVA0iKAnvVGUQyZCgiR1xEhbKTONmJOjr4UC1GE
oLbzvhT7IKDHJEPrpvXAbUjZycgBJbpiU/Ys0q0ZJT88Rh+h1V4IB8e5aHbRxhpS+tsYGhjK6xC4
JrEMkXedPN/A2z1Wv3Dr7FwyFz4zk5Y2pMQF49dux8kZnXRaqyNdSXJeu6GGkWCXu0ScW0tELz1E
JXQ90/uMEtyy64gjQYjv2QgUJ8BZ+ToFVXXopEOl7GnmSm/nIOM8SUBbiZyRCuJ/P+1bXDT1wZEj
6J5uItntLexIVkyGOQM+4ZwdDFtgL58ZVdkqUfA9QrPu3yHOrwrHosSsuwFxBV2zSBMI/+Lww0uC
Kx6n6KUk+CwyVbitO3pShQZgNQ/HgHJk3MZywm3YIIZjW9hIntsbtvuKGeIOsciGoVB3yYz+4rmB
PDRltiOXKkTVywgOzS0u9t5rCNGKMiwueGUt+53Q+2xN2iSJRTG5Sb3nvyFdUNchoBeVFullUGO8
q5hlDVBqBhsFSdAX7oErqhvvAgDglITjRpQAUYKc5r5nx3OEc0Xr2XpFPj+dAtDRS8Q0OLUdg1Yp
j6dbIv8Jx2hTRibcTNSPuP4itWHs8v1mp5pgwDEf+OTUhveOeXqWuX+8aGi2dYoKd/DCbdlRleqM
gsYRIRtMooOC8Qyo4EjxlmYNPJDGhxxZIv4Oy4OV8n42TLUWPAMrgjjQcUpKvagE+t2obG8JvABh
7d3ZJoN3sFvNIi6nl9FvKUvM2UroVkhGA2OZsabJskUcz6OE7pjzmTFEe6lKe6Wn+MsDFOIQoaxS
/G045vFI+9teM6kNrOaLsC64aQWtivbWxY26Wu74Fen1qS8mMl9QkXKxLVx0zhYgMoJB29T3TtRf
yiS5jGilFrad/gnKnzhGGl39yuNincfio2Yr4nhokOAEYnDydDb9z67x/+ipQz8CM4TfbnzoM1MG
rcylTcBJwKAAQggZhj+niDTvmPKRux1Plyp+syHcaMuYUrEm/0/OznQ3bp1L17dybkAfqJkCDvpH
TS6X7SrHiR0nf4SMmudZV9+P0qfP52hbVd0FbGAjjkNJFBdFLr7reY1u03ruXTB0ewrWniPf/2o2
ZIHHGJNjqFy74NugQoSKwbWsTDMcV3Hu792k3SQUauQlpcwYG6xcbeT4EQpZnVuYO/TBV9cHPqUx
g3gAmwMn+YjJkXeTUwAwNmm0TimGQsGckZpsTpFUXiihBRNsOt9ti0R/G3YvhuzlxvSLmLrmfBtl
43OkpTB8qOEqugfOtrALGoBltYH50/zNscoh7MBmAHjwqc3fGX72OlUI4zBRcc4HfkVjYWtTpcIX
XnwNq+EpeKT+xNmU6ch2HtwrW/Fb3a+PAw4FFp/3ldfWR2rfOeFSgYQ192OvkdBQ6u+Ri/0OJ6el
pz2PCuDF8lFrppNAQ0wUBjiK09uknBPf8NRyb1Qv/eGyl6QO7ZANnCaw3d9kCvbkUzkfJ3XKJnK7
74PbHXTP+BbL8EPTQWa1Ve0VBUkPar9Fy8t6eGXlpLsQ9OMezGawDSEki8BCTazTFTVrUts1gKLF
pDTDEl/dcRMPCmO+EkAfqZvk0IhdchEP6ziVpCECTPeqZz1KfglAJWwnb3WvqjfDUH7qSgu+iVU/
+c74CiBmRz77Q6c9RsL43fqMvqHiE49WZtMp9ndmuIfQByxmRMYn2b5QQJcjfreddaRUIBMSafPB
CrABxr6Ad/vEpueFffwjFgkcVpoPCIVekw4Vag7Oz/luUTcEXeyrpwfHfqjgYjfjrXR6Dy1g9iuL
ox9oP9t102KQRQ7qvm/JZHCYfDtCKuL0/E5BaHvg8IhisoLVeas86M+UWN/GHEVlVswSGmbSxidB
EqQVBly9q984Ufqjs4bb3G3uOlncdVHw7JX9L2n2D0nCIlunatX09fxhb7svIiWtL5vyubCdA46m
WISeTGTyfrmZlio3w4gkgaodBxbKzsko2rEb7JgHKg5XnvB+wu8/RQ2ioCwZsVnz2DBQwVLGIXys
AXMoZbCmTAgfP7VmkcMxDjlWPpfFrc6n1B7tNYjBQ58oN4xFPhWo+pjE1tAUHjQbmMKI8WUBfzRE
dt+QEorYpzPEQsPDq70v8oOpgqppzSeUvtmNtHwfNLexkSqFkgOLuVWOZ/PKybJfnWXuZW4iU7M6
9uSuSilJYqytiK+9osQIiyG9ZyXsmYJ6sDSt9oHHgCx/uZQ3ob5OfqRSx/kXXd6fD7I2FBscFV5d
C04hQutf/PUXVSXrF+pHw5DPjjWsQU2zJIfTYUEkkZ32Qdfz17yjIKn65GTNlGIzV5ycRuimyr2h
6tR+atW+jh9FwhIvKJoPlVXceiOKAMF4ro34XrYePl0sUCPoTQjHeOMQ4Kr4U2SJj1WDBX3cYoQQ
ppsupYxCyT5QjHIfMvCDXO4auzuOLbvZUntAOY03/WRJn/sEpHjkiJ51QkFltfcpD8mkh/mrJtOv
gV2hLUvGJw3I1FqMuB9P0AhHfcLwsMzLe4PZSkvyXWQ3oAKK+hahOhtdBy/cVh6MQtw4nOWVhSnY
oR/tBOvVSlbapsADpuEulKQAP3HjJAhYfRkhu/cHtCa49AUUcastdAark7c1WJNVP0hjK029nlyV
812uynVpevkaK0i2B3712DetdytxUV5nIZW1lofQNU/qp5EaSGHDPQNxUK2tgRRZarQ+eaDnHpWq
0G3yXHV76PqW3Fqb35Xex7A0PsTkKDkjazYokV44LGECylm4cJ8sYRrnG2SqH7pmHSOz/61iKmLo
vfo6Wo+uXzboKYZvrUnzEabaGnafW7DR4R5SHJZISY5kpzJ3ScMBPISi79Z0QGa1O49zfo7sMvKg
xkOb+BooxGqtteZnhVo4jvdSZzc0P0XF/KDn9UdQHF+GiV0wFs5Dw0FDTKEdwuDHiSwyZCW+hVaM
kchnLy2eUzMfSYO3PTxnFRBRBBfWSuEs2/Hv0damPIuacqjK8lwSCkA3XxH3F6wJ+1Vk6Tuvr3qq
WiBEKtQeclJmbIuKNZrjkx43vPF7Yol1G6vJneHUu9aUX4vAGneQXDauwj8jWY0YCOwZsIvhm9BK
sac04RVPTpichnJgBriDxoB3qxqOG7Wzf+KrLrZNx5FqrVqPRn9CWd9v0jq4T03KoWyBTlaHRIap
pfmjDl5YXNab2OxZx8eldkgKHLBzI+dDdGeontw6BQYFAopybA6bFifElW94J5RMOC72nFVknSX2
qtY929mUmeVOWx6Qjwd1Wo4f1usoAY9Sqvo3IYB+5yGePjlWbaXWfI1RbZ+QerA67qtxXRnGHs1c
/pQZ4hg5HhGhqZ80xcq3/3sN5P/MGe1TlvDf//3LCO2PTO//m7L9x2JDf/2j6j/+NIKab/Ot/vbX
H1C5B/Xwofk1yRarJq7/Wwc4/eb/9C//z68/rVwQQRpYii1rIMF8pH+Zp02//l/6R1U3/oW+0ELG
aEnUj5bz3/JHW/+XiSTSMQUSRJbXxr+909BM8jMdNqWuCV3VaO2/rdPMfxkqSwXHAB2DdMvQ/jfi
x7+VjwpSSBtV5h9x5VvFYz22ibSk4z0W4NnYFpBLyrp6+C/B7F9Sy7fSSu4y/7cr279bF3/rKVXs
EMseh9ZH1+EghFol1pOlgL8elvHuTTf/PzXn20ssPIBOp759gKhlj+y2qjxF5YjzJi4fqPeN/L+s
AhcfAPnpew+gY5z3tnUPsItlIkg7ccjprGoleMiwnPBdBC2Genv+CZauMROd+lRt5CQPzZOZ1b9d
q3qGv8cag1RgPHw+f4mlTpou/dYVLyytAGNa4+RM8opguO+oZT3f9NLdT6/+TdNjqeOPGeocjAsB
D8ENUarlGJ+mnykfPJy/xtLtTz9/c40uw2XNBud8IouFFpQtbQ/3J5VOceEhFsaprv99gTLyqMYy
gfUIEPw62yx0guZ+bLUf1z2A9nf7ievkldvT/xncBo5PySEpgkThda0jkH7bPSJSlNwyAVN2VWGt
w0q+pDGZoPONTyP9nRDWZyHM9m+QvRprJ3OwfvgqLN1KudWb9EAdygbVHkm+7ub8pRZeszYL5Vot
bdt2U+2U+RR4B37B0lXTducbX3jF2iySs4a0X+DiCpAptbayqcFGiTJmhxE13fq6S8wCWVgNtZV1
qJ0c8pG+F1CRjQyzlBfexFL3zII4Z12F8ElCjB6ROPumjmNjn16a6ZZan8WxCVlOgFOOH1mkqMkq
EeXGLBKzuPLmp8u+CWFTL9qW8k7/0WsKFspuZgFmQFlxvueXbn4Wv1h/pSaCDe8x1f3Q3najFavb
ojOxSjt/gYVZTtP+vn2bL3TcK3VxctWQraN3kAVfMNEDsnKi5MqLzOK4mfa0FvmbU9Vk3+Kmh4Wr
AQpnE5M50aXv5TQY34lnbRbPnKWMWUid8wlbMSyBcZssObXwPP3QWhzZ+Ord+R5beCXqLJgpMKmL
LJf5KQDQ9WxQoBP0kft8vvGFYFZnwcxRuWoqSZ+fxHQIBVio/IIskcqfEGDYhTGlL11kFs6Fzim/
mST5qRY7FFGbMpmA5JxtYABFkfUDvJavafLFhL/skgjNOBPo+18TcB9XBzgO/k4kDTD2XW990pUb
1WDrNKz4Q9OgSm4RvqS7JH22a7zkXI5Idp0FgiqlYrj/ZNmk6C+sL6iGefeVT7U1b2PPYTuUN72b
sU3wn6i+fG3RyBejcoPXIHukcirnd6gGRWfpZamzouzeuNCJS304/fxN2CPNa0fogjZHKWQ37cGh
ED5An4vwyb8QNUsDbfr520u4HEG6mOecpNXf4nryTbry0/lhttT0bFrRp4KDqerh1FicdZmV49w0
AiTH+daX+mY2p+AhqRW62munwtaAhcCMywZIFu72fPNLNz+bTVILOdMowgwUg4/5C1RA5zN8qeK6
j7U6m0ckYJwCCZfNYY26DYPmUVPd6zpGzKYO10AnTWG7fSqkJreJ5/cvfgjHk1OI6OdVnSNmE4iF
GMHVS4TVXj1i1Nji1zf8FGpqyPvzF1h4uWI2eQi79Up8wfDU1caJ9KeRICjadFc0ZK+vu8QsrCn4
aPNCG7VTSRFV6JW3bdfdR6324XzzC5+8uZN22+mA35XCOaVa/TqUwEGlcojgblnSuvAEC0NUTD9/
E7pxmibpME42NkKbhIIkPmADdhdaX3oFs+hNqLn3w57WW1HunSzcB4b7UTHs6z5wYha+bsPgrD3T
PqV5RXmu4YsOUViglh+v6/9Z/Oq1A3cxyu0TGTv3zsyDdO0anbM2rSB45IisuhDIS900D2RDbc1C
AHw0qvxzqHNyh9WfjQj6/GO8/46pMP77HSPThMwVl86p1FXlaxrU6m/katFVO0PhzOI4AR8L0Inv
i4yKA6ccX3PIcudv/P1+Ec4sgvWhTIzYS0g4c7B5L3sqNxFBotsAc7U9f4mlvplFcOTnjcSeRp5C
iVHl1mmki2nJZGS7u+4C07O9CTBT6HBbc2GycfYnmBcMMXDB++san0VvSTIzByktEamd8ICjAj+F
6Xld27PYTXVD6i6ar1Mec7bqozLjxp3X6xqfRa4R5ZEe1ELFBc8fsWWu7VWQleGVL3UWtyOWVkMn
WvUUx7l8wJJ0BygtuDApLw3KWbBSbpBTvBvgbdeV3Sq263adgz5ZVU6frq/qHTkLWMR2mt2qLtac
UVyjsAaxHlvAL8+3vvAAchawodfATjRpXXfbJyuhFqMe8XuHf3C+/fe/WkLOolZgRgRnhXRFkdeP
eiaPWQYweZBrqv7C6wannIVt25qGk3kFy8IUERAnwLX84WZUe154A0t9NP38TdRSkNH3GNrG8KzK
5s6sOm0HACd9DFqcN85309IlZrErvMFxkPMkp9jWcUdAph87cu20ze/z7S/MbHIWv2oRSdWBT3Xy
OPCFJzzhrN2qvdBB2hRL/9zECjmLYNdxfUWR8I0KDp51IIdsuqRubieD6lUYdpgK3VqQY/gfBBYO
PttUHHv+0A/QaqjF6JVNJ5K9HVE/GAS3SXUpzTSNs/fubBb9GBtVUOiN+BTh3+FWEaa3p4Yi1tyk
8glfxfPdu/T6ZtMApzkmthJchbL9KLMParXiYOHCN3WhcXs2AahSSxLPVOOTDaU41uV2xJhxTMYL
EbowNOzZDAD+I6lqm0MrvknPDRCQldGDHDnfMUuNz8I/kmUoykGLT72R6hzYUi9n96p6XeDbs8AH
PhPFOiLVk9vnLpZSCsCXpHcufE8Xho49vY83YW83lko5UTBS7CmrtbSQRZet89Xx4b40OZXjGGqZ
F55k6ux3hqk99d+bawnfEhqsFBY3rRWj/ZQmtUnI+bJY6/ZSiUIyQrge+BWwt+vezGxG6HK1hUhm
y5M1FN29i8jz2anM9Nd1rc8mBAcjkDg2k4jNioMXhVt/orj7wp0vxcMspKkLNe20IsEAzM+6yyJz
uLPRcR899LYXJjR1us/33scsoP22oRitcyOKDX1KNKvnOi5+Km63Y9JqrM8lB58ZovGQYiGqGYrm
um6bTiTfDoOx6lQrBD93MplR8o1M3AR5n5Hk/vb8e5kaeue5rGn8vR1n5oiAxR2ik9Z02jHXHXHX
aGRlMxgtGwU9ziocKsiJcOSidCgvzGALiwBrNgs4w2RGZWgY3DWY8uUYZ4I2evX8hvJ6zLzOP9rC
VGPNJgMATlFn6E10GjyIseYE9m2R5F0YdEutT4Pxbcf5BsDoTLFPYyWTL6OZcTBlkjrrLryYpfZn
EwCIFi1ysfE4TcJ12UR7OE3H6zpmFulRUYhC9HV08mS8ga3wq3erz9c1PQvzRPHhUFI5eTLiAi9d
yp8bRFUXXuif1NV7g3UW6P6ooERJqpBoQNJxq+CsPDKL9O5jDUZkGMRd3Py4mJZdegOzkNfqDMWH
7qKcB7BBiR+lmVlhXkoOLbRuziK7t/s25xvYn1QxUosdoPPEqtW7MDoXwtqchTV0RSoqAH2f+Mqa
jw6wr9WoSIP8e7tT7fIjLo64F5XQDuD0dxcmyYXv4xzOJCnQzQcOsk+UMa+AIay6KFwxP+Zglkb8
p88PsYVsOYqMvyMvxxSj8KQRnLAMDO41s+k+mHGRfW9aCngL01wNOcJy37qZvjClTs1+oNycv/bC
S5ufUapYBDdtBQut94qHvoFsn1u/r2ga29TZGyNBa/HGEPZOywxsByiBVaPBvhA6744HWp9NuCMx
2aEqro6l3W9Gtdx42B6WFoo3O0vvcXmN1y1syoIk7nWPM3tJqsS+NLGj7Kj6LlZHOZI7SY3J5nzr
S48zm3wNE7YoRmfZsRjwhR3g+AFuQn3XF2irHiREq3K4sBqemvzHnEPPTUPhzTwfSr8uTSoWjwFF
A3nzzebtDChezz/IuwOK1mdTceMAVaaALMOyGK2cq2CgWoJF2Z1vfRo77937bDZ2TEr367BPj36t
mz+NKm5+Un8zPCStN/5Q7ZT1o46ZERaYfX3lA82m6MZp/KYdtfRodFJjqeJlNf4paQtJ6vwzLfSY
NhtYuT4iszS68minY4goOku15gEFryVfr7qAMZv20dbD54KedKwr/46gwPJbnK5qei6FsikhbE3L
TI8lvNXfjdFC5BGBqK/5+Ao8pv8eqlrv6ZhIsvBt82jM1nrZp79VlGlP1939bA6BpOmyteqyoxm3
2YuSu9aqVRLtQjZ3Yazqs/cKB6tyfNVLjiak+AB+69AXDx45D1lqOFWgipb1hdzK0qVms8dYxJgp
5GHD7PEVCcJL6FDegsXI+EH6kpoZ7cJQXZg69NnUMXIsoMQR12Fa6qtqF1AgmIKvu+51zKaOPkUb
W3ZBc+T0BEMEQ6w5Yrr0vVi69dnMEcJl6LTUrY9YFNk/QisGlVCqR8fIPp2/+6ULzOYJiam6qQlC
Adv1BLJfsWlU5cEazdvr2p9FsVVLL5CukR6rEsG40lENQeGlepv6wr5mEyNgUv4dblQMYUNTjuWx
93FuwlkFv6OaNdcKIq+yLeWEGTn/MEtz3mwgDXAwwb53+dEss9+mWX3pkzC+bpBqs2FE5eog7XCs
jlQd7oaqevaKfB+44YVYW7r12UCSiZk04ZjQfBt+cvCRM83ywowxzQzvfN3+5B7ffJnNOBu1uIqY
oEPFXrd9++rhmNO7Ha5NebQ/3/UL43SuxkHb3RapFhTHoRT3gRU9UWTyUKqUDZ5v//09jXDmMpwR
51Nf0b2Czw2crmg6YgUZ+IIV7xoyOloJbVwbffHLtL11ChHhwnUX3stcoGPDEeB0VMmPgeF5lNFY
DlbS8dDg2n3+wRY6bn76mtiOEnYkKI9RIo5pln10LONjrnQX4nvh/sVs/tD1Nhn9IcY3Dlw7ZdsY
86U/r7vz2dRhK4hkTVyfjiZGF/dVNXbY2Ev/QdfhQZy/xMIXSJ19SseqL9ygSIpjYhfeRii9jg8z
RvSRngevreE3v7zQoaqpEyDUzl9yavqdaJlrjMqwlQKnjPIIh0R1PgucoWBM1RQKpw+xT7XxS5aV
mhJvB1PHsOTCCnRhFKizObLRbPDnvZYfXdO5BZuzMxMV/+Tq5fxDLYyCP7jgN1MAQqJW95UcLzf2
u/ltjXVoWq/qpKSy6cL8uHSJ2WjQLDU1J9Ha0cus5KPQ/A6OPIVI1z3AbPYNZdq5pRwLWI8ehWuF
7BV5A7JRsS5sXxYmyT/5zDc9JLJMzatIL46arLbQnm5UmFwrx5NMkknw5bqnmAVjoWBsICOtOIpA
UT43fWYcsRc3rvuEzNVGlt2NsY5/wFHHHBVnlAr4Ef4B5299YYDOdUadJJGAa3txbMPsIHrtSUsx
rLKVr+ebXxg9c5XR2CrDqNVDccRe2dnYggW/HleXpKJLrU8v/e3LtbDeKrDwPlqhCePRM28BNV3Y
TCx1zDxyXciXwJ0L9r0+Veg2sg05HdwNriZuruuc6bHe3L4Wx1NtsSiOfuEUww11ZalzsMH7lNvz
F1h6hll0YY6L545uR0cyAkd4EXexpIi4VEBznr/A+y9AzrUz1giWO3MJX9wUHoLWuYdMd1VMyblw
BndxNNiNUxwVNs8H26A+VbHD4eN1Nz77AJVd02t655HV0GHRJTVAaWgYF4bOUq/MhuXkZJOFmF8c
nZQi3mRwcEdWLk6Z779U6cwGpm/2dQnmqjxC+Ry+xGnFV7koR/1H3Y3pp/Pd47z7saSC6++RmTq5
rlb5NKHF3n0WJCCkavlVKSj90TvsHzG2ckHkiuu+Y9KZDdTKi3rIzj5pILfcwUT7mvnt9/OPsvQy
tL8fxcuoBq8onjnigLmRTrZT/e6qJR7g4VnTHkqRzCxzvCUD0BSUwK1NxJTHpAf1et3dz76+hS3J
Vvd5fjRU5VDF/U1Zjhc+K++vwSjT+/vudT9Jc0fQ5/1k9KOq8H06aG03nCXKjaZpzXoi0a3soikv
9Nf732I5l9YY0KNxJScuvBykjcsIqocOelKG929dX5jzlh5rFtlxGQU9Nd4Fvn3xTsW1iDLd4GOH
NUgctypl9+mtVLrX869nIRbnQhtyfQYws4Qsb2n/BFKHBVymjBuTatnzF1gYvXIW7F0GU1pE7I7g
E3Q7QKu/YJNe2vouNT6Lci10lEKLmgwDVUoe01YDfVdRA3/+1pf6ZhbTo0jipsMI8ai7/ZbN0D5P
w+94EV2VS8R+/O/h67JucaK+BQ3WBtU9K3drbXdGfWFvvXTz89DOIYBVoDpZt5ibCshAbmYflDS9
MCktRcIsrEc/g7Eqp+axwWis+GsYiBM2YSq+GdF1HTRXyRRdXbgN1nFHDUIH5k33SV9cyPwsDJy5
Qgakp610ARNfVlfRXjOURzhy3e78uFlqfBbAVdm5ToI/AKa8cMDsHJqE01bBdRPqXCGDdXcO7p+8
Wy/T3ywC9mlxlYAEYd8sVjGAxjCzH/Kj7UyV+y7AJDxVLmXbFkbkXBATKB2GUf10sNAoKyf2ppRn
fh/o5fM13U5a/O94Gqm4Gnu4RjA3g+w0mK66T0otXF/X+mxJhA9DFze+Kskk1NgiYji7V7TsquI3
nHjmPY9LSBFGozyURt8CuTBRVuU5Z3sMT2qvqu35h3j/FajzaoA0K9WoG7iM2pUv+Wh+rtRx0xcX
UxRL7c9mzMGzK9W2BlwaAf2vmgl27lQIAItIvaB8eH9dp86TUlU5+Jrq9fCaY7mTLUTBQStfY5C5
694dPkWh0a5hWgNmzYYLb37poWYzKaxSfM/FYOOkXN4WWvU82GYCi2JsL7yV9+cLbJj+HrgS7T6r
XxeWeCX0mzoe1WdT1+0Ls+j7t/+P6oAiVxUK5YR1CEdwTUY0RLs8beNPLfz0q7YL/ygR0Mex0IUf
24fMND3zpVWxAH20okRNXq4ZtxyM/d1DmRC1mybOeCjUUTHWcem7P2oo0fq6FGl+KZWz0FPz701o
FGrkBb56qLLxJ+s81CItFP42z35c9Rjzr45SZMOAV7Z2IOS24dgc8Cu6ybL4wnr4/XH0j3IKBRJ9
qrgWtYad+1oAfFar7KrVhHBms5+q2AaqTGEe2OJ7e60ub0ZZ9GvPcq5SZAsMjv9+xZAGkC4WvYlr
dUIK08ZmcAX1J33pcKq6MHksvOD5prDWzACzhMY8pOYQHRor9e8spZT7wY3cCx218A7s2UdIxxKZ
s7ZQA4U/6gcmKhSmwhmvmoo4sfq7k0y/VY22wGugqHT5QaugSgUZIPQwLcsP58fowgPMt4ScxuAd
MxbmoXMkGLqqLU7FaGfX5c2FM5vrhIrRaghh+6DLrrU/TuWHzbOliAPGg5Hzs7St0ntI9bycQBdo
TK96qPlOMcURLA4wyz10Kvw+CN3aIXfd8cI7/yMe+mdmXsy3hXqJqXJlRTwUrh+Q8iXAo+C7G4H3
1GEPGa7E0GD45sUACQUV2oFSFiCtw29prIJ89qAy6dXWSOpVTyMek4IrQ6qW65fawk7Sc7+5XRxB
A9WzA5Wm9b4vGuB1WAvyjeUQ/7pOmg1df6hw4XByC4tlN+lu4wFvzVsDYES2ue4Cs0nEgs/djZGt
HmB7ZRi6m02zCyXs2+uan80gDXQ6L2ioAc/dBHa/lgV5gEtuXF3Y8izMHnKKmDfJzlK0g9VGBfgo
3G/XWVuld+FQV1vTEP6FSywE3z9qOvxi8Ecczg5aDFo/wctir4B3vDD9LbU+mz2GzNIFZ0P6AbYk
mH7kzs7aQ+TzfL7/IST9qdx7LxJmayVsp/M40AJxEKVf3Yx+ZOJ8ZfzghWxFZMgdA+u3EO1t5tjY
1uN1v7Ii7yXO9NdRTT44UfRa2eZ3X8Xpp+zDjeUXhzG1cKeGmWmm9slpa3E0HHlfCphdsOmxt9M7
dZth+WOI4EvvdDCmO/VXaFvefkgIKS+DJ0ACEEp5/6uEDRlVoF/T9BUP24+WyiK7EMaLnWcezIz+
oZsA3CDLOlW+NL6LU3PurSDEPaeVc1PCb0tjHD98LHw8Sb0A7di6fZO70PTGaOOrzQeUKd8UE1J2
YtrfEjGsI5EfpB3ckQG+qVMDl4Hyk18bh8aG/eGIZlcGNdxbd1vAOozM/Ma2/HUq4gk4f2cYmIeD
KYO8wH375jju9A7kWlOqNrzGPF0VxnjfBfZGC0B7a9GpaaxDUIS3ERKASDNPbjEYK8VJb4JIv29w
jsbmFhKF3LrmCMHQu/Wt8uBjEJVp4nb0uxevN1Zx2bBPs1ahYjz3rfUtcQGWGsGxM7CUw9V+PXrj
I3mdfZB2uF8EyQ8n9ndT94YT/d4o5DNiKbJJWhRuTTNYVUl/coietRdoXwwooLiL7/oIS/nW+JKL
aG3K7inR2tcish9qaWKB4olyLdyx3WRJ/m3qaQisj9CN2U/EwafKyD7iP7RFL7Unjbm1vKhdVV20
b0zp7rKsOCVCAHoefkL4evAjo9m2pfazzeNbHQ9PHBNe2qK4i9RgV0TFFqXPOlLHnzLwdvg+YGXE
DxNXuVPHfKW6eLx5zQRiH7AFzILyo46oDNC1elRC9ZllEGBDR/1Z+J22yqT2pbX95CTs+l5VMfyz
dO1ZOPhbqrZd0dCggA3HP7PFgqNIg0d1CJKNBkx93yaasvUx29uEGHRsokTD4cG18UfNQCevytz2
bvgCBGs77+pPIK1voUqWT34F3TUfh5PR9Y9FkceHGJ+JG5Rw4BcnfqpvpV9kYFs3ymgF69RQ8Pwd
gNUm4VczruWOcxUQ7vWub7SNpSYfPar14bTnMHpz/aeThGDaxWNouU+xm/0y8NBcS62biJwYR/GF
SMcS/6mwvnEHBasnL92LsctWQyTadZmJO73FXxoDCQcrY4jASoqVS/zsl0a0Uh0IoIr9Utf1Z5J5
xo0d4kbU4SDk2NGzwHy4ioubjnTZShvCp7D0ys1Y4j3NuL1vNByPZHtX29G9HoQ4tlTbKB4FJk2Y
yRSO2LuD22NFAMQ5SQs8j6p8PVjRfVLj6CA8xVxpqtpvTJn7p8pXn/LE/U7Jeb5qrPqQ5n209kIv
Wam1deDeXnFAhJuodYLbTLCLCYRHNVz6iLH6URtDbdPb+c9cBB9Dak3wy4SjWlbBBFTNAILCvm+s
EaryoLmHIuzjTVgJ/KHy6EZw9sdZ/vehAGagmXIijTrRqq8GDeebimuO3e9p4LUSw8K2fXK97pA1
HvNZaH2KlE7ZIO/bK4X9O3X9ekOVFiZBpoGlmnYoK/vVLNy7PnFe7NDahm72rGTRlmPSDVNHDEol
r6D9Zg+5md5bRGJtq0DYMcLg138FJkXxovDyndcV5WdHhWXLbhv/XBtHsRj8CAjPhtMU/y6ve7k1
M1y4ugrUAIZQGyNMvlqJH22Q+N9kniwwuLF2paLvuqra6LbLbIEzY5fsFSCyg1vGK6/K+t04lODu
FQ/nVF/4U5IdOvhoPmBGo60UKwwPPkS/dW03B6d21ilG3sIAfJdPJpTgvZUx/ZCO2Vc7GT5qQbkX
Opwore9AJ4+W1NYYEPtImi3qP2t3n8rkFbuZPV4V+ITl8Yot+Vo3PEDIwWjuHa34JSqsvNu667fe
NOXbWGUl/b2XNGBmvH4lITM/mGZ+L/20OOE3A5EVGLrZbpXUgTvtqA9urzubQjMaDIfFN00fv7Zy
XCcx5FAzdbAhHdVXl0ZvWEhG+wRvw5UjfWNj4ddd453OzOB8sPvgocIixWjEvqfgfOUmzdaLi6cg
jj5kcejcJJUt15Y/xtizS87C432pxLvY6raW2q4csB8URWC5GlMuKmHH2zpaJUootVWsN+ZGycef
7IQTKgv6g8zGWzO0iH/AApxQA0AtU0XbNJZf30ZD6T0lbhbcmAnfhCDvgNe7W7UdbmUgykerwrbF
Gowng/KFUsWYyhvb8HPjRkQO/PCVy4tD33r0HPs5ZjGMS6+3w1Yo3OpgQ9ZhXKiUY5k/OkXgx15F
Nn4bJoWoZv0SYG2zEkXvbCjPBm1hJcEqbptXUeAViw0gZnGYKa71HjOlwoh+aQrHZ6ZQh73Bmcpt
jD/pWg1RzHuS0hyhJNtagdhflZqOzRyeL8M44K9KfRDH2dodCwRCj4Qo/k9D5W3MprLW2K3eYQpY
cLrufI8S+5bIOyjkDCLchH6Ipjc4kRrdx6Ru/Rs1b7M9Mp0Yfxm9+NxabXEPvDXbojNktIZCwVZd
5M+usKgTs2yKhpwBuHkERLlcKbhk1biV5s66A3mLpaSrbKwMbeqQsK1oMZLByBjTmk1F89FWyzs8
odo29E5lN7a7vK77W0DGFQbbUdK+cHQcAiaSk2VwlWQkY03q4jonLJ59abMCVQxrowdavQYLis+x
EiYH0yjGz90Qh0D43RGvxUrB2ypUrFWkJ0xrWR5RLYvPvfErdLG+He3U3OSZPdyig4o+uGHVfEgc
TU23jY5JsjEiEuYIr37M47bgEbHmRuOuhp+tHBuPlW7Hw+0QUNa2ET7Sp43jp6Lj8xkEH/oM2wPd
rvdGirWJqXZdvw4NjPN4JRR1DH754qVhemfGIRT5XHN/YT2d/QrcfACDHnNoOBZ9k638AFcJr8IS
B1+1AllBlBUWFq+FXeN4pRf3IFnCbeWEeGMqbb31A/jzfp6qO4rqk4MzaOEWX0z3IQpViqPZftxE
YZ9+M1pDOXWOUR2dPA6PApYcR0gCp0VbfXJHrLRyz9e/GLHUHtnImWvRQiEOiLYP8aCBOeng8/wn
R2eyHSmyBNEv4hyGYNoCOafmqaQNp1SlIoBgJpi+vm/25i36VVdLmRDhbm5u93WmPo0txvFwjWb7
ndHgkvTNCCg9cLadl26EHHINX9euyL9vVNZYTZABp/aphzBCUgrfOxymmKaCim1Zv+daz3s2h5wD
q5UvgRCSIPtFfQQ2s0Zzy9e4DfoyKaDbZBEBCNbD3Ab1QRhmGXH8IcyIFWb3kGYvjt/Ncb46Euee
XbMdsALnjrbJXJPcCB+KrAGdplZq4kV7e2uV4mRYElaHXO33XI3etd6GWxx/9+NsrGDaqXzshWtz
+Psvem2/vXYJL0EHhYRifqVKX7x/qzarKKMci9JyxjUw3TKj55SHrnZw8AaGeeesDeihDhLhmA7q
nfin/tw3YX1pQ8emOe8eDFuMUSNWfarIYY4AN4Vz4mSpy+tbNWc1meqfxBMCA32V+w70EHSG/MTP
lbKVMlXvrFuGjwomYMzBKOI6z6qD5zvOndeV04eyRgssLvZJbvvbiADsFOwinnti/0nFz0QG/XqA
1NIHaQ6wvs/iLgh5idSgY6cLOWZtPX4NPSzJcCthjpmySjK/qb7K0P8TDP4Sz8068W85PPubECdv
XR7WdXVfBc/XKQiGYi+sRh2c2XtqS1Z15QhrGPz5uz8ALqZW/uaJnC+B7aqzXRq3XYyURFS/TwSJ
OHxOEojGUo7iWDqDdXTEQDZ/2ufnoXbtJGxcJ+74IWOFGy32zKW+KPzBdFzlLYUJOMU6gnZwu35J
FMG4cZkTkDXkEGtthzp9WQLvaFfTt7DN8QC493GFYErl1ti71tSvFF7Tx1oUbqQC39+PvrrXLrV9
m/dF4lZQXqbuFgnu2eAhiFcAzsu506ZxDYzld1W732YBdqQ0uiXK2uCTX9G4n4iZOXTD8kz/O0TS
NKE4kOUEFq+8J32uP7DeNP+MejJY/xVf08Z1n03m/BosXZt45ELuEUlU4shlfra21ElsIoej6vbw
l44EhNHCZwAJA8yxtpd4CeAxRtz7zTVoV86vyszD+9Qcl4Mph6+0VoAbBlHGY0XAvXSt25JrMYmY
wrABYTXbZ7e3ZaLTTvz45KQdtpyamhj0AL9MNe5rZphHy0iLfdUsdjJUobsXC1TLUNpiV2j2TtPV
/ja8Bsw5mcNXlcMzXKTn8smUP3rhHuns7gpoGaKRrV+KnHKib8cMNnepTnM1zYlo3V9uXfW8bZYZ
tlFHS1gn/D/D1SpSdYR8/ZaljbFQSE8+jMhpc79H2vprC0vjiaW4jBK/9PY2q0onN68FtZ+UO6q4
H7O6jYnCbEugBMoT9LM/hdHC3DO8MSEJyD2TuP2rFrN7Aeh7P/EsXCpGZLAJmpJ8+o7txAVA9exu
v9s1sBI8uTPPaZ7vPRroxJvH6WIzAHlSbg+efEjdHfdNFlepiQAyT8ah16V3dUdIvOlmgGTnSkxK
u5j+FWXZEQyVi/vBUD14nLSzrmVrcVS77kc1NM3RYEoTZfXiHKyl/aXHYbyUKpNXZfX6q3Jmki+q
Jnw2QMEko9d/e3PTxbrxWTPgHI7qYF4+gYmlvzwTAG3XFPluduQzdr0qoeN/b9qljRbg5EBX1lU9
6kFlvywZCGc/ZAq1n24jrcC2ju44Wb8lhCLi22uKZ6PfQcPkwACcWXn/jHDrq1e4Qim6T7cQbA4I
qqtC87qtKye9O+HBbifPA13q6F+r0fZ3Gvz5HdIvZSn8Bv9qM7B4sCBb3zmqqTKilLz2jDXVe/C9
OvP2KhwtjjBK2XEDcbSFFnR4v+t2jjkZ/9qpLu81PdfLMpLPdgwNoioPhOethPVasyAjKKdonceN
Dt0V/R4IU/ow9/CAo8CXNAhcq4yNB6AGuya1g0/XTbv+GprK/plLb95b+bp8q3Dh75oLue0sM4Wy
4VSNhhzTO+Nel+SejSwankZ+1TQebG3uS/x/iJCBl2C6QanwYdMNRsA7yeByJ4lOS2iUIWMIMWDr
X1Hd7TnHameah0UG7XED/XwGYl49exAvO45GCeu7c7wZmjyc6zcJNeJLc6NmnA8mYoLpFzA3Mn+5
6wy+dsdqvLjVRukm5pgbQALaorznBbb8uMlHeVjwJ/6YNINHK8uqT2kODVS1QGzL0VDjmJR1MO4E
9aJKptYoAMLXy81UErbnzC6gSJUeQM1LFnY0H64U/Y+ZN39MZ8j2Ilz/AU1IT7nRrM+BbAEV9P5g
/NV+b1NprYQJRXa+LX+E5QUPnR2yPR10Tf6xgWwAqqnVe0HrfVcXfVqyA809tWyhPI1plscsrLpR
nltzLLTDu7lmI5DBuTnwQlVRX/rZWQ2mH4F/TO9wSy5wNm0dXteMejdDsUnKjL4hI7jrBrnXdrzw
YcaidgXUAB9sm8eXdMaiOzxOluPF1JsyAZxsxVlN0gY13MAPAQtpHhESi3bKk5noIqrr8OYJo+1T
V8aH6CCsbU6wTkrrK+ylOhW4xCm5Um54g+L4GV5j+By4Vn0gvKPZ+8IOd5zl7UE0LJOaQb3+ESU0
KvLf86+y7MN47Hu69zlV0/Oq1gA6SZlfaN0pJTAq7KzQr84KY/3fjlLuOSzTie332rgPUQvuOB0c
pKK1vXgQMOMWPPBRcwiyjl80T9IY1Bk6mLHX4LxggvRZ6Ty0oX0Za7bvnEGSs2gb9W7MAvtQddby
FJoiOAaN/asdZB1DLJ8O3pIP59KZkBgyhKletvl5sfP5OjepOlP+DE8sXrmJZxug4eTUvNnNpJ4z
9ipPUF7DREHwPfSh4TzQBsyA7/rmq2qpfFro6ie714/uiiqWl4JslaGy/lRO4MTWxp1uFTlEBj0G
915V46MjEn9Xb5wEeSWJgOcG3ncAsQFN9NwTVYVap5Dnci83sPlNW5xTXiP1bD3ig5/vSsufbwGZ
H8Q/lg/O1g8HeIZGUnvO32EKuS6MmRGMJHd5P+bShjERstGOBnt7NEb7Ku383wzhChp7ucXGYshT
ay8Bch/1zH2RQkADcw5Vzk0/zcoqHsVkgFb21uLBEnNz2cr5D21qA0FV+juTjSwUJ/O9b5vyyxJV
w4Qxa144L4anPJfycRrt9pxCkv1Q3ih+sEhaj9lidIznOfrsYZh/qVxxJFPY7BnAVDR1aXgfbooN
k4WFEzc0wMpuZD5pJeYXtyBdxplHDaxj6b/MTcqPbF6NK+av9cLGMB3xWrtRF5LBxgraFlVa/DR9
Vx9MTacjhg7cS1DZx4We7EBwrR23YQP8SRUoy92YOmy0W408dlh3aYJEeswmEncBOE1JSnXJauT/
cqX17uXwsVftPBFxslHoTpP9oG1ieY00A1pVKhVTt4BTs11IyOEiErNIYWBzXJ9ouzt2pKxfw1iZ
EdX0R7kVdM5E2X5SVY4xGKbu0hWmf+kbu9nxbM6RHsVwgaMmdoPhSl4UsVEQzOZjG4KG3Upb7+tM
5lzbTceljwp/tacNmvmQu2+rUYRc8GQcZCufdU2sHH+EJnuzq1eHta0DHMAiETls+tRYzKvZ1AQt
h9Jc7gdncbkrC5EsApg1T6GLDkoV0kKbjSbdANvOumVfLejN3tjpa+in885Oi/zRgIJMptZmyM9p
0lxGnpa7zclCBKa6Ra9XntjbZTjHXsOOf9/4Q8JuLWRi7dnyq4Wt+oe+o6CZncIspkWcd1NBDw5Z
jluOMJbY7iz26Ytc/u1TQz86OcOQYV30HgSffHDAQl+okbxnpi/Bj5nxeLd8Y5HK3eacdsH0mwLA
O9S+Ws6573gD45Z6+bbNqn1Zx35+72YnkxG4APPkFzWjDpbFrq3Klte2n0Xi9qDZQ2CszzY7aXtO
cSrdhqr8yG8kdykS1F2b1c2PyViNhfy0+qiF7t6KwAoeZ+g1/Ci4I0E+upIutlBHnW7mp5+DyOUx
WolAWMNpljuwmkTlt2314GiOjsjKthnMuyr/TQWoaVyW40uZySFKRS+TEXEvGk3ffp2GMb9zLFd9
9JKVlCFY/r+ihyLd39w4r6E7qmvO7PhYZ6FNodcDjQgwYd+aMjaCDbeGiDoDF3MNEZ5JLgLe5Ff+
B5T39ZA5Xncwu9R5bCvHA0AasKC8moG8EHOAZCHh/9YvxlhMdZI7rvXK2zwflsAx6qTzCtg0wg+4
4WHRHW9/IbOIisckHftnq5ScFDOwP2YL+WPlyubc66pK9FhForDKUx4642X2tmUvgO3+FENn3rdW
Q0+wLvO/SjgWXHljmtkbYNRwyi0D8UynnriGTT/FPojFk1A9DphqUL0XO0HjPzf+n9Va1nuVuux0
lxyyMIKWl7ysi8Sv7C6xBnGpSLN1qmFgIjYUvA2A47flsIziwg4T5Gj1kmsJ+Q1VG/X33hHpa5WW
+5GENV+LBtWyf+0gmUTIYVxKAj2YK0qXSxa7WfZlU4VTZG5A4N3P0jcxFItX4qLw/hofIa85lVd+
mj3jLKjCEPbPoWaANfh7J7DOW6vNWzsYVyGNNudHZlIPj1OaqFxf+yElI5qlza4YIXxlYqeYAQBM
tSNXW7yHt8yN9l114Cwrkx6a7qMopj+94/zqlXeGDUe2rhmv5fgx3mKkuv7OJ7l8hjLK85YQb3/S
gfGSN6DlHKs8bLZJ4WTtVoAqWT6dw5rBmRecbvrwUnbfRgumzCn7TyNMj0MNGrJbzmQ+PC6b3NdT
d0qhtMOt92K7HpgWG78akV4n3zunVftchMWDPZcdmmF+KRfzAxXsX5pXD4Ew/mX9SmElKYV60uEc
DBhxbY3BSfvznV8ExcVrbGfX+fp3xSxh0NV4MdztIWjSE4XxSXD067l6DjfjuoXZDs78e+cEZx36
L5X2Qp4l9bswmIkGzjuZGLHnqvsp9bIkdOQGGk9Fq3LruIRHDZcrUNCawIVbnnHXpCxdWxXZL1yu
vSve4ISe2J3+J0QNXnTamS7TL8dgeuP2yyEP3cPc+1dVtvLQzPkV0/5vWFHfPm/ikQK9J1qkv3c6
GVHLxxUgs84DhO5kHvVrMEcYQsjnZ5cy0Vm36zfb+0ufVDNypc1cUlkwG9ne8PC2R0q6NBkK/sWh
Na5wPJ9kK/dhH3zrMat++q367fM/B2NpvsmXSybX+eob+Gs8BENPBv1KcU/S3DA193C2mijMm3/k
sB45tf4YC2s8aba8N2Bo+U/uRl6iVFJBVYxUmH4E+wbbgQyXY80SFx3c86rDHTv+O0GumLbMxOIX
rD1AbpBnyo22xqJmYj7ldLNimioE72nGiNkY04szD1/SKe4HP3Meq3KumctS+5mcnKzqJTqsEVFL
i5I++DP01hHe7Fte0r1u8qR1m7AvoqKK/KydFZjhfgyAUZOARHL/WL03XvbolQy25hq2fD3M6aEZ
m8+FXFU+uuWVa60niakf0f5dHZtD/dK2g3FwbQDnZgAD3sqs4aRHBUrUVc92UxJglsmTpXS698QN
Gu1wc2Vu+4L6nMel7wH+1JCTO81zxAdWn3nDNLsfjROTL7MmejIf+Xj9WJrB73Vanvxh2S+Nfc1y
k3LdM5jZdzEBHIkpOBhx/p0KKcwdERAxo6AXKL4/lTHdAYL5H3MLXXe+CEU8YerLE1+YySwPzTDL
Ee6JmG8AjJkMwJvGPYxu9tgUwRks1cuQjY+Ba1/cbPkwNwvOHuA8ilp0PMLTosVEXq0C97ctly7Z
uA2++Y2uub3cLfO6s/32MGzQQNMBISizYZP3+Y/w6W68+scaut85Hx/KvFUdMFENcYP4FrWyOYQM
CIEUfE91+mym5IsHo31XT8ODtXryWM3dv3YN7YQ0b8aslclh2j+bQX8aKu/KSzuCvfOtDLUjbO8g
LErimpunotQIBboeTyRcgyQf0gMSbHfQhvb/f4jban6HX3yZKusCvdyJHBjoEYHSyUoZ33fjT70s
l2a1fisH7DX02CSHSwpikyldG2Ccs3LzIutmV0HenqysfIV3MCQz59R8c+H63YvHY5xm6ntkPRqM
on1X1h610PyM/WRv2caTEOoS1t2nbtVdUGenunI9eLcBentatkmFQBT7oj1LXV9TtI2HzZfx6ARx
tqk2mQzbjKbCBATsXHKunBzlcI5SBpARq1Ox44I4ZB+IECNtQzL2+K8tFZzU0M+u6zoeSl3/yu30
22vQAfvy9+h2h3xGDV7HMIt0LRxAjOu7ZG6B+LRzF0szJqIpnXvOIbi55SXV7Vu5bVTyjZkEtYLs
F8yPbU0427DcVWZ6mp3hkSkt9/8WcKzyganGheC0zNOOCe9DkFUvY6seu0a9yHmTkWuPHtFexFXP
RfXTjBPYvGK7+MMgdl5eWSQxVS9bWd0ywPztQAHqPypfMMEb6t1ScC4JxeCnwJkW5S3IPE62SzoC
lt94WCPPnj77ZsmPTIDjUpC4OOG1oOuO5tFVMRmcL1a+McfInobO+pzN1Yi7XO6DyiIzZj55nTzi
akwENiJ5+1FVaH1R0VBK5C9rTjnQe+h4iyGuRWjv3XLqzvOa4WjImfexHkFI7eZCre8SiAyflfDL
/7+tDuNRnLEPHt9YNpUPXbcP+wd/6+/oRzaIxN7N3G9GzsTJye9y+6iHi+OvT12mPnzBTNqwvTfV
MK5bzJTJq9EFcYevl+DDojrZUxnEaRl4d76sxyNeZvKvQ0KYpYIfHWQwr1bnvnDDn8lI91aPexO+
13uup1ejbfZ1ulkRu5aUFmr6a0j/lw9nk/o/RweuXPQlx9U7LdaQwr/7Y5JCF/NtvCtvCZBHmOrO
i/c3JWoiK8e9oxjOCGLPF3GXdf2TAfEzUlXzmobcNpZf/vF9TOEhqTAgkA3a3fwablRRlMYKJGL9
xwrX5y7jgKjX7zYUT2S8fJUgKrntn4PVa6g313tZ5T2TgJFZueY1UEtzxD14GLNsSYIADlGntn+h
HG/y3Amz5MGb9L2cVj8ObX3yeSdcdUMom8UWg1f9a6j5NiF3vkTF4qZfTMujt3T/jMrITl3ZhMfZ
6Y1oogQE/v6EwtND0y3Ofrq9eRObhjz4aTh3OzLfc3wu48eyMicSo/OmS14RxTMUAbQDUskln7BJ
8rSZBuN284VJ+CFsi3eizzBFSHkPWYe22XN/uxRmZW8/k4XwHZbWG4symFqCN2+ZXpTZnzlKufwC
9LhJtPt0XP+OuXknm+nZIfooW/EO9bP/YHco5iz10Qk1FLmAVS9Ga9RvqzLt393ohrfS2N6Ffffm
hdatabb8F+IQmtg1OzsO1ip7NHW2JhvBookyGaGssAsvpZnhDqszpvMowy9w1crdEgbmqZJBcXYX
dx8M5HIatdPHluHZySxLi/QIle6Gzn90MC7HjdEyXOvER4VT8I78dsDOPShn9HPEcSqogFpcJ9PC
X1SVpJpSxJkWi32iZZJ/y9aQ0+w/C8v2cu4C20JOtSjP2QBmFOz1T3RQGGFdNwQoWzufm8SKEuZz
+7ngBn7FzFI66HXGwswUFnUk2639i5us+kDYSne+arJd5jWvZRp8bvx08WaK+QGJokyWAXBwaXNS
D3mFFavTEI2bDG/AauIfmbmIc2t5thB/HmuDX6JJize3mu6nLjAevZ7KreHxZQ4yxLjO0/2AWHOc
MkvuXLgxCY4iHzKHW4n9JKYmUVh5Y/wsxrOZITcOKya9YQwJN5jmdo+u0sYKcSJmntUfqWC9l6zq
+rOGoXrwen8993U1PxcrRwKFzxr7vpxfszzcrn7RbO+UuA9thmDgVJojPWQKL7YSojJd3qtnCFiS
dfkYKvO96brs2tVmxnCJPNAeyZKtIe0zcZsn7wCagGarF9/zuDw3lSgOk09VZ3VCx8ZclFFtphJD
tPXPyUHKds2EYmIS/lhJ6gAfFGucT+rbhPBMRPVMDzahbymjPTVU7HdumulLQV9+hIWDctOpEdtN
iRVtzG44JplyJhnPace0C23j2qXiyZbW335Zlydinbq9nEbzydw0/Qfugh1Zl/W+MBlQVS41UauG
7LHHun3KZZ1+BXNRv1pmjY3MbbIDm+OAjUclDubIChNlk97lA+sgVWiIQ7B5ZSwLS+PdYihUFw2x
EEJNkeszYc2HAvuONU7PdS02Jj4DeGlTuMVjVnt2GcH81vsULCiiZNjx5Rbm8ouFuJFPhpH/QC28
y013+uIaEVxj6t2tnDRSK50lbdVL6hPpVSxFxzZSVVyZQ92TQmReupTBWE0kDaXpba0UTdq4Myo4
jgr0SEIoPYK7L629RUzRfqhX51iG8q1R499s7Kwkb5n+d5sNAWtk0xyxtozUWI70Mh0B8ILicwyx
mU0+7VI62H8CH2iX7TqvwhxRHciIOg5B5ybY+9NTSmIR8jKqYhjaKllqq03wrJXP5WT0ELMBgFur
LuNOM5pkOr3elf5QPbYOk6pixQ6hZFigFPKxDM6Ux2vFULBZ1HOTZli7lnY9WqldnIWtBRcRMl60
YB6S8ZCP2Kf6vjeayEt7LDcj/+BkD3X4FGbuw5ym60Nxe5Y30vDo0HEYLhbzbDG/G3P/Flo5yPVN
eCdPhpeyaE9FvdXViUdl+Q7sgp++rfX2BUPA/TLzsSW6w1/EGncu8++IAb477JqOQV1Uz4hoXgFY
vPaEibHb9l0/wfiCNcBYTVUgOq4NP37tYbrHVkmSOplYrKDhhcP7OofpqA6oZq4b824V7oPhA7+O
UF5vts0g9Z9Ezf2PU2L8U3pYkfjA6nxJuCOGEZv6NgyREpZe4rTWWZZYbe4F0aaUlHHbe3wGa9/n
X52ru4EpbTk6JyYb9tmh0mEvWZi6T2RbEQdq2AXz9oIQcAcvlmdUtImhkEmOjeqXs03qSytn0Bgo
5OgzgB3EcsybcHlfluF26ddtVRxRP23jGrgCkx//ijL4/Rv6NUtl/jfzTDeeejccokDwsezCTazZ
kw1jC5J0XuIyGHUrqa4MRwvC/320DE4J5pF8ZbSHrvBK54TUlD2tlmk8tkHTU9z3PfRkVqvV2XNK
tgYnBgtvPh/mcm2sXgVkB/L8Rprmu4oMWWsz0Y5jyTssR8G9W/d4GLU2s+dehtZldkvUf3cFHw43
zlW/MqXqdxNbjRdZ7djwZ0kkaB9t1h+/XUNza5KpECBJpdUqaEuwicVlrQv70tiBEXIpBvgfnM4Y
zoZGN46NTPYhIsLaqcNWdZLFOn/2wKi05drFbLrjs2PcQZcpvImZlNVlD6YYeyyRs1e9Kd8aCD7m
Q6bBLvqPYkHrPgNcwERHuk9Z8l1sEpB3zoeUgKdwf9Yy29ok7O31b90whIpqaXUvw9r7ePgEacDR
VNOR0X5zUVtjXZhxKx0k33yZAplkLOMJChmSpmIPNYTD3bT94krxjRIlvHn4zHzFMc9saMNesvIa
76Vt3GJFHFfSTgd2+l4RPItWVRSrcTZsOPI0mdKQscdaaRU3WngVeoin0v1STTglRIgNzhHI/Xe9
Jx1els5EwsbVbA2JFjafB+506lsxrsFwVKy9ZPue4r2LZk+LiemGf9sU6W1GR0Fo0AwUU+FaSVjN
OBma2Y9Md97PhLJpNCfmZDsdBIjoqUvzELulP8673s+GInaLefrspsr5GvG/h+fbJlIXC57v75U5
raQmLczwWbiV/V5rVfxF+cRRl68hs4ocUzNFXXAzozYmODYItnONVKIKcaxTJaqEHha7DlFE1evq
dR4UdSpMTevTK5OJ0MI8xGu28UApStIPRUUpo1xu25+qWwtnR2aw/wuJ1x13nSN5esRceAefcU5+
tLG/zglywrzteUrztyoIHLYfgmJ6CRsW57CBInAzPA2MQ8n47qFx66KI1zz310Rx8/3erELIWHZ8
RbuARMiQY69179t+0euJppaPr1Y3Z3i66OI88LtvZ130WjEOtrBt4JPZXgcbgf6wpsZttmt2SxUX
4XB0a/xSR8vvbMa3FqF0ZztY68+iKz2ZWIxgu6McN751T8zaj12ntV6AStkS8+bESJ/T2gkSvQwe
nhwxsCqAusDQqRQTQnGo1/qPraTAsO4AhuZidspv5Fr5u0T3xRaG+m8nVYWJEgOn02fndNCzG6Nu
92yKKqFZBUr7UV+xB8FFrVftvuqhbgQZWrRu+x47T//ADLLFV+pTf0Th1AYuG+qGWTPoEWFF08FW
hmgMzm5LDui8LoYCZKfFrPpdPjp2iW/UdKx4NGD74ENzTGQt/obnJgBiBpBRc7xTwsC1mDoOF9ur
2tfUc4aTFTRMxGY+299hX6/3XWm0v7fQLfp4XcVix0qX7oJfYEJcClZGMMgSKb5aoxHWFjUkg9WJ
07pqSVpc6TKanLaGBl6ZlnfvWr2NX0V5RvaU3nihUVPY4oAWiI0lM502vEyrhbexa92weXSnKo0K
Z8T8qTUfQH2ZRX8H9/U8rhX+zJuAGeJYupVVEnmxv8ht/u1v6m+puS3Gm1U/rRSTWcd7xMyO46FQ
fxpjfTEKaqop50gLOpup1LR90Rk/cs3HC6FLOq/rhMnZXtkrSl+Ft2fY7mhEr0yeTptlXxjNH4Tp
eWhlxV/ooHfzaJ2qbD6yB3RIGf9iN7ToQcvvwBhvX54gsNXmdRl/457HL1HhvFiYvPv2OjMCHfF+
mUAyi/yuzafXbi7uZqf+pLx9DGAL78OZV6Ishb8f8Bxh88ThXN4zVH41B2dnIIZY7gj2xrn3qDgY
4RGQfnPWLTxLGYs4ptOdHRSDmKHYsJ9m72JybMYMGe/7nLDRmlDq2KmgebV584LD474frddZ6kMh
5zFhoEZPuwbjkT2mNbKH7exI+TkW/qdZq/ugq0GINPe1sXpwb9QnKtExtRQdRYq8luo3bpQiwROw
xJAHkr7VCU0dFuql7ygHqkc7ryhyNMGIwzqdbPzsJVnrY4BDOWhPcxm+ou+jXobhHt7yUfbNs9Wu
S+yb1uV2HrGflD1vk99EGYTbWNp02mWB1tppY+c4W0XhllNScOk47vgEiuoM6MQB6tr+VI514gn/
ydzpY/KgDJQ5RhHMSQyjwcA1/bvNZ6vB2NkuQ44KN1pbnmrsn2I132+PI96Xccdn+TL7/JCds4yx
w8glyXocQRlW8b60Xm5rKX0Z/nLoK/dj0XznPB7YL8r9qvmzm+5OhM7vsp5pHQF1+1kSMduk+V8J
0kZs1R27ldi2jDeZr3+U5ZwDvkFa3pCTlloskr53Ye3ifqIldVuiuAvf/LcOawUqyTostHTx2hl9
Mhs3M5j56mJlyxyTefeo7zf8qa0KYLWK4avwmTzpRu39EtszXdNZLDMlMQ+oh5jQaucbighaYVu9
YWz5wGvcHDrDeBkHliVuy1LxUNAuMDnHnzdO1zTHkmg3ho69fP7QRfGYqwBd18LJZPfTEW7zIScp
hwPv5rzNdg5mzZuks1i2yzzf9aqjyfJPgGmPvCF0iqn8ob7GHIHPe/js3ZkKxMYFs6zuMe/d521R
5zTwH2vffQ+D8dJz3zDibx8UQAmK0e1FBdUTAKmLmPDwpJ7tYiKfz3xr73Jk6G6txWWosKRj+1/z
8TPT7hr5/m25zG2fbw8ENeLraNEfZXo4eKWhmXemqHGtHnDHl69NnTX7VAyXUfMCquk/js5jSVJk
iaJfhBkqENvUsjJLiw1W1V2NJpBBwNfPYTZvXlvPtMiECPfr51739QpRdkuZmqxKy9lHvX72mDcc
OSletHBvRU4QxpRUq9xQ/5aPBb4cTXfZtkoDfa5GtWNS/YCK9eyayZM9qg+flAbJ4EdO8rMdmisR
OCcsM+sQ1GBjqPkfM4tj7riPY90P26TIT+Mwmvu0UngZUaQmRmCdlX9Vvf3bGxl/cLySSREfrMG5
5274Q2bGhpErhFL66czW2+COlxaNfFPX6kp+x4cjwJRFtuuL7k8Ctrl8rFEaH3URGGtYrgTEuf9U
TvnkM11jkTLbFNwc5C2gde3Kf4VgXGGP8au5iKBWoh5YHrnzPH32BmqsqNr5qfpjq4iijJC2bVMi
QqsAsQr/BwGg3nHQ0zJreZgWgYP642Wo0luadRuTRnvr1PW4muf4Ougq3dru/BAjpHYdxsm4/axw
AVaTfk/V/JiLrOQmWFQBwOHcPhhp9tQbE3sGeC0HnRyS0j9TKi8hIoTqxmP4d8iMc2iUV5CxdovE
dMQRwGwXe/dPWEQ0qZPufuORle1WFhfHMNHlxlShs3UdLjAK31dY3rVbZ2c2Pb0Gy+RAZmc7lOfE
7r79JPvXJPbWbezt8gcKUWoLYRxgdOeVa0sqXPFQFP665G3XTXg1mJeJCUTRKqpPE3SnHpPnUnnX
uvG2rYifpVW+sMnqhFf06FrjrmqYpuRL2UpkuZbzLs0Exu4iP2gsTkoq1FxcDSvbaz6zPAO3yS42
P+PXtM6cG2+BJKKN32mFKek0SevXjXiRRL3rcvMiKrlRMoEY6o9Ic1RzMX16032nhcIZIOJVOdX7
lr+hmBDPbWr2IeJ9YNyK+UIeBkdd2Fr3WDdgm2GYfbV9+48h2FPNNYCd+pUlo2Lf9Z6LcCs2vuSx
pCeiW6suSeKX2wJhYAV+6K67GAnMC6N3PF0kOhtMgNAhij7CPMP70LcnjEfpLpirnJ62OdVmgqJb
CBtkJsShY52nTt4jeqfESD8wXVxAhRi86eDuTZO1QbDdtRWD6jLGCOGrYxbqrZGPd4L47mktYIz6
UxZ6F7hEtJI4/lezzAKfffZqT+Efost3c0OdgO1B1uKa1gXHN9bJ2oX8QUqsMBFMgXz0WudtmMRv
5YbPWUBZX/L1L+/fWDp7lzfHV+OpbOSZGJq1KIwrYbb7vgzP0djh8+sbZEyvKLb8OuWqVECkdiJu
qcXfVsix3GD4aQ99nn04NhSASJiVxZ07bjst9xZpFTuHdYtbRzXPNLMHy2g5rfwK6RRYPhofi4g8
WDUcOgswiCT5dqoesNF8FkNw1LJ5Didu4sFBXw6Hj84L/xmW0Fucqk+FGx0DUV2tgFMiCpFEjSl5
pChbU2axFUU906RvXNeQmxSC4bltmJJIDJYL1r+cGHW87+xi7zf5dvlxVHsPsVVGX0niyUPMA+d5
wRlT1p4j6KKtmsmIfM1Gqk8+qYBlOW3S3qQ0j4MTPLs2tnrf2U+pu3GC6V6I4SZqzhxUtDHrH2l9
PsK+/OlS85663bVpsav6Zb4mSnInx+kp4zEzeFrCYOmr+DYpuf7qPDl0BvYjNy9JC/IyfQJO/FVg
FDjQ9vVoL2dNk31Ztn6tkSs3DR4J8GIqJenHN0NHLzXFSl144VrmVbqzwnKDfFx8VpBZjph+fbMM
136a/JLSeOF5vwxoIA8xW67PE+uxvvSADuqrp75V9ygJsSmb9VtT1G86M6JtlWBsVsnVpnouw+mM
/opWVl9yr8b6GOQXWI1t1uNJ6ZE1kwxfPeyCEVBZBf7E21sae7Ms9yUu3HLIELFZ+TXWNGYqRBPS
1ADlPqnguPmmiqHcaTe+mCLnDSEmq0sfJXURzq9kHyoXw7T2T6zymtZG3+1zPW7dFFiKlu5hML09
8avXLFb/TCowms8xWRlGAfWV47fQn2w0K7dO43fb3koazDb+H5C8a1kEP0Xk75NwZgUpedWy2dnM
yVb0PZzFemW2/aZfKO+ZnqZMzK9ZtNMusZjJl87doQeJAutz7s2T6oxdafRPc+ZssiGjKjHdYxVZ
j5nHgVRE2d9UIU6UxmNYzvQoMrkxgj2ofjjZtfj0+W7XnSOIuYx3Ruptl3+7jpnyyuwhASEDQ8wY
9EabsS9hLKatV+bbUZXxyoj9bYJ5cSzbDRoOZCIVYqH0dQDNH9zyNJfqtXHbDAEwuk/IWlX/EcTF
VzT1d4r4bKEe9oJxByQVEuMcXZJs/A06cRg53MU0XkxwIvDXvjplOghh98TeNMynhssUqv82zc3O
C0r0Mx9jfFU9dVb8boJb4RNuBSQ0z6K/bpN0v7x5c2vsDMnDjWd4k8X5PrSQN/uu3mPweIzCZi10
ugZ43zp9ABIdPCJsf82p8ezToSl6Xf4kW3eKcLojNEiV7yD6tk5LEoH5Nif2OmWIiXxh7mVmAHZX
h3Gpe0POXacvwG7CJ/wXa19DNgrluFuR5tepqGEiGohCpGk75wdy/siiZpMHzX4iFGJusDTNAl9U
zeuJaeRvyHNYUAGXg1XAOKI8V9D/OMbypH1ngGis6dgBO2s6LBA5lSzkVGjcQ92clazWo6BBkf78
VhqYvSr3IaAy99Juj2n+WZvxLrIbvuc5/I0M4yWzgSZAkNwKmc/Tz30u947QG1TpjVHY29Ey960f
bFnlvSEiaq0HqFYq8E2s0gPBHZfONtdNHF0It35o624fRyizqTxRYT80TgmsE56WhxYSBxFePbpU
k3Xb7520wzSlt11vT0z9473qxtcpUwdI/wbya1jrqThjBF5YAgzOI5Cos9VJemhF/RJi5J5m78Tt
vQk9mh9sRxgUkqO2XRyqAbvJNG+80E+NZa9jviPRS06BZOsDktfIj6M/pKuRoyHlVm9q5EchO289
FhiNM+O2XGlCB+ZKO/VmuXH04GyKrntuzXnPeoMXMWcvqEDZzrEc9GdyUtCi0tMkzA2AeYhprnoI
C0WgQGe/L47XSPsvBCUdyDPatzNzzZQzkgvM2kJ6kXLg0Cosrqp+tNaoNtkqHDX5ZdPNUtE5bceX
qI+viAfj2kzyT/KWPjvm4L5X36Xw3mTeaVx9ylrzaKuVPQ5H24/PPoNEwV3EPO+Sx8ONe+m9LsKH
rPW2Y1LtQsv/QKK+zKZ9Qkb9Mcv8MIp2Xmja/UwhG7XOb5BFqJhDd0sTtYugT7uBWHYwhGbdlrjI
0YYHHrxq4dOXw7PpeCRHhVcMGbTCvRzZSzVSrJdfUNtZzatIKYsk90pFsXBH/XqsyksUsu6kD9ET
BhQ8d5NRZa7ZwXW0+wL10YW5Nf2HdK63VSNgI3mfbV5Pm4bHYt2oYb6w4kKuKKiGdajvi2Dgh3jA
y/kpHuUmSB6XjwI77QiYYNxsFe9whQwAI/gNRP8lI3LuMBcIk3OeHQB/OyGPadOdx8bb+Y5HKTyv
Aku9RAFjD6dmkGHhsXb7Q4emQ9ICxFu8xTP0xmHnZ9bL1GNssvtj0JjnUHq40BxvY9rRAT28YCCJ
obBLvJ4akOtwinaBMcNHeZeJnr2XV+bgOUFK44UZw4GwigFMa/z0nOi1CeUe3wNZDtneTtU3tABc
S7s28nhf5nJlpd6PtJd4pT9LNSEygfckSE4BRx0P5l2Ud+R5BsWElpeqPzA2RtPk8OLnl1C+cvmP
+DGlvbEysDKyI5Lqu95G03yv3SBYjfCc9SJQmqPe+Hn5r/bbre5mAMDC29jGWwo5f0lV+UeVxKzo
0N8aHT7X/n1CSS1dlZ1i4eSUrN6B9ileO/Ojy4cSyKTddvkI/yPHZT9Ni8WZTBAZrq3OMFdtlr82
Ey52402CEaH7+ACGiD/AhU/QzLu81t+ln9DFg5esYhEiWmT+NXF4JCt56p3mjM9v1bjxo8tfigf+
VLUgXCpsUYqKbc5TDB/42/NxCZQrF1hFte5HO/BaVWa9FXF1njma+KxvZpEg7hbfFMdvhEyGsLH2
t0lB1BZbA+9KHRtYgc0z1+8+4VWuQ5jLuuzXljMik8Nh8WW50jpFqQtLP9yTNtt1s9gGhrtd3jbH
7AmNaS+VV93CuPoyW9xTy3+Y9cZIk/uXD+YnEv6FhahHI+xuRHow9bO3McERsWipD+stfou1rYKz
AacSj/a5ropTOn/zICw91udy91WJd2gr84nw3Gffdlcpc/gl8YIk8dXQ2GR6qU3azORythmPhs7e
dK2OzQKsJyC/oAInfNv9OqsnTny0scVoXwSwat7/V+hygha6btY+wlpZcm3a5knTs67bMS1XqVl/
64K10KVD5hFD15XD9yaD6iev/H9lgBs5YwAE3Mz2rihhmAytC+8zm5HcObUWZwfeeV/JCXjYg8rT
eCO4V51nU07XtuigUYLS2RaNWb0Z3vhEEdNt8CPtRoG+5TC0Zko6d/sOGAav63SwZ4N1sn1NO034
4qQs+nrDhNScQUiYQiJSee7RisPvBdgWma4PRa2rPSrRW5t1nxBse8hgCiCTPajx2kxpcsoZtw6u
EqcEOFt26K2rcFoSQyDLOrCqNG2unSjEunHIKBk1oSjFcHMpaMZRPfdph6ijKTfm8GWqmtfcRvPu
5AET4h+Hpb6lEDtm2KQ2sbhbDclPmcy7tqDELMyLwtu4jkxWsqt0vAoI2MA2nkpMT2tduS+ag3+i
mW8KSffGkAcjUcXzLQ+BidJcWoKVunSqodG0f/j1ybDh4KBgx0JBovMxxCWk6R9WGYUN/pInski/
NQYrChvngQG6sUoVaURT8lc56M5W+qOK6n3yexIc7O6QWu1jmeD07/wXy0kE7G58gFqmLGQND7Jb
cZFTB2TdzjcBcTjP3rPtikeNx2Rl1gEYRU9diP0LfpcHEHcpb1lfnLOgfs+lIY6VMXw0JXb2fqTV
wehwsTgnMDRl5FCb62Ae9tqQO6MPXnQxPDVZ+WAP9kflx68R9jIGeB4ZPDke2kZlv5mnv2yexlAk
v4bytkufwvWNGpBs6NVvspsp+rBX2/4deTjFBtGDKVGRIRjnVeevOjegnx3snxLfQmHX59FJIdy5
Qx3YoyoZLpCF+zLwPjuvwCcpgVoHF2++TUuT1fyTP/RYH5q6ItxoyIgispeTf35GKVUbRMN3M5y6
nd8xO2/1TjW2dZUzNmGnxZznxRGzzQlURnbVZVDZcIxkEa6Wk6mu4JKd7sVjF8Uqjyt/JTBqb6Ad
I37L6EbvAV2aU2oZlF3kD4MAmeYGBSXbzr5xjbh5p9jaeHNSbzMxw5zxsfRe54LQ6OzssqyIUEDw
MDecs3PDQsnV5I3YRE33kw4B4clI/5pFccZwfo6z9MvUwY5R+8WqUcZ62RzSwAWtjN/dAeo2NALs
zbl9w/u8xyYWMubyP6IwPDrFDC2Tahr86VZ1aNwYTsLee3F1STia8cfkBWNMe3CUel2WVWmO+lgv
QffWvC1luh1aswFHr4++XZ7qEbN7QqgQiuTeDsy738tniO232kWTx51yjeL+N0jz06SRVfk3Xp3C
udgEvFTUMfRBMaEtIVOcSJ9d9IDJn5FvCe1R5ApkSYFkGvqbuXfc9Rj3m0VlFFNwj1qTmr6X7RY0
7K/XKkrWCggV7vnuz9VL1vffYhYKUAcngWoReOTwS8+5J0Zi22fWYSlDej/64WnZJkKctWGsbT2S
zbg8V6EIv7OA+6mMn0v0DDssjoWXH0MZnUYbrx0Ra5DGJ2vwjuyqf2DXOufILIg7YUoxOTEhxMU6
G+qXdh7J3fIvJJXFay8PBirJsVsbfnkvkwbGN+tf8C8jgo7VPq4zA1i2hy2CdaS9z/4szZ9X+089
kktS6Bdv5NfnfIIQ+PUzEEkPKJPhPp0y0Ty84CcCgyBxQu8lrplIzs5VuOO5mtybrv1Hyy5uXTC8
jHH4EXVa0Yy1l7ShdFo+XnthWRT1dhKUDwRwHpc/PSEV8Sq1SbVa0qDQDZ2h2XRM0ZZdRAlUl8U3
KvX83Cf1gzUQJ0c+U0Q/ooN0x6yp3M5jeKTSe5Sp/CQ4+BpbMIZGa/5fXJL7sE775lYFzWHpjyaq
dJfZt4jqF7MGLhV1+RA504G4r9Poy4vbIHRSjXehfeGdrx5sB8Guredkb7aw453F2xwR4bZ13aFm
qtPkG6ttq1sAG31oU0VSD9tat6CZ9k3HQ7yXZpZcdJT5TzYxSrC51vyWtVTIGMbMo9J4uneBZcR/
iB3AWCdFkG8aPQbvCc4THpZ4qB4qzWFDbPpRDJIIJTWZ5DOFS7fDpk0gZ1VbHx4n/MpT4mFwbOLU
FqLS1r+JBOmpuRQWGcAwWwhEapOZYBTeeqbfNieYGevfMJiQkbu/Xh+dotDwr5j3mYgBzGyyCLPS
oIdncm2XQs/5dqPoeSxJDJNNwkFVTO6pSPv0XxOOsB+UDOtlnOaZZgTKzmxkHukeVpSq40FDfTC1
SX4AcNXZISh1VdH8z255bkKCh9Iu3hsTMVoDTfbyM3HXf/AXZiBeBKcij/4gdnyEo3uQKK1k3NXG
So4URmUUX0OToANZfGZjilEuqKOVTbiSGurv0HfPacczjC8EKDWZ3hrdq91kTF+9Lg7E350ZStx8
WPbEDX5VUH8WcrwR0/e7SN0iVG/45akUa2IKVPcK3xEfqO4oOnvmoYlO3jHlvwEOEmfnlrDKOSln
Y/cn4qJzOkYusej+YIhkMohcV1nP+PCPY+s9YBOCTGt3mO4vEELD/1c6YUQvSRpdR0koa5uO+hK6
9YHdDTTRmXqMQ30x0WTzevgyB/3NURXsvC69Ax1cIkioxFnMAdNGNtN12ROwhkP6sVX2JHofgGOy
OwJ4/C1YwWNkmMMeIfVznJ0z4SOYGHEAbTpnTDeEGG37mYseR+OXKLNrD1axVk7KoG8I75D0j3Em
mNiPeUUwojp5yQSVQNLAJjPUp44wtWVB+Ldi4SKz/WZBwCnaQr99Lvqw4l0oLJBAGuva70gQ7Bs8
tBzbKw8GfeuyVAc4pEbx8JrhicLM2htB/+gKKoHIIpySyAO+UYckD+WK+6RMBgJUvICmp7oo3rUR
Ex84x2yV84v2IiXGHWeyF3t6PyF+Wf+iuvvqZjt4HLPyiss1OHnT0tDB/q67hoUKpZCMMBkpr8J5
1JQ3Y0f76R/b1iVJoy6fy7z9UWBrEK0PkIpXpP0ClytInTszP0xApTfxXNZHY8yHP7Y5m3tvjoP9
UJnW3yFuy3DF8ms+NFsjZQQto4YCJFY2YXlPvdLcsx/pQ0oi7RB8qXpzwnokIa6r0slZzzZXhPJE
8Ublwtr7uf1m0f2+mROPoYEFJfGsl8Hqf0tEXc68Kn6QHQYQWRmvjnLMf348lX8cSAJIExLuCUmb
WC5NZXrwTU0BFHhPiea4HAd2xIjEmo6K5KEVP4eTy+gI/MmjR6fMSPPR+YvNLIySsRo3glFXMilm
NpODPGzwXQ1zOVxSNJqXwQv0Lqi84GIWGJ9jZ2oof8Vpdgu6p6EnSzRgenvNm+CxURaxDhkUty0L
TMsijcijrKwImKq5pjmF8jy4xOPNMnrgZckZPk/P1UStHrf6LzIPs5NRhs/4w5lNtSG2h3yU3i8Z
+G+9au8YHu818AOhTgU8hCI+ytSMOsI+fY2amJSQnlqj691yG5JFTsIRCgIhwOO+TyufjjJ8Tk1g
9M5X8VUq+VV0zj8nCMhmHWpQe9PuVqVfN89ONnxqIA3PjQ+DNZecHhT0dOXnnF3Yq1Gmt1FiuVcj
5nI8s+Wud2NCtLyOWUbutetRa7smIoz/QlodNFksjqjC9zEWLgh19eIUrAFlLcj8iP2oBudP8itj
eOfcjbbzEfrQR4ldf4KnuNtY679eTmhbSv2RT0zn9FTln9Mwvdr2cPd9sqO8Nq8/2jKTl8aB15Zh
zIitYo6ZN2cbVP6Ikna3+yDbR7VzZjNVF3GW49NoBrgcViLmUKxAG8KeCoJv5+ZkVj2At9FcBj8T
TJnEt6arehBm9mAE4NZGXOxrcLYVFs5//dD8Wqrbk+5Rk2dW3O0ipf2zCI/Vf2eOBnqRkdaTaDHu
pZVgKhcP2XNcdLeute+64BIRA6oGFke5Dr3qy0loc92+f0yanuy26rePzV/gzWCLgkMYnDD+lu38
aBTZtS5IDVn+T5lW1IKUc8QHPVL3wAT7DnYJDmpPLBkGdseb4VULB0SkGvXGV1j2iIvLTla/6OcN
STfN2UlSsQnwWTXZdOhjaC5iFfGiRD3F30HGcm/q1i9BK8KnNGzTIxpTsmiyxdoPA+s7DGbjsYNg
O/lTkPgbYinnft1oTir6aZA7UmbajQkJfi4NjDxTEqbrALLiXFUF0wHtej0WU8XqihR/UecZzsWJ
CcPdz2NcP45NVnwVrWkxcQPgZBps+mbOrzdhuQotAz88E6/qwzS84pTZUv+SsYVbt0fR92l+CUh7
ctmx+eKUsKJzAwzdhlZ+H7taNZz8Idmxdm/ibIsGpmle6p1axzfflJoUUDxOer5mPZyAvat9P0Xm
OXeC9KbimDyUXsxPffo34m9TwPwU9rdQRv9H6JZ5TmDHFVzAYDYd/gQbCFh4pk17avE/QV48QRGm
oMVKjcT3EcjzXixGUPxK5Ak+oITQM1mjEkdUgXwb2w2Pb0lsD/e6TNk8LY1XoTrs2rkq4M8qI96p
JJLzFg5+fJdIbxVE/loVIecLgVPeP12bwUOiewyNMF/BP5NcKbkmtLJYZRwjRP+mY3ftin4gKSQy
YzJvEEWMEmDWa8P6WzXoc1ZMV+2T0HTvIQwgxIT5LidDx+h6rnnuIlW8mlnLqCYRU8TMdIR6w30Z
EafAyof3ekrNY6KxQ8pZzTXucDM8ZGwNOJKeoA6CRHgkXdsCTrKicIO5MTiR/qwJbWGHcawmvG59
4v8OY8fqbYPlMT73nmH/87qG4znNJc62kaauJ3k6t1P9xNwVc0GN+XeaMHwZEFCMtTAwPCUFcsRk
hMgEQviPMI7UpoGVuKR0Ymdru2SmlLckYLovQxswyvwlOhEPBhM/gWZVczM5eAHOLgpgRrOOuXPs
/P6WM3SXUtW7qgQOqcd5OinyT1d8quHTPEeArZzLB8zt/tdY6+g2hKM8lmhf6yjquN6dodYne5zj
k4mr7scdY5QCp9KH2Sz9tT8r7NCsCH+aMi+94nidTzZ+sLNTTSkJc/2UrHM7QaUGq/zAtkvWtmX/
7Ws4zU1bNfahCKMBg4JPiHJmGABjUx4teWjdBz5F9ECHLnLd+262C+sxvyY8RVcMgxEtViDdnV/C
XCps6SjmYTldheMRTuRTuJ8cFzP541xMJPQn9dAQxeu4P2rujKOcmvCJRW5qx4cREc7Ue+IYDBOQ
TCSt9CQE88h1hKWMHPByLOBO8yL7VkY1YU0iCXCtxzphx68yGUIZSAChPQ9wCSBpuwT27UH4JfdD
iiD5mtJLEolpkrMZuHn/E6iGdr40fWocPfnopKoyyrc6SoxgRanFcoQps9UtGFQaHYcSGgmyDL6p
JdMISzyo7LGv0kI/DE0aCaIpPZ3gG3VDhkwVqGlqBAuBJBbUv50iNE1UB/amspbJYjsMpyMNfRag
ivXGWnl1xvRfO9iOCxykTMPVRcwuQllO4uHamENvGzXhrB9mtI2nCGx3bZuTCVIRp6wdS31d702O
zE0ddwjOEUdTrWr1JITy3srAqJ6qwMhfQgdZBpCi2ldauV9mUzirOsuyPYt79YMg33kbKzSpSjDb
dWJN3cJD6X2M5Ou9lDMBdmqOyIpRjf8twZ/jVTV0tSCSY3b6fc/FSJiCFWSbzGnarQjoUKM6a6Kb
L7ryosyEnJEudMnkbfxpDfOw7D0IMzwrOOt70DEOND2j28hA1O+245UvBY0PZvsK65my8IFgDbho
IzShFMmNaZup2toDbgscfB4RKao/DWDsZIGZwx8Sa4JfabrVIwm2pHk4yr06IW6+ohnyFeMuZ1v7
gblWqWxWXmM1eyeJzDdMKdOeD3PJ/6DAb0sAmXVEpPsKXylyQuZ3HErhbxuFpJeip64Go82vfYvf
8ybpXu/S89S0zUKiwRSx6TsnFt7drr3xgxqkeAwtotJxMKtnCeHHPNjH65pIMI4dnpUi3fpglHsy
s6yvmLPnGle4Ez0hW5RU0ou+XBiijcMY/zS6RKV3Jhp+gj5LEV0Hd8NX2dXuAgMrvFWeLZF6j22u
SE3CGrl3RiAN9CYSLygK2mOeGu5zop3qbHZmsXOZL73VRZ5CvadDuZcpyo5rGO3FwFKXr8IK19yI
N/7X843w3zBIkk1wT4UXKSSx+xigN8pnCZXDH3xrka12t8i/QQfUiXKYwh6DLi82vVs4f/3BNJ7w
MpDhnnnDJjWRSj2UDv8QxDVOaSHKhucRS5w709qIgWJjB3FtbwjRA2BuGueQaODNxiQnxW2waNoI
Cjsbd+8mmS3yCsxa7Uc/Lv6kXEo70XLYp+RcrT1fElfmY3wwMJKSLlq1RrjpbCZb2FecTRNAkUVJ
zgzFdhE2lhGMp+VArMsoWrx8SffhhIO8m52fDIfAq6f7lEz1IVeQGYcgI1GPJHrGiJYiN2EeI2yc
3ii7PTFq41amcXqL0tb+JYIDI2mWuk+BOcePRAM0WDJrdneOvoFyPOj+oKaW8LqI7hmqo1cGCxO8
uf9xnD4vdw1NsQvdOPgnOMTqMvsdqm/tEYWesdzVb6b+1IuU1s1hGJcK92fKx/5IKhfluGDYyJ4Z
cXDdnvlwTYpqns3F3hiJOvUYYt6LCd/bmot98Svq8LmR4VcGk7swJ+ZzhqZCFEY1M2NQWmzSzvAe
mgwjP18yQS/DbG+cLPLhZNWvO4TFSRmWeYHHNT+yySf/kRaUuq/K6ApWKWbunVcYzcYWZbhJ42Xe
P8be6xR5w4s7zq9OaebXlm25TLn8YtuJLEApInF0k7RB9xJmAfOeQA7JhpTA8VZpA+uOdV5qFWTR
8aMPGdLaIwiDRTeStQTVsTxgMpYAHOxZ2nyq0jfHDLYtcfdhVRMBHhHx5/5pZEvHFUDulVFAJb1M
uLPkzTUyBEkHyD3jWePiiqW58+YB+74/0M5WG/RHrD2x22x4rnagkoz+QoffCs3Y7YYPm+E+jyr5
jF3+ncX6a2DFwyRGayVmc2VQJbCHC2ILy6YyxXp2iN8aPHOjkvaexOlFMHkCj+aOecY/QmyateZ9
W9u+fwjz5uQb3WPfRnxcZJBMBt1gu8u75qcO47vDlGlyOrxkwbro5Z/UwW1VJ1+RG7BpQc2bBH8G
RxXNU8TuAo8wFDyam47etJSERxfafp46RuORtrCoxc9M2g5zHlbcjCygaPRRsixisBKA93lrsq0i
5qEsxBmf707F6dnU03kuuAJIV8eHeG+Dq07Zl6B+KkKtZ53cLauBwmkv5vA+lO+0KOciDTdZygy0
9E+zA1SYlUjxhPSB7CIEN8O0oMTji6EnGg3Z2Lsp63CyENW6mlvRHlsRuDeagoL043gI1pN06oue
2QaSM21TFJEwsUOcBLe5ahBm4tItdrFtWDtWq84btCjC2jrf+iuEK++ZRVVryqUsxTi6UjE5GH3V
Z2c2o7PMgdBWbMDkWRB/hU+6TZvpTnRddghE0GHvyaKn2jMburIUtCmvibFwhglUlDd7VXd191EK
1jT0VLtHu+ynazHK/ttzkYsLJ58fZ8+QRE0Ll+R/E2llMszmIRZlfVFsVHrURFdBtfUoNX0FoO14
Mn8FfSdIy5vn18SVA9yVbm6x8rI9xrpoZxhGc+gJwVgVFYmE7ZIAUQvHBoetst+0LPoduuu0Djp2
zmU9Qe6skeYKc3CezpAPLvGwg79ipvZl+opDlpTufGd0M6SHijrzlLPhY0vQm7NjF9WyMMCRx6Ae
egyRrbUnE9ZAtMONlPzH0pltx4lsW/SLGAMI2tfse6WUav3CkGVX0AU9QfP1Z+J7n+ocl1UiySDY
sfdaczmw9GJY72cvAC7k+co9NbKQJlZyGOWp64eHOM/VrhA0vfshrF7cwRt5OlLp/oJsQEiIrXLn
F312awOOTDKQBXE3O87fanD1AVBJsKb/jdlDeehtwmLgvd2VmwEGJdQT36OpMmIJRKuKDNOPd20q
GUyWTOL2LvjVFWUVpBKn6FaG339pm76TgeNtGyQlzm9wJpT4rCw4nYa1ZvYb73qVApJU+DrTgh5o
bvQDzAk8bWXUZMdANDAyck9S2CTJOCNaHzEzdHKet8L02yNGaf9KNpX3mfYq/y5Y/zvVMQVNEHS/
DwHNLT7x/BmB+cYDXQ6QrJOp2urZ+F02ecbO0f5Y0AY2KT5tgO82aqi8vasisLZVgyA2LK16WxnM
lEVv/aZL2K5RCbfbWfjqGOQeApWm8jYBYtcbMNz04IwmWSJmYmJ3VsUHlivx3FWkJ3vssscuF7Ch
DaZXKoyjs8lr8btPzXqdT0gWUCZDRg9St0ILDBlYorlZtW5rniOHUs9IcuRTU1U9lzq335uO14Ud
IbcTifnHrKrixYW7Rh5M7pPjoeN16TkmrXZTvzJFaI8mg2IyAzh8ajcrd7bpGJwbACv5skIAGbr9
rp8GvTGx2V0EPsaN7DEZat4kZ7z+yPE6rJWWBaqljp3hymrOmc5k5FhgQRpOrYjVD8Q8dR+0qNf2
KD0KFzfaZ3E/vsxJBghlkPFmLAuklAL9lAqqYj06VGYiboptVJLRPZuN+SjHKsWe39f6jMMSoVmB
NRxmnt73LQlBXe+IrZbMbO3emvgXzNfnyZvvdpYZf8I2b/dDUneXljCYHTNK8xalOfptTgdnAAco
dFymB2Ef9jfOc86rjQB4G8cNisacL6OxtPxlqKJ4Hzupb4AcrZey4q3gC4Gd1sY+cesm7Wzw2xov
RVQHG0fEqPZCEHl4THB9uA3lTWVMR0Evd2PV83iaiAcH5Yo8R8vuMwu72oXoy+QlCRAc8k1GztbK
Mo2lztDlKptEdrO7Tl3zqC2WXbLcN1WyqFCsZh1GpOWoYKDOw9ZUvgi+1uswxf3fxnRZ68jA1btn
0v7tdAcgBtnFGieJDWJzbhq4Vab9xoRb7GQvvgVF3KkD7HvG5o8zyABOYBSQD0Gg5dvCqDAjuThx
kiSgdFCHso44pqD3pazEJbGNdLOjo4Sh+FV2486T9jkLpu/J42OJgEK2cH7SoH93uFFR2a8dQDWQ
BLczs23SvPZ1pOD+uPvlf4dBwsPoHRLvV9n4hKlWXzReaPEiN5lq8w29x0ZF4botr2OptxXgAWT8
fpaAxalxlWk6ftPVmBX0gnCD2YYmjDiP9IfABKwmXn1eQJ8+H3kw9NPyTzGhCU7QSae26Pdkk6JM
FepkyuRN1/k1lwiubNv8kmQD9ZFzSXjDlJCB5oYeqYuy1zC3eTtuMji3KymaS8WW3Yf6AcljJ8IC
pbM8zHH+mPiBLOtPlkP1WrbhsGoxnNdJgjrApUFgNHf0bPMIm2pwEQVFZxglaxosa8rpW2LYX6bN
no/W10sbrCh4Y6l02ThJH6t/slrQpiO0aDS3qZXvIhCXG8MsH4xVGFlDc+gdaETXWvRrO7nWXbAH
jUjXL3xEokfenB3tBDB+i44GVnjbksZX4uZbllCCsdVSyW8DQuUmRC0uo/kn0YD6Q2c9QjumY4B4
o8+wic0by4WyNYNO7Nr3Yb57MJqYb34YipeDuqXWsLWc6N3WTGLm7GA45qE25clIwkM94qPogPnQ
kH6QzKOP/NP1+8+c71hxtZFGap8lgPCWdSep/VLXhHUU4gryz8407SgDEKz+dNHvyv4o53EDHhc9
1aKPTv/zojuSpQuaQtI8TOCRaFJ8216xinIXqG8z1OfZpK+2gFcBHWJrggUGFWMVOnwImWKd0NsZ
g+ayDBPTf4zpuMvESw63M2GFB1Z7DKb0O1AmLG1q1oEN8WMqvw3ZrEbrM6NDafLlEi1z8UgXAFeI
eFbS7GHvcQ157hj3TlpBgWXnRp0mkrtmbYyFuPCbfP5tZ8yrsEbNPGj8uzb5CehCB0TZfrgFJb31
wD14cXoN8JPTLYGE7EYmncN+sSVWu7BHJJGW7VvQ5w9ecduy19sah84sy1uoazQWNYtjcd4H2Q1H
FcV6tmby36VfkWFtpnoyQXhylBjgjXX3YUje46EnjkH8wah4hOrxEVSpzT5jsvr9jYmGqEQCzgM7
BOLg5/3zon+LBwSqMxi6vNylxri3pEAjQOTMKBZkkrEe4uArG+pfZW28CmvqtkPvvS8rksYjDk/+
6iSsJwEMF8b6PvTSk9kH7rFGDNXk06P3H238YUKRWMX4lq26+7CW2M0RrptEOfak6wXB0qo3snBJ
BkjI2pQLcxATYriZPWR2gw9bfqrYa7HKjCbSVBwc/m7kMcYWP52TAQ8rcSoUaGH0DNXUODutTSyP
CJ9aKEKBk7Kk0pQcbeetzeRt0qh3eAvsilQhulW3almftRFdOIdZm8Jhjx3FiGkME1KTusewJ/O7
rZGvupxXloVgz95TPo+f5P4dnEXQkwtADEZXL1KhfAF6oPzBtrmshjQd9q6GigTqM5/7a+36aGlG
JqMVivdNWcboLxvF2Ej15a++Ce1nyufpENtegb0waS+m1IrqjaOZFXKqkB7U8DB6dNRJ1Ux7foGX
wtnAAYPYXAwVb1jHeo/JmyGEtDembW5LoHnAzUkDRL5fev0bGJ4LNO+TPUtYos2+n4CRaHFCvkWJ
FnR03PKReD9c1DSEaTtyymHB6yeV5B/Q08DMJ22xUyn7oIoN6uf6OZzw3CsgEBuBWWbtMTfeV9K9
Nu1St8doE7jjr7LHL0AuF3VLt07K8ie2RkIjaACy9vQQ7rg3GJN1v/c7tIG28p4JTeZcByGb3BhE
9rFMT1h/HsQYrEj5e5SSACrSAFBj/LUM9PNJnV15r2BYtC+NB3QbUIjNgMJDXclJmfADes9BhwRv
9pgYcEDt3dRYezjLydMZv5jI//Z8shIjEBjE3ZXdOljejiWqxRW5NH97nn7h0qYLjcUuZaHADrfG
WLNR6N0oB+RE2qN/Er9DIDDWo0pZ0M1XRM8fBNCpnBBn9kD0GvaDPvPPBB7sMye+SDN6orPzwkGT
1llgl5s+k1c5erugbj/mlDumpw4pzFBua3aM0izSLZbmHxgiF+YVm5mvsCHfhP7OKR9bep/22aKU
hj70KTLKDmWeh5DkPSLD6IVhJSIHAqVtkVy9QX+Es0mEUidYQqQEpgrVukFrMe2ZHiyoF3eEP8Cu
NloEEYxtK9dtED5sYMhNSnhmGLZyW7JrwPEIeaNXI9FNFo3pST6WDwGSf1E0DT+TMM8czVmKOUQD
StvxyGkRHEAZ7G3dP0d6vCguv2hISUItvZHB8Eg64wW0TLJxogluw0Ada0h7pRzAeAa+zrBEn1+4
9FfY8yRQZw7JOO4LOmhhROpEgyCDWCJw8yk22nU7Ozji9Wvv00Ut2Hy0BqIVek9uxpwJ6CBPdqmB
zElOHVXzWlVgW2dpvAY1gjIXpYSWAxksmf5JPCb9phVuCc8jL8WDWBup+kpnFLTohKC2jpK9Y1jP
5AK+xQv3itfdPq4QByurXkOx7JhE9VeBjN0zORDVzbAbQX0Jw/h0+gnpeefvc16hMWebRtPHsAWa
6lpi4mizu0kvRrHDpUS8E7m5p4NK2mj5xujo4PTFTxD0Z59zuLbCpdRjC+D8LtZu62foHp0zq1YR
8FfcFWqO9TAP9TVoBnura1zurW01dAbFtA0WrWEQyk9tTLepCBhLzX8rmwPhOM/qVqMadKgPM1yR
RB3eyWqHZdJg7uL1UXnpN8kK7a8etfdZltNXQ6LqnQ67j2vSutled09V450cApa+VDJEr3bhgGkK
JdJNiW4HUDifKKJAcuwYGkCEOrcPOrSO8T2awHb3TOYCB+OLgTSI4bLVJwhUw+BlkuRwzRh5tn7Q
W6uaxDHoyZzIYyjgzdVVXr1j4lICcOcnSGI95U4KyskhcVLUPJjzObeWYBaUaqswxtWkHMahBWab
IFiId5RvNI9rG10giMTl7cE0D0EM4B1td+toHkAjBwq4hmnfNGOybcQ3QlDnGkHNlgNhvCL+lNGG
V4idk4X/Ibn019IRBSOB6UJ/4k3OJiFGc8EncvGEQI74LHEPNJ14b0AgJLLtUZirP1Ey/GZDiu9u
bL94dfhO/usLfeiD59liN4fAsXUsHnFkgQawNnUonnPILIw0Dk4dgitFvTshKuxkZKxykoz2IOCN
a2H3Iz4sNNcWpgBWp66TO92NftOMBToJhg02SHxiWGgRh3I/c9tFiIY+Ra21dt3gF/r518Btn9Xk
fSzNX0kso4ISjzUbhmeqsquieV4n8ynh2lwxvOpEmytIIISxmMnCn7Duk7Ogv8Luo8hCSbMNKVU3
8MJL6YuKLN2DHaILX8BJ0HhpAoTwRZmcRCSoxeM3egoevtjJ3HZm4MNQKl7syQVGYcCn6MyeAQfg
Jb5Y9YA7XsC0GhlNlzytTXyIRudYtQnHhmDamp1TbOl5PydW/YweOTiGegD2UoMtAYLCd5T8JHP0
qwjdX3WAWryur0NV3J1RX6SHws/R+UHO1sMP7P5bJM4rJL3toiN1g6o70inkVBDctJpehoYIW4tM
OzEZv5uo1c+hCORmMLJblTXPfu6D3Dc4NZG+khrPaW4Oq4QZbJjlnD+JsNzPYP8dY7hlrlkdWpsx
V/LvL03EdLoybY5s3RwJkoOnE6TJPQItMbflRtVBehj7BcadMyet5LglyoHmUd8yIB2xPxEQ3Pfv
fpy0ABJ9sOvFuzWEHwixtlMZvZU1kkH29XdPqDsygFMby2Ofjld06+dpDm9MCr5FycPRa2c3q+kD
Yctvk/bGjun8jabeBmu3y6wqhYaDKC/IrG0G4nZ23FPMqbZFW5sUFDF0xBnrrp1QQF3jVJqQ7eIu
rQ1LWK9NS71Vk4gazpsic8Ml5HqPDb/YTF5K6Bk5R7Yr0Y+ZzGLk7L9iYvzPF9TyIlqz4k5+jggf
Ct3dSD2Owga0wJFxFl34GOSAyWzVazMm8c4n0U4nc2S6PQfZLow5S4f9lR7dNcziY2DPHO8RAMt+
gj7mEAEl9R+6MpAWkofjZGeEJb9irEubsik+6xH+E6cApUpYKHbNNE+Aq+UVAQbjP7Mk9GoV5t60
Hk20+5ULVt5TvnmQU0dAwty5h85ZYuw9C+oNAVKIr/KChoKmd5+HzJrK0tjZ+C92jCMRFlHC3kqj
MAGcRJDpvGjpSwlzQv3ALDgZzBpMbGFzVK657QWyoaP375ia+gEDOMZXn3YGAFeCnEOREQ79MzIw
dWPKLrFMNarZ+Z5sDzrzU7xQMPjWQ5SYvxu3xDrWx4Z35+1efBZF5iO+QBXXk0SOmGYBNJUl2cep
47brMQudHeZIQKrEuIx8L7wWqtmBOR9F/RpNNqpJkdHfcuFye5bf5+sYlcs2C834FrejReevs1/q
pDH2cZ/AFPdG/+hqAPJqoj6MdeCfhqhDMVSa+cWE/3NguxHbyAvROum53KPtUFuErO5lLgwYJY6g
WBqWSYQBqJ+IV383FzEAdqdp2g3/+YrM3gAHo2snZ6Jyhg0ZHrQn2tHF9BGXn1VXs/eB3KaW7o2T
m04kLHekaSz5zHu3keCe/QDQkNcrj5nlrPeGx7gXgDmKQybTu7iI53vZ8eT1hkQRGrrGcyfYk2jd
NKwnq9uGsNS2qmYypi166Ewh4q0tNGmcgo1aDKBFrDT3sJc5NaiXJn0aav3HBlvA6kq9gyeNyNm0
EC4f3kJQqKEerAw6d9t+yvW5cuzgoowB4UUeFE/jXCzbuENTI56DCsg5qNUVx5T0c/TaYM9e0+2n
NJy3PZJN2PlM+qyUd6nfRPlemuFfl/fR4tgteCx92BzowSf4IfG3w2xiVTXiYkYCABqzLJ6mkiHE
GG2zZdzVhRyA3aOiY2aw3UGQvKqg/ek4EaEJCP8TsoK/6jUHL/S+uiE9dUN2SgRx5jRFd4I+Wqga
qJxxe0c1sXUHVLrwK8h4tLDURHbyqZrOWRVRuw1ANGaGfXf6+s9sN3iccTSshsWcWEWLSQbiHssY
zwhgP9N0zxnYHOS7CQHt/ZdAK7wYujZNMjsnU/vUdH3/NvX9iAKZtBojvpT+knFTMeriXiBZ3eQT
rv7FkFHC7UV9f4Ivvmlc52Os0/VgzY/ELiEOxHubQIu6Z1rrNq/Qnf/2LtqouOYI2i1ViZIXbwov
GQGhVmVch3RpI6qLsKJjW5W/43ao0U6q05Sk9zGlK9p4L7Canobe+mrn8aXXHvZ+DqUZwUpd4g0r
tzW+F2OKPyUPm25QLMqnbHae/MpFK5N9dTjzOiPYO219s+nZ1WBnyIqKLxPEJd6N2AWTal3H9bPr
iVulLbzrdvbZZgyOAEDBMLzQC3w14QL7g+2v7Dzez+5wGjIYAuZcMlw0mqNsxItd2Dt/zq7L/3cT
zpM26PtskHSSpqsMCE5BXf0779ud9Ien0DSvXtWwDKqvemGcdGp8D5S+lGEbLvFHJpD1ItwzDaEn
1uGR7OcTOrcTohKGzfoXTpFdkasjEptb7Zl7gdx4FwrF+Fk9Iet+smlveYiK0IrBzyll+uwk3r2t
57v1z/gy3EjsbM5t2occdI0L5Sje4po+3D+WR1IjI2qQ8Tu59zq75H7w4DF7InyQmRN6uqjuHnLK
/F80X5hFxVl+HdBpBT1Yt6j2vqzSOtrFBB7KolpZ4ZAKXj1sOVwchO1ZebeW8RyJIxLOW8p7zyrK
f7e2RzDo2DmwEZhRA+mTcUKNo4aJyZg/Ayno4LYJym5K6465Ky1zK2cUK53w2aaDRjor4eJ+SlA4
DFjXKLCQYqr11IjcxaBEkaT2ILjsz+gOaAB1wy9IJg9QmUR5exHb8SJkqUyxs6g/oMRvhoRosDBX
n7r013ag9zlEkYWeFeC9davfA3o5mM8Qc2W3XjrNWRvYF22bUP0JyF0aC400s7XrTOO+G0FTYIJN
6GxqZ9oWUCkb6hrMm0Rq0MoFQg719cSI4SscDThVOJGrbMsLZpcK4NcRcppInCyC2pmrnzqD8JHJ
EaueJk/O6OtcS2vb6PiDDOn1BOaAdwKvhJ5Tn7VEib/11Rxg2mY2a7nZ35HVHLERdxYYslzRminF
q7LA06qpOCx2CDV6SPfjJfekTuA0DCQDKU35QBXFQcBYqk2z+LJVencZFWPAZHrlIixsMsZkka+u
ZYw3aO5OGr4NVfUMNDeHqCEcTEZRdWmwzcxj8uOW6rz0SObJvmIWef43SAaXuxWt/2SGhHBLbCmh
bpI9ouvdHPHurOlqNva8MSO03l3CyZ/WkFuBOAAYs44szAmOHT3CfNq61fzUKA2HMx+hIS4i5flW
CrlBVfhrRvsicrzqCsOAplDI1Xuh89NyXXEUg/95p3l95RWyCfLsLUKsL0fIXU5AFQfKnz9PXWoD
07lnakn5pdMfhPtAdbdMFzdpB5x5AUcY6dEsl9PqtOWNtq0d7Kw0rP5xaaxs05k+lTqBuQh8IvOS
WR30HUNmBHY0mxQrRC1CwnGZ/aZxsrHnCGFkcJCZf3A5Kkmk4IS6Lnp07znQ5qnOgufKtXYYilC7
2gJbhNM9VzZ59al1bkkNnbv4mEc2MzeyDAEvD09oWmBF5MHaUZwS43D6SNORNq8bnH0UYKupct4L
fD+rSWGbFNPawr69rFD8Buue6x9AFpolThtWdjTM21y+l7zotO1ubR5bDroIgtV77mAnzVDDWE0O
MT7Ye1bgHIIuBgPoNIgSML7ElF9mJY5Aoe4xINihDb40aiDOt68ERC0592zJJMeP3gcI4ydPVX+g
4GEsZrkvj4qyPZzrxGJH+GxIYdKqnJ/MZNnHgnmnGkP9wdVm8HfxgaUJOtiKxrw3kiwJtzOjehDO
pu5o+5FfQmtGhX8as2XKnvwtSJSki+et8eMflQnql9l+tLIqELaVS282EM+9075YjTg3eA5pm6Bt
bzIm+PMlbCpnl7Aomq58pWW2c0IqpbnE3OEgFwKIth665CNwcGP52j2hmALDjZKCg0bFKWJ4ixzO
qtSLDlsPMJauOTKJ25lD8YEIAoBXSvLxEKXfo5+wnDpyzhhIsrmj1K/z5AEj4aCIdgUuFrxFcX2x
CBPJfOVBie++/V5jZobqvhWW5FOOxd82nFzyd4Z4U4gMdzjG9N0QDs91QYeF8mh5xfIU19/Q9y62
mt4y07sHLm1b+sE5zHPuuWuVb2EXXYZZffWuOa4WD/AoY1JCnKeQBlUXWC9t6xEkH3rHqisWKtNI
WDtyMkPfAdm8lE37p6QxavD2XJFQ/SiX4EkjuKnU35czb9Iqt5/dunsKq/hzpAd78JDN3+lQuGh8
oWuGAgu5T9tzZMdTNQMHNd2MYUarEfmCbjJKsKL8ln66z2sGjdBvEYPjn6QjXBbWMayBqQdF+NYh
2l55/pKN1JrVsx0k0U0aeCQ59Y9XXXGA6pS7sREQDcheWHEFZaUfbSgi1gysD6UjUaIg6dC0MIBh
JKNz8JcycGgKidrSZ8ZGGtOF3ri9z4c4fmH2M1PuB272BKrKpZsMeKnwxfTJwZbEjriTw8MebNqw
WkE7qaoUegccXmauxkCSoNtezWb+qj0Uq+OYCSgDvMOIpDqyKIAYVZ8U+TbTD9vYjQM9WIMJWxBm
+9ifvvq6QgY7DK/MN94MP5agX6Chao571eBzXJQGOiDvlpOYujK64rft+BttCpoQ7ZMOEyapeCwE
x2raOLekqq9VS1KC199CmisrysCD3etnFLjlusfC4DdDsWmQVFCS/MlaPKtUeCihXjqlTgaof+xF
sffoHINbrexJvMxoCs5It6aFNuW8VRJCeEP/5dDzWf86pctYq09DRu2oKdH7u4iuOGem0KOVu8et
XvwKiET48BQVC6153FsfpdIYadqYRmZO1CnGG+9PLeVLAWsA5ORvDxKY8pj0JuMdgdFClBqv5IO+
Y+99IXT0pYEQICPSBq0yePJayyIToOdYD8z1id6kde8nkoiSclG3ocGtBx3wZE3INviPoc0/9rNx
IKKTFh7h2nXa7qwG2r9AVYNWgylXWNKfaA/BPFxrCnCDUxbHQM2ZleEuYeS8ggoNrUJ0R4dSpbWb
H2wZhNpUB2lkl4HjPgf8S7AQREo0UaqjvpE9VJkBEdZlqLOWaQu1Eh6h8eBGVvQSYWbibEG2j1ee
S3v291OV7gKNIC8PRbqxyR6MK/fUqTb+cWZC5O2pfthp8pw0SzuEfnLH4WVTMmNFUB+UP+wh70w8
EBdZYj5PDVKfqcj1DmhwZFEpVaeknYAuFQASm/xYumGIkaGo0Mw2Rva+gCeYg6GY1KwLM03gpGBe
g0uMatoByk2hl2iyZ6j/4SluxTR9OW55YXs7hIR+w+Q6+nN613myS/v+CefUxo9tfQKbXUN3hR+U
5O42JWR+AxXFWNGSiHndMy/hVG9z5KCKOFgj4153nO6tpOeU5gi0Ga8wg2kdiatbo8O4JuN1cMrs
NS5SZlee/pkR+RzoRy0d4/LJjLqj3TV/ZJs8gpqqBFnMLkfkn/GbQ6c5al89M9A9Tgo1waCz9ldA
jh61I1S6gdGutjc4Gp5aZ4mGS+jKBZfSST97o7y6Q8L99HZRLj5d1T6mhf8TsdWDPNhkw/jkSOMA
zuEMlm7vt/rcjtmBZu9rJ1HqQXPKYasthOyhXUSjCQVzyT69tOnK9I3TOV6vYD0r8Bwd6XcWRbmq
ltwBZmm6BxbUXeay3DYeDbqseSNVZWOl/n+WcJF+zxejxWuVZEzT0qxAi0GQBW5GYkZIy1AxwRgt
b3thsgicjUZ2XoqFv1M4+F2xcqKQdf/WVjcs6bMELiFzWmHcGziwBovDsfIJqarvCVdoe+h7fbS6
40hTtWiGlQ+IeLbB0iaAVcMQRnzUDz91XT2hk/I2Mwbkph32RD1QEi2trSqVWy+ghh0G7oox7MEr
fyw6mXFqb5XTqXXtddvRQRMU4xBfidE+NMRtZEZ2MGdamfUiYZgP2sbB6C4ME1njmygAzlWMc9vE
YMYhnEvNolyY2ZvAhAYW4pNgsr+eYH4rxnlikGcmaXtrwcHnuKX2ODjIbqgAXABRJoBl2SG8BrEq
lScqmPYJOjaZaP4YbFOCCHFYrkSvySlKgv+Q9lCjTzHO2nq+aEELthE1c+3cuo+cmdK5HbDJghTJ
XOMY+81y48Vn3UFhsfh4cb8dHEhGQONTF2qBPVMsRZ+TPdyEi8douSaPjzpX+PJjA36SfWcV9ytE
WsCMVIhxU7XgEOieG1HzOhPKubdlBAtHtsypFLdNjv/VeBqbxt03PQl1WPQgUR/QFW9jM/yNh+iD
jRsdneZtWSGIqgIAH1K/Cd968pvxrWJy5Y7jZ5nx6irCjwDjGaz4R95whhwcali7xjLVpvX8Eo+g
bKahQ9Yz1/2PCQT7SykRnnJty501hd9+0f6UKP84ELGl6T47zk55JsOHm5HucNPig/WfLD5ZZs/3
CXReapj0ZPXP8mlSpqFFO+MlL655HR9LP+NVNMt7YjYjjPr+vHyVE2qtYv4XDs7qta+VmvchD2No
+tiE2hfAgcy4jF1mLsMyEZFaJ49ztEQjGaYDcrX7gFj/CVDsQhuIXAo1HmTvnhvimGyVbF3HeJci
3S8PxBAiyGHXQ41w9Yr5E8ovT1Fv78MxRO9i3aZlbbHqclRwAXWGasuPcTld1GXAO4PkTyOZDwzi
UNYGm6aDo/qoQcAmCtHmNcD4P5QEOhTiF0C1s62de9Efex4ddUTPiRCFiNgmWWPQX9fWYxy41OS4
LGLHQpxtTreSEYbzX1o92jQ5Z3RAU86hGUiWIKpYUSi6+N2RAJ/h2hQfiG1xMfLLuYYCE5y+JdFh
EbYHVGT4KxmZ+zd0++sCFVlG2yXhofE6djhmsC6CBUpptrnsmctsCoa02PC6nWWoo9NO26r+yhCO
DwgMfOt98D5a54ffZ1XVbhpoDXOtPLZ0qyE+oISh9+JdSCHYOinhwWgh+AkXpLafQpOhO+2LZK1d
Ew2EXiemgm/34IK96NYCmsDLUtGJdEkQJB7Fk2s+DheKI6/n5NbpP7L8yMDw8Y8Sjg8/OI8WIkh8
cR5EXf9lKv5w6TlCLWbXUGyCRYOzdq1xNfNhJw7GAR3Rutj1fvsXbLyN/7E4WhiglgXeEwUopLzG
y6nPPxZFuheAk5Oa/Ez3Hoe07pMfB+cYDjI267I/Fuxjy3/RMDBpNd63jA4h9tfRPibS58QUI4Li
YGs9uAsjjvOYJCydXX2KRH5asmoVOzT/gjsKRRN3++dQjJumr0gm/TszLgmUv5pArXnDV8iMd5zY
kP7vC2PRmMrZL19KzyuLJYnk9mWmKqm9b2I6A26EOi6bED9QU/sb0MCWr16mb4U9/+VP7dq+CaYB
vZMdZjRr9uLbIj49uAztn4U65QGycXnfe5zRJljDgSBIcmnFTqflziyLKaw+LARkADyX38PTwOpV
ILTRH6y0b6/GDM7CxGyNKQZ3gcywfVBOOB0ew/gTFxBxC2/DGjT0S6NonSwLkDwdc5eWGES6XY0F
g6yRDR83sh1Uj4oW8ptw31x0aV7zHUBasyg/tPGZSoaE9qGe3wbYlKjojjEkka4ELmNffPDFTk55
RSje/1+oHndp/JtVP7FBw78wwnChtNAQ4MTkgY+AWSe8d8bAy084vWBGgbqTIBQIlSeuefbTVyeI
DjiugFccXSM5z2SqUxAs76M6FnsL+S+/dJGtYvEhI4N4JRk/+GVNF9B6ArrGKJaf7Vq0pNTfdoyz
wCo3TvOdMitiTXN9y7dOWwu3rjpabBTM3i8N7hOSxw6GP56KmpDFliPFosvpAeDY0+/QAyosMcGH
f3imumL61dIIz9IPbm02t4faSjdWPy1XKEfzmFkvMWvDD6otQ5Ht8qh2Ojw5+Ufa3lidXAV0sysX
sDxuy+IdXkh5OvMHjNvXFY/XyHYQmDFtvNcSRCw/kUBN0sMH1S6n0WAb996KhcWNs6l3C1AAJSEc
852wFnzQ1bSavVc0OHomiNgHzIYqe3Z2POU52yV7Q+38LL9cL+KjhanB7x2LPy2EHlQCAHbNcw7V
srHbp5wbwrj4g28DDc1WYDxjkSffHWqU0gfxZT2F6sG1x1hyCDDdzl509JOivcGR2TOnrlfcF47q
NPc676lMs29y9RgrSU6Y5Hi8o1M7Tmjolt0YR9+J8yfv4/lrEt6BW5kJ81Is50tFYzqCSS5k9MnA
pEn6W4WGNzbmjavcI98Fd2tKrJNE7hixXyd9vqEFjB2+5+D8zoefuLVD8EkuzWrkcMoYa4e0ejNF
zw0ZrFrHB8mbxKSpOMC1nUZqQB65ovoBubciP3gb2rxB+N6wDzuANTvuVZ9de/G1fAu6U6fAJuaZ
wi1p43tckjNXGMxq+HBmdV42965BQIEeuqtNKLtib7j20RmLJzmJZWM0+u6d0T8SuoSGNWYpmW17
t9ywSMBWbG33SOwjSRzqm2/+H9qsPw5J56MwhnHIU6TZ8ONX23RfPf6ES/WrJVFPffIhEq6HvxM2
4ExRsfpeC+XIO4+cj2LkuwNnopLATb/bZXCK/8fSeW3HiWxh+IlYi1xw2zmp1a0s3bBsySZnKAqe
/nzlOVeeGWukFlTt+IdU5ds0fI9TzKdHjIgWphsgCfZMohmWRWhdIrQaI6+oS1l9H2rEhDiorV3f
ZIBoKGAqnVZg4q7dYUfGyUNQij4QQJvt7bBr2Fw1pA8ln1kHXNK+WBn9O5ZEOk6URz/wtoIywkmu
EgWNDoRq5YTauujM3+oDg7/8Cn0jbujG9d8KCvhBw4shdRZZ/W2w5+kYQAtr3HM2gO8E5fMMUYRA
liTWHtW+TRQJSt92gyXXxjHC7yV28a9iYFNRHaRFebDa5q6/oB7bFRHXN/N9Dow7esxhsgWQXGkf
j2ySD2OHUKdVP7h0BmROBX1Z5wk+qUXzEKDXITXgGh+paWSzkPvLX3SZzmlRIUPoGztidZlar3Y0
vHu1eUau/KW28/fZmZ94VFZkrVUXfeqrMc4U01w1xZYrrtrH0fJf0F5aD83j2HKl2NbqOoYnW5pg
R/i/kWFhi0XtamZU+cMz+uhXUvsioKAYrCERRW3tIwNHVGfLdbFoD+o/WFlhkceu1bhgh3BISdDK
h/53lcGyldlFzqdWIh3XWbt2PJqNddeHZETdCjQlEnpk7X6FjcuBR6Bz9ESnZTR3fXOW9oPBE/IB
6CdLMAhZ7h0snItqZopFbh+NaNnYsC/cEf/pgPgyz/NpXLq/LljoddJ135h6HboieLIG72r38zkO
jQ366ZitooIipv4Xa6hrrprfTYQgco2zaWubNyT1JN0ETCWqUoWfupvBzI7miS9B8UumMygr72Lb
GJHiwHQy5vzDDOOjGXmnWtqvuW8/JpHwVk6OxIpbHid/PqP3fVyG+hiW6TueiXs8fA4w/m8pMh1V
mH8zseVdWc5HWfVnBML3XRQdHSIAM7N9gtjHCtbTWgX5o+WW/FKMgr0Q6ZdKo+04HL2LvJ83q9+T
yc1x3V0sFzw1kr1wF85yZO9Qydt01ngSbazQQ0LhgnRYqNaie8K8cgoNtRJJ81OK8uwZ3YsqsQYK
3Pb3xKPIUnPrDHhrp/1j25aMG+SDqTK5NuxhzyDzaOKa7rfWPtZsSdg+T3kFLrGag8NSWs8FKs26
uJzAwLHoOUBh3juc33KEUUuD7FfT1et+GbhEp/aNu23aD5H52hE3ubI6HCcELUjlQ8TW/M1qP0xu
TW0yJ945Q/sgABHhwgRGk6j6YNXgyR4olXVN08sfM1+2JEHJ0QqI8yw8iD6vwGj2JmYF7jcznFUF
4LFiyNEOD0H0kwzvZD7yn74xM4skExn4Ib9jTcoaTjvQQQ4Jvxw29trrT6jkicBZUpoSgZnMsRu4
ls6vBtWYoktgbD32+V3nGA68Th1GPX4tyUvOD+a7Eon1UUuYnoJQ2i3yI84X3eXo6WBPqlTTJ9QZ
ll4sJbNxHVv+fsIOwFIffFD9dAiFQqCgj2qerqz54Mbw0jPhaUHp1B8ulOwMNHiBRC/w6/XSs8e3
j9QYuBRQ2ZtmcfY6SsnyTSEo47jUjsny4FNZKKYKROfahubW9mxgzIOOthiNbazhrQIhM3s/BO1W
8DG5pPrJpDgxMyi9GCwdeG9MpJgokWcp6PjOkoyqtx4LyH9jAcFrwkoBFkDh4Non/fMniItSEVnD
94o2yXZASfA9+BgRyx+7v4f5gLzDG5d1E8bLnudXYbUx/MVaChCYbq9k8OFR3EclGi+Y/egys+iR
9Cawlv5vndZoGDg8fClQ41VVxtCAeChttIntG++EFApmGqoHmf9R0G+kWYKSz/d/31vXbfr/W4BM
1wo8PK2R7b/xNPnqsPgeE8BJlF4jbwkR3XU2fnMwnIyNpH0sc4xqfXaMV44ARHZ9t3T0t+0D4/0z
L2aw3vUyqaWBbFOyFr9JgETeaHzkXr4LyptV/g2pzPmeSfK8sJMHErBiSoavq3WwOZUlyracgkAu
BJOLJG9FFOGQz/dj9sCVoGtuTfSFbAaJyQvXJOuR9UcVGCztgf3VJkD1dMIMbMrhKVdQKNDOkBBV
spvBFJvPqMtCxp2HtBhOuiotq+yqpmwrop/aRAQN5wigTvHUPIzYyXIGDrhXXttBS/jjxQrOgFRR
L095xmHz320zhlU3q40OEw5cFb0u2ySJd+CXtHx2oFyAMe1P2gceYPOZnjfKr7p/QQJxjdbUNvce
hR9+6uZQlegXGIl2BodE8DKJd3ZPiCuU79hIFvuydtZD8C//6XtlosFrBsYqESB+qxl0NZ8tm7M3
HTFA/68z8dsdgytNLutruCvNY0YQKPVRJyCo4leMin0Xl6dcJ8WufEfsBzweuzhOYvZA6xEO9kPo
27uM39ZoIzgzlExTtObEh0MIrA9pCmuCc5KvVHRIk9+TftfBm7Z0RiSfsxOLtW4Jk6DaVum4CnMf
zlb5bDFlQ5fmxnodMBfBKd+27b9nEPL4I0QSrYAq5NixCVjpht+mmYGLsZTufRz9u04T1qAeRJEc
ABGcEn4TBgy6nvWEQGiEhTW1ozbs9tTZRZITRN5VZSDmU3vHCGwj+FRZe+SNcg8JWrqpJrLo8B7J
aK3/daKmyWkowvGkkF3lU/DV6Jpt9E/Llb+m9+B3hHj97xwijbcZwmabUr6kzB504NdRd8z74z8x
YXNXu99W1a8X0liClwBRpjT/f5L10eNAccjDztwSlnnT+kKraNPS5rr8yT1NkPe1AUL0bEGk413D
QY+MQp6C/qKGyfVCkOA/cTcWCjZyOUoIQGOpXnsmgX4+HCL5pHuAgJuIBMeNWomfw/uuU3CE5bMO
vhVnpLPec25XyvXRhz03H4k9PCh9UPlq37GBSWhKyOcw/vGYqujLa9oYHGHVUada+mDXMOLSLaeu
1BmO6kdIOPSjH87iLN8d+aozW4dYeEIRTWCL4MPzgdKevTOF+r+xSPE5TxQZWgHeetaTQsxpUfN4
q+MJuggaekX3urDLGhixg0DWowCL3ljnwADdDD6yPr6ZXnMDeuKjE8z41Lw5rBN4S2rbdSC80/RB
v6WuEAf9Z1Hlm9yDufFhQQTUwxX9fsn4dGiMObpfyDavwwbVQQYePhDJ8aiHHAWRzsQtQAdBxzs6
tbMDJb9N5NfiCwTX4HvRRJAW0vEFNWSQIOKgJty5EZzNGODpnNeQ1EGw0ikUSBTc/WDYF7wJ/UD4
RVr3c7ShSxCjw/ya5B/6n3SHgj45Je5VP5LIf1IkaZ0w+GV16p4pcTkT/xZ3lbfm5PnVMz2+4z8o
wV+Nf9gS7a26v1pUQkae6GNJjtWnQX/cjtpc2Sl70GzLeyKSGhPDNC6rpDDOBr4Rml3I3erAwbQt
BujvPLjcJi4VA0qB+mc033uE6vk9OA918mtBS2dyzY1FpqQUYIcCDHxHo57nO/3xOYFVUlxd77UU
4Yr3WDGmazOAwzr3dflWT2j0+9NnVGcCPWRjEMhX6iGePsScbEgmW4aN/zKShuvyrnza5zExznpW
yEdxaEllXWyYR7GRoCZ11rbhoI3PfSEXpDY2D+9h8sa3/n8BNoaVnkT1eAx5vDAKdLBehxTEpACM
TXWj6wm6eJdvE6Ew02fvOhmwbQCbc+tqZJ6IVHZRQab6DnA1y0nT5NQANUxdZGBtdeC5eTR39C4D
10ZPmxpGZuPRlcTteK9FFZD5v4W2z9IPDhulNUcLx1E9oNKJlTh7Id0wJM17vFfKbeODv+K767wK
T2XFYh1qB9LIPH+dn5zIml90bOQFwiG2NjhM491TOJ9BQaXjRy1+52Xx4NhqAdlfVS89mhPIu4QA
T+XWdOx1GI83Z7Ifgx42v8ZZewFZI+zrAOEW6nFIIDW2D6tsTGGRgroKGvBRg0BKIoCd4hUoOkVp
8iJpKURR3aYwl4Apg+x59v35LbBlhTmiqK+4ifYHv2sfKQ4ZAqXDfSxjQm9KudDOOxSot1lePswd
YxVNlkBej62U91wW6XECsbOSFZsZXcDpA6W8/rQg8Ugk8Rfj06cL7u3hNW8ED0Kbxtn7humQ7Eoq
H0Bw6TQzwEDcMrKnjXDxWsNlqo4ZDCbLU2FWcBbQ//Hi4aYH8xP7A0sZe4LbbUSGzJf9g75tunEE
f//XognRS8b/vn4+WVn+aBrTCwQmBIzG7i0Mw08ZwGjymfIn3bdutAwrOvtZegKYzyDB2ashv8St
eK3QxVib3tXsrQtK+UfFVFP5GDCo9ugxdAB7eI1F/dm403vYJ6c4kxtd+uumpaDQCkR/62b0EAZl
nBCa2Ov/ODcWbkG+9ZykDIM6v78l7F50NKIcPvuEZx+77SeWz3fDZMZCWACKh7BqUrdAV1S2skzk
K/K8K9dzgUg8dBiogEmKODGdDT/BRzRtAV2LW89eBawBq0mhFR97L1PbPg4h5rVLcUd27aRfaz0t
YEtdrTIoHxqrvLK2ueLJjY2QPDpSpfsoNmFBtBSznqvZkF7mPpCC1GbwO/uel+WjrHsEKUqa5jmX
wT03rOY7RgMblr3BlJOZHNKHOY1swrS9QMoNhW9UpQrL2E4JIlZGUUMedN/6NHueqD1MAFRQZeBv
pgqTTYYUkBmuZU/hpoeOqqsAPTBsmWnghsA+NAXunDlvUufKWtjglKLm6V+bZil9VtZRj7QTNdaT
TnqjDBmSSTocsBnQqacZ4Va3ii2O2dxv6xxaS0szafvmssXB6O4Y8h2fVPDTBYpxFoUYekpQ2rvy
woeTh2lwmXjE4DnGFlfhokCEJoa3boDYs4pwi1Q1YlJ0p9n82wW4z6oMIy6kMu6DG6fPM6SYuTEu
fQmq0GJwe3PCaBsa9X4eE//WsK5cm2XrgUL3Q4yFApaMmDTKCc/1evIXljDm1Qzkk5zGV73Ol5V3
H3sI1QpNYIpadnjYzSCZ+9zZoyafjAvWRTbKmFHA8aBYmZzhJ0ztEioC+HbnHYU2gige1uhc6pg5
Bggh9+UmBLsWQQvSSUmPG6fqPtFlp/OEA60myo8vNVU3WrzQZYBjSnAUDqWwPX4wqSbv86DlrxQg
LPtsqKjsMCoY2M47X2DZ3Z6eLvXwYkPcnFNjMMQFJbqlfiPWWxa6o9qQzUGwq97qHE19QzGyTSgN
JWwZCiI30wsfWK6ggZYe6wgCclcpcOf2xvaaV5r6qkUNSpnGmzmqTR1+6w9mxm8NVR+ZdEpe9DQA
IRHMKPo/kj6uqjxIZwl2fGCZ5j7jhDjHmgSK9zNIkx6XRgiYIEcHvO8ogYvgNgL7QbCWBq5emYnP
Kdqxagb/hEQnSpD5Uj5VWkq+Iofobx1wLAdMcfg19QoICtCpZR8V9e8CxRGXBlkPGvVMjK/QdZLL
rkD/AEzGL4qX0SCcoP+aOoQaexhfa56hQKupkAnkmwRrjH7dVjOTBF5DhD8b87iaXzlh+tZnVKTV
zxTdbWQCWra6645unhyYa+IZyCC9K/apVrvceKIQ8E0Dxbv7DJW3yxpsDDsc0cKVx/iHAkX67/o7
UztIwKOYaZFdsXWpAYLRSuk/9XS+wVNRL3cpYRPsElTywkDSoMzSfxmPLzqh6KNnDvjAvVA96Lyd
6ZwM20+a8N+q/FBG4PCFdWBgcPJQjxH+cAYb+0ZyV238wDcd2MXps5EH8w6NQnb0OLln8xtCwxt+
oP6l/BJZFSpR3T4lY0mFr+cRz5qzraLb5KlfsQcYFvGolIPWe/OerWPumjfXJE+KdueCzUYvaT+S
oAtmFHwPxQTDGWAvlAzfQq3Mrf7gYPxZNNbD2OWvRijf6IRUgVcOxnicZb5nCDd0RDODSTrzznHL
b8HrBq+4RunwzeZo6zZBf2Qzk3vwJyAHSblSDFiQ04MN7wJV/ZiM2qBcAbnkPWKhQfGur6wePFeF
+ncAGI6EgAl4tAzNXVm/6nKnFB/KjB4gulyKujmiCbLRz98z+m2ZI07Pg2SSstVPKmyqYwxHU/dl
PSTJEsqWJ9GjN+BrP0O4XYX1Xx81wNXgFY8LxbnPxtRjhIkEhYUgfb4ACE5eYBGBSwnkFwWb/lkp
Qn3rGjMDlx8iECLQnQFXNuaQtq04wKM86A1ETJrrYOtGI2hHiJ66BKiREoF1tTaJvFgU+hutHV+F
BqyB6tKVJxnWFyDWV5Xk//pJQBPbniPaMeyMxQWsAKWtYi7WgXudeX36munzpldsKflZb0J1AGrR
ax7HHst5Bn9e6+4DG/5rMX7nQj3rJ6JDlo50JvAaizqZMVluiT3lvP7fZdOf+mi4MFjSd9Jvci60
u9PL7qZ5Z00Riuq1kyg3ZcmzqBZAIniId7LX30cflD793SnjgYi5NDM35Z6LnukyE9liK2qeG5te
3mzMnKBhXhFzQPlbw84e2VGHfglMCVlmgUkzQxB+7aX6QTOB/PUmOb8RwzK9nMstxATwOIbbUu1M
/lLX1UUwoavCRC1zoB6gdcK6IiTqEDS7CAHgBJp5X4rHmeSctsgFVO2pQBHQtwpGWvCOqY70ZeDi
0TYRdHFjouJjHJSI/hlkshYDRxtiXoF+Y7L8s+Bd7tcnpCXA98MDIjzVZnTkYugHjGYR9sQoGjdN
esgQvCuJ1LUjDpPl/a4K5HJbohNMa8Jn1oHdWvyftsUUQCZ7hli7gBs+1zVift1zZvtbdN4B9oSt
t8UjnPW989UmHl4UxqEJui/D756tCakuME7N7L0Z9vJXy/AklnwTU7K1iF1ZY99bjN9RoMBZI5lz
RHSd8ehF+Em3Gz1OrfxxNxcm0N0G5loBy8aqd2Zu3i13odHwLixacEFvjgUB2qbU6p30g3ZJRObW
MK1D1g7InOlAM8d7nXPhyuxbZPAI6Ach3e/EpNPgFNZEB9Zz/9KbBmip3nB3Ac942yThMeAmh1mq
wLkh7kUOTrXfZeDvJrc9GT7qyLqN0YFSb6V1atZXoaWs6usJIxbn0M5g9Se+ceV/CS39pcLsR5+c
WqImM9WtwMJyWgWT9wzMIDUy597HX0xstz0aKIwVDg6Cf5c0mj7HoLpEMcjyFtWavhsfyj5Y65fU
V9mBgKKrET2Uwdxtx7nB6FIHBZrCGJKVX7hnfDL2Or/WmJUCXjd+WU3FTLZqGA+HIN4sJnoGk+A+
zF/9Cm4wSUd3rJwjMDUIhIMzcoKNGYMc5Z87t931XDGmmhDl0rXOmeipfeqdui4x9cJC313JOALl
iV3FPzfhd+baCCLhsyjveozHS/dEhD0fG1QOa+o5j/qXGLIHgcJp0zpXo7m6Od8epAGzhSyxh43y
vXtqVMiH1neLrYVvSbWZ9KAc7CEjwwg4mP5NLVueyxnum+0cTUGl6CKFmQUs5B0S4gTVkCcBhJj7
6MZfqcQpcnacHYE/nStgFR/6Y805LBYahHwwgb40GtJU0acNaIghUrzqmGvr6ME4UdfQOpxFvInI
b/HpIC56y4W1y8zwWdcq3shWmIGMNpcI0l9SorBYRTnKK2b44tsgDeIq2DXj+BfjVYR1O5x8LR+8
MfYEJXRdNJ0aJrEs87fSFNuGs5jXKe005MAvVWfu0wi6ZWCmBN0XKPWC3ROqgby8ImN7j6NkEs8n
N+PzIr/imuPDbJOAGvxQ9pVGr9ajpRnHMc5zUf+RNxhAe8LaJ3l/FQB5FIgN0c+XAlfHhYqcDH6a
vAIKjc/2009dKGpgGYmGeAjsSHX+yUmLnyoIxy0K+gPSEbAte4Ag4eju/TEtnxNToHwLFrxgH3y2
Z8MCAQL+0BifkTZamxLqyTAicN6lw09L2iE/PJlu8afNFbhgnBB6B0qt0zx3jvtulMU1Mj0eFFBz
PJ+tcQf/NOf1VOnd7fvD2GONFHbvToo5SNc5GLgt5sZH/xGpYYxwIjcGgWGFjw6y6DqldjQc+7Ya
h5tLvJsjL18vyEOvWoU1I2y+Opb4l4aPFr2LSRJ3NTbDrsMHm3PtE8c9V57SEMJQYL94VXNhakUG
iRhVmtlkEZYXf1U0odzUDrBhY+mPldV/IHx+1JncMeUjRco59tWeGdK6d8v7P3Av8rZL7J9ZeSMy
tlBij+OGuIf/1ghGe8blw3X20imJsGivcBhH+WRY42cFs9GbmDaX6S6gbsZg6sxp3VmC3SXiTlFY
Hbxx/ARPCNtkOcsg/esmjAvhNHF7mDnzKWpXe0XMGWXYYH8BcQaOAJLfm4Ad6PNSmwGzkPYTFwYI
hhXovexPXU/PDmUNPJaNfgMJas+Oin+1JQBcr71niQvCanqXcyhAw8EytflIgcchSCwIg+zTZBMv
0HgwjIU5DDn9svTi1yzs85gXt9zm6THrWFFH/IwhBKyieUaW+FO3AF1m0UEtKCly91PtPyPESV/O
EH9MN6reqJgQe6LvzzBdkNgINLn6d/Stwn3m2G1rI3qOneTm4E/Udqie683WgFc3PjTHkp8dUzHE
0vnOFRDlsiNEImrM7q7bjB6Oa60umAv7ELo1ojDdsjbbabdQ7UbFtFVmswf5j9wYi4wFbAq87Xfd
siQZraiXHmKIVj4HKeBadQatXrW8Bq3YoKcZrdKg+M7A00RN9FMhE1YjZWtR0SrZvbRtfDOQ7GaY
Tr1D7Bn+FTMLJYWXvHkp0B9T3USTUuXv+n5idDxs4aHfS0b+Nmb3HQ7tUb9hyAePnAlLt7V9mNPF
H7TJMf8xN3mIiExeMTXo5SoC0ogKGW8UIRwDvLUGQMCvQWwvW9vWRyXbi8sqRwwmeORwfphUBZ3K
Og6pQBQiqRF5rJ2r3U5/OHy8eUTTxAy5j7lGvE3y5CZYUo5ty5YFcAHdDPrv0co3JMseeh90zrcm
r9iVzl8g2NxgF8bLzPqv9p197eN5mfJm4kkTrgKkXEIENOY0+rRyA2qE/Sna6YDc8hqVhVsLj8OX
KGKEEZXlCHi1p6ztgpG5a+LRAMwfC2ZOUozhvtVbL4YE6PX/ocVNESZu3xkWbyKMhnjskZw3vWKc
RPnvkzJtYBu+OGjFa1ZiaKz5gEz6c4RgRecHq5ZuK/L2E7uUEhyx/rn8vjhHbyzTX6nxSzuYrV2z
e499rBFD0Ef6a0V0TblGjjk8UgNAGj4r/mtLGkMndTN2Cco0LVrNQQmLH4hwERyUG21j8WopxXBw
/Clp0aPWfCoy/0nGjCtxHU1aZ9t2Nmp18a8QNRgsG6JVMzI2YYzOyDeTSNSgs7+esS4UAi2Y2F25
kDtSklkKyzJ3PJxLaI9rHx3hGWOVPN8mM1rnNZN1ziTNWccUIJpyzIoZTdMFdXSwXXfJx2E/Gt4H
NpQANU48SUO5f+ExgzmWlywe973RnSbB/F/vgEg6gCj4Qzcj/CEZ11MDBU6AIkSwRnsFycAY3ahl
u2iQsJdtkIJD2ijfhIjH6TqF+NgyKEBulKqKTMaDJNUgg4NFFEVV0lQjUzkkFWhObPZA+ppKzOx1
cVD3KTpkxSge8kYyKA/QQvKqC0QLHqT10gyoLNJKuDZ1bvRjIRxsZN5HQwFuAkqq3GkgmM87e1Zn
xts7389w5ezRcqD2VtMtbPpb0LG47qJgY5F/B4TzkT6xHi0tQzKqnkl0sXXY2DWMQopyuAzIfg4G
LW03t8c27A9TgBbdZDH6A5TKZp7PHPykwLssM73zqPRGoWzmz0Uahx4dUdLuvA5xhc2y7hZAW1/x
4LA8+FzYLLSfPJ04Q6vagfsF6JMKj03tziXX8egoYl9qGl2lUKqozLZYtwKjg7Z8tef0okMUPN2n
lBgXZf4qX+KLTgaBci9ukZwy1zmBH9sXnZPvJRYLoxHAVuSiDSo8zIzPkOw8OGMBBouUmmmcnBko
ciQNSSfuA6AA5LxuFigyz1BPGZv1fLS+vX7Zhv10FSTnIaA0TNtjxFQh7jL26jRSwXiZeTB+3KF6
Adk4S4dL5IOLAD9rIUqTUf2osd4aaiq58GBE2yM6+xBYEIgZj0JNCJZRuVbj2fOijSwwxRtjLGWs
U+vab2TTj5CMGwT+pR/FsRXPiY3MUMGYAqTSKcjIok1CuRmZH44NKyssLrzkvW/jHAA3bNPO3YNJ
XztYHnuzCa8sYP8MmXicxM4MbAiXOq3CL8VQh2M6WdbF5KEPJUJhVAQo3q0ZC/wqm3aly21dRJij
dXQgbSFDRYYxfqsRmArkHaw9QJ0lagX24ITPwn7WkrnxW6/mvVwgVzRcVFOW7z2au/AnNgXnSoIY
Gyw4AWw1x6HflVifibb/bGo0lmzAOQDJeWultUWnXw/mvkvEYnspfy3FlwNfVkcBL5Kf+eLc48D5
iIfshYtj0TJUHoavc1O8wh3NNn7z7vp0erZrv8C5W7tWupuoOHgPjAIQZGG0yeRNxPlZzshKoVIG
hUFE6p2XxnFHe2Nr8lvoviCkfYCbe+YLGNx5hOaIiWgV+Vuzc9AncB+qeL5bzE1uNb/YPAfgsMRH
Xs/nemzG76QFcoDr2t5lWqlHLIbjpZTFiMSTCjeLn9SXkNZ+XU4wP/w39Fsoq0DlmtZHYxodHBZk
Z9gS6IbH8Opng+qa3X3c/JbDXO18x0PqRFTYYRrzMwweMpv6bY1Wjc9i/tUCAU0AB4w0h5380dcK
yf5dTrwD2j+7oa8Vsz7bvD20xI/R1fMFu1RPmOph9dwMWvOWE+Yu4x9jsjaBI/ZuK84dIaTkgq9K
IA6YehDz7KEe/hW2OOPB9lf+Y94af7DJ+e2I6lc2Fd+Kts/u3HUOfmZxmJCEBQqKvEIxovsQG0iI
MPSjmVKRYGZXuNRoyXwsqeSeGqefnzppb8Vkubs5zh4NlKhQXlYwju1tKJ2LNkjPxW+8D3/ZCGFu
CrrvDbbg5gGXveEgA0giNmj/L5la6ZftjtlxWTIDjUifVYPA8pvzNhnLY+6ScYd/YF0gDAEsqWAC
SxgvGCXGKJEBJZtQrBgnrfWV4bzsEbv12Tfz+IhkJXNhTFpt8RD7sO+iW2Qgb4mMSh12n41CWb31
K7lV0R3FPqDaLDvQyHxHFPvb7NtzJZpz2053FVDQWHTpW6ja3y6K351iN2Y5E78KcgCGAeg0cL1p
hz/T7xQ4NcrEl0SGySNV1x5e1bfXedl+HCtkBphcR2Ks1mhYnyEWHRGaY8bAUegBqe5io9oSdhQz
su6IBw1OUkPAmUU+YTUAdrTBNMWqIMdZl2kujhiS3e2J9ORNnaB+cbVoKldYVzzCDVCRM6prJkdc
KYriqxWIepvL0zigpFAJJgxjlTWY4amraoJTs9iSRZXprAuveslD9BB96KRPbUlGNnv/RUFEKezh
ufK836ls5C6KInYJKbrVw5N+5jA/tOdlN2IDZXzgtkfxEyEGj4MM9jNmBSDcpm6Gvh7HnbUx+l5s
/KIiV6Oai9IHuGsCWOcMX8pvgCQQc/0J2HHAlqGA9DtU7a6EiwZEBNELs/nd+S3y1txU1Rbg+xu0
zxmWfVWuuuXI0yYT679ectGjQSeO1NgvjKuuHhr4oMCh+nL/bKUAyc8TU7XwNQpCtY6SAImbzgiP
MdLp21ZOKSI5jI/mcLzZXnBaivzBckcGkOhqpqyKIVWF2ylAUBoxi2a+NCPhExn0VyPhspr47aoB
ksTg4ZcRBB9NsdzTIt2oMf8UdfZkT6CIq/ZPHAybpqwvlYvm3az8A+8gY6SP/CnK8Ge0Mze50vWX
jcYmHC+2fMnKEjJ5C+eMjxiz6+Dt1S1dYr3zUY8HcQRiJULEii48fjPFuCcPAP3OLl7r7zKIeB6D
9FHNpyAPmW4sJ78r96aTfxUTsvumVxwgt27RiNjVmfeOWjsb9aV4yasKZ7Xqjrb+fkmDX5E5HJZ6
/o4N61R6+bZRFhwowHpu8JrO0Hcol9rGrNdTEPe7aK6eF8EozWvjP0Uq0G40LIATdf8W2RAUa//M
rsc+uN4Imb/2SfgDtfWS2lTCU989sJh7LjwF/cobbzOeBACDOZwW1n5tMBHkm3xXd8tPqDSGjFUM
uplutqH3PWdGz14YzUy7d4heM4qBPePi3FOPoz2+J1EDY6l4Kdq6OjGwpIFlZDOZUPnAXMuNEymo
O+0u8rBrY+AItZCJ8Toe3OOov4hl86ZxaQ9UwwQrt3J0rur6c1RZhSyvedB2WScTRO6X4JGEoof1
hv8HrmFcPgR73V4+G5giCPS1VgLdWt+cX+HWP9qWd8Obm/aNB7KLnZGFcjz9ETPyi07Hw4FEuHci
GqDe8b+KxX1YMs5ol7MiRerpHOOYd5WgkEA7E6GFWi7pTFRLLePcTc7zLPJvUVmAvmPAZapDjFZC
WkOSGTqkzOUhi3xrF0LU+I77Afy9a/XYqy/MXwMl/rJhe7Fxuj3SXjc0ngRmGYXI+NQMszCi2eB7
aK6GSkybRCJv7amPeaisfVe7LKm5sXDwAXEHTjNwNINjj7JamjY34I7ZzqtmbafuYrAMfdRaZuhY
OLZhpVYLqJYG20I01R4Gic1mh41OPog/RRb9FaN9DNz+xyxYYZL1RJQyv8hjeZeIOhp4yqxMmJ5p
LJMtHpBPQ2XuPbD3m6EEbZmD+YQzT1aE2TMyJpzqMDvhu5FeGpNiOcaccJOI8G+OgJfXUoHOcOnR
VoFLiiHuzWraq296z26f8uBqSIyF7zMcr93k0M9cmMbBAZimkAgaheZhSGpWFhE+2INC963hLuPN
CpI/jqKzCMo3ESNz1nkI6E7BU9PaP3bgh7clTJ1rX4x65zFc28a5eWqpd8yubjUazKs4ZPpO9Ikc
xpKjiH1svwKQ3eiSwfRv8BASPyqZXjQAAapKtZaxS7U+o9y9KPGPKek3Firii/kWVQtcEopzem82
OdS6cd9UWvR33Q9zuFoMlJIL0741ta5W0nJaucK9KSf5zNS4j8J+XvfV8NRgKnP2CkniDpppNYQz
ipB9AKejfTJC948hurvjO4+1R9tVI+yzcgbVr6gTLs7kH5YMIJ5q4r1qasDizoxefxCisyK8/UCy
aBCZ/IeKQoTUGIx9O8wXFOYu/oBQUjXAKnanNRYnxwUgpBug1tYRmqGcrvs+RbCmRlkIMz0W9N30
ew7kLoli1p/pqYKQ7XpotlmZu8Hq8DFMzJ2UxafeMhrUvIXn9oy/1Cao/ZswaZ0s0XvfIjFe8tIk
PSDAZbJoccOQ84PybxXhJe79MTP1JzeYvKWYRSXiGR2XJ0YqzdYQWXYFDIYuaku36UIr7HMsQ8o9
eJuj4xGcogGT7Xo9h2lxUrXHTYEYfwwkxb5TE9I4GskHNiQ1HRK77dCR1oHCMaK3zz9Tl5GfENmR
1fhKOPI5LJtztMBozx2cPcvhY4p8Bpc2JvPFEP8q8CYdSwdHtvqJFMHHkuV5Youwqvr8EX1Eur3C
OocGXrlh+F2lyF+nTIAMXdr0SNOVpcHAPfwfR2e1HDsSBNEvUoRarNdhssc0pheF7WuLobvFX79H
+7R01zBSQ1Vlnpw/TBt0JF6IRSvJTFUtOApEKZ71VgY1qcn9BkEYJ19zFmV1buvqQVkuhsfAaIFi
h+JUNNWdYHTtkIG7DQi74RqqL8pm4OMxR7ZV9jBbRGXzimIhln/lMN6RrPgiQFQWmcEUN+byFxRG
9iJSiwZFySqtzzROgpYmg00YhUbhgb6Ja2l7jvLFFFo/MokEpDZSEw8X1bh/ftz7nCzyObWrmaQf
Nt0O3vqk3DMXF443ZL41EZ8rP8AYmRNz1fj5thDUCMIkV0GqHJiVQ20BNMREqQlPum0B45lF/Env
4cxB9VfbLUVyeUoM+bh89YJEC2/w7mNHn9KE65dNl8kZTYQf5TEHWB3NE34QRtGVoR6dZnqWy++z
/K+tnRvtQo8m5MFCFWtwZEjLfRlTiB5MXB7ZeV4xlaHrGXCcjoeidjduHJ6snP2pRXjUZMyOtP5b
UiC3Fuk6Kv5pEPnknEGr0ZcPOPXQcg3FPo3JGlt2ERJiV3WZ3AZdXivf+qpzRZq52o7Y8UnqKXB5
9T8QCtBVhPOxz6fLYi1ZfnvtBSe/NN5cwjD/f6wZ52od+90a6ywHhuCa7lYbw5roJum71nAvdh3c
zQMAr8obNnbjNv+Yd1o3L20BbhSjuwee1pxoXaFSzFp8ATLrd1lvB5cu6yF0TSUzzEiPZkGbmfi5
TRq11j73QFmDSwDHJ3xKLAH5TdNRJ9g1IIo4y/8q/PvktEnn0lVkgAtHwUwajU9zpo+Vi9DZhEJB
mch6xoLWjPA6cQgNsAHgdkl7i/swgvFIF1KZw285BPlpTB2cE1VrbK0q79diFmoDCqn/jvMqgJ9U
DMYpQMgUrAqMFfuyH0jutJya9gMqL5NU48cw87On1E+hlIAC7k/+UPm3RtMgHSKFPTtpogntftfE
B1CV9c72mDIUTpKeKMowRg+9eDAmhtLgFam/lTfdrNK1DjplH0UI0L5YjGRqxU3VLFtadsS5J83V
jX4BJGGkUifiJjqHtQo03xYrA6jlqO8G6ziOydbIMoJpFo0fDg13VRvGS+18tGP9XpUfy3+AXnpc
/kuRJICJDO9WhyDrEBQxpVxwCkVVLi5I8NRfDRP+FEBwzj/Ww6t03t2G1Lc++g6W2X+FiNPZjOhY
qlOYqd+YgHHB08NKvuwiiX0K1Xnx0Cz/1KDGsNHceajBwgjJpLcrq1sLrUMb4Q45lIHXrmru8MwM
3ITn5JhDaakiscM1NQ23EYyS1/4RFEtt8t6Bu/HRjQ80DBzxJCwExN7z2Bn7IvnzBEnE9qeLasAS
GofZMZBy6+mIbgjaJmXhWZH0LOj3D/7L8gPyy4lCfSeVOiM6ackAyRD5JgX4sSBa1c47mnbBD1/S
DAsIF0edkrbQWjQ34Jp0Cb4LiWZr8iSfh4LEXY2F3Sw+TLR1PJ2cs6RMkpeyoxMdoBeIHid+RVho
vPKscTyGNpii8jOEHIt5CFxZjg52kWBhKv+wBUmC1cniQ+SD8wPnia9pKYCxE0jZAMaYLff8gX4Q
+3wKFw3c8kPxl86Bztyd2JRwax6t3Fu+gNksvjKXcYg6+bp+sLhZqhyhIbjhrZb8i/57JEZn+fgq
Eg5k+Yty3JroXzICI3eKsxFCRkPXexEjDG/BorRKlh4yD5RHxD9jQONqyMV5/sYTeaC4WC9+mMVr
xb38PqmeMq96olo7wgjlpGlOvWyPU9sfMBx8j2lyGCtnx1PVxsUKX+oRmEB1qnWFL4ixq/fSJqC8
7ucBY7q/4yfkl11OHEK9dsJm2gPEyqJfAU4H6XXrr2H5rhs+ZAxwk12ul4XiWv+CwXnmE6k4dGkU
rROzuw72v6Ay0MnI7WBCWq5O5vBQMvjgz3FaE6fQUCF2mBBpuDu5hTo0rPe9H5pMx482LbSab1On
LRX7Y2gAh+L2TqJb9uwY8N3rlIHLVXNSWbQleY1YdKlChh8BkKL+NT8qzE6G+C2DBzcv1xGdm14I
4CqVPPRtW+I2wvtaeXJYBzGNz7BJ8ep9WvyOy+I2O2cjiD4mXXUFhGmtyt/ltxNEyUmE5AVIz1Or
y10bfnZls7Fw5DuEMtRlvm/I3OrIB+Bl4fkEyriPzdvyNZe/QExwtLcnYxnsMOpbxgRJx0MUy+rS
FTwF8Su5Ui0/x7K5gPT7YH9ol59YNtZtTuCdSv/RHJm4z88YWYVD3xeFQNBMR83/mat6v3wbnvOy
ufCH6Gqnk9rTOCXTVS2vNU+DMEjYY+Yhs2HItJyBy2+sawC4zVvfRHvfTi58ibmK8AwSpaJeuyai
6bNbXthAzAgDT9iM6L3/LushFckI+Cp6WuLxDjPMfp1jBICbWRvbNHeo0Zr4fRGeJbm5N2HqmWON
U4d3y+6b/Tg3vyKbX9O0+54SpMA2+TJQlN1Pg5ROcKYH3c1boyqu6eSHe5zDDjmVVoifBC9N4oHz
Jj3SlOG5aqR3Yii2XRA0LvEZZj2/cvVgVXd8WTQphPWiz49obnbylpYmOiDSMwKbGUJlvesIT1dO
0y8yUZPaAxrx9pxy0qOtgD9g/5tGdIZNcEwylv1kfWd295ADvS7zDAcE00fRXQnMWNlWR5sbztck
4GI2f72L3sUYFHA1jMWj71FhltFZiXZD0PtuQEPi+d0XMpfk3HkZB0/uYVXg4yf4lBJiP9oZszK3
vnFDZtouZ/oe5Hm1sqTg7S6uph5J52wrEh8immzd/dwHDJiLjY25tZSmOBk1lApj/HbAxHM0vSZE
N0ZthawJtlJIxhNxBslajFiaoVaeSPQ+mYROzvRKTRtK0gStzACO3LCYmvnStcYL5zGsF66ZQ39s
pvgwqHjbNXgi5XgRBoN6Qx+annzl0B/3ztz454F7jE4d87FidDJlBucTSrxIPmoj+de1XH2Wg7Sm
4YwI7VQkbEd5x4yE0UXmzee5TvfzWJz8dn62Z6BSbvSwhK5X4H2lkUISoZEXoDE3ZvC77O4OH8xA
b+kgtICmBeAPz2r14fJDz3BNQjdcp1N3nud8O5lwEINWPduOS/ukm77wlPxYScD4p11DBD6Orroq
N7/3Y3FrerU1mRQzSrCwMHFSBNVLEPYvTtmfMyTspsGoAlPTSkfmYyyGY8+jBEm4rlLCf00wT6bO
fm1Rnf1YEmCJ6rGOqmEnjY8Woig6J/dNSnYBszA7/D0dfzs33Mloajtk7wIipy8MnjbfDZS/HgHS
4UQaZcecoY84AkH3vWTAf8fQfaTA+hv8bHHphYryKzvL5M2LImStqniKOnVs8+5ei/SglLUxO/vI
Y8eOg1tpjM5Gry6tj7AO6+chyukYDBgjeGq7uFnk5NmrL5LzbMQBtuG0uoRdU4CIIyFLLe+yUZby
EFrud+sEd3FMjEaqkUlmTAjtiZth22LzMVxql5LHaLnDY92iyHPrA4/rBrce5O2oNtpv9lgGVj23
VhmjvJKDOlc5e3hc0R3GSW6iXhFbLh5bx84oN1oXtEj7IoaRWJ/hr7HNFwNKljOLPTqWdp2QuqMg
o64LMWGHnsrzPA5XvNDQ6YwieQ+nGohDu4+mRbwhodxhABmQt9lE9Lqvvq0fbWJhTw2MWb/35CEn
rgj7P0QUCxY9Y70Atp5dvtOw3rVp8+MMEVhTFn3EYABkpSJ3pHQR/JSofMkOdlMLIW5yFzD0yjOr
wX6Mw04i2SPsh64A1o0sIqPEnoInN9Vqj9SMd9cjfR55WI63ck6uIuDmOLnQm/qtDMcnr2keCt4U
0b11un7Px+kQu8AiuafBpgmO2TC8+Ehl8Uxc+8ylRKGzNXubrhnhlgM+hi008u9b2z2F1nBSeXrp
u0WuH5BtjzTVG4KD6/abTtCatVPjFAmHdE6jPpWhtZ88+2dyOxCVWfZNbYyas+uvU+z+Cz0imPoB
wF1g2bwmVvTglc5b1zK4By64ZYRx0LX7lFvjPk2CZycZzmPEeMw0XxIV7UjWvgM7SOeAXmKD6q+3
GOov71Bcyt9BEBkti43Zwjq2IlSosOgU6tR4wuFSH1slL7Y3PYaefzc73WObhK8hLeKiDk89u/aQ
ZjcDcYnJbYewX+5NAlVsgv1uBmzoye4V5dlJ0t32unhNIAezN/s8s0WundwOdjwfYyXI6MC3QoCU
26FxH/O/smzoWBjJN2OGT7+xukNDmdrbQCX4UgEBmWycyKeNTRaLCxG/DEpyej9d84Pbpr33E+Y6
BHPdwkX1D36xfkkB2K9ME2SNnTsAhBoKxKgZjsrQ51qhOJxSyaTC9TXu8yUBqo1+3CniGshsHYcO
HmS5JJfMftHfTWPWbCJV/gk5/BvT5oJ1lISVsYet6wUTl7D/MxS2jmUP/xzXcTc87BhT6uw+V76B
ytVRzJ/tVpO2qWjzyWne0ez0ADv2cttLtMdy8BniZGS0mobfbjsC1rdwCeZrXBhMFLsm4Ybf9W9F
0RjnuOEM0To8tk101lrug0aTeObuqojNFSnke9WCmWnpktksdLIlDgTDnPCCnZvCQ3AwZPvMYU+w
HCn3Icw+0DgG4R2li54z9V4KJgytX33ECjtl5YjHuclxK1oQix0HLg0NWmGDm7MqWMNTQJmf5OGT
ymtURXUNd1TX19SqHMR3M86q4nOeOlZWEFl7oWu5jXPviaA0wB2mWhl19mVBQwDh1EE5mpSmNaKY
ZQNEt60WsvDSfh/bc1k6V0ub/0qYAXFQ3sUZtGOGBMO6ackIUowrTMXlo5zOMlJnDI/I39Ctqf1A
jvtWtR3m18i7sLLR0hF6VLfvoR8+1Ugq2ry8oh+4m6uc6biWCcKqwPg36/HdZxFi1916RU0MaYfJ
RRJ56pcLj1y/O03gMhzXD9ThC//hjk7Bo6EI9GZLxOPx0BoY4+f5g+b3vTYhFtWkGa3nwcIKmeid
xU/cTiBeSWg4GR3mUhuSmB/7ZPbifUAD8lP6nBUBcipe9q8mcb6Snolu0XSPigy8tB9+tTDu61Z2
vL5OTCMetGLAsJIRQVXggiQayQPwl7fqPpR0eGwIKZ25wf+9XXDt3lyuY3ynUet/khR+khYDryQK
eBUhsYNm3RMdf56gvC3ljxM0r1mh4ZMQKNT39JaLfEejSO/HoTFQPkBp9Az7aGhJKASXDy4TXD5w
qzVOsC0ZAKV5ydiLZqbIbzbXTNLH7rnwzm8kP38MOvrwvbI8dHPNcHVkol3QDvP8gIMlfI3G6idD
WBlWPR2O7GU0NDW0fyhaaOG1QdwQ3Y3GdkkcJqOGiY//pBZ6VVc4l2joir3NXg2fw/gEKd3t7JS+
w2TR4gVo/CJze+d7tIXdMiecV+27gchVOzzm5rQJpu5F+SPjg+opEcQ4lJrs9lllt8JguxygaoD9
Z1H7ZITqGlm8BzDFQbTYB6Rd2pbn7BkdPRlmu3OzPt5H3PnQbU2b1jCftFRLP6A/xPZ8lyb1A0kG
L+RLPKSFvvpR/mQRZNvVGE1mmqDG1PH9TchCAc+OHEm4gsPJdnErLpEDgNu3ALu5B5czLssOrS4a
QTplfTZewHd+hnwG2ik+6llfLbP4MaFAgzSGrycSTmZopAbjsoEBI1MOA7+X66ujSdzwt4+ll4U4
oJgX6t7ihzQTcmUXDYmfPMUsd81SsdlxGlcfcu6okSmwbqR4AJ28PiwRpGkonnxnPKVxuDOYsB5N
6nT8o7eWzckjXKfPyTkbXUIURYj02Tl07vznID7m1aUv7XjI/hbEhF2cqzT557r4GWo3n5CH2TT0
8F21Frtm39PNdgM8NMRZIAhFPMTPY07xXenlRzOh5Q8qSfCaiwOdafr1I9Mh8jxWWkdYhAZ8KX4E
PrQgghPzw+toYPqph/1UsyRYYFOqsKBZz4XBFWjuAD6J2V+XZUaTz+7Jh6oH5p8IAKS15mzYlAL4
bhC3B9/onK3jIeVGE0bgjvYWc6T/RrHAUGfwTgNuxmooGPkU+Cm58h6MfvwIzJbRq28iMB/u2qTd
Mv7fCYcE8V4zhkXslJuvXYnMJl3y52b3o83bCq0ckimDfOApe4hhf8fLPTLMjHHjBOlLUgZX7BmP
pVPzGwUOlM+Ryniq6KyDLWzXITcvZ5bpeopNzkZDmhtfAoCvwW0fknIB+drIRjgNPZfYWEN60cEU
Y/FNuYR/jBROdl3HANwR45g0xVFre1eyXkEaEjsNkq3Dqp2k08Ww1bWszGc50SiZo+OY+IfELw4o
BZ7ReFJx2CQDk8y601RVSOj11gV0HNTBrpWoMvVAIm/S3+Xx/JLwi9pdcm7UokPBjJY4tDgmtKWz
uPE2rlNVbjpbk5E4Dm/lzCIhBSLT9iG0u63gRtHN8RVwuHzuUTNgFYKBvHC54hg3igZGkMn63Czu
LDsqtpNiQubm9kNhiGPqRsiM/OOYRSs7nHaNaRpMCh3MoHhUuPYzysrSdD9NmPuz2h5x9GT3y8tZ
5x6pP7SiJhSbWYFIcfmbCbG4yUNEHHa2B0YvZRzsbKWDje7ng+yme1S4LalfTo9sRJ2ZSfwL/PSj
KJHeVKNxyLjF4bC16cTT0ovTXBNyG0D+UEa6jWP0pHGmGdhDN92Kocgo8ptnkx3RIS0hy+VIf3/B
Lzet7WzD2GdeUdE5Mct54vMcn7N0eg7TmBH0cFNV8GLP/XmEO8khZZ8t7sHScH490uiBM3HXy4Rc
6ZZ6TCfsS6H7VQiEK51l3heO2Pq08SGvr0K0W7rE/9pynDX9ExNz2K/hJQgDdEBil/ZiP0bkonm1
hMHpGQOS87g4+4PBEEsxOSlnj6Kx1K+6MgHIBkjCx6j+zIjDG8bssaegWbJ5rrZDbjD5IcD+ZeL/
0sj7S5ZGT8B3zav4n9FhWtT2NWQtZsF8M4Pauq8yOvwMNqpFekGic4ECMGfU2CT+XzrRU60X66pb
vzJ0AP7ot3SAALDBq97NZrnzC/VQey4TKEgSlEfobrz+CT72G2R/omvMV0ezfiWI43LkpjfHT3Yz
npw6szZ5lLsfjce9LFbzneWgY6yt5Dy2xWtLYts67tkCZIArXsgqPEZ+05znPKS9xhRkpX3ixsS4
hFkYK9oKgMotH9tqXf5xFX6yud3hFeCXCysGtXjTljQyPPlV7JbnhmgelucIqEJgqyKWtSdPPNMu
eDeTjWFmLNZ1TBo6ixjUBPK4wY0FBDI7A8XBtTB670QJ9unZgwB8Iegyj5JNs21Q2cJE8mb7JqlT
vHjce62zj1EM45Zi35zDmmrfPmYNnYnWzc85z7GQ8TtjSbqHzUzndtCwgzgNbLbMrc7UuzMSrcs+
VEAjLdO9pyZFFm6LxVr4QG5nzDRFeBi87NBk/msLJzwq6M5bYPk3/YKatuLxZlkzGSwiVsNTwW5J
pd9vIyTCbt8Tziige9fpL4/iCRuQfTYd84iwBskDgOinpi64maj4GIsoAvtG4mojc/Mw5MFvFwqf
0dlML5zIYNS23jGuxFUF+tQ2KEyjhpDVsFfnsEfBm+XFTP4MQlVrOAoaYJFM6e5Gw18ZDOE+Z53P
YQ7lz3uKLEYlyBOYrmj0M76x2H0pkAH6n8koOrqmT6gIehwUSFCnCLWMuvY5oKgkkbRD6WqeON53
XYzazUimdZ7AiO6d9MdHkbfSOIvHhVih8pCepwGKB0xOQUbVqvD0g1eYezouOPNc80+Rz2llLo4/
74bG68iMPODtosDPU5sB0FycjJBkoGhOrwLUBn8WLRoxsS5bKy2K6tj1OLaskpXTBm9RUj5MUbFD
/3O24mSX5vVl9tFolrMDZ1ghwezs/sVNkLFHSngbJtcFECu2C5/P5K80poZjioo5XezSqmyPnUtA
e2+T/1yL+7hIiaI3OX2QzxbcIvYeM9GjMhsM1Gq8M50YBtZSNmaJ+0Ko7r62wquMi/uOPACYIzQA
eg+0WMVgbG+wUDay7AMyqTSZgR7Z0Dp1j0UqH8bO+SsRnyfy3iaSEVkMTQ2H2p/jMETO3HfRhiCP
9ZLUlTbNc1OHnJqLczNISS0W4Yfbvbclc1l3YA6KNTy+GdxJlAIuMPp7woLO6Wyvy2ykpRzfUE1u
hkC9jVl5Lscg2w+K8Mbut+w5OJZt3PqduMl5MYONxmK5VPWlo1/qM7CYy2yVpnAoZKi+3Mg8KDPf
hmF5IJ8dGIjoyHEqbagFRIRXPh1eA2mWgewNdBV3ZEJ8wI6IO8xBclXU/Ou6WhIXvOlP1qjtdZnd
z3Spwtz4DFwIpwvum7dja5XLoC26xnH8wE39uTLoN9A2xo8riptgoEnq0qNa3iMbMzSZhHler0k0
/ZZYzV9pld5EwoL3PZgslvjBanXusIPN7tK658ISB4BEkPgZLeJj1C0ekgQiSTxYXWqi/W+jxoal
DziwAzPsMGoIZr0BofIoHb1v/PLixfNfgbWMqabBICLgPk3MWZC7r+zgvsy3AxPhcErul88yacLL
mMTbqb3JmMwttJVAxh6LmZyWLnmo5gncioC+t9xPilIACRiYGqAlxTzZP4RTM+50Uv/lUckqJHa3
YypKMFSX/TiLQJNdMlJAYLIPpKnnOna2Phf9pagXibGxBWMqIldIFt+bi/Yfh2Zc0NBGsyfbczcZ
b6hEtr7CdCyRFdkkXBozXZten4g43WE0fIUrchBmhDIBbyMuzboF9InmFZq6c7+8kFOFUZw7WWmY
+2EIf/NGMwemo5DYT2WI6iEFxc9HkyThXrcWemIcRTl2wWHyz2M27lhh/6o+5vinsikJD/Z8k/A8
BHcrUA/olnhR+lJgCVsc2nQrtaGZI0zOc2IkT0YgwfPIsKdiFwxZax/oUWTSMgmZNiSTRKMKPAqV
2abDgsbi3k929VmZ7F1eY1xRt7x2cBc25aTSC8TuFIO+3M9+iEInmOdNXIqnqanuB/CuA9kmLvBL
C8/hmsYotAILng8CLFGkAHV9gw0RBd7aITd9Q2Sre+gd0t6VQEGIcvJTTNFdaya0vuvKfEwAqyCt
IjOkAv7Pzf0KupYsCbOKNo6vbhVYLBOmcHvraUL7/LRYsnAvDXc6D9dRPaQfSBiQrKJUSFBHrFzL
o/Znw3aXraEFVdc4z2OF7Hn0oQJXbx5hDcQtU98A10AOxNB8QweecZjNMKWOr7n5MkbkUozDlsy3
h4y+E8sEu0Z+TWKkXDXNQ6v4bjR57wXeerPIDllWfxWTeIpRQCCZZw6+NMGVv7Qthue4ZHDH5nhz
VAfd07803kSvDSEDe1E2hTs+sH1u/Squ8q1dveNOoM9M0jBf/iBD6zKPP5ABV5X5EhotYKS/OdWb
yYlukiAXCu17kUZcThQNyviVTWSPlwH7vntnBxBk6UIx/khW9aRIofe3JSPZnDdS2ZTy0cXGyL+U
XkEDZBC9iBMMi5nhdRjdc11BbYz7YRfpZ2hRUHrj5L5K5AOKSOb+NapkjCBjb7+EKmR67xyWTwTl
3KlglblQP9153mmOPsYPFJU8ziFFdzOC1UmQca0t9NjrrPEWSjhdA7oZu8I3XnFpXjt0UNTn+Jrd
S5QZCzuBncnw+VFpKdCQ8vm4bY1CovrUqf4nAiyejQESEczzKYTycQ6Cmvll7O1lRF67RSIuYvQy
MHb0xu9kYp4iTVxCT6hyrW5YamkgBAfASFCJ3Ud/9C5uBdqxnNNyb8/qMzc9eZslad+eieeMG3QB
nIVes5WCc5Ha2rDpHSqL+b1Sfr/mNP8BYvypmFjjiLWvuWsRm0KCns7iMyL0q1MVr7L19MrKJrrt
bSe3jWvcZdgWJXAourk0r0c/WhutTf8vYpuMdbbnPN3URbNrPc/cWxGbLC45u1PNzo0aLq08MK+2
G7Dl6iOIxReY1O0YhwQdhY9ZNARY0qeVLvq9Ww17FOJrODcM7HDUWf3NxtOSAtHTWfNgdwhDDMrk
6BKQTesn4lRV41HDO+RVYFI1UMzm8x1T9bUk5VbzNQqUptrq3+kS75uGZBzLj1+SYrxzqQICTS7O
4naPLlUUHbrloDJQ/knjnPjDUWJg5JXM4L45Yf5lzW+mROLWW1RW9Q4l0Som3CKRNBvjz9jJ/1Vj
9ofhYUXYMwGzdb5shM1bUCyrj4xOnFHZVSGG9VINS8Y85SUDht758tIFFplIPGkFNkPIqOW2biJM
2BqTAkfudi6KqzYnxvWEkGu6+V0OhQI6jjgS3DiS9dP7COyA2JjZl7ZASRrc+acqOeM9OGs3/old
Y9dJVOQ5Bqx2IJK6arlWT5e2Ga9NZB5dfLASAsG6YA7P5nuhxiJroHW3OfffsSweBBtQ0uWvA6tj
FfjZfdxbX4RjRauW7bBU8MqyCQ096UI5H4367gBtLf4KCh2K3sIxyyUa5YX9noccygRWCLjCjmMb
aduhB0Tj8u1U7z4srz4t2UdMNeSAo8kg0GxdNeJmE64zTzF9WvADzMJFag5b20+JLVF629nWTZT2
YZ479iwiRMyK9I1KTl+NNZPm1z+6aPWWPjCtv2nd8yKsvGVYSTP0KWuzv4aHtsE+LFZBULzEGj8e
YA96APwsvquJTWP+s+qYLEtl/w0lL1BdIRalqfuSuUja+4Xe10tKV5SKHpEgiX9GX46vnUY4951A
dqgS8HYwsCnWBtPQqRdfOSbYhU8aF/KvDQhpZYDltjYAa4JT/A4Hb7Ab5/CUMnUemSxHXso0JWxu
An8kFEjHN99bw9t2sfVnO8mfS7zhESrlxR9xrteSjuyywQOYx14+bGTQ3WXEoBhqPGDmJfln0Puq
UCdC7K0tiLrOXPK83O/Sx6VRoXv2E4eePOtJdFyRBwnqBeHy8jAm8ci8j7kH6PsM3FM4c3Fh9JuR
EBDM7r+0gFS4lBNUansAV0fy7lit1o9vDB9hE+zVEntfKqB0XOxk9tFn7TZnPNPG0daKnPuxmF6F
G26Qbp+WrmmIq8jsWkqKiA+4NcmZovavnJDzMucGoFkixj7MQlgvFZtw7KBjl254J8v4cba8G6i2
fdLS2Rud6g1bCg/NnQuq0Optwv9H+/fCVPwccXUM4B3jYQahQkq4WSJHHTouNmn77g9OsbO6CuUa
p9QwFKhsMtPYWIn7NckJGFQ0wGTOr8FUXSPmvUNLyqfJWglKU7/UQcHFxfIOWTfsmVu6DEXRadnk
38jJfJHE7hY80J3vYL9D27olQTAEwsef6+CbwIyllxapW8o3byEul3477BNdz3uHlgYOEc3DHAau
QjD8JnnJHAtxiTv/LNdG2l33AQdXODaAnfUjUo4HYhJ/XCNcB2n5YxnySrFo6+KHoI43xw22dVLe
pOyinRwHfTSS7iGTycM0MWGRA/mLFQR0IzwFmpRkPQIVp0p/711cTRnIqEEtas7xiqPi4GNzW7md
8U04EMWWS09klqgBeyb9kDnaytlYrX6G9EPaijUeZBF/DB64zLQhpsX4tUJ5sLvmKFTpgn+cIziE
6S5a6BO66Zf4czJdYV/BzCGos62ar1TmxaqdJk7N7ltEwaNmHrKKKnJoc/ilKJ5Ij5KIn/0ifiEj
oF2PWCaNlga06FvEqJHx5DG0Wa6PNFOdD6zF20hINrMANnGFQr0a4g93IUDlwYgbPQH/aZyFqe9j
e3xeln3iZB8ych+iwNkOXsopgpvODQGl5DKkrfRt5EAPUxy9Kqo+TG/6GlJqBDt9FHirUCgxTBbE
Sx98AWBxol9hhfYnbPafJQ12WV4qITdsoHgQ+X4ppJYCpqYk3unI/TDImKltnJlJwBKlntoPIctS
RWRoIBi4jwYfhB5nB2Ts6RZrth3CZAMkM9BiVXO2EWbj6EofMNmcQ85du2xpF/KCIWALQNUTxSmQ
+6OrWzk9Ikz+mps03Nw+pyhpjkEb/EUT3ZyOl8Mlpa5zxV2UVi+jqT6M0ts7Xclr7XJiBuPejEai
49rXwi6ODKvV2rMr+zIi/4MijI98gnBAaU9/X5WgBZsOdWSQG5vc00+i6m7UR08KEp9ZAjJJFwE+
y8RjkpH/3zROt31VgrxxjBHuHwM2xStM/HSAUEoSy66Mk+EGZyLruoMp1UPhxcXVo/Gf2EglCalc
WzHGCUiAGGIttcphay1xw0kPzkMn9gX/sQ+MqMNsTF7retkmS4xpPtnUad7f04Z+qQuCL8OKtSCC
cI/0dQ/E9dwI8WWO/r1p1nTrWvooysYDPMpnj081xm29CHccAq/aN4p+NulOwF/L0JTS33uwCO1B
xQKiNqm/Ir86e21C/V7XTy0twmCOYdC3HJ1opxLrt/Ot3+XqqZzo3jJQA0YKspuIT2bd/xMalH9N
s35wYoLM5MEqa/9o5Iq3p/jnt8RTJwWWy9JiyagNTKgfW9ofYWr6MDqGB9Ay/yyn/BIRuH5WIwIb
uvOGzUCQqnIYPCQY4ar1OWiWTR2N1R9kQhzBEEehZVi35Wo1lt6du0iIQHvhlHG3tfQ2fkQpX+Ow
6OzsrgzDXTw1R5r5w4owHJIac5C92SSYqlvWiT4hcOQlXowgb+R5K89GejlKbvJty4TQytuX3kW8
6PQ3M9JXcnkPywvchRatUa6S7sAmRQipbblyk4UsE91P4CPMYBNo/T506ie2i39DhxHB9KBUmd0l
XHRAxpiml8JuLwAYcZaRG0ODFAEcdW/Sc1+vLfefMLkfZzL9BkTFj6aCt9JjqG1OErVKAA6cD66n
j8KAPwZoSGekZitd22TMrv7j6Ey2I9W1IPpFrCWEQDB19s5MO927asJyU1f0ff/1b/NGd1DlW04S
hBQnYoeaF6YqwYvt5S+697E1G++pF9hxh3aCnYTJM8ACv1EsxMVIG3I53zTww8jNMPNF986cnVmP
YX874bOCf7dxVVeyggUvPYpYTgHJNrSSg9cuOE6Sh6Acb0vEUTqU5qNXI5UqzJRAmDTvOGpfiTA9
5tV0Tga8NJ6aka7xIjeKBS6cT1ZTGzy4WMSyiP2Kiqz3FmrQXex1f/Hlg8EfFQbS8SDXhpXOv1Ts
MkKoCOu+0WK4WybkYLPuD/cKLhwKApkFLCk8mEL0RNKcG/r5RxoQA5zdhrroMH2cBk29O3bDzHpJ
McKqQgCEsCkz7Tdz7jwNWKBMZE+7otVQPQQ/Vg6km2hFZ8RX4c4bmRCs8Uhnl3Ki38ZavmEDCaGv
saMNh6A/UzzZH305n+3A/Z7hZY4eEm9P6Krh4Zx6nItJ9+amDDTHLgWEaqYnxPGPcqBKw85wiU1Z
y4BfqkMRlp81YKfIQ9rw4fxD89mAM9/MY8SYgjkdisbVGfVXsJSPWLoAF2nndf1ULQ7Tu9St8T+H
tFk4DNWSa+cHqIfZ6uu411yHuxH7550a5+Mc2ScsLtVdXIPTWKpHbO8+DWrBNl7SW2tHD6s1Turo
oW1RotkoELM5G2FTXOXO2bEBMoGDgF17sfqC+ZXOddO8CgBDLJ3UJ1DnUPD92UL+8Fydssm6rSOK
Fk5GjZEgmBldWhBDm4SNcZf4N7m+B4a/QTE9i3559OY5gOQHBSEp3gUhY2gWj3YVXKc5ooKCxaGQ
6UqNJb3N/oExVPDCO/5INJyG9uyvxvol4nGP8Hojgor5J76IyYcHQ0EXg5OJXoNVllsPtogh577N
bwViY8Eava7VYUN4T47f42DuFZ4z4lW7eXU2ztmP4ye7IVi2UVrcLE1+L4fCj5T4N4gyDAdGv6UJ
Eni9fiUk+F7qhciPThEoQgg0QW0dzVKdHLfda7YUuRanscuB5uWEJ1kqJW+uSrqsftWtqNxXt/M/
+6r+b10jeyTBVWVlxHvpMDE5TUczBSM37YBoiTgRB0Y++EH0NNXucaww5ZsJb5TUz8INv8OxfGla
8y2kw/Sd+8kpg2OuRrXRQZ4CjwDtMDQD/ViDz/gAflBS52CT5AO3L4IT6XhnoGOrI2hBGuPmIfMz
kwWruO4SxqpumUx3/b7M81Ml2DwlPTCAug2v67FTxWG5M7W4iJ4R+NpBJW0flxJ5WXLNvGVSSpxi
OAMQBJ6Erp+yjIOisc88aywosdnGDozO1pF7YozEWNAJosL7pyYooeuf+Em6Dy3/3xJzjHbNeApq
/zHiGy4n3hXYZV68zr/Pw+i9Ilxf9A6uL2ghk7giadzPKj3JjKkcCQLBhAst47j+mWJiNczYRjxz
CEaix+1yKvAPa6d/81XwPrFgsMd+HUo2whlbwrDmvBpY78OqSQzlt1m+rILIjzYMYerHqk8eE6Yb
S+r90IvNz11lGYS03hALN+J59uZ9jEQGrINPg/k+EBNlZ+QtcYIQmo54tQO1K5i7mXG4LGyU0oiR
A2aYlttjQY60CxJvSFgi8NhVN+c2Lp/qRj+43gK41zmt/bDr44gQckh75yHrBbDM9aXo8rHSB7xB
YExz+wI195JS4wWWPNlVPFB4xwne9YnzMIzZS0ny8A7wKHWfXf1SyPC6noT8adjXHgUFwt0y0vlb
gAubWBl4Rb0Xob4TFRPNMa1vPk27URx+wA6hzSN87vTw5PM/AEn+MjVr0g2W51293khRZEiS0hIQ
BvFDBJJlPY0UzfSzFNN3x75Xr7d5078hSNOiACCm6ko21smlYueECPGjEpvElc4Pnpd9xhVzmcg5
t+NIN5h7GzqscnV/a6DE4NzdWZQnDGQby6zf+Ul9tjSfMQrKfU1RDV4rb8c0iECk8O/DuQkw4jbP
qcO7UHBs8GxIAS7107DlB0z0S0MpOMLUV9s574hoyOws9vPYvdjEVkFxxM8lUhVrKjdFAfCiqp7x
7YGKtUBnI9cIfV430EUj7uduujQtLQmyBlZCPPZuhq6ftdNrnI1fbYJt3HPt4t6N/f9vK/7NJBW1
Q7dIytPiyvHSk4Bkn8C1KO2rqDiJj30931eZzcmW3yvg1WsU0DhbXmZrPIuufw/q8eDH0Ex5A9CV
wnftpu6p4Jdeb2SnM8/ZkvCuXH4HJ9sH0mDnqfuP9ZeNefzcXuSouIwKSOiSGnCOfhV+1TXRqhB7
oV/knDWgJd6R+9r/P3dpuow4tDKfTmweJlP/9Lazy1T7IW16rK2mLa+xSSMOJ8V4ygPve25rZIGR
wmK3P49Y1GpruLLfvG8bNjDuUr5jqDi0K06t6B5Z40hFjKTV0XihLA/VNXDjB9eqsdy0wGctQks7
0BQTG7VuZL8T/2D74vXVPQSu/lxiC0xOU24Wbf71qWa61gF50vOxkxyn1tNvXFibwvHvpZJHGTEV
rcu9rKeXNg5YpCfOlPPqmrCt4NLW/s7pyZ8tleTAS/U2c7fmVuSEBgv8Nq4pX5Ypum/78rOs+8+i
aa27KeqB/NmOZBjdFQ/dEqUgthXjxd48xXb5wgAODWH89FxxS31cgJDpr9GUP8adfu0BsHBIlzgv
eJYGt35pC7M2nbX/ZYE6JD75uBD3ZqC0PhSAcRN6M7eCbOw+7MSToJBWLjiOMdwg41vlrXXZ3wCc
w05e5tDtuyPNOvF2UYoTce76W+khilZZMpEeBSFnhzE55IlOA9ht4+Ic+rY4sjelcJDNTFM9Dnil
qHBpr3NKl94ktgSZAPk5f+WcXSIHRIuq8BlMHcqRRt1Y/PEVr6P75FSOZPRTsf/tlvsYRzLRN3OW
HgPS2pKPIa7QDP5mHzAuNjjiFzvONmCBvzXWzb4PP4mH4hthIlOq4joI9+Ly6pkY1PpByne5PLot
Y8OqpHhyYC+GZw7efvTcsCC0i36lzPSkG8z7Myst80NKGNX9IOSB6fPfEN8Y9RkHMfIaTUe2qRTr
Yb9yui09k5c+7XbDgps5YA3pgWZBIwAnBGStwK8iQK4L8AFKEaUdRZfvnYp1qViax27hJONP8X91
bb1WfnqpHVGgbmEEYPYQiolGyQzgoIQ5RTJsLBRMI7boE88MtrvGvkt0BL/FkgeBZjHmzCAMpQn0
HUa4FNOOJumIiACLJmtxvpDem78KhXfOSlYzB7/SnW1DZILzZbXyNvI0U7Pw5tuRucZWo++07B8M
fCciTG6/19CC3ERCPaYHnEFAptSzy1vJuCE5h+xde/q3CDges6Ud0qSC7cG3U00asP14K5P+0XUL
TALNfHZkve/7mXJlvH5utEs6Q1dbCbPDGVpSmw7zTmuJogsJ74dsXsFYPaPLuMbzFvx/FzI6LFiV
ki9lk77ocUTrd1HYVE0ipM8XWiuho/5/AXVycRkd8VGPOPTUxLo1tG5xRqu7Wqn5kR2H4tgg3kkB
sD1GY8sCe99KqnqakThpCnBr40UEtcxcT6tHILqxGIxbz2k5YkUfIi4ePRXdN7nzjZcBI0VPQFgJ
Y+7HuukOREm3ItBo5tBTHxIKyumP7oAqQUokfZx33sEU1GaiuJe7AlTYbRKO/6AIDyCA4cI6lFm7
AjGifD8UHC8I4bw4LHutK99UJ74YnBAkSe1q5zgsGsxRX+JM+qQ4bYb0E7xUjEzHroQ3v4BhCNDe
ShLuTbCLJNW10P53dVS9xY33mJXNjSyky/OHT3ROunuVe88tn2AQFWvofPR4VFLKIXqN94gmIn+G
sWHkzpnkdgwyRENxWieHnZIHHAfXgOS1GadH6HVPwIRXR2tJPIGYSE5puSF6nNhASCkhKnHm4qlw
DCEk7ITkI+AhYYyj8rx473nlbkuEBc/SexG4WyuuX9it/CAKfiMs8uQXa0wuQ/Cep+BDEKLdeACk
gfaDg2x6f59b8bcRxVocUTKcNl+Y/s8RIBbClt51TNSuIpObd2gbUeecHezseZhcVJoR8pve/bo8
uZyIibBSDyKYJTS06zg8EIPQP4td5Ywtgu+gLj9CR169cfnM+QdyZac7elapnvPB+bJbi6bgqtAN
J8ZObapuUMQOVajAXFu4k+YLTjVm85g/yw7GtpZ1Q/yc/Si0kZJHr8p8tv1Kukx8pjNDsk2c9a98
nnO+ZM9D1r7T43qvm5niG9biwM5/oHjzJvbuncacq6G5QRMBZOvnp4SJy5NWuGWaOXDZosO9k3xu
0VYByj/jQoJZOc9BesBifmy84jz3C0fYtkKkRvJEIFR73tmfDsbKNLfelwX46DStjVFFPJ2DJf2U
XdjtnCF6ifz41HrTU+ipp96Zz2FPAssKUELLmgrEyaLqIhAYTvzxoXDTU9UPlImO1F5PJVk3IaWB
rx3gFlpdgjOYJYLWFgWOuJHWL73YZqqOTkniXRzV76u4eGp98uhyEL/hMh2Dyv3rBEyjq45zPIaH
l3hKPiSVuY1kgFaN3as7BsigufoahThZVKM7k/5nl/2D1emfUeSH1G0uc9lR/cI0nwHBrQYXtVFg
3q5+5Qu2Y82jy7ifG5dGoDyNiBAbcZpavZdFI/flMDMlz6fsMuKHHmrvxST9Zak5hc5lfl35mcat
TkuZH700hjLrJNsVXWol8sWzKLOwB49ycdZvE7qIv5ikcf+9yrz7IU9UbSLb+ykDjAwlUBHAPXsv
dB8rmrUCjfoUOR7snvBHZeO/UnLqaIPxLWfLFeRCH2DMJLss4BwcJ/FvpUeW+OHZq6hlSXEw9pCI
cFz7x25QlyJit1yoFUNovsYyInnMcKkcnpD2fisntDZpXX0VE3ZLmx4h45n0rRkrTmhMCKnF5Eq5
Bk2tkrsx1ynsFER1d1h1T7/8iJV3cl2GT74yRyzl4TqhfB65iLUcjsrp75sgtLZULWEdcQBNVs0n
2bC3gVQKqL8Kop1YjhLSwpqa3NaCTOEmAHBRdLw2gy75KDJ1zdrYAZFQQRWyirPL5SYIefYaj0za
7H8HS3dwKohOZuagGgHabOzmyWWziicnxUrespiZ4KOMffMSy+q3D92rHru/XaUeZY7ilANo2pf9
/P8L4xqcJd0cfy5d/dORa7L0cBqD4S9lhye7nR94EWxZTg4pV7DLMwAN+NwfSqhJCuDzp1PoWz5m
5BHzHjCY/Aljuub88VzGjJjy+lHlUFIr92Fx1a9twdgN4+7srTWxefmL/Z+UU1Ue+5wtNI1eZ9vW
TM/K5t04dGJT9LSXBEemQv94cgGgVLt/A4FoDRNpP5YUdwAjvTnrXwlwWs7pv5bwDnlY4IX1GI27
rBnfl2B1/jfTPX7SjT0Nb4nuTgum9Cgv8ZNMmyah4gRLBzugnKV00Mu4k3PyAtLQuWtQWtFMkUoj
3OU60GsJuL+ZGxBMgod7QC6vyqdp7J/XvwBs6xUvFzUEOC4ZR24LFtfQr3d94h2joX9ZAnOvg2jH
TCbcRh3k0iSy2UPFdPhhu2JoU1sfTjqDeoUwjWVARevAk1wFvrmDwbmlihYak4sBnIAlmtlgXnlX
gElURuPXinFaYyt07L3yilLtat8SKYV4cxXuLHeG0Z/Y1Ka5mR0fDEko64PGhMT9gwUpzzHqpnkK
jgZutqV2LJ5x+Wp3ugsfiQpybh3CSBeUx2WJqZCCRJA89lqsugE+9Dg6g3Rcj71U2JrfFOuMw/UM
E9eCITd61Utbxiq/aCwsuCRNvNSCB4y+N5L5TUX3GCN1TZxbpW0Q8WJTmgnHkHbTluwOMhYLf53i
oVlkuhW0xmVkw01ZXcNRBuW2aTnIbi0rx39Sa3K623CYkv6+jj0Rf9WyyvSK5XAZHKRm7oLnMOMi
/vbGg6JMumONLYdhYVEZn1ZmNQ8FBaLNNsvGpHsws49/VcWc1xi9q0RfQn+q32DtKvWjIjt1v1wR
VfNZhm5Idr8aCk0LkIHxR82as1oZ6zadNjZWTey84yRT0CbpSIpmZH75SrWXy7vDHjAwmTHQ+h4A
vrYoxvOEf0ykGWwU/CY38wyctufTJbGYMA/AD5+OhV1yR3Mc99unMKyd8I9fNNC+UIN6DLUVQ+qG
Ll2sb/h5mERyh1AVkyE/NBUrU5EWZFMLa6h5n4LeSe9gVNDKnhYWXKqd9hAG/5VREUxbz3OUvR9M
xQ47IPKoXjoCywXidhsQ9msyMKeH2Y59+oxLUyBSYnFIfwZj5XgaAtljQAQqoevgIU0tLpGXRcJC
RYYtBoOsdX2kz6zr3rRo3fGhqawpuDAhjbm1hzq1l43r8ylXNG5nhX9a03JnfM0+w9N6U9c01//E
bEDuRp7EqDG6TnZd3LWwaXy+i6EiZdFaLCFplq1du3lqkX2eXRALtyojRfZTQaFnnGxme/VCBa5Y
bMJznil4I0z4Ybp0hQnm4p8MQ2wcG5OuN9tB+4DK4CIxpiSNMLWTAV1hufyTMfj1hk6BzWwhMTJ2
y0fP+pHOYLuXBhNINb7Au9RztU6WHUKySlLs/rb0hSsJRcxaDJ9Dz/r+0bXKIxjVphYlq63hAhF1
m8RoyW1mK2p4NnXL3o4AiywXwUdNyMVb3DVlJV+92e7a58UfgmbCUuhN7QNZWMu8iRLIzZFneAKG
bCDShDgmmThO7jZ3uNTguHKbDTxbqEgv+s4ZmwWXJhmtggXaL4GijHTB1FXwNyaIvBCyjsbwkYR4
0bx3eWnjOejsZq6ftQmk/6W6vunYSVIGh81nEXay0t0iUbZ/kwbZ4Xta+paqBcmbc9y7sujlzGgZ
+9mPIdLmv9tRlSefbOjt8YZ1vQ7DezbqZEpNpFuGY2MnM4sfmTCwtne9G5oAWlynmG9OcdoUwV7H
gRheZteRHJ1ZrWbV7EI/zCd8GujlEZUPuDNShN+YpvFTP0Iu7Tmy1ETnUZD58R54omhTuGqNCUvm
/FMRDG99OKnuKS3Qzhx2W/Qg0uTXTVIFJGtKRdNibA1k1+6SaMnR27sBWSyl9VGkks41RwIV2eLc
iNYkJmuNgTDs4v8bthmGZTBndRrlxAFbJrzvWB2d8WmUs7tylTHT+SjmtuWgDUPXKqxPf7L78BDS
Yr9+42PhTOl9YvFZaD+pygFSFUvIyqQBsdVa7q3Tganww+GuhVQn27b9iAQ4N5K7YDH1T248MRJU
MK5Df5YRSRvvOdOx8tOOW4xAXUQ9h8gXQQ7OA1PIYDcjNTSJE9vWqc1sYiI7v69hlEPSQzU6oldE
bbtOs7sasTHxNXZrdyYQ20VKtT9dOobFrRODxlEmhZqw0OYuqelgw6LTFa9V4s7FM3VX6Vyfyraq
EZ/nlTI1K9Eiw5igKB4LFBzAglPda+/cEaIl5Ov7tk/oKQwUw9U7u/UWr6FswVcdXM9SQI3Ev5cg
hFiqh3+6b1QaredSO157qTkjVuQcnEZ6YU6UGqQlZTIM4md7p2zEds16kICKB3I4dAdGeMzePWcI
Q+bBFkrxqkQnk34ibyWgqkxZZGgTrLt0Hg4tx1Nej4soVefewQt32OPWvFbWyWOiSZPf2Y20XJCX
VdT6+bYzthA4veoZvsuxohrXnffpHGq3ehi1yThcD7nrmmoz9WKu6m2Ns2GcD1Y8Bv2/iUiDRq8n
XpbML2KacOKcncEDRn2zorLJ6nPoaFM2+zZDALqmjSCec2hppnL/gy0mXPuMh2yMAU37lqvya227
vksxzASwaN/JPPbt3WJ7RYE8H0GcWZtxpclMfavrcIYDvg+IlxUDvjUPnj8OybFHk2NzsHT8zmwB
K85Sve/AFIJwmohvC6CxfiCYPvnPk1XhdAWfwxaCyYk19qFzsF0VcaKW2GuH+GmgLYdnblnjo4NN
fDQfTOjgrkt0a6X9QbK2G0TAIPHZvEO4wlp7x8g7SggQYFyey+0g2yb6L1KjiRBA2rhCzsoNoStk
tKLOpd4QYDVWjwIzxC0TuKZ0GAo17QSYb8f0MzW3ts8KnJ6lFNWYbb3aKgsXv2PGLZ5atK9Ath9G
2ldxUeSwbQM2BOqQl5T6xFSI1qJ6ADoVxzu45S2HBLpmgYYnge1MX1MXNf13Ckd0bUvx2H/BA4iX
DkS+nqOk/cx1aZZ/pKHCtXepjSbLP2AMYKwONIqQZMUomnzkf0L6bXHS40xUeet4UD9KVrCisj6m
sqBBBrUkK2HQBxWxq8ACW23vs5Yc9v1gFrchfGHBdV5qY9wfO6AkZwfGwQfYpegLmTzfQHHg/q6K
+BYLNxcfpBVmQpBM7Bf5HMnCmfWpDROIGQTV7L6hWngieD0dLPKK1aHpu5J6eTZ8HUuxO5S6fMRW
GYV/WUhA+FCkmLXBt8N8kNCQnuN/TWcNHQFPHnF3OXtMPxr/lxhCyEgMIitdMziNsxDGVaaDKnqP
q74HplR4nj/SpegZMeLHsFTSRsR155bgWt1nTfxUh1G8fHderfzlQOjIVpqQl02afAtjOWJMIcPK
UY/41ONs2LGDK7GkgjSX1M5G0dijELSAGqkHr0KiDL3bYoxuELm6ozBMv6xTOOUldo5oqLvwvxjD
gJZ3A4sh8DcUMidCE/fDcV/VfefEJ9NUrh6O7AccS2wU5PLuWsRMUbZdDQMpOxGObfVNQuMd/tSi
1vTZprEZ3y0Bk44mYTkOUb5zWq1xzAf14L+FBRDTv0msDG8k0nOG+t8q16CFkMXLkhc32J7e/wlG
26QYDQMkVfZe0FCZGZMOYiWjHbVWyMt5+P8okFcmOn90iVmWH0ljd7ZCv1h1300825rSNc32IgKP
taS9xdaDVIgJNvyH4TOWwtlngcAxZlETFoyMCTnb9EJMLxO8UFb/KizC5IWip0lXDK3nvsWEa7u1
LneldvPhl+2WiT9zOymW756oEIa+UgfcZyhtxmkvILyj0KG2M7G0gN3m44s6zVlIQWfi06nJ4Bih
i+ZhSTnY/MciVyg9YJIMy5H/l8Q1ObhSuD/Ykd0i7282pzmNgU5ESn6xZZX5f2ED5AomOQ/6hKXa
iJD4Wk+QkcEkg9kOw9bId5I6BzacaviXDHiCBkRtrtSfxanbvYNpFPQ5NY/2H5eZRcOZrA4CpigT
iXX1btmaE9/GDt0UA3UEMgXmT0/E0Gf1CtKKqGoGlwESbF9WefjAd11n2YaG75BhlTfNefEvQW0E
PsFWAo1okMLB+rvEk6wQVebA5mw5YcvkqZi5lngmSQT7MT2/jVzy+zlf/O7ed4By3RScE3JIJscE
9BBZM1iZ0VkEkfSEU/rccborK7c+2Tjr4T8qyeaM3KslB3nfe3W1ZtQnhTAODiYvIO1EXZGvWSJv
JiYhs47bZsuVGL0v3i+GUmEx56q/ZouniBuFRbp+y4kK53gA4JRAR8O1wGmkBS+XgcGLQ1P981or
JF7b22vrnsqL0jAhIyNHHin25zWCGMdBWd9VcVtkNhsytjHeeQKtUydnmXJHYl53mISSvy5wT30b
H/YPXUgq8upvLu84kGVAQ03vI2MWkDaKXCVcBCbnXdhzl0pOBns+DY8BjzwluN6OX02kD1mdVo5/
LAcSpm8+sXMCnHXn287fOfUEe7JWJzYEzymREbpLMbK42xWx2U3ShvOjgakTtaDTGgzdlDPiVKL5
PqISzvcDhI9j3oA+r+98nBBrn7kEmfw2ctBcOLdDsgtKmFOzsVxaHSg1Q35pMQzPl6KkmwtGRBti
isT9XRTdE6AQn54IG52fOxyd1ARn5SVJdJhb5c//Kl+vtAeetCQ4pnGV+LiPzZSk5b0XCk9cvbYB
8rRBWxwTIGNMdvPwLm/zwfolci1YAMsoUZTncFopQa+EVESQ2E4SPMp3QxmNDjZrh3+ekAP0xQfQ
52wBvYgz6i0xQ1g8RQhV0xfJ+PVoE46eoCpRx+Uys7WncdT/plBi6J6Yf1Q1dav5nGdb08R4E+/4
ItJkYlaVFcHvIPOeqBRDFZnDLR6QeW4VrxJHr+pKb/5VYx2rz2kAPTETTR/G+Q++09B/S92l0zgS
KuHlHpfd1N4jjb+T/jMXcTsDcWGX36g/rJghnAHOZI7XIz7lpg0AOAYMRVxnAE17pylsnH5SL+V4
eqWQZ6mw8846GP+x9lCSBkUwMT/ZGMZsqHw3THX1QtlDpH6HUNUZDRrWwIHcN74Qj0Gr/cGCDOkb
+toLoapGoOpjwYd/lLrD6kkB/bLGt8H+I/MsuII0m6geREEnnKVls2G1vDxxitGEfafdTCQIeq43
5dGms+ecd3akRY1RLRNmrF8Szqwpl3PPfIweED+gCj3EXGwcBO+3RvbxCDzdBZL/aSkG/CNh8Kyr
zaG07Kx8VGGSVE9Nk831IRJRC42lHOBRsUNTJSjsmdn/Na+alijJhP2ZNF9KNrH+qXnZJg/EsSvB
LrCs7fmmpJcwPEDVaxvaNmnbwCGT4Vqh7FVWyjwxOfHc/yzT9bGmx8nnXIW/qxjHelfaypuqrelI
gCBstVZOVzjjasbdW1HxpiABOWaYufM+E9G5M5GMCPBGpDXp/BtfvZQT7QYPZVocICvSv7Isug82
U1yyz0RxquKLE2jHOblFRD6VQiGr3yS0Y7A5QEaB8D8h1ZADyOLfrIFKWVHO4FCnXGRXW+bO/cxY
+EoQHh62l7Ifd1Ivu7Ab9G51THbfDpto/VrdErWza7yrVh1Y6kVTL3vnTE1x63MYrJXhiEBWhlRe
7WckSEi5AbzoVDbtY3uiS7B250elCmcVBBEHWwW1RXhhe2rX9/o2Quh4rKuIhgotJ76G7r4LyRFw
Ylq2aVlSgVupzqFFmUXlZDKZ/Re5cbR3AlixTdh1D94Y8rRxDKh/WjT7w8DB/itrGWrDktWMiCQR
9Gwnaj94yP4f4Spy72nw7Ok+r3Pvux0595aGqQLHk2gL1AZ/eR+LSwMw9OrbZfMlCRag/GTDEPIw
SNJ8zILRjEdUiyAqAaE2cftnRN16XVDzdmCDshOH0hqie590W6yF2ZPCvAZTk/zOIU+yt7KZw73r
Tt3JAXMNaynHxcqg/TFqOXhSCRQdsQMx9RXE2+jJFhfF4oKglTl7NtbTLk6W7lolLYHb2WeuFdXt
O1Ar56Zq3DvhYCcbDFQkkwarooFWNTCrYL2smvA/a8nzw7wMEybRnJoEPRnrmR9T6AVrCUJ6jVJM
B0J9xjmuFT3CC8Jld2oDMJikw33KJOSQXOquJNcdMGhi4aDSdVkbOQ1WJxD7jI6Jfzr/T1z27EJL
V25BqO5UqTlblsTO/uAmPkdLRJxKT38j138eGo4akeIcCypYx+fYyY8hOEQGqyTtytcS8MFqtx5E
cyU0/KfMKPLK/OK0zkP7OqNI2IVHCOltYgseUt8Zh+kxRDbsE9AjZDCAVvD1MiZJi+pRUwHd2x5n
Sb/jQD9fYsOA0hrgiTc0IQIJCOen2CURBorVj/gMVXtQw7Ju+ZCOwgXon+392vVCno/hMKDBXnlE
4Kxt3s9XRURliekp5h2MpffAEeVZzLAemsA6uLMC7DNuk7D+rykIB4a0blD5QbouXV5VHBzW5naZ
UBSmaMRzUWy6aMQkzEkkSi9dJHddWh1Z1V9s5ivwQKhR6phujzttyR19bGvV9Xi1RXlLm2mb8pDM
4l+8fEU5BjOwH/RLbyO72Mk6fSuYf+Finuk6lnAtnaMbFIeQbxaBbl/KXxPix7TFVpZM3TPQkRVe
xuUP6/E2j5sH3eOMqIF6lzSmrAEvYftHDqUce3U/k2AnR1d9jOsWmCJ2Qi8YAKbmpgS5Jax4W91l
xxkkPfCnFRInnRcoUtQfLsmHRXkwB7ANL98DzQaHxmZkX6/moOq7lH/HyN0ljX9K6WgSkhqoaRE8
lMH0O2idb7rWvXIzXmNvpBBVXmxB9dCyHFgHL84UnKVlP6weTZPxJoEOc9Yd+RlJ83nnk5MqFu+D
zts/TUuzMliJcCa573yUc3xUU3fo4EbnfXLA7cpOw311wPCXo3y3TfHG+gtKuKZ4Zf4k6H0KA7Eb
HI3zkVsZSQyXGfZmCwYUrIER7pVtxs2C9tUr+Vn26Wse+K/rX1ztuX6uofk4BOHTbTSpI4oyys8X
9RvbKv+im/NoAT/OoYwYZov4+EEfxzvPEXdVgGFB989L+pVY8h4u5aHKp18ExSMEv6e+fFt8sevy
8RwV8Slk5Ey5dui7Wy+czxPTqMlzPoPVrWkX+m4wFFoFHjv8wUK6b/6IObgSbT3HdvXTVCMmP3ct
t7h4FR/G4y9PkaTZLmIytRyLhZZOeqYzkdPzA+Nu5Duzx18P539F7VCWs3nEteqkRKk7+i1cGj8J
SJNsj4+5m2N6nL7KOWPBGzZNPR1wfN1iMqcOUAbuxoouHrv5HNarzgIEIg50foleYDMSTsP7LqYK
MU3eC2wHbjs9IvI9i/9xdh47jiPtmr6Vg389xNAzOJgzC6UsJaWU3myIzKwseu959fNEnU23UJkF
1KLRjUIXKZIRX3zmNap17WZi1VTKypqw5AbASM/lqo3LjRz6Gwh1qHZ3Akb2hjkMzn3OpmSvjcD7
QrpqaU5Ey5xDxKaSEgxolYNndY+CLrFpvEthINNwl2Cfl24dM72srwPIt5FRoMwPxDH/oQ7z2k2s
Gw01eDsSwF7bZc9bi4t3bN33QQe/gkkDnb2DXadXNVpClTN5QRxtQhwtJFQTVcYjfchFZysbw0Ly
rkDHHOxaGYmNDBgj4btKfhpNA6PYJKiATWet0JhgIlEl97VeHS08dBTV2tLIWsrQXOGoTX9zarvT
hG6qEdlrtdcQjM6X7FSvqIpf6ytCI4Rp1rN89g44nBQ0QYASb2liI9FB9+2ruojuNaTK1ZE4CblQ
k8xXdql85/FYHcjF0XN1d05k3VJ37wzCAvUCEMnpmGu2VGRcgrOnVtJWwFqW8H129Hm3daC8DoG7
jEvISsQ+5M3vfSuGeqJedfjxanrpaVRLLgMnJK26d1CDexFpTzN0UX6kVGriY0/U5cWOeLlK8Q+C
mufxvteOkmDIi5S6sDbM8YDXO8i5jcwdGLFm1EZ8KuSCb+3RAGegbQMnQNoWTgPXawlyePbtLVVH
6BCzUWaH8ptMSEbIz1sxgNWlhHHMbML8YKq7s8X7DIWlgupS0vLnCvd21N+YXXhXqeKQB2jcM5In
fVj0YmC07G9mhWgzMnVFhAXm0U4d3KX8b9HHnkogaexyDfu8oWsxhsZVYlL+g6YQIzpEcNcAjoBN
yK8M5RF9gmunEhsZ02TMSkqB0hVIVo5wkgHu7j45zrCqqTYSMUsFmJfMb5cpcMGU/al3yE4SPuRp
pRTvMn9IWtS3hrz2As3YVnAt5bs2DKQcY5QLB7241ZwaAkqsbjR6m4vOhAldcagFFWAZPSpBaw7W
fZYyqOnsY99Ma2dGMbqKOzi1mrnsI5/TbyrDbdV2DzEPI9JpZWV8LUW5FXioz0a2MV39mCGPbSFu
rzvXNImWOblFhBq2JcC5gt3tkNdQ4myjYQos844si65oXyLkqW+GKd/njXUlN9ykTNAbQ3p0cRhQ
kEy2Q4fdvTZLYyMRBHnSHMXgw66C982pPPbTbugLDxzmo6K/++TNTa1xoEJNKmjkQBe0+8mTYgTF
AN+3Shl0Eq0NFk09ZniyA6Xi3mTIBGGAoUPqvlkYICx6Piz+MEdGPoxmjjYJqxv269I29/J0aaNO
jvfhO9Hmb8GlgwfMFftmmkzwSNHOnMznog5uUvikM9VE1Gfe7JCjQBTYq0Dd4xqwubx14AfPDDu3
GshM2lHxS6q6G3mqjJAF9Lg5tIWM5NXKCl+VND7qbHKpxk3XdCn5RvLZ5LrHK28j4jsmPGubxZlb
3b18w8xajoY5n8j3N02uvMYtHrYZGvmNKG7DwL2VpGG5dBkhLRp8EDQXXz6nXMtoWhDh0aa+dhDN
kE8WziK6qlIGUJW2SzHcMJPxFXgQ26XlUKMXMyCYlSFtqhGScvUREtkJ19910kBsBMOuovKo5Cg+
G9Nd204whvJjVaKQ6CfaOoGuonZQDKDYMeboViniPkaDjzgWaZJ3N1oARckiLeRzBqdfNUCwnNTd
FaK/QdRnPQRYcQj0OktrWYFClBmtb9pbNaQmh7ykzdVS8oesEAajWh7mGJPkIvUmXr9i0xEmXRjo
xAGIwI0YohOeBCIKXfTe2oMYaBTL7xK2PdUhb11eTgNZM/WQe63Q9bKyv2sE1hykUYqFUKVfvJck
unXj3ERRdCejgzw0LcM917y1EtAHXZhz0xvLdug9l4yjZ+xBDxAAh/CwXiaBSh4Q195hmYya+ry0
OmM96j6SfmhAYWIwjvo+k7omQOgZ/68nePEWBR0QVUJfvYr43qWfenyFcyxF9fUf8ghGCmIrGYjY
Yf7KtacqP1Q9OgpEXCZZi3REc1Gm25DefI71OWtfTI6nuouOXQY8iSWFyiDaklIpItk4WYfUfbyL
s2SvAL+vyNgs4x0/dhQ97esaEFOcFscyf+laH1KFQ92Lww626OssnF8q4a8n4qabNSuVVo5Md2Tc
LGMpu40YAcc6fnMoZIBz78V1n5Amu8ZVNU8bN1Tu6iQ+2nOEIRFOWrUTI5KHwTcUqJS45I/GfuII
G+EFSiKFE8Qejk6eIQYvGmQjJ2B+SfsX1MF1KvM7rAll+mO67V5+ZElYjJJxg0LaVUAvVwbKNKtu
6mh49md3BVLf48jBe1J/61Ew6ER/XfjGTp7LbZo+AQ6Qqg9MSe5kXoLqx8+aHmo3kGhODeqO+YNK
3m8qj6ngnYQorlsmWsD9owxkJRIufcvsgSsiUyU/sN26BxlZGJV6tGY+VbBsYA/W8iyFLoTdCU7W
VDhANA9Z2L/1tj5sHGRQujR9UaRiDKuU2epOlhgiK9Zj0gIzdgALInZs5CPTW2AxFJzY3a/rBKIK
gk5YO2KIgiZbESB7VzIMQQ6IOl34uVcW8F9V49iSEjBORJs7+mH2GhlUQydy3hALApJIdJvWTmd4
dSfR8UC9kc+7kcG/K3BX5d+ytOyCeV+ApUQB+Nd2iTB7RjJ1L7c10+EdM00wQzrExNq88zne63bC
TMddyYx9QhxJI8rI/U5X6qzBAl40LqeakUH+8Zt1ULXrHgYkvctl14hDL4411ZTkSQY1LW381ewK
SH2SvAtUNk2n2GiofWoODhLjdWpbd+Ns7yr2b6ZiHjJna9Ebq9C21rLgM6fxSqdKy9pkXzNFEtR2
jAx3Yw8RCdKemQN6TnP6z8HajaqTgjiBPNFaxIs7HtjJrmUaGLNOYxB7Nhlj2lG1Yta65Fi+Kgn5
WhL9ZJi5lgevXC1OjJIhX7UF1yjXaNQ8Wlm7yixKzNBBp9xYyuvp1BE2VVJVwc5kj4JEPySjfwSs
zf7Ot67T0yQztzb0QQZwBwdPJDe9r1B9kkuBQceTDBcJu99RbwrZbPPbNcrrMvvp636taBosZ6xX
AHthMtOKY4kzS1E1H1iTktRYmwgRm7Cb9+yYTUM/tALY7fi0Tggf5ATrPByvpfhBTsqVKulWtSww
5cZK/n+Y7y4D8PyqDXowO8ktwU3UVvf0rCIVRxyBzQV3+pSECurk8ZXN0DmHGiuNYpFYwTGsUFg4
NmfZ/ED+raXDGSVkSrx8aZQxc8RwaWP8Ru8MW2EpJCP1qEIJ5DBH50HGtSxyt6xlFoLwtdcmH85Z
ax2tGMRLcZRprjxGGYxCx0W+Ur5pssMZTThITzRg9kUy8RSOwZr0p3foLJ4I4TBlvEsWh3xczvGd
NYhrWnUIZuoYHMovnX4ONF5SjYhd3xb5sFJm7aC6N1oebcgIWX6YDiHj+CtJaUYbn9oPg5Rfqa9l
7Oxa+3bW4pXM+hVCYskKLOvhsaaKwChsi+vmJtTde8xe+NU6e5OjkJcs47JO4YGBhSxq7GZ6kUWm
kk138lJy08nMyCdlyemtyXSKDDCJEDmrHJ2BRHNNkbKu44Hhqs9gIw28jJZPLbIT41JIU85STd4A
vnscTBFFr+KYewAeR1keuTo2u3a2NKTYK0DiedY+Tap4EMYfptJc8VbcNN/K8KrN9RG/HUKjW+84
oL2IsxbVe4aw9UbgDZQ16rMJJdolCrrItYTMmBcW7TQLwakyd5kfzfqH7c63MTgcp2bwURxDXTmH
6CNGVnWbcdgyHNrJ78A49DXxLZx1Qm/U4xcHDY0UiCAD5I1PliiZ4aw6+0gUWk1B9ix7DhTPoebu
1dg/yIAgQ7DqWPQey7Plx3iiEPIqmXX485pOQoq+oGwwMIzYwHTZIu20i4Pp2cCkjZHRiXHorSzA
ypSale9CkrDW9YrGVHIy3Rx4k6BWGBdDNj21OnhwWhpjNp/CrH/HqXfTDoD0Qifbm25BHmZ5uaHs
K85bt6qW4Rw9yWwKwArSO232qzoGFysrdxu6wqKI+k1XZDfYAd/y5zbvi2602/eHgd/UcT+wO7eG
W60FHRHWBNKC2yRF1RB6AEJ5iCnM/kcsqeBs0KYmKSXhrrMkYX5sZTcO85HK0tRDaLlboDYMusKj
GgXHrs3f6Udt7ep/2hQ+QVKSt2RPsJnFp01FUaotWXR6IlH/1Eff0wQD8YgU322ac1lWGrrmjpfU
8znTe20p420hug8tiI4gUzwDnQLfde7sovMaH7wS8qmbmB4EvcWlkSkn2VqUCWDaZ1umNkhpjLTV
fB/9Z70KrjHh/hA+o3sguATV5rEKmeW0DWNJdTROslOjNdZSplOQYHFEMTgKs+2sFeDuIAIbrgGZ
oEKOPN779DIXtNBXE8FjKnTsxZJXBkCeEN0to6WFUI2bylU41ZtfCVuHunDtBI8yFupq/eQW8LLp
PA0UgSH6MzIBCQ3r1PnlD1mGD5yXjGrOettdo3KH0xr7PEuLFUYtS/ChXpMw9BdKbjBKap9kemyk
+gnA4oHgcRyH+EeuhCcUMQ7cbkOn6IXh5dKmhYCo0A+H6svUh9fcCjG9Vc2fU9zcCPZxbujtFvIn
XoVYxsJvObRq9pQP8DQtZ1sl08mqJk4TXLddi3Xop79eGuC8vVZaOxefUjXaW45z08T2Xkn6B8CY
RyaybwNSub9q7gHCGCZkHBcyGfh1UKPjiZ38WW3LPQJK0xqHpweUBB9t8IJXnT7f0mVcJooB9S3Z
azWWmHTmdWroFmihbH8YRogDZ7rtKWildGtCyt21iLorsgnFSRXGw4fW4hcn+3nEf2QOEpdeXmmB
HJ/UvRvArHGAwywMy4J5699GJXzWlvwnrgC5KojXZtZa04JVUwJZEfwdILjnppnuMTBj1ZCoOmMR
3ygu/BsUL451J+VKLPMjUsxt0/nwJl1lAWXwUOT5wR/j56FHsahlpmAKLluEeDsZe1L8HRSfX8HE
hiYvN6FdRQ+yokoH/TZgtWQVfhTMqc9tN9wj5msD7m+uZU8J+hQ9AkpTWRsBZWWuot4iB8duyWb6
6xwBlo1Cn+BcLrv8kwLiXamxSCry136KtyjjoZpbMbx0EdSDir4fbONQE8w6vXEWJbRPRDTLTdD2
n4rdPERue/Bt49qiFTQIdz1R0zmpcQOTbgP+cyVXTuEg0mw2ztFQJ2c1FNqPwk5u4qhetm6m43Q6
nwzaiEMYMJmr1rK2QYn9JbJ67L8pXE0zecvHbunQ6hx6l5rQ9EKjBPyYIWKioWtNNmKCNtSk6bim
w3hEFQSNKuzJp+hptHUNH+38qYqBCgFAeAe7tW8aPq9IYvyB+uxZpMoeTs3jEOD0ZSsoM1nNsJFG
CigQGbc+GCGtjh5GsHyLYKBLgosILJyuja+qEC5kVjQ+taKLNbAWf85u+pTmw0tm2bKngahsw3QZ
8eOI6sj8FCamfcqIcU5U/MgtcO0gGh5sPFFAwMBJAt+xiIAMwHCDFpE3h2Zi2Aa+DenFqniZ7Aao
dPZY2DVAooEhZq7qQEUrfNjmMMUWUzCdlzHesd0H26rjbRXNkKVBBzHysFVZOVvup1PCDAkFxJpm
ejOoqQAnW0w31JXTz2t9Mm8drXmW/TCZFJuAaMno+4OJxKuS90vgbt6EQ5njJpuRw4yRM80iymHZ
Yh6rnNDGsnCwlNbMHYrW6Dy3XNUBbJPqCKLlwRNavZvAUqdlZGXPdZc+2j3uuLgTQIMHuGLXKKMQ
PzGn2PDPcxy6m7pGuDLhSFSYKQSIfQkoLVBgmKUnYA8ZBosGUW8aRNRh/HYcOLP7QjM2kyPu3Z7O
swvHVcvQVXH0GwNdcjCZWzxy6FxmvPaGuiUPobWlKAE6mMylcwsnqvPAiPhLPa8AvCUtJUO4wcoc
nyAcbpjwZ/eAZzYaRwXNBO4bLgXDty4njSriw+SUZx2/nRYDgaS3UEOC3TzTYKeGKQxGez5nsZ4e
5HEfDcMJKxJnAQJ91/MXXMPIV0oBnpx2cQZ1bC3P1cBHwyhu3WEt0yzZEYNLsQO/cAgUZTMWdBRH
N0PaNdwNomdXJFs1HbcGqbW8I6sPaysrOTek04UyQeVzvY4ehx/kH6lhHwNz3JpW/2h2xtuYoaTv
ZgCESUE6NzgGMJklnzVcBDNc7UylxrYdIrwcOiHjhRP4NsO5zB+Aukkdph56y1VjMW2VRHVWzxPO
Mecp7sNlYZcb+Re1TH+Jkcva5arwXJQn6MTHp4CM2xekrcJGhYDmVGxT2tDKxguxuupLSTMkGqFu
U12JRqsPKBk/drXbbXKEymB7h3vsKNIFnkbPkeZnHIBMZhs4fPQSEAyv1nHT5YDB4vKgTXWwBURZ
3VIYxJssCsnSuvDYGaXXqNFP4pItO8jNrYjsVdNr/TZMM8fTzOaxRewZ9RDFc1KM2HQnus6D6FPr
7btZVZB9gNstlRSxu3nJ/TJFsbA69IqO/Hvj4LbITj7SfVyHTnWtNOGNlAipRfqCzv82qobbFMkM
TAFPlem/FToVMaZUIJ599TERxv2UYvzXjQ5lmIYLiNyHsV4gFjNvsccElOOgGgR5/2pUUTgln7nH
Th0TBMpbtZ1vBss9k0jQETbNH3Mlmf5dfltH3WcTDptuRow4soSxTN15OMtZch3Qz7boInR8Ekj7
dW+/8T1f0g6x2QRhLwpePNqVNwrjtbAbXBFJ/dfm5J+rOTzEUXVDUNppZXPumHTJ/q3DPChU03yD
ZcC1os+MBPUUY/H4xJmKkOyIymxLB1HTb6a2/YCpgFCJ8alW4aGJkVE0IoMpr5EuQemBuBGEmnDW
t1iec3wwusFZ4462G2KK+CAlUI1HgYwlDYqtgv301Ewe9I0rWZLJldL309oPatIXHGu1FMb6RKEw
hepdqSAzYFHtybEI+J58gWHRTcZoHHbFwxRA0OawjwdmiVmSVttGCtd3Ofg8fQjWWR8eEz1ZZXX3
kufpB7/srrZJQ/AgudYtFanfdtm01c84xgmJzoE2Jjv0rk9Jb+A4VZJnJBpQvSl3jE2lgElWip06
jbfw+MHr86gWvr1+5Vn8e5RuRbW+gSZDKdpvx5k2G5vYHJBrCycFedHk4OQh6Un7UQ6Mc5so1CR2
BhABCm8M8/JWnP1cPdZG+5B1jCWA6z8rFrnwyJhc48yGTbHpc5iMZrvNXWBVUwefAWCYcdJsLURI
PtgJkpZBRzKtES6WqN0uljmG/GlhE9A/k/4IaLRtfRyPrqogkQ0+9xZjx3VYIMrhUF1kMeZdSYaw
yxAT92BgrPLQvCG2Mop0pB0XBAH0jJoIl4NGpYjNnTdgkfBq3PeEVtAU2v5izOVqGBBqtfsROw0z
LXc2z6xfqSKrdj6grUfgERjND6Gnmwl8bfU5muIfSmLS1Ei0zz5OgZ4pFr4m1aQvopIOs5Jxmskd
nujh2dCNrV7SptDESCdOTTCvQPY1pFGuGbdlbL+1Y/XOAPY56umCg7s8RYFjL6DvWodey+kwys4S
BoN43lSPRQ1zRBMdwcAET9AiLmZX7eusG+ECaJCnYGmY6+ENTry3NCl8iC2RhQiLUlGEx5/yAMVs
LmMcktJFK8ts007p2mqsnpnq8GCjcnKVWHF15dvoAWsO1G3QQD9yUzw3ZNJ+lx0ZcL4Am4Nqb1fX
pMA3NRqHdBOUVmoSAQ6TOexcT6+BZs+yT33TU2mGPcmmZQ/Dsu+661bvTnrRowgH6xRW2j1veadH
1cOYOnR0ekzKXJVuMQ3GVNWezAYQccs4w3XQAAVj6JAO5U+xU99RqW9sGLA9vW4/8pkLKOljrUe3
oRLvusi9nZhqTaGyahTqv1oxie1omDLVQyWmhAUWm9bOxEM5IELklXqXtmDN/N65STvriMTtOXdr
T1HCHcPU44zNkoR+XKPU/AhzCcEfvzj6yGriHWZf6b9c0qKV3tGJAnz3HDfWFtz1dZ47aIUVbzPx
v7PVl8ESdP7UAwfpp2V39xFThUUEwaDX7Yl5hX3tp9FmjBkzOxUKHIzL4hTBsKJ5qGvz56+1JtJq
1eqFgyy4eh4Nw3N7RgugYPsru28wNYx9iH/5a9zFXpYqh8LRgCHM8Dq6NKMDERYrdNbzBaXtKcMm
BOTzeK/hmr5Qh+BHNWLtarTpFZQzHllVHu0kj5fpZLxFWDkfBY1CtB+2AdT9MS/Ai0BI39RO1697
6N1FAGLW1nXsFfN83xTiZ57TuMuSXqXrq8LYQh+zAMHixsP9UBrjptOMxyxNf5Q6ks6t5eQsbMH0
qw5X8MBs3roD1ngUSPr33TOjgEPi6Ltpis8kPeEZWG8HO7h70fzxRzuWa61R8X7Od4RVTxmQXQKu
gqBaOXJA5Q1+TYMDYhND0vGxQyFjEWaa+V46Y3rKwwDy9DCzs4WC8qEABXDGJkB4oYXM4SyF3u0k
pQUphgT7orTGpGuurDXuDPXbUE7GzxjtmH0dVel9irLEoYLPlSxNJOpAJvuE6Ubr+KRWwtQDO5p4
vs/xmlu1XYAZCUpDH3Uk3STLyJpeRFKUQGHA31gYcKB0H+B/IyxgYI7v3xH3B+kEoZwIiMML1joM
sNnNz6ZhFt5UzcG94iAfoFcKEvshupio4MSMQivkqUHqusVjW9TtQut65XlqbGuDg2Cwsfgli9C1
d3yM68bN0Cy1wZqA04dniOYDs2wyPHOePkJ3YJ6vocH6RCd1Y7nRq1r5n6MYkWyiJINIvQrhXGpa
tw+I0tAbHwuGC/HQnFAcrYjm8cTpWaODETF+HLYtXFzUDtZ2lZxyU1W3gd28QWX/iGmRQ0g94wT8
SO/vVSjjDWnCtteUN8XV77sMOl3ZCGuvz212m0HIu+bXRXd9099i4oU8Y4p1QYpgmGvDWy+1/oEN
km1rMgboA6SmNIywxvN1fCzcCIlLOrEu+flCNdF6RWXyxjXgkhelYWz4DwZ5ifvWYlO8TIfuCeQZ
gCh7vhZm/RKzUto+eZrolsF/e9R7uL56tqlEvkkt+1UIYqItpaloxyNkBMYzZdDAxLqfQXFzIODR
a+tYBTBtFtZ0cGIqTcNWV2MZX486elnlAH8o7sWptbBGxjUoCSlnKyuzvVxXqbDtHEUZOz8EUV3h
purI/p1RodlKazZAijrCQRl4zw+tcznRnfOQVhgXmEfVD6DZgUtBEUVb2I16yzqBVJ9YK2em6ENJ
ig5oTN3lGM4mYiLhx7NXN/ZdVOaHXq2WAimvUBCO1Lq/Q2pxQ1TapVZ5n9n56zS2t26ov7TwoNAt
0TzRNEd6lTfYe+983tUgEDTps3Q8W3g/kUXn5mKkZ74Vg7a0mHjRM7E2CI8wq6zhlaiZcmzd4jkH
tdFCIPBxB54r4FOlxc+BK98qAis1/nf09K8chDyN1Dg4hf+IzO22jCJiSjqd0sR+cILw1PGSFghy
zKjRYEAGoRt4snKvdta9HSJ8SpnzYPWqWNtKhaE1f6F074uqQzSmrJiST2vRGgyGaHEk6XFs1BNE
7o1WiAMDTbr/Qv0Z28p2BBkGSJIlDPKO5i85MW3IsrP2buq7kCXCFVTBk1CKz1wx50Ns5d0yaWmH
iHaH0MDGcnrE3GBlMwup4OD59bOjmM/mNHy4LcN2LUc4u5a67y0teqEuY1RHIVZLx7XiXs3DrT7N
W5SAbjSA4FfYIZ3nFlUTRk75AgQ02aGoSvQeLWiGWXQzmSAXw6Ch9zodlcpC11Opf6Q2cMYh26Y2
JEI6byCcVP/FrIcNPdtnQukpVHqAaz4vTtHvFISyJ9ztClwSEZTfTyYjeDllNrVYpRiMd6wbpiOt
z1gI5GE+oMdh0EpFnjFl3gGUzKYLletMGDHIjoOHaGTSG3X1ASnwYydmyNYtdNimYAwT1a+oOM1X
+ShedN2+K7G2XEAeOEt5n3JS4eJmq0HAInBKmryTjf2Hu6FT8BBl6IAB6MY6QGGeJXixUYLSaSFe
YULjiVE2LwiG7JOkv8+jCGRpuBeV/i7G5jlXnXuW8FOfMcYyfQfkrEJkmJzT/7xQnU+Qz7nULrmv
p8HZQtZzlo6G7uto1q9+kwMFiAcVwF7JQAWqJIFReZpqQ8EzALkd4SPG+Z//+t//7/9+jP8n+CzO
RTohhfxfeZediyhvm//+j/Wf/8KOTf7p7sd//0fRod+ZjqoKlT//eLuFw8n/pP2vNhjUOcPR3rPq
Y2iXR5fha9Vqb99f3fz91R3731enI21TZFe610C9xhqOdAvi3uLvLi4f6R8/fXbpEQ5TqTNCil9K
u73tCnv/d5eWz/OPS0eNidRKig2lC81mGxZGvjWgqK++v7rzxVsx/n11RctQxE5qtK5TBEd66nQ1
aVajbYPI9ZknQnD6/kZfvX793zcKFF/14zrRvaDpTtlgHuO6+Ms3pP370sgqdvpYhrpnpqSOja/s
lBRbpe9/t1wev1mUzsWitJFtinVdaF6R+e+l3q1C+gZ0XbYOTJA/3OOLd2O7/36ARGGruYbTeajW
pkj0YmVKOP/+93+xqWzx72sbBmIqOrQZKfL+icWIsZynFB1zItvm+zvIX/mbN2TLpfWPBdqrTC3y
rtC8NBRHQ5t3pTkcDMenmV7Qmwq3MupBR9x9f7svVqx9sY+ZLlAbR5ZseyEHP6HQShlfKxU49Qzb
ovDu+9t89U0udnStQQNVY6f0DLWw1CXasDlgxnR2ln93fXnff7w107GYvhR16dla8jPNkbbDdvAP
v12Tm+p3n+RiV49JJ+hjYO9sxeNeZC2orgYp/OGQV+lVpcegu/oNZ4eXKiB4feYRWcJB8ndPJn/U
P54sqAw61k4yeSBhTshtoxVdNn94sq8+/sVWd5O2sE0jmsDRIrFR58u6hfWUJqsKfzrr/HcPcLHl
1Z4a3TCCyXPY7xhX1NG6FVg+f3/1LzakdbHZHTTBKr1RRs8JpmjTWkZ01RuzsZvctvvD2vrqFpd7
vq0c+nHd4HUERUjKSGpM+gNU3OQPn/irG1xseb7wXNWq25Pct7QfcRVt0Jx22uvvX9EXe8+62OLC
8JOm1ZoeczQwrKM74lk3Y6Ly/dW/+vHyz/+xPqNeQ1fErPjxrRIcndYq1tEUVpu6IUH9u1tcbO5E
xG1lGU3nxSWKnm2vbW1GGFmZeN9f/6sXdLG/Y3fM6qHWOs+2Jqh9faqgiIZ25fdX177YZdbFDq4R
5sJsZW69MGOw6a8lsCfOQP4OyyKfVzAOwX4BWUrWpRNfKe18xXqAnYYGbQTUVV+qoBS//y1fPenF
hhewCfFvsTNU1tRbQ0U02yz+LiG0Lra5EjQi6YO68pj0jCvKKQy7jOlP2/yLU9G82OZIHVt+b0OW
bn0fhHLE+C4IkBaDVIdaEJi8YnhVDDzV9US4f/hwX7ws82Lf440161bSlR7Wps6isFBwFQNKtH/1
KcyLTS80B6yrw5ke5LNYmC2wuizP3Kvvr/7VojMvNn3emH2soZzhadjVFtObIPvvyLcopXYivNGb
9uSHx2Kal1WEcIWzQxlimYGMboJy2xjmzmTu9/1v+SJCmBcRokPaMet6zuZ4ro6JSHe9r92WUiH2
++v/WgS/OZ9N+QH/EYKErqrGFFuFJwmcKiKeeTe1V8jz1eLkTlaJCYhpIzFAizlIcCiGLI965ZxC
iN+hUoP+dN4ndAbwMfvUEXqBclL9tIEx0dRzg9TK/XUifINpV9S58X07c+rspmEemwek9lV6d4hK
Zcicu4wNGTvqpctdprx30fS25njcQGc2qw0AdAss5mi8I7EU2eeiLBkKj2VRbtDzixiJDEjs9vA0
VN3B+g09MVwy23CUfck0gCqW4A8BkvgJ5FsUAfsdsDAMcEKAMRZczWqXt69jrscAXOd5MH04riES
W1gKT1X/llUITGBhloND+sOb/31iZF4EzhYoUGGZiem1hQnkINYrq1rRnjXK1d/d4CJ0IqfdNm4y
GZ7hUpqjIThRQSkTrgN/d/2LeMj7LWkzhYaHa1+XrTsI7GvKqrH9Q3byVQi5CIo2uzpDBlTzGkOf
p3OWq7FKQ3BCt/IP+fsXm8u4CIxpkaDhAsjKyyPUniDGGCPDx7pH7aiMA/3xr96TcREK6ZRNhoFs
nIeL2FAtW6UYgBXW5hD+oa764kUZF9EQFqxpoFIxewEKWO2uyW24sHqpI1zy/RPIuPebGGFcxMMq
7boCKTBw7xo+zSrGFWjo4qTQQIRY+oaoT9/fR76R393nItg5KJS1ja0yZO617L6uM2xaer10aEwW
IcyhSuAHluMKGkT6+Idg/9XLk3/+j/hXxqGBXFIxeYNvpFszBuiE2MnD9w/01QK72OO+ivpCb9e6
F095jLysJRgTYI0FmaLXRvRIvr/NF0mScbHTke4cApaT7mkWJg5j12CoLItTWJhuwPjHNc9uZlYv
39/tq9Vwse/DpMYULhejByJI2cVlhEP6EIGiKwpnJf7ykS42v5KBMWwanP46VUFMg3lYeCzreYRv
aWmYh7rW3kIpZ/39I33xnfSLQADczi/Nqh49YDNiG+VMDxzUjPcaJluv39/ii3WmX0SBgEHwPGm4
qAAlSAaQNE70M4yz5vB3l7+IAabRoOlVEQPCzo+8OUkicCpJmDx9f/mvXtBFBGjy0VS1rBg8eLNz
twiKAVQgfJX53EDmcf6QjHx1F/nn/9iLTtrXYacDuWWIMq6LoHVe8tYARZ9Y6u33D/LVZ7jY7rDg
YICD1/GkxO1ToltsSEFbYv5DOJEr5jchTL/Y8bpu1G6GIjpT3PVojghYxb3qVZniPGO3rd5GOPZ5
fVdLo81i+f0zfdVj0S/2f1oZZj2JafRKNzsmUY0lJIpeG0xugOIxBkVg396Nc7OveiC5yiCmZYEi
4zrx7c/vf8JXr/UiJvSWjVZ4YwweKhnjB6/YH8AXg9b4wyP+/mTQxcX6E8JxUYRr9L1ooW0WTBYU
zAYQxnrTG30bF+kxDto/3Ov38U0XF6sQ/UDH7yZ/3KdQdp/AhqowHPXxKRxLRhHEVhA5f/PWqPT/
vd51ZR6yMK31vaIM7wke8Q3Imr+79MU6DIa6iOdU0fcF1fmi0AZjPTN7+8Mq//3n1sXFgnOxJDNs
Yej7yoARXagVwUBH8er73/7VB7hYTGJA+Hry23GP3caVP4kPfR5/dEq9UU23+6tQo18OePJotucu
cPS9JBF0WXVsBpyMUd76/hF+H8l05+JAyTqD2sV39X0AbUXtrWM0ZccAENj3l//iDTkXh4k7VY5I
/j9nV9IkJ68EfxERIJBA116n3YaexePtQnhl34VYfv3L9mk+vRFEcHJ4DlKrVFUSpazMhrFr3nMo
O4cn7MDRAfxoB2ntbXvsKieKBN02CMIgrmjF9mPL5hcQaq3UjHTWuS/rTZ6vob/e4ghHPRhEazew
xRlg4khxXwVz9gS+1mUj6WZR4phZUKdvXQfRRZtvQEc9x1S83rvHtg2vBC+gK97oJSG7zp17q9FQ
j3ZpdMWU0cPy+Lo9ViLYYGFigbzWvuI5BmKhgHTP4VdC2UOI1t3lKTRh7CphHLsgyHGqmVyzCjTX
0Kv9G+fOiovqxlaC2PFkzgA5Hq8QmEHGjjv30M64+Cz/cut+D/z/c5aob2GAwIIUNvTw063sh4Bo
I0Tv5aekNx4aUHWNrH7AG/9F2oBfcvJreVKNQ6lvY+B9BfhiqsYrJQww3cowoefoddBqQ1V42xRK
YIOlBCh2cCBA0bR8GTrzO9CK39zcXbm6azZFfR+LcsC1wLVHrv0or5YYHibwHC3/co27qm9hzUzZ
xCdJrh0sBKEkuwpiUbgH4PnvMpfw2+V5dJugRDUXYzcaFjahnkYK3gXWfWAFsU6eaxsrU+iWokR2
gyf0LmPleA0B3EGfU2ocIA/kgV2prg5lB2af5aXodkOJcAulvc4qmukqYsvZoSFpQIcKSEeXR9cZ
SglukBEC3B5DuqhgQ3qNGWnxWF/1QN5AcnXbFEqMCwecXANgAFcwiQcg0PlQg7WCh+x52/DKNyBv
TUj7MGPAl57JP/B4Ah8VRVOh1aFve9MU6gsY+jMAQh7D4ZrOBf2A5rD40NkJ/+A6aKVfnuL9LwJC
lZC2uFM74B+3rwykVNAZA2PpETzvoHL4lXFj73ZnPF4sT6VxKKoc2d3gJk7SFdM1K8Gg6Eg3eTBs
3m7CNuCk+e+pXSQmazrQbl8TUAP5QOACCQV1npXffh/lnYROlbi2G4rri4OdMHtZHTq3vZOT9O2V
V9APqUxoAC7bSBMWVAluVw4xONfpgPwRiVPOwHuMrip0Tk59u5I/dNugxLUp2hzSzGC4z3qAw8AH
FN+h6GxcqbtauiUokc0bMqNB27WupAwKNCwB3ABC4y93Fp28FfuoIMfC/HynOLv3xzcA03oAhYFa
c5e5ax9JujUqoZ8bEqS9pWNdp3IaIRoFFLzDkrXLg3aJSuhDkDxu7QTDhzZ02X+BlnZnO89FhNZn
aJZ5sd+6+OyY/tGZYK3uRE/od6/p8HmTl6hPZi1AHbwVA6gn0SzzbM4tGBCyBDJXrh1aKwlaY0L1
icydetMFefMANsl6eil7Ef0pQKK0sgLd6EoumIRdTRmKzFdK5bORGj9cnmy7vqvPYw2LB7wL4WRB
7zukpJzzXMorcsLayXXPjO+kAvXNK+WD0zjQQbl6vHqkJtiBRM+Os0luuPD96G2w1XWQqdu203f7
vfkWoW5+V69o5NUpECjoREVvn8GNA6vbZlvKUV96ACOt+xCkOldotoF8gcU/h7Y8d579urwEnb2U
fGDnbmij+3y4gsP23DunuXKv+Aeo0x2oadGdP270KSXoodNTjwaIHK4cfPfnMWvRdjvSasVMOo9V
Yj6FqoxXmlF/pSzMrjULv/XmMD4t20gzuPrU047D2OS4/qDNsasunpcmXxwc/GvPtNbdBO/4rPrI
M3Z5DTbQfICOpVEE1ujKjxBCh+CUhb6ZmhP2WoMr/64bnO5BYg1Q8GyJ4mowxleiUrdCJeChoTGF
FC+1V6P30MQGPTewlK3hMDRHjvoC1E2AUZQlk1eZdJAfAc0Eesiqi9Xk2z4f7PvEb8KwrmiOLuJB
XhO8s0Pp9mYaCRoT6IexH1del3QGuv/9zRQSEVhkQ9Nf0TWbH4sKlEIQ2V479HUWUg79oq/ywpT9
cAXMWZ4gJwTK187KQVUMVqdtPqzEOWQJoF1hNwPyIumORtGDPcVDW9Dy6JosYivBXYUyFUL08gpa
qKB2wWVvVtfCTj4Lww7ShF84ZBhX5tJc9mwl1O9KXWDqAiAwz9F95cJafi8d1xcj8w7jKLyVLdds
ivqu00MUYJBR1F2hbhKAsuNvnU0PhcW/LJtM41Hqm05poc2ryRAVUJeJT3Vb9fsBiKVt9wOiBLQo
gPYHYgdN9M5UBQRq2w8ZOsC2XVLJfWveRAPnsYmzb8Y9uERLACTeh8MMGdLjNsso4QymFsg/tcjl
0KaDfEQCrQ9fWA0oCJfHv9vgnXRLlFi+3z5YKFIJWdDqZ1GMIFFj1hkqxw8stH5HdvZreR7dDtv/
tZLnZISBoRXc2ZSjMbelw4GG9O+2wZV4NkG3UFgDtoCnDjmih5rtIZPLVjKq7qcr8QyGZWKg+3C4
os+0vHCjAJdHM5in5d+uiywlgofettxOZgMu6CfioqM1mSGv2Hjdj03jW0oBHcxcGarCCUIrGj86
oLwbiihw57X+Do1xrHsSfOP9CCxwkKYwfUWK8tgRCXUAJzS2mf4fruzN6E6ZFOArssXV9e6dDBLs
aNFEV3Kn7qcrgVvQPjOGkvdXB+9R1wqwS8Cmq2FbWvj3Qfbmp0NUKU4iaF9eU9szTx0eAc7oKlsL
W80ZY93X9Gb0MirNsQEF6rWB7ssxCWUBrurk5sRhgmakGAQlHTTqwS2/NqGuTmwpATxLG1/jrjmC
hMidQQaQQzasTEA/FLeWcWYJAV0pOB0+9q4hW/CGWf2hHey1ThNNlPx7sH2zXhfMRjVzLHElqXho
bQivttVtcuOn5SC5b/k7WfDfZfTN8P1UOHllzndGmhaqwy4I8gsPjBTgt6L1RodQAh0dt4lJSYyL
Gco/AV5bx29jL+vX5RVoDGQqYS4cQmr0XuPrK5foP2TgE8PfwL8E4PXKUaGbQgl1MkBfMQW317XA
G6gBvDDIiR5tqLYsr0ATjqZySkPhpyamQDk9YTPaG6EQdHKsYRuGj5hKsKMxrRC5i1eUipfyb9+R
4leLzvvjtt9+N9kb//EA86+IwIc8B2X2L0Aj5gsp0Gu4PLrGO00l2KHH5RleW6M0YCV7oM9/pm73
ApqI7y2EkVY2V2d9JbzjkHMDjwu44JVNu0vJiLbKaZvnm8rxXKUOaoUCR1DTeCClBXoPHAHCtX4u
m0dzhTGV8zm7M2rUEKuFuKgDwjBrojuaQ+mxywmI1J3pTrGzUrnVhYASwyUwWhRci90VYgQhCKTR
xNf9aCHM+Wt5Ke/vArra/+tH4AWHNE2PQnNhVF9Kxv0moXTLDlt47lLGnu/STEVEbgmwvjBTInHL
aNYeud/1UYyu+KjVplkc4QH6NtfT1ygawh0Kf2eI4h3tUXxats671sccio/WMSSvQiPCHB0eC4k9
2XuUhMh+7km0YqR3z1VMobgqFMQpetIt61bTuL/UECqFvlACSuu0mE9oXEihsxDeRREqc4tLYUbF
ezlU4Z2mM+fbXMZXwuqvoHoFXrxdqXG/61EYXvFY4pSWNGspbi2ZxOcQUCkQjncrG6Kxllrc5Tnr
PcdtxK3qre5o12g84xGDLANQ/+dikCC7otD5NNOqel12Ac1y1FJvO+KaOVG3u8UeiMuTqBs/WsYQ
b8H+WabaDRFHEsT3ZtPd6jDq48PYeOxbX0NrdcW7NL9e/RCNiC2migsDxPReBJpeAzyH6edtllEO
OAYenlC0VXtzBsdGfQy6e/3BHgh0yJYn0ESfWkzm3K4jaBx7AfD1Jxq1O/Csg94xOiwPr7GN2j5h
p4zNMS61t9GazH3mSvPQUJATLo/+7hmBnVVSR5oNXhoVlhdw4zWZL5Tmx8p6MeTzkIwr3yqaDOgo
qYNVuK1EUKMN5hSo8Tl8hEjvYWRxvyv7lYuALt6UXJGUHoceVoktMAsIHpAnihUB21uANpRfpAsC
2TF0Vko+ug1RModTguUSRCRGYNAYKgiQjEfr0fJuaIZWa8ilzUdjMIkRxNL+MLrTc966x21D3033
5iaW9CHoSk38alYALGOBWiNa64nWBIDaHQDAkwvM6WwERZccTQBXKln8qcHAuO2XKwFspkzGVWzC
KAZUheIYPSbQ2Gy2BYBaFs4JyI3bjBpBl8w+SauHeQZhR4LmtSH6lvTjSgbVBIF93/E35qc9Z47b
9UZg1eD/mVpxGl3jjNLABM1Ttt9mKSWYpeQJ+gwcI6iM4RW1jX2URSunsc4zlSAmkKdFpzD2uPEq
iG/SS1qsfd/o3EcJXtZ3EGH38KsBfN1H/SdLfO5QOV82iSa/qXVgCYodKr3JCEaen2w8KhRuuHOh
x4lLDAgZlyfRGEctAkuPttMcIraIcJ5kyw5Qk127eGmso1ZRKW+mQqJ5N6gc6u3mYXwskXIc011J
nRoDkfu8bxwTcDMjHzpsrOuCqLyfP+Shd2nK6FGAdjeSIG3eZiMlABi1o4wBhxm09rDHoXO4+//y
0DoTKW7PwhZUGynnAcSOgESgKcQOc+sbut2SbSlIhb+Dz7JpoPkKL6rGB0bxdgviuuUfr/Mdxfu7
DCgEwwH9iHDLY1uCrIWTlSuubmuVg4rMBukoGJT+pfyp/J3jlo7DvYbQEl17VdP8fLWKig7HqG9D
aQRTClHG+2kISuW1N8H3a2uWqRZRnSyiQg4ux8kyPoWjhTrkLrbFsS/kA1RLnyK3DyAmCH7BYeWN
U2MztbDaoMuJV0XagLeyg9Cn/Gr19quD1tR9OzkHyKwel7ddcx5YyqEWI7oEANwt5P8Ka5/a8XQY
eygvREVU+kJ8W55Fcy9Sa61di/7MGu3zt9hlV07yPx1Y2h0BVOnYnT2RPA+DWFmQbiolvinOewty
w/VtKI0gkQTCLO0+r+2PUScewGIfpM4aTExnOyXeKZSBZ5m49Q3yjY9RmT/xwgPLL8TmJzyPL1tO
5wfKeVdlYThmZKpvnEbVYfaKV4uBCDvKh+oU4XrTm+CQW55KF0JKBshNYg9zEcPlrLF/ElkEGi7D
rIz0sGF88NMoNz905BgMPPvtzWibX+DDmY8WXuU2xouSY+rKHWvHaeqbA8jBV/CNt3kFtd2BOh+M
Hjq9jDHkhOWFaFxMLeWGMp8n8JXUN7tKwHuW9eYBu9T7qV2Mh+nOR01FLXbFDM7W5Rk1W2MqpgOH
hRHNjNY3oKhGwLCNNoWOie1CDGXbBHf3e3P6Jt4kXaM1cLrT6EtCQTXKu2Ht6qD79UqOSaB6NHhh
U94s6Gd/SF1qfcQTb/i4/NP/3UD+723AMk3l5uBCvMOe5xDRzr+M5RPPyMPUj0d3HA8QtO7Zl8Z6
acpTZNALK5rvuLMfSJEce+eFQgfPkT/u970RD7aZae0JveSx8YlBK8c10azBYpAprn0e6gxx//sb
K9d1BkZeEYHhd7Y4EpI33LV+5hV8lyZVmEo6Igy6PSGf5U1EcA4zvLVGdgaX+efJdn3Qa78u21uT
9dRicWQbeWFD7vDWkeQ6dNYzerteJM+uHUu+L0+hs5OSiYZSpGZZtCAIBWsPaGkhNQ+Ww5/bBlcy
hWgJQHdoR70BgPUrNMmjledbfrfJ1epw36MAI0EHcQPCLnny+DQdsd1r5FXv7i9GV5JA1UkYwvAk
il8d1BzMAqyFCVhqjyQsPLANV2LfDNL5ssFMmE3JCFVt5VPrQGCu9iDLXDjJBNZBkF4vj36Pzf+L
WYyupATLAmUDNHmnWzNnnyBA9NQ36b5n/e/l4d/1UQyvpAQj5sAvCJzGVZmeXaDP7gE/ep1vxZCF
XZ7j31Pue2tQopk2TcwsmcS3PLxxnu+RN45x+CspLpAgOsyQ0jBAhD0aXxMB0c5yOIgMIqerH9m6
NSrhLkAyLuUQDrfU6R/Rc32swRVCYu8r67It32QwI/lvvhqbHoSlo8GDhkynoR2f0wEisgmIQnK8
sHjbyk2YR4l3kcw9OGgKHsQJfG0SEIBPeL6pLorRlYAfQfrSibYUt5l5Hy27fnJkd5DWpgI+rjX8
v0aCFjEZocgFmtN2zPdRUkP9vAjXPss0geIpYWg7FJdMNpc3O2wee1Z+hpYQmBaHp2Un1jiR2m1c
wfKZleJoNgf2pwbMa48WLwhCddAvqNzV6u67CR02UuKRcnRFhdBGuBWhbT4MQwR5diOKVmpautGV
QIQo9iBa8MXeWAlCco43WAmh1fOyhXSDK2GW5rKLJl6nt8xl9jkxQMJcxLR72Da6EmFFZ8fpIOP0
ZjqVd2q5zM+klq/Lg+t8Rwkr6BR6cVmJBCddczNE/TBL6XvmvJIddJZR4qqm4PgAqVJyq/P8MibO
N/AhDSvng6Ytgv9fW3FR5+0sveQmJtD9cqjvsQfiOAfDSw40Tg8z5M3m3D5y8JcXDOTk6QMEG0br
K+q+x2Xz/esxfifBq73HJLPcrHVlcpsgKpM3FzA12OFjOUApDP+RQdlcpuZkJ4+i8qdoCPC+8ADK
i5005l0Z8v1c/AIuc0/Qwi+mvZX1u959icRLKWIIXLtQkf+TZ/LO6Na34izSb7PzdRi+teHTWHxL
yhfPzQ4YGpNN1tcZn+eYDQpb0GyajyN4lgd84XCoiUzZp4nER8hfnto2fLYzaMPZYIsLoYoGoEbe
7MbmJEbo/3b1DYsA6eHOIx9C4+8obxP5KGxILpD4IEEhGsbtJRtP/XSZjNqPMtc32vEsKgs0y/9+
dButEXJpyMe42nd9Z5U3TAcOhBaYc4iFFC6I1O3p4MxfhHkXy/5hACmFX4zNn3MohEz1jli/BtBP
VqB3sKO1oqAmUlSaYrdLICWXVAkErGtj1/WQLwpLoPz6EnTYK970/o3HvU/95u7f2XUL4QwzvrUx
2v1DSE+m47yLPftjmLq+BUG65Xl0S1GSIaQMXObxJrplE+QNhA3hL0huXVp3lThXN4OSEUHYDvmg
bo5u0oEvZDJ58UZIRLCKf15egiaxqM3aIXBRaUmxhISDqChKGshO8No5LI+u+/lKVgStW2/MwD8E
ksOdoHiVHSSNwaaZdWvvH5pTVW3ZdgEOmYyiw32mgq5FlgQDNT7m2eC7jKxss2YKtUMbPIpzXqUV
D9Bk+VDW0YPlSjBHFsdads+bDKWSGEvJJshpJV4w2WF7hJwico71YEDPeSUkNDuh9mg7TlJk1lS5
AXOQArvhiWToDhuqlfNJN/zddG8irgb5DWSLIqjcgqZm14zSu793IZe5+2UDvVsHMjm7T/xmAmBd
uFONRhgYEkSCUTH/ysoZahQuhEH6D+BW/Al86VrTgiYomBLXtVOCtwnN2oHjjt73PukgTgppgImv
bMb7NW6sRgnrqjateohTJxANPwGH8iNrvKuZkb/FXF1KPC3tWxn6ztQe+4z/XbagzovJfy0YQlLK
GMSIrotseE0S4+IKY49nsoeudlYuh/dr+DuHOFPCneAZNWUQ0ghIDsZEG3JLKXQh5unSROWpM2ay
c13vize0a1BD3ZqUa1HfmSliJBuCoeO/TD6dPQZp0slrnxIoqa2Ev8a31W7uec5Cs/Lud47Bu7Zj
eAsZezHxarO8L7rhlVJDw9PSkZE1BBBC5RAfTMv8kJQxr6GmCFzgyiJ0Lqd2cU+N56HA7YhA2hlU
w+dTPYXnUFSXGO1rBTqks7F+EXG5D93hZXllmjBSW7v7IjJzKNqJwDZwqbPt+Q+fzG3erAL4miwU
XpYTEeRJ/NClgAakNn0q0AHfevK07fcraaBJpS1N2xLBUIiHuTegLN2v5Pv7J+U7kaKi96jRRPVY
jiJAe/WeCv4dye2cgkUmJ84jsH2flleg8y0l5qHS7Ywtz0UQleWJFfzrXZ2aJWsUYZqkrML1kk6K
MXR5F6Bl4xnqbL8Jy08gB32I6/yBEHxI8GLFYLqVKJHOLbufs8jtAmE7r33VXswcisGyWKkmajKX
Ct7LkJLqogq7oCit8eRkkLtvxonvhzxkxyHu/+BICK8jc+m+tKpsJV9qFqViCJo8ktwE0j4o5/wD
nXv7ELGh2UNH79um/VdbySbTEENOrDrAi//FgG7ULseL4E7M+cYVKCUTY0inFt+ldVCHpPxG5n4I
krxFjyVNypVIf99I6GtQzi1muT2r7dDP7DSzr7IxPYAtaB3GH5zMhWjPFlMxR3Gw0cC7ZdR73GdZ
/eh0kHM0CuuxyecVB34/GTIV5hVxz4AoTMv9yIMsDgDHbNfJ1Uer9/MJs5ULhWOHBZQ6XQ9GKvbp
6H4lc/SSd9yf0yGIi+7zspF0i1DyidcmVh+3jeezqmzw6tZ0jOzs2HBX8tX7CYWp3aJgeM8TNtie
L838d9iyfT8wXL2s/GPWDD9plZ6beq3YpGmuZipMKASK2czbwvPJmNwauzhKUR8NiAdPlvNqteIw
p9DbgChRkss9hfTosg3Zu6mfqUHfjfNMeZfBhrL6CfkztqNxcsQDwAkCsY/Lc2j2SY17xjmUgEFv
6HsQCjvG+XymTtsdlgfXLUCJeT6Ahsmcavhaw4AeIi/12EOHnnXNoaXOyt1BN8n972/u+w4KvWMR
wRNcHlPIK0L00J5QFhnRh3TuILm9ksB0lrpnnTfzFLVJSOf0dyfooWTQNI38PRurrLa64e9/fzM8
0jslTlS7Pj67wDJdfh55vXJkafKiygnquWVLYqh5+WVaQJnVbh6nCOqHWb3RT5VYZxAxw6uO5fpD
TD+QDIR39nQuK/eZF92HZU/SWUdJ7cyNBYtS4vn9WPbfbQDnH5Nwik/Lo2uSCVEyOiMOn0fUFf2E
d0+Zyc91Ef4ldfV8j2lo3gTJMG5biIqImlPwSYchpmLJnO3CuLhGKWqIy+vQbLQKiBpsJyZxyly/
oWgLgz56Dg22EM/bL11DUalbnkWzFyoIKk+4B3rS3vUzmtCnObSsPfiGvI0GUsLZA7UQHlPkPSF5
BT5vxl0f1fFx+adrDj8V8TRnTQ/GvJT53EQVl8bWGRxlv4sS7b0Ebbhy2x2UqX2maRW3LYN2Her6
UbTLmdjnJqodvCkfti1EOcVpEoNc2S0wQWq+uAKdYZkX/ZwmqBBAcrqi87xxs5XYzvqumZ2eUR8c
754P0aH02WzKagUcoXNYJawhlU6IyCrX74o0FZDF7lBi52b1G4JQYk22TOevSnT3ntmN0MakvpMb
EbCZ4NjPi9xccSnN5zJTcUf4vIxHb2hcX0buFc+wf+Pe25N0eKos9uyOtj9n9ivrJbR769/Lu//+
NwhTgUcgKCPRNLvUrxtencK+cnZx0vWH2XWgn2haztXKhvLoQB3sWIIhb8XpNGlSbTXNSdya0E1E
9Iyp+wI9zumQTXMndqPXmxczzH7XnTUeZ6eNNkGsTKpCBqowM9OcFdRneQndLlOQbsdCyKevuLfG
AdX+1tgMIRPjmdSHkHD/DL0e4yfgHHiTKb21h26d1e5TvznYk8iCbF7qML+eQB02Zt0DF8VtctyT
3bhoJAjFBSKw204AtecVwHJrkrOgvixbwDgpFJHrW9Q7n5YdTxNKKpgpN5OosQShvtlN/ZGSyb50
dKgPy6NrbnIqhinLZtGb6YTNfoUeWAfN8HjYOV7xBJjyZXkK3X4rCUei1NhkhUP93AVBPfXc7jRP
jQVJ1TLedoCZSrqJ2rJuJVoK/WEsxIlY4AblfbQGB31/AVQFM6Eb3iHQh0Y+NoxPYUX8aCLnKjQ3
/XiqopmAycyhcIV037HMhPY8XimN3Fx7gdH9eOV7oG1EXMtqpn7UGeYhJo594cNQHIQdrtErvu+h
VIUwUWh6TwkbqW8Jht/eNeO+jqAou+w+798fKL/P+iaWUSDhdDRz6jfC3Ves9VHcBTuc3fustyFU
FK/gi/8Bvf+/6ke5cr5PpWwrKysxkW3urTjPHuaufIWqcYTUlH4yovyc1NO+7Xu2c1h3plED0UTj
hPemK0QMnvHMBYHmbTQSVEUcRTM166GkxIfOsnE2jKq45B70t5s78H7ZsjrXUALTJRCMICEh/iTq
P4AU3EJZ3camWylv6dxCCUpAjVhteTPxTScZvg1u3n0ZCyl/Lv94zegq2KitQesFiJPjj1Ft7IuM
Djs5NPM2p1MR2o4JBCwtDMeHItFdEt59FlX8x2vBSxia7S93ilYOD90ylPC0WwDZzaFxfDsZxF0n
8QMr58dtJlKu9QYoQzt0RFJfGEUMmXmWP/A2W6u/a7xHRTIlcRtaNMXoJTYhl+EFTN9/+7L8vu3H
3w32Jux7SuE+rKJ+aBp/2jT9Bt2Ol+Whdb9cCfQwjiy7zfHLiVe9kikPPEtCOcXaVoejqlKCmMO4
rOOE+CPIUtEeGSfXkpdrsAadxyhRm4fx4KZOTXxRtf0OdJ8COgz5n2XTaGRFcA37r9kB4KNo0got
P2KGPHgVAyNvduhIfnGEjTZzsoeAyGmW1Rfg5E/TmIOJO1+7eb5/GaEq1ElKMmdjWznQM8mfWiGO
nCS/K0jeczte6wzUbL4KZap7fJpLfLP7lsPvcjbofWPQhtsNtb1WEtDskIrmoZ6oAXOQju92ojzb
bWkebWSOlYyhW4AS1TP0htsOdKnQKLd+20n+0XDnX6i3Py97gG74+9/fxF2bVB5H+dvyoTw9fDMJ
doG4ife9BLv/Sheczj5KaLeQemlx4yF+YpoHVmYmAMNxsmIenQ8pwV2JITHDqLT9di4vUEXbpS20
o1IPLwZmvuk1gqqwHHAvVJYDf/HN2XlELfqKXuhXMMivLEFnHyXCiRzSMGoGy7fw5XIEaxnaPnuR
r1zHdaMrEV42POGTA6N4Jp5RirH8kab1imE0Y6tYnIqNeWZbjYXKBf3DI9yJKue07Je6oe+fem/8
siSDWzdxS1CYn5K9lRh/6t46L4+t8XkVfuO1rUzsYSK+DUqhA4Qiu0PrtMC4xs0a6E3385WoNQo0
9zdZZPvcLh/Thn0H8+aX5V+vG1qJ2NpukarFQPyqG/OdaTZA94xmv2J3TTypaBsIO3gt93LiUy8q
Xusico+TQfuPDiXtyZTV322LUMJ2bnJgK6qe+F0IDY+ys61d7a1+BOlMpFTUxmbo8gJkOf4gID7f
go3H4CJdsZBucCVcHZD7NGnT4EBGWe3IQZR2Gln5Z5tdlGidzBZSqej98bsI3byx01/kOH3eNLYK
nYnrpHCFJRCtPHGOITe7HY34tiomIND/DVh8J0dOAq4xP5I23XkT/VvKau3rSOOVKl5GCl6wGQxv
/gQ52gt4z79Tj/fHcmqSvZmsvaVp8oIKkYm6KIlA2GX6tPR8J7FPTu8cgWte+fB//8sWYiX/tdDU
ZAM0PIcyuH/VtlYccFKeJlxI8sp6Hmu2cty+vwpPPa0Ap/c6EJBXgSnLX62oziX6VzzbeVj2It3w
ivt3cetYoG+vg9SednL8ntHPbbRWK3x/nz0VPxoncmYGLaqg79zPUoITb3Je68F6gC7kyhvj+7VC
Tz2zsoSm0iplHSSOOJt1/omDLxCc2tkuAXljwfozLdcoXzQ7rgJJw3qIyjpJ8qDpAeAn7kNLunTH
kxTyefZHyBNuukF4/3egCbwIRiUrgxqSyukuTWSa4Cs2TFY+7XXruG/Xm8OYjy6IhME9GXiVV0Jp
ov9peOkNQPE/vLEDAVWYTb6l4kpre+YDvvHzoMy7s+GEl6GPP/LYPi0Pr1vGPaO/WUYbz+VEzKwK
LLM+iqh6LFNxQgPZN5vXH3hEDsvTaJxYxZO2IuIiQiUaGMIuhZh33APG18YXVBlewnpeI718/xzy
mHLIpZXZ46ALq8AYkvljMtQt+pdTsXIQad5cPBU+Wk2tWXghqYI2i3xKZHPosBFjnl7apniR9nwe
R/bQVPaJi7UvBd0GKaefNRlW7MmoDvLSe4gc6zP6JB7A7PoM6sRjzeOVtWlSmHoQ9mgPjowsiYPB
nb50ND3nZfcigFZf3n/d8MpJ2JeMSnR01gFv0yNexb4xp3jqLGMlgemGvxvvjRcnQqaO1SIBT3n4
1YibVzesniAqtpJLdMMrsd5lxHXplNeBl/efh5n8iABisk1npeyq8VoVKmpLz0Yho6qDvo6fU2O+
yq5Zg9Xrxr7//Y1lbNQIs6Iu6qAMI/6TjLbxOtC0+7NtW5Xjm8q5SDrXq4K6vAP4vMoKxxNNR4be
1iztisflaTSLUMns5jQfnCEEPz/Y075HRvGzLMKV/KcbWrHPBNZdHvZjHgwMVIi2k2RnsJ+vVVp0
oyv2SXC3DGXnRkFWkeoCBn56sgdnLdtpUsP/cdiBu3nI86oI2r61zlnvZOemGNNz5jrGwZwp0OwM
qLHlPdCg0TwV5mhUZRZLdJgHSelmjyBVCT8m+VQe7cjxDn1vR3vide6elkN7cquyOBBW9B/jalqT
wNMYU2X79CieswyzvGNFK3NXckn347CNcs30VKgwrxPQ8zIEYWoYza4eczSe2aeSooebWB8nYazY
UbcKJZ9LjkYdM8rqYEBzyy6FssxuurcdLe+S5pxVYcJ5WkYkdLMymHr2Gk7uCaXMY1WUh5C7a/V6
3RxKLq8q6aIoiZAhHvlcDe1uwGVnLNC5M68yputcW0noLgil+yqiRRBZzde4tIC3nAMocUDiEoKm
Tb1ybmg2Q5V0kmZIrUlMRTC6WbYDwTzb9euboTk2VMRuD6RMbdZlGcwi/yBBML+rqfshByfY8mZr
fr2K2J0ml4mwoGUQzrk81+Zknh0PgqzbRle2eQrrkrQTSQPHBMt6GBY/IR+3UoDTWEYlZ5znnIBs
I86CyZjdnWdDWj0WP8Af97TttysHNnPsVgBsUwUuuKR2nV3l+yJ015BomgBQ2RnByWjYYxzh1GvA
1gfFhh+tUV9AUVfsSiI3Pf7gW/S/B3cHZUZC4qgMXJkJ50BHECMAuNcXX7eZ6P+OprtKX24VaBpK
XqJQHOppVYNTZyDlGp71M8sGIooADM1HUaaPE58fOdhVd+a0hnXTzaF8c1u1UU6FS4qAT/wUc36g
qXdOW+Yn1vywbCKdlyqpmrnp/QPPKQJAgR6TuCLDuYvZPH2qQJEUflmeRBPEKtoaZOtWbwIGGCS9
sFDeAqK1ehpclottt0sVZZqX4Mh0KpYFBcRcD60oPqB6vPbUcE8G/+PsSpYkxZXgF2EGAgRcyaWy
FrKr9+65YNPTM0IgFiEQy9c/zznV05QSM655EKmQQgpFeLj/FzAQm7hScPlxWs26vkIGDNpMDi6A
VjRzxoYmTjUig4NgTntIxCYowGIvE2zKuY+rrC1rsO/R8OdUBMsTc1a9cTBZ5mPi0hPCeK0lpMwG
gWZdkv/QnXjUi3Mcu/JaDuVzx+UWpsYyE5NfenBXGpQB7jgB8vST6GiarAk979tWN7d5E/eDQ5w6
Q6taUKPq4sElgThqEW4p4Nr++s1j3owue0L9sekaEJhW09GD6tdRL2qL/tnid6bKERCf/oCyentV
iftaMPGBMklTKfzjfdsk729aE5je4BRdaOQiboYMSpVje3r6i1rUWXZT2osGEn/sxQU3zP3P2aZj
nIawDlIfNXIffR1+q0cGdDHkUcHKuhHE2MY3TkJXd72Ddpf2yqO2Oo3EAwSva3ygdNz2r/tTsLiF
ib2uwGNYuwMV16IUTz1pvg/SzVxX//R85COL6WtdbElo2T5lbNxpLRaI5Ez11VnaH2ytHxUyqWVQ
v1Bv/hyoBvC89uH+rCy72IRlF3Og+zivnaxwklmny9j04HMBxcXGPrNN5fbdN14iaqQNmh6H47K2
0FFVD4DrvOa6R7+L8+yH4QkPpg1Es20qxm2+dH0SujkWqGL5j4QlL0kzbLEVW/aXqeZT5wlBxiYW
17Xu/yrL6pHl/acSU9i3Csb21bqoRNhIDN/w0klXBgxZHhfLVrRmM415i8MqchoScXUjcmuYnAI3
heF3ypzGJhDbcUsXuCKYp5fyLyiBIRl8e6dU5df79rGY30Rdo/GEL36FBHAQ1edkoekKGrm06YM/
749vCaRMeDXwVrJtV4xPif7cNcEL6eZvciCPvO232F0sa2DinaW3zrzgvLo2YwI2SVdUx3ja2QYN
2PT/+xlyiy04FzjCzUKjrX/sxnTiPd14B9nsb3hxDHbPvu7j8t/kEw6fs0sBlfL5zjeoCW4evbKo
WsaqKwAaUIJovDxFMWyrSmj798blI3VMHG/AGeRPxbGAUklKSzxaZrrJZWNbW8N/w6KQE52xtokb
Bylt2h+KhRsvXNu/N3xX63bqhFyqa1d5xZkHVX1wpnVGsEG2uh3f/0RkIpudhHh+VCKJ5gze/Drg
Pjh1gupP4+xt8VfZPnG7H97cAx00MiBZNmGFfTWfyNrGJ0Ym9ahAbHm878TvL0JkEjSSFURUymvw
oK5koA+CdBEgEKIGMdL9D7yfkIlMgLNI2kIiAiuvegrXYxTQ5TSHTfhxnsChCByEOjQCofi+j90M
+cZgfhSxVUcjnixdnlF3SqEGcpCNeA5n8SnU5cbJZzPa7fc3n+nCZlTxrPlVet0XZCL+6QdvYwa2
oY37+MaOgbx7X12LkWsQqBQE5LGqON63j21DGU49QcnPQXMuXild8rcm/YkHyZNwx33HdWRSMC5N
kEB8Ci8TErTPPhjbU2g4bRVmbTvJ8GkXCXHSTYi+0cYH5UPfe0Rm7Hms8ofVb7Mx6jeMZFkCEx3t
sqXVcsbr3Yv7v+syH0ECXm7Jp9sGN1xaepWMZBRWV10io7dOP8qk3HlcxDfDvdmWSxGIhXRBdeW+
OgUkeMp99lNXW4Vr2183AuxojMggu6QCQx3OiKmewH8p3L1WN1w3DJ1lTdiA2yCcbxAjAD+Tuthi
prZs/Pg2pzemyWsVFUST6ooc/be4bz5HVf5Diej1vl/ZTGN47dIWZVyCTudKKPqAqlzy4xCCX27f
6IbXekjD06XENTBBWerzsgbud49MYtcLIIqNazgJm6bAi78GTqDTGa3j8SOb2mHZ+ecNr/WQwJnV
GFXACSRXvM8zOU5bVTLLqpqY5yauCO9iGEaO7g/W0kfahF/cYatV0ja84auTh0RzDe7aq2yqOi0V
OKto8Setttq4LbvGxDr3oBIecAiXV7zDxfLcAVodP+P8n7bU+mwfMDw29p0ZGJkZ8W1A2bHuoakL
Jt6tw95mntvvb3xqbtcuEeJ2lAU5PTas8y86yX+7qv/n/r63fcBw2lomAipwc3Ud4vWs8pWm/uy+
KmQQ9o1veO0IbbmOry68du69U+D5/qkibXDUTbDsyhREJn6Msj4MQ1rgjSTAIZayhId/I/1cbgnD
21bYcF6nSXwKoFd17UHtgWgHlcE12SUm5UYmgKxRoNYIejyPaMU+emv3WbYjaoLzpZP8c52Ij/eX
wYKOiUwUmZ5QQOW9QswzxIdV9CfdR790L84goi9Sz4FOZjH/iljSp5DZudz/qmVzmXAy3cYrheRj
fVW56x2DovOPvQfZUoCZt5Sn338gRyaSbNJrR/gtlnOLEIG7egaw4eQQ9ipB8Hd/FrZPGB4ejVqA
B9nH+hMWfgJXPBp00fT6MBVF+GlBaud8/zs2axm+3gYL74MSuRZP4K3pzf14UHRMUIcmEdtH5x6Z
cOmQLpCPCTrUBEj/rXD7fxgKrFOYfL8/B4uvmFCyCPERlxxPHYhSjEepRn6AruXeP29c0qWIR9xs
WGxw3ayX3B3dp2HskJ4HmHdjEWyLbTi7j0bmchEDEJAev8QJ/RlXzgfe0Nc29LauVJuRjOuakahg
sEx1ZWWAFgcwCUU/IUtcfL6/Brer879ln8hEi6F/XUgd9vVVsvEbeFjA00hI+ayUAOVEs2pkt+X0
IMIp2XAQy8Y1kdThMpVj6WtxhQwBewVPOf/Yraw6kmRTyMWyLCaeugevuhDg50MeD5ydqsjCaDyC
kvJ1qPTOWdw+/eaq1WvlFBTwqytC2OlYhkH9GHpJcaRdtzMR8B8sWY+2KwFM9TUf0OUfNWN9WErI
l95fd9syGFd5EvQTEEY4PyDBxg91uPypVdOASXP8cf8Dln1r0g429SKSOF+xCLEuDw4FA6jfTWIj
iLUtseHcrkR7Qk2H8lqwaDjwCbTSQZ5/K3IOaKXnb8QjlgeuiSRCK0oYNOWEhHCSn2TUHdFq+dJU
4N0Z6+QUyS1KW5utDB9fFi+eSOSWV7+U8D0edIfFLebz/ZX4t6D6jo+bUKISKp9RHwLg3AIOB7HX
00T6A/c+NfRTQdaD0/0qNTS1u+QZDYQXd/yylsFhKL53bXWp5+lQyuFhCXahISJTSTjq3bVH6r26
KujCPyU8Eh9UkaiNuVr2hakkvEBEslMuSuQxi89VmDzGZH4Oq+HitltMlJbFMpFG49RSt/RLca3z
tg8Pkko3ROd+7281jlo+YEJqWK/Lzu9Qpc6D7hjR5sz9LfilZUOb8Eu+zqvroK8N1T/ksEBfC3Uw
Xj6ENPbmJtVED2eH6HU5idUfWH68vwEtEzIlhouVtktd4ZpkHn0sC+/FS+qNiqnl+jL1hSdIUlPH
68V1zN0KfKx8OEofIlpEePKUgPLrMPUFO3Sjn+x7QJhQTeKrfq44ln9aEg46eXd+ntc430At2Exl
RBTgbSyjoeyQJocE04WGDCQ8uuX7siImjK2WeawlHqDXRdWPNQRb4PT9VneL5a+bGDYdr4PTLUj1
qmrxLzGL1nSGKNdp1x7ybxvgzYVbgASwxfMQmfd2egy8+QKil427xPbHb2fJm6FDJ4pKX+KP9371
WwFqXnubQajlPDIBZh4RSF3WLf42ZeD17Z9ayh/oXP5L9njfMpab3ISXuSDERRd4VV1pyYsDawp9
yMk6PCYA7Xy5/wmbhYx3Ocj5Qh8YwuoKLn32be1Rg00J1B+3CCps4xu3OfVyXwc859facVhz0Euv
3NQNc7fYiHYs555J9hn79URVWJXXuMhf2rB4dVT90hHxAMnw8zrtPbmNexyyBrhZoVhzxSOsPlf5
WKcFhMOP91fBstAmvqwZweOB58YtIGyRuQj4UxJV/4DgbleJLjIRUwW4NUMWRfxaAENI/Pb3xEDD
hXrXxt3s3bbLO3GICZPiBSCcoE3C5Yym5yCcpzTvEFcpfV2T/I8bvnl0xHeI+B7BTfbSeeQQjN4/
NRFf7xvQ4oz/Kg2+cfQIcoKJ6GUFkvAw/hPsOFBSiXnofyjXMf6Z03Ys9x3jpurxFNQxw5jldSWg
tQBtV/JCuyHa1ZgemagqXdaTA6pSfmUkLurDCInHP1axDFtPToudTJxCSJJ+LWfBr3nUsYMM1W/0
5HyI2+IXo9HGxW1xeROrEIHvfGZjwq8hRAcvIQUy3/Hr3/cX2uYpxnnFZjSvgPm2vM5q+Nw27Gmp
QMEp/A37W+xjyjU3tGvngRB+Vbg8l9559mjwWpf+YQi2MtG2GRhxAOkYIH4xMt3TUp1njazbXAZ/
xXm/7/1qQklD1DKbZAQkHL384RE0B5/aGTUSpaON55+lySQy8aTlSicIizjIpSdecCKh610VG9ff
UU71qRud4gF9DBCfyGXcHag/kcNAJHrjFrFLVduNTHwpGTWvx47jjbjS7w7JP/Ugfrm/wSy710TR
Nf4SD5TibS5mp01b7Y/nGC+N0/3R30c1RqZ4s5CyrITE4jQKtYGWyN+s4b8Ev4GWw+/TSl/6zv1j
EeLb/e9ZNtt/0HOTXpbcwYMj6MMcvDidr8tvOTJ/9CS1mujGZ2xGu/3+5vidCLKIzrjAaHn7Y60A
jOkcFm/c8LbBDZcHf3NY1Jrx67wmXzu1LGkYgupxn4GM+CRakmAqa2QbEumW5wk4zUPS0L8mSbeg
SZYj5V8vemOb2AMFmARv879Hijf2H90+ASNr8ilHk8nOWRjRCYKseYxBLn4FC0abuk1/pjH7MLju
RtnAso1M+Nw4BcCGtYjiWh4+gc3sb4joXMKo2lhh2/A3070xkc41amcQF7uO6xQ93MSBj2TMvRMI
bKrz/XW2rIIJP3NDb4rCHBZC78157vTJL/2fDXUymm+xs1j26X/4NVfoJXbLyq7hGJz9Nnhw1o0T
1/bnDQ/wcxquBYpP1xWkC5Nom5SL8GFClBWMzs5vGI6AXrp6EBzkDkNdrUc1gMTwRoebcgf0geCJ
3pJHj9+PFF3j+ovVJJ1I5E62BI0EiFvxY+OH8hxSqHxEcThASBRtCSsIEzecw7YuhnMAdRUqeKCT
iZB+ZnH92iby0/1d9f7QIMT//41bVQ1paDA7mdZlcZSyGY8tbzfSae+vOpjS/3/wuB8TSkBvluEo
/VGrogMgsH2FFtq3pos3HNs2gdur6o3n+V1ISun3TgYJjjzNe+KltfK8XZanJh6tiFzQpC2Nk0Uy
8M6iGdQJsYnaiNXePzWoyf8b9qOfh3ourn5DzrXUOlWx/rLK6XR/cd9/WVKT0LNafVqByam4hkX/
1PuQWKzaBxBpfp4T79tItnK4tiUwnDuopc80mYormVxokSl3hC5JPG8YyTa64dZtLdfa9TCJoe3E
YXT77si2q6620Q1nDtZe4KmNBY7XhX+vAGE9xoTmG/g82wIbjlv20nNLXToQteQh2JCa167qluO4
uBvua/EwE30GpROQIg8RRGFY9+o04zNao06Ab5SpdreqMZZdZDJ0FiuaEJOicLLRq75DdfElnrpL
2yH5N8SfnK7fVc+gJh5tHldCZ90WV4eSS+eL74FanllTz2D6z9WxiPm3+15hWXJTfzjuWNncsBzX
aZrW0+j76tIknrsRCdisddsKb86jxK/jMJgwOpO/hvD3wn8R0MsN8XHI/9n3/2/zevMFxxvBCOoh
mkQU/AJyvAsP5caftzyMaGy4cqej2qOeU6CfK49OeEYmJ88FtLRG6u6pcvoBoBRXvvYi0Qc/asoT
jeCPo5b9w67JmegO5JQlZQMDlYH0xGNexuHFK/rweH90iz+aMI4YiMHYFYmTzTWn0JWDhj3ws9MR
yIv2cv8Ttt1lHFeDz8CgubDiunSFgmVKffZnZI/uj27zd+O4WihkuRbkOYEQip90M4zHYgbBZtk+
s3jYMJJtBsah5XjYvjKIi2vsctT6dN0f8o5socwsS2Ci8GjDxMScAAssCjxOP3XBeAhWvu++NjlH
k3GK5snzGFTdmzplA/nuF3IjK/R+3EdNAJ4LPFPiVBh7DsvLFE4/UU5HsgAooDKavg2h8xzFwxb3
qGWhTXXgm95TFcQjuwLHJNIRx+wR2VV5dErdP0/Ige3zN1MiuJxqZ64gaXCNFm88hCChOASx+/X+
brXspOj2+5uTqqqoYGRs2JU4gqZOp9bDOJCtqNi2k4yzynMI5I1nmGgYmi/uMn4nuI90EP64/+dt
wxuOzNqkloEQDngSm/Ih8Lr6GTybyQvXsdzI1Ng+YXhz7DX9VLuaXZsEyt0+v2o+vKCTZiM4sG1Y
w5FbRJakc2PE9vX6T+O0r37p/RZheK7X6UPh9R/9ddo4MywzMcFr4EBIpsojTjZAQDDVFYOsZvs8
F/PGnW2ZCr25yZudBNHZhA5CsKsfzsfSDR7zVZcpTPY5gupMJZsHNu2UODCp0MjoLWUuSALa3yVd
Sn1BP/rG/WpxCBOzVvmsK1tUuTN0f/5Ymzw6D9G0j98JGb7/t1HNYz1VxZJkUeM1hw5F9KOuBds4
WW0rbLgDgDiBRAXVAZW3OkG673sei3PprvsKndQkPauhw9yDh9/JUGKJvnK8nl+hO+9sAcst5yk1
fGHhUxSvnpNnbcLWA8Qm0TAQj+3RXeQCUfuttmLLApuItRjyhrXTIR5faN0/+mXL8V50tgjCbKPf
vOONF4xrxLgY4WV1P+b+Aa+t+dwmYrNnxrLG/6lj157bg8k+yWr0aEZoL5XjnMl1S+HX4sQmdkRT
n/QByk2IvuJLx3U6t/zSOfORQViQqxiAcLJxslqicN84L2hJlK88fEqR5ekGINKFmw2dOtRO/jA6
zu/7d4RtRjdDvlkQ6aqyVwuko6iLYlQPmTC5JB9oQ5ZUeeOZF+7D6m6tvmULm8jBaV4YKmtrnhXY
ARXnn3Ne1KlH2qd83kr1Wuxm8rBSQkgcew44WIGygk/SdAjIg7805yIvXgHO6TeOE9tkDMuBa63h
M4TWsmiU54aVx1auP2IeZ42m+5KyNLy50ZvVuUlzJqXrJ1neRS9eqc5kyh+Apv56f/Et3mKCCIfG
KZyallBKxdXXpyVgSeogk4IX6aj9YGOL2XzeOHeTZCr7AsosmRbzcGij/u+4nbbeQ7bBjQDERzIf
ihs6znJSUAgQFP6cp13Ttd/2mcg4db3+JiALLFJWVSin5T3LL2stw7PrKbHR12/ZsSZ+kOD9w/uB
JlknkmvCoCAqmyaVQf56iwy48j/en4rFVCY0cAn5umgx5pmSXuAe8iZgy6lRfcs2JmLZTiY6sEw6
0GvkM6Rqb9o+sq/c84zSVzozTfcF+yY6MCL5KAKwUGRsnD/1jvtjCcKNTJfFn03w3rTqainR4pOh
qHnJo+BXC9jZ6iowxO30NxOp56B7OmcaysEcIt7gvlcpqALTCefFxplkW2IjgFpXcK76XYsVKPr6
0HeCZV3obRXmbetrODLgN02lyxLHN9QZK7DH67ZMBa8B2PUjqaaNENN2Jd0m9+bQK7hUrRZxnMVe
RwH9jB4T6JWuLnlyGDuvibrcxJzu+8T7U0JvkvEtABw70gg3G/u4OszO3KcOd699GRzvf+D9FQnN
E3zqiZRzmK9Qlytqmk7tMj8P45x/2Te8seD1EORxMLlgHR+7oDwpqUARhwsp+Wff+MaS41Gk0abA
XCiCAUV87KIyXC68o/O+VE1oYsDBp1H4Y5IvGWhpEdwMruTigbVNXu86MUITlNkENJ6Y16yZDsVf
o1/8KedoI0SzrK0JyRzwYuzjVa1ZraT/BEosDYSVv0WKY9uaxs0jwYhaVHOyZmXTiBMZKDn4kD64
FM067tuc5s3TdDkCSjQaQnjY4eAL8ikI8TflgW578L94NOBp/t+3Gp0kSzR7a8aRTkYOovQObbs0
xxlgwUvsuvNhpaGX9k4sj1PeQcy+r+jzOJIeImpVhCJD6ENPbddGNu8mt2YB4yRaMzxwwNYyTIV+
Kuu62bcVzHupW7XkccnXrPLi0rtMlQqCAwWsYSustew1E9wHiVfmru08Z2WgcVBBle95BkvuaZ91
jGOQkb5QWkC8QKAKLEnwh0Sb8YblbTJR5q3HvBl1rwpniItiEmju5owH0YnjxeSK4lC4gUo7VT1N
Uf6ZVSg0lYB/ODv1lf6DYHe8qAMabs2Ggmp97BI2u0ALd0RvmM7ipiZgHRF0UqkFPuR41QvAqRcR
IJ9K9ko4mWzCybIOBU/aNRPV+k9NyYnPwT8qDl/vr7zl75sPZuGuAvXnAn+fJfI8k7Y/l4Svnwke
HvvuWPPRPOa66Tpw12eBVus56FR3HgVxTnpY/r4/CYtzmG/lapCklRJfyOUgTpUDFfUK5Z6NDWwz
0e33N/GIW1ddIoN6BeWGM5zLpA/SoG/0oUYtesNE78eeoQkyn3TdEiWqOXPIOB/nVZyLiISHsR0h
eb4PGxP6Rqyw+AWv26Kes2pW1UH53LsMUHTeCJ9ta2BECq7T17k7C2RbSJtJuPxxDtS+tu/QBJgL
gryBWuMpI07BPg5T0j5AqnSrUmH768ZN6zQupOoFXTLZz86v1W/y71SpLWIpy+gmrrwN46AmTrxk
Pov8Axa5PyRSbmUIbKMbl6xTiqBtPKkzVKC8s1MLCvSLt7UvLVvfhHQzMHuTphiwqEL28akHG+RH
Hw/Wn4rG4b6Or9BEc+exP4EKgo+ZCCKVtrdMBJX1Rk3eZp/b72+clw2FamcgY7O2JB0ah+cigzNv
wVNsoxsu5QeToDmXQxZPLTuD6nu+ePW8j48jNIHQE4QroCNPVSap/1g16wuAU0dnqTZMYzl0iJE6
UX5ChrUNVKaq/PfEuy9hEzz6gbomzVbRw/YJw7OCeo50jjdWNpYQKy2Cj1O/ILPhnIfJ3XihWD5h
AqEdvSJHRgaVuZ1+bqPlykl56Ab6WMnNmuz7L9LQhDovTV+GKKpgGlosZyWr5kRoQR61FwcvcSXD
1C2597N0632ApMDk73EiwPZnuorML7viXAxD/LB2fEtayGazWybqjVMI7UGrqoDN/DX20qor4dUF
ZMKlGOITkMP1xs35fmYr/A/SOhm6eR38PiNtGV9QaglTcH3Kh8WnfXq73Bq2peJuOalMkPVCW8Zb
8G5m0F74GxIYmcDQLR024nubxYxjxG8qT7VRILNlDj7nOWFpqxTKhEn1Rxs1p11hzL+NPW+WBe3z
CdSl4JAQIulSrp0KIhiAyd4f3WYh44JuAenNHUdjMSB+5gzsWbA1TpOZbxWoLIehCbL2/EVEcY2/
j96n7uonHuJ4tsksk2BvvvOa/JdM5Y1xfFU5MxumPpNR+7US03PblB+QhnrgtDyvc3Ue2xa0d8Ou
ZGlooq0jX7RrAmr/DKRLf0Ewvk2TqNt5aZsdQJHqR6o0ldlcgt8FkSp7CGpwZd5faMs6mL0/vuOx
nBIuM1K6f6qFLemMg37n4DcHebMMc4fGuJuCYdYNOX8ByTst06gK5J/3/7tlk5oQ8aWYozCeZpn5
igBsWzBaVWeSxGDc9+MyXzfibctmMmHiYNkPljVOuqyNsUH7JXEPEYTNj9wZmqxa++RMRLweXRap
01wl8XHf7IxwARXPtorxFMrmaaiPSxX8M3vhBx88lPfHt5xSruHi7jSWKEsMXbY2XQqNjnO0dL/9
XLxA62QjaLBtLiNoiNoQOkBN0OITaDua5TWvi+/3/71t7Y1gYZmhjFR5VZe5U/yZB+QTcOq/uIw2
qhPv//PAxIn3IPpcoI/UZRPrfs4xl2ngBFvFwPf/e2DixDtfOUlI5y4bnYmciq6aUwpF7zMIg/eF
yYGpADlwV8tk8uusilmYhkvlpjLy9yXCA5MXtQrb/N+3RLY61D3XSrxWNQtPs1x+7lndwMShV+h4
HIXjtagC+tACUd3Ja90ijeW+2zMwoehdt8Qk5GDGbEOeXIbBrx9ZGH/Z9+9vm+rNsYegRQG+G9ZZ
kjjnWa1HZxSfapdtAPNse9M4GNDGDt7NaG2yksZ/1EHFUjnxT/f/+vuHQpAYh0JF6xxy9UubBTH5
Egr6zAP+PJJlOORltZFkfz9ADkwe1DZfCZRUZ4SrLghcoWnlfkcXVHAEMUqTAo7bpL6Mxm9i8crj
/VnZHM44LJJ5DFxBqMgoQ4XRmQqSOkMeprO7bN3SlkmZyPQibpe8IUmTIU1+Yf78KVrXn6HDvixc
nge0c+L19/X+bCzrbwLUSUlQc499kSmuvBPY9T3MZtli87HYysSls5zMpULnZ+bI6sVt5bGP2KPv
sY0rwWYnIyRYS/Bz9COGn5EvOEToDc6UqskZtVPw4NACPO80pNe835dsD+LbPN84I1Cli5/nLdJM
gfOlj0iZ+omzkcay2crwRBcarh7zWJNNTVilKFo8RbV8WsEYvRFA2T5guGOIPPQMJCOuIUrVR0cp
9ShzN3yhqqQbYYBtNxl39I2aleUxbzM/6dF0nIz+I5/ddd89Ghue1zG9TvFQNlm96s9s8L4NoHrf
5QYmsrpo3RWJgarOZlLzDLTE+amc/XnD8pbWgMCEVpfVMHf5rLoM/DLfoX70Mqrir3xtPwRN9Wd1
K9hAsrmU0OWuQrShTN/uz8qy4ibqOuZ+5CxOWyPPwtunZVDJLw1cyQcFbueNqVlW3MRaT4AEujrM
66zkbfw9oRp7VyCUIhs76v2HfGBirN2eEdaruM2mFmVyhxefWd0/cVKhg8Z7EVpuMYlYLisTb+0I
8GmTGh/Ss9OkkejPi0uOfi++jTPZckGbtQwXhHI0cMth0mY9z50UuQiegp3tcn+1bTMwnK/qdacI
smlZteR9CqWqBVJVQZc2zdgd1ajDfSGDSVY6kMhX3JEiWyFcJJ8FVC27s+/WcueeMvtYeibRuN41
IhPCfYgGSF7o/OsuG5lNLJOKSeW3U5NJNDKloOm9inCFmElVfBjiLb0CyyqbgO520q7qWtypIWkm
dXA8D1UPZyqHL/cnYRv/tgHe3EL1KKrc8xCBzGrSh7Fa1AE5tS19Stvot8PkzejYNtpzFyKySnfy
oS2H9hKpzSYc2+i339+MHnAnTOpBNVkB6u4ZvY5lfdYtRO42zgvLkWcCuUPVutMqdZMl8ZCkdFDB
ye987+IJ/vc+6xs+HLDQE0Mx15nXil/U95yUhGxLV8tmHsOHh+AmEpFj8GZpnccQsqPHwBvKjXZQ
m3GMCxSbMZkHyF1mM2+6E+Ix8YAWk/6F5c2yYX/LIWSCuOskAiWT8uos7IZHr0VYHOS/1Jwcg7n+
cn8BLLMwiUaHZFq4g3dipin7ux6Xo7fqi3LkRpRhuXFMqLAqOwgPoZcvy53xCPaGl5aqgxuOR95P
f+UD/bhvFoYTewOjjM1dnfUrilwyudyu/tkRG0tt2UgmvGyUjlrZMtUZ+mU71HPrZanSRLRk4xKw
WMkEHxSKCRpWK88ctYwPVRutJ28Ec0M0u8WXdnSqJ9Ddb8VPlsmYrCzQNObg324YyqRJmPpO/ZTz
ZF/zRGDi5HSt8x5l3iZj6Id/HkULAps82BlWmEBnHTcrRSUCZzUUvTlRl6T3/ohLeUh0vVEhsFjH
FF2WGm+4celwYCdTcwxv0XzThOx0f5/aRjdOpLkRXHNwPGYCyfVjQrvoVKkq3thGNl82TqSRJxLd
QiOuyhkkqXoGLXzxZ9IPf+768ybMjDFZDKyBgENbP9cL2gxqFJs2TjqbB9wepW9uMt6sbtTmXZW1
PDg4hX8syuhcaIarBuUByGrum8Lt828+My5jibDRK7NGFioVsp1TTw3n+4NbTmsTPOaQJBiraCqz
tvPrQ6jkixDzMVycr8xb971rTXRztIIualw9no2iewRM9QEtEg8DMA/3p2DZnybGC6kX3qlo4lnN
o7FLIQuixbGMg2YLJ2qzkf//C5BAaKnJl5FnTNTHpobQctO6/LDqoDmuS7QPJhiYaKswLxfGoSCc
eWAGOgiP02OPsu7DPisZfjbkIka7JONZEy6PgA/1JxcS9PsGN9Goi5rmTtWUZWGuP3TheMnVuqWM
YFleEyXmAe+bB8JnwKJCOK6Ra3DoFrmFkbYcPyZArIo0bXS0sCz3xcPseJeZdMhRbXGw2/68ccdH
o4CSDwCIQNCFX3PVX2u/+XF/QW3//Pb7m2MhDxjkfDlQ9mKKL/0SPEa+fiLC+ev+8BaliMDEhYFq
HSJQTLJMe8sfVaPSlbI0VH92y1dH+ikAG4cRmkELfr3/RduEDDfr/Fl2ees4L5FQx6lWj37YHdjS
bER1tqUwonbiTO6sYwzfzl2ZgiJZp6Xj7uMHDUyUmCwBwwVLKzygaNzPzTL1l7znWzG17b8bzovS
+dhykjgvodu88mDO8jE+3be65RIzIWKsUaxlM3FenNADm3KskvP/OPuyJblxZMtfudbPzb4EAYLA
2O1+YOxB5q4lpReapFJx3zeQXz8nND3TKVQyOBZmZVnKzEgQBOAOwP34OXmafLCNSLmWhO5U2Acr
B96Ft9BZSK1+DPOuisK7nJnBQ+fkJYDrcbFy3l3w0jpKeTKckUylHd7FDvJrpFCvrHL+SOphS3p+
E48q0zFpUQyTywEMvyO8SErktgV76cByNLvRPNe37Wc6Jg2I3kGQfjT8cJz7cRthJwi2gt3IMQpt
st8dBzHAwYQxwmIKHQDfRQ6RkT78cH05LRixLttM1EBCaFAZfpqE+4sRt1H46PT9ykl3abVqRhwF
pQ18Cia5LcveNUGi4koje+3nYGc6AeAA4kboLdMhaoy2vEO0HPuO0zcPoGyJDmM8G3t76NdUXZcM
QjNrHvRQAO5awy8UaV2RtAqAqDXm5YWZ0MFpEZNDbES14c9pBH3A7pylzaE069sOdTouLZAdTfIh
kf5FDl3x4CEfwYmbTLd5ax2+ZY6T4kOBjZOZ05k6/M9cNmvI0gVPoeO1LEu1Ma8jw59QEQLo/Bm0
d5HL6s7rRLHi65ZGXzOynjVg2QrHwE/T/JSG/GBH835quhuHR9sr28ih3RBSbGZzj0R2GIdHg5Zr
cK2FdamLSYNuM68RlJB+3YTNVgUQg6rtaK31BdEKpoO1WIZVaaGcFchMAa2xYsuHdJfJY9CbblPW
7hA8EZG6UzW7cvgqaH+WLNwGzoMlnqb0Gw/2MWrSr/urpVfVTJBK6Gs1YyF9EUyfuyh4pJR/vd70
whLQYVys6+JAgercT6KyO4tcdlsSR92xK6K1q+HCStbBXFltg60shY0TezRxOYS4RMAeDF5k5AUg
GZCVJBcp89ve5+KT3xw4Kxa1pKY08DNVnIzROM1JeyfUWh5/abi0o3JY0yCZcxn4s5Pt2yjbCDv/
Amj/n9d7/z7siunorsopohRsZYFf8K76meRxf+yx1boTRK/2DpCbOwQUk01eCHODTN1aaObXrvpX
7CBwzb+P2mCzVhR2G/iKxW5ePzfTazDE24COe2MwtuDs2EQ2ZJNVtVU4SueZs7GzQ6r2eZQiPXFn
Rl8pvxvC2QsDENp3z6246/toO7Jhe31kFkxAB6S1qmrsmvHAJ7V5AC/Jy4iT+Ip5LS1QzU/FkOJL
46ERPp+nD1SGUJUzgCln4+fkEo68/gJLK0cbYuhB8TkO5sC3B/Y8JOK+6Ew/HdcAewsYA52xNBgQ
I8lkK/wubZ7zcvAS1T6Eln03JNR2IygZgnz3+/VXWZoLzR2J0ilNYvTSD5IgOEXQOX0dh1CtxNre
nw2qw9B4PrR9XkMnYQZ3S12EuMilfpzT10CplY1p6RFaTGycASNODS78UvSnUUReHef2Piz4eQT9
7k2eiOqAMdtEwDCNZuEnZbQLq3raZqGZbYkI2MqSen8eqI4YC8u4MyIU5PuDWadu0kAPplP28/VJ
XrhaUx0uZs9dSVKzC3wRmq8kMgs/MoI/wdnXbMxKBlsgT+tjXLMCZSmsOXchRDmuP/r9tUx1TtMM
MRrlVGbgQxDoI7Ee7fEFbIuovC2gm0F2dWOuPGhpADXDTyyTNVEMdzt1st2oIGo2E0Xk+PprvG/x
gHP/7lRRtWPVHKVx/lAA6TUK1OdbM4+ObUnWkMy/bqXvOW7NFO1c8dzpcAjqigRsjY0LTfuNNd6l
5iFkhTs66U5Gd8q5+OpYvlD6HbCpDeRONlX+wOrIbWa5wTHTtWrzHKs9qTGxeb3N6JMxPjRUbMvi
S0vWuPt+pULe6a8OGWsrp4/AcY0DeflhqpFSvb90c+DZrq9RMjBmR2JzxD0+T1P77DT8gLgarhvh
fRIy99I/uba8LczCez3RfECYkPjCOi99KtITuuIE5ZbNTxk8MmOfUc2wx45Gwnlr547rGGtU7r9q
k957rnZA6SPVpFOOGUuTDJjqe2AHyFxvU7xfpvZORNwO1Y11H7hzvJMh3ZImBV8f37flXVyr+7iw
Nzl2JXwrJ2OXkmczfb2+YMmCPei0qVUIYkVjJtIfs5cJyqGkQRUKLK+c523GSxd7fpLui4IcLicD
m+5rsIVOcuU2svT0ix29ObpBRaTo2Xg50Bc0d6GYlbqRk6zZ+uLSuzz2TfMiJXNRJzOUUNpv5fQt
MsmGpN+C9sDpvrMrv66eiyFwh+JnJ+6yKN1WE87+xQarDiSiK7GZX6G296ZfczkGqUMKYpnLUR7p
BZO46ICUs1uMl3Df55LEZ0hj57mJwe92+QwVTLVv7FeZxpfhnwIftw3MPUlfUQngzsEfqt6jwG47
D+JwOU5cFlExg/iUXZbI+sJdmp2LHb0ZvniirUJRjOMbTnmUVdpuEhGtocOXGtdcZSuSKEvjkPuB
HT/007C3wv42L6yj8VQU85LbEfdVV42uzJ170rd3qC5ZaX+h6zokryIRUfOccD9tPwEX8ZCC8PS6
OS61rHmovC0D00li7mdxP7jS4ieTFY/X217YYnXIXS5ni4ip4j7tDko4Lo+cTY363uBrTQfEtY39
bc+5nMDerBoVkLwwCUbf7uRXE4K4W7BC32dZdmeaVuDykZ9R0V2515+2NGKaB8lycCM2U859HicG
DMjpQAsCGoXbWr889c279HmmKgrEvJ+wrMp2cToX4H9Lm766cSlpviGw2hx0ONTxkw7sQUaA5KwU
4M693v2FQ6+uPD5WhbQjMnGfVOMPFdC7RlWfKTa4KgxWZntp/DUzLqBZwIklbd+ANPS+Z0xs24jT
7fUXuMziO65TB/SlUVK2JAxtvx7YSyaKF7NtUZBkr1wKFprX4Xzgyy+jlFs27hpyYxjdkQTsLNWa
PMbC2OiQPqNHEtY2GHpfqngb1SAYE6m4rbSQ6lg+KUOeizZG5wf+cxAydBm9ja+b6sSsc5aSehqA
y4QurOEKWSeIDnVr16SFZalTsWYWbcpswJq5aHi0p5BMItwmDZlQAwNozv1Ymc5aHG1pijULpo6g
fJSZ7Svi4pY/Ny6EaK4vzqXp1WyXh31pJxmaNjkfXXPoEESYsttWPtf23qCtB9OQgeVnVenP8fBA
svwQ2mus10vDopltHFtl10w989uebyfZv+R4DAnWyh+Whka7o4h46jnEQKhvDoXtGkVxR7uE3zY0
OpAPox2bfUEtv4r7rdX2u2Bme9bkK80v9P0vIL7Krlq7mix/mPlubtgpUvaKP14Y9b8A+BgkZDoZ
Ud+uUOyd0Fxs8rnKd3NqZbubFqVO9Vkjb5l1zLD8vK5OM2nP605hqfeXn7/ZDMtkBOoDxKFYJ50H
EPSztGaXjdHhes/fT6FRHe1GsIlLNUzEh5LWp9SOvIKxHTR1j6MId0bGVo7jS9OrWa1px1VVETJB
Y2FiGxVD8DO1TLKyHS69hGa2Bq0sg/HI9KegfCoA0Qym5A5BlK0996eivPGEa2vm29Y1zVg/zzDf
YfYMsG+Csr4JtxXU71a820JlCLU1G7YzNUd9Zc0+maZNHJGtiJwTBDszt+nSDTegemJVz03QHTgL
XiBpu3JOXZggHRnXNE0Rh6Ke/Ygk8QeR8MlygxyULrfZt07BNiP2i0LJSflTIl9QXnuoebeythZm
XydUC6wcwFZoCPhlW++Kkp3SoPgkzSB2jbAsN05/67amw+NMiewQMMyjL6mz7USLo1fF/wBicY0j
bMHYdWxc50xzCpkzjFKfjyi8kw+ymh4QB3i+bu1L7V9m/40zmTMgvcCsq3xg5ICmMcvU79OqPdLI
yo7XH7G0kDRLB7VDL5F2V8gfdAzX5mbYqixaY/Baal23dNPIrGoyR5+XTvqRKGYXLjcccRPYguqg
O9Ac1rYw29HvpNGeTKhAebymtzHnUZ0AUs49i5hdYWhAvM8T4wDy0hXzWphYHXLHmrbMIHesfGqU
sQvdl005ke/U6W87s+uwuzorE5WHmfJ5KB8mYjx20J/IO7V2YFyYVx14l1h93dR9rvxhsC4J3XTY
TxyX1+trcml0LkfiN8s+NyURVSoGn4ti28TNQ5EGIHq8TQSY6trfQ01lUOX94EcmYqqoJkIJSNi3
K8eXhXO7jrzjRd92rDIbX9ntPiLmHekVUh3TQxTVN+Wmqc7HZjGbD9msWj/pu3CjKvMYOrHlhgFZ
STUtTa9mtkPNOmVNRuMzoww3LBRPRhLNu+uzu9S4ti3XDkSYE7Ns/bTvv0NxJ0SVL6JmtzWu7ceG
HExU+KDxuhi+lVaXuwb4Oq+3vbAsdbBdlkIKFK6x9YsUkeCkxobVzXD9xVoW4P0sN9UhdhmbUPkU
hC2syjE3LIGIY8ueSSAfY7P0GaTLEwA53My4jdib/gV1p4o8bAa8kZydeE9obhxRsLlGfbQw0Tre
TqUl2GoG1Ce1ZvvIGflBxPB0fSoWwnQ6ym5Gdm1SqCz1g3zYSlUde5ttzbo9UBgbNVGP0KzVCSzY
sw64Q2gOu7zIG99sEr8I7X0PeqKh6L9Yyfj5+tssDZS2ByP63qTgdWl8y4nuoHL0UIPQ8XrTS2tW
s+TeDqIKME30PlLgtlC1AG0uS1ExycyV0/xS7zV7zkCkXldGVvkJsbMXq4qz4yVhcptB64LYKuFl
ZodG5fcTeQ4LdeyM8cv1sVnouI6xYyZY1bMyrHxAG/pdHLVggoAdrHR8YeR1iN08VzUyWciftE30
FWpEkUtM9UGW0YoJLKxLvajKCaQsoNtY+pDrBk5t3/Rqx1VwNMy1CNTS+Fye/GYbhq9JkZJVhc+Q
4/ArkraeSfLb+GOpjuOrxvlSeDxWfiRk4DrVBPUC4ysd1mhjlnp/+fmb3qdRaoNAnRV+Zqp010cz
O4TOkN44+prJBtDxBbLDqv2x6tyYom7L9p0p9ub6NqvSUXzFwKwE6ZkCUdcI5R7Q1Gn5EUR54VpQ
fSnjpgP5nFRyZFU7PAEUKJlAeUCwn8Cr3E2vg6QuS8+28clsf9SFBcKX5kAiKKrHhyq2N2BacIVZ
7LIWEGR1aqJxgxVIqenyPtzgQyyPtp36hn8ZYQL03DPGha2lY5csS9vjLTufE0R6M99pDPTOyV0O
E6jaVfGUhRuqjv0LpjkjsyFzH5iOfVkHe2aovWXXJzKXG9Dqvt7kf3T834WXu467MkfmsKfHvrW3
WTDLlfWz4B50Ljd7iqUVdF0Ox48TVl/yUzI6XycefBFmuubjlgZK8xBwzaIq+wRv0Oc/KUkeJwOi
WBJ2kHEKIgmA61e86QIXONURgIOqoILgtIVvqHvTtM9OZblq/LXYcvsTk2o3Fk+Ul8iQDi5CzTcO
o+ZFgK4TMlFp4U9hjvQuSUK+T+cu6X7WiozVD/AHrpWJvD9jgKX97rASGSAfCPp6EIgMH5wieJKl
c98Q0C4yeVsi0JKa23LMmVWRHXKv68Bc10DPZZOE9hph+/uGaeloyS6PQdTO+8kDfBqxlrFku7bk
R1D033SttXTkUGODaax1CPVG2/lSccgCBJNvF91NQTVLao4lMfsqAnkP9QyD75gyH/gQr9VHvb8d
WTrAh8yh4LwQltc0db1TYk73EsvVve5K3jdE6FT9vnYG2sJjycnyqp6giKn+3sTGBjQ4u7Y3P0H9
+vv1xyxMsM4HlRQ8KGjJLS+uggnF9aPnsLbeJnQtbvGrQuCdXKapLVCzJzYuVtj2Zh67l00DyBon
clPQXtNabMCjNtJPFk0OAyOH2AzdZErcBjtUVk6uOX265T2pTocYWU4ykTJI/dYwdkEiX+2k2Q5z
9OO25rUTc85mVZNETl6an7OaPjdq3tGhXAONvL8YqKkt45iKgQapMXltI84py8td3KOGgWfko42i
G1RhRuSmWK6lY1LlnI5DT5LZ68x9OmV+1xf7bjLcyfxOQvbzluECZ+fvi7tnQY1cWTp7vIIcFC0g
CGEMLNuHVpneaPmXoXxzWDRL0FxMUz57EDWpNyobs0PrsGTlsLhg+zoelY+BgTNuN3l2WDFvzMDS
N0VWvxKWWGr9Yqxv+553QlS5DeIphLvPMq0IpJXmaXt98N9vneiDT0FDkVsCgqZ9PLVuG9qnOrVW
Vs/7t3jyOxLY+jvNJ6upOC+9oUqJSwGos0wEU/4edZc0Wm1D2Tkg3YZwsEbYWb/iK5feSDu0BAU3
7RTlEF6ROmBqLZEMyttgOlwfr/eND0Iqv8+GNGWOauGp90hHqRtlTByKKSU7J2/MoyOM/Fndmrcn
+pGBTnIoCahmvKklwUMWG83R6hjKC+p0rQZgabQ0h6xM1g+GJL0Hdds+dW0a9995QuuVHWWpeev3
4YKKhBgB6mu9oRuFWxIDFADBtKbP8P6RiujnBc5zY0jLufHguSaoMJdJ46VBbxyoiOot4YyvhBKW
Zl1zuUZpFP0swtEjMUjRNxUbx0M0DHQzy7HcGlBh+VyL+rboO9HPEmBHqDApLTkX5Whtox4ym1U5
rASXF15FP0o0iOjXah7I2XLuQW+8zRz6cAFC04F/hYj8/rqZvH+SIPpJYoQWHyBFeMrQKTdw0q8o
AIHgxZ/XW19IyxIdsMsbysEaheYraAQBW+6q3D7EY++C8sylWefXF7TUMQqHU1uerj90YSnr5JLF
NA9D6ViDJ+cx7iBsFxtenTpr5R9LzV9+/sbNT3HMQ4fx2mNFlecbqGpYCujYoF+Z9wVbEZqhp5AU
N1VOIYWQh3uAKv/oTcsFZ/MxK8qb9kEiNGOP8gYk9WELc8ylMe+lSlS/CULUF9zm2oV2sHLSLO8h
xzh4YHV9SLLuEw/W+MWXhkez8NRSqiumdvAMctHBKedNMTevNFRekIYv11fQglHokNmknsHAybrB
EyPZ2VPl57bc4KRz00GB6CyWow3MQCHrwbNt46mL1VOmmpWL2YLT+AtstogCRFKbweNW8EcVdXdx
Bv9qq1Ooci/J4t31AVqwAZ2tciBWyG2Qk3iFLF9a9RRHwYoDX2pZ27YzKFT2nYjIOZf5QxioHc3l
bX5BZ6YMCFVZMYXkDIx1hqOGfZx5vpKoWyhGIjq3dwpxo4gFaByy7QoEYdGHETpQXUVdCR22vo33
hlFt2kbt02xNrXVprDQz5qSZTBAlpV4P2Sa3rYWE8le+pl64YGiOZsNz6CSUlPGldXMH2rBta8qf
c2w+Ciu47TJOdMQs7U2jChxpnkG89SKZ8dHp05UzrYQ7/usFFkfT3910XPKxAAgURUNJFdxHtOCo
Sq2/FUVcb6c6j7djVij418Q5ZH0/rTx1YUp0EC3tzKKcncA8Z21yBJxgixLtjzfZnI6gbdOWJ2C7
I+eA8A8dzbweCjMr/nrB4ekI2sRQk81RAHamifrOO+mXeXE3NcEar8vSZGhWbQQVD4sQw5J35Kls
qgcA4e/NfNjAWLZpDiq0VB3CqHS218dq6dzBL/PzZpOGC+mLwsILdSDlms38MaigSWmY8jBTfmCF
/XnMnEeWp5toVgcLCrXXH7w0/9rm3YDUOqkD2zwrZnyLuunQT/JwW9OatUvQWeUiRdOQRW+QFSCg
dZ1+XG97af41Wy8bNuCAxsxzWoKO1qbPVmx85pC5uN78wq7E9T2bVuBWENQ8DyzZN6qBYw+PbRQf
yqC8A/ftSvBg4S10qG08WsDvNniLCoU0dhR6IundprVX3mJhbnWobTNQA5w4aF7O0ZZF5glCZyvb
x8IFXIfamnlhDRnBABXmJ2R/+mhyy+ljAnHmoIrAX7YyzUtvcHH1b6wC1ABGjeM+llCTfjKI+LMe
x2/Xp3hp7DULtyaUjDUxBifKi10dOlAFbTdjynfXm1/q+eXnb3oeTn1ks6rJvW4wwBJocbKbo3ZN
imCpdc1qIVDNxz6FwFleQdDCCWW0yUi4ptG7NDSa4UaRNVKzia2z7IMv3EqfqeoOpaNWTpMLvlVH
1/aiHhUdsHY6VNPl90P3YnRgQwg+4yYXxT9Y6qw4oAUr1iG2UJ6U7TBi9fCanyppnyfZnftMfjNN
8iJEdpsV64haaVSpKXlfepYtB2T5jHTX1aPcmQZZA80vmJsOqoWALTONnOBNsgMPzB0Jaw9DVyax
C1oUVfVrAYKFqdchtkLMcVKmc+pJVCojPC6+iKE9VqO6bbvRgbVJbPHACHNcrwPwcaKs5htNktsE
2YgOqi0SFcRiMBLPal0SvIJbSbVfrpvzwtlSJ5t0rBIUJQpNj1V7pkjm2uawqY0RSe2Vxbpg0rpq
sC0gmiLqfj63qH/bQvotOaWzoCtbwdK8aiatDCsNbCITb+iTu9bK/pxRZuma8Rr/w1Lvtf24Y3Pq
xEFSeI2V55E7ZWHWuiFgyJ+uj/9S+9qGnJnjMKZmm3lV1hrHlIKVmQ/hWgn5wuzqoFoVpq2027T0
kqT6ChXEjzSxHytUDStHHW96AR1XmxnA2OeqmJG2AXR0sgbTtWJ222ajg2rnuhxwLcjnsxPMu1ol
TwLw6ZWT9oIT1YWOa5Gb0GA1Ck+Q4GNmm17eQSZhssR9E9kfzCy/zYvq2FqzFaIEuZt1RrWF871g
aXu2m8SxoHOJaOhtk3BZXW82ZRDwwKuRJvOaAnBysEupfeXINea1hTWqg2tVZpgNCR3YQF76pVX+
meft620d18x3BA4SgHUJtUHUsANuqZyN1Y4rDIpL/dZsV6CQjAlIEHulxf6ALsnRis0bm9bMtgEH
RkBUX3jjXAFrDw3FA8BVa2U6C2arw2qdzk6Uwq3YK1RbfpVlbnqt0YO12s0khy4xNHpSeZuJ6Qhb
GvUo0sAwnfug3WYoOHVBFW6v2NiCd/4LmpbGk81G1GSJHrwFHdAJIGlI8f/rq2ep+cv4vVn2CZQH
O9TiIhPH4D1doPlZAvLH2smy2K3hpZ2VZbr0oMvP3zzIAXNOX1Rt6TkSWE7RyGgbBfb0JbG6tYv/
wklIB9UGbZwmdYuh4vkfEhWtjbMfzH2pkk3YDi7r10o4FtyeTmgZd8PQyRDPoXlxwkOaYs/HV54Z
d1H4x/VpWbA7XWtZgiZnnqAO4vGxerTt6EkY9prXXpoJzabL1CZTYBuph7To0YoIRLGs11neuN3r
2NrUMawsEFbkdTZU6Q0j4TvwS61pMi3YtQ6vzS3lFBUIAbwsiSEVrYZuy4Fpd7k9/9kGEA+5Pv4L
Y6TjbKkwbRlEMvaspPvigCjH6fihmm8rKCA6zBbK9DTPgAr20mr8c8ReORO2EjRfWDk6S2Y1gHbY
iOPYwzw8OoaZuk6u1kKcS6OvGXEOPScWVH3skUn9LIfmJKz+gD3ivgIg8/rIL/X/8vM3fiJiCXGM
fDTOVRIj8NHHZEsqtcbzuTSv2uU47HJjCucOrdv5x6podg7tdyzrV05yS+Oj7cVxFkEsEdLu58gK
w4ehSvaxHbhd1UU+nar9bSOk2W9rTBmPxBB54UA/9UVtuU3TrW03S8Ov7cp9oGzmsCr0CitSW6OI
7qywnlf2soXh0SGwANmwkPeUnA2nebZGK9+YndO6QRFvolGsQTEW5lhHwBZ05KWBGK03qzhDmBQc
wKUVCNeas5dfM/DfP9T/Cn+Wj/8n8t7+63/w/Y+ymhrIkHfat/86/Czvv+U/2/+5/NX/+9Tvf/Ov
D2WO//SP/PYXaPffz91+67799s2u6OJueup/NtPzz7bPul+to4eXT/7//vK/fv5q5cNU/fzn336U
fQGSgeefUCEv/vbvX53++OffyMXT/ffb9v/9y8s7/vNvp+5bNv3l8z+/tR3+VPzDNrmQQgjTNJm4
5HrHn5ff8H9wwoSUnNqUMMkuDFhF2XTRP//GnH+Y0rZMxyKMQufhktloy/7yK2r/gwkKaAtHiSXq
6YBD+b/9+m1m/jNT/1X0+WMZF1176Q38xn9SJxDDwNM5s03GAOS1HL2qEyTR9dxJYblzSaWb2l8m
qwTZWTgq1wxnDiaq3G8c+gEVLE7hlGBsAww94/zg9OyzMMcNuMpfGjYf5jH82dbJmhaM3kHLFNJi
AqqnJvLgjOthhGQMgR2N6YTCtaFyEyD1j04hKujUk+yMf0DI1DIEc41J7IagPUdl8qMtsv4lrvPp
hNzWhVUtCrd5MLEz0IDBJkQjp7Jq/3wz5f8e2rdD+Uue5s1QooOmIy2L24Q6mDs9L5SZlxm04RVw
aKi+lKHzZY4mdQdJpPYQNSD2TsLmaaqMeVt2giN0Z9peO+X1ho0i24uwtI5gOIx3KIU9YVqKJzvL
jmycs13ZV9PXJhyPVvUlaJX15CAz+9zR6kNYUdsjvRiSTZK38aGT0/eaxsBC9cGprSOLH4IoLrbU
aPsH0b6ajPMPqk66PeDidw6bhBf03NjXNEQVQd40G8sx7F1cWGprDll5bpXzp4FMy6OdDXnjFgIw
WoPN44uRgDGpzuZ9B9Ljp65P1q4oGgGccxlPCS4UmAxYCSlW6O9b3gyQBIGU/ORWlfEA0Wzhpmk1
bWWJAoFUOIkbB/KETMypmwrix439YYqK5JgQkqGGgk9Pjuhfr88xuWyEv88xQWUFpYIzk15M5/c+
1WlDhhjoEyjlMvU4Nobyi3n+VEG26H7sTOOuUNswm/nzkFZ/zkCkbJpsmL7mJaR2e7JGI6cxLl6G
CJzQQjq2aUI9zdTDd8AYgG4hTxC1g1TZzumi6C7nybgfCQQGza78gnvL/Ei73BzceOSGW7G8O8TQ
vD6poK6+WGIgHk0TpOJT+1Ta5hcxjvKVgeTIhZDCj6BigK8rsNSJMM+2qAWxXGKl0akfWLkj+eS4
iO5lXkHTeGUbf2eoBaEC7+hANkZYOv6gqBsrrZXZI+ldfWKisbYVmXp3iMLv5WxuFFXDsYCk2UcR
fGMjzu2j5Vj7gnbOJi/tZnt95n+/1FxGWhBmOsKiwoJWgdAWo5wCXoL5Cc+XeRG40UB2Fmz0EQLf
+SNDNYaEru5KxPcvvo9YDrYAhwBjDqLWv2DPpmFOEjib0nXK4qNho1CxpHW4Qb0STLGb+hmzyLpT
FMegDAyK4aWfG4hSWDTex9mrnYW5nwEJ+lQz8mqRCDS5BCUjORdsc310fsUN3toFemrBICyEPShE
z39Hl5K/FxOJC0SXS3ey6ecwjYmLkg16R8jwpS3A5e2aldEe6rGiH1mZblUog2c+dsE56fsvhpkA
4dOy0etn67MIUnzeztJ5lyIod9fm9NxXIOk08+ZZDL2Ci2/PTSfTB1WpT1KZ7b2dh2BB70j5eWKr
yL9fl6ffXk7a2G0FvlLCHaEDbkTlRNJygg4coJ3YgAUWJNQyRN6C9M2mMs3myKI6wySJ0Eti2d47
/b4Wh6is9pYsQb3qkPnYCw5JqmEChnCK8DJOU94HSSzWYuGAoWk+yjItWzCGnUiCx07o1WwWMt4N
hBBNd4jLMdnYFlPbeWQNgkktOwE8ydr90PTzwQCPiseJveGQaj51VTh5uDraKBQPqvrT3M8K3K1j
sWnynN2PkTL90Xk1E4ZqhzYPvwEHsYvYhiho9KqhGeotCJaQWeN8H0555yEMGkOWcUBSRPBu++vb
zBr+/QvWjmRvku5TX8/hOe1JfuJRYPkMcnz7Tubswcn7ZBd3Vvoi27x2yzb7UClHHMc6Kj6MtUyO
YMoxALKHyh117sjly9CJaaecC+Ms7wy3SMb6firl8GiBTsodcUt74Xn0FfJXPwM7vTjl0dlAM6l+
olOEMvBR7GcDSbb/fImh+e6mk1kfBhxHnykAh/uul0Z3kvC4xYn1k/NDjiTZqKnf07RLT4EEr1rr
CPaxBooXQLnpEA6Fs+lrGoGWRsijCS4TF4qABAJlyqNxk55AARPeFXijOOzl0yyh0xjwVmxAVks+
lESIgxFMj6gLpK4xjPUXOZrWphmydlfw/FuetsH9ry8Gjdq72BjdEflI18yEdfjP8KCg5xtyic2R
W3l5b9cRiOCc8ZSjriMd5PTVBrnNKb+4DAi2b2hU7uyuaj/IKFWPLNkYP+zGbFzHApVQOdjKs4pE
ukZfgTUXO8uRDNz6GFti3pTq7n/z9GXNkeJc07+ICDYJuGWrzVXe2+6+IdzLA0II0IaAX/9led74
biqqemZ67EI6S548mUIodplN9G+b7f60df0f7mAnZONweEyytTtwxIWrJONtomnRwtDrx4T5YwFJ
sZxBm/x5X31663r7PIkUG2fZLMpAplhDT5Q6J2o9kuhhGWLvl16SuEpg9FrGmxvyRpq3pE+yHyNh
n2RN55M/+VMNfSiEJ1gJ5mHfrAXt5YdVa3KFFDDOjYDQq4+rf/IE2499psf/Htfwt4WnWRU3gwah
xW61321+qQO4EsIez111AwWdyW5tDV/s+DXrsSrnq4zfUusfMAx0VwpNXxp7XdHYbaqjzg/fRzKF
xd439rRn82+QHTk6Y6cfd39vcmwaH6bY01W/WP4s1gKLx+bgLeH2MSt7yPpJVoFc1hveFCN2hP8s
c2Rzkv38L3KCR2xR3mbqoXNxhF3ZGNzSaUjYY3//f7Bh8c6eSGA7Tv9ldHAfPmUQguKn/9IK5Fvd
65zSz52tKLu64H+Dinxom6js5PkCK89ZluSjn/gHs2buwlsfQgb3d6bFnGnXrCkUD1so6Ij0smzd
Us+s57dMpUcbSF6F3o7dZrJsNfEMeY3DZC6w2Me2clLkeWNr9EGMeh8M246+C8iBeM0r9xrvw1+b
z4R7r1kn9l+KRJeVcfbeOB6cGSOkVNw/yj4d36YYhsV7H7PHRsMGyttImWn1vqPI+eend0WBDTTl
gIvCMyz9F1CvCOfmGk6UPa2rzt48VWaJKP1d6b1yprW1gyjHee70nrOp715s76dH0o9xue3ZCe2a
eNOorSuPtKQK1ZblGbS4zxQuokeexq5wKVD9gm6mjJJFlFGTsZrzhVbDLGDt0cuxQmW/58Egk3yw
S4RUf5SrIq9iiWYI1nntMY41PU8mgUVKzBZcQ9xheG8P4+9BkArPYfvkQqNIp+5Hz+99nHKrnyc9
f7Ipo5WOrHiziQyOu4D+O2gnuGx8e8p2sj5B289ABLi5eKz/mldlXqg/6od9JC+KD/aguU1ycPnS
NN/30NZGp0lUaalNbpScYDPkT9fvdywM4VsQB+fofmngkBDepujUIn8UUHDKKrOJ7snuSfsEQS9S
T6EYiu+PLALpaZ7G5RTwyZbcbEiizrzF93Pie+uYtyJuSnR6S4lV0e44bKl8gvlJU3B/O3WQWn2b
IvJ7k9blNNXNs69NJYknK99gbdyMszqpEU3tpP3c9zt5aTCMJtl69MesvzFr0V8p/jlR016n1rF6
IhZ8fy2CH8ZVUczmj7CTdchhKqb6Jr11cFIsgQ2tb5iUoVHp33ueiLfvl3TLilYmV/wQ3XVJ9PLW
tcLmHhPyosPsA3bIw2lzE99yGsWmaCAYGMYtO2wWhTh3K+TIm+7HGnSyMhgVl5ax4IFgXF8mscOy
QBREMm88REMwiwoFjYKCkWCBOd+qn+2AkTsS+VjP1ofC+fQaam++xkFYuKjbXsCS7c+dx3OTrekZ
hGKMoONuLbysbV+C7UM1YXxWnmvLMDXskfbtA1xatmr006GCl4nLOYMCQsr34THoPIzfl+isKI9L
Qidc9XTWJd1JUms9NMWsJv6SeEFSTa3k5dQKnrfwzrwt7QAH+RgFYD934W3YrXmImywtuLfmS2r2
Lx25XC2Z/qkoRXam6f/WifCqJf586aE+0+T9RP8GYUSQ9hJb+ZGZ3lCOYhwES5CZfSIJjyV0VLuz
Hnn/GZOwjnvxiiFtc+H3p7XeoTxsdDaF70P3E0pU4kli167oIwBlq02eGyrkT6j44pbJF2inirLz
+xR3wpDzwsfiOz3ANziqWE/xqzSi2sC9eufz0Fcj9/YCkgK/dbBDZDGknqwjWJfl7t45x9z/Xzgw
eTargw8wdzdkJfOYmuUgIah6hTLxj37EV2OYnordBeGjIHTM/RWxpcAWwQaWK2HV6m8Q2wbEULN7
fQnhNST43egydllYLsRl5y3sXqHhiRvsUM/kk7CsRN6F15Xg+/X7HUp3XEHgphe4pF8o4/HHKjSU
4LutTnTT120jsmu308acDCGyXpMoeooTSBVgF/waBhm9ZTsEwGHzjY0W/hlCPf4dRdl+gq3MR4RN
67kPYRKtoLMQMGz9sfsTSDwI+LUZeV+c8UqZkf7l+0WDhRzFfvD0/clIGiPm60/pd0k5Baqr3NYb
mmcopAvY0wT1f5/hOLc/6tD+mhz0y12mP5AMmiQPfdBefQkoK168xymiHsxn8U7KxivXsXOlnVV3
aLBpWcQkIq8uRVngIFR9AaORvG7DrsvReZ/TMsIf1zAPAvkx3650nXEd4A5x/23hjzy9gF/2X67H
PcKq5mpaOK7REqzFFOcbcfH75Tsj060tggkZKttevssD2fSVXtftJRi0eAqx6okn+uSiJoKMU9g8
J02TPAXy1Y4JO7ZrZortHl1UwLM80R32XJG2jn7bm8LgkJzDxor8+xscHRWHYKYbWqvqvnX7zwwe
y3vcZugObi/JtPNb4LU1NvCphiI9zfdh6181tXOJktQvY72nx2AMmiLSiV+3ipHnJDPkeQ2HOU/W
LD6NXZCd+DK3tRZhLqamO6xMyuPOSHyLxVzDPSirnC+HMob5NYRYSZhne/8JNR79bKAoXxCKitRP
RvIa2ensNymi2L7MP8d++9VvkXr4funG6NIbqyu+R13lt9i71WFULFkin13s7zltSXxdPoJgmn/A
8qSUZnSPrQYhLLLdqxO2O0K7oUf22bNHGWfpo4RzpErSDFyBhhUSLmc3ck+zPI4hyGENq9vMBpfv
l3Ce1DEKNzDM9u1s19sEE1DUQ/sMYKwxGdqeAX26DWdVsncaJ+ZMUr/P6SwRBrgZ40rhn+XhSG5x
4m1Ha2If5kfWf1hMYh66/60aInV25Vj1kF4654L8tnyiFxWQ+CJsms+h8J+XYDi2Hui8oCGzIDvL
wJHL94vuwy/iIO9WtaHYzncP++8T9332IjHbHMJj/amjKSLJhMMEIKarAk3iI/pyl88ekS8iZeEx
WSSpIk4L1pvtBofi7fb9Lp39Gsq9tCISTkjfweD7JaA2qHSipzJIli+I9Murs4u7wVbnZwZviVeJ
ZIXyxrwkHOFFJvxxULROZt6c4e37N1nl2JUcroJ5c69OdnCkKr6KvdRmynKtk63m4dwGuaLg/45h
X61L5qpet8sbn6PuYkMsu/njFyDB+PNeWhUWcF0RGUzOIBvbXsK07w/gvyOCwwETrP4U9hLz/ngf
sx26SLiL9vEPGYbCxdKhMWtUgoZ3n5ePxgv8Ykp3DLTuH3W6XrBp1dXDbKMS2PP6gkd56fcw+thb
7p1YuPMykgCl2iW2FzmYj7Ebtrela9aj66L5kBAR/QCk+mD8wdX9AP/2qZDBgqJCcURd3nb/qOvf
5ylLfmULoATDov6SMRC67nkUU+V+zSXro/f/+4iNlO+P3HbJMZL8ICPUuzGzyc9MYQNYJCy4YVlm
ed7d8rsxlFWwHNXYLuHQUVWiqzMbR8X3xzSKXhnUGa/gpuhys2iGA9TDb0vf4lQtwZ4bPs51HHVd
JeTavYY9u7Qx39FiZt3rDAUx2N4P+dJD+a9hW/yyDgJiayL59DZoHn3/EZafSbmMcGJhVpD/fnhF
nLwMo/y/j1NK5GVKvGrLYF4ZM4I2GOp5xbJ7/UOyL9F7569VK7L5J34D9Ga6O0wAS3KsPIg3KLTQ
ZyTX4vsTEzt/04XM1i23SWwOXbYjKg8zHKtG9icDcgMMCwdUz409uz287dt+STSW9XpBK2rYPy8Y
lxearroQUjfY5VPnLZq6V+n3R53tR7Fu/zaueqAv9yKPBY4WGcoOxEUTHEIfceE7cLc70s+IYJNv
CTL7d8pkEiJHKGrGPCImeh92SJ+v/RsqLYRrrId/ykHO1eS6+OgGt32usTtsZFY317ZvBHqUV4oG
vEC77v0UMIbONzhaPE5qU2jkOTaJerSsk0NXwWQnqmFDxjB+yD7bdn0cNo8fA+dMgYIuewgwRiiy
jOsvSpYHKcbt3Wo7gn6f6tMSquK7kLH3agaV9/gI86xC6nHK53Qz5+9YC8gRXSsZTGVNKRIBsOL/
v0QqRYEYfBFrPCTwBA8v6g574It3NVj3sGaJKlbCvGea4C8N+riekbv/tijHkNlq5sbg5w58quxo
4s6+0fQtdpDuS4JK4WiB7Z2NOYDw+X9Rp978nurXkEMl727K3Cxz9wzG/3KchYwwVWLRk2Tri9rH
rtL9zv+7ATBnG590a+U1BtJto/Zg4FFx3SmNnmgn4icWtJBtHpO82TpxipFjP6cVp2uXp/9yKcOk
ijfbdLUOrVCuN2gfhJH+Y9a0LXrb+aKYAoATXtCtp6b9YDLjD9TAdmzt0rSaJilzyH4GD2IL2hMs
AD9XtMm5grr2E2Fuql1jHk27TjfKhutg9PQsZipLzJaeOzGbQ+JJdSHSQ3t5h5qGbWnLDUG5LyQs
VCCG3lzGIMI++9ZHp2/YOLFeX0YhION9nLcTaH81pjUjHC7X7N/V6C0u00XJmvZJ8uD7j4kL+xdP
LYWwwfKG2tt/6dR0bNs0vH4H5i1pvMKNgzhG1BaYNPgP38XqrMfk2Lj0GeCjA1GSiWt877XwfRWx
xIYEBkHZE44iKKywHbr8h1SA/8if3T36rMhHp2m7l5HkFbNYdVQOGnBbLy6tSB5iaD1e0bo3z2Eb
jE+Rc/mYeCNQC48Vs5yA6iWYKDazeRbTDOyZOfUFIs1pssP4zGw/F2O8vG98ts/Rjozu2bBYqIgK
oIHx08DXo7CSX3tIeT1FoYbx7b7eQkM+R5u6i7fugOCbMXkewzZvSKOPdMQkAbYOyfNCATy4bj59
/1vff9RDfgMTWIqMo7GzuwYrut81iF8gedw2GXnVMal5O8ibgijBoXVdW6gxVtANRf0Ep5nbHMAy
iM/U1qEao3fno96atsgr/mvaEycLD6X9LYbe/u0eFnMUnwhTYKOVu9j8jyQkP3ew2gsScHUjre3u
G7jTVUyRrnbXY/ZzR1ttfyT39Z4E16wIMktrLGBe9X0ct0IPDmpBOHGL32/5iOxX4D+BrcvCSzGg
KkV/zR+6xXRH6E/8anSkTttGWWG6qDlJ4F1YHAPwQsyAOpGyP1vs9S/N6KUPmMA9mUQF51VJd1Wu
A1ITJTW+2a9xCIK818Nefg9hzTw/Tm7DV+Mrmrsgno4kQzGMWc9280cikY1Ee0bZc4K9vX1Gd/S/
jk/ZoeFo78IQmlM8CB7bbvitPAAzCSjgvyGH+Ty1yI2883+MqD2LsUnEeeSY/Y2wBMkDopBOGCBe
IHewVZLd5l2BajcUwMvXZJflNmKgUIilPQuyATMnvxe6wYIURlqxY0D2OnaWhj6m89bBb0HUzdYs
xyzrAP8EE6aw/nqwSyjrsd37Mp26T5ETnsWPfhqPRRbh14/8vp7QZdVA8J+yCI8SGDxF1J61qsLJ
JUeB7r5YyEyq3bvbfGVeDsN0kzcu216XzXWo/9YN84N5POxiZhVrDP5ucVgJHx7E3Uk37gZXbH64
16M3oEljXx08pw97Q54VVXsZ8gTM7SXhyHaYL09dCGLj17Kg3V9Jpy7Nss1FlL6kJyMMdkCM94l5
Rg3PlvDIMLU8tQ0vPPSph5DDFBYMhppmXunzuC0iz8NXi5pydYuuVGTOTThOlWP9WQ9QJF3H4S8o
UkdoH74rH+BwBAC4Shts8nfBn87JrdjD8EhWcj+Usqkg9g0V+dRW1qWl9Of1CXBTEe7mPXbxp1rH
X2wthNd71RCNGhPRAPDh8kc3/8ZsfW6Y/dNGTtybDIlmkpU4OeLc6kfqg+bXDN4EBDgbT2ZfHGz+
vAztFfnXea6ieIZy645QqzoDJxlvgqX5MHwatza1YQBIWgYun145AcgKPsDubf/jXjxfsiYJS4D2
gLQ52hjlrxfqvew92ENLsAEeliNHnE0lhEhFX+hscCgcIYkTt/YFM1d7TTp0gj4Hs2NVGLKsm2BI
9aK5aHCnD5hVuDyR7P2Osz9QwefSYkrQAgbC5P4yeh2GLym2F+YMOO+S+RsM4xRAfreLQ4hzNrCm
ojIDRrggyvguzA6gDQQRD0+Zellh9VtGUfe8sFgdVv/PFKd/Rk9tpQBbCVX3xCqOOmzflwQmO+gP
fCWgYIGZf7RWo/DoJcDwGwdI6V6XnvK+el9UVkAYUTTJ10RFXAJvC4tUokG0KLic3v5mmpKKmxj+
KzuSy7oAr8KimSn7mMM8ueWHlvn3OV2anOl63El2UTDJgE1hwk9tsr4Pw2iOK0UVOyE1JA1+femD
GtZk+Q78rhXuAQ52wQHLm/8a3mC3A3ijFHsBL1SAm95eAbOMwdtAMqagMV/HU+thvTsDsazGsZny
GN7pTw2xp7SDxNAkojexxFuRdO2cg8eYlX6PZZTW41gHn+jrsNLhIevHg/GsROmEyUxo2MHuE8/h
8AEfN5QypbnbMZChgB/klYeu3MwoSlR+/CRHgtD5zXD2Xrd5fnAZOzGpz7pFeJolmeHpOLwY/MIY
eCIyhPC7zoFHHr3YPvpTZs+ROM17DBAdA+YejBdt6FoQMtfp3yloBbC5FTHIhy/ELvGNORpvMFIM
y90nf0na6Vq0TucwQ1SIVBEgRoodBp/yvvI8eeRN8ooKUOadP/+ZKOXl4JQ+h1Q9BfZH4wdd0WFd
JzfecOM0+5X6jhwixp6sCPqyGRs8Tg+TlGB42m8TxH1yKLnCB1UCe91Bi5bpXsfpyzjDSjjeO3G0
jpSrRWbFoERbebEzKQaaFNvYyZMAT7UiAh35Evv5hNWXHIjxq9dimZr3/Y9Ng3i4tPFwUlSyWmHE
UVmVfFDHkkeCZ77L5uIs4Q944uOBzv3/5nUZqoSyFAXPWqMqy05ZiqF2LxdZdfLgGtcf4t5H/F6j
6RLZ5IHy6BUMYkBVAVCK2RfQzRe2wFpOXxjLohIM/Ahkj98Afa77ME0wdoQtEOTX24uPEgOJYT56
qQogRooadOw01JNwXffspesA2PnuvEFk8IpRvMwBfj4iZvmHGA8oDPcg93f3N1zJhp5N8zJew3+w
YA3Lnncmh0TPNSS+OQGUnvMVyqc1jGKhHdqsFJt+v5tknu69D1A8K/Z8wtw1j9NN5sGWDYXrMLBB
ayowFxlFDuLTwR+Ack2YBpWCRrhvCZZ1wgUiwk27wJYuSNpCxgrGO41jcGaGjWfoA41txz0qk9nc
BoNL0MQjQulUp6XdMT3AvsOCVIKmfnM6qAcJ5LPtjyodk3JpCObRvILm71I2MHk/pI0PbxwIw1wZ
xwbA/zzt1muzoWxvEZBK6UJVRzPm4V2T1mAxV7HMaN72nz5DNlZhcEAGtPk2Yp7NlPkZheFjEtFP
QtofhGTzY5YK0MFwcFAvl0EHjhpdn32vg7N3s+WYBf6OPMIK3aJ8jQk/dZDneO6XrwXBqlST+hLB
AFfsrs27HWDNzJY/owtnmMmuyLH2PvYI9jfWAs7oM1aRdHwRm/XQ4rkFiDXLnWZ53NAmX5kKj1Tp
H0mS71EErt3aPO5QTC/pgJlyTPewhPT+ngOCZ2VvzFj18V9oFpkSNXJTdru5BBHDlIsjySKRYK3E
Bt3Btt4/olK/7prgNqVsrFvvptAGHwVRQz62P/BrX+LQx45Rj9ZlBygK1A6mZV3uRqwTDJKF8AW0
WREEPymuaB2CmhTuoABgbeYnR82R+6DqguK3WDxajBFmPpO8iTqI+Ejkt00DCWlXcxKgrhWm7397
MFyrZo89rE32ZXW4Xjfq8A1l6iy5fhALAqoeIMy/fxGGIi6liUKz/idN1AdO/ium+0MVDHd9oKYL
T9b58ZMaTBky1GkC7DVQt+lh2swvhwrrkKKTBC6JNAoOU7S4BrKa7ImmC3QS5lkWpsVuNUbxUT5u
ER5lI4Ib/EJZzuTbvLcAhbyxWiPyFHB3ibZweBtHPdUoU4twS790aKpOp2Xkm7+d6XCq0cV4SiAS
Z69YVEoK0wjvvM40zvnIHgLYjqMSh9Ofhm3h0beWFp0eTJFq0edej3KfpDPw/Gkve7HyB2/EkNL0
GGKrBMPKeT6lW/J3UdNP361LBa+Ho6esq0J/FznIy+HRAVnM4dX2sPSnZgPI12T0w1gk8ngTrkwz
C3twB6Eo6X2Q5UcYT7rMIv/ZkSHIY1z7lN53zlAUdBNqiDCRP0B9ovCqmGHaK02PQxKhT+0WV6+8
+wyQcLGRe9421FqxrUZU71XI+5d5GUyOdTyM6iP0fY2HE+kpoKr+MN+87cQ01l/jaTilFMreKWq/
jsmpsuGElGnSB+wEpUeGken9IsTI5oLFOOM6e47bEfluCA+YEv+6Y0JD4/7MSZo3flSuS9gCNd4x
cCX9nmuHWtz3sBAoG44Jl5NXJdoMzc7Aq3Xo/wy+gFFG4AVHjMxr53xaYt4V5j3tnuNobR9seMNI
gtU7tndz00QA8oU+o2PKUHctYcnm5KsZIX3T+wimZJOojHz8sKN6VmH7YxipPIXen26uvKWU0CSo
fD0is66mTGh8xBrPxyxVfwAMjtJr2HBpYmzQSdBvI6letywcataygimk7zjrxtyL7oclpWfq7hU1
LOAvqIG9OMDwZERW71u09XhSWyF8GPclzVzGvXnbxgW+w0lwjCPfq4fMJvmK4wAGxFHt63oAdQE3
QEU1hm38RM2B7OyvIVtylEFyiOUSlF24gGS14y7BJpwepTEnCJzZcusRCqadgpQZVBNMp4cVi7wj
lHuSBtcefGDk4JteWwb0gtSZCaN6hbhfCTexCyYJAD45KwUBEKV8W9iRD8cVbK+9MX/9LnvxJ7rV
wxTqkit3ihr5aRoHICxKdHln9BXZdoj2ZjwkvT6nXkJKqD3mPcAIDp5VvgllXg1BMI3GCFbKkfk1
ZKP3smKGxsBwo1jnFDr76ScgMRkmWG6JQe9iIOElFDnEA9QXQqIUyiSQXRNgagzjl7ZpKIYEjUIX
FIRlM/Revo6ry/Xo8wP3LtT0zZlHLCtGD3QtAlTcGCzEU2iiNhTi6msAhxC/6ar7nhsEH4Awg6IU
i+Xg8IgjsNmrUaVdTW3TYRddn+2EZYJUTRCCoN7TlIBmIuGnyrIYbs1uEuXUHPWyfrRYAYHxbbdU
ApG1AzGwEvP6lelQ5rLP1IFl/1BodQexJk+A/HNYpmJsMm0u75kY6z4NnjSC8iHFJB3gsFfNZDnj
6752PHEFsc1zuk4fbFB+CU4kKTtT7WCf5GnjOvDEdxCEZJkGrM9TG/2dU2AXWxoHBUZexQoKE8C1
Hnhih0IdfOqctAosuTBoYLhHKKqOdMFTOXEOid+BHRU4tHk/8qgwdEZzM7/AK3vQIKG0GQAOFvCC
xS4C7cPHmeLqV9RlKWwN+WMcBukhkKM8xwHYG4DvwxT3cRG/4Tz5MW5urtGogGHTA/BbUGdqSIF6
m2HHuLHFYtCo2lRgYog3TvrrV0dKEwDBUZWmg8CAYzrFDXj4sNG+4Qnux2WT4Clk7wSV30lFonRJ
8zvR9jSDNVthYkwK56OH1G2Ikc8wQX5w8AjYUPiYAk+4GEwFwcv4u0RRXAIBb2usN4VuDA+KhmUI
oTCYc69o9jeSc4DYgH6vWrcXEPBN5XvwC5bbg/S8rNBxh27T8BYhbZ/r1h+jB6PHsYrU/G8y4/Nk
+IL4gOFJMoIXCu3hme0/J8QWfGc0pz2Niub+2EKNnNG2OLLqxSPhXjK0c0iFiIGxvwH67A6gTaPf
T6K4CgUE85P4aO00Xs2ydvWdLF8wEVw26AcW7QX8w/RIrbcVU5LupQq6odCrAo79xUN4kFADaBYB
wgA1oTe2G1eYeXSXdl/q3nevDUSoocSx/Yh2slXKew687teWRM/JCDs8cOt53eheFXTHd8QiEZR7
HBYERJNDmILzJeM/PCTuefboO+h9UMXel1dffbIYrvMgSEN6OQLFQy0YoXtNnaIOKyHdjBRrsxwk
Lexx+mLC4ndMEBJiDOy322o9cSOjD0R0k2coBycFSDpdlcURMLL+Q6kurlD5dodhRdcmQQupVYxC
MPa7I9YlbsPaucoIdL9JG+ZujaHfBEeCQxDiUdoBY1CHZQABwxlw4kD4EhPc2UN+brolqTKhd8y0
119qnF4z/OS5Y2A6LZE+KUJI3n0OTGxVe5wKrVmIuYB58wPMpLAzccS0koHe172zGRQMEpuoHgO/
K3twRmUcVXaG7XvoXbZZrgV4Vy8T0OhKut87KLFVJ8SWi3G8aGmPztr9McTyAMkIauFYvWD8k+sh
1TmZG1wxlTIcKffO1EyrxFtNtQbDWLOZl3DgQGJJontdC9aDDJsSqPnrZkR0GcxXP/PkIVB5MDaq
3pv1pFfQBjPI/lXAAm473N3LmbRnakMwrUZd+nRuzyzGsjVq2hyquz9nq3/EaoAXRIjbIXpbp1o9
Ju3koTzYToip80Ez+9ksXXCcPP4bg9z2DIw5yuGaXEyLi0GbC71qx0rgq00o/B98bANk0LjZkwuT
Py1Wns42Xv6Qof9nhwg3JrNoGFabNwMLC6bfsnEi1bDGQ5UN/r/BhS+AeccS3dyKXip5HE3/my7C
1kK2pjhAZlcC55CQvsOagGq7vZAOSMYe98uZWP4+9UCE4LkGVUIOnL9XcJtku8UVAK3KZ8Nhpsxc
Erkdt8C2iPQhgZlv9tTD2sLeYSuaLPCAaAmp+tWQIknASyI9mAuxSw4diXgZoiaM4Td59YU9RimJ
cpsBC28WQE1oQDHu8W0P0fRkOjTrpjB5/H+EnceWpMqybf/ltS9j4IAjuhBapIhUldlhlERrcMTX
30nUee+I1zidGrvUrsyIwN1s2VzLEHqaeti3aqmORm98A6sb0H8akmHMnxjgtYOZvMxOxrQond7B
+37VVszfkTBLFjpJ0uf0r8bNtcdrDbLvN0shgrlfwD9nb36Y29e0eSDCmXEiJEsQ57xHMjFQqc3S
8M3xx7R0D+R1A/6OabzpNcq/Eqi2cbg8Vbhew/l86Bnu+q3on0PwCMpnd8NG3zpAFK5LkiR0p/xu
tGzjqHMLiFdcByX/dOyth3rIHu2h8RA1/TJGjSvDPPT1WSLXMYkTcfI1sWSjg0Kkp1Qt/W3cIXw5
NB2s9itRg8Id0lu/j9h2FsikvEgnv47qtS4TbTOOWn1QIfM1WcjE50r4tNs0vsoC4EMMOQUFz6eb
0uuN29pNTQ4OALKh1X7PpvGuYs3Y0X8fhD1xJxOhjY+ETsLkXwevudJDhoDEfEb4WH/FYXuIcp78
AtK8OqYG4l7TaMMprVdh1mcuhDbk9vlFF/P3Qa/10+CW3xFjdD9vUItLMbfPcfkAUvcmPd08VG36
ZZhVuqG6+qFkWQTovzwF3YBVVLMvbro3eQzTNOy35TS4qMfL2et6A+4k/kBpNLBUxbDFiQVViTy/
x5ryJ56bp4UxbCOm7Bzq0AhD5tS8j9rZ0Rv1oeXtQa+tMBg1VW5tK+FxKUybQ/IGZ6UF2hB9H/XR
OhhYQP2a+zUoW00x3dMRtMsef5X+nEkV7rrMZIo5519JnDwaA0TCTOeizJSaD6sPSSYiaErxlA5l
DpRZDlvWCF21Pn4ctOqnBZRPH0cV6UoYwWL+NYZ6u6nZoxnNjLQ+YqdPHxtyFOJDZLTGPpRegdCU
smpGlvNmkGrXdpNvtkodCxN2DFLlJXeKeaeN5gceuzkYUKu5doIho8ul0UEkGcaPVus+tbzMfHMx
lT/PSIBjXrxEGo+pIty1JNaI3Mxxkf3OYr0hXY75q1uWKBhk/uyGUEOtmWymlsgRZRoZW2tR6JRH
dQpsYW9EWwzbtizT06AnH8pMznOWq4M0Egq+VBOccavanankyU0sP3Ygknqm4+ewlQ+9M+i8aoOi
n28zNJ8mZlTfRjS/YgiWKvwep6EKpojn1wq15DQt9m2sUm1XrPvhVF09dKlYbkaVPLWFvuEDnz5n
7vjSO+hww/w+q6F+qW1nV83DJ06G6gJT+m63rOsR4XUqw2vRTi9RBVtkN+EL4w0aP+N7MqG/Z5J6
W31vuhh9KhTlZfimBHl0msFnPE7oBvpI33buPPlO0mWXSjWwnCpLNzqZ6H5Mt8t5Pf9uQrHRjdS8
DNDZcmq/hDejnXf8wSJ1EkSh8FfZJt15THml1j2c26xlapDoZX4ROXsZ7j/wEvs9I59tNIfLfiii
n5WbrjVf/MssvXxvsdIL1MnbaZbrgDpQI5cNM8h2becYZRKIe1jqjnc+K/aZSc8PCoh980drwu61
ZM6jYvqkaj7Z5NIHZWV8pcPvCRHAHyNdXDtWkm0w4kgf2PgHYWh/koKGx5yBTstfc9QBBowIn7ll
f0s9Gm72xfujSfugcvOrjE33UFfhkcWr2VaWEaoiOmw9UwVm6b4i33vv6ve1joW8gmxsk9GKDwaw
hbU46RasdQjcxX5tlQEF7dKOR6W+UREScKTSnTlMHTrwqB/qnFJqEdFGhwrwlxEJkYd0tLjn4Gm0
jdb5hktfDJTtHjJwoXrp2dzSmr97pg2eMH9MtJb+ondbCvj8cUAjZVyhqPGX6KjYQ+8bwEC0XGYc
oFSh0k9cGK0pfXeSQOjlu2lG7xZbVS5p84GTbyFKTw2+roq3UFu48DWTbm8w4O1dQXNfDydHT3/3
pAqfiqr8Tmf37hLCcASZVT4sx63z3GbfImQnurACc3LRJy2EIfV9thS2CU50djO/jTOMkvE7lv0v
XnOxcVLk8DSJmq8altmYwpBmq2s3Vd3tiaOWz7lVbrR42SUDZqql3jNSwl/XsVybL/RLOgwvTOl9
eBxXbbK22yBahvYnnWBw+vqEc2fgHFhHCnbXHlHfPt0akVka9MVDM2/VxAePvPZRRw2M5WDtHJsa
iaMyd8pN1lhXU1IWWLmdbxbEoR097lc49+es6r+SMpq20IFIILJGA57orynvJB/H1N0x/+Wm0U5d
N85bnIjVppMVV4cKGSZq1iVLR15adp9vko4gSReRRM10Vl5svSyeyk+umD4GN062UVad0NPyTVMA
cTQK9dyxd+xIsK8tw60zUs9GAWtthRCQct1e18f6OvcYIWHklxia2skhyJpuaQMlOGtknL8lCuXE
bcITsIVv6zmzt6l8FKHEkBXGh4UmPtCpd41poFtNCW73lAszsJRlgC3jqLV86ruKC0lLEAnW7Tlb
ACIncMbqQZhIBdREU9Ab8TXD57M11Q/D9KyVoCtwPIlsE1WI8HY90wmJ+NbYxp7JbrhTDc6FnpIx
0QtBV9/traqQQWawJ6uXH3U84s2G8zZZWIEDWRyZe+CbYPH3xrNfytYiR87Nj2Ua+z2FIsa7danS
7wEm3hs/Q7oLXNrFURT2ixFXHiiGQFSl+OiIU+BZVfWPhhZ/Tr71ejtuG3dumeLyQYw4TnRFcapc
cA5tnAPi2bZFbHEBeLTpoYDvD91kG0r0ecelLh0qlPVxETne2nUjTkrxWTgW/xyngUCQ8zPmcgGr
mpAF+pj/o0vH1s3mM8oIpJ0d0TgPHwX4ZCXD7NZW+WGU/bDV2pDKp3aPEwIAjbxHqab1TAYRr4f8
q174VKah8RlJs2AJCdrgKqPY7YyzY2wq4C7XZEKK/ao2dAS96sr6OSwRODc3rpP5NLvNxhGMuXnd
j26pJRurVqRNLMVFddIImIT7Qzt2fO0FLXGB0oYOGE9ZHrhDxIVU8X9ySJNaDSSS807etKH8taaD
cgw9lHYEGqQjlPeQLUm62JTP08+CJOCDVwx1YFVM8zvrA/ACZpNA6CviTRq0ZsVDVjRV0DOYK3p0
8tFuy40ny5+puYBuu/pRjfM+tWBah4Q3312nRhAC5RWOfNOYc8OfzkpUOz3a0EgTCFzI58FLPsaV
T7awlRlahQluDx317EVW+GznJpPsfLnamXvpJi2odLah2EQBMThs/uTeuASSb4nqYSnOhbP4RVQi
CXva9whrxb5RNiMoTx1wRSI9q2Q5yyi86cbsox/xDc2NRv3PsktMQFwOUlBA1GEwtx5FhO6cmGtW
PuS4v3jZcBxnNn/EaGht5AIzL6VFVM2PicTmLen3SF2p3uGDTfxCC9E1sZwUoO77mRpYUifPgvVJ
bpHxlCnDvQxhzezC4VMk21cAnDNbDe3NsoyenyrlHKp5CfjcuKd56NjeEM2+l1bPNRGypJxQake9
8WUbOXrozR00bUeJI3eccn6r7N/DYOqbaaqX3YrAubP7xn1cHbFJ+a3ZmIzpvPa8cCKYPUWwiOR0
TJJsr+b5N61czrIIPrV0J5rG2nWvnM9FKYhFUvPWaulBlJLdtuAO7nFFnWYlHryubnaZKl/Nxr6a
prs8tGPh4BwYswAN8likMeEF2lwEFCY93U9zinrzNsTNBN4hsx1kQB9I59xYxO9CGG7t0rRYXFHw
KExZuHXH6WCp8Yc+FICYdVXBMNmPSI7Um2gGm2ISmy3z7OWyMGhbssLcUQbDTvQ856xqOSxveal/
jTiCXsLVIjJlP2IvLx6V3T602U+2HT0hVahLbSMhEUeBSWrKsdgg6gDfnCos7rtGOhaaefwtbRfA
zfJzrBiD4t6dmaPU6BuG/YeBmkTwiB8tOYV7uzejjdeKNy31rllaXIUZ1hCcuraBa35mpes1SZP2
bBVopbku3tWoB+6cTUHZq99D0hU70BCNS4JvqvuMZQiRYsJTq/arzJj0dJzRi81HmCyfMSAZ7SPi
WTo0K9VoLybAAmL10FVbo5lfO1e36SWoS7KSPiCs8yDGxGAUEhpHdUiJGLgiNkcfCnN5DaNYv8xe
vZlzRlb6cohrFEmWkbOtGnkGYm836nnADZTQPkc4CPLfVuk5ASTXl1ZV/SZcxE6WmkdDHL3inIUs
z3OLG39TJ7ra4vJqibMYpS13EXiqGzNoEE6n72WCYSB0TwzedvkK788MOvp4fBaVtq6QNQFHIs85
mdWtDTF493tivNIb7MWXlynNd5fGwruob0oFma6bYiWBUzaFn/B6mDtz+pNn6L/G8KJHLQNhPs5T
09JU6Wb0nNk6+sNjrqXzHinuogO++IJo3E0CELsrulvtljPqX5IQzWqfsDKHO0wTfjiI8lAJucOT
Yh+sJdoyoLE2ZsEOvcGct3K9u+2hUBdXp9ufbG1LOJ52dUjSgCccB203F1qxNTQn28ST41c0vUzO
QDzUD0eK1SDbV1tvxtdCwbnHBTdGJEfMySnJ+zOfN94eteQ750SQVndupP4ukBllySPBFDAmi8Cw
LjjZ3j2byogjZOexlQdZA725VdXz1Kvr2Brg7JQPNSIUCHB8LUgW20R07alRI2NMjz1B/jttNZEg
6De+NTnaQVPiSy2BSF5GxHfkSKwjAEduVQi/UzQrHVVWPmnqIUJzPE16fSPaZK9wknLgtd55qvon
IXraU5NtsppyPimnG+iTS5Ph2bDzrLrYonavDWir387qQasHeYosC2e23V9rvG87J30ytCch4+Gc
6ehsZuceTGonf6k1lsRHro7FDbxRTvXM/4OlDbnoyqdKH0G12jh6wuQrfZAMKD/P2XarsS+ZqZpi
qDjQpFy+THzgzGmZgzY2oDdl1D92Tds9lpni7sqZfaLgeQ2efRZ42cSamRpCjEYDBNxrNo59cM0i
8kvpqD3NE5SlA8pZMOxHdHm9c6GCda6BSDVrr88FXErsnWNI+iCCEGeAj6R3/2NUh9kZCtj17/7u
VbtqdKJm0pGP4dLhqEtAn2HV3sCTUIjL+thhnkIUJO2BV5HKLEm3mKpSzmcveq1ad61c1I+pTANL
c/c6de4z91b3DINtILLF3JeFaIP7C2HKEcl1AQUEfV2oIBIWblEXDKyGSVwiwmtxbCFe37oSm91S
W/4kNZuxOjbLKCbdIAblfYvHlH5g0W9KlTdviIpHQ1PB/V8WssJl0XbqQrC/y82RYctUcfmqvO/Q
zBSeU9Xt76kD1M3JJu7w+Mb8FYH/h6qZ8UzjmR8tO1lgHQ0s1yl5RPd3zE6q6UR2xpOcxvlyR1Lj
KLcCqsToOoJAELdjRju8joU/ix7hG8730RGN9Yidvd2EM0q/jzka0lHAU5JZawRGI39maZ/EfmH1
1qtNybxKuVQ6VPM4izGXIZYOxJt7Dl6xBqTM3d09vvcfygWRJ+7NvRjap4VZysvk7buJofOYltrB
doujTlzQrWIIHBApwwxTwxZsl871/veHHETAM513OeFZjOCQTC3fO9Q4Col969W4j5xZU7uRiMlN
7Yb7+3er5BLuATT5Z4wJ8+Gs0jfMnO02j9nqKu/pQrrCiBmipB+QdSNq0lxuUuSvA/XU75KMPUhb
2DWYnHkfaSTQRK5ML6PKX8euHjGxeh0OO4w4mYPJj4fH5ALrMM21zStn5KfV6fpRTkBUYCDea0dM
5WqzG1JmdKt7oSCEaZsNUUiBFBHosFZvdeHMwNPZVejdtLEwP5ytyhmCYp7CIOk5H0d4OE1V8teU
mzjd0HcHO36dC26lHKPwRojy91Iu0Zk89fSGAYfciGVOYUTj6TrlhEN1dfIApQh9Go/ZwV7y7DZa
7m5ORXgmD/FF3E2UXdE8lvysa6Fyq7DUn+GwAkeX7Y8hRCOGVoifSzGZYFa8danNuGVK+uUbe93B
usenMlb121zyytb1FF2z8huy8Hgd13CV3ChDMNjhaRqdT9206GCGqS6C4W+GSCeKC2tI56e0ocxu
lwjTTTGzPTfqnluLYnFeM69EbA+gehVkbc5iK6sEtuLosc/F8kvj17czbkkMuny6QDheHJIANnHs
Ve9GVW3CUFVPhpFVfqQXXEi9cs41EDpDUnyqMHaMsa3aPWhaBDK7TrqN1RmjxnF+qktygkJ89UQN
mDS/4FR2nF5FnioRFHFKuAC3b3IGV2svBpOFIFGFtml7/TtqU3GaY3MiJql+K0W7fnoT68ioxHpo
w4bVWZ7zpMmSc8AUOdv/2iAsEW/mOQZ/7FILY9gokEyVjhr+2Q4T/WM6fOZrBMMImeizT3Pc5Tlr
3fHBnTInNB8qz8t3lnAx4FpxG1iRl55kSUnccwA/mcyLVw/0/UUFTdjWdbrwDTogn/ga7rbENibj
wERvDioewIM7j+oAiVvQJq+koFXMlw6tKl7NwFF4XkPLHsfVrDvHYbwLTdzOI1mYWz2PabTXtySM
OwzrGao8fw5vCIPbB02LvV1pDPxXuhGTXV9LnOK7oQ2ZJM/jqbKk8F228LxS2HmsSBvLm5YS/lp2
cHn//NuRrv8g7sB5bAfGHjTP+SE34++g5scM23syVe3eQoXcTpXotrSf1QO/sMu85kyb2t2a1aVR
Jgg2ZMsmunyv4n5HTlP92VoQ9vn9xizYO2f1y3puxC9TabS+RwrO/UDEUEn0RZnv7C4HHahpfyal
aJIrF80Kg+c4RZusCiUurm1TKP1yv2yrxPoph1iR5JGOl379YdDxQI2mFIe0e2Q0cuGSXs/3//tD
4X4Sfa8/1mN1G9ESqJf4LcsOf9Yj28XuP1vMlAUa4zjshgMdwfzNDN0WtzXxxU7Nh0DOlnnTym7b
9K36KntqXGBC8xpVRXKBYeA3FIKGBFqj7nnvBQiCO83fpHG2VewdS2cIA3aJpt/ywWFUa2t0Fq0t
ECXWMKVc/VSha34mTnNR+repCZPfJNrAcQgk6r+pQV0lq2Mc/o70GLOFjQOAHKp3TcsQAGT/icar
nAZXTTNFO5FBAVighvcMmR5AwBco66bdDBdjzTuRs3jPisK8tsn7/aANQy8/A/1+c9pUDzhTvMep
Dvkiyugp7Wp5M4ixGDNrq8yYS39syitQ2bPoa21jmRHfnOisB02EXyMWkBMGyPBQ5tGyvUcnqGh8
mlaTW5rO9XHWnPitnL3b7Jbew9yI5I30VFQ2J5Xn+2+aqx9OcqP3U0OpvnBw95LFBS60+bWashrt
DVf/0o3tXlP6vK1DAVHrjOrU5+20H9Mxe+5qDuPOQtGduemO6SxvU0ep4KcjCQBRtMar5HsQkRIk
BokgadRj0mKV1wS8wWrfWUr9/PfCb1zlQbYzrMLop/V8KZOp44oWu79vDn6piqaY9zrICJnIS3L3
RQVMUw5vKaIjlNuknacYxwrsb3eJrKW9JNn1fp5oUTkdtNSxcKx4+lGjCvELHpSD7SzZZZm95YhO
QeMwMGJ0sib5QZzBs8OJdWkwDRIr17pHXc+a7Tg6pKNgO99GVTtdG1YkrLdAwb1G+0rukzH2DrvQ
RHb+e79XmTM/VW79rizpod9yGsUWxkCAj2ZrpuJW10n14BqpdUuZvS52XQeebs2UpZGBWDMcba9l
WtObIV6G2UF7nMMjH8o2GNidFCQYTDYMj086RNVjH1bMxdeviFmS+/z3SwAq1OB9VH0wnaj+mIED
V9iOWJeurk9aOgIMQrme7Nh6D7Uw34uEuSNsQHTwyBWqIe0PXtemB65YhCfCjHgt17/kNuKJbbcl
LXr1bGsY0YosBCzh+MdHDEvVFj8t0gj6bqheo1a/ggDaaEA2P6OADzSc8a+smMQmlVrY3Oruktpl
84jrjZ6Bx4GzZP6Gx7v6ey04uKoGpdGsYXffoRaIS13Zm9HQ28s9N2aQ9T8ifcr7BcgmMd23xqgI
8hGKmQk/4xvZoOzVj4BX1s+OkQCP1VatJsKMiZDZm9azimpiCwp5BPN5SPOYBXdrjIxQqfUUqRjq
FdIP1v0PgSI8HfzHKOM9rmliKlr5eP9SBCJ7vVf41jhWQ20bDxhzkZOgzzp9/hxiZrdF1z3iwpEv
3vhG0sF+ydP4e5RXKsgsgT6Z2N4u05mnkF+zv4cXDiopdkNmPt3jMZ2KU0fgj2wwYPsLpj1IuH+0
LNhnFAbQirm5MznHtPLA/tdTX8bUymwyOgpIJLyUCVE8a5PVQQhuZUc5ee/bamWw9Jxgq78RLMBU
0bbLk2o/2t4B80PyR4+Q0uD/d1NBSQvjZx5wIUO2r+YzFY7WMR0VfijHBj9s+mmrbIbR6p47INL8
OGacFDBnybazvJS+hBLZXr3GJA0w0GimH50O1FJmRsDuRBtyICTl5O9/ajhD0F/ajaga+W667rjx
0kQeIBzku3Jj5q5G+VV2TnYpibDiNBoqfyhtcyPAvm4Sw9I5TJqfk4X3yV3L97mFY9HnXvlG5Tov
c9d7m7b9Q4IqllQj54faYEwYW5x4xjAyxFGwtBj9dm5hpUctDF8liUOPLWdPs2ZggaPyRxW6SzXq
nt/eMzG9mhIdGGQt2VJHWruZChFci0pnDCGJ7i1B7Tr6USQP2kIevjZO4laGFkpq1vyom1ljDE8u
h9TJO2u5cu5n5f3U5PSsy8FgJHwmRq0KaATJaRwpBN0K4eD+VeUiPgP1RqxwlMNBOmQljZrpkXVl
HHQR/VHIxrt8Lhiurs38PF4AUYqDB86znz37ktR98lr0Fyr6+ltvFdQ/rZ28Egji/D13LD4A69/s
V6tHskTdzq08K+CxJR3f7cpTrZU8Trb5YhGH0vSG3zlx+xNX5kXozMoTjNyPY+j+wXRmIMTZf8os
XJ46W30siTXsxBQjDYRW+FoRyKtie78AsgSQ0cNj1WuHiRi9wzIxCWV2hNMzT6wHI6IhK+IQVHsg
Sm4t4LW+g0BaD8pId7ktZL/h0V0eImNhkMhJNjp8ulU870nVpse1MT3LGMW3LO2jApC5WN70FRFN
eXbk4p45IzMSYJh55ZyxLzXnWVgs42tn0KS6ufXOsZX+SvLh2SoKFzYkOjFZmzc1qv5hrkX74PKx
9bOW0dlUDc7mftuvQ25ktvly/5rn/qV0p/pJtA3atKAuqNO4u5jalB6XXj/eLzO52qdbS+cx3qqM
XO1//urcRJ8amUXXOPFGXhDH3SZRe6vEaPAuu95J5uOzlRuHZrWaN7Xx3I0aJgBbnRIDL7i7XIgs
GbbQp8XrHM4LQRFUUDntn1zDRUg4MpksKgJASFy8iaFOTzwwcFHLQI1uJulO6qp9/udvZHkoDyTG
Iks28VO4SgpzHv4BF5M7DNc/kVfNXTtWMn/oRRJdJU7dwClc90RL+V2B2zAa5+zSzMzZJqzcDLq1
qohL92QnxC6Mwnk2y/QFPxxr3qvIXc1iHCedHW9IkGYMhrEVAVm1Qannx5gFIRcM0OF18MCLGjer
n/qIkazBpdEHU92ZG9yf32ArzY8My3YgzebPAoBwzGEDubcil06OEI/UrT7YQcz0N4y045JijeR+
jPbSaq1rXSrKHKYZWBLE1arDGFxu2unVNB+0xo63a1bbY9wWj3W4RFeiSTxW52Xnwl4OeLHQgFqk
QXJ+IJnWUGTSdljsVi001kRdMVVJq4PeNG92NqeIcCgimkhPvDCkUQx4We+/NIfDmySdJpCFaHZ0
99Gm85KvRpX7vMg/BkacD1onvzIbXbBOOfdL8QIbOL5JRUBcNRik9N0PEiTrh6JHFdYrab9mqX5N
YoHnspSsCi3G4vg/lLBGxDY34dvixQ1v8cTM6cGWPxYXsSZgR2bY4CLbG03L5fOUhQ+e+ybYmmq8
t+Z7Z71CqPitYfsOznvLBKqm5jFMbcN5m9e34FSKA3HeJhEr/b4vD26/GboGz/rX3D13w/Mq9P6P
bsSlg9QkqSysx0rictfyk9BxhdRW9D5FEt1j2TRUXBM+xoSMZODt5g8pQ8mSHAFrDojdX7q3ArOt
dWi6mbDNxvVjE5ljTEamB907qbDMQWPMg8DpT11vvcBtbnFncfOkxss4eT9qw96WFblCS1VrQRbJ
p67uLwZBImj4fBVWesjxikaVIhrPkYXP5PInhNJbN/NNej0xdm4pj6aTrkE7FrxuNt7iofc9diAx
I21faCrJPmJqjDu696rXDscFcWQZ/pEe0WXeali1wZ3HMMPVHptgWu1FuEw2G5MJ1rL4kVWIbSSA
2iE3NVPXGVvz9pH3eyjb/5J6bK6LBP49a9Z2PEsIT7qO0A1nzSH+lz0PxGtZqk+rFoSGwZbKbEpp
KuGpUmfTsdUZ/OkGh2oyUI3U20TiU74QMzNkSXrJSlwZDrqM3zgmoWU0T/BMzPZ5Rqej11venn0p
OAyBFk6oPr9GBj8vFF72UVNhsos7XX62DvE6bqv5BCbgdoq9/7Zx6z/WJxNp75F/alsU7p40DOH+
x6KGkSN6KjKXN3Tt35fJ0qdg1kioxmwMZVCVfXDv2TWna0AvYY0lywr+yx4QsQY2//sL7VmYnmxX
8s84QLz//kLHjLE5fxjmxi2RAQPnHvPClmp9jR79m9x0r4UwXxk+i4zcTWjiz5bMJWPXbn4teK8I
EkzK/xLg+//lXq8vj21TCVqmR+71/ff/5RNADp2hlRxvkLUFyWGFuFSr/oI7tllTUl8qkf8cBDMB
rUywwbYpWhXU/EoeQNc6mEP/zz9XGTz9fUn+Ndfetv59Y4RjGLph2TxdLj4c3rX/3JXGzt7S7kKO
MThM16+q/T3INiMka+7rDfOgkcypodtH6KufvVv/1D1HvXTYsI+gYeWOgXZRRSh0Opdgb+T5SYs7
7IMeVdcywZZKYjbQVsTVa1SQ53JoAbRh4Rbde4/LnHRgpkeR1i1PhKn+Tjo7OzWT+3Iv1fsCLf+e
pW9/3TuXe3X/Vx+XGkcTYhMWGmE/pHGWHu5Pxl3oIUex8xnUrlPv+MfflOq/CaoJEss+SbT22em9
T17bW96T716JcHz0tLNb9nwrSWK94jR+vOeHMKfNnw33m779W7USHtOTnlCL12hEL8j7cTzqIXn/
k5A/kG+ZwazaZVJmTxXrc45hSRRK6CpIkmanr7Wasf5QGXMX6Pd0f0vF5hEWU/pOl2JYnHqS8NuJ
fOe2w3M0JPg2IQ2nn1b5pzOd/vdIyoJPrCXDd69Iznj8+keFlc63afqJWayOcyqLD150C6dekun9
7f6tkAPKUCM0TrbBeSFkaPpJjK8lMWV9dnuPeZoK/+Rh1+8YE1fHUuNuIMmluem5zr4AJW3Sch3C
sCzBFHNKP5tFq3/3pgjw2jIcnDHWWalRbSd3LK6t197svJm/WzN6ZpYM3kc4MUyP2mJ6HQFvUB3L
/nnGaDeF5sFkD8DWjNr5WzRzwDMuyXb6AuZFi18+z/i5OK7N+Uu4JQq8/BWZS3OIM12+dDzfBiLw
TpsHhg5rUTI4IGSVM15Mtpxerc49mzmZoE50GwptenL6fFr1q/5vmm7fD9aGR478KFEF3qp53tMj
SR/9+7FhGLoTa97KGqh/aWx4E92eYKJj7yurklMnxU+vFjWP65rzVo2Fv5BzcMJLxLXLm3e0kG7K
tczR7Xk8Wm36UMqufU4YBbYe8JXJzrMNvDgfldhkr3lPhVO5rYFnvP3ZYNh5U8wZHv7fz/oCA92C
oEaqp+c9wR2Y/qgm593tBh4Mw0WaFhQm6z+ir2BpOlY9H9T5Oev0cTvm1W8bZoTcoiRCxzRv9757
bKLkRO/XXmzy5gEYGSi3em4B5KNBGUu5SRgq7kNTAV3E+niMm4XQ2EEuNISQkX8P1wXdaevo1I4m
FqPZjQF7tOgCHk0dG485DyCTaJ5PaD25SOrAUH3ImriPzGqf2JuZBmNq/CoM3X2J8Q4e6t6iZ4+8
/V0MLlTI7eWJX00qX8M17CZK+UGvkg9SAYmmWVduilm/hZoixEoMxJOINgIeqZPLkuVX5gPTUzsS
sADEQn67YKbjmn13dsp+JsLCMbpzEq5zxmxhEzihfawY/kcEs9M4wwOcjxdUcePynfQ+tm/3fC9h
Q4IkzFpeKm8cjrqmX/vULZ64dQqWCWAZE4RB7dAyI7L62Kw16Hl/i6OOnWE2SNNijc/TEFXX+w/d
mrwb9TzAi5cbR90ukhe7DIrCVi/TnDo7zMcTDhay5rUC/s1EW90zAPpTDA5GZ0rRo3B3UqSCUbpm
vbgL6Vb3axncSD/+L3Nnthw3smXZX+kfwDXHDLzGPEdwlKgXmEhRmOfJga/vBTDNKsXMlqqsXvra
NRqlFCUEBoefc/Zeu5fO1uoY5Qklqjfz0aejwOeQp7v5V5lziT13GU3vTK/bRwgXtgCd5bOjeQdw
ENpHT33sPSCNJD3uR8/TD53dJ4BciTt1rEuiS/p7ilA3lQnRYd7EpwAimtZhNzftYzAmowCAIHQL
GqaUeLS3H7WA4yhbl6vNKB9xmC7SLTiPYzjjTwPnTpiRcbAMXGyV20S7YkAnqpBkAj1mZNmCFpHp
1RnZb4UJEoe/JKVj5Q7WsOWlCU7SiC8G1sWl7pvfIalqTxHe6csw2t9HHCnHSmBQGLTIPms8I2do
vhZ2dBgawwDdIWGMeTQrKIiRpCeceAXtdKPKdo0Z1+gd8OxrtV+cgtisARO3wy5JJAhrDP9IHmhT
cF9H91lug7ZxEqrIuT5Pg/45THTlFjX6iHOM/VNhs6aNFSl+rpREjjKCj03Jk1A2GAcxm66hS+kP
QtUPIHDLbWmbGdZD/Ti0+fAtMwSEANnSxJRijRce1HQXf6ef4qypyZVtUsTPZu9payd2YRsiW96W
PnrZbFS0IzUqiCIaRkzX1V2oldquxu5rYMg9wcyJt8BV641fFM6dTgG88Mv+TaerAj5Jbdaw5ZBX
J2jLPOAKd5raj5suScuTC4nkY3qNpiVeucy4ID0nb8pQ4WfOJa3Y6R+t4VuscFuJk1u0XzWrB2lh
gnhpIr370omvOJQuHy14zJUOd9F7Ih+HrntEudp8V6LxgmQxK0axFCWRZzMRiyYGSTpGmNUvzTCw
GZlkG5Vdb82MnoZZCBI1RmktddSuX61Wvx92USm9e61Ii2XhA3rcDaV1nY+q5XPTxY8XjPzjTeUr
1YnNLYm5WsFH7sWbbSTOodZ790i/cZXj3d84bdceuxA8pd0x0fVaxCFWNVnOzBTCczeCQPUf0X/j
IE3vjEHvtjndtKXjepMoNcB31+1aMwxf06HHzl9rd8NcCCO6RuM0jSS1pGu2adm36GFevNgMvwi9
3g9obddZr6pHxaCX2ROIgfeD4WUaGd1BzQEuibL/PrIUwiLAM6hhR0qWI/i4ekCXVqr13TymNrJg
nzjgqxgA7sQMPtTJi1o2FVgt1S1XadwbP5MuPjckjy19cksmNSTeGfxAS1iGyG+m1mwNzGQfaoIS
lMch/YCJ41h0Kfb5KDRWEJX6CD2QmTLhFLTFgzZ7UtiswneSwXVInArrmsEQeZrRj5iDGV2eeh7M
yeqKy9UaYmy77heZxN0Lbb6A/o4dPGoTH03P5ZMpelwpE8Eyxyl4V1pbRfnpqwLRecaGlNQVm1mj
3h5Gkfc7tQmLj/lzlDzDcUQPMbEMAUoCwc3U7NDMxPQ0zVelOQQ3pAwo6apJn896t+8mGm2mHntQ
EstxGvinucTb0SbA3qbFpJ0OrXWbraUmXxTceofWBEES0AqqbCV/1Mz6MCdDpOD85rGHqtPbtEYL
QBvBCagkux447zQMj21f38agJDaGiF8mccKGXRoDsApU1wwvL1ruLNGWpz8VE5+DdFRdFaZla4Zp
UAWqn3PZw14LZcyofZFUsbtXNHvbN3p1A1gIxDT04AQM9qOXatlDreT+CWEkXoqseEeipN1N/00y
I3rAkqNAAs2Dla/jBWeJQ65eNeWNzcvqozzJ0aeyPJ/sbrRXgeqNmxRBmBJ2zl1rVs7aVfKvnptn
O8WKvoHXqR87x96OsTx6iZBPrkB4GJ0q6aBBtQd3Z7S8QC0Na5LnCvNQ2nb2kDLK94bE3tWeRraD
xqrZmXG8C0T5Ml+C2PIld/xZST26ab7PxzNidd+1GUQn8zw/MQk6607owRkgt/jojVdTqkQ2gsap
VRQhRc2oEeMhD1uRo/rSUFXPjW+6II+OkiEvE+iT3alnKERJrxNjz7ybp584XiOvoI1jaThgIhfL
TgkhcGLC29pwMmJew4zCxWYcanvtR7LaRaakE90H/tlnwsCMimk5aeLRXjNg7wCDbzWNlkHv+OdC
u3fVRj+3gnApLLPFhuWI1rvuGWA0aN+1xJBeOlKk105ICEc3aU3k9MUcufuduH5sNLtbjJ6FCHSG
TquGUhyaStF2hgLyagSscCwG7asC+OeopYFyxFAkNiUQYxQglXudv5SjpCL2gEvM5ODIlSuJKuQ9
NyHzUQfE/rdca2BiusKheehVC1RkPbA7OHxd6WTPWtUyBvPF3tFIU9JMTT8HnkdMQNGQRGAQ66lj
pnWQBWVj459ytNGRyJWjXyRIVqfvcoq1OGvzuyZ6qXs3fay1aTDYTWFNqCqDpRva1V022CXUxJqO
kwmrg7HhV99hYGpl1XjXIOjikpe4kopMOzShqwMm1PqN3WCLJeHyxzwpdhiLEmeCJo1AmSQ3UsrS
asfWaq+NZfdiGCTA6S7oCF/U5TFqu+JUhsPrTE1Ns3KdxMp5fhAc0/Hva38X5HkM7jgZt5JbGD2B
s/qr7LQhVim+DWlH6U2GAOoTdgtyCjDFITxxwGBF8Hx87zZyCWH6x2F/mMvruCehzUGbuK5BQM2K
QStzaK4LNLZQfuO9VjnVDsDPuCT4j4SoqT6ef3Te9SkO5R5QVWtfRrZ1VKziOXS76NQWprXJSw+m
jhi/+kE1HiowfFuEVLS9RegfxtJs17rrEy1R2i8FFtijhalkGsTAGGOOE+jxRlaRdYLXBbfFMB/m
f1s0lnVKtY4OcAU8TUnqnrAPOCKIaseNF8v3eWccO761RA3RLGsnq57Q1TRLYdZ4OKafmgVEkZ5b
h95t3hkZ9iu63jl+MkRmea4IpKqNt5sLKRBQKNFG23jo2MGn7H+2hmnFKAsQeFUagAQD0fNSTUNW
FLWGOVoFh2aavsb4Qh5keCU41F3ocWce50/gty1ZSS3Jy8zcUoWuemgJ+zY1B7Ed4OvKqISIS1Dl
Wtfat4i3HaLZqt7OUTxFOR7bzKxOo4YLqDVo8Ph+4uw9Y0CSo0J2UII73SYxAzn6q5+bxhe3GF6o
BvdGXQ23lsbEiVq/W3W8gRATBesyH/uDE4wX1xPJZcwzeqcexJ4wFNG938hN3Lr5rlb6caen0ju6
DYWc9+YzQdoXYWFfRys9eAVwPVAm3zAsQE5U8W51fSSvjNlwjkLY8aR0NrbfBycm7VS4kqT62Ff7
l/m7eto0m0P3VQ33ibDH8yyfMpBB/VW3o+C0doTXqOvARnAMD657tH0XaJYePxUi7O55+l5scxg2
pdZMWDnV30Q29E3DdJgumIGFpL3zjtX0xVbzgd4y22rPtPB3kDe6gFl0E7p8ZcQwIRQotALprY3O
cPc8NiZaENU86gWw52YOS4v9AzWdcrBNLdsOYErXStLGyyKS7lkPUSzU8CW3qGHAYhZ0lsL4J3TB
4uBH+MJgKITUuYC6Y7+5j5XuWQibFnrUawc/xpQIrty/pxPiA4/Qq2d4Oa9ezVLeVAAFTAJDOh0J
bwDJGel+FTyoir0WUh4QZXWPlqytjXmoRtM8golUqTBpt4TKVbb9xcvbW4Ve+0RxHGxtGrtYlEd5
zBmYfszCAmZup7nGcy2/XYQ+u8zQ7m91YqypQuuLJhge+B36uq5xICC18UucKpdp0G5EenYV5C9u
C0W/zNOzgDfqyh5sZIbJ4J4MRtcCZEtBrNLK9Tpkr1Oh4PWS0Z+qy5WbusMGrzB9pltIN+02Wmzx
YLTsiA1y2VkhyCvRsR+KkJFo43gH38Y/Uri5skp8mDVDlPfb1iGwpil2gQ2WIEZ0Pn9BEzbZKZhI
5FjFtxDr5U53i+Ck6kW8tKP8ODoyOifYc2G1hu4afUR/PuBkQxg4fTGFjbrKlnIzS95oZWDma3ZM
ClOlClY1/fynNEIBmereNZoFwC5aiNjAiEdR5T/Bdx/dHpVGNiy4Dd1rH9XdlQMkhKUpxgcYANdK
6XbdJJXINfe1Z/O0nAu4WlpMPiYBUDBxpysqM18PxmNJUMu9iSc4BAryYPZgq0amKXsUK0hge0xp
hZOee5MogZg3+iOWQ3QXVYKVfprJhlNWgwisaB8LbT+rL0XpVKfKN9+CrEqZZCqLUW+Nh7rPkaVO
aolR8Z/KzK6XhZuiCGrsfh2narxLrWwyZLWk1w3Af7FfApqPzWYR6XF+1Ka/1sK9sIwgiWx7WWPO
NPmJIvWI25GYDGpW2aWkpjrOI0ke6I0FfvDeC8Uj2p70WnmFiou3nlabyL9LQ537AHGCE/fqmtma
ZK59Nwr7ofXRWc6Twy7Bi0+oNclipIHd+pp/gl3MSJAIjcpWluNzqmrbKCR1E/tlN/6A+EUJYx/Y
27Dh9bFfpVmBJmz66CRB3891PlIxXgOOx/antC5QFbKrN3bQ37twHaBNgWLs1jdNv/p5QkNTA/pt
1bzvzCFFnNaE2FnxWwWDPIEJ6jckh3oLwiua+7H2FJ4/IImRMX51ovKHY1MFaJWLnLzLm2iLUckg
zxOteUm2HElewXaW/aO8r2E6hE9Stl916d7Pqs9ZC1QHVK/NwpkCTCoR+Ed0NAwLBNZT0/C0fetz
uX5fR2j/mJNZNAKFYbu6Y5uWpX6KFHctsmB1FWO+GoYHMTraNm1lc09iZrBKFPlNr2VJW8k5lGWA
0Map448Mtzn6wk/sdQNcjHlo9Tqf8CDU9EMJHXWvIfKLkvEPwbHkNf86bbJsgwxbW7V0jVX7czaw
BqkpATIDNUQmw4dHQxtD0FipXZ/z0LsYmAgvsUO7JjcGefvD2focW6sJk7JLxXJpqJaqfo6tzaqy
cBsZlXhl8lVP5XkZpi+xc4trRISlMRRY4vhiqwVfLPuvX86/5zdUa8LFXF9B1zrjCTnofgk6XckS
BjG6AGhomvrdx5cCzVzeI6acP8Jf2d5/jaE+hYh/+uX/JlP8lxDyc/iGGTD/2XxOHv/v/an/H/PJ
dcab/+988oe8bYL/c8yr9++/pJRPP/VXSrku/uNqwubmEKSLO1PYcv8+55drxn8sYZJ4K4QD8k8Q
N/pXSrnukGBOzedA2WQuiNDwv1LK9f9oQjAutE3dUG2XAPP/QUq5/iml3NE5NJejw6DsWoBjp9Xg
bzNRM8a1OiL8v0mDCZZZRdG69BCfYsyZIBDuzs/rs5ZpADFshvSFnEYv/pJRI/uhrkEvFuFslGZz
wacUIhzHlhU216F3EL+6w7XO25BIWYiQfcJ/x9byUymaluZKsNIreZ96hYXQL4zZIhKlMPk9CqzU
RRcfRHfzXDvYNrGKrNYd03OgX/52sf5lAvs5B3j6+A4zWAMvh7Bs8Xmxq4oA0UBT+TeB9Gjfqmwp
dV80Syh81mY45x3tDHVU4JuQvHuoQVLlmcQKPDTVi946Bz3SjlITVx/FPwUtGVCQLeQflmT1U+4s
R4l8RuMK8X9ul3nJ/ttFako0+YadJDeGXRHKJFPfGPRuF5Xao7gBIm7mhGMm/qCsPEIbhJtGeHmH
n6MIkIT243fLTatdULGod6UVHX5/Ej9PsTk8bhxSlDmH0zef48SDUNalr9X5TUJAuSRmh9hQ9q+I
XtTVf7Wa4so75ZycK8Q38Ooq5uARhxe7+KXdlqiuUotgM4gv2yTcQJUiIbEo/EfmsSCAs3eDGdsy
SOVPUHxsNwU1MLdeunU751BFuBkUb22K5tWgGXieazaSN4v7ClkB/UTIFCRB20vVtOVd1WKysegW
bAVtdOIVcMPW07a7j3Hgu6Nf7Hzd+fn7s/Q563g6S3S2HIKnUWggpvr0XqWhVQ8tvYVbVuG3tr3g
O9Fi+YakknjX4a6H1ED0WViR4WEWETIUmnDYPPOG6FtG/RJlbN/C37JslEt9WCrsxzS5c8DS+zKK
dr8/XG06nL+pOObDJZWVBgHrlm24n1Qctagi3Ub3fgORnu95cqBvWOgt4V+NwxBuU9TG9KmLdTrU
+hE6ATrxR4TZP1EK57vWeeoLxfnCwPk45VHKyE/W1rQ7ktM5tjr3C6y8aP37gzY+tUAdEuSpfSzT
tm1rCraf9BZ/e1DA87uF2QANsvXsC3M5FTcSA7RaN97hhfuPqULEwKg4x3idqfeitaLHpqgeAVRl
l053X0wFf9T8Iw6/xcwzL3ZgfopV7pbMgrPqGZDD+L1voOrSME1Q1W/7wTgpQ7/ChB8caYSqF5DQ
E/8+P0cpwJWxtk+NzR1XEXOEg9FbZXoP6qqI6GOF2Vppa/AL1nBX2tW2lYivrCpcwvjT91Q1I3Eo
KFh/f57mZe2Xi6urhqXD+mW/5NhEBP16nrBgmKFsG1LZCpHTwZTqpemmftIoCP7z7Q0UUS5x1ucY
SzUcv4X1JZ/aPVrJefgfH4xu2TpvQgQw00Py6cHoiAYLInKer3NJqTZGctNiJgHSqJMjpiYXWwc9
/yR1HwZEYotY+OElCXZlGVp/UOT8832gcyw4M03uIss1Pi9lbgtwrVIy7WpbjN5ViUpPwPVXY3M/
xTPa0oBxPDWMfDK4drFGBFUQWgY+cfpMYqzdXRVLFGxj5m0j6Mx2Sl8Cy07ypwP9tO/kTufiaajh
TNex+P7TezvVUqUeCLy5+kVnLP2e0r6oxn0rarEP+3VoeoyJp4s7RJq6Z/7/HFq44B21aze2Yr/9
4Rr+y+FMtxK7CI1tCZuZX2+oxlbTFrRpf0UQz8rlKmcg0BWrf0LfXQ2HpVVIAElzq83jycoQ5DOd
weXg8t2HXvb3h6RN9/Cv9/h0NxkGMjR72kZNa8Xf1gIPHRN0BkdetX64L+ak1nI84LxOkNQr08DW
qdEpOW3I0LizT27eFC/zvD1SaKvGJZuT0V2og8nIsCfotCa1RzE3TRdi7ABG4zQTJVoZxU4NoO79
/vD/5RFle2ehnZx2e1zraeP2t8NPeQwLXvxkP02rpuEopDW0AID6ZGfWpKBGINuXKoiLcxFLiAjO
WhNNvfbC7vH3R6J9EqlNt5phmaAeOQh8ap8XC9VsfSenfX6FAh+dTIPBvY+EqWf/F13iIrZ3+HDG
VaH54zElj84IunTDXE/ZUvWBuDH6K1F5DI/7C0V5x0A85+RJB9B+Svu2IJVrGhljaSxgu5tIkcAm
3ZJA/9Mp/efbgVsTzT8UJUtoqvrpjigFjdO+1LCBAxTZuqFL3ksT/xgnMmnoyhS0GaiZIa8edP2x
LOGKIBrd22ZFdtOQpU+ZjvC+B5458U3VveYQa/qHc/2PnZ6uT6dZt1WDA6Uw+PWqCyAJ1kB665Wj
WFUeNLW0cZtdV5qXjA7joYIvrFp0iaaOOAZ95H9FdvaH5FoV40tVGcOdlCEUoV5fV3WfMjSj+1ai
AT4F/mRHKxlCTOJ0I1QmPhdsSI1GxBoN5B8+yr88fr98kk9a1NbB6xkTondFMsMwITyobvSHLZX+
r2eL+5Ptu8pW5fOdyWKGLoYMtKvm9sktJ7dhbfQot5IIfHyswo7tDA8FT1C+9pn/NXai9/l3XaUs
CAdFC+EHUbroesCWUulrkl2rS+jF7ZKxoLtR02IbMWXEcAAUzEXWQv4nEB67+D49uDvUBJfSiNKj
EVUVIhu5k777tcF7pzK1OhHGkvF34EVLFf0PD+Vnke30UJo8i2DhLPY64nPbowbaBM800qFe680T
PPoHutMC5m4I6G2EaiBEIzaVrQtyLapXH9fCpcG/vMahZdA2Z1QPcsG4/v7+1f9lrTCpcjWqV1q6
jKJ/vX8Vs5Fa5nTGNbOdUzlhKpoc+KEVaeYRrcpQWNpRT6HXhY4V30p4gEsKVNRomU7+SYEsvDWU
g98aArgI9HSWPj0eXxOrjW5eDSIiLhwgTCosTqdTF8X0GKC11pY0p80jXBGs7NNOPrL7amWA5N6B
sWKzZmUFrUHffY6Io6Mj+Yc20FTef37ZUOAj7nFV6182VAQZmQwda/WqJXLKiS4A2Ql8zRPOQ+9Q
qZGWs7XqsYflG0wjFWjoxtC5azU3L6GSu6vWQg0d9KbNAKm+uh7RECIEdNV3jHohgR9VY0QXHHrZ
rvWaRa2RsjG/TyPo3cU0fVOz4m0+Y1GlAdNSsotVRvSOFKZdBNH+YQ/5b68FGgaOQc/Acl0++6+X
enRG1fZiPnJaPEcdnFLXFe1usAPl4o1QlpH+M/Dwcn2j5PJb2DpvoyLaE10AnBCBDjbJfgsVm/DD
PDj6Sf+UVAZD/hFG2TyKACyzqOqcDIWh/D4NhmbVzx/u12k9/bRJQJWN+lqYgIPUufL+21sW2c5o
KCXJ3/Ndw9UyYAsq6VFGPUBOfxAITNgEqwTULj0vqvYVukZP5nvzXsGNdmuqxEHc7qk7O0RmmtVp
imcTBB1ijfuubc1FyvBu3UwmApbE7xObitEyu9lIa3YExWMh7CjekoAYsoxWyO8/378tE5ajmxYY
QdswXOvT8+jSlCH/KiJoz/oaFG24IYi02AymAIdQOXfBtCFjfVWPAqTsmMXPVYSIDHFTv0AzcReU
f97YfGrYTisXr1/aXrqh2Zz5TxsbICG6hpOU7b49bv1o7I9WwqxJSbU3tXMcQklIJCuG9OPhMVN7
JZrk2zDyGKOmqA+5AxcaxerQ4GSTrRmcP8xHuW7+aZP9z9WMDpuq8h7mcN1/NHfttmptXWrjFYgD
npdER6LnFe62EsA5aXCVG7gcJJOhBV/HIakDDejFy9xFUJUEHH0JOdIfQw2mv95tfn9tnX++/Tg6
A0EIlbJuGDQCf9kh2r3KCAeZ4TVNvHad9qWCZk8UL13nk0QKZWPF+6HcAPOyll6Zv8EHIKSmpyZN
ndQ+JATrSh9wZMPEbZPDmkWNE296PUMSjI1qZU4Sw8hDJuzEX3RFLV4kM8BLWJ/CyZQudHktdQXr
XmUi+ar7fuebHQqCAQFHXjvFy/ydLxEbd7oW7vWorIBygrDw47eA1gtsO0R71JY7yKHWBqfmWbUA
SH/ULYF2U3qmgwr/w/SOCqavaFEacXsubUcHJHAYRu8RyjrYLgRxYys2Cpt5XzURBk1PbYnC5xYG
0R3yLHVjIyR8ccYkOHVIhLAjggAsmgTGsYB6ZcQ0gnwUO0rRR/jjCExTQtBInamshlz9zjDEXpWa
Dg0QNep8iZ3AgA+t4NdVPXcVhTYGbrPy/3CZNXOeIfy6SBlcZB5hlap0Gs78eqFJki5jv+3/WqTG
QgaXUuyMSS9glt9qkzHBZJTd25nFq6AZ9FWlEKLTxcVXRwLiA3N+L0tr7UW+ffF186vh8X5qp22g
gHm6SJwcmIcOfFOXjKKwR5F8w+hsIXvDWpYDYqMBixZjSsfF6tkVwXUkVETT7RKtV9kStVIiZXcG
uexbNd+DEvyuGA2jQwqpXDsXvJZvrWJeWyCj+9RL0/2gye7oN8Srx+WlicbuToGAjDywoB3nAHBx
waxOjJmtR2j4RnFr6o3Yd1eBF7XneCiLvRElE3ieEjfBH7AIQqKeU5nbMD6thtshjk6yKhBH5x64
02Jg/1G+kmxECloti1VlA8VLbNhzPskXYzZlDME/XADzSpFUeu/zG0ETQ/9mMAznz5sEsoflsMrc
V9PNbgkKyRBJ4QqrGNEtqXXJKGcrU4RnVk8w19hnwNZP1CpQnlsF+u4ma7MbdL56nTs6Go754FNA
Oo5U+MnhZ9Er484xwrcm6/qzNJ13xYEp52XZU9KIQ2PxN5MvnVNV0ZRLEiRTiHYWMEiZlUqiSXzZ
ny1b4VHVkh+NV5o3o/S/2AJkhG7b6m0uwzW3DRatcLubZrRYwgPxmHaXmXOiee1z32LhjLv23XEn
2Q1xM70yvKVj5O+t3vgB9wSwA83k9cC53Te4JhaW4cGNQuFPTLwSrUdRSWb/476QNdps/AzpFLw7
QWAcHBwXtaY3QCMoWlrpyO/hVGo7bAOYHoobGqislM1TL2JKnGlp7cZGvTjuQvOH9A0awaYjOk4a
WccVo5k4P+tIR8dt7SpLzSziLYyniZLChUlU9r3Tna6g0+UvTpAjY2UBSBpdykRjdJ7J70TQZMfM
LyQ7KtbPRoZbgqbuhkrKbZdU5gJ6f77IY9zuvqtBh+w2SUXOq92SRKWTKrfFvu+P7EuL+q6l6yiS
jPaAKs7p5IuVZecum8RCTNyHBmNmscywKx2nIXOhkMHEXRik3kETRBgU0JlA4eDKrNT0uTThmAQG
biB97NYGMT3rlnzG9UhP5WILEAYWsLrEtLGDekSxUc8aKy1SxLZxy3457agIS/L+ooA1oJH1m0NY
EA1dQH1NHLwSMAVPpakDeCVJsk4Zdqctcg+zEGdKaKRRgp5XnsTxJoiNGgcKk9SFH2BeSaf2J3ZQ
UFlms6t4jyyUukF0k4g9dylRTWU0gi1v47Vqii9ZZFRH2Tjder4LC2PoN54I3jSPQ4mh76FLgOJK
c0PcwyS41wN50el1bEdLdVfetEPyPZBlldPgPIqa4QLR58REQb107pV/qnvUVOOHJLwaOMv4WLrw
wNw9PMV6rbjc49PHCuop9wkO30IScKKaF9NzW1zWTrDUp94mQD3/EDc7PSjCjS+tiaMzgCImFoVH
6ori7KxMOw2Df460SR1N7Oges1iInT+q+/lWi1TD2+aIHUJvbLYRcl1A0MJc6Gpp7/30W95+BXy3
8B0/2c0bdk1UYhM3wT6fbnxSIfG7z31ye5LWOEn30ylLxINWeCKz+1BH+HxnY97cMe3gVa2JpPe2
daFKmqXac8DS5Cjtc8BzrxiC7obbIBLRclyN9lT1tt4mwkUgGlbdHvn4vNjN1Uoq/C3SrPQAHvJS
pdm5r+ynuCyLs+yBynoSK3Xghx2Di7tYLGWSaNwrw8c1nR/FcSwuKdphDBF4TEphGKgBsi/zf+sd
s2P97dJTNAQCGEv4XmrxeI5IzpSFeJVmcSeKPHzoJmpSFsfVQ5aSGNT1unHVo0as5iPNWkUHDEPN
MYIm87CKn+fFVECd74gTOcx/youzD0iG7ZkjPJ+Wy6YVX8g+Mu/i2P1Rok2+xlH+Tit+Q7ttXIDF
FMtOq8L7EdztfAkS4b+mVg6uzk2LiysRrhpT/21uy1F/Ir+dclps70z+4sCto+407qRNGlvvxLtm
Z5FreCuMYo2c/q/NYRCoEKfi+IYIeJM5BlFUU9HqBqDam8pgVAB7ar5d+7y+FQA41bwpv5ojkoaw
tmmTjRov0mF4EplVrGXakgnKQRDEYD20JkjTTqdbS6f8SxKI5xRY03GEtLIQQCeIbdEoNzXF3NOA
9BehIFwMPhkCMvVImm/Dk5EAKUozbTgYrEhkwOHFgDKd54TN6VEKlDhMX2nj8fRPKjADQwzxVgYM
8ulWHOPviOKrU0bk5NA197Y/DgfijzAAx+HB9sG8DaPD+HhUEIm2pHbwpIKNafF8y0wwDoyVh8pN
fQhudb3S0v48GrVzpygSC0VT7ThFvDwlI2JzYpDnavDFygPul4BTeTOj/JzZZLekpnqYN0leT8gx
6GK51ZI8u0rl2SAqcl6aebjz5ezSs/krWDZIfW4gyCag9YbcMM7Q8Ah+66PkoIUV5xWCsm+YJfqm
kbG3oqCxjCfumQn+pa3dfDX91RGkeIASSrwpuoHw7UF+yTzdvwfItldrZxnT+tsjF75PyMODuslt
iYsg5e1Bg7d69arKPRuZfQpNQkXAO7JjD9tN50wvRFGjFv/JPWX7Cx9QYh4Whw7TvWw8ua1j7PVk
w7W7vDD3hUrOp25mxcd1QSjXEhb7gGsVvRFtI95o7JEB/1Yu0OyIVClLVzC7lmF/C6Oqf2sGe1uh
QsE72N+NOUJrOsADNEgep1b1VopwEO+jtQeIHqRocBApQ9pNMfZAFyoTdOQfi5PW3mWQAbBmWtu5
uETx0EZo6lqsNmn4fX7Ni7K4IBkyLk7zxlpASj0j0Lv5uab62fukfa/m7vP86MGycG4KKBXSjjvp
Lmf5kfuxDPHSm1idLb+NvQR4oAkInl4CO3VEkFeyoGHH9vJ9LjTmRw+9bouwtqjWyBPDnSb0dtX3
36yAaocsAb6Ykb5Qi3WQqelqRA29m1fLIOxs5Nbizi0psnQkZWoRI8nrkrPj12j7A9wh2MEOPVtu
3tVII4xSXVMV27vRidWJmvYjcXN1pfRGsMm4mGFrDdxKFSu5XhEa7DY4a/1w1RXfB5Ax+NDyas3e
/8nLMHEAdtvML66yM3yMdpQCBTGYaePDmU7YFVIBoq5YdABAD/PkWTTNIVQdYsmFVBF79BFwZn3b
htMwZHqck2iSbIzVQnJc8Av8htEDDbvC2M3nagKM4y4qymPiGuWuMdKnhsH/QrCEbnFlBOu88MG5
151OvsLY8s5RASTRBkE5LM+h/2LqClPOwe1XLE/GQpjtC/vJN0PytvOmeZCHgGvwUsKrlKtXB4+x
g0sTrYq8xUVyU0MC2ch0Vc5+cijSqt0R3PE+ggTe13Bv1tIkPC+2eCjAQjbLOK39lQd0mSlum6FF
o2QYA1ahBKYKgbYlIWTEQ/W9evGb4siEtlzRcNwNSdDdE5HCleqJ75s4ia6za7yFURXxlzBSu5VT
ElwA+ot+ulHcp52VnjNy3jbElrFXGeNXkldHNe0WHrPoSw8Xl3xFhwKUWPQWxWfs+sHB7407oVsh
cMaOs+izgZ43SLSylU1Nxs04zWfZi2jkbSpU9dMoDfdWw5JNMa876g8Y3frOb0vczni9iO08WELP
7rrmoewEGIC0f/e4h7ZBCeU6N3m7o9f9kTMZDFAA7EXfkjI5lW4MvCy4y3CIPXVNFuaw6kztgR1V
vHRz1yJ5Rrb4UGk59zB617U6ups60Rcds4A1WChvy5aDrBYi89hxkz3dNyagRjfGOwyCIorob86O
+NFuc8guY0mDrJCTlCPYgiVKFoWuudfIcZ/mEYeqE/jrRGl/mHsP1gjGq66Mm0hIEtaJHU4HrYM5
28oFKwYQ4/FbCpIA20AeLPPaOvXnueIYQ/CwUb+NA3Ko+ZNb348JfYmGd4VsFUhU0DIl+cCp+n8p
O68mOZF1i/4iIjCJey3vuqqduiW9EC2HJ0k8/Pq7oF+OWopR3BfFORMToyoKks/svTYAghBEeqwF
ct9pE1na6GuXz4JYFFYcTek8xFAbshtQfZ/rmmkgV/lLCHglCcWr4hNdWzH8dIX7DC1IOzWUMbsa
RKLwca4nlg6NMHdeFUSzPRtnRDmWKLnQ0toqC+SqF49brMqQa2WKjyb4qYuy3Vl6CQ7dli+G/bny
ySW2HQKBQ20dW+YjAKBuNrOVnzSIzN2+8PL4NbLImuuDInsiLALjmq0el6qxZgu06oV/wRBEKFma
F2uiGwgUnafpNvuna5p6G8Cg6XvHHlnJvd0UeLyjh9kpctbY1m9LQT4FI+1xN8YtSZlZ9M33SPuC
ao/HovdZTIaGuWb5Uu5U2RN8Kgys9/O94waQjk2JwNeuTIHQXTCLCVS4V7r1PdCybocTZiZ8IQrO
pHWM4QjumsL8TN2KtH2WdAye+wOv39bJhulxYm2DPlPeg9DZVgIc3LvKxE5JfOr7tael6XEZPrh9
22AlTHnkJXcCdKp4PRJefrEiL7ty0daR7sElH9IHtimRp+n3HOghUjWSJcbRoqGD44cChaohSom5
n43CqLPUuldcsyYuu5OZl98W5xTRIz9SYTMbnDvfPtefZBJjeFVET9KaW6vEa5mx4skaBneXFUZN
OCROuSCJn6CdvxHmOF5b+io41XXBBWDgufyA5HN/NShcH8LHfoRor2mk88bMDK7LTxjW9roZixGD
3j2L62DjC2xGBoL/zgOUz0SsWfdCMHVviYfEJMYgrnT5fSbA6FMnD80kL5jyWGzhhbvF6VVp3g/A
DukTvJQvtu4HazE29Z492x2BL8ZVj/031HzkNxnyawSCdnLCN8bn6TOa7A5L7daGwUovgOuLC3jV
Guf8/v6cklXSGtEmIirjKakGNu+Zf2qK2mRQYrxIUX+T6RQ+gOa+RzgWXDtyU7bC7jmLspqBBwab
t1QEJ8wRI4kBXflQhykCI9351sNkBOvLmyNouk+ITPi9un4izjbcj4TUbHzQpHfgJNwjsQbIOUI1
HvnaT6HZYAzpg+bJzxn873pMJTeVubgLMAQ5U/0DPLo7QwQJ8nuDCU2iY5p91fXP9dTtFzNYMzlv
FaThB0lIgAcr/KAnWkxumEy3Uxl1DL6yz4w+/aPEiMmJkn1GcZkeOOth1wJ03MbmTgrS7/o8y3dN
0rSbXMutbWqIbOc7+ZxRLt4fp7oGJDAQC2ujJN1FMM1BWVT5KS0iBPHDQ5na0Q+sSRah5ztSSdNj
g27ilqAmXIHaso66rehq6G+edb34MSX2YeJEvDR+vi9yrqiIWnc9qoH0LC+umHQ0P0ccwsQmjzrT
qeYN+C2TIK/m/dGpSxAjh1J9g0ghIuMhJakMNgYuJdOCdDiUh4wsdnB1fgbnLLy5WNy3cdtmFzeG
yJmNTr2q23H4oZcaJZMLjrqr/EPfk55HIZ+xuGcTkGPiK35N4K+grXyKlb0REeFqQd7AsEWipQB4
aU4Mc9jUvnFheEsw0liVBdXy+M2FIadRJWihPIyWh0MjDk7QFTv65gJVe2Fh0xSPDav6W0N26Mxj
ayUUcvaeBJ+p5gvRnbh43Fy/4/WE0W7cAbsHPZYb1bom72ATJRNA7iLctkGtVl5C8wyz5W40qkdR
k4DVAR5eKZmdKtt8SXKfWOPAAefX30CymhzG8Sdl5p+qHKtm36bjxgruVcMwqrWqBxeGJ/vBa6en
VBHOWBAqhGfLqrC9e0SzIwhFANAD87ecdVKwcJqsct1GGaPD1K8ZBorX0c7yTW5k0aZiRWujJlpr
jIJJC6FvElq0TjLTW2fD13ri0e6bkiixKb7TIuuXL1l7ORt9IIlKBP6uI5diVfLw7Ytxei4G/96V
2s+qVtEa3I5cYXbBI2wE644X2EabUHdVSKKPuc4CmzvN74hlYFq81gaT6E8CARfiVs60NQ5H49SZ
/is5rnvima0VK3wdozyt64hd3Ut0gy7D01Hq6Fcfm9ZgOT9F32EpIqBvsKIAhj86Lc8fdg5QCEok
A9kJRRnJ16d5MZzRdLESr2hsAFiWUfSKiPSgV+xNNI4ev63KNbOTYqO7/THQbP+IBPWXijDZl3Ms
mda463Ic3TOhJU/Yxhjiufj8MtT+G13L7wLJRApRH2EZ9gD+L7+F3rGKIlSKLqS1FLCC9JB0Qlku
eqhgQ0IsGNQBT/bPuef/YkrIyKr+7HiQy0nRIP3Fs4nENdkl9gB7szw549tES2UoKl0veOXnkTtC
up/tOIWpMfhwiPmNW627hRT2c14PCfHUdHNUqvKHdK2DcnTs9Kmuxa/Urd6i0HgKO4hcjaM2kR5/
TkYGCol/b/JvgsYJzW1sGc8ditZV7RT2JiccwO/tzw7h69tRNy3k0KADvSgF06DFfHDBFXwMXUgK
plvcg8aOV3CSAI7q2b4xSbIdP1NJdLvScLM9Pry1E6RP4aTHqzEaP7eCSrAsqMqsydW2EHpW0TWm
MN3aBJFvMAB+kgP5htAIYzZF9c8sqY/NMKOa6uaXQzjFYXC7OwIXiK1L5Glw5Cd99hNNOV/KJf+9
N71014zGAxlPN9eKsXYPRCiTPeKTGLEaTMThnkiPQUyqlzYRgxdNyT4QfECDAfFJas53IyKpl1vh
TbTqzq6I0jSSvcuiaI/pb2/7nU6ysDzpBLekTMFXYVtveP7hDGpxu1+j6tY3OKyPJg3sNjSdZtPg
pCIgyK7wdIfuOeFbleW1SU1xDHg7Al/JV8zYdo6mEyWjl4xZwM1C6I2+DDxaRLZj8S20fJ0HbXFI
/Cdt6Gl9iFxaq8oltIxUtbEGFxDfOp2GnYu5xhkWX7rIvjkhMoqMYAYnb88jnko3+aYi87sP63mj
Bfoewt330Ih+FmxrHI2pfB76zyqTEKrtzF9jRbSh7MXZQ6YIwjK6L6llptceLiIaqsQ4Sdkjkiwl
C7jWP7e2PCVMKODAElvvNMG9GTf9vcbORTLZq2VsHpq6Ha6TFtwlWkq+Nkkvm7HkLuZa9LArYNYE
ypi9PlYINiQzeHlbP6KhC47gJqgQyuRCn1WfalPDddfoz6DACiYhpnk3dSRKW4ogBHJXiOPMvEtQ
kC6syfxq6F9wRn9vNJXe1ePOYPNzcg2SQIO8JBiNedYh4yqfSzp/cgieJgnpE9xstCe6Pjr0osLl
IIl9t1guuJ2Us6023iS57d5HXoSUZdAZdFdfDGuakjWPMyb0bNARHXvew/JHOWDkAyet73y38N//
mVGIn84ENGH5R1VQNJu4m8ZNaMJBWv5w6dkvTRlgR/QCd9f7Sp1IsvmaEOdzYRw7rkuGIhtnYLNX
CNEzMGoAN5ImuMI+yrZvHBNG3iFzocpkMTfAJHMlMvl5VBBPAQNu+mQ2G923SLTdM9s2MsMe4Utr
526WeqbG2G8HzceVPD4hFDzOXgHSpxxvVbAO7LX8V+jUDJBCzjR/vF+AQJ4c3qoKeVUZlmwlachG
q+/vNPPJMObcFJMp9jL5XwTXtd74B4uWRWMwm7ZTRh8Vv1YU1VaxNpXlHYrYLiFYorDx6uabEaut
UUlyMSsMgk0CsUnwNmfGbDA+rZMVG8/cL7oXD243iPft4iGcw0yWv4FR4xP203Lj2RoCOseeVnbN
bVyn404m2Culh+wbqnJi9vXNrOpvrQ0gAxD3KmtMdOC2BSCnP+YloxVhy+dFxlQGxGxlJlvm+VsM
vfbT9bRqq3c+wN6A0yMKvOdF8YPUybrT9RgtKzOKM9AKpsbOG7Z0jan+eAp0814Qzn1u+oLIiXlH
VrSRvJuzMt8lVaxSGuihTyMq9BX/pfh93hfGbIPHdPhasLHa+Ix+SLlsIpZ6Uq1CnzCyIPO6i0PG
0grQCeBpOtRNOk7DwdZM4iq0+ilJiQHnf2R7ZVjajoaLtTwLspYwJ7tlWcXQD0p21Uio8gDeCSOz
FJb+nk2+nI46Oztr3mw7JenPRfXqq5x5gJHet25LCpFCEuUAP4DrPa/+GlDsYWs4F9vzr72P+C0u
yCgthaROd0jgRCRCmEcH419xTyA0xdWuSfFAVY0NeV4Mll76uUbJBjjQsp80iYc8rc/Cm2NQwMmd
QDFrDGQ8e9+O7Ml7iEynfNz1gSNvDI1OThMCZoYIMMVzJVP47zPPcCCKjYzkbBXmXnqtVItbHZbg
riel0TLa7ohvgn2M0z/lXkfFVRN7JsZ5UDkzBkJaeDhoQVJ2Z9e68yYgKIar4AWZ/YY2ONqh5JB3
kauePR4RZyYjw/MjNdoVF9cab1xRnyfYJ4cqIpt2sNKfImqqHaRhk3cuFy90zQZ4HNEeQ4Rj8/3q
Ral3K/L6Xp9oxRaPrj2kh36e6+O3uILQYvfAi8ZWl7hwgfC4WnTWlDj2dlueh5RpRiN6uM+iFoeg
QQAgrGnnAobawnSjf87eJ7qlQs+jB59U1r/0Wuuzy6Mfnu+dopI3qxx+jp0+XEyFxDoJvi6nzTQV
HhAyhdA+CNcqSEh1LV3Mea2B4SQglS2a4/aG+sJuPr/TyfH2m7B5sIkY0IkJvXlDtvUTxXxj2JBb
AeA3n756cvyUpPxshRYOp3LEYbCMCkzq8YcGzzu173zghdMMzmSUdR0FDS2PHkPwJcOnzcSwRYOD
4FAHDjt7rjqHwUqNtR32CuOc3bIKw01vnWHSvw6zy2kx+tdcIsA0cAQ9HbP5oi+NSYGPer3bLM+q
kSj7PNnVLgoQq6ja3PVe7B0jevDARXU3IDl7isgLlUWf3iHsDNcWoeOryXZQEOQBL2YEadu6cT0e
5snaLxN5Rgn5gYnXallKKaW/srKod4sMrac2WEGUMDbLbcKwB0Irg5c9pHiT/duQ7GN9+J5o8sXJ
rc+OAVtfNQ79k1ueTMa8g+EN75tQV0qWD4FqwOLHoH7Bj73SZJOuE22pIaY3KyPCcAbl+A4QKNMd
q/3yrZO8Rtg536VZUfQHNwy+ahqWivkGaQ2hVikggguNY75dXMZuhvojnPx9S8nyNNqIDMf20aLb
PBAYXGBOr9wttqVvDVfxTKAIeM9Brx0G1B3ub3qzRUTmxka1afXqJosg2i47EO5TB3GXRf9PhBl2
jlkiJOdS17l3u+rHMtAC9Dmuw0AOMDLhV5mlHqwxHrYEYqLFUOj4j7qVW3Rb9y5zrHUQTtHOxKN+
Wr7jmFjzGPW5qCt78+4Y9xTS10lVO3fWr0bWmO/snOQnLiVLbW6P2bZWI4IdgEA4aUJGEzExAYO1
jTBY9uIsR0dhD/IAuYpNahCd7do4QILp2STA/2psfcOR6lHwGT6D3A3fJ/DQY/lhbz5reXkhd+m4
fPQwZjy8UOpxQcltl8foBCqMTqYdE0atPvH+Mp7skI15ZIdHm0EpJdRYbDut35bzuB3m4ibtTJJ9
TD9YER6/LBKQI3x3qoFjlMHqstSJDfOrxnhhUziKhBVXZsfY0AbIVQVlXuxdl7/W95LXSZkUyIyN
0WkVHcxl7WKiVFjjIuhW2AwIdOw5cQvW4seCQSOGE5IZyifY6RmbWijTwlfNp6BObzVTo7NfexCO
NHnfRvpwnwlCV+VqoRm05fTLsGrmG0T8fe+K4Xszhw6wIlotj/BU5Wh2UlIenFTslyC3BM3pxS5Z
0c4JxsBaObjSo+/Eb9HMI9HKAsNhL9hzpLm5ft9wlQnnV3iH1mtllZWDTjgJ1sptx5PqPecW1zGF
1/xAdKbQH2oeDzyd6rlq71HeGdesODMmq2+o2eJdtQ3oj8iuc6V+yXhtBn6gwEvk7b6yW2fXpk28
wjjgHRytBoRpkkJs81bEfpb03/mN6My8KThkoX7VUvXVSeuKrXe9x8F4kIMVn70auzuN2NUMgPTI
CKZZPJICHjh41LOelGmYwjsU08Q7ExX8qEzju5ub9Yb/bngEKpqv47R2D3nEOM4bfyWhn9/rFfNX
23RYY8XjfV+a33oviy9mjbCkUIF+cdKWSmNB/8s8e0SoJpHlJDYik96aDiA69Ksx/2E1jbOKHkOd
UTx8wnOf8MIIQ7/btrNYfGEEjRPrA7OavOeJztbw2uSVJYYFWgJxiMEju0WOpJ4iskCBANL21Ty9
SfTZ7LN2Uzs5/fLiZ1SgE8cgzjauxgVq8hpxjxr3OKDLA7Ehe6uEIJlR4sK/ElsUsWxZrPEwNPxd
MAreBcZJ/T3vW3lQLVuSjJXF0c1OCs0YAX2JvQGVZmxdC51MKBsBhb/MNyEvlk0e+MXKi4S9Nyc2
LrakTy0JpgoGalGUgGfP7J7AVSA2MhNrrZceo89pTjQUgPe7+mV5FZlBB3AwzJyjkYyHYho8wkO3
rj+wL9FfYsIjznVQH/uyYSc/17RGY9/JxAhXEhbyOpJduWql+VY4lLfWAKy4rcbrMHUE+mXi/YxD
GMaS04p/LHgsp4BSnUVafXUC780mO7YLZ356EL8CkRruUaGeR0ucExnc80VTFFHBumxr48pwkdhm
Sj427awSaHa3CW146bIrbvj+6yk1KJVsBxApOoc0J/tjqZpr7sGrr0r7XKkaHEzIQCTE39pKg2Gr
TbQeGJQj6z5kU5r7iZs13bOQDIF3AF6CXGevsVyxJc5JK9QjRaagsp4aS9OPJhxS6STXvNC0vdMw
IOlIFN8juPk+qQDlOmmkuUtet1Qvyw42skS0Ll2R7AjtRnNY1NpxiHkVKkSbJ4dyd83UlL5ykVeA
AjgrBAszlkVEto+5dF/U0qeHnYi7918tvYOsMkvNukKntpbV0Rm9979qKaZ9SXaustS+zEmSrWaV
8vzLsrNHWaM1B2NqWZKYxyJwxDnTEYMgEbq6X5cGTpYbLcvFHpA1oIpZqMI8IZnL/nWoTcEJrglt
M6e86MyXTmJMxvBAMxYQXhq5Y37IZAZusZBzc/KgZpSTE2pfDTBCSKKK7pNtwqhUrQgOqjfoNkrd
Wbc5D0sM54lRJd1ALpPhQgP0rg0OPEffD3Ci1hnqrYMmXWvf24JsmEauldQIo8uzaoOzuuGJpCPN
7LpdOzO4h19vM2J3Oy9L88TT4qODCH1WSWm7UO9e67n7Wopk5U76wbLvLDwXiLUaEyGH1eFzFgnu
OyZyFF2+S5R9Zqt6nYTlUVrKojzpHitlFsek7dGzdOwbJROznjC50DnUXjRuXY4/eNDNpW/p5DLV
TKsyCvJdTzID6VV70TCPFbxDgiE4siHrLxMo+FvncThxQNdhQXBVY/sbQm3WmUbCYembWC+pKoUx
dKsyQCjd6+SbT7FIHmKdIJcgbPb8vHuQByc7JlAmSpIfaVIPq1o0ww2JSpiyEpJO9D0svWwjaZtP
EVRxN7X0U6JqhrxldRcO5kXrwKxj9/4SGAaTkYHoMqcr3pxo+DGZXc6blcTQ0eURC5jR2/U1cHW4
87qq93M4zAJDgjS/AcOUH3JyrPPWkQfBo/Zunw6RWdOfMa9WSAeV1qOdCj2UHghJ9XKf4xO6MthE
FSHui1x6j0sf59czE5EdrrBniU1UvoRZ5J6HYZRHx+tZshkgqcd+bXW9jfItMqgysFWaFBAQdtmv
oE65LAqIYNDy7fKyNRCTHfyewNhQ2SOfisBPVmoGFFOi7AqLWQ7AKXAR7RPvHCTKGOUZTJDvliVH
eKAr2OpfC4uYzdikXTFLeEYWiU1Tte2Jdjs509DsCH5KdpVZEqNY+Uw7IK9XMtrjbTjj5/1Kzmzw
D3PeX8w7OC9cz7M9wyKqwfwgKVeQseUoG+O2KA7TJAzgfxGHIU5dhti06WjcPJ2BhDLogMEwHRbV
gVGl7t7LGDz3QW6giV7ZRU2sJ7+hmEPfnNF8bbtIe2z02MAGRRajxcYsoUhPrX+4M/72HXD36q5l
k6FARMcHb0s7VEx6ynS66ebkIm53ix2pwOVdqOh+iHdn3hyy8kAtG4DFvKsTQoXg/EmalUEcrCA0
d2NjDV/gBK+OB29k9eRqwa/WTW4BHI43DTLiytaG6HXspL42k+Qf0n5jtkj9LuyHvQIRxnR9cjK8
j4yFuPL7rg007919VFgBWa1VQG9quIjICh846IxuxLMwoREAwRBUUCxTQTT8f3tJzD/9267vASr1
daIx/gxH6eq6S8o81G5Ld6gR4PFSsBgaLUKEVFEoJBwjwWUDvCItpQrIjYGJCu3qGawaWwvAzTF4
vrUTItWuqq8ZxF4vdYZZGdSsu9lPBHPAWylXHGzdrp/++/Nbf/38ttBnD5dhWubsz/sfHxe9OnOe
ZtJupVVuyZoPb7ANrZVnDvZhKTiY7WyAaXZMITg8/UjTtkuXb+BlXDEIP2k2LNNS3w5FLV71ihLG
3ER+Ub4WbZvsCveVfMRqN/YBBLgoiLd+PQFNKzmligQwck4WMVj/VCNRJwnRkLrdpiLsfTNCcv/v
L/snmsPydIYtGCHwdnm29QGYEGQgs3uXJGs2QPR8qIyvfTKdJn+Yg4Kp9ZYfMYCqw+DAOKYK0K4f
l8MOtdCitCvYH2/bfiKkNUrOBUBGI0U52hfRT8f+sfQjeuPJ439/7uVz/X67e3xqUF2QxbjlxYdD
h0mmmTUebLUKw/tWxfHGlTjA0Zk+AYXWVwHJG7wQ/X1oqnaX5Em97TU2Zhkh5+HovCzCj5F/9ViY
7CltQeCSwGh1DPdLM1fZKHzqWVtiByTW+bNnZGkra4PkHjc22f4YwYWCxz4vZZjtVtqWnvOfNu75
F/jjm0Ie0AkbQpT/EYcgBav3KGeBUnPIr+0YMdVYTj/MRIFg6CaLzgi+RtIHW8+vTrom+l1oDNmm
tiWxk46K9joBJPuYQw9drAs0ey6CFjErU16x8VNEWxl7ypYdyD9+pT8PJX4lG6c/hhaHb/Dh7oJF
VILYxhqM/fhCqgNDxiqGGj+CQWnJWl75bZ9fUotWtIkbksITd+2LmkadzgpeX7tJ9CreIZ2xL0md
rb2cujZg74YykYB2qPSPUy6+lKX6hbQKWG8FJ6PATrzDr26tlrtPCfxiEudN3funpQj97y/5J4yH
R8g2YXzYumXbWOZ/Py9mWEUfarGJ/HuOe59U+8XI0nCLg6ph6SuCs+g2ZniKatO7D2fveESgCeu7
vZxgTuZtWp2qhvCWXo8/AQdNN0WOwrloveEfr+q/vCQ8fof5UOPhsVz9w1Oj6Z3BJgT3V5zxCKct
lwwzXIe2wgtWnNpkqwredqYaW847luG+XWQb0nHkP14Sxp92SD6JR7QTZntQVN4Hx29vKnPSugwf
moF4LhriX41fW3fWrqwtfWNnhocPbaqPVswQm9XSOeWFrPLjcvw7taetuGzyHxbXv7y6PB1zJner
qc8BTx+uD44sHB4Fp0rnMvDNZ5kxQmVjiKcD0ntntTxqRuFu0OwLMJy9gk4heLpsdr5jVP2QLRZH
/H3pRmotFAHl7iG5DeD4UExK3fuF+xq7CHXIPyqYv11QA+cxv+pM2HD0D28tijxp633tzOktL8h2
T52O/N4v8bktT5PX0RkozMPsnf2fkm2wURKgvpS7Wd0ShYjtO5P6/78u8TimXRxYc2ECRuX3pwNb
Mpm5Q2rflofRdEvsLK7xa5iEv7YafBtiJnSUGnF6C75lmfEZBc3/fz+mf3vT8T63dQpV3bd4Zn//
IFpl6P68erllUzLuLY03bmIdE4oyVu6QHejQxl3J+nqYUqr8WRgrqeZ8NudrlHLu1svNgPd1CXAu
1Lp9EtgmfnKy1udJha16XiLSvRO1G/7ro//lYeGT05o7Bs59w/nw21rgAKlFHOfmCGWeXdW/ZoX0
vVWgV5iAqDEANLGKivLvxaBH58DDnFP3JjMEnKtkyQUPRR8ZuDD4v9MoBAS8rN8jmhSHtP2cm1Jg
ygr6ba2MJ5I6tJ2WtPpp9rb9/3+D+bCEj830y7Y/llalsHIttFzvFhFKCNJP657b2nlcqqciIufK
i25RD1VFjOae9QO51DrbInkn58yLpZNeTnDCCA8FUZgtNlMnHa792cXc0g9p8Pjfn/hPXB5FEUg/
wD+gf2bN2+93TTNIAXS1td/DyzobbaRImRfVY7xDU8Jie3LgWDKHsEvSL+cBNZk0d7k9h6harUUy
9phcRZwe2XGm2//+dEum24faAKclp6gwhe+h9P/907VtKZ2JIJT7RaspAxaSqAesrZbx1/sj/dbg
Is1xXKmgXfdPqogOy2kQuOMLG8T+rp3h9KVjvJpofU6V84C8lGRi0WoXUoiGtc4EXCfvQWug7fFX
va/7aghsdWqPD5pLpq+094sBJvWb75SywIdTEpC5Ots+dvex0XpHdxbV/feX/wvVaCZdznZmj3bn
D75WZvdCG8omYWjN+0H3wmcywVHU+6bYRGhe9pHefvKqMDp7kxkcl+VHlgr/Pkz+gSrhoOVCf/gh
PJ88QAhofB4KjN9/CFSwvZhqM7pf6qqQ6fixzMFSSLlu0wKkEsPmymKGlU7u7T3FLi8jKrn4big9
jElYYTrHgM+nz77IBD9N8yWYU3NE+1C2Kkb6MRCZob9kpdNvHYSFu+WPyUIoZzR5tKW8YF3WxI+F
YJjrdt10MbTOW48xwOqlipej1zJbRTacltazNYuza0ku0+SM8L2w7LRxx2w+GFaR7ja46pg46Cxl
Bo48LQVOiWXOtGElR9bX5Swhbecti0mKjSvjLqulcY1CIuBUq639orZwq2SELbTwauVb29HNtWwA
VssURRdYrBL12XdGPLgxKlpCa4ZVGuXOw9C7L4xTkE8mt7AZ8h+FyIg3IFQ8CmpmrMUFi6T1EBbe
blHyJw1O20SojY3p8zyxwmVENoUX4oIfw66jhOeXY42BJDnHpHws8ZNiEi5jQgjEL1uvYDQGNKJ+
9CMuevsfYSp/u09BSM6+aehquvj4ZsbJkeLD4z5dJrBG7l9z4VC8RuYPTx9QN6UjQxpjHI/LPnk5
Q7y2ro4dYoF/PDN/Yqs8nxqV3EpYD5zAH2rV0Gdry0o9vh+AY68MUnu3i3e/7PUTPqLusHyEhUry
08SfuKdhVeuKMBQ/n54HxrmbikxBYhYYDRvp9I+G4S/MPHSHJkp3Z2Zq/THF6OzaKvrKBufD9JUJ
EJju2vxS5dgW21JVL8YUbKMBOX0OEfJgTajDI963pYhB3LCmRIFhfYsaLByRLI11m0Qkc5B98Y/L
uABpfn/e/RlVYwLWApxkeR8O3rEL/E72YXYfOdoFWYm8aPMfrjHe17qD3o23lrIlH1ZU2jlCvoGV
Q61N0cl15Y/uHUY//K8GCWZZ06z9FnjjUiAtN/TSaGqQb1Z2B/pDR9FpjzXYiaw1X92pF3cWFr0H
G5hi6usbaZbONnRGa+WMMfToIn7J/dw7u3X1wy+snwbv9b1uVQRS3hM5ZyFFgT9OgGHmmM+DRfvb
l/QaQqsRbXcppVDNzTEyzCTRMNawdVbCI72X4aSB3PrIA5/FbXl02uZlUd6XAseqpkLEOR3iAZV8
MiTLyBSHNfLnqryrbLl3Lb8/UuIZa5lkHTPABktWWQZnBvA/oT5E+yoZ5I6dN1uVyKnuItVfcdpz
EYZGPkoTYanpJxAvS/zHCiuE7Q3WXV8z39IAtd63bH32mTaWpNaRaTebGYesORTlfUXCI8k8eb9J
VHHpJQG8WYJhcfJVsmr7cbqKPD1XZEceuqhLCGwuAdYPrvG6DJHLLiUC277v4kLbxW5dHw17/JrV
qCyHmfqQl3WzqvKUcTJxBbQLkXXyKv9h1IvTmDB2HjP1sCw7ht76opsti9AsfB6n10kPYFOm/rkJ
OsynlMQDu/cjU629mpU7EnHORrFq7E3Zb0N7GrGZCx3VUliydQlOXhw6P8wYPdz0L1Kw+WfzzkDR
ADLrQeCbx6K/v9PCXgp215m8DyONSbiVirNujvSJ4jKw5zg1kbJX3ijOLCPMmwyVjlrNx7ghnHAX
S4e1cJWa+4KMpCjXnnwiONmITfuYzfMG6tbK7dku/uPJ/LNUhpql01iagMzgJ3xoN5wmU1OmJeqe
iW7DoJ1MHeCcZ0IkUTMaMJdtpHdrVcToEVAvi1LHucJbCk0qULbqk2mT+DrG0af//lzWH6QiVizA
isDgU39QKXw4MCI0oVnOXvgBYh8yNY+458Cvdg4BCOyy0XT57b2WytXyPHVpxcbTxCg5z0EWsJKb
lQdHlK+EsJo7fSat0KYarN9CAi7nfwstV34ACBYhEJgRQoEbbNuU9XNG2EAdih3Ciph9rQlAI64e
nU7ASHCQIQWZ2jXQehCljIt03bg6k029GDCeNECW/qMJMNz5JfO/h6dgfebCnmYSQbn0R7Hksucv
7XZsb8vgbCn+y9E+0M+vB7vvtp4a/Z3WyM9tg2ZkzdjLu4Qle67FLF/kKC9qN34gf1gZDw2nrh87
L1GUvQ/iJkaop8gPb0sppovPUjTNYTlco4A9raE4B4KkFiD2HVTTrj2cGqrgDR6c/E6+9YF2XsrZ
zo5YzrkVWmtPo2yZc+y9EBG4jfjqRMrkHTS8fcvK7IlSDi9kAkxxbDJkGk3h3jKaMFE0B9SszrXr
nZA0xvB7b47D02i6Lwt1ZdS/9l1zQQvor3O7ZcedyS+mJb5bNl4/KHxyo6fT1pRhu1uMX4nbMAix
BgwbHbVa3toFg0+58V0aj8jynqsQyaKFfHA9eiNaBc/a1wUZXuXJ0Mw1DaD+abk/cl8RKxcnn+YU
87TzjSNRyQr9GzfJsihwhHY0WcjcLZXeOFQocNrq4jKlS8uRdWPkPrAkzA58gXin2phljSLZGuV4
XY3WVmbxT819Di3rVCMkgbNkuQ/LtljWOfNHsS0aqKNO4aYbW6XRzsURRyddA6j0kfVbA+EUUbnu
w9661XUI3stBJEdOys6b+S7Lf0WZZcMauVK35UuNAVVjWPQajgQJy4W7v2tM9RTD351bNANdGvXo
VGJ6GN7wNv0fdeexJDmWbddfedZj4hm0GPSAUK5lRHiICSwktNb4ei7PbqNVZT92s8kJaVaWllVZ
Ge5wB+4995y91668sENNIze5ZQODdpDdx5tfsgrVDOnlmZkpHsu2Zq+heEOji5hlmrM96dvWWoyj
h8mIpA10a0A38lmWenVlNN2175v1r3NqpOmPMmTxxyH+RrEh+mauqxssorhpCp7nsN8Lagn+bSpO
BZhnACfZvsDrtivkf9Ug+v2IQh9WNUisVxUdDtk/dMw1spDnRGrEU9CP0bo1IHguKWrGVotSnjs8
xUrUHhsJ3B5b1Lg2s1b9W3n3b8VDPJY5//yfZTr8Kflh9V0e3/Pv9vcf9f9i8IPG3vq/Dn44vH++
l//x8N/pTXwX9Lnnzddf/0K/4X/GPkgK4Q7MMSz9TmczdBbUv8c+8CdsK5h/6OXy3Sr8nb/HPsjy
f8owvqihRYXpjqyyExKQ0EV//Qt/JNF8VUmTBZ8HcFH+d2IfftUBf1zOeQEaU4S8gAFh9/pVR/xh
Xhamk1nVZMLvjEH1AuuYlsrTvTALQVWO50Dz5DFgcfDHXcfJzVJe//BZnf/2Qv9R9Pm5jIuu/etf
/mEU9Ov1uUY+BZWerXGvY/7w+mKktiwb5bAbZn/pt5n0QKDpsQifpMhci7XsnLSueQ8ylM2hjsxh
WrN8C6LXq9capwX/g4iBRV++RZFqEJeBNVek5p1GDNbAn9ZAJVdm+kq0F0ayXa8u9jx9/PNr+Idz
D9egMz63aDIBZ5N/vwZ5NrIFvkO/k07iNtjqN6wNq+iUHlARnLRtdkSwtpafzaPy+H/5ytwmf/z0
SJIEWZha/a7Y97f62JynB2y3D+FK85Jjc8xf54fCaw7msfxXC9LvZcDv1/xbfTnppC12Jq8sPGTn
YIsefR2dUGMclG1xnI7FtjhI5/xfvSoj3N/Kj1+vS1YHhze2Rai3f77iIRt7IAhaDzOrrh3Ui+Qw
tjCvnq1jvJ02+jZ75HSL9DO/zVtpU691b/HTteaDTPb7Lf/NRw+0abfF3vpU/GHfnLtT5ce74hyj
Ocz8rF1HwaHDWSrZ2LvYbkK3RiQ6+pxhMLuFsL8LJ4Y+D5+mc9hdIubDgU0vRj4Qw9h/SIUzXuLJ
pTyzehSrLoCTxJM8pJwEYYrO/lj6F/KOp9Tv543WOdpLtQdEINr1tO+Gi9g4Yu2TgYKvX2q34dEa
dwFS9tg2FCK57PlnLlySZNtbOvMvBK8tBA3DXvvRSyciTniVX8QDLEC8VeZ7fa2P1u6xXSm5jQOC
9C65dEgGXuPGHDK7f2mwT55nDrR+Ts2qOT0vueEFTpxgmSF5tBBMt9JWauIKEngLO0fh2K370CcR
qs63ff1t3W1X1Y/1krafWfXaKTe5+AnFTWOsEdNOn/Jh3AmvgBW1hPLZTVa5vmXzukexfosfyQFj
/w9pnWrmNp/hx/KKFWxIXFB4+cd0Fi+3+F5H4il4G3p6Cm6jENS+5jc9R9y7qXMt6vffVB2DSLv9
MfCWfMbH2YvX4bq+KfUFL2XvTYrDl2St2928wyw7PutX8Spesk30qLz0XmqjWua2zQ6kVjgESd86
96txZFf3USidcLLCfRm3Je7GzglrB8tXJrvY7BDJdhvyx/10Vay1A0w2W3Vgb1xGoL0OCBq79tJj
WTscsfb4s33rJP5E513oJnbjQDK2mX3y8gS6bLIXSIqn/qZn3Hy25MKaUT1MIB5dWC/wmf9sucRq
Y9mRQ/a4ErvidxLZ1fN8ggzyhlKxsy4h/pz5Bo7CpquKzK/MShsl3Vx8iN/Wrr5Wr80rNwF83ZrI
rgQDAn2htQk6x+P21LyGUDEn/BH9ovDip2ynCwJl28YsVt0jXEsnOklI98snjeCZxeUH6GRZQjq8
ivMDyEblIp5NDG7FVUP+exU3wqV5T47apX6RLvPJ3AseeXuespc9sk6c2eW47i72o+6Ea8qpF8PX
9vcPU3AiJ9i+dRuL/zvxa6dwCz/y0wMmW/tVcpAvP+o+UUHevK7918n5nDzTn/fpV0LSy2v3Hp+z
Y/DQvwyNg8GBMEb9TJgW4jJ+mmpLW0IAnMCNnJE89fdUWRHqlhROVLvEQ7ejJ31IyI1d0Ut1G+/k
YGHnnVVPQD1bE2PtGHd0zZX7bpqvUewVKluRjZfEh3YM29pWvxJSgl5EqlNC4/UR2+LgSMXiVJmt
++1DddDpsMxIa+3cFVYlkX32ssoZWnqg8G0yDz3hGF5i4Va+GX63x1k0AZPM3fFnrEHkbWZufKQM
w6pVfBFkIWQ6y5dNT6NOflO9cK1uFZ8kUAc577P0rKxVr9vgb6LRQhfE74/ERBzro77Nb8JuOY+X
4ZOZMunE4BTgmvBEtrMdcSeTi4tJ+jOp3PzCIDVENVzSF1jVphsizBcdjP3x4MbW3kx3fU3opdtO
FwD+TbtbujMWYBLga5mMH802MqBl5wBV8OyRhSt5I16b5+Ih3YW7bt+m27K6ydJrZXxY6ZsuPBsv
jF5eW+A7qLnIEeTwVNrtYzj/wK0vOOM94Smduse2yD6QlqLYdO6mU/G+Uo7r5DAldvyBc24CfE2K
ejbYuCCiL+FleBzO1vOQVTlNr5roYlIzLV+vYAGkcs7F8MXjif7Ov81X4yqfxfN8ymnU4Fm7e0s/
u/fwlTS8S/gC1DQbu5WoD5481ThLycK2ZxJyi/GBblUdOncgZ/jePAyCSzRCTayxDTtzyI7NFbOR
0z2Y392XCr9zoF3npMO+P5bbgl1JzLfqjS3G17weB3xma1ug7biC7WDfeYuHjMkJ9kDRbKJ5l2Pn
TfJBupknHtqvnLdzo+ebfAU4SHK7uOLXKr90cYcFWk/s6sG8icNH2n7N0J1e8lv3An+IW3HQwBHA
vc22nMisD7l3saeXfHA8+yVdWhTLw23pfaj2ccWRHNgpIsgs29QT/U7u0q24mdKXxHxt+4PZr8ce
PAUfi0NWegkPs38MBOJIXBYJMI/ds+oaB+ZWC4FhrOyswyjK8P1Z11wCoLRTunMt+ZVy6oUVlV+z
S5Gq4qPfMwA91Q+Bj+E9ummR02NRrmkGOQVeVoBFud1VHnMVfDMVLh/dDUNPHXYinndUndjrYYHk
3ISxI76yAXKRfJSudSEd9ytqyUDjx1bFec5fdQ7GUe+TKyjMm0H1McuiI0gjtJv0Zh1VQsuJv83O
v+FuRZBdpOtiXbSOLi6GWKBGdvID0ik9y/vuMnN7kmzavCvKLgv2ufphqVCscN1vWnNL7So1T3FT
OFWOBGBcpx3oBdqUbjI56AI1aackuyn7wGFuIxi1kbraRAtE6S3HkqRPX3HwyM5qUON0vnCabyyf
F3xgLQuDsFP6o9Yf0wua6mv6rp2qF6V8y17Q7ZfP8QOGuyd6y7bUAaKwAfi601V6O7NseZ1TPcWI
gb2qFmwNEmPEfLFcF/Sl2cBCegFQGFzVomWCD4T7sxjdWXruk2IXSpJNx8MRNzMb42rxUiJswXus
ZyKOL/KDBnAaAFdUgussHvuHiJ9G1uWzdBAfa5zfNgj8ZfZIoqd1wmBruoyfCjouejWVXcfekG2W
2Gmc3ufWTD9LD71R76jPxqPpt2fYZ8kK6TfwU5gQ6UP3hlwmxosqAy3cGepjU5Fa5dydR2jh3LRd
gwNy6w+YztkTHgBz1z8Ul+xboMF14F4PTRv3J78pP+If0MKvUYp/2dafon36HByRAAqKjShSCpnH
2MtX/WxRtoXOXN1rH1leY2jKFKB4ZD3bjS9e+ZqB1Mqi89/i2awxOuBCioOEsS3rldgra91MLsKL
7qhPkWmzSaTfeuJavSOJx6Q9CPTB7sNfWjftDQqxRiHk3wlj0UCmVO3SblxVDZZS4VWq3xFukR6W
HzJ19sAOWNLLSM9pKn/++ckEFtd/VaijJ9Y0qCkMzn47mhhWP+RJGA27NCY66TvRPrL4TVI8dc7g
kLxqE5bNz0L6Mabj8Cnp6yh0l/Es8vVaE/SO82g1jpEdhVdW7/mc3635GHvkvSTvD52AjeLBSJ9S
Fswmh0CKNoxAFqdoQ2/alm/1T6rOkLhtSKrrdl0cijcuFlWzL7q136zmNRlxbuW297LQXVzu6P1i
E8jrUWmxYRKp5pIMdhLsD8PObdJ0eKz3yR6yEOOXMnhmqM/+78vZo8mWuzduyjfPHK+5PJQGEQ47
JfTkn/l9PohPWvAkr7Kn4EphvW4P2MWZV6iVD+yYgqE6Jz7mH4RbpC7u63fAvjWVeuwtrPd+B81N
d1hFQvRLa4YljBzTd2txw9Vd/djvYGr1T01sixw7Zc1NRt+Edle7s85P5fOyJZYItf5aPjqWqmuz
yh9HGL00wETMeHZQooqxVsq+f4naz7q4Ki/mxZjPIMCb4EkAF7JsuPa+/Rja9XjMLxaMFzK0G8mV
Wh2oop80W7Xej/lR7W51sU1nnBJriX53tJbU9TSc6/5khltcMOKwUYYvnexumuP9sM5L2qJ+OqOt
poAiCc0Cd4AHYC0y4fqI3P6pVVZaeo2Wg3bIOMExAPYyy9Wu7ch5wIZ3WjndTVAPOlB+JKNqc6Ir
zz+FLUMvB1xQTzWVoKU8CuXuqoGff7cuhS1+9gpmYpZwbPCECLSJYGMjuicMk/B1nagKCdaoakf/
LIOT+aFG2SuAUqykrb4RpvX4EL9McufXlvRMaxhO3BE48dw+wlNzFgkOz1iD22At4g4TDnHvSuWO
RDym+e8630joNKtMc/mwIm8CSAoZQ2f3gYG0VoxdUbjKbeEXi73Lz91Z28TzrZ856qZHXd921q0d
/NqX/cFDYudl2+zJWstbzbd8zRc9y9XxnOLS+SjivwmO/60W4P9esuvxnXnaT/n/QXuPhvwfljb3
vXv/ex/v3p/8618e+wJH5fsfm3u//sbfM12l/yR2TSYgTicBBa0Rq+DfmnvGfyKQMmWU2ar2W3NP
4c/o7RHthPDUsnSRv/T35h4RsTSSVRl8/l1mxajl32ru3Zshf2juybQITYLYGMZj7dAM8bfmWqMJ
IEvrHH5/0hYr2mHzTpT0lyimKiUjFL2+dtIT4A6m2VzLmbgjZqDmPhLkG7YauiTVXLp/+PT+i4af
9Fsnm/fEBcuaiNQGxwPxQH9u4MhtTBhpr+AqKbonSVAMWB6MajRxwjBai4SxVQgAQnOaLgupFPi4
heBfzBnv47o/fSyM8+79Tl0iaFDE7vDnt7BETGNEEjOAl6P1VLCmMkpVd2kE/3poQFW1jKi8VjW+
/tW133/yn1/5Ptbk5TVEoiJa1T+/MsGzBUwQSn8zJXkCO9iGKBnZB6HLodKIBxgS9U8WDIyyOoNO
miLA56jlO7VJJHVWD8sn3Lm4OktqFbXWkaYCVqPLoDKQg9/oFlMVHCa5nU59mrEqRTgWIuW8zAAC
Fjwotwj3I42W5A3VZ71t1a+07fAomVPk1wI1nMqYzTbM6l515O0pDYXObUXxTEATNXPcWytmDAgr
R9Dr+qA0TtKwARuDpN1mEwRVXRrLRro1I5C8XOnRJBd8nQWTJzeqxLegiFe/jNWzde+KNcOu0o3p
HKvlOpeWdSFHwjoI36SaqVdffQVigDyXuHN10ZMr8zBzPRcTjDW8qADlYku9QtODXFIqy8Y8ET5E
C6sXF7+Lerx/CmX70i6fbS+1D0UcQxfSTbcw1PDQRkN4kIWQc61onTtU+hCu7pb2WVjDDMt2qERN
jxwgPlsCzy+1wtaEyXHwxXCuHscm7bcLxBLbgk/9LxRp1m9zcKaqRHESn4UjCNEiq8ifb5NMDaNy
ZrJjh7F+qu6JhQawWHgVcGeK3RSJBX1CjvRC86yA3rvEwDSk5s5xBpJ2NCIOb1IZgJ8bFP6g4LA+
58KbIAXxNmsJmNUZFu2GFs9IWkWtW4H+50iHxUAMFbp8XVbuzXzJXKTFfpEx58L4r6/EpAU4RsoH
lmt2PUxlPgZIJdOVy1Skn1nCoU0cHqHUB+sEI/R9SJ6g7ZSjDSOtlRIqCIcFrGxxZGylLv0wxdnY
G8XQrdAocRBsaTTZShmvi4l0RVgkuzRMrsN8wdOdrMHZ2zqD5R0METg+QwuC87wEQv3a8BU6uPuy
taCF7UUBX5uptC07qRwvYpm+llJ1ieu0XfU1CX7tEKxUMdmKYR7baUZgYjBL9DMSLdhVhXgpzCD1
06JTMK/10NvUynyN0/4St0wQoVOpromp3dd3wAiCA24315If8gbp3z9fLmRZu3fR/7heyIaBUh/p
Gcu4guj23oX/w3Sk1Np5QpHxGRnyJZ5RPfchTF59pPPaW3nA7YzGXVLmq6pKRBLM+klddQE+/3EZ
JdYyydpWAnAXReneeJZ8fRKDg9jxbOCSwjXKMruCvnpKJo6ii4lCP0lp0RDS2A/9ssG53gAGGS+q
1a5LBZ6JrIgCsKf0MmGXcGWp+1rSwZaTTHjtMfqlPaxDnbSsrZoPM567kLTgoRRWzRw/Ia2V1gOM
PbfN6sEu2nWYZOsq6LiTRV10oQcxLMmeZkNWHkxtURCjvMaxHJwIQsMcGWfjIQ6mzVIB0JhKuuIS
aQJKiERxwe2QVMl4obczMe1akXKX+nLfoNfCVNSZTLMmAcwIFEkHmCsI6TB6NcJM9nUNbOrAT6zL
/lErcpIDy9ugxJdcCeTdbNCPCPXCzebM2hSDhYYnGyYiq/SHUiQTPK2NaqV1ybDpEGdT6OXjVWim
XY78zMt0mLbFyHm/4HEo5KLbSplGy3MMQ/RQqCgNDi/9JK0icwTVLb7jgcGUpoI6VsVmg5Q1dHJR
HE7ypP+wWCx+2yzvhAWUvlQl637aBI10TXRd2A7sA0TOCqtcrtwJdNBZysE4dpYfilrspFP7agLE
D6UOhzmuRgc5dLepZrpi1l7PNe0EFlgEF9XVB5Jothox6GqREmKwQFAmYDa+qG3vSQZIHw7gVV/u
NQbvUiKfM2jeR0WM03VbqG6YNDTfeK+PML9TcD7LU1u0y2M3DMDpk/oDyIDKNdbwLFDYNpZGqkha
OtUchqugTi8jzDG7gYq2ZtAP9qyqAd0Ndk2wAV9FVtD37NzI1BFts3VqXXQehwSORpA4mpbg4O2L
A/vBUQmgALbEtzUDZ3cp/tW/nSWIWtOqatPGKcENkGpkvg4Km2I7WN2+HiRynuPWgd4fbSNV3ME4
oY3fLh+wWsundqJzEY3Z4EJJODFRrW1R80kRiWwc2cKulBoUwH3sAaco1khsi+d79gO03iIj4AHq
VZGluwqfFw3GKrcbi0CELAV8skinBbCAkiA2K6UVDQyjpqEmZscBywNn4ztacVHFc9MFr9nc4yQX
zZSJhmnYd9i+Eje3eYDDv6jfUlmqJx3nLolyPUxqaH6BliZYEMmjMMXCrqThNqhC4pD4la/CQrvE
iZAfhbjlFKw85qJc2QFYdjK8AneagMMIccqnliVrFHzVVjP0r1J9zRQav2pC75mUgV0v1fTCxcyX
B6XbRJ28gTGwt8gn8BEAnVIZxUjDU+JYsBKQL6BHHnF3RcH3YFXd1pzNMyUYxzEpSBhLCEc5MbBJ
QNpzUqJOnUhhoKbqGdi+4gdPbrAj6yfzhqhYUKmI4gO6/puCTEdJZPWs6uM+lrTR0WbhmdmxU9TF
BTgejcClJ/bDWt570zRXgzUwhuoNfd+M0nMUwJJvhXRVDj3PF85bRgfWUZADwZ+0JDknynDTm+Yh
H5AKzRZS+l5DuynN1oKSW3+ojKXeL1oL+bM+jlgU7dJquyMJJTBQEPeoXH8kbCOFb6eqCSgZ5Go8
kgQFn9skpSjTbgCpZGfm27lasVyf0JfwPENZFAt6jEkh+qj58/MY5fkZk8XgWyh6nLonbrFTvjpd
7o6RNniFgRpGD/QnsD/PLVbBQYvnbdHfJVoWUCqh6miSqMZRyk/l3NKxoHEAwaFZTQmVxDA9533o
Ze0w0TNsDEck+G2FYB926mK1jODBtgfYKckzkupdLWv5S6d9L2UaP43tZxGW4qFquZ06XMMvk6W9
EpEdMB9g/JdU2SbTs6c+WEw/w0g+p+Xgddz71DZCCvyDhbtkh4LXVvVeraP8K0tyQe/pys1QtLsk
NKW1kkIjKkQw+Nmb0YAFSReGXaiNX/oikO6q+dEGHheAhGOeUSiAyxQADsDKjHWh3vfyRL4VrOQr
XWQ8VMjqYdgkykxVXQEeNtVxaxXwiXWrai79vTPVEzvuAh+jdR/w0InEHBF4tZnMhpY8EXt475ry
XJTFANwODKFVaoxls0X3LbKkYLRE9+wOWlYRWSJqHUxOKgv1TiElAlCIUPuBbL5msZh5ooiSV6nY
/gTrZQGaGxsI9IV+GyRB5etdeZdU0zUSJsG31IyQEaXwUXw5WbXTZ01EB2WOHpuelVQk35n9aVaO
OPNnn/fUuNDvilslKU+ocGnPlKrhS9lS+SKjWTXJ3gIWxNWk6lR4AmC0uakPg9Si2NfiDiNDIx4s
1UIJVxkHuRR/6iIRaFmr8t7sREKFpGsq9NU5v/8SDeLXVIJ4hSvMoHyMqlVV4xyyhNe5N6yDwHHY
NeroO+wwAQxZmz+MUvuxNOPiawvmWEVjDBCmreA0qGszs8U7FFkxFCY/CMfKN+rsPncJ3F/qyyBV
nkPFJC0uLY9kipXHsqNvvixIW1A6g1+W9I8ZalbfVsF3OCLWSNufcrQkYjiMeffrl3lpAQnBBq0i
Pd7qEFyluV+26ogstm1N8tboN+ejfmoHqYcYrT5ldySLlDDPGyBN5vfM6mAmLILNv3xKtXqjkMcA
qyxsT03dtCdNnrKDuMgr5qINoQBNw2Sj7syCZOyj2cNNGuLM8hvqFU8sLNlV5UbfVywn99SAPTfB
R8S3s8xGuGuEYF/X6rIis8ce5IHmUFAcG2EY1gg4aXpWIUyolnAFim6LQ704bCvVolsKtFSVtfW8
vElzDbU4DlRnUiFzQjL8GgFNXfJCaLdKytfHLjYhK6OpaDTZzVIpet7NmiJOFoVqv4wQq2E93uCD
HGBZReDoKCAbwcqPmEc2nGSpAgTdbcy0c1RilKga0xmhmtJfskIZD6IkFuzmIe193tqiAncvAI9x
qRklP2ptQ6nqY8HJye07EMOSfhcRSAJs2WQcXtqoZezAw7zLdfAO2WDQgNX11DGSfniSg0RkYFFV
eyOVAXQq9TPZJrCEDVX105gpThKpAy+RjwSXwKctg29BYzBbtJH0JAXV5JUJc4WwXk5moxGSiOzm
iwXbjiRxegcSh++Xnj1PqALjXB0h2FTTSZXM4onI3fzaJAB4LYxVQ9oH6Hvn8pBFVXnoe/lgRMK8
JiG19/Gs/qRDN+9UqTorWSusSPqCO9R1TJv15jMuhjuCMWwZefGBD8SOi4R5Mp7rS66xf9eYTFhZ
KDzMqVVc1KFx5yaUcIS1EfbDeRdoc/GcROU266T2IAP4mMou3op6rFN+E/5idrh6Mq3bgiEf2102
1aItZ1r8bDKRToJCesI/Bfe8E3ey0i87wo8Y+khL7raBmFwiKMbo2fZRlSQrAb2tk1hSfEljEoGa
WLvoy6GFQw/3e1gPQtpynjCJyxHVj06fjU2QwaUP4K08gWv7DMO8+prmyc+M9TxJxQMPOTaqpZJc
WH3IB7TOn0Yddplk5rtaRSHyooeWcFChxz+oHTxBNbtqgiFvgtq8K0RaY1tgkBxMJYZTOjPxnyKW
WTES/XKqsAnXSkNhpzI/D3rCCSSEESm8QFTSLaQLkCKc1s/KwFDSBPa1ZLm10iWSQor5Qe4mZQ88
SvICEx+HmEnaCuCxQkshTLkEevwDXCkHPy1hK8uzngf1bjDXObXRKhEC2ReMkEn6EOUroc8+AsZh
WzEW98o4o8YI5AZyjM4DFHa4FHoOoLyX1ombur9Gc/bQFr2v4brwaG8BHjQ0ZStrAYfgZcxcq7YE
t6ryfk+b0FNJv3lNeIrYiEZUKGMLLk9OZRyQ2cIgOcfGyTa+tOh8ouhAqlroSmaGCqafkAbJCKHF
NNosEgncFiu3Msz6tTKMFWLbwE5mPWcIkYbrKh4UOJrJNa0Ea1u38+zHkOJEs6seS4YsYn2UTSMC
BcrscqgJDMNYvK8Ug9tbCX1R0Btn1IR1PQ7FQ6Qoh8lUn81BYFrRidUuAMTotbmarvNeJDBaio+a
wYyaHsWTQGDsDvZG4naTnJwnNXWJ/3wwhY5BcaC6NSuNp8SptZoscjsGmMvtiIpoQg/tmAs2kiGa
07OZcV4EJuG1Zacjbdfjcy1OrQMGMAMXnB9SpTKPoI7umVHluDKTJN/rNJqAhKNmqcpo2g64f/w0
b3igpJ5czN7QNmG4PORRu40CS90K3bweYzM81YuM761YXhqI/EdZyj8lsS6YFxqLm8M8crHMGKc5
Y+Y6B2hQdJnMxLYggU1Az5Sg2lD1XN38omOEDSpvQ833jaU8UfXVbtFSz1CM7yoOOwZN4z3jCiQ4
ZhbZ5NJsf21OeYRntFGycLs0ERFtcnZuBmBdpSx4Wqp/ZUaUXKDxG3bVCrLdCD0RVYsprWomwgpr
K5RRmrZdx3+v8yBw+4CpFJHo2qpoUCdwIP0AcdRIIFnyfniU4QZ7SRxP+0nr7HlW4wsmJYMwpu96
qRjPWfPgs20lO6sj3FGWNzoN65VMLrSXc6JgCpUqZympok1oKq/xUo5bIm94qjkB2k0tVQcr7atT
0wazp5eUhaIw8sEU0VGco+4B4+cXmKJ4TxeLmBe1Tw6WUb6QNRtc2kDzZUzPq04dkI4WkrauiITF
gynthb4mnV7pX7MinNB2AGaLF2xGdbIJKumtC8cr9CnmNZH5Wix5sy8Hls1+niOGwAk365yJjK36
70W9Z4yW9XpOFt1RRo0SAqDavluKXR8V1R2LHVwgzV0kwkaFkDKuGXuBzXPB9CeKZGsG7bAtY7F4
BiJ2gdPD1DOgOaKkZbFrVAIo+kHU3ml62lhNNsQ8VI9AVY1VJxAjZwRq9dKjcDJe2LvET1nAa67l
g3EENQ7QSVN1BBs1FCs1ADY/aJsB4oxDNfxamkZ1a5Nct5NslHaZ0hOsVQiBr5yriIAsCSjco04T
yrEyIToWRrRa2oalse2TXTS0Kn9PQ8XRDfq+TH504p/VUI6OFQMCJ1F1weG7rn81sPwRNoATU7p4
Ygv9dgksRogwziuZAB9TEK5VJgOFFuZ4C2xs8rsiDA5li+ZCjsZTnqbxLuIq0aswbozzxdrBdEIL
xwkdVCm43FzWj7qKR5a4cjb7eFhxtroD9uj4yF0uH6O7p1dU+tMyd4xS+ubQ0pm3FUvJX5QmqiCn
tqRiqlPjjuQ3nltjBIZOZqUt67NwaPpi8Ic2JQDHMkz0CvSVQL7TcZONvT4O8cZqq9AZs7A8FUZd
wl8iDkqAxR4s6F6GTj9oZiUckinBAqvOOKMQ80T6co4JnoZtLmWrrB6XbcUMEC0UqTWk5MmCejP1
gZtnCsrzMr2FDQ3VhMO6YehPMwfsA6YU4yBG6c4SyZI20xFLWG5siFXh0Tf1+Z5RNjIGHuuHIUxP
8QjIegn0+JmsByKTsCW7bZSBhbHoDuF9OudJZq7TSpsfm6VwQFcRpJd8c7pEFinmpyaQEKvA83oW
4V8LSkAHOSb2hzYTdEv6qZRdpKyk9UMjwuMBPkLurdETDJuNxnMf8/JGQI4dWXLinn68uenlLPTT
UAE6ZUlPrdSR3CWl2S6rAI2kTar4UWRxTpcwNROXyFvtJ9lvsPx7gI/fcknQr2X0kutKsK+E7JYH
KnuDTve3tPZhEniiQebK3ETPoVE+KUuJoGRMSebibt6Ok1ICIQ50J1UidSMG1yQEmdn1UX3tyWd1
iA+DmQbwtAFh/4yq4WLx0huSlwFbThYQChLXija+id34M1TzcSY2CUFUJSjxubn/MsXl56AE0sqC
abuX8s3CLPkQEzhPBYdBe5KilVrzjOaTQBCIjKQH75XdJJq2NnYdCo1DrSb6oVq+64IZgVAuW43H
3KM1Otua1Z4TsbZ28DtJy1QOC9jDsoFpNZRzsm5kYbHN1pIRH4TFCXQ6uptc2SxtLm1BYz4TNwhc
c+I9D2lZ3gwBtiQyDI7uSbq7E+GvJUDhcq7jI6XoG5OuChl+c5UzaLD/g7wzWY5bh7bsr9QP8AXB
DuSwmH2jvrGkCcO2bJJg34LE19dK16uIihdRgzeuSca1rSulmCSAc87ea0va1g2FwkMvlzfc3WgF
TQnVk149lq3mxTf+b28JqY4DxIUSlD4rQUOC2HRlC17PU28/F5MMj3RV/3Jgj56lXB5wXYnXoMzw
PntN8YTVCua8ghriQSssQnPJImZIJVa+2dB6s+blKow33Ff0kTf5rQPuhcgX1CDteMiRmecwIl9c
h3N5G+UkAZbnwlU52FQ/u/fWR0U/HkVkJg+VP9qP2qtPwxwYmkKOtfUsve58ciI52BDggXNuoAVB
p9tbh+aChxYdj25Jg0u8/s6ORgUPe4KrO9nylpaL+ESAe5l917s2rfNS1HnwJruxPNg3aVxiFjaU
ynutV2x3Qs60kf8p64y4UK2gVhLy0tcFwpcJiEM6KU7Qo2df8wEWGOVAtbnR2Iy2yzcxdvMpr7L3
ciUlLvQQzMFlvQXxkSMBXpOMj/Cu9tXJ02HC02XTFax1vS9G/zCLm4phKu79IJiJSQGKwDJ/1xiJ
5ZSA2ahA37E6BelzHWoVJ0u7uCM1OLKn5OQN87S1exTltnxLMwYsIu9RlxXJp6bi2aX9FNFuiUHq
1tfEoFKuzbBx+5a0O8SJQqRfYYjTWWMHifNEn7Kuup8t+5qi3+xdGN4g/ZyRqCVpn3UZpTvaLjcX
OtwCgxqw9dCVpbQRLnme/UFSyauTzu5mCbkW5ZXQtXIDreO3SddrNBAZWNbQMNtrGUYPfg1QJLJ/
l0Um7qwKF0rh0iDytYcVy6DiTLLnNlCfqoGKPaXPmM85j3MYIsMGZ6PBKWFHHA+q76TUnHcYdGV5
eA6IdJ9lmR5Ct6YRmpeX3r84M6j5VcgKw0vOwRSFS1j77+Y2TimdQsbkpBKlp6k/0nCoTrpuzoGt
va82cGHcZsORuKe4kLo6MD+FT6mmhylp9SVrHnWjT2XRLgh3Yt2l6xsR7GgohSYpAN2m3SQtgXFc
YMt5kAwfDgu314Zx0uRwdZNmpLk5A50hbPcULVa/7YqoOuaakx6DkQdaGmgS8f1RRA9PLAL1dkAN
m4af/oR9gRYVX6f0eh2iUcasbQVk9XOZ87G3MxZAkrR/WJ1zZTn/tkRDKnHXx6OHvk2VBLijRyqh
nGxYR+4r4pwva9LEmohc5oIEbKBX3xb2te9/TpHGo5FG5G1IC9FqwPPHdsLVYcsXxbTPqWNRuw8o
NJ3hvRZ5A8ec/vrQ3NnE+WLpTPTFIc/HIqeShTb2bQLkJmd047ws6aXfxrADrXV4FohGabY7vTA7
QAHM4mAndYwhstYRd2P6A9XjS8Z9s8fe68TaTPetbTPGAV2HIMnm6NAqhiM1n/WaPFTQ+AmDbJ6z
gVQHsg3D3rpbAsLa0nzvjf7LlJnnskNYOM/1b9pbNmDi4HNsUwKkfHWIVvrLaqShRqKij5raDZ13
L1I0cyv5Nrtsj1XNvIixAt97HV1I9HhZllV/rVOLG6GP5MGqQpIwcZFn/Z9gRPylOh5BK2qcrZoR
2vsUsNfI/qqG1r0Ulf2wMNkjjbF66DL96df9oXYdey9M/unMxjsnQ3rfTBZKMXgLgcwA7YbsHpMb
QhZBNl0pRraNnW2No7GziFXtF8JwyhyzRp+Hl5REMXDMJRGklkoeowZi7TzPfAQNwwD4kPD8oZT6
tOK3Y/qiSHrYle18Fyw4zOugarYCOPqtKiDfoXXogU32SXBDXDqCc32OJcfGWsmbvDXcxLKfZsTU
dq+KmK446miatm3fY44Dqc7I56aMXXb+YnOwq4KIJcsyp3zy/qp10Ee3KdO3mdavbdgdxCoOOSzN
NPcvvj2hs6+7T6tq3PNaJGGcaV9u26wrz6ZNwY/EdtWCtK2ebdf096Jznaei7ja+2x7JNx8f5jHC
j9rbp9Bm0W1vOO7FgcKtEJcOcwYsKKv3ukiuszORLUWsFOUAo2tggw1n+6Bmdjewh+9qI+Z98C+t
rX9dRxk93Y79opHiYoXF2+T6ryTTuzAj4ZmPxDjt7K5/tNt1OoUa646dmqfBZPU17+GvNagMg2G9
j1onuVuxfr/kySE3dCsG9azzGRJTvyU7NWUAkSJFSO2tgFmzWSK3PZEJ8LtN06sXLCVrXpo+d5h5
OlR6sg5fxqL6qLzxhc2dPD8vZdxpkyWzoq4tKv0JvYHcrZLzVQpriCd2RkUY12hNh1b/iyEzDHOx
eLke2easjhsM/U6sdjlAO54+IhYt/77nueCBXfF4j9WjWss0Htlx9oxQ5VZIm4J+yJ8DZdEV0AG5
mz3ndrrucYJkZls1GX3dKXVjvxlTONajv1ugxXNgyT48f5x2JHotBzjf1Pld97gKRhFtNu5sXe7A
rWKHwBa6XUqHEUhOTBcJSBDfMzbEyGLv14H9CrDgOpZYAAw0yNj2rKcwm7jKKR9Fj4qWGqSn+q/P
TiY5AHnkuwqoFCzoep914++COIOtJTfqXWoQKI3VfeuSEYKaEZNG8+10MLPAoS2PADGtdXvULQL7
hKvmEd/A4lI529C2TtmPJPHedeqac7p2n0aG6CJktU2cTv1kHE5nL8D6bkscdBMeraq8YwOvmO6N
X3zuC09TOuLLJ6x6qYh8qRwW9GTMQfknyPEd5SDZD0lPRCFsZTDw7agwJ1mji4CKw1F7MN0ds1fm
kL/CdLGPzQgmIW39h7qoPApN5ySL8geBd+4j+BNxbnX+i1zhczWj9wxY9jZwvn6lhb0DPjrtotF5
D8U4cmc2zGbs8hd4gfFSJMU5L5PbdNaxrs3txUYtgesUQc0oGcHCRsR0pcUmX5ZuLzqiFVSWl1f0
aGTFoWrb5ktLuCigkrVyzFPgbgAc7Sd3NoyvPQQC+NlPWYjFJxGSBySiPVukxTWbyDWwxVMHIeLi
S985L8X4zR5NIMxMqRXZwZvjlgCSUAaiH2fNKaBNbdRcxIwC1BOEGg72g0rBpNdkVBm9K6X6Tks8
FKFDk6cozWPtptuZCIY4cdRr7oZg3805mrqXykIpW4OdvU5r+7tqOOdUVq+uYccBcHlXlk+giX8X
itzezeG6sAc2GTsnA5a+9PZIFF4kxEV8NsGrw+iwchyw4sIe98Q1ypiYKb3FgAyCPnXPc0Fg9QSB
8xWGxNHJq5+drLon2drLQ9ewvQdEur/XKKWdgWzWafVB+EeDOouiwUqWJ49BDzChl9PHSELvtyyX
B0LiSNsacU5ETUJvEiXC+d9//XvRqvZgvmQMHltdOTu5IKVA8jZegln0R7EGBYz2Ad/TGFn3a9DI
nUsngHoyoiVOg4R5RLUtIaef2qaCh58jO0n6OjtN1Wje+Apqv2Z9+PcnDaZkHT1yBsLxosPKfuPH
/ZB179ynjZfuq8Yh17vSuBxCD7dO3VjFDgxXdWRusB6SKJ3fyf68s5dg+dUkgYcnZu0eZWQh5cET
2nZA8plKzb+a2wv503LrmcW5tHCMHp1OO7ENDe3UVFDyE6d+SAct35Y2zY6IIMQhmIvshdicSzvk
9VnPPeJzylToHHBBCsa61W6WlFYGpeXW6koCnslZ2JJAI7FmOIlz55BjfSen+WyhIzkTFnLFAa4f
66GUpzbq2y0aQLzlVFGbcSldEKsZZzwGvqgTgjMxEMhIMhf2pO3/bsoy/VCtQR46oDcc3TX9YHlh
zD4JOkYE1G68RiXn1f8KJ5l9jHrxQCmyP/77Yy5dgk3gK50Cuw+eizy4eAklWN+rFzcAYWkFyw93
tNSHFzX2gY6KtdPBoj6s28/ILTZ/6qejNTLnlDSu7FlVH4kSyZkATJwAUpQfuDTSbemWxbkyW9eu
G/6GgC1Z6bdF1uP92EtqHrREH7kcw92QDsm2bSYVS7Uu21GHT5Ht9B9FkTySR5o91+6KeG9U75Tq
zlnVHOoX7omLT8oLDAw/R6PRzPKjXnEi29AsSaiPqyDr7+dFkhC/sJwxCPcfIfBhgyJbYGus1X/M
LNKy/NW5dFPoM0BpvDgbIz/O0hYv4oL5wi8fPV0NB9Rid2IgQxoZ4u36ei7zQnysM3CNhEzee0lC
0mN0e6kKMLlpiJ2qrpmvzbQbct0tTBTE8sCNydjdhDcZDUghe8j2oXbxUafRwwKk5pLhmppAV15X
snpZUO2H2emXgHylyTohmPlhOaAv+iCQsWnH7JA5+XXNLU5/s2dzRqLPnDsFDu5/L9AxHvBY9X0v
EQXZKOkTh0ase+5U6BwZqzK0IEou68Biu428uhgLIvk8WTdnXEKEIXIA8Cqa3oDr9RinbPMZBgwn
KSw2GeekAj4KneeePTnt0eLL1BUP/14cmTkPVtC9oAyd4FxVsWYv2NTUfoc+XfV9FzEf7NWAloZ5
IzyF5lra6LsI+NuKqKpIxAz8Y1Z3AwNX5FjzoU8QHtQN0i97cR34pyvFuKDGXZtHJMPPo/Jckol5
MVPwphWOQatShzr9wXUo732VNA8hOd4PJJCSLystnLsFt2Xxm1V6fNCvqUz+GsVgJ7TVSA6BeXZp
6uFm8+19XwVbpxl5wlqGI4Q/ikPNinv6J3T8b9kKXv8/JIv46H7/32CRDTiR/mf5P/7n3z7//bP+
H89/2gmP1O//24pw+w7/24ngyP/wApeBMn4CMNY4CP6PE0F4/+E5NkYDHAqe44Q3qtZ/YkaE+A/q
ST+IXOHaoCtuANX/dCIAIEF4Kpgg+BFKdYSo/x0nAoec/yJldYVwwAjjhfCR3YvA/S/Sd4IB5sDt
ykMdOEdlQIY3c/6ICgtLniP1zinoNNGgl1Wu3/uKEmLKqkulEKo5ogjvpKzoMuTzxCPtmgMH9XeJ
w0bTVzrl2vVj2js/yiX97osiPDXYXY2/ftB5h4fqUwt1zLTeOV66p4CEl02gza8m6mgWLCxXjREg
0sz3MPONQrdt3rPJwQzoEHz074967aJNK3IqnNu/AmfGw1dodG8BHh8xSdJsSsNoAAZZ/75o7d8j
TSl+fC0IyHE902W0K5yjKwHhna2++f0iQrmC09JG5WOR89b6ft0MJGLGo0UcaYHApIiW5G0MKrEx
g/RvVavCa3mL9PXabVqosytp8A3wlLbTQBafRYikQK822vIgBX4o8sb8MjBnd/VZ6W4vFpH1+yFs
SZlF07FdWmYjjPDPLeinQzR20Q6GZhfPAmVAUlYPjnBETPbOc6UW815LBDFqV/imeHb7QyrIQWCn
otQRBuUJequt8bznxDb4rI0Kr71y0XVyAjvDk90XOoSV7jRr3N9aRmmCHzSf9S5TM+QNRLmldBH+
OQQqufSrb7Gu7k6FDGDKBeU7GDQmHmkRxm2VOMjOqErMak7MU4g2aIEWhGsz7cawBObsSsTsVaOJ
xG5ghbklp4FZ7CpydU5z430hnyewPAdqaI/jZ+dihe34Pebc+9VIuZN52d/bReFv+mleNtPf3pf9
dnaKl77HF5b6aBBW6Q5749LuJA3juerhvzR4vq0G+Qo3Kz5wywfrjECtCAPGD5ZNkerWtDTqCnC8
s56aJtF3rjNNm9YirGJFzlFkvrXNcdSiRu1J7aQHJG4fBptTEmdsiYya3B1IuHsMojjZCExOhujh
DuI74UWblUDArRQvcKTYiSdFlinqtV1Uz4DNBxc9C99sozNIwPC8BqzUPAKLFXaPoxP9CfVtQ9Qn
lPbvCN9wya7Jb1phH0mHsmLFN9LiUQf3mj8rTQwhCkgV+e9rlz2b8aPMF3Wd15Gw45oqupD2NgLI
fqDabfg6iGSt854pi7pywAxC4o8JfqmcNNVUWUcwREEc1CQhw8hN49qaH0xZMDeAuFGFYORtmHAN
wTTSmwOGwNZ7UEXrqViiE3HKt/gEKo0kdWGo3YKf/UeFqijmaPcdKQza3GF5zYGpLxS/huluuu9+
OK94BUgh9KaY4c/vbjCY17OOKm5m8lT2wdNUNQQyWtWXM/sPKKtfh6b6koluLwTv5ccBhhvpRSGs
IUNOXNcIsW0CZhqx1U3yuthhdvaExlBYln9NlV2qSkKw8Clisxveb+aAvYcdF7d8yle0EK9TdZK0
IVGGvHt1ZYF5APBFFQ9WI2sO2IhrLuEdmUAqVLtR3wbxeHs4KQVvockOhFazjM4R/AwrVxdNdjdk
FhoFYTDVl9bbBplCyHNzRxS9vg7WTarimPqAqPNXwTMbBzetjq8/wKZ+a+3RroNCLtp5Q5X1Jaqq
POLgQg8fTS/RSucWo8EmmrXZQJSlhzn1B21rE9et3M1d8ahY768579vyUmJ5lCBJYryQOHSpXYNx
qM8/WRzBQBgrNNtRYH+d8/nDSeX93CxknaKT5T03F1c7GHAa4AlO6gdkoxN7OIo4g3qPmLTutzJp
26097EeEOBvVYeBfSCcOLOcvawba6ajH8KXKndObfb1qbJJeJ882pdY4dAfTgeOp17LaikcCXd4I
sH1Pl0oePXssbu3GH3baH6GP6hv5coVRBxUhi2g6wJVi2FqfjB3Wm2Q0zs4dnWsjwvbQNdteT8MF
afNrMrRTLJweXYfkTVi0Ad02+WLIJjbhuJJBbCNP1MP8HFm+3MuovzfT+AM5HrBewt7jAr0ENuDh
cQl6cZ2K8+hOmnorrAnRlO/Z7D03gAGBYOmX0Qv/lJpb3SHifVJl/miPotx2giwukTHR1+lbmhsE
vSHZDUHzZRrGUmNZZ/TUo696bKE7RMGBnNiPyNxqZ5p2yjozc4q2NQQEnphsAr+zSjyD+Brw7nJw
9vJg3XQR2rV6LO+yu9TH0juGyw9vpgFHfNV9ntAIbrpXuwBc6Kt3yjfm95hvioxeHfaCBAJLvVKB
c5LBZe+AtSLrHTEjc8eBI0DpuRedYYZFV2D2i0TNbIJT0YPR8RFQlHNnn7Maw1O7vmf0BouF4o4e
AoJa/lKMKKbYX9h2hwcNPUAxF99lYWdOUa/KDSkW6HaMdc0VMCLgmqekccSBpJa3GvccOaMpAvqJ
J2SRd4j+EqzZHrZmjRMbodu1IQyznKhmwPxmu0JlPIxZ8KRa2iu5cR3y52hdpjPoD7BQMC8JJZhn
Rld1O9rHJEmyo1XMmgwtuzuZuniYouKVOTSUxdl5TFqeYSOgCgQ4K/ZhYObrTMuTOFAgRJW3L2HK
baO1Y7YCkzguRzs5ReZ7iQhej2ZHUdkMzmGe+p3PkAe+fJCwsKLtZIsmjgZfYpmMfxe323uDtV4G
Jxi4XaHBT56/yXJW6AG/1RFIwUM2YA5fVrfbdQlMD+oKZiJNebVyc5sG1SRYzkhqHW/f5XRc12kK
D7Y9vuf9+Kn9IUIOZJ78AlQLTrwJO9eHgH5witDtgniy4IcX43yJ/Ddt4CyzdDIMsYhvTQNHbRu9
vEeOh1DzrejD5TETNLzXP0VCjHqUk+3cC9obesJ5GJmnjq1gW0zjw0JZ9dz6ody4ROkcRk16Yq+i
TaMb9ADNdM0t4CF2Ty1GClwTm/J1MrN4S7rop8tgeV+twxMGyThFUbtpgIuSRMgxg9Bm6KP+yXa8
AOKCPpHXgPJxuTnteBgIod0Eij2/RiEe2aR7p0Zk9DP1g6uwsowDH0El+5Nbym9igyGH6bMcbMim
2a1nsqYHR/lP6Nb1IQoyUl0L2umR/VpZY8Akp0n37Tw8GO6uyYfOE3rf+Ddp6BhapML7o24LAczU
+TSrn1Oxutelz/5Uwb4M0bpzhjzKLqS+V22N7WVg4KZbmnFNzTQjnT4G5cz4FTSUJoLO60x2x6S9
dzk1PFic0WOmY09uLoq726gYA8qpfKRb5uyYzUO0wp1VuZIeBnzOkrRNl3ttGwyBG9fp8DP9mY2K
VOc5R71/8/egSYprn9asWzL0IhM93At/mO4z0Yr9zIHfHSHFaHL49uiOXI4dHNBSNv5pJM/64HsT
nGNsIJ7hWD6TIsuKNW8ibZGauqzhxqmV2Nut/WINXr+fuaSowjxgmqYZj+p7MpzzodiX26wSTEr7
lcFwNoNvQDkFLP9NgupPy2IXDFiHnB5Rjoffwk6LbTGy1Ob+DR4w7oUe810VjpClU0ULsifFvZz3
yiWZvCMPrJrJdLLc+7ZLvUdt3Xc5zjacmFmh7SMypy4mKGCDgpys03xQ8Urq6MZ7SlqVs9ZxnrDt
uyZcrNjyZ+6bqM9IVRvqbWu7Z9uAEVYrdNQo6l5Ha6SLtr5UdQ1/gA7qXRqi8Gv90xRw/xJnnKHq
fy5mgszmjDmjQvzSVX/GdcrZd8g6LTzxZMqf2CNI9Riyb4cdMZ5bfsHs1KGWOGW++IXU0/AQGP/W
QGY1wrPCCszAPfRopiLMrFd30wYLup0BIIVLDjgxbfpg3yJ3Cw3nBxQ8TwJon8mPli1RLjf8njdd
3e4mbynyD3QDBlUJbbhJ4AMWUcYY3YNSqVEITYb8q0DQnvYSNNLMrCN3Obhh+VIJkrDnW0e+Xfr7
ySAd0gDDnxmKvC4Iv61oObJ+L3svg9Ay1OtwpuurEvVXDEj7ggScTWcj6UkHCGLlnCb4mmGeDYox
U+o/oKQBCphE0aGk+rDWhB0QPR/kZoxgXW0fdZR/GwSiq3arfTcwxEVL52HYcYt9Ih1CHdAB0SPG
o3TrlK5nqyUthbd0mPh09tMwv46C+O4ouWEHwRkxgX4abAbomXI56+XPbYA21Lf6B6DvHzmZ0ijf
p/XgMz9h+tmAyyDs0ldQmttFnBO643hXxJdr0ThW8+9UZEx5iRreNQWF4U0N76ZRsO/b/iR15927
pfsromwqCY7PGfQihkDdfvFU/myz3+4iwRwJpEBEE/A4dgqiIcjczLEPMs9tBPVluiNA8Eu1XBes
nPbWElOycSVkfZYjTjVNPh3HYPor6yAC51OaQ0ciIkg67AuMFK09vHDaiKrcElvAamuHb6wKNKGX
fIP4FvNdgt5G4aiBvFNyAmvb+6CaKhzbxDB4c3/EGkCvmw5p7RBMZthopwjMW0sVjMfWxMYV6pr5
j0uZePEY6nc3R2FbMQ9eEO7KsH5wG/tpPVYhDiYdcFOkmAG4WuDyVfeipY3CslqOo7emT9HAuTxP
O6DleUNYdfKUteO+Lnx3M/kwijrQVKqw+VBCtKADUlLI/X8L1VIV6/kjiZzqitKLLNwq8q+jWA2r
LAVryGq5KcjVRWV5mSwHZI7M/vR5MBwhBx0qGxUBCT0ydnNSzjUJ0o0iL9osyDbCQf1iOKDPuYsW
ZCEO0YkofojImWKZEtuIHCPahE25X2GJb5iGPabGexSexyHNjpXNDgznvKL70HGnOMkvVVNrLC69
XZXX3Dgkasdk1EBpmrNvlGvY0vtqa8pmgOKVEhhboygum1MYFu3G1rxX388Po3AfpXlyOoDFiYFW
eemb/qL6Qe/Rdr8numHWONtt7HELEKYwHSwLVzYU+Q4+UHDNbKhmZeqxz4ju6hmDg6UZD00zrNuh
MPRHh3HXoxtvrN92bX07+praWKdV7UaHVXRn9Orva0FxEARLH9c05Ti/CBaZLN0NDN1uMvEvZpXO
XlNux94CguEmgwlaYFwxfSksrxGOcx+QG1EqL+iaHxfTpTu6GeBgAv7aHb78QpJJhuMXS49i2eOR
Y/ZN778wx6SjqhgG+xcZSPZ5lSHE0LC6KqRGSZpmV5DeP8PhPhdvxi4fEPX8KtqBtpJj4DPgPEXH
XbL/QPy0cI3NGjBu4D5UqcD/JewOS71bHFM5gmWV3FRgR+hr3AxehnKeqTbyrX5bpem0md3wj84S
dWTIv587psyG3OwzisFTNf/k8WWeUkf6OkMyZATyC432D8ADtOUZQs3p0V2dq8NB8RDU9kdorLeZ
EXacBzn26tr60jRCuBfGKFapcyKh2t1mI2P0iGYVIUETjtz83rTdF6YaxRIwE1PNSNTy8kPqEzjI
qL052CXE9ABhnek5Q6eDOZSRIXZbF/22YeJShe6RTFtaULccYP+jyZHxjuSMNAkwHkcHH02YJ5hA
hj9BkiBgCfSbEfPjGuTf2F2Rj5goJHqdjMxoYKJCg2YL+gBT4dBsVNXtlnwmFHRM0thhUIYHf/J4
1qZ9GH6GZas5QI7u9rYV9ROTIOMYIvrWBRIGq1MHsmKD5DVoqjc6Tuz4RISusNFRhWkCBSTtrP5z
tpCSLbePsWdpmvyKKr8SwOvw5cVmHn7Vt+TigugJYgkstsgbhyO0wp1pv/BJmAtR0Bcx9PnRVcF9
1rIntTZnBEg22R6fAmoxkVR8Wu7F4UIvcvlAqgjvcDI7PWvIGdH6Pvb8byDSE5CTEELGbG/jAVqS
n8qmEhd9Hm3DXMEXw8y8wVg1L8OuHW+1Rb8c66Th29tvhEfsw3WWd+PIxGT06p3tP/nyOJTzuCM7
hMTFFQpmor1jwBZxGjR7TlgeUTjAeFqeFFa6OFjw0wbl9J5P6rcUyd96BZFfTxn1Iq8blgLgUcOT
WPtzORcJ5uGIZQAdvAb4WmU0ygqjry1S9Z0pHFzNVhfXuBg2zfOYY8/HmQ+HsrhUHuuMFMQyq2Lc
tTXS1ww39oH26J9ojHOdqzik0o0XA8U1R/aQuiUTcuvPNFSSQrZlnO1kyU4P62H1qYsao375Vklq
IIiulL7YauyPqUx+OtV8mdrhZUb2T4eGn8SFkaL6bFoInVgnkHq0pG90U/ke6uXvgGYW5Tw/e7xx
ehbCwsYiGXakUGbbOvWn7TqlZjNrEpMsMgutySZ1IGNFXFMK/6FjAej32udAG3YlyFRBDS2l9LYT
0duU8hurwiMkRui+0TLd525T7e1mHo80TujzMdZXRf3W19re1pQ3xzCgAT0X8DEyEm4twQMpgmdR
ABg2KmqOs6neKtqTDvAyieJ+iwWZzvvtdobKoIW1WZwEQDN6Cqv6oPDigAeYuL+lL6Y+QETD5XPb
eT+NqLjF+o3WFXOSClHz/S46NW/oS/dxi/WK6AvoIT3GvtH9idcBDGQpUB7l/V9kHPau9VNuInEQ
1Q1uwfx7k4v5Y+SLk8B+qYeFPtQi7hEnbZL+NvNMR/zHmJxD3HasCmUOJa3CKyfz5qja62CT0ub2
fvRMC2YbVYJU3amJNrM3bTmL4HDrNipPF/YKfEdZFgCZSv+2Uv0YHIHK2ncJOpvyaMPsm0Fe/u2j
m+QYQ6pw2PqH7keaOv2Ohq6KcTwfrARjxZxPzjGhnIobwMLgC0ADA2kje1VIS267bmQqGbb7THGC
yhGFcQGT8NIw9a0seMDUwh82UphjGS3fDtsfv3RLXv3FmRTLV8E6ZlH1ASxAPlhnBE6jWanmOzsp
PrNg8PZukv/J24HiF5ntpgzL3Tq2d7MJmoOnScUuWRmFlVlAPj1yNQfgyoHq9/my9hsvVCe6EnLL
I7HFcnnbkGfa0MQeevKxogzd8P7/sh/A68nYFVplESe7ftohxIiFbnmzckHC5WYqAdOqJF7WmjEm
005zwqrO+FIxG7Ah5g4cq9gaNnNWuGeCNWvCpJiA9lSMAWQnVvP7Fjc2G1sexKX0ll3COjkU5d95
Xtxt387WAbskonfmwt4NwYjxntod8EYceDNYTh8nqOs9L6OB+SpasMnOYD3j4zhUZT/s8ghxMi4G
uL7mR27l9qMI31wNIZUN9SXniZE9EA3eURXjgOV96xvYZSqfU8lgnyQiTlDYwU6WPZBuYbj7U0Ml
5QakIDXpdQpoePjTSwsJsRcBfG0mJHJFhj5lV2/R16q58StsQBVjXk1HMZ7DzkFviECFguMzqpby
5LtuiR1Fb2kaasV8xhwLXex8bLl9gn4omJdsayXjeZ4s4lKt/G7J+osuy5++wWt4G9YRj806aeP4
qhvONj0J7Lsad0bq6hfymTT8btPCrPMPVZhH98HIaSBFRGytGXgD8Qoka+OWNG4LpNPnQRegrgum
1oPFyClpEPIVkSD9cEQVzQkPxgyLZ+5eR7XuV7xufgIyD68Ubce+e448+tZexK2ZDYgfSipfr93B
vrLgxIt8Lxl+kA2evmHVOM5rKD7XFNtLCLFqxWkE/iJiHuRc0yGE7Dma12F5JgqpP2J0f+8IF12m
FKrImsY9zTkUEeFjm1dPDBEaZIe+2Xg834jbrafE5wbCj/1opu6SMEM6tjg7Y1sFu7Gf+N1YTvaD
lz9EL+EEagbkkeB+TjzrPZM9T6rJ7m/ZNJgFc0wXGM58uz4FcmADKk9IwXb9UkP07BHzAmOaJpbS
XiGkWhQWc9HvUzmNl4RjdT/PW0FhjBg2+omMErSmCT+0ST7cVfGOuuDQhyX6oPLRdyF5RNaMMnf2
b8nu/aEJUfTQT7L7+cWTxZ+Goe82mLK3LHWLN/oY9SHNuFg6+Fpar0WeiXI85FHfkGa7qTHD/y+O
zmO5eSONok+EKuSwJZhFShSpQGmD+pWQ0QAaqfH0PvDGY8+MbYkEur9w77kPnASojHkF+SGtvRVZ
zA8dm0mThXuyiHZ1zQk+9YQ95uBPsw7bP5Kwi954jPEz+Plxx01ca8xFwBX7Md19VW8GK/11W1d7
Dk7WlNlnLIRHy6AwMoA1EDVPuSe+zfxZReWBJTM7sMY0NrltXYvECB67wP+eQDanfXOZG6/dOy2y
NTYTmD8Jfqv7YG0U4wkUw6O2aFk8RhX8YTHWjKusZf8YMPIkl9t5M1THFoxToKs+h8n8Ni342QmI
6SYuBvYT2tMDLJiAIxtllD3bRNLYL1I+jITeIJyi2MhArlD6j/gVidBhK+sxrUrkiyolHUbkb6Hp
4OEQrzQMe4uEAhJYT3M+1vS+GPNb+7dxHvSSqRlOavZ/DSM2hDGMz7Fv29oyjGchmKR/mEruJAA2
aztq0LtwhD6oa+83n6ogFQyPWQgdDOtO57zZOUbmoYfTrdFeywFRlzuRZNWVJMOxVknNY2sxau9Y
v4yYCfitOA6g/hEkUPKvHpHIjkbqPTIxtVifbqG33C32sisK3q2GPSH06sILcy3+o4v6pL9i78Fd
jVgndKG8BtzEO7cQ0X4ecxQxhN9afb42fRbAjm2cqka7ueQwWAl0GxV5b2i6fhlwWmE1Fvq6Nw6O
rTH+Jml89rvxmKTJBzwyY9fqTL9nJwg7k4pAL3BXxvNZIEENsvmk4uQvLRmn0/tCKiKbNjSGl7Zp
z6qdGLJ3yRWPAVsv84ZUinZRv9fDDQfp7zRCgU3HT0LPf+yE9FVB2e5ZdBCzItTU7S1zW6beXxSV
N5o5uMpV/o/fNt0aWoVYmS89CVSJpV5bxL8gG+IeCj36AE/xBsrW97Z2S1HEy/laTyWrJ53NOlXO
sDL08aGb+i3QIIGhZ7iwSb9WevdIoQukBOo63gB2o0ahLpXbUuwTCOt77ErmgX2KJobnLa6C89BA
P7dLBpGB2Z0zV0vDjO0ozOz4rUDAv4vZzc6TcUoaVOV+rN+aCWibGxQ8f/Lg5+4vtePTUGnfnYgw
VPW/ZaROXTDxRHTjnaXkU8WQPNX0Cyu1tYHpkbKleWrA6lByMM4Jau02cwPpuC007cXUaLFAY49Z
IbEAgGKWk/ONUZwr1gItL540na8RtFhAMv1L7Ks1o3j/uJTW/OdmbCtm2VP52nUOZT1WFu5ueDwt
RTSV3Kpmpcz850tPSobr5mNHxQT8S+IEBKpu58aZ/F0gNp7YlrL9zPrykg/GcXBBmDjSvHvY5Vdp
81YPwSsahFtueHgrCzQHtBRpln5qPeYlo9a3zCE+fLoJBkmlDaLD2jSLcmua512uv0aM4pthAMBW
9IRrgBNokLEjsNwaPV9hwcpVqIDzI3hxdOjOJggUXHzwk/BFPiCTjba2qY4tj/nKemV+14a+578N
bvRiOMUXur5P8GJdOKdylyCDxk9GS5VuLbt6YSuQb/KYR8O2brEwH6UhUzLjIa1XLwlvHBqE+VYY
zIfiOfrKs7BYTqxS1BXBIPmLydUcdeDkcJm3ZURvsKykHYPyaSyOjpVfs2JiPEsTYGTg9PHHXvqB
NjymrEgXOWG7NfKflKCBWJegVFS/sTV+EUTyPxTLADCwL2i3/0t4J2sOhvTOAYJzNoYzslGY7ODW
gTe8D3FtHKqOCssauRVnGP20ijBBqETKAmVo475XJe7PPO22guZo0t2LjcWtliSAoFciSHy5Djcl
W7+0ZDYDzKqNTQYkm5SKf4d04xHhz0MbIKzHFIyBkm0ls1BmlN0AmYgTMAtbv95rvnuey/RLCRo+
U/KAdZckQWgkcvViy9egUDfJTXfEVNMY8y0rKAJaf/67xa2DWbFJ/8Y5e5yzijH28BxB+7f1Hjq9
5/6iAXkrWXUTv2BtGO7wW8JVWtUmf9aPxI/llHUF+4vZedMpRdF2jg+uBI4Sa/nVc7TnhkFD6/G6
NY1jUFexfiYjakvg6atq2bnG/paFmHWYIu+Z6dQlJnGM933A4xI/Bn0670sngxxZvNfIrEKky1GI
o5CGJND/ZmJ4FzSGxaYytW0V4qH3M/Y/IyB8BMwF+mnIRxzBppP/jKziPDN+TMcf/Ne/YGFeB9W6
6yZ7MbAWzS5Fm1lkN+EP97xg79QEb5R9tybHHVdX0ecyt2EM+uMNnBPJRXgEZPhx82TM6pIQCxzW
tbbKhvruKObm8b2slkeLd3Sdp3jaYUyFCbRK2QRnxGl7yyUFtEN3XYttDSGJDQWDhd54w15/mxWl
ezc255STjDaJ8pqtP1UA1oozdDS+iaY9Wn1/G3qJL0cQPSGgSmfqEonxbRxLyEfL12SU2Rur5WUU
cCnyE5gjtj6rTnAaqwZP3ThVa7tsJ7Y08sMrq70PtYAg1aC11pWYT7EjEU/8NU5OYAJ84dWYNO+R
nr9GUfBM6GjNPxnxelvuxjx4Mya5b2300WXDTJhL4d1K67U/NkcPuo7vWJy7TfpVcmNuYKn+6wpF
F8GUa6yZBcEFaKzdWHEkZ5ZzZzT8q4xoU6c0ovg/g8L/Tq3FJ8q2DlvepzuwGl6+Ia4PXS9fhip7
K6b14CGFFS52fJbfD8tb5BLg0ATBEWLn3siDcx8Vr6ln7h2YcSy/6ieLdxUzwPAwlzwyeabhU+EU
Tyt+3gpjrx9KpzwEMAy96kOfB4gsEoNd/GOrmq5FHMog4iTC/SMKxgNWkm8gY24Lrbor136oopLh
lLpPQz6Gw2S8M6sGkRsx2ctTuRWx91v7/BDjT4ulDqITHVTRfsb6vCGmO1mpzrxPLiWPO1fsXbIn
29aXJXTDWbIkruviqY2D16aHLmk0O3SIuHGUAJ7ECdXyQhBpkbrZxY0gvOACDlX7YLkdjkqPf86k
9V2oFsaLLT+XeXhQsyFtcHz7S/bTIA6U198i6Y+5xj6C1JG1eFGt+hR3Zi5Hs8XvMZZ8oXHySpbn
zOdnbKxKQaqxYKwGHUq9mHGKJuTR1Gr2AVEZonBnp8mxVqrhoRlaJiRAeT1EA+bZGh5aGV/FFrv4
d+B0i7AGlkVjcNZ6ebVG6fRvtqJ4kwwB2GEwnIAw73MHsi4z23NHMAu6qNuSAyys9jRzn1ag3WWi
nwxWwynIWwSE8hql2i/uEC5Jj9Fd3/KWRYLcRsdkUxGsS++pBVm5VGhfSKoTbZH52dU6I4lC8/TT
wNVCLNnBsoNlJ8THpHHQucLY+IxuOLfCAoWQBQ1qlVK8oAyFoxeRfr4uCLRcufTULDMKJHhYNkVF
+aPFVOl60e/x0dK1as+T3uzsajoFJcNAOCHbAWiWaoyLBHIBLBXvUF/8IsB9G9g/oPnB+MpXbzKR
0Z35htaT0K6l4VQXqy5+EBniB89J+NAtVFVV/JOaybVzUGlZKXh/jdY6MsVeH31QDf1d1cG3O21i
6q3tYMonMcWvTc3loEf0OOgNwajQMBLWm/0QZL+dXMU+37mKVn9H4PEhTRhiFWmjBIxAFlzIhTun
OcdCfTjSePOkc7Z75rw9uaS53e+j0XoeHeLdOvkAUnjHeYSHC99wGcGXa6LfANM8H7VakYGcTt8S
6344UO9FWkFFgG5pYLrsueIf8tmTpe0TLdm0oMDW7LW/wD1fJ0c8jXjCEkxDrdHfAdHl644gKmR5
t1F2lI+9jb9IvEwlwVKaOAA78FAygqGO7Y+mVdCOuS2GKX0FNXEdQZ2ujAkeiZWFSNlvLPXJZmNh
jwFde9DhL9qUMKM/34KyegzEyCoFi8eqDgiozuKvdNEUOxRnSK74JAYQ0YViNg4GNW640bV+OieJ
gXzW7j6Vs3wfxh/PD8sj9MeNBr2yGYhBiLX97OTGGktPsFK6+RpPyjmjO0SPmCCLCo5gH41TDHbL
szCfj+V8HvqYSSwupg2EYlA+ZrqOqBkfSL0GbaiB39aiP/p8eTJZLod1drHAVxqgtp7mmm9TjUaA
eEV1+y6LrZBnctn8FDNRuGQMtFB5tHGXirF8YhOoyagH5Fh+t7L/i0beuqjDyJ7RZ+OT40Vg7Fn0
qmLmOd9ryfgI5MW1N4i8Skkj5SJNiIjrtPSgpZoKLWuYNnYZsMHCDI0hEE1gO+FL5REmZ2S5FipU
NoRKmTdemA/pWPSzjvnOwiSUHkpFBjU+YwDAvijayPKZn+JRf9az0d/R+cxhgWlmBZfpOyl0bTVO
5jsiiHibDe2Am3SCaWVEb553Rktondn2rGrPxftH2kMmguHJ7eXe8ERyJWWWkCCSZmP9XpSYx7Aj
QWUb9V0taP3YalHb1UcVsdactSk4jx6tPwryTb9MBYPiJdApPR1qUSyNySKuvGWSSYPuFtMRBtOa
cVOww3IjNph/ieJSDDGq2PunZy1z8h1rxfQAeOEM/QIhd+3gKfMKjEQkXOQLtFBH4ZQnprNVYmeo
wn+Uj63RTZtxeQAxOn2XFn5JSmp/myXdFhuLvo4jN9nEtoM5SxFONA3kkNG5rzTtKbEGi8SYGJNW
NDmruYUQXjlzvXtqk+gjYm+OoPCriNleadZ4KVgmbfLgNTM4uhCM3iUOlw1bAnQfJnEknifXsWSB
ULcgofHqc/fT9sXlPwPwGBNx92c2ESg0I7oHYB6hjrQE/XfxySbyOgpP7FrKs9AwYz5XLkiZnXLf
0EOIerjjk/4EsGDYUeatlDsw6stxHWVe9aTHMF9w5DEuxmUf3Zg2+ajXaDf6irBEIuipEMh/m8RO
JOQeaMyXYKCCoCmrMGd7so5Ecsamq1lUJbGJ8MqKpgjYp19tEnZ4HmIfoDbPejlqjD00e5diwKwD
MI9xWj9NBZsm5IJXFDeHQOSfectGjiXkMdOgpfZyvhc9jvE650zJg41XsBusGCeDtvLHdes536Ys
7B2W702JTmelRZhyUkz3DbnZF+xcaPiW3BvQLYVA64F69CfN5bGhRItNsoVgrr3iBiJ+KfFDo7E5
qbsnNXURh69hQ3vTD9jpn42JXDzDrPZt9+hxum5MxUt2NXsg0LnH0eqLNUbc36gIvpLaFUenT/51
cTGxg4dALXCyo2d1OGrlh+la42Zqy4cRYXnJMVqg7kMvyuOlxjK0/HQjGahCO3338L+hcaRLn9FG
FjrvtEIPBxD8A/KETWGHRVQQgJLXpXPSKp9zAvVc4mCvHhwTMaeNIM4wnV8GOdj9O3EISvY6rei0
becQto2nOwTM8jvP1D0NwVscCRc3cVmOse0KQW+ESQQDjtypr64geoUO6p/jZsTJE+eMYiYIlY4W
SbFysZrhBwFAqjryMzOP/zLgX9oh7WxisIZ030j9h+BM2/ilnLXN9yBZGro53na2dCEgCH5hf9Mn
NH1pweYNXy5pbrAZELvO99xZBoYoEeHuO101bisroQxuFarQsZnZUiEzN8EAKbpeETD5sMnDXXsF
iRe2evISJB9tBJMmgFi8sxT9c0zKYBs0jyX71Ke6oanqEVNg8LGBEdtPJlgEh4EAgWDm32hphyH3
4IjYy8YmN543FngtK2HAHpNFCIoaqnxJOprjIAtJEivsKiAYHEtxPrf7waygHjb1sVNK20SXOVgo
RxkTB21p/9hvMcvpwjRFKWI7r6WriX3uTLgLrVuAPD6Ezfgzz7V+GWfUQVgs9RBFan9wjRp7Xo2j
zXlGuaiv57JqFgfAIwtbPt/UQqpYpi8T4SqrTH64qJCYJ5TQEaP02W1nn6Ex8aVUk6+j5oOgHsbk
qE2nyAUDPqi16sjqqqkn7BbqKcwJt2SjVbr5oSpjZ9XX/lWA7tw6Q/EGM8rdF1RSpZ9cG8W/RPE7
FuCFjsiSbQ4RnqdXiYqiZWjrZuYHCIBXcgeQvs808EY+KtLAyNec8vQPohPVKtrbqqi5a4yTqoe7
Z/hIvQz/Iyio82bBliEPPkTrfbZZ/aSE9lsUjAkZv5BgkR7AIpP1FUcbguMJGbA7Rm84pDI92omM
yVltJBxd0e8cNz9txcAgxZO3MjuXGY3VP8SbLuhiygbkWvi1v1PhbIvBDLbj7NAQofq3QDJD4i5e
MQYAr8k8qJMUqiqHGdQYDFr7wdmmiXUbUoZ3tS18viGX5jPquYW0dxOFBgg6qjBwYx5K8oy1n9ux
IGt699EWAZmX08OgYn/lzz2iPQP1d85QDOi14FwT8qQr+97So3lcUkpRWanEYHSOLchO0GUOfh0C
tWA1wo0kNN07dPaIsK5jYiYzfuYR/f7MC0piomY8GETWzSUro6LSnfVMdsZWmpB4+MYvZkf1N/jO
r1A02LFkUUgdfvHkPG7nAcYHEriNY0yH1Na2UcMvgREBidbcbW0PY0vskoHd1jXXKG+6TOpjCcqH
rLBhgow9pc7Jc1Ei1dWv01HxDAq0jNO0iEdz19tAemqpgCEX6GN8wzeyZ0b8PPTDC1cO8/LEwGjS
ZnuFd6Gu6MUhRX3hDrPWqqwQDs2Fe3RI7kv4SleUaL+juAW6vGcyzvd6IX8SQ5h09QgPomWuKYH+
wUGI0Y6iXnIN9EwZ0gIfKEXdcYlqTXPN+PtWSbOJBIp2Vnef0Xh3F7nxwB4t9qpXYErO2hLvtsa6
3i/QEbjqwY2cXzsWDpbXWG3M4O51zDMEwdoJOFwctVumcvZqKmMaWX3jDcDbXNHbIchjVgUPtv+A
jQSlEP7bQhFnOBQ0zqw0mEz/+nqfQiNg2mJPAB9d8pAdhMsDj5/d4FqpyZKsfP9iGwNLfptrhcRJ
8lQzfw3VBN1Szhxyls1R7+xtjPQyBPFz7suRRBxzPOeuJNUWRvMq/o3T9Cc3W5BIh2FI/uRSv1la
8elnCJO1/qvhBFbmiJgd425XqYtd6CQAg3bQcuSRMx3WCh7QWzGjGIs4F3qCkYMUiYdZ6DCYteTH
MRAxFxCLE1RlWq392sp3NrDc142JA44degS0sxeMcXObJ6Ifn+mDEUW/gVplmEi3YiE3adIZ0VH+
nNHIrkqjep0m6hudI140dLYBfYZTF19+yTaob62JH4vBRCrmu5PZexUg17fz6Ldh2Am/D9+v5Y67
2Tafkty3rxOuLedI8gUiH7v4DBDOpY7EXyB5YCntWpPTnuaXcZ3mlmvqTVaTVrNjun4XLHI2WlR9
uv7dmiB/El+CKCtF95BgUiBGjQ+pxDgUR3JnG0wLECxhV9RWhO6kC5UxkdE1hVrhGdWnRqvp+6SU
Om219T3EfY3rMOR9l6PAxgkXGWbasuung69djCeKaOSIM6jDVbVqzOxKFhBhedVP1IzrYvGgyGm6
oXrl0xfykxcp3/mpuW7gUE0y/mu77Kud9ZMo4/us1MEV05uXene7Te21rWCNCB5UKOrpMW5OXW61
N8vz9rNGJYlUHi4I3Xlhe+cyBstTNf0jqvkNONLrkALbjScT/ZgkmaBHJ6gbvJa8VWDanDf4sLyj
UYUcW0OQrJIJ+iHzD+h2CIsGjehX4Eeyg10cI8warcqjf5HvVZ/uBgcTYYNhUM77scF1mUNSYFIE
hVXqJSQbHsiSBhEqwUOHTRXbFH75oGGx4JIzlTBWnZYnweVwmGD7WvF8zxI0TJKSqi6xvLdqwD4S
2Wc/AWPRjk94m1AuuUCKypSgAu4/Lq0P2wJ81MuFMU+uRmm7V8awX26Q7IErkly4vAp29FG3LMTa
4gchzLXPQb9PjwV5Spy3vOYwc5goakR3FzmnlFHj+sirb0GpeqJC5huwvVCoJQAVAmhaPFqqZcJM
dM2OR/1mSOZOkU8uAJEgBsNtP1DWxiehNBGE0vbsxVKTGGShrGTdKhbyMTZOATsglHa9s/uSgHha
lbCsGDO12RNkwYk5EWpSrhM081juobDYcxGWXk02QiPhjOvDoamzGl658c8S9sBkG3aPZe/MnNZb
YJ97LBFvBX6c7hyT+6WUwR5dBEgDUayB9NqLSvElGxztaNXeWdIuJCPI8S5Rz57mHy1gckjVekrs
NsVOyMOSQ8g8FWWPO3BQXzo+mRIj0tqvWXM7AfMUe+ze0bFTMWJn3ZI1rIs6WGldcyxowcIqIxCA
DxNlrrSfKgR+ACvHo12zVVmIaNESGFBw6tTB4jgo2ZuyQOG3drnxVFWvRy9mCmDTFmtRCjgP+nTN
2n9NDNYdiaIVJqPxO8FCCWfmJwyv5X6QEU+Kw45UC1zYx4n9W6W1ttVSAkvgh6d4gsybhgbAz0vm
H0n+yOG+Y5vwHOQc+YqAn40HMeec2w7NCDcNXibaAFE1bEuL9Cux4c1G1ncyJcdh4A0opvw5AbW3
YZO9HjVYRDqsSFtLft0SsU3scTVZWnTGg/Zj1uiwE729pXH8CNQsu+m++rNSqwxb9MlwzLBMTwT2
aF0wbhRn2KrR6C90myWmJCimLnEYYVebbedRoU6aGmcEtMBskzZf27PLfpDYAiAUCjMsIl6wJavT
4aJm4vtc5QA23dyltE59xqSztRGjP61dvveQ3i3ddkIQBT1fm2G0tuCLI2TArLKr1tqmHSbW2nj0
JAkvTvyQeSTZIpR5z+ZW5yCHpZXXal+bc3vsZtavh7EO+h9Os666WRJV0RiA8GLmGefNkflxLaiX
jawyWcLEBrE183NFnXFg0O4TGm0SMcAU0VLjYXDUwUQSWuYIM6I4QyxWLJshLpwQ8+SLXfpoF4KU
bximc2USLj6Rn85cPQT9/VpIxheYZeInjDj96rNK/X/1qPodeT3hYJifMeE9oWVwojrOwnKFxyUs
OW1IN2IkiTfeNdayng9VEIEn8vj/FctHypd51nyRrssUzbUM9GvQB++F6aHdixIWT6a/jBbzcNbb
P0FA0mORz1uRWtl29vRbIAr2expEmzL/IryuuQTlQfaJsysifwc7cCBSA/ycAdPVaqbnSc5vsbV4
9VKcFHwkesv2XsVGudGg2JwY1LPtdJ8VAeeLKLLNtM8yWU4hLyVaKkm/PKtDQJ3iKDF1CMYNgRom
TkoPTdUOTNKGRLfzEOGUAJvioChPTRxN45c3zvrO0Jn6g5zzWV8d0zI4tfq/qFLdA8r2ODTaBb7c
5RwxicscmZASeriZA6lCUsaxGlZBrCNJoeMzSj4xtCA7zUZlldvVjt+jCwOnwQbbIN9sOhMamyF3
KtMNjLm9uaWxgSM6GA+Zlc47xY4hBZ1rtRR3EfqdaKif+9E8doX5xUoT8K+dm5gv7PU0lsGqzswb
H3bOCoRolL42noNSAGr0XJhdxraNh1MyDhczFtmu72F5IzzQAUUe+nZehi/Uqi49p5x5H3OAvut2
8g+NX+t7r1eXxi6JtOrhjCfWoZJWtQqs0nxDOPjo5z6r9MTOzsYfer1N3XjTrm8adK4DUexKHkYz
e6+njhlBjAd38orXYDS6bYHRaYaMNAU2iuiaImhZbLC9Epi8PaY1LH3HQadw8mcE/L0ptoVgXl16
rAZ0/GwbvitKWmdCk6MfGgYqD3Wu1mPhv7VM8nYDaerM8IJzhy6BHKh+7wMDILVOrbFlYtH29P/z
0/DloeIKqmA7l6O7F2N3lRgy+BbJe0D6BRXb2AmjROEkeLdQNyG7StvoKZkJehzQibpGdGW4jltR
59CRBQUefmYD7Nu+05XzALj0Lc6Iyx74cCcWGrN2r039o7OQ6LSkVC9/m+Oe4zifrlbNUys3ahBM
jHP0GJ3ZXGwmz/u2/egHUzuS+fdod83edLw8dMy+PuRSngsc3rJ3u0PZq1eZt8tzbPihb1LMDFX5
x8SSh4PJeYBhHQUURVah3zhkDkNz7PIiuljzry7SB68lAXo0Ko/PRS/XNT8HuLJDD8Vx3YIw2prm
MZ6rrwKZR1j3/KyGnHQkI2u99aMt8oZ+3RqMahAqcN1UDrdQSZBJiWxDpaxLgd51EaEGcate6xe6
UeeV5Slvg70yM7IySn8MCCEApvj/n6XDRINa6If//0r3S2sgVcINTs7yB254bnDqtFglaA9R1Xzg
EO661H6jCoI14BQwE8Ye61xhfnAZP+OXr69Zc8yboXpMETwunWz/nCXtOy97j/Q3LY8m1rn7gE6P
SJW7Nnn5g+pAfs1eY0PiVz5eGOeK/GibD/ON0A5/3wa+dzWr8bmnMfvwXBSJlRNNe8Rg5r43PQ7T
QjujkL9khmxekkAYBIUkYMR99scJ6Q+4x+VXU6ufYbBf6sk0nlPETZfUEP9al1Y9TYG+EQyZhEGn
hV7CxNypJ3LhSMahoC1CicD6hKQ/c3P1mCVOtFF+tbPY+j5lZcv7QmaTAXaOmRqddmeSFdjKbO0F
xqajZj72Uf5gmBj+hM0eShTw2SoMwTjyjVOjJJEG9h0PabBiq6k/uUkkmfhecxXXJ+ByqC3VT41G
HL8ZL23uH3u0mycfqy5XczNCDOj8LeAsJqTJyKAXRwbzTGuaaEeoOONuiA+ZmRGZmc3atYOt4jvs
CBD5LYGZxtoOGlIaAGwxa4iJJ2xezaChf+nse69NXLR0l6RAB+lTRRon2Rh2ulVB258GCisaG9Yb
5KR8BYuu0rPQBk8ulQdWNBT/XnBjyZ+uXAni1GWqBpV4PjP0PHYed3iBIpRmGbsPCZUI8gN/7RfB
nRqmIF6TdbleND5CjQpargmoXgpmRI1iYK7o2MjbONmR7vOwOFdLunKTNNESH+YuWjFCZJnlscBn
R9rFtAG2sfUqazPJXvLLkbIaF01yiHQNwsrE1clds2auOOhY/o3GXY9G+2LwLRzHziexFa9eZaot
LolTWjXnCelbHwQk1xNh1oKcUiMDpbktA0AmBC3FoIpB9eF6zZxDGzPSmygxd02AXA8kStF63aZM
SnSa/dZOJzYhbXbxlxCi0qaCJg6Ohtqg+dRYjGYMpECrZbQMpiSw41Mg1WJBkF9oxGI2ZhzgQIwW
c1qBqXImpS7h9nIJHdwL6CVxc9aEyVyaYC327EbY5uojp/Zfc+q3uFqNjVn71oGl5YjnH3xcpqff
bcFcBr3D27BxFVFxgcSEA5KHjPAJOTTc5md/yhkwObAb3ZnkF8O9SN011yKF32jK+4CBvPO5OA15
TdBf7rNK+yeUuJr6lIA0EX+TOOrw7ekv8XYl9TShCuKv2orZ5YBxuI3PdQ6tjuGDEbK1PZQxabYZ
u/DYTgmvL7Rnht5kH+0naX9r+OuXD+rqdxyo5Uj2UoaC1etc9ueSGy2pWECY9bXvyhb6jHUYCHDK
o6CjrpA7L+jR6ZlU00gzRkf8Lc+b249yBUZtY/tptbNJ5qJNG/PQHKBkIis1m+pFjkW5B5q4yd3x
gZiHc9U78/5fQlbfeoF1T+UiF8SsviljnJCx/yaW1SaWPbH2cg0L7ogrtkdeAfOFxMVrP3QknZYw
EkiqY7oS6Pe8ZfsoPhsQFms1uCTHC+uCyh7qAHhwsnPF60TGLSpEVBdxsMecBc+5sd8Hy78NOAnw
AJ2tnvbabNQf8hkRohexLQcM1SDaUB+9bzEgq8gLfckG+LZ9Hia0Q3hkhf+mXcvA/9Ftf9xxC50t
i3AM2yD4uI/eBKf6VthfmY+N2u31ep2I7qefXN62JNd5KtemC1ObqJ2F6I2Xm4N77Q39lx1Ld9fX
8WPRCXNvmNk/j/ibytaDGwpwET+5WP2IW4VK6zTex1Q8RpX5reVq1yMJD0fLei71YK0vn0eGuxnv
PqS7NvK2U5odei+z8WE2YBo7/xgFqtjbBj6SqbHOfGP4B+fFLgZwNPHlEKalt9VK61HnDdi1hdom
Hh+uTRetmFwiPZ1/fBL4UKrR7sfnfqYDNR31l3XdQAyT963kPTZ4GpZ3H60vgwC3flNz8o8Ryw1N
Iuk/nUF1bVyU+caR8C9gsgUElDqqyX5IAnyvyOrrSHrGStmjxsLNg1lt+R+nNrpD6D0MgUvoUuaM
uI7mg+6VfAsRu2MpoYP6b0rDt1cN5TGYFbS+EpUJBy9eOpievLejydA9jZy3eMTcaHfmvvbKBcCo
Qmf0H/OBuzgYpk/bsAGPOApPI5ndcZUekxrpQQlGqPnNdfmkNdj9GWnhwRZFgDMm3dZNdxkRfMgY
96Q249M3UPozEnju++GaKEY4deLtvVngQPYA9PLS8tp7SNIc+zut5UBIQ3DGafBAkBCXCWPceCBi
EZnFYuPvrRaR2I9vDa+NlWDX9hgZ5MEx87Rj2/UAjA3n3xRTGOdes3JqIg75zHLsdxu3Oc8DZxnl
8mW2RswpXgv43XlwoSgkMXp/hInmOtJLFNnkEeYjEIbJITLU6q442p4Eo022G+VPAx+UF6Q44Uv5
GTWf9nWkbvKG4lWi2nK8osZ1E3w1Tf3UecYmoSicMiKyoLQiTY3/2b457ZTE36Vrv50VP9MuflXx
8DpED5F9qePmYnXWtCwL2GrxUlDTZRBE2vIrnlG5DsNJX7yvEj1sYHQnM4+iFaLt90D6Mqz5eU38
l6umc95a4scB6/j/ypFAcPzAEaZjayg/2xYGWkrxOPUU2tPzgIqw6lHUCwsEfBQkhy5q2KWm+uPk
e7jgxy9UFzC8ay4MzfwocEc81RFKPmOef1qa8uXwxVFceg+67ZYr9hDUObXEoTCT6YFAPKrSAKuh
lx1i8aFmhg4uvDALIq2hhkOm8ueOD5av9Ngatb3rZX/PtGWFM19VUOrrkSQa/CvzpVfZY6HUW+HN
TCj/Y+9MdiNH0i39Khe1bjZII400NlAbn2eXXLM2hKSQOM8zn74/RuICVXkTWeh9o5AFJCIVLncn
jf9wzncC4+IVJLO0bnByQHknWXLvk5kZMV1kDUMfPnhfnhsqnBsV13p5GxzL3FujmGCu/BRYu9DL
Dv6OFNZ7M4eN2UX9a9BaI7TveOv05GPHIHvqsrsjTuRdiPgzcuCOpDaApADxxOT/WLFimeYiO/YY
MxzUlzWShDNqlxTzdxG6OwX/bCny+mcMpnfacIjX73ZYYqua055g8ozqGU/0ozLKpVs5TwaFtB+I
V4pLSsXU23M4AkBr84MRRdcobh/7grWQCqd260av9uB/V1NyY4F4KNveWoW6VmzB9wCL08oz0wAa
tiHALJewd/OS7K023W+BtkTaIWp7U74wejmxt5tWlnAvwxC+1VZ5sAIcQGGPAa5MLm06+32pQRdh
1V6InViUiuywdHKuRqgxlmOSr996K/7V1kx54Ubr5Zm/DftO0+czuyBfMBh5Ku3sJ+m4ZTibmUt4
e9+syL6sJLcyedlZ2N5y9LiLoAgEQGhv1xgMbaQFWlBotlra0m52U2MACPEzbEHGZ5OWkOE1YkoI
QOwoaNBIsFVsc5FigW6rhVuxNo8fpyx9H1ouWpRSj1VmPDgkNOQMekyEwMtadDfpm90qYl+iD+oj
GGGKRBC9RyuAGjFvnqXjrrNRwxFjZT9ThQWodwrG34jVF5AUkeaZIyN1T323QLzpA1GiIgJcOlb8
kntPvde/JFp+G9zsCefWJU3q9zZEkYkoioonfXIIoT9osXxNGbKwPBEFfko4aUQB1CEDhHBoNpOR
PKVps+nsGuaGd2b6jyaAKLGFBUxNDa8TYtVdmYY//nywc+0WAat1UZZvfs0iNxbTtK4Y8+LW3w6s
wpgZ4xuptHetxAJI6Ii2CPXilU+LSplvLkT11mb4oAtz2IWh9xaMRIFP6lG4qbmaR19oE6g8yy6k
4PUrj6CBZqQM1IG/KIzVg9atcnTsWtm8adDV1i0gMilKZqA+0VuVs/OZbptqPBjCbjc2dsoxZqaf
AVw6IIj5nsC5guOmdIoeNWvedOWoOWgHsqGsib7YBdWQHqqR5GYLO2Y6rMwI0YdD9Jgd0N8kKMYw
C5kM7NC9GAJ7a2+xhTaNbMHyPTzZ0akH7xuTv7TSTIHfmdqC1YVxV6Fi5/cpfhzDZWHkEpPhTOJa
kmDl6xpPf4Uchn0HjwGj/A42BZ5R8nUS4hQZmURTuMb6y/WUoEzKsJtV7URuhltsBlSnRTA9T3BW
NPVQyTbauI77NWC4ScmmY5/PIl/TngEcHFl13ZXeRs/ZDbnIu8mS6g4CcP/BI/sd6VEzHkxUH2nT
LkXBpzNUipyPRr1DC5UL1uO7wGs+XRCYtPPJQ6352aJ01MkMjFc3awcyn8VG2l2xyScQNiMS+1Gg
49Q7uJh0BFFKk2DYM8OEB0SC1XilZsdaLYe1zhPYzVDK6KcsabhIlTzzrbFZJcNsKnHVdR2LIitL
vlwmjICPKCfR4UUifEhSvL8+NjXiSR9dK78EglkC1xRCC6z3WQBZfsDjiPf7ocdfApplvEFIiGkS
KibQUXiKWiFI32gew9BcpBkrDc5oa5ZNcWQRVB/ZBBaz/KXadwcydPL8aEd9fnSZLiOmgzVhfN+Y
jT9mff5rzKq5M7PPtg8uOwRxKCezXtcez3kTQqYfMhO1WvND1+MbZzFQJO/eR2ARA60hEuWFVfyh
j9KFYfqYeUfn2fKHXTwfW1rAhJwvyZUsAWqcVnIsX5U5Ebpc26DVGgGkJAu/lWu965a+M9pL1D/V
ky6WFpS1yB1vejAe5FSZi77CEicFSHbIbXZPJ5MY6Nq95BZbcbElpCtffJMq+cCsj3SvqCO5ZGgP
wBgcvG/dgtHimayob3OaDmnJKABD32bI6U6aUH+Z6qPDobsklfI6DYjyjCy8sFD/4RugAOujCovl
JdEioLT2m8YYjJtnzbxh3CQmMnsRthekzJRJbrBORfXotJpPUPgARc6F5IOsHq7PITJwsIUyPrmy
OFmcBehUdXqn7q6Kw5uJH5gu51End7IeGDMB51oIl1kiIvUdyKVv3x8eJ6OAvGFvAns8UJBhRXfo
/XNnh/XFX1ZYdLe+Pf44iC4g2/RvpByiYtJ5dvYjN09JvC1jKD/i4Bqmj8hGLh/5qCa1bu7GgmOr
2nTltPRDbSU+mZVwW3RU0k7/2WvBc7MGp8tZ1Efsx9PHvjJ/tQVpXhOQgTkELycamRw+/xeyPVMA
UBnJv4GYRegZsimulaPTsVEV6pnP6xeRzsC3xwUbDRLHp6e8pRemux5rBH0AhwCi0gnWjrizWv3g
pO0vqLePetA9R9XIu7X8PchJvn1wbkG3a8kT49EXX9hC5PUlqvRNZgVcBLP/TWfnqWfqZczUmu/6
PphKHS1W9+gGFWZqQ+KBIagTGY19YZX0UBsKZOKA41t3X5AuGszxUyi08bpMgJ15RCM28VkCelHS
nXajjYnNic2ZK7ETDWyDdsqifdx9m07Vb4xyOAwiwDTEEQsg4TGn9OJJGRAqSFXbjLA1hjFDADRP
8GxSOBXpyLT2WNijT3IreaSC89zhBrh4hn9CbP8KWesuiti/ugRm88kje2ZOgGZj0bTD1UEILnX3
y7SCM55GjoUg+UkMJMDe11DeQXy94S5CxdlQ7hR9/BIJrtao/8kruEss1Xft2PxMRnoiJwGxPNsj
A0fLwsnwh0vdY40SccFH2KUSi7/HMEcUzVbGrNYooJwgb23pHCcPZ0+ix99jX2/L0KfzHT8Clpns
LFDzufZOKb41leeHAHhy6DmntPptjZnegqlKYCmM936RHaFeUHKk8hGrwmhW7IAStGpWg5GOpZFN
GIoU93Dd5cl21PtYWbcx5jSD84VdgG2e60OxrnZaXnzlFNVQ3UjJyT7bhDbLCl+mQBy5RJdm368C
hrFhqwNgR3RB4g3PO5SV+oANmcizTP8O9Dc9kxBZa/FgUJHTsAQWmU9MMomUN+mnR4+XqsqDHHGo
69m9LxEvDeUuYPi5TPJin2VcL2SS3hFt/mKFHyM9GKbBfcbTo0zjU8kKNuB3Ndn8bmTRXHrOtrFE
K5TefKp3ABwhtyZOPYXYBMbJiZMPbTeRFAtZjzdb8PsAwGtrnO6N0DiwvWo5ssJDwdbH6Bt/fwFt
y52mGrGeiErAHuARG1ZwuKYAEjrvZUxmBr3BarwijGipgifXTcQuTW6klzCsliuGSxrAa9p+RNBN
CggPVzDg1poFLYpjuoSMZAwr1u7JT4Lhw2y/pRUFutBies1MCgXoA3wst9ZzHznQ7O3AowvNVLqc
+uLbls2P91syhlJCE4S2RwyAlqB+0cAF2g7t0FsMGpGp2D7p6NCRzM5ODCTrVN758MBxh3Axs75G
jaljj5++4lPvA7dY2ZYHtAgOhxOW4daIksehxqnpzkAPpmWs+Pp3S5uCNcCpb7x0DC3FdKAu8Irx
JEBVM+ODquZimixFfI06IBTgwJ0C2YUHOKMddWpxJ64ebA06pzfojygvAByZLVZpLeGLLnoQWrBI
7MAh0nVG9E7WiyaRAhILRCa1RnhPSPzjMdPptVzdgiab54iHeAJqfvRpErR5FE11M3LFJK0BFjqm
Uj+0Vl2tsyZEfBlDjE3B/q2gANFai/tJH3edExtAqfjN+Swbs3i1SnYphaUBAy9TWAYTbtU8eHIs
Bx/XvJlRI6gKEBK2hpVevEeO6/FY7ZdmBPCCyhCGaIGpChOp6YNMYVVOw6Ngfbr4H12CcnVr1WTe
2aj8l7azzm6PBLgewpPXZqh26buqznxqeuQjzFuvaS9B08At1/y3bkyZAGRPaYDeS0r4i8iSmxUb
piddZ/w/SEhrjgBAj3+4C1r0VGrPQCpcImWFRW5rWK/IkqnVt7LUTvAAIvrV2gLWi7f28KBHwbHq
WJ+wXJtkz3CUZ0E9nUqPGqfQoef1/RNi5DvENM8TYMtl3GgvbkBpTZWICVBWp5FvJUO/7Qp75/lk
Gznts8NQqm60fTW5BjHG2T5hTETARY+uOxtPg8PiYKzNhzhCWKnL7Kk1yvsChEtXRaCwuUdNpT3a
A0bz3kfhw8XL1i8WpyCkC9LP7QoO95WnbAq0tc/4MjOuJ2Fwhxc8e9xJ+w7lcCrCAnD89Eoq0A3/
JbkgrJHpsPYY1zdkdIWFFaw6s3onpuLdHJIzJcXCcY92BUuoA2eWVkvNwTycmNZdlSGfsPAeFgbU
Uum5n6q6MghkNiuR6IRRWW8jMrRbdNzGBXnLDbbLPjTogNh41rl8w4OEdAArAATwpwrFAj7y8Cdn
3sWzZS71UOOWxteoeJBFXDBqXvp3MTHRwSehf8epSPcMsG4WWJNEBGTl9dojqJ5fmTauhga6QF9x
e5b1ZzHVw2pSPFG8/LGuRhQghvao5tVriUhXgQfr3Poy6RgmYsEx34iaWirqnoSZX+2yYYZsWciX
x7teF98RQ61D4700dU68jYVAtQ1TImNZzw12sIv9AFlh4T3j5f+uwPmJKWAxsR7BUOw0oT0mhDxG
TPqzmNxkk5m6INvx3M4QaVl8lqnDc0Rr7kdN7KeRfWhAVnZsnGfArZZenbZ8FXkaQJXlmc1uxYbH
DmzDZAOQSXDoSF+NIbxGxqxfwEHStfa504Ob50VnTCgGW57gRqs5wmHReDLlDVh6YkwtF8wRoVTr
NJR72BxyYaDJqIY+3g3OJu3st6Lr8q2ngn2Sl1c0V5BUHO0IThRQNjYISMZEtPLSFprUouapV3f+
hWrwSobFsWncj5pEttyyhkWAoDOwU5gbOYJpY0XNeiEsd+0U+VHrNASXwfCAt/xOJMGVqKHcwM2X
6dF3z7tzwgqRXYNDsXAe8DSfterTqmZ3pNb74OSIgQmdp9I7s3GBBTpNGFy8D/I2n4bMNLlWxoOr
IWcrOyabYQFpp3W+7XYqlogPgSWc3Fl5KoS6CjayhvKbzVhMFznYDHjQMTeB1mxbBndMb3N7k4ba
c9UBBOtiRhA8ks3IeWWRRcKCW3z2Yfk+6szasgRsdG2Sm91aT40CIxf4OLxEBHocc7EfYrBEh06J
HKBl1V14vERhMERvAkZXZJGqmhkdFR4USqkfy6HYMywqN7z0XpeoY2VfctJ0V39U1Y7hZcOsJpWb
Phn2GjLjhd7MbH//YveyW6Vu8GSadPi2Di80o5FLaxNzdAxxrWPHLmPSVCN5cXSYQ1FGTRnCW//t
TQ/hkfZ2/FR7xXeEZxj9df9ClQodyAlfpK0/j3O2GAsBAohXZBOArzArmzgeZL4i0o81EYnZ4K2a
UTFSm1lfaElorxq0ojF5xX3SIhaQEZbo6DNihIVzqLqGgq3mADQrKFhVFD0hzsV0b3MPrlwHAMSk
tG81IlqDQ2qP4Q/h2/c644+lsP3yyGPhmEcWxmftgyg4iiIEXYpwTTecsFaZ6E8MfMiuTbna8WQP
YTk94nFfl1JR+zHdjavg6AtnD8wmncZs2Wfizs9jcyWgA+hF9O4RI5yWPL+wPfdy4A0Zsb8efH09
kL8hGNwtslBcldfiysi0lk2i/wUi/R4wJkKVz4QUB00xxqvycFiM4WdSFr+wD/GBjP0vAnmPU5Nv
tdkg0srgV5+mO0AhaukAek9+VKzJvUqV3JJZ0tIVE3+Bt33hcb2YSH54ShIQ4cHDZXYkXwvG02vZ
A3jvh0NstN0GDoWzrVl1xj6L/Lpvd07m3DBvxXPHgap4sNdhkbA8n8h7gEUwbmiMClZ5HYrutQqI
iuWA60PGJHVhuUtZ9Lsu7a1DGgKZcjMyFC11V4Yx8syWbqKWi6763R2gd3EjrWIBZSOiLiRovP7a
xPJrmjesQ/NaAoOF+Mq8zcyZgGQ6OzjImRzEAGnZFOxyCeReQeWBpXBuIPrxQMbeE8PlhqsHVuwF
tZtLdBPTxt5Q25NgXo2Pi1iHQpIFhXSMUNnqgkopzXRF5lV+ph4B3Tsc+8j8rmR/BzTmWbTuYwdx
OBA4yYOQcYGrpSsM5OGyqQaMGA5qlBnYA/h3g/FlWggCXHBSIWv4bdH88qLyXUME1hJtmQZYWqEZ
7fVEFwQ5hOs+xHsJ+HdYdiUbTMYQnl3PwEdvOjRzUTe004fLiGYlSueADvpRc7BgqgZpehft8Oe4
VNUHBcr8ONp6tEPUfQgnNI+d8gA+S+fOwzL3EFScMmZcfFeC7NCpBUfcY35SqjkKG+OlwQZy/gB9
lTMIeWvjclW0WNzdfjaRq/akz15npZgXaOtW2BlRKjaMmLC49z1iJt0np8JfXBvY+2MnZmTGXc5l
1UJARnhx58bF3cwvWkSqdGnsScxWhK6CjTpZeV9gn7XBZT3ruZFtHJs5lAOFSdH7e/NYgFVHsUNr
vY+RYRb5N5qJr8QKwXKrT2SxziovBHVzCGbKVGpfJCObnCy6Q32wEyZ8ERtWEKrTZEMMD5QBOItx
vaMPIk8sEUcKXHqWqTx7U3Tuyv61GqdT5RhXYyjAgdUFSRVOdidtJhw54umuiJGWJFd6cUwuioVV
iPMJFkpppMl2YC/dEl4HsDXCQoZQdUf7jKB8YTqEy7RWPF5BG2rbZpyY2vdijVjW3qWNe4mE2vqs
k1yZXgUnTK54QusDqlNEvruR7jWt82Q9kBUsY/XssVsiEeTN4bhnE4fWyYMJ3lSozpVZPhkivyt6
gpMgg58Tow9OOUkZ/LB/HPTyak7RvuQDChsNaG5I8JIBb9mVfPiVDYYFwNBLlKKw4/op52F5uXLm
JAg7p113x/jZjZP7SNF0sVA2lyWxUDAQb6Nu1udRy25WdKNuXBnkvPO8IoVFYtTRcGpvGuxNK9C1
aa5dK4Fwzsg6aLwGZbvFg2mso/ep6fD358Muz2WCITFgfGX4D7zriSV3+zi4+t6kLGN9zq6TSOtl
LFSFemw8Ic0kysgmCsqfaGIHSEobU+vRTpNIYorkCWzRzDzzH/o2Sp96ZsMU2idvTNwDsqz2wdeJ
2ewKcBs8qux1YSIbJLHtAaoE6dMDD9HUZy3G9gyM0XTsJvDrrPU3rMjxrBma/9xms3G6BnMRBozZ
SYNCahDNGJgeoac3CWqKJiZ8QEJFYPvLj25km74icENvEoMxYcp/narizsq9clNWWrYbZR2806nB
xbjjNoHfwOCgRD666lz6SNfRjQN3K/PCBtW8KOKtBwPoZsshvWGQ2+ehtp79Bbsmgwo43zS12+gb
x5DNXRidaGrAf7KlSczylUgZZEQlc+S4dCgdq7WdSbL/CgIvC9510dvbCMW/k2w0A+dbGfTPpWU/
NKq+b8wALFOkvUSXqIWHJuYGJojTdy/mpu/BlmNnwJAa0cT4AqWQgqWkVLtJybFGBmjjGyfEAsW4
bLfNDdbKhRx4GGxUh7u5ks9IBRz8pSoYf6BTFFTkOWx8mZFyrb8aAxoAuoV627cDdrLZd8RU8WSl
gFGQ+VMV8fTVdAucGiCkgQktchIcuipcCeJW2WT5NyNEHwpZl8mo7x9xbCVHVGzIlCXjIKtxr/M/
Xc6+l7YDTrRVU0VBNSxqmvUhG6DX+OYVputdiMH4kDF/Wsz7HkSxIeFN8pEZ1rDxplPreM21dvQv
5KPYMplgHAxqWeaI2Kkj3WJGDOYk7iO49CEbXsWRjNyk2GZlhb62pP7WqVZNh91Wo7qtNWFYcQzQ
oCEk7F4Hqj/A5WJ7kOz1qb6G2exDNjjDQsxBWTOFHNH6fVQOT+mkUroYsHfZZyDiaOshBtjGXcqH
UIPRCR3vVLI792dZ6+zDaQvzVdMJMvwJFMelxYq/QP5r4VrBcXCf6CrZpjL95MwgBQ6rq5vhRrT0
70HXYJnQ6Q1VyEeKF7fCcDojmohh7RdFqu5o0GEWAfVHx0f527olNZEkbsTM4kUlacRVEkKkQhRf
MtvwiFAsDeZE3MMwPcYHJEYhF2989BOSnkaOx0L1d3UIYUxkbI5tZowde+YyYuxIiXiXOoVE8wjy
UEuHW5li0JugtmpEpfGQ9MqlOMPLyjaRzmy+CvI79H2fSEKptyL7Q5fJS68exzaVzK4wYFhZ/6Fx
04/EYTqo71NbIZfCNGDGIQt2QOe+8alZMJmUrHVEymi6CJEfD5MOeb10Pml9n/yuJUgVeD2rbUXr
/9oxoI7Ue5QxNUj89DoawWb00fDrjeS7R7C8atmLYyBCwOFOoNKG17C+N2yqcgs5gV9uaYjwa8bW
e98COpMDKH3/ZZKQOigUsb7a7B6hNO91ZX8ArhB7IKVtAKGthHskLMYsgGyPox6+Dm3+4keFua8Q
MaXIDFOtHy4WNxZPomBXq5LTtH/VKuq3QJnbvvQIPCdegUEGZhhOfRMczRUbgs8E4WMoL07sfQ6T
fG/aej2w9FwYPv+V7c4rjKg9h8WwSwPPBW1RvzpWL9fR5H0HwQFfNNdDCFDYcetn4VMum9RQ6Pae
nKI+JCW3Dyntu9G3KZoyXdsW97oMtG0a21+tcdN9fh/uIPZLCQDlKX03YYNF5jjjR77CjWXE8Lzx
TtTEIm5yl/CsuOY304ZotkH15xo9LJgN/o1ZQwqZxV4aaOyRcoNnxcq1YgiDB9orvnBEoYbmnBtQ
4y70XJqrCPCKi6FIBA2yfShZ7ZhdSyKxhWCHGsirX7asxd3+gaUqxJ0I/i+8vQNHOdkjqgdy3iBN
apX/E9rIIBh5LPy+4TJKcKv6JSVbHZNrO6OiVJCzj1Ld3RDXXx0B85XVvlo2DUEfMSp1z9h9Z7/4
cKd4uyLXX61UkBii9Q924G7g4H2iT+wOgY/cxRg/IzoHzjh92kez29xW7KeoON3aO+vSOZseqWiZ
Jzb8DCdi8kWzhwAeSpEZDKxqnZWCzVRkIaRIXnRh06skuG+9FB1jVDTGxuu0zzwUM0AlY3PqAE5s
OZpjyV3brsA6TxKPq5sfCoDHlATAM0YGheO60lhjxPktEHsPo6YWvtaB/VarL2hWEe2HE9g/vT2c
6IbxapvBU+2+/y5ek5k6hQJVH7QvDpuNsMW1arJdbcCB1KP4loTdQzmh9Yx6Ab8lzfa83WVH705g
0sn1UxSdc50spfaddsFepsNTNmkgZ5jCZY39w50ZbM3CuDnaDxZkGMaR8SuF6Y6y6aZh1sejI1F7
Cntji555DPguLKyUxJq70SoUnta8jEG1ZSdQd8J0VaNtBHGBW6t+ZuibstZ9IkRo0swXP4exg0AY
X2whbjmDXFj1j5qxNfWkmotIHJhBWh4mszuTWcBYkghoOj5IDXK4tv6NSt1a01uRvM4IYyQ0WegJ
VvoQSWUz+WsYcj5+7XvBxASYZ9Zsh5q8adz3z5OR/fodupuqKVwVJPfu2jZHZmMxFYqdJNiIqVAr
qVdHOTKMn7TiPXHsZ0hKT1WPEh86BQzsbRy5zxEJPneIT9IFdiv7aiZJfF8W5ac+YcbFw1ZcHPaB
Xc+JagWRscIK+eTHefzmRl/e+GVZpn6h3z5FnTAw8NFpjI35HhSkB+te1iyzKbkmDnwZzmTopy4T
MTZTM7nNxYZTP6DC7O6zdEZqxFZ7tjPL3fW6wSSmwUIcaAmYdWJtmITne7TUWHRy7PKTGYwzkOtm
GU7IshwikzYq+8jT+xgNhyrWy80Ua9UlKqz7Kkbj5yhkZW2QrwWEhyXcWTk/Dmjf8W/9mAGu3piy
/lRb/aHUtOZDN1uHIqUS3KCjtc70wSTs0/HXXUrkUUvi4yoPJLtENhJbDVffOq7Sc5LwUJesFhUm
R0SIpOyN3coTY/uT5901Fi54Td85O0UFoBx8qYHzbXxxVd2SDBT2h9ZOrHWim+pgFJJUIw9bUB9/
VUKDpRm1OoNzfrrO75z+jQris0SUuTO6+bmVL2XWQcpF6YTmhhUoQ5GuHHpOtqleJFx/gIrlt85m
U3oWPQnidt8UyEmDAxYAtOGDz8n92OfccjN50YhjduGpwIYU16uezVgt+NjC1LQBBCQ7m23fjain
+zDv+Cm4OL27NRuNPNUgxbWCKbPp+LeWo9SO4Av2rNRWxFT0LiLDFOyyYpzfO/gNbdGhM7hWKJkW
g9Rxdbs4HQrLXDNv2wM5gHJ9R7I6cZEZcCdp+NeQ5+ViHLRdZkVPZap9Jvg/WNvjXQ8boO4VHvQN
rK/dYAPTyTT206PR7PNa4NVpIT1XhrWVZob9cOTLDL1oY/jeFR9VtOdlLTzxrluQ8EKowejBxm2T
jSD0co07js6yhlRBttLDYOK6ZwXWOni5g1m2kQEnhoeWm+atNnH5AuTLoQDItPgMJ2RP/mTR/xRP
PUkilsekq1JrSWSkrx3pK/YovT/iFOqIm97Ys8U9N5ETpP0qLI3lOMa/xs45I2d1Vqb30MJWWPlO
dUoBZy1EO6p1WoR7h+wEUh2AqjpOss9KiOY8l8WmHQDj6yGKCj27CE9z0PLilgwUlECUh0XEQwr4
cLBN0uQllhphZMsgLuiuiDdZigGfywi9Bb0CsvNiRSjcjz37pgz5Ng4j2M6Jyi8RgGAs5wXs+Wcd
pgrNT/hGHEKcc4ASHbQi/cU8Ja5vUH5pHx4hvtoIKam3ul92w3hKU9EqsUR9D9PlXhG72wIeveMk
gBQXg2egXVoRY/Bl6PomFhnSK9E95gN8jKDWN+he4A4nA9mv+vTiAFzKTRbSxiShW7Um/JRIX/S9
hYHO4Mwd+uPvqOr/H+n9OBbf//zHV97Ccxtv0CLy7F8DuYX1+3P6Gv6P/52vPpqP/yLFO2zGy0fK
jy2+ISV///m//yPAW1MkeLucaTYrbYoJ9tr/neCtKZc0bunY7GGFayuHP/nvBG/FD/FjroCFQ+af
IHab7UcT/PMfhvzfSjmG5QLOwh+FYeT/JcGblyjyZPTzbP/rn/+Qkr/cVbyMMBXiOd1R/PnXxy3M
/JqX+l+tCH1Cvel7Gw2jT09sXtFCR5g2//J53P3xF/5XBikZ20rDT5JS/j9fxrB1VypLkmk1p4j/
y8uMEx4ZMY31ttW0Y5vE7ByCTWakh9LZscRfIisaU+uP/Pk/voS/eFHxl68qdV5RKmpg90+vGvPW
MJ1NuFaki6qEnO0A1bRbD1QOIzi+8GDb8Fd8vFatWvmFuXWVvPhdQCHrIA0FCuVG7ZPotKtIxUfY
kVPmhu+IIK7eqN+64ssw4hcQLshzyj2AwKXj1AzFtee///S42P7Hp0f+u6XbjmU7yCD+/dPTWyrk
2CvqLfiAbWZ7exVob3//EuZfvYZinW1I5JskE8x//i/fkNGbnhjcgQGIir6F066ky2fWiGHTBNsu
bRh+JTGPOsX/AeJZea15b8Qkm1HqnCwe9AXa5Km1Hzmw4S09lESEsoFhmXKccsiI9IpdeETNs64G
6r7oRlDF/EmLimTKBtV8ReKIjfIMJ49c/Yc39+8h9X9c5S7SOQdjpm4r+aeQ+oBd8xTbrJrtxLk0
ec8MFhcfT1A7eiwS817leEuUczH5GvMEVnTUn7vG2XaIrTqrwP9pbyqkzeAkgWEQCcVWiKv3ZGXt
eSrAzVPR2Pals0HkE77yFg6oZOadwCgv4dBfAzd60/vs8vdvizv9L64Lc75vOWAc3Tb+/TvTpGM6
icN3Jmh7x4g2TtYZMGCMZguKr4smMaNLwQiZcRZIs7NIzbvGPEQeuDBLN5aNGfNogs/297/YfGj8
66Eidd3QxXzXMSE3UOb9+++ljwQFYc+rt2HGw1gd27Gmxn2sMSomDHJj3Vj8/Quafz7Gfr+iKajH
udOVrv509dqNkY5RBjJc9rykeJwm/Y2slocqjW59MG0MSHW+cd825B3YqDOjezNxj+Zk7rU8eWKl
8uBV+ADJlsuRCqguvzYh6RkJhro8XbESv7kw7t38FI/UVSWLR+VvXJ80Lm18jsG6LuAzrjrZvrKt
+PoPb07/i49TulA/dME/lvmnq5dFlAtfs6m2LSLeSjE9qMCS7WXLVtFhMbSwam8j+SI7ZqLDhHTI
cfdhRaFTZv4qrTJ0XgguMys5Y4TddWZ6xV/x6pmw1kjbQaIGlmvyE22pd6+t5XrUpYhEdRUf9AiF
RVKz5/n792T81RdmC9My+LJMh6/sT5eImeNiaYpqS6EugbXrmDDVsGxJe8PPl2y1iYG/jxaUK5w4
H6b1NlhGzX0tPfzdLQ3oGHTX//BLqT/fUPNlZHC08+zVbYv//ftvJVPEZwmd1bZDR7SoU7YUTJre
R9N6yYzRwfzpnUIwhCsaA2pQy90niijbwFbaqqlyLOEP2nCEKm7eBRZjCSNy18ILoJFP5X4kHZBg
G+vdm0JU2UkE6jJiHjuOfrTLCFkJdIYF2ezmbypARZlR/Wp89AFo8vcZsVELO2tvalBvNutL8Hee
WldVdpkQwAQJgXcI4gKXGF3D7KFpBf5lcJpjbldMfvJwOxnqnYCc74QIN29AS13JchOY6qmA2u52
4S3PJlj0GQVxWn9EkynXts4U0samThuIe1bZzzJgwwdKDgvTqbc31Eg/UIaqwIGX70UgCVP7Pdbs
etVltbbSx2E7RR0VP2Y0fFe9Q3hqgp9qUZoKof2gyU1Wpe/M1uI0PgM3XGHoUzOJ904hmcbT4XzJ
jmn1nBEm8hnArcByTWuDW5RB3wBSnj8J6rpeKSf8FbXRaxOe9A5TdxIGjDPRGJXG8wCtI4/ccw0R
M3PR6FTzyU4Z/dQHgE77X5hq7cJ7sEGx1AkYUjN5aiXtUOSk1xgOZV6w1OaVIqfC+1YU+lysk4KE
GC5Kt4b2YDEcXlm4YjZB3J/LgfGy0dHMIfX+v5ydZ2/cWLZFfxEBXl7Gr5VYQVUqZctfCEu2mHPm
r3+L7odpu6SRgAFmuttWIIvhhnP2XvuQto0By7DDCI5SUNbBDQ6jRzaYeNhThO9wjf3mWuuxZegK
OelDD9puIpogAvLTEEG77C1Sygp45bE07U1XPGToyaJK22g8YGbVHtH0oHR06Pd0COdTNUYDPNSr
0lN40MD3GdtxRJyT5z+GzoG47hxztSGVG9W4hvdWE9eBOdEdsUjFfJLmcDuhpViQchos58drrACH
9lp5K0gw/Pylmwevi7lC11RVYv5iqng3EHhTbTSJ6hXulFlno6XfXCQ6zTQAY5N+Dr3i5+fHc+ZJ
8eKAwsAda+iWECYL4L/f8RzxW9IR/MHoCFco77NfMTYRGSI+BmPC//WzX9wWg7pTSwpq1hjeZklA
b9SLkDhYBW0rf5tn2ixMBdo55t9IatOXU4AcBiNGFmXHNGFaxWEgh8xYtTYZA0N79hQ8Vq1uP9e1
7iC5jq58Ft704+yFKZPnIQI8TLbnCmUt1QYii5Zq6B2yRnvoW0nzWw9+aEE/pwoxmasdmueBhkwv
Yc+H0TMSpg2iZkShAp1w3h8tP/7VRhQnWuSlDZbEqucejsl0J4h6CGFaOpNxPfaYL1Dr6retaW7h
SoWxR/96y7luFcc5xWZ3rHrv2UAIxIi7MVsCN4cqHxdFRc8V8OXrFEa3cciLHvq3rUEvGO7AQ7Sw
FJHiPdfcnsXRVNPvLkwuJ4WRh89vqPjgCRKGZUih64zfmryYSkafyKappi5Z6sVT2o+3hAosSxvY
NOLqKFYwV/fodlt7X3OtNajPqJzILoPN0xt7PwIaXtrGlqrCry/O7IOJ29QI2bCEptrCmXd+f62p
nVKhPz9Vrq/mr7lOc6mWFM2QWKOF2CeSaIdCHHXqOXSo3M8P/sFV4diWqkIh1eaFw9/HBpBHQguZ
Mey46O6a3QPgjK2Dj0vvAxoDOjyuzw/40ZRuahozuqUasDp+7zD+2EEYeH2dMi6Z0q3iV02pXq2D
cxX1kK8bk05rSzihdWIemyO7p9OUuLUkR1UavxrBD6TxF+umD6+A1Od9tKVZ2uWyySztzqoclhhd
vacipJCbwPy+xKwOoWTcfPHptffDiqnpuq2yyddZ2FysQJ02MRvPg0lbGOpz7LRrLFRXkgcOwdnP
yUhvLUG3r0+f7DR4aYZwW/g4yT8/CTnf1IuxzQRvxxbRNGzLNC4fOAHnFKNi6cYVPGeAheBM2+5n
jN49L8RSmtjfwHztSlO/iyhytnX0aEXZj0zp6CmiFUIdRDOblF6SB9VdQQriquzEXWwnT7qosfI7
0R4qLyHZEIqq8WhOmGGmpDnLcLRQ4iebJpS8TwlkWNQT/sLmtn/+IT9+zhyNUoqhWe939WarFHbm
B7xVhX4HTDmkdy7uSvoddXfVt9RD854ur14Er7ranpmy7k2U9hp+wiaYTrkAsP/5Kc1TxrvL7phS
1wxVWLY5Pxt/PPmWJyOj6p2S3Ud0C1zOpXiPHVHbRXH+3KMeGyBbwltsvjjuuw0g453D4Wxb8sBR
xLy4341vhEFcFbkrQ8CjkDZiPcJ2XD0wP8QrahunoQxPqj5+L7A1cArmbaF6VwGCa0eetGpGaqap
8sVp/R5x/74egn02xQTHNM1ZQvL39YCGbGgVuHs3Si2M+bU8tcNgLb1yhtvwHPpCfymRqC8FgCAi
HKo7rIXd0mYYJ6TEe5tieTRSqD4969zxPuDbp6G+i8DTmDbQ0rytgMbEtqvV/fOk6glG2eZZmNip
hsdybAsU58T9fX6TP3juhDpfaZMXTDpCv5hnqG/4pdVCVIurBolCS9hHDhQEf/ccbxvBko2eSLcr
F8CeT3hgWO91mI7ZiD81iXwM9ZTALEKVvjit95OMwKNCDY+rTY1DvVzPtAjPHbvPIAI4iJY9F3Ud
4hTDWjYBILBIhSfA9gHKstF9uY17N+pJVbVVS2f9hvicJ/HvO00pLTCMLsxde5+0ULPrcSS9at9j
oxCBtmDg39WlcZUaWDXgUHKeX+zZ3pUaLk7g4tOjbxEB2X4ED8TtPgQGVGAUqocOPQiF8sDYxZDf
Pr/i80v119P99yEv1xt2h9jcKmNK7053jKj0xNlwgF3w1YzyblSZjyN0xvP5zkrzYkYhzd5sJWEd
LqiJnY0/SIDJWAh0qoYyrOGzrmxveLJ74z5qxkdia340nb7VbWsVla6j9OspyR9o0y0zUmz19Pnz
qyA+vPKarQrqT4jctYu9Mpiy1rQF7VOs23tbMa9qel5sXGlUpNAxlbWKdAyfwHlCJi2QmJIgUaGf
BrN+COJ8o9dXaVZvnPrlixP78P5IW2qWJaTl/K4V/TEaF0SQswfzc7cslH1GmbJorM0E3S0Yyp2O
3Keo9rDhliTi3ZdNSSM+es7rGzppD1VbfrEME/Ndeve0/HE2F5cpUki9C5guyYZgge8gnjCHY9ON
68Db56O5kqZ8MNPsTNUYbli1CQg0Qtzslv90bv5rMfzDp4mGMRU5VgaUkv5+U32I5VMfO8AJ7Zdg
RNheS8ARsOhPCSoqW5kZDM4Xb8r82d599j+OKf8+ZiMyIK2dlYH06lAWo13uoLhCQqih7H9+1786
1MXL4qlYlQnOzlzck8z/6ZKUOHbgt9qX64+59fLBpzIEEWym0E3zYsyTeluUJltjdxqYvQa7WUUV
XXmsMUH5Q4biWsdr4jEHQQOMgislLV/DciQOfY6uwgeSpM9q5/8cLGMjyY+0naUV+fdKNx7qhkb1
59dFe7cKnkcRSrHYwG3NseyLuTitrNiggZC5bPe2g1a4w2TtlLjeoDo8zINIXxrLzlQPKJusztoV
c0cY0blIsXyjYJlf2yTwziCTnvx2KXmnRoP60sRbD8IxWhgKSS+et5ZteYf4+4tZ98NR5o/Tv3hs
Lcz4rUaUj2saLN3YdtbkdIhD12XbTI3XfjP9L+8JI64O1Yvx63IXE40OhrjIy9x8VPZzO6iw9VPl
1ftCyiu6J6uUck0eR5vP75N4V5aY7xOrdsGtYhtx+VTVVHCo9PBBwxGhjmmmgJFWwm+vJtJzcX+v
ElVdFca3YUSK2Qa7zw//weszPyI2DTHDphozP0V/jJno52J0m4xSSjauk8Zbe9xRnyyx3G6/mLE/
PJQQ9B2EFLauXqxZSbsR5kTClFvWJoU9YwktYhvUxJUq1tXnn+r9ko1+gKEb5u+irqZeboL1SlVU
4JmZO7ZoRmdoYAWCXWqzD7nYyZK5tUzXLfkOWQbVWk+vyqAMoR6OmGGtu6SrvmjZfDA3/XVCF8NU
qxd6r0K3wdpuko5nMl3XG2rIt1988Pm1uBh5eWk0nWYIGxIKAH/fz4RqpBniPnA7MB+z3XuBahAd
iBqfQngRMHjzBeSGZ1vLv03pCUDfuq699Rdn8cEzPbe9JS1mizFIvxh7qIuZZAWzPfE776rCgJKA
gcrt52oMAMw1cFDBENOj8vV+mznRV4c3fm+8Li6DTsuZzQj7IyGM+Vn847HuCi6BEpHqPdRgJG2N
UniWXw8Kxf3GwPRQU8mgzI+uDVkr7II5n1Db1kzLRWkA3SnvFXnndVW46cfuCdGSvapqE5OvkAf6
yvC8CkoYCmaFhSh3PaK/ppztgN5KjaER8S09e2FK++mIXLWFpWgFD0oC53owjkBFCdZRDbShSIbm
AlYz3mWxtVYlkmF0HXthVNeUjx4ImWWVZeMKiU5Fq7lWox9C6d3k6b06y9WNQuxrgEZrv02OtkeU
eRbrYMLos8c46tIqhOJNzRpiFCR79Qdh7I9DkAeuJkAjET2+w/j8UkSHwRKFO+bkNMvW3qlFfcpb
7dEb6ZOhvrkbKRZDZcuu+h4ebG9J6frDMYmy8RjXwRENc3EIfMREbRLsueI/KzS0jh/cYS/CdjlK
vF2tqR6TafhluqAMv0vFCG668iYxYmgD5S90gyRuo2SDplq5CORewQnOuxngTTotlyrrsUhJmvYd
sjUv/WHF/bpRaJlY0Fk2VSXPRaDbK5lAfBgE2RC4rpdtae+NqtmRhKhcp0r+FCKvXeJMJqVKgK8c
wBwV1WpAY78Z46ey119ox99J4SfbUkbPw0B+WkeZrmaftQBY8AZZbZbwK2IVCYeMxEQfCDnrCSOD
D0B85LqJdLJWW+dX0xpvZYtqE4saUFd0aE23MNsB4Negr7ucILcyD41VA7C3nYZtp5svjXj0Ss4b
NjJ6enZtre2c0HCVSCy7cTmbGuuEaiLPwEvWL9GcvHkKMNtaqi+EtD2ACFhkow4FN8cG4J2aLprd
jC/KFpTcGcjyCnPmdysMn4P+PpBEUxgZh8OHT73bwnmNN8zyxK61Yp6VWUle849oqO8j07gPc/5A
KtdCyZq7UPFORkgyXlF0z6LQbUzOFUlNLRVwgBp7BmDaDhGgjAIeQ8E9cjzqj1gNGWH12G15MxZj
rPYzaJJAH53V4dQD7fH14HYs9TtYzI0JwNX2idRpHLEbehVAQd7oe2SpAZ3QBdbkc1zFr+yVok0q
eF5KwhcMFYhrmITPniGu1Dqk3g9MAvcRtfLZmdXwtgBQFAFVYtUOXou5x9QlBlk6OkxNOnL+Msz6
asWf5cJw5tsWy7vWC3DJwUbEG4xiFuQRIuMnU4kw3cb9Y5O151GMa3WM77NQNdfWhAZy4PFHF9gg
o036XRl6eKrsu14Ot5kUd6NuPjunthtgGvBAGU6wjKB+4Ww3rvsie80sagmK5b042KrIVnjNMCOY
JQr5kY02Cuz6ITel2xivbZKuJQoxAZMBLVh//F0ClB4oFD+jKtDWc4ePnMWKcJ0SFCP68/4bfVY6
r2UqlmZ10/nfCpoiSMCHreHbe9Uyid+81ZuYJiOwzyDD0IwokKJWGt8pTueaDWVGtt4nVrfq3BJo
l1UcXOfC3lvEqxTwY48yzA6C9cRKG8k3JHDq3FanykwBXmpwcFtiDhnFt0U68liO1CJTaW+mBIZs
F9k4UvzxWCqUdxzVg6pLErpqW5ta6Lh+qrMW6c2yu5dbsyVHAlPBwbfRPcdXbZr8SAjRWA12ig94
cqfKB6xupWCOkxTIymKguU6Ciy1w7e8CO77Ke15i4XRnNdLQ8ebKqTd4hMpfQyeOvH3AEEsmAARN
3T+DB4rbHzkDqOePK3Uqnvj3k8LwCXyE0qg/yBdVyK0IGYtl9dytMlO86EwSJtlrpl44ZC+IR9z9
8bEHLFKq97ldJ5uCrSp5ua+gvW9TShyseyUjzMiNQUBhhfRRY9NhI6evLbNFd1rbOASozNIe6s5F
WDubGOL5ALVw3VgavnDsJQrUsDaIn2OseeQrEK7Z1bgMWpMlPa7XLkaf+nuUGQYdYleOJJFn0Vsb
+MeC0G0s+4GcvH5lC+jHWmfhRjPwp/sLhUSTpZ/zfSXG/Alu/7bA1QEJYqnNwAZcuK++7xvwZ6u1
Lfze7VPIpoajY75qATn0Eki4lpcgErCLwyYSoBjJfNgrIWw1BEEA/Gbmcz3CUBrTGFZcYhG+Gvv2
NS4fJJyAP10Pgh3g+kCbNVLlxhw1ksMiDFCl7LVlYxEUwKyytz25jOD7TqLqXQDCGGxHUMS2BiC1
kdbPSkFtPFq8WVRdUdRDj/L077mSPBEzgZbGgDGHYpVqWL1uePx8rl/gZ6+p3z4UJt+RMBZpKS+f
LH5ZDqbWuUWuDtd5b8JIG45FJmAQ+9VD4akU2rMwWdnAwze1Pr9uq3Ywj3FUn2sxHqM8gl9KRV5k
N44xpghnGa4qMlNA3R0tgUEIbhrxirMVBHOeT++OrlaIxY1YiLb+kTt6sM4U3VpU8S1JNY8FJeJt
JIN13BW/VMgAi04wIBOEWYi2XTaatkuYnDqPDMGWh9xnrmTpHL5ZykSSmywYYXKPiQ6iDMbQHzRT
cXZNUmyEjI5mp4PUsuNki/5k0RdKtO0d8X2Qg30Im5pn+pV2WUA32lFYcRII1Dr16Aad9kKecLfs
k6pbFZMnd304HeiUjlcmbrXGU6nz2ioBAEx7XVXBzMe/FqEcTFJOxo6tq54fwkP8MI44GUVl/wqI
DoDBzLIH9rxD1oVHvjLMj8x4zG3lbPakLNrQxJqRA8eayRtF8byS6nOaedPMzR5WlhkD9mCwaxPc
P3UUr0ZJMMTU109VUz02eroloArzaPpICg5ryTw9iL6+92sWVzFx6yOkrgQ2TZriVDGmLtxUHhnq
jhXdW23+1vOyLFVjrK46JWrdVMV/F8JEzCYGVhKVrohbvrKMVN1P7UEQbL6vbH2GPino4Z1fmGSX
NjeC5nO+8hq7oR/d3eN3cFysXai9mKj11ITyNUDpyJQlMBMdmxk4EIlZDul1/uakw10ywX9Mxxnp
y3yuF+mWXSfqaLZqy7gdNjXJuW6IWGxdWcXVJOZpxCSJzpuqXyl7VSjTjb0a3qyiIZc0JQkt8OJ4
q4e8dxYYB/rrU8C9bokUHmdvsEBgToQ3mv3kuSpekzpWll6Yz2jC4SASEk7msjpRbWfdRprJmPtN
64kQLYqY0oNfHwy7rNdOwNI60DpWGeaNiXR/hUfjJ9FYSOy94M3AMrBp1UPD3Da76s5GhP89sRJt
FSND1WC7LrExtTAiozfwvHh91TejMINTkqWzCh2GbbOEhdfvpjbEw0YnJ0rwdvcNCAoKN6suGtxm
MnUCbIDvUHhk2dWeKrCsZtJAurcwt2SJWA0Y3Xnn6Dp3+zwaihPKcXIm64pDJsW5zb1mS/gcvyt2
GLyyA8G2GFTi7EjUAQ0S60063l0BQWFtRj/VvjYx4FFm9YOBRCtzD8Ru36fdXjN6mJO+8hDpxwiZ
QMZ5di1q5zOELNDJ3Zti3YCiA2oA7sSAdcxATrBIfi6L+wx+F2Oq/Cl5LeG9L2T+ODqQle588wX0
3sJKR/xVr9oApAr4G5kNq2LwVwJZjo/sXPbfvRAUz6MJnDmDxSQnay18QIptthuzZhdaEGpMyyVQ
I6rrI+KhlQxgRNX2gVn+NPQoMNjJ5I51qDXtShmIaNEe4qm4TrRmb3qkP4Wxm5jtDgnpNaG2W6tJ
ISilS/J74n7jN8Em0iPK49pRyOAIbIaEivyKvB5X8rDFCJTUWNsJ5dx2wZqagGux66LGxMbYIldr
3M3B0JG6L4RzqPNxn+sKiq03plO2rcpmtk0ozKh207MqJPYojDdFRpi8ATA2R//j+YdUkvqogwXC
2Bx2SHbJAkpZ52Rhs4W9xuZF37Sgrpx6owljG4/BlefX941zZ7Xlm9J5KPDktW/4d3jZjyJ32Pl5
IFO6gz0le70M7iB7wFtJ520P3g1MC/C34pRkvXG8pRB91WiMXkraY0XVHgjvPkBm/Ok0zXPmdHcs
bSDv3xLPepSBBw82cYnzWTpY8HUT/kkAblTHH2sAFPJ3DS+ZEfs3nVFvbcmO2LRvY1keYf99y5p0
Z+E8JlrnmUyHbwkvq0j9BzK6n1QkcdpDWh9jSfEfCUA+DnsP/BoJEmsyhR4RQ+xhcd1jLLEYePQ1
3HYsLm+Op+4qQ7plPN14uYItfQaMGsQ05IxG9jKGJSKpkHuh9lqoNj5fCVfCPpG9sBpD/ziCpJzC
4IYKJlOZR97Z9UBAAQ4vwAQKXrlhEU02NDmJValYdyn9ekhRJWPhYIK3T6wDbpt1Rwy1bVmuCj+u
QtKiWd1aBW9bQdxgPFuq+i9D2+cQWaBp7joifdIp2iaT4oqK72L1qRNY6ejKAwkf2LPXyeS4IbuY
1mawtuW6F9iPtfIQF8y9TpLdBbZ+7grrNEFHmfRjGyi7vi/WY0RydDLtcRCshnG810lhzwhzdohJ
aNWFZkGIRBwE9HBhmy8+2UPqMCCqt2B8aetaiXcBGq8mJUt0DvUJUYJaJJZTGKLJCW2Kk4SFpHcm
wyjR6UwaGC33lWVtPLveNUwIFSVpPVBYOBIEmW1EZZ2EiPYmim/oerso1w5VvEOduncCsamVakvv
x/Ws7FZKC/xohs7Q2fW1srUBpRqsxhrfZ7YrQFqQg42cjmxnXMzjtVmwlGSyXU2OMeNa1zU2LZ9R
zGOOLGGYj2GzIy9na4I7K0S2NWq5GZHdFSClfcJz227fOpgFiQ1Ed+HRCLSVH+r0i2SKZcumoqN0
WvWg8toGEzAURCtdOgNQ+7pc9ZSk7ErbmlG5UeNorV7ZwbyNVVYSXDj9JDd1CndpBNO+qtjY6DME
yEQYp6xQOi267jVgcRBzXC70OkTCrpI72xBclBbPNcjMzvbXU0NuTjitadGc+S0bTbbu4GkrMwIa
j38s0p9rXnaPmw4YhiW2v7WIr7YpVMQeYAvOiHgvJTgGCZgrJnfNf54TulNraxESURX9pmD57IH/
sMnpSQUMDO02aUGZtrWys0P4JlpKGqnntl6y7Br66t24T5NxoXLVWp1xIyCaNTaWmg2x3CapiVCc
lgXqVMpNXNrAX00kAzPnN1zNDI/o3shhWID1m/Yd4j3FVNdlu/biH36TuWRgrcTElQ/jVVZobGJJ
qEk1MkapHI3aD9Mgqshu1xXZIaFjuVWXP6dpdVY3YLPWvgrahIBXRtAqnVYSPWabaTt+MeL9eIW6
iuUOvoS8ZqPGEi2Ilkw3boHFjcBUcFOLzEtWNTFnSIEgh2QHu0vWDscqmPSU0sRhFy/JIGdpWLPl
FlvwBxAEk03LQzGVwHPyRTWBF16oMl213usom/l5YLqjrocm0BtvRfbDHgjeRtrro8QGQSGI0pZw
uTJCN34r0m9RACZsVbs+XMU/0zbYhKOxrQCTthirfRmv1DDdBEOxilPcwhYbUD5awj47C3rXaQhE
RxSbkCzHU+Cq2PZQ3Kytrt9OOtlmMtxoJbDNQd8XtbKeY2G9oQICDTG06/RljdEuSJGVls4hhuUN
D/MmJEpGw87S6h123vBepNNWamIHn2bZFsPzZJvXPaSosMkXBdhBHoONMnmoEFnahqshVqHWYEdT
C3qaKMRhKOY0wLwmJPoEhPJI7KNDNiqM147PZ+bTVTJhqpRiUSJktsp1O4HcT0lhglhZchRyb5fz
AMoq80qQmKqTJt86MYJgErRxWyfwIb34aiIMMBvHzWBJjCkbkur3qvdrsNtbnk5WFvZm9MhrwiDH
UnGV9ryaLZEQsGd8xvV1Qai90pk3hvIsYaeLNNoWwLpqPNh1HB5Sunp+y3ivz/rhcdl2Ed3zcJVt
zIhKxlRuNCzOJELuuyq/6wd2XXFMUAVTwjTab4lFwTgaThSRD8TzYhZip6gMW6lDai6/k695ilt4
sVTafc/bRWq2TTJ742Eb1nqcsRqUYTS42ha7ytrpk2OpBodi0g7scc5RLXa2nW675i1FhFLgKAWE
f8NCF1yipCMWrgs49UABtqRjNUmx8VhjEPRxSOJxV0TqyXyNyv6kctl85sK+QCEwVBtAT9dsson2
ZrE0bgJc0kwoZKT4R2r7L3XZ30/NsGwgTGd177Y6nNN6jvqZCIDR3ZLansdMJSJ/Y8tbBVhiz46+
bWu3k+Faa/JN0xTQhCtX5v0pGtm3R317W1dFtan7qtj/+w+czcXeVuO7TuTlJhvLeh86Aa23+b/+
/WMQpAOF/P/25d9fuPiR379mzKb//4WjpvYoi/7z599f/vfnvvjy72+0EMLm+mjuKJB1B8eHu/b7
v/79x8XfFV6IYvb3l6uGooOIKoiD//k5feqp0v375//6ey6+RSeQ09ZYn138/R+Hu/hV/xzp91/+
/pmQ+N7dOJIk9vcn+ef7qIM3ud8gpkiY7czgqtSNR9FD2TESpbnS2uqmlog+y4J8i8JrfpGvc6/1
VOg/byZ91DmbbRmWRmGFeWH++h+tHF0NSlw+yE16w9zZgqiTGO8VgeafH+aDfjONUBUPgCZUKS+l
a0EUqlmdMwx0dbtH488ihHcIqC57v3GAtyS+8i593KTE1oOUxgbZZc3KjT8/WW72UUOiodv77cbB
0u55NqMWBBrIK0FtLgtQVJ2Wnm3m5r7rb8PcvrLiYV11L5Mcv+qafdg6/Pd0Lp05kIJJooHV7Y7J
eChKuS3K4m6Is1PjkdmpQR11wHuiO4YgpS7swnWKevu/3IT/XJFLzUKtDEqV9rSI+x7gGHGX0bM9
MbkzWpVadNKGZv/5AcUHH9rGFjj7c9HS0TX9+x6o6Nq1ggwZ16vSdUiQoal2WPqSpwi+r5VNj2FL
p3qq0PMFViEXtc3Qblpfaajn9u9f/UpVNSX9WlxseKIQff19GqOp+GTUGaXLfoHUtPxpHl0//6jv
HvD5EEjREUWbSBkuvaS+GbWJN/Wlq8bKyc5pf+lNR4ZdYDWr2sx2gFIwXKXyC4HBb3Xku4/273Gt
i4607wTZgBOtdEkf++HrJkt7O3+yO4+YKmjPHevzWgUSFZriOoza18o0Toj7jIVlAE2UmtyYRDWu
+yC87pi6GXux5udlUlGejjcpsU7UPJWbCpPxIvJKkuHIdsPytlNS/3ttRa/0vBEF600NhxEQQvqo
NdRJi7kkdhNDb+Xxqo9lihHNy8eNHiTPn1/4dwMYF15H8sDYJShTXj7UIygYYr5btNkKoutkOPay
JF06uPn8MPNocXmd/zzM/KT/MZrELekGdARKFyPsbZpRuszDu2F6bFn6hgP1o5H2Rd+SXPD5cT96
rv487sWjm9MKAyDJxzO67pxh8x28NRuujcVy3MuGTWBXX1zQ9wPnfEVn75BlYEYW4uKR6i1VC/Sk
Lt08j5Gm13syDe6JrQgWtisOmd/Sw8uu66o7+mb+jRQyN46LbWfTR7IM//bzz6+9EztwNqat44lD
cSL5398Xvodt06ssO9zUYm/bEQCD6NxS+mOFq5oOLnl8qXdQiIhJymVJ5pcFuEQlvYiS2zAsZ6l6
E7OgbKbsVxFVwB/Sw/z6F3X98PmpfjTK/HmmFyKUvAmJlvDV0h1tSh6kg49+8oXy5p31njmUQ4B9
1PFDGOJSlUzhURuAmBUuHd1tRv+ybujxirg8EcR5QyzKbVN5WyvyDrKXvwiMhcJGWw8K26Kwj2VE
9k85AKEhKs2bhcODvpJ6eWdU0x1JgyMwNf1EvMJTSosC68Hr/CKVanSo9PPnF0u80yvNnwQNO9J+
hEG8v3/fVzJkcUsOKfe1EN8ZcJ4MpdjQtSSWR1ylU7ltleAVeNma4JllTCAgwa9wmiUak9JSr6RJ
l7rWvri+//jxL95zSzWRqSFCxNVuXjz8ecijGBdZ4eoFF6tPzevAB0Aw9LVFZd26rtLxyrZybeU7
01mRTOHQzRc03yDc2f1bBHyUkCtnY9Az1PSKTL6y61ZA0aZlWhIXqyIFII11EejYDsmjpp9sFY9+
bVJDjUjj6qoO0k7+XWnruyyiYd9X/K2vq7tQU1cqCHAohwP9YAkwJdZ/WEX4A7Xza6Rla6kBANaw
Tzb7shLfDQNWW5bzzUQtEiLGABXpxiL3k/XMl7FiauEUjBYl2Oa8oiSfQ/kOfGNndmxJ06g4mRHW
2rhCWzkdEwoLUOXsQ9So645pYFUroD0Nj5wakR2yMCV723NyNtbdRkEDRTnILdrsPogoNMYGS/PG
5EqWtF+2KZaFaSiOqokLuEt2A5turUPoqDu83hVul3lrOjTEYxC7YTT0T7UrqdhuZXFJ8xJ8qyI1
oubrN98wSEUhzLYqf5J/EhPYq7XxKcrMF1Q3G1JquFftNlGC26wnis5hkF6E7bd0IvxIBHzAEJ3w
oh1Bc01dAvHQaneMQ0u/5wMn0Ryf2tNVUHsvIkZFLKrS2ZkhX5NtB67gtk/yNzqk10wKq7LSXiyD
0KGRCDBaEMaD3VIuqR/F5GgEnZfPfphxO830ESfJSVGtQ9PXBRphAPr9gEZDWgeEI2DISvuUwnIA
vvnid+bL0JMFBAZqMfo8FMgHnwGEvcVV9ubX/kkDdUgm70kSMo+Hmq30t6S0oMPSaV2ncfdcGp2z
DM18VVtEJQc/hR6V5IhEJ6FQAPji1f5gILRVyesDZsUBoHAxVw6OV1L7kwUlcFrcuUa5lfRnB1rY
MN2KOjqraUce7CNG/zvbiM4/mjiFi8Er9MWJzAe6eJltFeecsNh1sPy7GJFJ1JREOI4FYe+wT1PL
OrC+PuTVTVEZB68N9qJ7zvOaPBaYdQNCmuHbF2cwDxeXZ4CBEqcBJqbZi/v3KAdAbFCioCxcrTdu
QCYBEfZPRaPfC3Lgg4y08dC+lWHxE07l5vNj6+8kyihfMRBIaSDXR615cWy9Cqh1Yc12QaNq1JZm
vpUPRrbt1DP6tmf66G85i+5Kq99CIvQEhazExPxa/xhV+N5judSftbohnKOLyXcADrro9J7+tO7f
kgP8FqkJAX5GdZsbVMJVmW+8WjwkWnklRqC6BsldtlLcqVMiD54pSXTrqr1em9Uqi0jWM31CThp2
7BTEeJAo5ENI17x10xUj9Q/9KJUx3RgRcrLZff351fnI3oqXgcmHSRSIyO+tyx8LutFO49FxfHwV
RXo1FtFPRK3LThqY0ck6NsvqW2qUdzQz7/1x+jb55l7xkfoEdMaKA9zhkK5G8JJw0b7YSXx02wyV
payF4RNuwoVmGHCotBoaOG5KB85I2CAXcyIbknj1uvfl+MWF+GD9bJvqPAE7XA1YQn8/obIuirYH
xesqvk3uBFrA0txg//hCofsbRXT5JjClYuacd+MUG/4+ThM4ZRtRiKb5Q4O1DQ+5iB9oHd7FsbKH
8PowTd2xlQalPxo1abWzKu2gk7LyxX3/6I005/UTEmbadu9WUHGUOHJQc7dAyEnrxt5UQ3UO9b1R
p+cxyM5jPq47SklYzrsvTPm/l87vLgL6d+ospLqY1sW9je3KBkAgcPDVwOECH4OTmZ9KI113Qlzn
ek0wbfKWKekdQRNfHPyDHQy9c9A1+ozMeoc7aUcIFYNNtyUxzDOqCPJjWjqc0jwUVn5AynInS/Mu
CtTv/8MVdyhy4WUSFqv4iyfM6OE8KLooXAsYLP6/xzDx1tGcthRKUs3JNy1KsTaQFSGmiZ8+P7r1
wWREeQvnAXJt8ASXuviYpUpt0H91nd541HXHXITFeM3259yhSUGCabxItX4w6/9j7syWHDe29voq
Dt9DBpAYI37/EebMIlnz0NU3iOoJ8zzj6b1Q3T6nCJZJS/aFdSGp1dVKDInMnXt/e30PtvvFVetN
mTUrhDd4USJ/xUIUJW991yN5Rur0vTRwOcujUiX/Hj23Tg7/PR9ubVw95qR0PFtdlcKmP17Rt3mm
qiurKV9NjYBMG0WquvnNUxlVGIQ2euDMBwPdXaa8xGDl7fZHVgzPnWNvsspdibB5U+jhpNHkmx1W
r5msB/PK6n89qKbE4nQjQoiEfouRA5686YL6HpFE2rOAq02SYYxrXTX1k2tixEiLw7uigmCvSbFx
4NuAIsIFJZ1NAah+aSrnhy6Lpd8bHWWl/OH8WxCfTL6xfZtWCLIvqqlNvn490ozM7lCMx6YLHT6q
nsucQp5XIlSghDcDppvRVBkD4HTWaYvUI4v0bZDFtOdJ5WtFB/YMRfpOzqqCgqK01StyRoqsfyuG
ZD1IVXpQIca4SOeouWH35bX2ja8XG8MMbzgvvXXZGMpmakU2Pd342je3T/FOwTKNMj8pOWsOi/i2
USoT1SRtsOfv/+T2BeGHxT5sacImHza5/YTya5KACVnLKo6kbYXQJM/tN7nAzrtOHmo9mglr+BLJ
XnpheT89PzM0GxydaSqhkGyPl/Zxn8vKxu8KWjKiLlrWerVWJcwzcMsL55ahuNQpFmHKqURE+qYM
xwWhBfA7omizUZjT9NnDMFQUc1ERxVpwWycwH6OEhx6HwcypvAuNQiff69H1gmM8vl5A/8RycDHX
ZmltxxXKsbT1+bcxBj5Hq/A4BAugBaQPssA0K+kORh6B10jXel/tEqwPxbXAm0xH7Ht+oHE5Pxlo
PEUqTH7NfF+bPjz72LALD3MS2njDAvnviNfU7lIk63np7igtb//BcMAADZrXAb9MU2EDheUi1Gja
Ba417zAQSxNMoZ4o3ru0054f65NnaKskPKFMaRpr+xhWfLi1wo+GXvXIJacDFUNMi3MAAXqNVYt2
IfP2yYSwcR3D5xjkBpHKZCTY42DY+TDWnQ8YIUZxrFbW4/m7uTTGJFTG+QBQlE2fVsBBKkKIyolk
eX6IkziLUEOFxUP7G//U1MkSwPmgzdpGStaVLT9bqf+jybSNJ/fyhQ/+0xdDhmgMaoFW2JPH1aDJ
7mSDcRJzeG7i4BtljesRvgdI5B/d0r+Hmjw1U3ObXM/ousoiS5oNYbNoLesxj92/vyTwyP49zviZ
fZhrUksmz8y5JVnT72RT3Emxd6mn9tMZoIMmE+CSbF2dPLa6NwrDdsZOPdNZ1o664Sj/T94Mh0CA
4YicOBkf30Zm9RbdQdxGDrOeGufCSfSV0n9HTLA5P9c+2W6gBhBeQp3UuaXJGio3dhKxQNBsOUS/
PGDSA/k+zOShdMam8ZCX8X6wL+3xn048k356QXucctJXr+CQajAfEhhzGUx2+gzGWF5Ey6C5FEd/
NhQRvDBUJgWF+/FlfpgQfaQC4QkNJt5gX9sSIhVXocUWel+QGhcOLicJeL7bsYYIdNEE/GNOv9u2
inQ7lZN1Gz3HtbKbWS4+y+5t6F44mXy2QGjkH0xNH1MnJwVCpUgNV2/GDtl4nwC8T9FlxHhBnp8b
nw1DMAz8lqQI72oyN5DpxpaLJngtTOiKaTfPC3duiOJCxKN8NgdZgxQOsVT/yMEcv6M86VjsEsYp
yzFiQ9rGWIbzkEbtNWgSSFLRzpX9lYN8zyhx5AyNn0hGGk2s1TreWDn5TcXctbjlUTa78Cm+AzQm
OzN7v0lBmn5koL+TJWUoq8FyIiZrjapxAAHoZrghQbTN9JWEbIyWYciDOq1tBlpbaFvlKyZGMynQ
aQyhgy3Ce9QiSRfPsA9ah2m2oMB7VQcYzgj3KkFngmfIphBAM1DbWVq2Ov8WT0+STMuPNzBO2w+f
ANRq3SpHvJXbwEqhsopoXl1r6o9OQKoR6ph8XmpqcWHbH5/LyXPTSRfIgpQMjdXHw0rAzI0058sT
njWz8NGQqMZIHG269JcJHuD8XX42V3FX+Ndokw0m7oE7YXGXrLVa5dMm+wJfn+d/fpTP70mgKyRI
Jl82mamJF1al1fEoOx0TG+hRnYx7u7anDDBPDfPC1Pts7aJ+86/RJutJQztakKWMpuu/evoMTNGv
denZUy/c1efPDoSMOmYaqEoev6nR7D6KMxRNltQvpeROtlNS+fk/upt/jzL5jqJmkLGPU5O1qrxy
YJ5pfQP/UV8q2v/l7Uzme0Z2uOkFAzX07Fvx90h91XP1wnz7dCZAWBIoe2RSAZOzEps25gK1MgY0
5VpqfwmDIuhoPKR0tC/aFxb8T2fCv0eblu6hl/gYmjKaq2Gx42JeR7N8b6nMcuvCa/r8xogHwMqQ
DZ9OBiOXMyEbPcudeK09SjIv3vP4LcXWpZPup9NujDz+jDSZEEAULbmhxWDdm+oCbworrRejQ/P5
T/bTRwdnkniaTZl63fHkLnF0c5Ka2VCld+P+QulsKfJnTDD/0UCabrFXwlifAhxcrTcTw2T3j9wW
r0MLJRmdAVhCa/GFI8jpK4LtrJAjGLljpJUnK2sZcKCjGJCscVhYjcDsEvB3BavLWRRm8rcDRAZD
rEKBQLwDkI+fX6NmnlLjG/k+GM1az02UrT3Fu5ZCbx2LvVruEji651/a6dRgULRmhiyT/YSWczxo
ONgRlTbSNWk4LGXzBYjsdVy2F77hTzRHDKOzOxkyMTBHreNhbIX2YxOvijWWJnq1jFO6+wBQ+1/l
Pc1Gjr3tCDFCBM4mvk3/4A5JE1BXkGXmpno8dI4ERXdzPrNKGvHPpFrBRcVtt/wHwxgMAh3MAqUy
WQtbLZVcl+6ftevQ2ofmekCGLAH9PT/Mp09Sp3JlCxJHELInTxKLcwd3+YjNXq1oI0NnjlcjJby0
OCRiLTfeYiAJZ/6SX9L879+igliOpQrRILmzydABzp6hF/QxwTBo8VTa86bh7SYXlmB1jHaP4xnw
FfRkaIDAqZJNj33yoEmlH+K1l7uxTJeehnFQRtdAl97gpidG+s5BG4Zsg3KuoYpNRkzzS4xaMsgE
aqA+tIK0Y+UP331BSje0boRdvUQlz6XULjF0Tlc9LpbI06a/G0rjVETpJk3kV7YW436t3mt3+L8t
UIxiceNfOPOMT3f6VGB7UDokuQM0Z7K80loQicgUMaRk+BGY4qEfk/QLO/rpAUHRFbqbUGeSmSec
PP5YKiuAI1IN8Vq1e77Slz7XaRz6Gsv2vunzpUofUaIl387P6fF/Ormzo0End0a6hX5Wurw4gwPM
J1Uu9JYWZbqGOIbYuY/7c/l6fshPFnagVnyrzGf4/dMCG02lstoYDUNmxRy7kLWjD2svQd3v0/cx
lJfWvxPBFJV3vP8QsFDOI2syCWd7u/TaQo7jdTvEs1IxVzQ4zWQo1PqQL6GmzU3ME/p+U/cmPOJL
577P7vbj6JMlsDaycCDvCLwbG8DMBwTRdEusWrGg7mdhbPxeJ/6Wcc76Zzr6xZT/Mf6p7yk0N9/1
qv/8j6NfHfzvvLr0V3X2px5Bu6Tx9EeO/r/lf77/9h+/mqNfgNbAu+aOJGd//7Oso9/X8Ocn/09/
848DziXjnPGU8t/e7/Ez55zHNHHfjoxzxp//45yjmOIvc5wkFHsN4M7jb7U/y+q//1fsYfW/0JcJ
xAJkyPkdXt8f6xwJgxy2NuaxCSGBfxkp/3+8cyRV+YvwiKw6ggPNhlKs/B3znGnNgiqJybog9JF/
SGF6mlyGO0nFxOv1p2x0DkxQBr3INEjJ1k7yURe0/Je1IdX0hZf+nqaj7IW8z9zAyPBWqVTrTh7Q
zPdLAiDpwbGMB1mrh72llSQoqTPdggl21x8e7+3vFeSjEc9kXaGshY6ABZPsI2bo6rSwK9okUfPc
rZ/QOOXbKqsaeqdkQYdRC26fcvJGMft67tnppeToFBj5PjQqBs7JxqhtnkYDSa0T3gRe86QDJtrE
fcTuXPUlrV46HpNdJ+/aTH2tfPUe9RkdegHNWwLo+m1RQuyHBeMshNuo9JY15kzN419hHhh7umTO
P6GpAICzk0KdADo8ctaR88qs+5ixiIdWiytKgM/0yg2HtLC8axNN8CYnXLtOKzq1kMOtUcQnS5e2
2Iy1oko1GrDRgbF2ue2FEOM94/5hL+CCbLoCtHH71yllTDN7PLRI70PRPwsybw+6q6o7Ncm2gSLK
dWnQha1GPBYvqlk+s/QaIY/6mAwaVdMSXsmgqgA3m35d5uZ3zS36Lw0CfhZc3bq2MplsEqefZFRB
JbXk//2HSQKPRCFvnIoCKpbjhylVNEoBOO+etbxsKExHNFgrXriSEw03N0BZTtJ4j4OId0U9lC99
IDZWo/Y75FALWwPKdP7l6uOyfvQsbfTCfLUgsuE3IvE4vh6vUXBrj7P6Oc1r+6qBYq0VEQF4HBXf
m0zVlviLvDWNCY1DVMke56Ua3r1QaLlV433t9DRwoltTsfx7jmNTzDxd0CqtWF/w5XVpGg0bVOkU
ilOpxO1KHc05HTsg85XSUhX66Cxb1YQZgsmcpkv22jRrZRuyRTKl7Yb+TMvf9nH5kueytjTC4DHP
NA8WiNjZXRF8iZvhFv3usC1senKGFg8fvRxu3dS8c+ko+toX+NYrdGjuRDEc6lpZRZld7GUdTtb5
RzmlPI/NEqwiLLVkgonxp8RCy2lUtTSG5tnyhuo1TJYDrqJrS3jtKsg6NJioPX2fDusSqsEyGfnb
IF2ctS/50bzMhu7Gc5B5RqGJ8e1oOZYZGs1nxrBRh/zQOAXUJRdCpmLVb2WjhHdp2UVzsyezWTvZ
QyZSb9GaWD97uaLvuvhS2uNkqbRJpnPKVZgnVPSmU9fyOx8QpCs/44SILaCtB9d+ptV7yes7EJlO
eS1RmXdpY96ef7LKFNrJo+VgCAsS2Y/CzjfdVzDwK+RUGjAw1Q1IT+FziJvptZaD8CskiGt6shuk
eFcrPQaPKe0bgUkvs6JhcyzRxLHLRFKQRCOa0VqxUmhxv4WJbC6gdo0ldUhxigp7QtED3BwGX1qU
+EXP815DVdr2xV3rd/q6VXsMt6uuuY0LECqW5qfLEooOelf8T/s+8Q91lNxJTvbWqxSo20F5ZXO+
Fi2lz0aRUoazvqHYlm/uNfo7IN+ObJ8GEhIAyHvdCFc5CswrLDqXXpay6SSY0vpQIXylXuDUba96
Cly0Oc2r2i2uhk5aFO6Y2uhcbStkCVZpZq0bfdgqCkUwz1O0FR3YV5EflQstS71ZJh/cIuhWUdhp
M9trHqWsLhZkV2+yXBtmbiGidejY+jyXEPcih0b3Qyup1/jl0oeYiB2GT2s8Bi4bR4Ne5WhgTiw0
54eQIG6BqxfHj/ZWsmKqLZ3/RPFv41QyTzHK662vKzRz92m5cWKA2BX91/tm/JsUA2PX4+GBEl+x
7oJ4KXHd21Z3gc5F9oH9p33VveQVuru5dlsjg4mDgRq24ldRFNRoVDFBrtXsGodvyhdioZVRuWmM
6k3p+MJyNS6fVFJmEZawxLOX+rPehQfHq6jKxzGmLTTNGF2cjldROwvyoS9K+zm2O0r3QfiFAOnJ
b4N0G0rpW9Q62lzq3Jua5P+VQJZ8lYXWvV3p8tp0gnrvd1W9N3S3WNRZYS3q2Fx5kehmTopcsUyS
elNnUbtoeroopDqvF8AXVjihK0+VuCOgxa3Hk/012J10YcakcbtwtBh1Xqsctqc5yOumCqUHdAY7
pag8EATMmAsf6eTsyTfKpqyMtT06EqkkjgeMD4WNqvElzYYK+GwJv7kfIq/aZ415p3WKs4xLA6tc
J4uwjbXSt16HQmR6fobSB3IXVnvatkQLdmXb3ez8ZU2O3r+vin1WR/kIRHa6vzVJ0vqJk4bPVaMB
qOsFy6lm+uaDp5VXuV4UF2iu7xYDx1OBsBfTNVojEE2RrDt+DF0lj7fYBkwFJ9mHZXTHue6mMqoA
Up8FWydpMXMagm+DLor7iuSI3MAxdPLwRqMCpKJwvHLqeGu0vbYDY0JvXUpfXSIr5aZ0gFcFagmo
icVlh/7/NjAhVQWAe3yM3pyGUhfAd28/tKq7Kuhzdmx6NUszfRFOlC66oQ4WPRswADaRbej37dcF
vfmD3VUHafDCXayozU/4fBvflKJXxxVXg69dqphO4b7jWyHwltHwQGEmVzE5zdeBTdA9aMHzUKk/
9dqUrlSN6wq/ABLQ7vOS9nQtNeihT1oQoLbx2qrVn1Li/5MT6P+PB8dRAPm/Pzg+vNU//P/yP4q3
b/7b0flx/GO/z486R0T+QszO/ERhN+rOfx8fhYa7qv5e8RWj1nOsCf85PQr1LzZ9kh+2wsmRlDNR
wf8yXjX+kjGzQLakc0QgiDT/ztlRcF0fIlEcaUa9O4IrIG0a5fRp+DREIDK1VgKRZ+tfDUfXd00a
GDtsnNnPBs3YmKXtLVudQ0fj+d5Bx8Jl5pZqdQ2nZNgGg/TDbSVpE1RqsMx0dddDT2CRKW97VwP4
hCHBMNjam6wObGF8peiSKm8v2wMCTjNe5AnyoToI5UMQ1fLBMppvod6xg3ZKh/5OS/GC9m6sXG9v
P7yoT46gk1Pz7zsfFSw22Vqa96YV97TAmCBPKFpqAOJmfW0N8wYX99vedLNVkbk4KwLN2iY+soJR
MOoEDhxNJSnmHgrBleq+JaiSt1mfBmtvIDNUtk2xF2VnzXN2u1vfQKYIU+2Cuuc4Hny/bDIKCnrs
kfp+kq/H/TQfQt/FBFrrD6KCVEUv0barh34hQmiphhZAhousS90hx5mqcVzCT6SYiLFpRDPeU8Mf
N5pASp2I4AvEBOyolvMeqsd2RfakPtCiVFHqP/+CjveQ3wMKGvjIr5B4kacDhoqXwimGwZtnbOiN
BAfljjIM9uQ4el94qJP2hnEwuNBj8yaqa3ZUeXzqH+5O76xALwML5zGn867kuE8PSdnf4UavAqJJ
jVsVbNWsQfr5pGmYSiQ6bWONsXda9UsdKPINIMJNKY3tdllYzVocwi/M19P3Ph5wWD6I02kLmOZ/
haU7WDuBBa0yelkxWTN2Rpxig9R081gU4Sp18+vUsYILW+tEmTI+GjqBkGOywSJTEtbk0TSZXNt2
zndiwcXTuheb5M1jJer40dTAmYtau1WsVzeTtAeMYV4c0lXAsoBNVloa3ee9CnxIz8PV+y9pponu
hanAb7mUyD2doPRHsr2NJ2pqSsbkTI3tru3V+AjNOejR8JfH6Z4v46ddmA2BWwZcsrflu7pdggNf
+5FI7mpJhphWKiFMw9YGEOwo99XPTE8fy6CyVuen86QXleeIAksbe645xY210XG+f5hioaZ0qq7A
m3FFvVNbCTIih+JtanogsrQkROOG/AfDiGjJDfxM/cZ9dOQYk8U+WBmtUl5r499SLTBJQxXx3LSr
cKYkdbeNW/rO5QxOMyIcAXnOWzZtvMqVvv9u5tg4unForrRQ7gF+1vmuTLoLGY1Juur97jDxpk45
qrGoZ0/uLjXkzDZ6LZ43pf6odw+t5JY/QqeFTV4u3RD7n1Apf9JLqBZe+JUA9DnBFvIx6MsLNaqJ
+9j7lejGSI4gtUqCZbpuqJmfwaq1kGZ37Bu2fTVUsn0VtPIjy6Y3F/UoJhlLZJJe7TGr/Mqp5Qbp
j7EfAmnleFq2dkIR3gaQoOjLEl9aOHu9FTXX2hCsNGNot2ovvIWXlMMVVKLmtnOSfFW6UrwE1CqD
u9yQheyWdhj0pGgAGhdK6G4jTb3w0N9v5d9R7+9bZftSkGBiqkEu+XhK9SV4YNjl9D2ZOo3eTLAt
OPeNY7jDDjdejh5l+7Oyc21DGWCVclSA5qw0W08bir3VVc5cFp65LdT4RrO2vapA3cydbd8F2j1F
mkvX+960NLle6mQmCKcx4CB+Ob5e3xHxwKYRz5NuuEs5v10pYTO2OA4zclLOddOE7iKPTdiFXfVo
Aw3fNb6qYCw9QJwaRtcJ4zWtG3uFiKcDwae8FUC2HhQHE9nGsVa+75mbsieLGA3GiB7LccqItOxQ
pqExo6vCuTHdgg6HwMT/vYLwCAZzG1eh95IK2aeayRvsKHihaLaGXdAm5dJKXH1VFB6mOHnSPrqj
Z6ELTQ8kLLCoTpQVFldesA38Hpo7h8GVEoMZ8lTjuSHNsK/L5ntsFgoouEy/wyTrRyZLPqi9Vl4m
ob1NuPUHq8WSQIZxmViwfIR/YaZMIAXMFLpRRgMWrEIoFJzs3mWip7rsw+q0Egzux4ynJn/1CVrS
uGm+NXRSkIZp453bKFA4aIfRUBHfyJm1VGL/ZxRL+n0qiUs4jumqwXGNpnxWbYUzPBdmT1aNvjRq
udMUbx4ONAZ2KYPXkG03kRAA5wJ8I1VsoUen980w9AeYrRBZhp9YfXF4q5tv55foyRY7Xg3xFCEH
yTYe1PRqMjuo4A+mtL6SSV31CXhjnyMzFIRggE0USt/rxsguiCAm0kQ+BmTnoy+krpKjpiwy+Sh0
LEC9zJY81J6Ke+cMFAANwL1L1XbFk5Cat7RVg41HQX2LkfbOHn/g/H1PDoZ/LmG8AJpuWZqmsQUA
dGaqk3GcfVM89xD2mfzYmrmAy243eyxZlgomZvDL3EdTbTak8etL4eXkHMJTQJiBMA7dEMkclLDH
S0Opm7g09Jk7x6/xB06G/dxO6x+Rymd+/mbHQ+6HNWgcCDkNdYyxlHEq6PV6X8nUgoyjawZ4A4TP
tezMk96gUx1byly2CWvK76JxLogEPrlBGlvG1lFGH23qjm+wldteZi2TZp2DYuL9DiMpRDo73uv5
W9Q/ucdRbWrxSse4fSqsiRwDxrAwvHkm3H7s/+9uAQoEGK680Ev+Rety9ZCXgbZxIz/BHNOh5UFt
NGCFTv+1ViWgu15E610Wb1tFdHcwJCCzG5lfHDS89kbCrLnJRxBOmDb2HseatV34NgUIX9zRrRau
SwC4qSavoOv0u5YQsHeheKbFpkpyC0ufVlz5uWtdBzFWHkICoYvCkM+Nbq8Sbq/jifBr0cnzLMUW
JKyANlphV5OZqW9D4gwogmF9l+NsDKp5cOYpaeql4+bRl9LQ4EvQe71SsSiwiKSudZL511IWDRfe
6CTgZCbRl2KMZV8Zn/YT9kVSNVYWlCgE/JFWIJfdnVkYM9FYz2CVg6UtF+GFtNrpHMJfk68DLhin
gJM55JPe6xKPIEbJmyezbp+QXz7J/Pv5+XM6fehRYpLSRIQinSai46ka+IGWJR46d0hnnHMUaIsG
hHLM34cZpkz0scD2SK81P7rUfneyAvNILZpwzNGumCc7+Uj8muReE0JByuj6Kmz82Tx/cK4tHfmQ
T0P2VVuDy6ys5fkbPt2HyAOQOhzbI2yVI+tk3KE3orBQYT1WvarNYWuBgI2yaBNKWbwzqs6YJSbm
cXHISpx48Dj9wm5WVZdFa8JNZdl55YXj3qROPa7JHO/ZsMmeMsGovh6/hCYJJSeAbTEvyiS+gmsH
LcMqYIxDxx4AIPcw4raRnEcHz0uCWW+i/B/cHG59mupr30Hf5g7Ozm/Nu57k81UY98PMUv1mc/7Z
vXePHC+oGrInLBgNi6rwiWAnVkmw5hJ8lYZayq6OmwKmVtv9lOJZAab+WvFB12ZV6M69UAaWpcfd
huUvnw+B833peY49L2zws9hx7MwmHU0P1HTvI0qkRmeom8F1ZwT0NT9q2IdIrt3t+Ts4/Y55zDI8
LMQaqBGmur04jrLapmYyy4v+SRmarV/SW03u+Ik/Fs8D7cK6cfoV01Bvck7SOD2QxptMNiVoLbfx
eonO/e79KwZ68o++YuoiI6OQXAEZ8elXXGVpRwqqhg9p4fnXu/VL3xM2tVmRHEp3Sfo3WbiyFQKM
jMNLO9DJJmuQNNB4qtzfaaDfVpXlCoW0GrvM1bhQxbJ/dXmhOn1zzDmN6JbmPXbVqSQh0nW/rGiM
ntFhJK6qArN4MhKpcxsLLdlhzvDj/Ew5fXMkzjlvjZlZoulpz5HuSX4RVLY9Kwc8vLAyb+ea3pJe
uLgEj+HO8UfFAmyhViDzQif0dKQKyD02QpYzI0+RPCRF8zsclMz+xvNabXX+vj4ZDejRmKVGJEHO
bbLWxHCLe6fsYPzrfXtbx8u0JMWGUamFKxyCifOjTawrx6WNHJBC0Yp4l5Vt6hfNEdEHWFQ5s0AG
7dy1LKwOJH8jAx5UJFpxV1BjW6FYD2bY1EXXVMC/RQbk2NIp9qWakjUwkxszUNhszex704q9XMWb
FI+vg8iSRRcBQlGT0rhPK6O8sAefbo5cMbl8GukIU086H52+TOCc6zyrKsqXsoSIJcaRB3sN5BCy
58cL2e1qOvnEfWSYF0N1cToxCOxsTipkK0cuxvG2IKh4Kp7DYtUEtbM2e/n7e9CGTVQ7D/D8ziTX
WcmF+iCH8rDVwDwBwg2/ZXUlblF0XfJ6P5k55IQVsGDks2T0r9OkWxgHdt8atgT+ur7mYcAFJ8+1
xDsBd5/gwin2JDrgcKJR7mRFY47qU+mWNIQFQB2czapiuCWZgN2S/pzFI/vhoTUIVTJaRi+EBtMy
gRjdSnnYOFuPIRGxwfEDr7OgkYwidGZ9qWuvaZvheRQHwd5Oe8TqcustAHZxrq5j77uKsUcZuOx0
lv0lr4psDz+i3PnJI7jDW+ol7h01ert2/FXWecYh7vAaQi59qUZweqDjok1wOGxm41Sddi12tSgt
w8WRqPayHM1Ee9fZcbURIpXndpV7C6PLzFUW1PgT9DDVxEOoFMGFTNzJaslFjB3vFqGqxnFkEkbK
QWBxRsAXoHVi7xA43Z0lJ7S+2VZwIQaZVrHGl8Rg6PuZhAirpocrhzM9dnAwuofaq7f1r64aqUvG
elCpwQyxLi06Fp37Kmx/NkA05jEJnKvAbLwddmiHsmpq0jyhM1eHqqNXJa9oNYdtkynqzuVF3bK0
mLN09DoIENuEjd1/VRBxrMqyTxdJkt0YoSpfezgpXRWkqDQvkWd1FWKoMJCs4pymXA0BVgjnF9KJ
qzMLKdNyhFZxIqB8QRfs8dzsK1CwuNuMcxOjB2J5EPRxs+iYETeGi0ldhseYGyb0TiskJDngercJ
+IakjMI7tfdvs8q+ILVT32Plo62LixqPDbBz9FEnOPlgShfvMgmU4qwu0mqbZBZICuOrBdZ/XVh0
gZLMuyb97a5a37BmpGSVPW4fHo51aq3fAQS50d1a3viYE85N30vvWW+/+Am4tsiUVk3gvDRGES+6
Lm0fEC5VCz0QyQ2ZNHUWYUYW9r16RzbFU4kbfT1oNnGJT6Ikt5sMudQXv3XVb8xaqHpFg3VH9aDl
dn2PG+dbNbTJonRQjSAfmyMDBcvu4p1Q6OAdY+Kl6xyw4dxqqHCwOWcLv7Gzm141fyS5Iu8iyZln
TW9fgajXlvqoKrPiVKz9huNvmSVPpnSI8IrZFnAuFi31LXL25asjmuhaxvVsE5jOIfOqQ+yZ0m0X
yCGJTxuvtozMssonpDr5jBSKtRdZE1xVlnxjSFnxY9Hm7W6wDfw5isjexZm3fndKlHREY630pVYU
/67Jc/9u6NxfZrRvghQFT2jXqzDGZRPRQHiTlq2L6YzVraoIrwFdBDhv6tlLG9faVdylMJ+1xr2y
mgBnkbFByBBFsVeU+gkXCPlRYpffSGmkL8o+7J+80oSkWat3VVL9zLtCf8hUGPlqJvF5CZh6taq5
V54u6VeBjZeSIxRpGZCtuFVF6uNWlP6I3SrdpvnYrUYC6rrM0r3Iyx1eIxo9rbqG/CzFKK8H+i4i
9ZBEkfQYJ1+MAu8SMPnigCT21kqwtw4bnCxwo3D2dmZcD4qQDqQcVqGrWvNSyWUMT13rEFjhIwBJ
hP6h9bOuAmOrgd33QpIYHRW+WZ3ggxW4xlIdBIaItUbzq1nnXzHcC5uq3zVycSt5EQ4OPohXcDzG
pvQ4C8Gg9Laq6JpFSuaL3DCmE7Envku57z3C6WCmdn66y3Inn/dD1twIv9s69DrOzcoeds0grHlS
W8oNDeivwu67lekUEEajftFIsruz6jB/TnBnzdl3Agx9DxbGtis8m4tNHiEvsxTHndlDFN6EUflV
j7GetUPjl6F76V1Vtv48qW7KsZyXJfIvM/btgxUOL5qxM2v8cpNKKQ+e0j2YaWCvyzo1t2KQN41s
9g+DJZWwMZ05xzTn4PQQkCOv+Cp5dnQVZ7mKeyOWizuKDc2t0rijgi/CnC+C+jtYtrdB1B7eynYb
LMoW65vzi+NJZELnJppJHJ7JZbADTXafksC1C2ow/44iti6GOFhlwM3C0cSfcRmXtqDTFALjjecC
uofRUejTBKbTDgAVVILaUpDjs2uZLFdDhCKMYmOHsrlEFJDPEzb/a4ikcy/HUhRHwecGe7BZIiXo
S/6lQ/lE3nByNOJyiFERiICPo/Q5Pp4P1UbLdHi6LKY0YYH57KMo3ckl5FC1iGd5aI08U/nL+SGn
4RmLLQlHBWwYKRxoN5Mh0wLbPNPRpVmW4fupORoWC2ojrgg9tDUKyjpTu+Xgd0/nh52+aIYlKqRs
T9URWcRUwRJYkj/oFcMOmCu3eJtt3uNxi6z5fdLcnx/sJFvPaLas4iaNKJ/GhWlaxol8tS490ItN
Uqc7W2FV8RWICDIWsth5y/ls6CplnVpEwaogNSkpgX9h35++2/EaEPzZHOwRsJyox7UiRAEu4j/b
fhjq3lKMfDpPkXARJRJowuJS+vokpHwfdGyNN4hWSNFN3i78pypVO0LKRiK56gTI0EHTLq20aZds
uXNPR07vCugNGP99S/zsCgeD6OHC45/GlONVUNpl6pJwOj0Xd33qZroFaQ7HpWDZm4VYCE4mKG4K
yuZFiD+SVFy3aRPv8TRJ6Opo/QPmU8C4RfvQJm29GmpFhwjrGBcOhtMaG+OMGm0OKGPe9JSF7Pu+
Y/Wp9ufMXmRWjbtjuMyLGjdV6yDbYb7TlPhHievoE1ZEVllsB+pJXiZJL1KgYHskSe3d+Sc2Pa6+
X9R7jwHzhdrK+NF+WAckqVACKS+cGWkG7+DU6AwGXe6fQhylN9iyoFPsugUh5k1r1+LCGjzWnz+G
guPgxORkZ+juHQuQx4OHQVb7aVpj29VSek5jTmcuVqAXHrxmvGu1jgcCxkkinmwpLYEsQccDlYWl
BV46MFAiWHqC7Co17Xtgdm9quHVk+acIkXdHSR8cgID89KKgn0Wu+kp+7HvlJW92iV9io0Hy7IeF
6jlfhN4MG5wAtkXruAf6JzBxasR1IV0V3vDLpeNqzMHnKzs3SbZy9lxEcNdXmZfCsXYTc0tfPzo5
PW23lGafbEn9yRGa8NXxbET8SrpJOgDJoFLqgc5NP8b2UXckyhx89Pi05df0IjgHFL+zJnV/RKaK
DjX+Gag47tHMX8wpYX5XwipYKwOeohpeHf+Tse9adlTn1n0iqsjh1sY5z9hz3qhmr+4GJFBCxKc/
H7j/5f5779p1bigDkgi2YWiML+Scn4jpflnQOd+ryP9GCtJs/UYeIGXwYUBpPOq83RCARrIYyDsv
zGBD6aq1QD7yGFbjQYDh3QIHdTA5+dACwKJcuQOeq+G5CfQmrr5JWM7pQX4LApHsNPUBp7AKa4NC
7RlPyxVU8OF4FIdqEZRPYYeEku1RtrQLsh2deNuqsVy3DVIysAKH9yeQc1vZxyuQdO2zn9CNTaOd
AU57DSyWgcKNeu5t/6UoQnu5TToXUD3LuRVyeOFNAhW1+Oj0kVgJBob6EMffQ5XB0Mf7EY6xWKik
hnCOfO1pAofEIdm6FSzCJSAaqDGObbTUNmwzBcgHy7pHCnG0e4jntRGoLBSKf+GYL4MmiRGpTKyb
fFVVqN2VnbcLTnn3lgdltcgxkwXqL8yBYkRsHEo7hZqotUwaA+tbj23GsYDStp9D6V/pbW8jn5fn
MQLHSf/c1OS5lIh2Sa4BIi8APPCgchVMTC5uCFQaQXyoXFhLjDLoF7Yp6cY01Zep6LcpE7/mPNuU
RVatajd6rZwOOGbaW8lR5dkvTCz4gnLx0bZDAZHCVqy8TH0kgrz7PuimQKouh4zpxWSmc27GrVHd
h0v8+ljnY6qdAQaBEGoHlOAWxV98GNstAgn4OrMF6AQSUpLkV+1NoC4KWrvCD1L1ksCLJa4XYYBJ
RZ0hZcmVD6PTbBHbAgaKbQtR91L3W2h6Q8B6BOG1A7lB8gujBbSEAJJITeG82xQFHhG1J5g7l+uc
l3sgzgIomNNzNTjbUeQ8DTx4po2BhD2p1+/doJELBmH+IbQ3U6JgkUSLuof0SY2J2RJ/w5cSE8UO
+cxC2M8Wa29awFK3QxAv8LctjBctYQxJVp5/gvf7ChdT4CanxObJLhnMvsBkzrAAfqXIBJlGbqB6
/yozoEUgiwvJ9RxEB/wbnKK3lt/9zlWpxeEI7BY8ABXDOjNqQ0ozsKDZxF4tTcerj39yDIfyJzgp
XiNZ/yQ87J7LzP/s8BwrMXP9lvFu3Zruh+UOySagLk5+1KuCBnqZtAaFEtVJ0GBUtmiikm06gai7
AUog91JHmp9UlRGgSnmfMuIOaZN/tKp24ahN5RIlVIfazabWobUJx35YlkFeXet8AAvGSn66uQ1/
PI/oG3iY39Qg/wG+PdsSsB4XunWqk1+sQR+BQVHAbKjF++olatm2d5AeQYkXPIPIhq56L+NFwBp7
7zSXEPVDSIdDJarrsm7W1vchgrfwO5Zgouxlu7alMMgU1jcty3DZS4/sWD7Wi8ogeqU5aEg5hce4
Dyc/+JbjwfjsGIFnPpx/R2iXL522bKBDS9xFMPgAYWIys7bJQeCxstYRZpiiqReO7l/qutlkLgX1
CPCCHtkGvIfbtWrt97YE9qbum+A4hiw4mtJ0eFAk7X6o/G0S1eZ7l8lJH3AL4lT4Ha/zY17H5C3A
YyutaPweVODeIDSzSUyQg4AciRjCaM8G9VKUGoYFPW/TYlK6spHS/mBjAWfJzgdqqVTd0csg4V87
yaHNR9hH53a7y5CwXw6GQIg8MlZamimsjrt2o3IAqYJ6UHtvWihfqn1UJsW6h4T7QvmRfNISs3Cv
yF7mRaYDzASyCCw1lpx1TViBcMn9VZKGXIibIOWQZ4d5rQIm4DIisQXQpGa7MLfkDU/Z7lS1GZLK
WPMDeP3VuTVaa+1Gh9jz4m1R1D3+cTJ7r0o8MeElUm7jiObvCYdqcRPbxYmObvYu+LgeeQalVNQz
njOAMN2q/VHXXG4943ZHkJJxK6ZFF9bdMWnhCwsTgL5aFNwX68eeDJLQ9zbztnvDcqTjBjWGtz+2
zePM6/PY1jyiMfo8CNNv/xpmbvzXNjGaBbCb5Z4HSSpGX+wQZJjDvEg4aGdOKxy5GOflY9f8CT6n
12akcktdC5b3vKso0klGO6uauzBVb91EpoNw/eO8uO+PvfYXCF9kPW/r/t3rlB0q4xlsU5hgOzjV
8X9yG48xVgTmJljL9nhbwCDV4cm7U4Sg5/r8H4tm/YJlAN1VwPrsO7yh13GWuO+egu/mNAbJ6xZp
deLfomTigIEetQ7DsnuvLXmYx4gh9rsIh5rchkSC+FZ/xvHok5fO6YJ9qfCHhatDtI8gQPotgsiy
H9LsTcEG5+wbp1nM2/PCg7uBsGEoOjXzlHXzeObfQt2HN5UBQDFtBjqk2I5Fhcl6NfJvlgE7vCWn
Sqn+Cba56lTn6qlTXv5so9rxzPoCBUCaFLtc6fwZkJbhxHl01XbFxJIQWBmAupxs58Y0kMGJtQ2g
beg6DwKMKOw3y9ZDfNLeuNfYr+6viPbiZxaFHZAwmj+Hk0BObkXZ3pnQorIJs1SHWn6OLbT3nEz+
HOA5jARP9R72EyMbcnfHvkDI1YJ/uoKHe/YWFPn3edgcDrRJFgxfgarGZRNE7AorHLHrqQu/yshn
T0UEa/POE/xH6O7n4amyYXddjcFz0NYJ/Mdasxdu7Jzx/kcGui/tDz+p9/P4eMTeaqBk3m1iQw3J
aTXMf+zhgKgvX+eFMK8A69yvMIm7ZaiE/A6j93qph9K5EoQpW4dZfMuYxg9GqRzGIUn90vD6ZBEN
62KJWJFozl9pU3TAZYRAlMJF8pXAgzblprbhX4a9Vm/TNS0KODJOqxV4AxvfI0hGT6sRh0kLUDxm
Offtndo/gNHZLiCPWL12Ht72MAr+mHca0GeumVPt555ItLTPeCUs5rV5oePXYejJ89x6bJotqNP0
No8E0vBbFVrted6nWorIhoDTMfejcCOB+7tF7hdQRE6d1nTIt/eTUI2/ynsP7pTTGZdFrTdgfsa/
L0DH5a4pE3ikTGccUmTxbOIB5zk19ljRn2Cg9EOE3Ac+12tWUUkR+uYm48eZxj0vUEGpjsBgqoXo
NfgljzYByyOWzs3vWy1xo1rWh7nLY4S5BULO6hhTFwe477YEvDUZ+/pjwPvHueMfo6oKoDsLdZp0
3uP3CY76P4abzrLtw9VIa383731cx7z6R+fCy/SWw1hm3vbY+zjRece8eFwLh3vrMkLWfAqf8Vad
btP9ZB6tH3s6Zzw3whbb2uTngrpql/HMO0VwCjx1KoQRdRsDgGIMLTaWjHKypx7gaUaf6qTuJ4v7
fthYHc0WdQRtm/TR2yZgx9d1xVd/7Jl3N663SeAUtL8PoSIv3LmOPEZD3Q5pMh16bmfX+BvU4FQs
aQfDrcVj7LmNNWYfidZ4HQwMANe2LJujCwTPfdUijbcaVdAuW1udAe7rj1VQ65uc6uIIqC8AcCNI
H5TJlyMyDDAI5scS6OTb3Ixm3o03LD+2KITlMPgKn2JRwtl+Xq1J9qKsxD3MHeYhKdWv3G/6w31I
YrtvUY48+zzavMh4/g0WStXvMbyu/RjhU31vcT8tFn5m0CXZ34+SUP09a6S3vw+pq+wHEXr4var6
5ifiL/O7McqUGUJEhdj138tMpJcvTIQax++TKqE7D+l/snucFXRmy4WN7O/u3qbPMZudtNt28ynN
DZEVgH1lWHS7+4k5FjT8swhmGfc+yGfVEOGOqz/GtQIU7xUmJPdt840KoXAAPihNto+xy7JFCmGM
/e197NZrEfTy1t6izIsKY+NAmVADTQQ4+vRdBRWKRpnTgSU0r1MPFUU+WNV9zPs3aBSKpXFb/B4T
M2hrUQMYv3lct4e56BJWneHmfpww0FCmhwLD5nFucJGslr5n+s393LoSEX/Fakg1zMcG4U8vi0DL
P8btYWQKcbS63NzPj7nISAxWlm8w7/v940JhFO+rgSWYxE+/rtCKnWVsoAF7X6/z3l+GfesgJJzu
QZ1gmp2Irl/fx2zsClBNM5j141wzm2RpBSTl+ve5xR64sgGv1vM1uw7IJMa+NiaulxVezhvjr7ij
Dl5u4DgsdXMbdWDODmb581o7GL0ZYIK9bFhBTtAX2IShhqpMQjxQ2v97FXP+TVJE+sb6qr4NAaqh
djJsUMZt8+W8OrW49+/+s/e+ytogPgWVvZm7VlP/eVOGb+Ix5LypwCY7HvuVTEonhaWnvsGk3jph
WrqxpqPP7Tm0i88ej9bzWGSvuwCpCM/115htxCcTuPdxe6uvb1S18Wkadz763H/eRAr/j6P/23Hu
M7dqsyg6Ta0em6pp+H873rd38BMTKMPCAgLSVBBRuMWFlrc6aOOzY2j62JRoYp97+pVEoHmXXXdD
Tae7icwaoQBjViIQziEv+et82Y5AEkZmBprBJX5tXVxulLYNxsWdn64wwMNtUUGfbzefLSTAw5OB
lMC8Nl+rA+nxk1DJf74VJe4tfn9J06pNrD9uVVuRAJVT6/e32k0tptV5NJLpX8RvylOrEL92Nf1E
0dpdQxQI3o0qD2+NLb6A9PRKwT5InxU7mo/jikII9IPq6lSNrncWtLgYPEchmWTZy7EPvS2JTbKq
SFzCqcO+9YNVHvpk7EAzAjkwYMb66F349CGOt45gsZTPQyyecifGc6Ie3VPZ5ATGbozupRsW77mX
LD0js0+XdeG6Bwp1M69awSaoly6SYt8qv692dj3Z8cYd+QBE7AjIgnjp4ogdaeF7S+Em2YVGKMBC
NLtEtDHqax6J9hL1COznc2oy1CAL02cnHjP2jMTEk5c3wbqgPRJEfc4WbdEFb7FTlimkK8drm1WQ
ATaM7pqqGtPBlv2xBHcK5tvTx3kdc8rfnzy3fDehGTaPTfOnQqtp3j71mLt5dQDWTZ44EGWZxkK1
uj/+0WfeyEqmjgCIPbbfh5nXHz3mVaWgKOL3NiYU86Eefebj3Y/i84RvaOl+Pjr/3foxtmtJJDvb
cv+4xLmbggjFn5dSRRxPSEjipH/clr8OPw9hNVG9Y1G8fdyG3xc/3b7HKc27lY6eJewrNn+c4KPJ
vR9sPdnK9/vofofmY96bP075fqxxiA9dt//fzurvk5a9D18ZSGCtHrfi0e+PY3DpAPYy9D/+x+X8
+13OrXmhwx1kInRbXMtoEB9QUEEUaCtzrWgFl/lhGHawH+nPo98gQoVEzpvk1nfTDO0vXKAIa/9n
XsDzzMYU+bUQkGPAHNU+8aJWe0mQ4e1j3wB15YCl5Yruc4SVSK2K7leYU9hXEP8LipT42yW+efJj
gHVAMaCHxJf+cfRKf9UoPb7wHnF11njmh0Gpr50Onuc5FIfa/FuCNHZKYTh/qZws3nLgVbdIA7SX
ecfcBJOe199nPLE8/foHHJbAsQjI8DIWg78aikk/ezpwx6A3E/Rd8zSf1nyCJsyR+MUx6UAPyoTt
p4WC59I3xtzmSwR3Wu3nyw5HCCC1rPVeKxQlFhGQRz8dAu+iov013bd4uoEDh9Ja0Xcd5GvpuOs7
Um6F75jrfPPrhIkP0WfX+13yaQrln+IfK0dxonKj9ll7Rq0LxZNDnYXJIUKhYt1GvHtuNMjSWo3F
P05cpPMZT98ragaoOuC9CGpHqfYa1Ln7AiZRApZixtshkUl39qBXdsj5mTtFtoP6LbKtXiNh29n1
b7Fdy7Rp622cw/mr0pPzjsYzlrMRL1FCwG6NtFlaJADXFXMkmIaxPYOzcpA8906iv0pBx1Wtg5d8
RHDE/CQ7OV2hgCDFW5S3/rA1Q1evoxaqGCEe2Hu8sCBjZQDfsSC9BiGh4ki5tVVKU8RALf8YI/VR
UEz9jfaWUWeXG4AWyx20QCsUfd36BEdouKT7cm+HwA+NNFMrGvn9KXBFveh1EsP/z/ZAnifeSY3C
PxW9WuGdWMAsldrbqmHOW1X7+97xXvMW4+B/wJ6BbypTGL5uQMken7hCSYOCLnfaC0Ze4HYLBKJX
dEjCYjralPrNDnSCm8PrRTLAuweSyQAwmQIvFPbaZjR71WbiB8O3CPKi/1htFaTESuoTz+0aL1pP
rppMtKkexDPctNQFRKFhDV/ZZuMnGw3+dIaaELKvHyGkb995r5wUDKLurKhgy8CFsgROzIKRvQmv
PYNqbA1X4s8YBFSnIQrKjF69drqo3XvTAskkJ9VxcPDBQT15usxOQ3hEPtY7zVuAA/vBoypEZItN
dsd/OkVtwZihyg/cDcQ2wX09aUQ+aw+qOLeyvcJJ01o2NSJJR4PmGMEG+huKUgWNPsKs1/+MSr0O
KmpfIQIDTLeS+INzempkT09qMO7OKUA/KuMRNISoYO+2izCgg2Bc6spj1WjrGATwVxah7BEPvMQc
2TgfGhLvDHzwlWRwhrYQDj1JDis10BtGFE3f4fBtpaDcBVtBRfKuWXGTnWXf4HHpPMF/4QBT22Gp
PQr9GjWeUCZuU5A36EKZzhpgBccBgALg3XCL7l176P5B6jhe9IUDrXIXsCHBou+1kyEboVx4iowu
sPhwBtmG9VCgLlk5FzwlrLRRxEmj1s6vgE+FSQvdU4j+s1sHC+gI/rgmCsl3RaOlYgqMsIAB/hYa
7wqhRH8rYQiF5KnLb21Bt66f/4CYMzvzBHaVowNLoML2GZzWIZkx3yIpYZmMBLBYV9PNMhYCD92S
8lC2qMsLiacv8vnrkpvxCVzIpRrK5AMscWsRKhTLxpFUK1Bw8R02gJVIVt2yKpEfYwuRwZwVGhk0
nx89rbqF9sWeqpQOnj4i773qgelYU6D6dzlEp/cZG89ayGqZE22uIO3FO1dE4SIw4dqrZPmOeGpM
u8HfY1obPUVD/s4w6f0kVMdL5MAlDJX/3I5M6LfSCLKzJdQUUt6212zQfM9tiD/7CiJdtrGqdRcj
IqyhtZDaUWn2jAZ8T6IJLZ7pa9iERyvz+qNrZ8MxGOAC2gyvLv6+l0QhoSp5Eu0VF8UFPPaVdr3U
gsijE1TVh+qjZDMKydfetGrkeGtHpCihkC+20GestwzG69sRTiY3C2lqMdrvVj/ol3lRDi/hiJAw
HqroIAvqvQIvgccuQ5YNjh2B6dd9q0Sq7KjdGtRSUxBWxWkc+7RBZLiPOukdUWyKoawtYkigkEXh
deQdP51sM2TeGwgveOHwqjoC4IB8m4yapYbZwrpsMv/qNYDgOiFfFZ6AwaN2u4Psre5Q5+wjE+E3
iQpQE/rAVqJm9+TaMX2C+HuHn/O1Ao90N0qZ71VYhQvmWOET6jaIBkIwZdtRR0/clc8uGcdL1yL1
M1gfDIUBUCq8OJOowVnmSdAAvoJUrn3Q1tcI2sdNnWTjmknbPrcepjedN373ADBc+v4YXZJaQwGO
K5SqOf8W1LK+4bmP+ua7mu6dnIChtiNxqyrXva9CEHbXomCcTbx7PikhOoG+6jwGphFFl6vH7Asg
hJKblRny/AVVaXmrvDENMoc84c3xbMaApV0R2dBxfLEjai556fbnILOQJ1YXnKu/s/DYOjjaFOug
DFD+aoDTUTBXWlpltkdq9lzmPPooJH7wUqujJFwAwXqiKNUC+Ri0Lz0tXtpGTcRNDXsKyGAG/ic4
gHCbDAqzhzt6DQi1h4eQjKs9oJ3eyqC6tKDA6q4pnvIrFVrRYV70lIMMVrwVubuswk5fRgX1jUG5
7pXUF4R01QaCXR7ArcBoAbr4Ekxqc55j2lWHtMNuXkXw4VdDk0LWxLqOnrNuAsO/DQJTNC8L2E5t
cI3jbixJvEJqOoBpt0CGIePuCewa5xSKnCHBjqKLXzny4BhvgKJfkH+VqHg3qo1WUQw9SNoDOWYp
Gez70i1grVwXqyAj4RFpCiSiHKQZOdEa3yoJUwMM0j5IjLcoSntnRjGsa4g8nGpPQk2wrwFa9lz3
Ehd4WDtNt8yKQX5yCWwN06hVItX7gpsJLmxeVTuw8tmGG8s/EpTXQDm3FMSQPAdGOnW5xgsZhZas
+AKgm7xEodxAz8E6IMGen2N4k6PiG8uFTrh1o5IS1OGHIh0YhJb6rkcNKNLiLLyzGQL/MMNXs6Y5
6KTGtcfT4y3K+StS1+csgVETZOKAeXYZoPKcVajBdWvbY8Omid3qMxQgqyVQza94th7zjh580QEJ
asy6+656P88hrqDPdiTzrx5/akR12RZavuOx4Pa2jnqIGjAIPbl1YJ9lebBMbbY8QpQfVQTYXjtY
6khBKIRCq5D7sLUHiEDtWS7YlgbmCVby2YtQTnsmpSNeCuRKkbuK+ksV+mJZCcve4z3KF0Iwti3i
HGIYbt8eLBdS7INAIddCxV5J/8yIWttmBJg/gzIIpVAGqWmQbDqFVyVegxIPrNigQmaRtBE94Asw
nwSNGM/OtdKfAGyOb6yR4xoZTPfLr6LvZcEuGSPDMw2+OhjjPUUEkUKc63rl+Jl4ohEK9yESPosA
6Pdt63Ok76xyX0OGpIvZcAg6h656EnYHilTwWiRwqJetOFWUJWmFaq/jjTztrNbaS6sRSIQSeKKH
mR+gGDWEywZok7QzUX2pNZRq6yaP0rzpzQrETIp0gNdu2gzYljAmkCBsE/tH3CLDHfLwSlxkbfxJ
+sSG4NWqNFZyHZIdrcf+mXEAxJwR2OFODt4yq3WTajASLnlbfIna83etgU6Gn7QdBOMiGIJq7W0E
wEpiyIMjAfAOypZ+c1JislyCWOxBE+Lh0Tz42y73zJUwK1hCClQsonpAcDU9nUpqeUujPBIuEYTC
3T5HzWp0Qv1MqvJsdTxDWqWc0KsonTk2pgcWcS8DgsBn+FOtOruKX8LeWyPX0KRuhwL2gEhlBw0x
tnLomHwMCb9xuIouIyscTsBswKFABzkcaOPsCsbmRbaOe/FHO4aaabIB5WD8GXLkcKJoOLY2pE2d
eixXZp0J3Z96Ar6XJ8i4qeQV3NU9d8ttC4jxN+OiZj0CxbnWls8O+KLddMCJD3b/nSbCXI0tuhNU
is745hGNQ1ztEwWgG9Csw1fuN0B5yxOzM3oCuda/NW4TLcciBtZLl+7B0h8eHr0f7lIkYbMUBNBi
1cGJWUYu+0QuDiev1RmEbbJykzfSJfJ7UBRgKkbNsC7DoUMYx1ygk/GeZi2pU5CqIXBatihQNQ5E
rPzC27uwN3kKkNQ7AfL42TaJekM0An50kWRXy0CN1TijWQU9UAuKx9VB7QG59l6TwtHIWaDA4YCn
ETH/CTA4SJYyzN0WuvF2fQudzRUESUIAEHzg5/xmD1pss++7HHOA6ROH3BVCEnsaGrpXqeCq3Y/T
bisZ2v1jlaHQs8Gbf51Ac3hPEKP8sXhs0wJQrDJsYN9KTbeHtKwLXZ7Q6VCHCAFcMXod9qTDBKSy
t15Iwj30PqyUwlnuOnTZuCrKILpQp3Xwkrv6ObF2kJPaWh341WNozvBvSzPhOAcHIKrUluIagxGI
BEVvrxo6NqlTd9AZbRvgUYpyWObZgGZQnTsm9lFp19+Ufr7X4LidOf6LO2VDEr2ur0AOtqeyxRwt
rqpmQ5uaQNFmIvRSK3yDKDLYSJ67ZHykJ18CvUaNgNCDAiCqgtLeIVPQNfb4lL6EbG9dknMeDeTT
4Tur9YqjayLoncKcdFX6/S3gPd2qOG6OoMPFBqoP+DgvaKFg84za2FQ8LY9yKk/L5gieGyINWWbN
cV4vAS4ppRduFRid2AGJ0XXutT91obEq/ArvaagKLyDPXoMbR82xnhbz6rwAwh7GxrZvlk6fbCD/
2gCaU9VA42CR1R0+5XVnFlVGm9VoyxHwuimmgmDdMmKA3LBwaMx9I6kU6KIGbhmgJJ6KBLqcHgP6
0ZOQcFvQrg9OUdWtg2YkVwG0kgwwxzbK9g4QdPAO8ydTEr4WlP6a15Ko8n9vn5r93fbfbS5CILWY
d7PEPpC4kVvCHdB3/uqCl+r/MYzOcfLU6WDDM3f+/z38fPrz0IkB/6uw2O6v486rf22bO/BgCkHm
Pb4Kk7TMBmfxx+2YLvGPq/vfxnkMy7Rc9q4H7YH/8zL/OGZcQkaw60C/lwO/FPDq/O5btFs4fqlu
gcgwH6tCiJ+zofx0iIUiofa+Gwn4OVQP6RlIrQ5zdm0t565u/gNYdesTGvlilQMNecD00r52DHmq
uUFukgPLTPLW+BE0S9zc31pxwl5IIj/nBohTswX+lOWzGOwad7Eb171R1jtS7XDFxuk5yAssfbzx
LmMWWYh9AS4fq4h9j0QakhhUswKMUQ6J5SOjgpwl0J73s8vyCkDfMf9AnoiuY6fL9yTv+BOPPGQK
prFVZV5GV7BXv/LZ1gkzbxNUMn51iuY6N4hrSLXkhe5vJiH93h8qDy/8MPoYEXjO98Zt+nFpgQV8
ZqJWp9xChDh3pewFDx/5lQWcrYxqm0NDkQKsrRIm6fOFsWSf2UjZY36FaRxSo9sR5eznghff5wae
rX5WxWCeHWSidj6UgNcjov33iOHnNn0vlc6Ag4si6zIJDx14pwB9xhzzi2BuNDXIBiA0S0uTY8C0
d4aem7nfGggipD2Qrx8wOyCrsXb4PsJf6gaoCeLdqWuT5M+W5PUrmHrZFp4x0cYEZnztNbnNYyOh
iVR1IYObS0W9h0NRtGL9OHwQkqdziy4Cts+wtj9nPnDh0ACrUrzp08gtJnMCd8kh6faNAEizToR2
tjleX6+DYWdgBZOvaJIxwzHcc9nqHFAV1S6zMk++rMjde0XYvvEY8Lc6FHLT9Yx+A75/NTdQEpxh
H7+WYxHi3uQCdp1jO8RfLOBviKvoS9AgT5HA/XadQ3D4MzSXeT9g2vkqsw091DWlTxUxqIrPHQvC
FiBAxjcvx4/c7irMBaYdrnwt3ab5jAqfrYO47XYQTVcvfZm/zvsTwEzBXjfhhRejdTQOMmVQo0q+
mhYqZhmJ3iEHXG905eYA7VrOG0ms3dwgDvseKm4iPoGHEp3tQgGOO90XfDGXkozNKzJywTbKPQ9x
c119VIg5555JZpq06dviGKg+Psax9Syr+Mylrp4rbpXwwoVlupVAcWteBduUHIwrf8xr90WIaRm0
v9vDvRfLi32WQOHRdttALCknN4hPdyc5jVlYtd6ygpplo73fh4gtQKgsiWBvaoEcPYD/rmfSefR5
m0+eGqGLp7mPX/N21TB/XM0NIjBgbk3xz+OUA74tSwCDtaP6Ax4X5l1oPB96Xj53ABQ8gRKE/Hxl
3qUZigPlyN7PqxWFdoyjQuAVp71EIBotBW6qRvH7veFPMTPVmxXl4aUOrY955LYBUhbV5DGd+wDc
ItPa8G4392HGea0s1VzrANJAmE5PTy/zDnKzPHHNOyD4cCAQNqpNoPxsjUcG/Lccr1xKYSNCn46r
gmCTUSGeFRnapwYZ6LlTCAbBIav8Bo87dIoMGeG1YDv4eaBT1iLWVgY4vXmv9i8IRORbB3eTiyLj
59yob5BBh8Sonc6rObRzUyPy4X7uJOSvBlz1a6CNfoV25WJu5YaC40WNmUbxVXTuiLr3fxbgs9qn
sanHU1BEcpVUuI5577zj0W7+NHD835vOi+Cz+J8BSqcHjGNebwZAl0sKQ78/Nt4/Kgv5OFm6u0fH
SYcB6a/izKD5dMymAdmQwPpkPnLdiuJQNcOKVQ7YNY9ueVVXW0eyj8eZ30dCLjRYgTeHcO6vLkHj
Q1CYDuY+DNiSziJmSKhxB1qJGUoJ1TRFhbHFmjii/kBqGIpeo0x9t7KPYTLkJ6RwQgTfPjlrvJHw
E+BLzH7tT6gtZeikydbpm+HdF/B18EX02rvZ3hMS7izS5KndsHGSrjeXeUE6bS6dz/ONboDK/2sH
Y66zturA+nuHiMGWoTin5dwDiXdzmYfya2EB8ATjhcfw8ycH8qwrwn2E6dPB58bzJxjgqBUUh6Ab
9N87EkrB06C0AmP7v3qoAfC2PCZN+hhlbsK13fw/ys5suW0s27a/UpHvuy765sTJemDfSaR6yy8I
WXYCG32/AXz9HaDrZNqqE+l7IzMYMkmJJAjsZq05x8R86tJanD/W9b7rzRQR+2Mja1l/eIAUNn9Z
lG398QFRV/oS64G+/uuvXH+iasfYA1dv8+EBbcDgUQVe9fEBvUX3o9cVe8efDzuGWwieus6xnx/4
6yAGKT6dtnTa7w9cH72+8VFz2dHVs1zo5z+FAI1ySYP+6K8nX39qZgO2OZnTxwdUrb66joz2H34h
QTVBN6b7fr/MsUmFdoQgjgHgDi1vuvbFkN4piTE7Bch/pwI9X3MaR3d+PBVrnw3cJS+MktzJ1r+o
VtAFYytzoapXr1WR2Re/D9u1z9bykmdJt069Sr+oSPZr38qnS8q+YK10W11CaqK8WtRfVMXVl1ai
uZAfMvE8r7qEuanxaqq8oITV+XtWdlF6aK5xgiUXNdHtVaGQvFpi82gBK8EonXXQusFZhBQLfSvx
z7jdvbVqLedMm8OfX80+55SL+GyhiS9cCJ4ntHPYpxH0nGA8hw1mCT8OFBa7Id6kGO3OqmZG5ipq
z35vpTw61uc8o0UQpNAklGqKjYrz/JyGbblRaZ7yahp2MzHE57xx601ajdEZt2uz8a1R3KZV1W2U
U8z57kO/oWzs3qp0Ups0JAtFxe6w8UO0KmEWTzwaGbdhW2ubwJeUt62JfJ7AHvBNesZG+USO001n
26h8SW2Gmg31dKKTfGRA0UDHNy+ejSrXboPJfbs+5iKSPqUeQ/Y4PxUsTXRIyb1YXh/VOz/eUd6z
VtdfBWzWbFTnZpvrowPh6ytBbWyLn10/RGk9LaEgW3P1tD9qg+88sVfGANVkcOPnf9IoqhaJ0qbv
/2SrOlva/PTG7yr3Ka/SP2xtsm+uz00q+cautLm9Pha77XNbxtH5+pgpyvspKrWdXshk26ZuvilL
FPlooBxG8qiBkuj4pFwH8M8WRefITarT9PrxCdeIm8Lsj6hy/ufpUkT8CHFr7wnv9vp3rjfhONWA
EwJanEPVG8vr876/2PdbTAfvdAW87fXpxfW1mXZxU4kq4+souxsJyGKZKZm9Kdu7LwFxPhYyGg5l
qsXrZL6/mqKVlzjxp2YWQvGh8NX5mfuqkygTaemboVvuWoG12QtA6E9OCFZx/j3HnEjyzJscG0Lg
3GlQhHGr8QtjmVm4fs36nOJIuJ0AxiR9n66UpflH21XdxWLZgTXMKL+E8XRXek7xVLhJv7Nb5GNa
Ho0vfsRa+PqEXq+X5TiNtwVeyxvcNDbJVnn5JR+hxOU9/R5lDrCqfarjcPcflVZ8uv5mUYc11vJO
3YV5ClUgqRhPvDR4a+T31y6hZaxU6is6P0x4ZS3RK0dteUPfq7q5/pRQ1j+ZiLR+vvv7P/+8L6rY
0zl5gvNuvi8UBn9j/kn++VPTTOh1Cp9yBPenep0Niw/Ps/ksVKHF9q/7v7/On++mqYxuY47UQ6QS
/IHvD1/fxvVmfmJQB1iz8D/98OCff+B6nw7NZSXMXnz/VB/fSzGZ49EBiPL9yfdNrp1HtyjutPkm
1Sfa6052yvPkG01aualsi8ZW1VInSpt9Y6IXCD2SjBJ2JSugkGvqWhQEtTa8NzvRguolG1gTUXh/
va8EkbaKwTvSn9OeQKUMim1YgEVMD28G3/xqs4e40Fw0dt2U2AvbnYIHw672AujlNkNPgcBI9mIR
kCBWYqJcwZF6Is0m2Qwyf/cz3ztoUzTc5tIw94Wa7moUAVqqn9CVUA4qiTRjNVgoHLJ5Rpk/1VYt
u5XPPUuipIbLOZmF2nWyOioBtz9K+vEubJtVOBnDBb8X4GbbuQ+lbtD1ijyYHAJhW0V3MSUfRsqK
jOSk0hlOQRrEBHUQCt3FWzOoirVjpMm6k2W68TQxPKhejLegNG9ER0G9HUd1r5t3Ms1eh86KzsL3
y+euHVAE5/L++i8ZbcUf0VhbRK2Nw93kjelFr77F0Alv6jR6VKMt9qlownPeGskqCX39NeyHQzbM
sjMnrPeGQGNqVWGzckM05hofb00RYBFp3nC53rRUOG5xtd5Gg128uoX9jIhgUbJGN+LGPjesJlHa
ut5BaJpa0wEbd1NQWp90Z9oA0HyuBhSOVMFlwCoySAxMp5LApUo5a+baQ0QX8YilpCgw7fTeusSO
slCiDBaFDhSWmqS1Szymhoi1AJv2egIVgZ8srfDMteZrBDVoRVZvcSmruYWNXAK/G12e0gMeZWMJ
fUcjf2PqMn5yu0ffcpLbOHLbw5BTHSqy5Ja5deslIrotfTu+10T5VJhxeqrkuRoeIreXn3ARA1pt
DoONMaAtwj/ApoD3niuJuprAPSurOmneJg/j8lNmxNo+7s+0C8MboqyKBbGm8jlhN3X0JgL0oEri
LfU0LJa1Kbb2kFWrPGmau4z6564mJQ7/P761rhvdpdWhoG2YkwMltVPTmGqFZHB4Cen3QYpY+lYY
frOy9JvuTzpQcuEs/XgFIDA9ZaMbEA5fDPu+CggLQya2xgPhrq/wqYx6A0ad+3puQmdU7zOrCO+q
tl3LoOjv53vSjktPs7vXmKL8jaB0tZBjJzZ2Yn9Wpa6d0rK08HItRIS8pMxKcJshK3a3JBhcRsJj
FNSLhY6r8WzSXNbkWHzxQuUseigDh9Jrnn2RFLdNi4ioKQIcyHWWrZRB6cYU7KGHPrzXXTc7uJHb
bC0njE70tbx9kLfdFrrnopm737XyGD2cOj4INXnHAPHSMmihcbPK6HZ1ZGS7UFYD2B/KHiNm3Dct
rZ4nb+hxsfsmgJlc3RqRv9EZ4Awx7RKVuq+uFLeNjHtJuG+wi3v94NLnfOT8L5Y5MCMatWG6k2an
TrmWp7tw/gnzUkrvV6V7EWYHEdIfWaJdViehyrOtJe0+KDoF4Mx0d0PNZj5tmgq/e6wuBXwkfAdd
vuwtGZ/pzoDGQBKBCIpXtCbWiVqipkMRhP6STT8IV9pTATaBbYsAjhWCkVD/ScZlA3ngKWJraHVN
eTRnt5+E7n8aDApJrpd6BwtmyaLqs2YXD947SXynlnXyjanV1bKduUV5+6qiaq8XFcC89nOeoJMc
bb8/f18nd+eOyfgSVq2+yoguWfn1ZK6T1m/2oVa2m7SRr1i01X1fnsrCiV8RAuo7w2aFa6OL+IzT
a/YTOuwVXY8ym2HcE0PjLBFEtFtW2C863YH7KnI/ZQ2WetYqLfv+TFuPiTuCmy/sxyBFca432ouu
jeKoLBz0RkbcgqnEs1NzkvaJRR70WLyIsbSfXWm82i7iT82ftSRkz9noera9GdkP1SzeJ+3yxnUx
aNFKve2EdTuozDj5jljLsW/oAY/GzYju24mMz0Cwkk3WBd0+UKpdchiynaYSKL9lHu1cXZM4FHrz
VKc2N1l8D24tuqkBLD5kzXFwm/5Rr4s9jHtzSecHY/Jkna83fladvNbwj4Mj4w0Wbqj2k6wugg3E
ysUft3dd9p9e8Yco4q9dL4lGCIwvoOKCO+c2plNuidZ+uN7INnsh7+JkkOWBDxIVWFs30+dKzx5b
rZPrQRruHkRwuzYjAnv1Kz4+8+5yftqbY5UfPK2P7y0dCXhkeuar7LV3tgLel1olt4NnBsj2zT/C
yMo2IEmt1RyUcz+I7KvmoFVvZjVLqvKvTR2N20zVj9RsNdRW0Y2GJXvPwjg9DHNNkolZ34NnxEXn
N09WHdkbu+TaiBL0QKZmG8+BY97AvRBfhAuprw07iZIIdeciLBMdCYwuLyApWhGbKMWaaVV5jYGf
kwgHY6yz9wYlSBNX/qcyJnRvdrl6NR3HQRj0AZQ9fJHD17rT273bxdUeT/TOjPzkxTJK7BqALtYI
PzftrMToIz9eoxWCBtEZByOp05uD7TTN2qBFihCLqVRLwts6T+ITw8ZeT3QPCW7gLq6Xkgqtp2ZU
2SmYbRxUEWG5sTsoG3HOusg7EJzarcIxqB4SO96ldWDcefHQrCKbhS1L5YvEBXkYG6ehxYc+CCFr
ctNrw7Jjv4Hl5VbASP9UmGa/LNI8ue+lBDrXhmuXctuuw4W18m21HBLvIZ3s4tY3/PWVQ+pRA37U
c4W0LQkuEdLXrqvlukvTg6Q+nYxm+GrrG0lv6VNSV+4hNKFwTQVV0qDX+iMrbyJRc9u8r4oh3YbV
0By8NlQ7kN/tIqfmuDCkzJ71vg0OulbGSxWX2KFy9Q4TiE2//0en9xQW02rb8DbXdqfCPVwHmnZe
472U9a0pk+ImMsw1vTuFDq/KF0PoTxvlGg/Qh8Ij/vx464VAAxKpU2W0xvoykAmyGnsEyJ7sqNf2
pbNLY0NfU+AhplkIf0coDrRu5HEItdwVeuj80mTeoZUdVe6mj3bCEIBEmjjdq3mHF2nao4fUcT1j
Fh/67kCm4YGgxfCudbry2TQIp/AoZDAYjUI4r5nl3kd4+pLos4u6cFnDpSAzvpwlvQYeYDKx4rJG
UublCHoapVZYmZMbP3+ro7x6is2+3hYaXLbrTWQ1+ldb7BIzXXB4yB3EOpNvpvniZaIbVrGFBOZ6
LV//2Re1tQYzd0StnL42Tr2ivWQ/RKV7mHz4Qq0o5aIg2pbSIB4S0Q3ZS0+1tle1/a1x5SrFibQS
fVOygNaAQY4u7nD14w9ofZAaDVtyCRp8VdykSsTwb6YOw5o3zbOyvb/+lMMPtUPKD7EbPZiz5pXO
rVihoERBU+mPjlJHNi/+ObHkPadZt24Dv77LoUBORoePNg7mLFIEGp3I4hU13Gbnd0W1J8HnK0Jo
ee9aNOAsw7D5Wlp5z+7Xu20yoG5ttnL9mS0i23TT6kLDL0bxws34rs0WWRyZ0p1EjRZ4TbWLRHZ6
6+O1nJUXouG4tnWir8IIX3BZa4dY1t37eKxHS+2DDv7h1Jv6MQGMsQ3r4MGaBb4KQvIR9f6yN7ri
NAbTIi8c+0GOYjhb9rgvRzLRwgZBRNGHxg0wqJoIIuHuaaq00g/e4tAI1yazLrC/Wr/YNHUXbtip
L00Qn1PCA7clZ/AyBWF1bqtHB4P/pgzLZtNpFoJ4ZeerUWqP0TV9g92KtwKlOlManeCIk0esVOhq
r/TDKGj5xbPZVelWJeKmNaZkneNLeo1TsnObaXwPK2UspnCs7owggkAz2PGWrPVhMURu8hx03XBw
a5YpGROvYUDNbBlkM+XanwxFQa9jPD/RXDNuhqFH5YMCe0Ie8ty3IwjAEpNSRhLPSs/Mbp84SN+A
jbt8x/CGor596hr1xqJanQG7uSvqAN6WhtbaaEVyDyrGf0iCiGpGmGfv1ADN2+sN/NjuBNQcoRqT
AXCkcttgr0EslIrdpLVIw0ILlzcqlTXgQoXOmvtsU33uWEVT1AsggqXusyCRdBN3bbKjwVkFDZra
+SYQLmjcXrPXkT90Dx3hGTVKglsKnvMiS79xVfzSWjVljFFv125pEe4XBWQTFZZ5ZDliLwhSq45+
God74XrsZgYS5hdxb9O/9qtWfoqLmlVaRTx7YxrjJjb8FnSHJPvHC2+uN0rknxoSetaGrGv4j+X4
Eop5qLDKG8sfkrOdBObGaEP3xmuZzFj8TCerbIt1Bx0IJaA3rFQeRE/sKj8VrUE2aZbbS1VX5XND
2OHKZ9JdlK3xOjWBPAfWJM9OFw47NdZvctZK53HUnEqz9BehQnUTFvF8+iHjyRqhdmM+4U0biluy
HeOdiBGZhD08yyrSnVWluHrH5s60H7oRe4vhV/YdM326Gjpp7TDTkHVCEdTq8wstoPHOachB8Rxk
ZYnjXsDSrNKuFfe5rq9FkxY3MUO4rkV7VpdI5Zh01pY3GEdbwHbBf7K8SpW1MhV7S3JQPZs1Y+wY
w92c1DPaIYSqGjlopAfRsdXI9TXNjNnenZJTV+f7tuOCmhBwbpIZaRWEw4a4Scxu5ojiXb2ZWuk+
1FmfLTJT4QlmCnvF0hCho3pFk/UeJjgRdQu3R4537CaHqroSNtdboSMEsMuhXhe++cQBHRZZVRC1
1L+hYgmgvEn3PFurDqh5nqrBnHijBDpmrk3LmnCiW3/E/IZZwL+dhqJh/p7xq21J2lQCu4k+8XhB
gLAv5uivzshQgc+qaBpkyybCNlNaof6FfRUzWNG9Yg75GraopSvSouedQ3nM4vq+0rRgT2nvdsiV
ggYDqFbgiVhYLBuOGYY/qTeoBsLhhhyT4B7K92b0B/FVHbtovNgMYc/AreGixcna7MPqUUQquJjF
9ED7Il731IZv43E7FFEHflSqu0zL7FcxjSXJlWh+Ey2vN3lfdycQx85qiGmU+49EWfhnzQ7TRRrQ
NGD2WQa6HkJKyxdjx6ijjL5aGagKDg2rK8aedLw3e3qsmshAPQcG0kZ3sh+rkkVJOPkM8mI0F0Ns
DyvUZOa207ri4gbG+5Cq8VNsyL2XpD1Ks3j8JIlQhFIZgZF02HFc1ZmThTIcnCbkHpqafSW/yahN
PiUiDja4QjWgh36xLOy6gRXXY+CjYIQLKrfvmTTCC76hrZWz4Rj07jUKeuxZ/StCc3ZIhfhiASlY
+UFQbGwDv4u0PxNS6e51T7MXnW5pDzXFGsAz5KBToaiBGFb5Z1HgfiJ2pN1CUv1aW7V8MUnltrru
pehm6lmMmD9uou7F0wdvmxfAd4pMJEsUzs6uFR4ZIbg2th2veZ9HdwwDtJ39ZqvpxXRuKuuxYaFS
8DV/pgxzVIW7coOiOgqbOpJOqvleDdrLFepdR7AUJrN5DwanOApZOKtUF+FxmAxtYYkw3jR0/88q
acHJ9tU8rHrvM6LfLUv/W+O5iyl9T6shmiHM0UPWMzT79YiRI9SORvfgugVQ27GHzD0Ps2ysKShV
3asqtfYSmvKPyXBW2fAcudQHMzdq71Ibi3834b5tW9BEetptKzJT1x6dsHUZJNT/vMy7z8asXNU9
CqeiS/INYAl6NaLCMTH1Z9uP9Z0zJgNbb//J6Sp6CZ29TbTBOJTT9IJ3Fps2AJljaFbPgllhmXko
KQpvFOe48axD4+nTEn70Kkkcajuit5dFYz0nMkO8ERcV25RnD4zOF9EaN33tXcKyuq5H5WGw9F3n
DuHxemO6NfIlvzzldm3dmob8NqiqBjk+zCKbgR5NaR2LyCkv1xudaq1piPLWDZAsuaG3gZoX3NRC
q7ZBhEnBKS1xCVD6bGn8dCD+VkYbda9tmy79ulu04tnVRufBl1PymMuDmUxvbRiZzN0mtehKXrKK
MHdsJc0lcdWnsDPlphVdt0TcNJ1Zax2runZXGc6nCXHQZYzM4aKCL4PdddhYmIZ0E10RO2GQxAVH
WVXl5lpvkXlNt2/u+4mYoRPnjFzqIXCD2omzm6gLGthV8XSUjnPOQGpgO8noKKfd/ro65vS4SVqz
PeZmC4cRvxSbqIJSdiPfncFxdsUM5RsxFpld+SWjgryq20pnVBLlMoFuU09yK/BCsISztxXJzBh1
lH3KTcqRjpvlGzd21MlSm9JmlVFrBpCcMV6ndRosqdW6936UoJugnYSUnfqVNhKgnBJxSOBVxpYo
144iznfKwVtlmzcghHTAdG58hJnGfm7wXjXBJ04GZzMhyt+wuU5OBoVwZXARYlgI1iGf+K6jBbqU
m8msPa751n5UtfMyGD54gZSZJJuw6YdkfEJoeA0d3knKJmDvtCC3WFFvcFMGu96ub/GJ5w/pCKrP
6PGO5MX4hcU5zgy/uklkxQlLqCQ9nuahKSLrjRYEmBgECtBf5DfcFwFWGS2CAzZrhrrAf4QGhkuM
ZUilGdkX2dZnGK3lHxEyY6MOwjs02PEqS8q1UYv2LaecvGQrFl+awCXOq/IuRvVAIjomkca17iu3
/AIJcVsJO9gVevrmZXjEBJK6+/Chm7HeTRB1pwq25B4Br7XBko/kTRQsHjsL/ApCN6IonlWOT2vs
u1mDp+ULPwEB3tTJ1zQyv0hTmqdIgqJ3G+Zttw6qnedE08rzm2Tj6zQ7WP2DBjKp9lj5Uz8LiFyv
0fcsueDbB8aBpPTqneTdryYMptfcrdwF9tNimQZBvY3rRt4EU4I3D0tEb0XuOoOGAvOqW8wN5aWl
OT5tU+Wf7KhBOoL8vvHFUotqAxNiPWyAbhmkh5oD8kVgdkSP2JeoF/VWUtVZsANoLRs/gef1iLqr
moDiVtYUVABdG53g+2If4HVhc6ipGi26CkbRIjg2hfQPRdOGx+uNDS9kS88uuin7nL5nO/rHUZb+
UZ9/aroJTVyt5xuGc2NRDi8TmIBDj0aPSdMMH9MCzbKWEa2Jjn64h3yNz8OqWc8knbfzimQ8wiu2
VoaesW4W6GGs2EpPrTe8hw3umcC3cM3SkJ9aTpAU5T3NH79t1mSgTfiDHPg+0jqjmIkwbCRrLBzH
zh/Q7mf6pRn8eO+MKNYRo0W3iS1SqjsuGlV/pM3oFCvPHNxN1zJq1SwElqJm0DSMzjxYrF4rwVWf
N7ALQtcy6VA2n40uO8aNGT7YMQK2zk3FemwjWv6BPm4QgdsQtfGZsoIF7UlQIxUdXa7jvFvaHitA
Rpn2PmEvtY/64An5N2dmmbt4CbWvk3KJFKOtamswQCatBh2VVTQr4mLY8pG+mbV7KlXLVBvq35oW
SGCc5sNOa5Z0oDhvpKGD3cFxpbmvSZiLI8yrfR9iqBgqLmsaR/26z8L5Wpy3oxFfXgdQ0KutjdNE
3yythWJWjKgRcAn9IvjhPzHcZGea9Notw7FdaJc/I3hHbYQrYeeQmeexSDUZhevIAoLtg14Y2+9k
4f/zPvxX+K34N9+8+dd/8+93smlrYiDaD//812OR8f9/z7/z53N+/o1/3cj3umiKP9q/fdb2W3H7
ln1rPj7pp7/Mq//73a3e2ref/gGOVbbjXfetHu+/NV3aXt8Fn2N+5v/rg//4dv0rj2P57fff3osu
b+e/Fsoi/+3fD+2//v6bC0L5Twz8/Of//dj8/n//jc2J/Pjsb29N+/tvQne9fxI25phUbQ0PIhnB
QYpz6PffaLj8U5u/N5aWnm9BUf7tH3lRt9H8W8Y/LdfRLN8yTHLxXNf87R8NM+X1Mf+fBin0ULhd
G5A8v/jb/3zun76/v77Pf+RddikkBLjffzN4/R9Y0TbJPjSFKf5CjmfUI6Tz5/MHdpleVqylnktr
HC64VxE/qW0/C2CL5nNhSBPerqB7H/dfCrKUT1ZtHXHRDhcRelTB2IoIC4QMxed4Xdbk0TVYY7bg
5ir81mWc6c8gxn4BuP6QG39916SJWp4BwY1EJvvDuy5DxFiz2Oa5cUdipZUPU9ToXwNXeauil8iI
8niZlbZBmm04rvtUrZoO/WNlrWwVz/KBpZN2zf0on0rIfJ9/+Pb/fZB/PKjzV/fhoBLORASATSAG
Sxb/w9uLu6Ejec0InpWqRzpESb11wmKCYxynB2IZ6r1o3a9+2+4dX/smAr/YACs4x5AFwijysWIi
2pm6ii18iaPUDH1oZOkfTZdTdTaIyzadlpQJYe7TEsgjosJw0zRYfWTjmXsz09RC5OhOqqUaRuN5
VExXvwiFugYr/MX+nr8CeN8eUiEKtPxnz8fgB8J5a/bS6LM8eO696q7n89zGbOqBsZq3fZ3XK72P
Ztbx6FFHbE5DOx2VxzAVjZXcakhGTvQdIDEV0/irAKQPUeTf35qtIw4ifY84puvX88NbC9hnx9SO
gmc8EXLrdD49hYze8BoTzDG3yvohJiRvrSfWIotlsgiQXJxUHOxsNT7GWYMPK8+1tQinL4Zfs9PK
8OI6otMXws69VT2Ou5gX2TLWp0uzACYQOhS/UeFvp7hHEaDkti0RcGV1bO1H3N9FqOABof/9BYOd
i/3DmebqEG89MpTni5cUjJ+/hU6j/VOGU/TSkFV+5wdauGjNKXxj7Kdaq1BiRJw8pV4tB0cPUJkM
9Y798rTEsQ4VV4/vq8D3ToxLcpsYrMIBS++uhy0e7duqNqsHb9KdhSQNlKSRlY36dJc500PB6hTy
p1fDkVlP6fwJw73M5sLPYM/l5ORBpNK69YbxK7lt5j6DHKn0wX5Ihb+uI6WdJnRXC7OFjx/5prUy
XR9ORuh8DeLo1UPQrWXF11o9lUH/STVOCiA81aF7yHL4Baz/Gsz707ns6jaHkfKFydJcu4Yw/HDC
hK1wqToqALrzF9YlGRsYWrl4+1dOauO87eRWN3ugsSFE3CT2TglFaLyI7G3+fujQf05a4Nx1dZcE
WA+PlUnn42NwQNwh6WE97T/bjDB7LwCB34mShoRdHev5EgdewLkGeX4lY2gR3mTv4jx6TNw43ama
qHHNx6/DsPCLC/5Divz1nXnkZWtEUTBp/Efgh9sLikBl7AP43ZZ6GZwNhGFuMqBTqQDbVv1r70j/
5M9fdt7SzbYiqA29q48sgye2ZmFdH5KQfVbPjmuY36oEUrGawPWtJ9TIoVtON9QVzT07KXuh5c54
KOcTs9HouHd5PWzb5kG2QfGqyLWCNGfoC75Y2PDII3JtDHam9DZs+4fLYDjJcjS9R2gE1tpyS7kN
g77flTQMcyzxXNzDE2Ka7oDVcO1kqH50G3lzv6DXYX7WaPG1UDcWGnDrVTlfIulAlU4b85h+eb8S
xA0d2I+3K1/vHsKuSI6x7aa/muf+l7PBM+c5znYdTglrjiT54cT0Wl0Fsu3Es0Bq/GiqCPWqhJnW
dzH1z/Ekcrj3kGSn5ViIdHn9AmjjykcJQ9a13Wfy1ufoHzydf3+eGv8xxblEzmjM6oau2brzcfiP
GmDqqN/kC/WvaGFWYHViy09Rrh2ug0lW0pV1slVlhjrtfk4MBKLU9vMUARhB93EVbnSd5MnvB9du
ixVlvNvvZ73lbUgOSn4V+T6vhX++zA1LJxRvPpBz5uy8FvrhaFIfNbTBbIPneHDajcYGf5EIIz3G
Mbu6MhYEyRTAMvrqlEwVV5qHCxwwDsuhpLkwCBeHPtR+FTj8nyO4YVN88U1PNwyd/cvPb8orWULa
TiVfNBDTq5Qy/IIGPFlo83DbjZX2POvZvs+bPVFfO+qjjzXW8rvCy0iHHptf5Ad+SBaeL3TC2lm+
sMIyCLjzP8zs1MxHM2az+tK0tv5INhf2sKF7y+aZxK/Y80EKXHhyAHpQ8B69MYe7SZi4hRLBGUcI
Xmwpb4omk1ufQDNCD6EDRGmhYQXXLz3yNGA3LABI6kbCNHcm63DY//35+SHHef4QrKAJV+XL9sBr
OR+unHCwxt6TTfqi2MGyI9df3Iy1FOZhbVNHSbHOpA0rOqcNp1uefmyAna8nwbTf6un9dTFF5yY6
GP4ICSS50C1nDpB0T//+jRr/eYkTlIWkw/IdCES+++FoB2EMClUb+pcsDMdLYgj9EYvZe2JP4eH6
BZh5Ui3pzMvlNJ8hrSbsvVGKBpuOC2ifvsk2oPBa+NG7SUbElkASZ4sM4FR22b2WTPojGCJAAkG4
VPDPTvpk5g8N7bhfzl0/J1HNx9zWbQJtiOQxOWuND7kzbCcNb0jN4kXzxndb9NlNGuzdCf0mmW7j
xbdDan0El25oJGQL4gHcneVltxhbnVs84ZRJ54MMCc0/SWa+hSgQgoagaf7/BwJW5kQK8xYZ/8yP
x9zuyqCiRRe/hJH9VfclzR2Fd6YaZn0zlD8jOpSuWqeJ+Mw84iyvy4/r5Or402LMdOcX2dTGz3lB
86Fz6KbbpsHyw2VA+LCOM9K29AY9y186W4+3nYwcNjQoEK/zX8gZwqzTUWLKbAPlhX0jZgZI1ZJg
Ig2NmEVDf1eT8UIYz3QY9TxZOtAit2ZTDatBi9xNS/l70WTgm6ZRW+Q6QAsfe/ahTFWzMOX75DLt
ulpx3+AePv79Kf6/fTZSz2yTE91iGvswwuWIN/sWB+rLdYt5HdeKTp6AqMDzmJc0MEGnDUF3pyFg
Ufn3L/6/LKgcyE4sqky+ap/Izp/HV0kOHaK/JHu5bg7pyxob1iDXZQYxyLE2qH0+j2wVgRmzOGTt
tuNrI332UfOqQdNGHSvl9Itj8iGuk9POcTSWUeRoGw7DrfZxfOKbSmgKtE9B1Ym1AOl/JOJsXQVa
dygdFsDz8E9ObbIehhi2W5qvumAKtlZlIShmg0Orz2WzPR8/GJv9QutVuPLH0F6YhejWgZB/VPlg
7uWMlYCNcsMQ9H3cTcx6ZQZpc5b9ZKwpHuULxIJbaPPgI3zgIn//DVxzpf+adv8vc+exHLeSpu0r
wh9Awm+B8lVk0UvUBiFSFLw3CeDq5wF0IuaIPSPF7P5Fd7RMU1Uwmfm9dn3DluJkJjH64thTlh3w
X9tuBX9ot5HdvyhZGZz1eYbNDrx6HvlKDcZeaZeko9rpNYrzbl/ojXKw5/GmbumlqVL2v54uASlK
/Odh9GoRhieMwH0o69iz9C7eWlr+3jfKnW448jCozNkT3Mg+nGedtob4lCIhPkmu1m6uxUNCDd+h
k2p6pCIDMYluftj9bG6trFAvTZD4KTDhoVmO/2iyD27SyMtkUqWybFmoMgMAf/svl+hTo+xyiQzd
4unkMeU//Nfvl0grTCciLlV9MXBXhS2D5HrWX/dQB4Mjp1SEqEFrqrswAiyOauu5WCawkYYCD0Ua
dWKD+Zet6dNYtHwqkxdWU1UNDIPH49OLS/kCcHQ5Mkcvr4ORKjY7ePRoFq14gkdJoecwRILOq1Qd
5TXd2OKqc8zfGCF0zJ+fok+Qz68PYzJ3AHHSOizUT09RkhdjG5h68AJZUb3KYKrxNoWMEJ5JYszO
Jl8eiFgj312zDB/Rl3bISw7vbtq9zpnrL4qJozOE72rUqXsntnd//oD6cjX+/ZhzoZjYDIA0LhxM
8nL6/Ndjzj2c8JSl8mVdW7BBBPuR9HtyHiMgIDpvM6N5rudO23KsZkO2wmpnlrm1i4nr9CJbrzmd
1DTYKjSu5FKn2mkgawoLyHIYpVdKOJG+R2X/okxuBH3k2DuHNBi/Qeq3+3ViNe/W1leUaIc/f7t1
kf7929FtBRhvEsZjUXn86ZhS5Axhmb28xGYqsPsotW8F1ReAdJuVAwVuqpV7lWrWXTlBkDRkwvl9
GDW7oUj3hB2k6LH6SxrgKy2RRvxCUnrFwkzSmYJ4btjZP39kY3kifv/IPC6UIps2JeIArZ+eGJdc
CS3Kq+Flzgp9Y6XiWoEa3ThOxaE11syDLBfuJghJmDNlcSaO9KEJaZ+tstTZ4opYeDOTDs3FVoML
Dc7I7sc9wmRJnJl8IHJb8R2jiPfrxNOrtuapaWL4CnUNl8bcKcpBMSBeEJxLr2/EthLl8BiWlBm3
FHYV0o3OFYGgnmbRQ6KlveVJyyQFVuedJu8UgBH0MHPibaqr7V/u6H+8UJyOscnYXCEd+JcZ8/fn
1Ukqi3CfcX6ZjDb1O7j8TUS4K9NQf68lCMR7HXPjOl+vsGLWqPN+qMSrUUDORPQB05fnbNYzGzUk
BPR2o/qXJYjz+n/cRFMYrrog5C7Pnflp+05KVU3d2XFepNXRh2dLks4BRsLbIJ1eDUOrTutwD4UM
U3ZUJLRnNo7cEjK5LMg1z3YHY0/S1aVxrfrZiqaWwDGwr5bYzbu2SH7QF0tH4fL/CaBNyG24sDVv
KeM9aZh1T2Y8Vv6AfGNHIT2Hgnn6qG0DAZDuolLU4l2ksZ7gxNuaBtV9FKjJnY2GzlNxl+7WQ+OK
dawvKNy8dU2y4Ox0wcXRqZtZ93kkHnjzjXfFdAjvnDxZKxGPaIiSNEVpYdUYn6pZG/brxV6nEJ49
a8vkT8kOyy+ySPdQBuJFT5PxsH4G5NDfB0KgToYZa7vAPNVuIzc8aHS4TK6vyDxeIlcFoEdF1VXc
pqYflE77QydT/JRUQLguHWORPQYXju+o2GtyLDgyApmyXctiPhWDvx6qxr6tIOWc/lFY/Ucpkp/6
ckoJhDH5rFJ7Yu2br0WK5mIKyQfDZzL4aKXkFiQuP5PXYBxTchPOIX4UkEb5oohxOrplfPfr5Ltg
QDEJHTvDhEVc0cnOzPy6SbNzHSTdj3VLWBDyqB6xnXCCxkupohEsCDHspsyz4yA7roC5FY6xN2a1
hZRdWATGRa5f1JzAFmS3dbnahAWQHUC2pFfgDIBcGCw/iuL5QPIpa1qMNw4TVrX0Y98lNWon03LO
afzV5vhCIerYnOfZvu8zDo9OT82hSEk30SoichglbK8ZZgRTCvfWjtHY02xK0V7QDx4Wssc4oUAh
KZqHuJgvLrwA6wBFz0VuAKDaxzF2i0tjF8T01OmOv5MSvsDYglGmmqBymXh8p1F7LxD6I7n5nA/i
5om5svu13lZuQdy9DLYBHpKNcKlA/oUkLV90XeFaZFVLMEPhj2qZImKwXU/oiKFWyodIv8oPpzDy
0krsxoWXWAeUheyAOh/dgFZFqk5TOpv2AEcb4hGTa5LqV4csiyOKfHJYlxMr1lb9GGnVa5iieC8N
FwFqDPJaNSzNiRfQqkCw2szeh6Zh1MZ2P1Z0N+Zth1EijxCnZfEe7zSxcE1DJGQR+mF0SOgzOUZz
fQWd0/zcbIRP+oTYxlrwFFYCmFsEz6FJoAgy9nCHMNjx18/f6EhWCNc7GNGoPemW1xpUwCE3Qn9N
mgOS23xDsJwDmY4IlaYiyzNa5JtlXW/qrv/pqs+umN6bJbKyzgKVOaKR27QnUKmb8oeV83As81ku
YEekQjkgxUkv1DBeiCIiecm8kUR13cYDNX8ye0R8Pvhyel73lW7MSHLq5HFqrNhT6AnwG1ftbpRi
etGmAE9/L5gBQs1mXsB1jK6MsDVX9bMFzMZ5G+1hJg2P/snxxi5rpFj0Vvki176kSm9TalPAh7uu
vy71mGvHneImuUcUOAl+NVUD6Pvf1+ukthPXOR6OMfJ8tccnaIaiPFgGEmOwBXNLakDp6QL7jkGK
8MYJslcj4OjSzrWN8Ac4CR7xY7ZsVMEv6sKt0ML7DfngU0fS+am0+tgnymDcKLk2nHoKX7eG+yZV
5X6oJ+eLaCnOdXPsd34IC3NJy7I7mCy4OXv1+uNF5ma+mejy0Kqe1ZJBsP42aYfEd8w5oMngZGAK
/BNNPfV+7boaSdsxj8UijE8JsSDrOjwkDeuCOWYUVTIreE5rzRsaqR6rUhmPlZJE3nph14fZiqtv
ZTNkXoqOFpeilngdHS37eug3bq04l8ayn4Yup1oVrxB4mRPepnh8Tcsr02yrxoq+10DRDrEokZGp
sHpKSO8sSo/wjs1RPw6aFaC0aM+NbTsXhtlt52ZE/SFsdxDobEXFMXz5o9FOvst2xgaTMlun+s+2
zAUqMjYupwAFogv0sQYFkObkXGAk2XSIdoox/3uqrrQPaXHUGru9kZr5hvxtqbhJteMEhYUYS6le
q7Q06Dcl+IFe1GJXEMJEZuFCHNP/7JOni/9wHPdikAPsE4OtHhJcA0vEIWgBrzRr0I8rlp1Wc3PO
AXpzSfXUslStRFRgP0k3H67rXjvBRLMu95tqCaBafyutkyXuQ6k2ozI7W8weD/iijWMlVZKwK9pC
OaNu89BOvbrHHdFWDlb7hHCBzGrafWS+6zUOeUvRTlqdHvCjEL4zkjMTGl/dgkxAof+FDAap/88j
DLCuBazKn6nq58llgJ2YBpmbL2IuBqqI3XqfdcXZFZgpANav67xgtU7oYdCj2bYMfqjiaRAlfAMA
zl0u3a8DnqF7NI76UUVaAo81n2vaTXJLr4+zTtevXZiPWL83xVRTPqiaF5u6LE9xZjJUB+6SLFXF
UwY2oPVG1K7+EqiUpcdTeHCjQb8rXXe8mzBnSXJdbyeSvymWcbsDB/n7kSX4zla515Z+ZcWmbTiw
u10Pjkr5ksRMUiuHf04ybKNDkt9OkqRAg3QfXmByYNkHNqNjCsCJ/HXCcnM0ZtPcqHMsjk1E7az7
toKdRpV026GMhp3WZ+ghoWvKKl18VPP7Ss7NPZWHsllc2FGD65tc+S1KrY06ZnwMejpbzdoX7AMJ
J8oLbsDuLTHVq4IBeBO0OAOaGmvDrDw2avZQt0n4CrFDBGcQpg+1m/d4rZVmuz7Tmpr2S7c8z/P9
+nDqbfGgxUOwbSfLYWFoq+16MSO6vvcg/KlndAJ52ITzfyTvm40qTgsc9DoY4gogJ4RD7NBeUpAo
q+lQDvRbhhzvTq6ovi0swDEprlNX9ftZawvabp1XSd/EbTxmT4RZAXrHb1aVEVSVNidqCb7RyFzi
UXksHOtNCgBkvcsBg6aFsVxfGJIzWk9YI42+c7yxEyIe1U6lgyMpMwrM2CHCLjq5ecOjv6ydNGrY
FzAkAvqm91ntFWi8DB3VlmKr6nVq058rPTp10xdgVGufRgmTbVC9TGZ07ZxCOwmLUM/1kAZMzAI/
DG96IkGbI0v0D2OVPa5njvUSr49+aTD40Kyo7x1jxr1qzXAJmfm9tIbc11g8LgFBYWktnoJ7Bogf
UwPs2ctG25Skid38+mnLGTHDibFPjaratbb+DSl6dtFQxRF0Y3gQWc5NkpFpHqnQgwgDdoSPcxRM
WFpxAjJMBNc2aB4iPCXk2dWHMZbfrN5Sb+J8El6dq5M/pZZyJB6ajlh0Hx4Ou53atNONtlw5LbZJ
stGNYqsImMPBzbodk810mpNjOkfqthmN/ECmKT3Tor11bdj59Qil1c1j1DvnvIgQpZH07rNbHtus
sd8KPqEcxn3SaewCYJx7FNfbdS925XKVUXlPuczOfZkNp1BJXmdU6/ukMCTVN512KYT8sqwxY48b
VemKmx6x+A3uba442Btuhy5+mqzsPJjtjn5G7clwMPPZ5mIfUfuzXpa/7iU8AtHdOuhPTx0k7Rdu
WVd3nOfW5zq9hfxhA+TJOvIoxrseoMMbImXbdQ03z8w4jxGre+BJ0M6ZNEnGT59FU+jPQb7vnNLY
DuRbvxBO8FgW6WZ2He1ODSPtwS2K+96lcRcd1bUPG9ao1n5ulNST9KA8OiiEAUFQcnbzsRMbhX6e
q1HHI3F07ex1PWBj4mQ/KhvgIR366Wq2BZKUodwX/YJF9HmFVXXMD12sfAlDQSKFVtrPGSNuCWCZ
5ydCboNNZ6njsU1JRpdRqd24POjX0UjzI3G5r7Pky1btTDABBd5QkJxt45TNc8xp2loIbRopcTCp
terTXTOj8Y2xv9Q0irYTpNR68jZUkvTM7qOxAkzFJNaATRcHBYXuNhD0iDvNPO9oZq02uF2J7Ojp
XkR0n8j4G5aYYbOKFHTlq1lgircL402AF53CEW9plKSKF5Kd/qKgD63a/qnM5vxhKKmRyVFcd7qb
AYpDOq6498rW0hHubLActn7c298Vy+x3U3WfUdTBxopeaT2qEyTf9cZwwdF/HJ1HF481tsvso1Ic
x2MQGDlTGtaxweOFVPuqKlQft0VKM45TLAUnzauZhz+zHjC2pIqTUArHk0bv3loRKc7rgUGTKJsN
SibWh555kRTrrK42FHQx1qvRXWkHyb2jiu9RiYUlG3mMVSwto6UemFg3XM7NOrtYdTDsoPvabVsj
eKX99w6Fk3WuUkpTChPVS0qSETdq2dHE1dbk5ZdWaWHQ6sw86lqRnAx1+gYJDKze1Td4xjkrT8aP
QhseJzpXOPUy91px6xdLex/1yngZlnln3RsTPVvgEpMPBKNI+kFH2CVBaL/OiOaQ7MJhuHN0lu4s
Cgm/uCV+GGFV9AY5dsUNzmwKWO+vo2oiFKLpAjMnOLoO9vo4Zxe7cXatbs6bHDR9S2XbYcA2v19R
5BWIaMcREwAWJnr74i1qRAfIlJGzzaJ6P5Jxukka5TZUbXQ7gnJ5pyePM9Vb47A+EynzjZcktUlk
zrDMMORyFY5vxXjhrRj1w7oURway3ZD8IDy11eibud1AC9s/5qbaQTGEV4NTQ9D2ezsriWBgMNxl
BPft14WEQG2jz8VGY43ZA4JueuuNXszgdmiXKb6qqRU5rLNcrtf+lIvsZIpeeNNUb1ZSeQo5DRUI
03y0LMfKRvFXLgdUpR7CfRAkvIqVe5Gj7ctSWTL4tZ9tHnxNDWLwxcDrYYa1ST9LVm8q/Uu4UcqY
I3uAuGJ9HiWZTehRtO9Iee+YzQlUIM+DzOhFzqK4BNpNs3qZauvapgRlxoZ7Fww6pzY8awo7MRUl
0cEiZWPjODUHpKZPt9N8QU5I1w3qzHNVGfqJspY7afevbdRNlK6P1DjQyxLCYMQwpAzUSyz1YjYQ
6K3+jJr+TtZBlWumZau6jjBE0JUqPvFSRo512QTlJhKVGOHJYMdBQL6xUN3vg1gt/CIaSEntCn3r
Rvn8F1BypRR+x2yhQpCxGSwM8IXmJyIkDxuEWHYffdEHNTslJFt6gHh3cR5luyaeTD/vRHVsgsnc
ZDU1DYFQYvk863n6ggeYGzeQj4NklOeudebHNdO3n0GnnDQ6qE74rqhtvBdNcudO9A3rVKBi3WdZ
V+yajbUb5pMVz6NnxAyyxTSS7YKthDAU7XYC1QF/ac7dyp1rbhp73UAtzvojw7Q5jHbkeE6njH+5
J//TVUEOhpaBK2LCM3wiYqiRb9lKCvRpgm3OyGFYmtK+lw6AXk182qwRvWZYBAOpvqno8ApNK+gJ
NWpMntNAXpdmeBV/eloXIvpbOt+t9fF9XRqoWXMIz6inPYEsADRqrzGKguXM/fd19wqGuzGcm6vU
jOOKQIqc1duY0luQ0vdkmjYJW/UF/8ndypkGummd6yomK0bYf7kWn7S1ywO6KGod3YJk4Yp8FhmM
gUZadTEEL+u8IGVk7MIcqf56LA3nAVTTLEzrPtE1An6zSvikFOmejGW+MZG8e6i1L1GvnIbG1M5l
rT6To2BA8VOYTXsyvmoDIomsP7qGIFPXt36OY2/NOClNVuRo8gSM0gXLRLgRonpXQ47Wf34NP+my
16+pAbhAW1i6q9rOJy2FCqSpJAYaVju2h73TBOMmTBdvax1+ZfHW71L67YmESME1EFKwA44Og3yX
+3hk7E0oAMgGR/2Jyty6qAOrrZYJT2nae47ixTlxCT4rguqrpGtr++fPri3Eyu8vMasI7zHqIZO+
3c9ySgMBntaTUvai9HBunI0PlatF9JvlwZ6KeyLfl9P6ikqsfrOidb+uyL1ilOJGivlvH+g/SQSI
ZxW1PEw7t/0zvcpebEuzUCP0nYq5Bfd7pBL1jYkxhoae41PtEPNUig25jA5xHCz2v7j/3rrvmppo
oyH+G7Oxst6fLhIKJRURnmbZtvb5Bs8aKb8yt5IvshvgT1sFU5tOa6UbHzUVTAer6Mv6tpLoPHtu
s+wa+n6UabZjQGQnUSQduXPPnMOp6r83J5k1D2E7KtijaaubTOcp1Me/sbHmf5Kdi6fB5EV2md+5
tL+TRz3wujYaNHa1wIEP9PrR7Tx7/7x+JtHalRNPW1O80XnXUWeKABGMe9pVHUFESo1PfZ0QQ6Rh
91GYkeCQ8jivomI1+UZYCgczs/6azmF7dcm8jkyVUS1qEZGDHK/fdhggRGaz+UV9mnH61lpGu5hz
BVtq1O6KnhQUwpSIJAC9a6SSQvPEb+vILjUs/JXEp2yGp3UMBqyz8Sx96cvjyJSL81S5z6NI/IXq
/6T0WV9sDB9wxCjrYAY+o0F5GsaRjiz+pcWU1AdQM7VxEKEr913AWbwuUEJ3lfZLRdk5MSGdWacT
kRTEu6IkWXrUMPOFVYGloU7nhzZSHmU76ptxpB8t6r5VOJyOTTOHGL44mTBvGEcbxh61Klm1bXMu
uD2ryOrPr/0nSejyzZBRW6g83GXFYgD+/ZlwKvIf7UQNXiw9BcuPil2kluRMlBH2MphChIXQKYt4
oDbx5E1hTsTD4iQx8lj4WuXsmjL/to666w1eT84rbfYLDSxJwIxiEKw/f+7/gbjnw8JqL8JrAcG9
KPT+RdzbXdh2Y55kX1a4XVNtcSzBji9pl5mPjBkHwJS7RMHPBtz8papTrI9t/MNo4BcYqqhWgRVe
X9WgTn+G/LijzOS1TAJ/nQVHGkjSFkfhLzKwMnFntLGCNDp618TUPWYC0y0CD/cve6Vm/y4uXG8J
piMdaZlhs2muf/6vr0bkaq/i7U+/rFewCel7akcUuKM7HqNKbAPasmKnOozLsTaK1d6fcRyW5fdJ
mATgzq2xgwkD+6t/IV2Ip8yo0vd0rPkrGplODoclsv5BzGFFSEwkSGl2/EyhItlsS48jSljPbyHy
BiDqWSXVEqxkxX2KmuZHk0HuYBh9ghaI5tR+Pg4LCaTpdraJdTvyIhHeroynOaIsmUf3ZsXi1icE
OWx3BB+O0fLidm2RldOTAO/HySxKxBnlJJVTisa2WQa6XyiUuZV+n7cnvQ+sR4kNfFe3U35a1wRl
kdcolXVen9a1kX7urMf1sY2rxtx0+nRcWT7VQYdbdqMfLKfJdTdrisz1lImJjZVDhb8wG1/Fg6F0
U/Ake2qNhmq3qjtTqxa3jb5EPgAU9On4qhN/6xMZrm1kQxM5gXwSGfDTejhLHZVM8ZI+41F9VijU
pZLZeO2IatiHakQJb0bwkZt+DBPpoKstq5+eQpjsOqmp2xCts3Ftap00yxkP9Ri89h35r+5C9BJB
+1PHIHlZHgIq7LTnQa8rWg4YWNtJp526sNzb9ZfGVFrbFaFYf1mF0rmoySU16+hgoh/wcqb6bVfk
JN3X+hKpEZzWkdElcK0JpHqqp7n2I/frqFkTFK3yncK/wMua9JZIAIeOvQTnd15FXkkJrGzCM8Ux
xk5O1Y+xJYVyPezRrHOrW0RGSsNGgRAE1jZZJkdFCT8GwWzSOLG8wp9T7XFZSXcVzpa00PmXKMVZ
rAmG4p66TvYXAsvDHSEnf1lOjN+V8cs75zgaG+Pq5DCsz0qZaMYHMBhu+0vQnfawaOtcnDaKgOI2
q40WyU1MWapn1McaG+6G0tFlBqYreRFa2ZN8ouIeihEiYJX8OhGlx4UCq83RZGWl14s7qs6XJtCN
/XpTpvAhCAGwocVRlGBqviL9e6MkCQV22MSb9cxaILTyCkdrvJDgj3KazQeumUcPyzu27dqvFqHS
n9fXT06x5YK4iNs05HcuM6X1+aww0J9rWIU1fOksaRJ6DNLTKkj+JkutfnmNxhEuwy17/EdhCLCQ
kh+3QqPO8nsdFQHnZKiHjU7m/mk9mq0f8R/j6N2vY9cnH+unX/7vntX/D+2oyzP3v9tR/ej7j3/b
UZe//cuOKgwsp8i3HA5JLvre5U/+caPqOE4ZuLEeqa7+S2fzjxtV8Ecm06fDY81GYjrM5P+YUe3/
h8JGxXmmCqYmncCY/4sXldFjmWr++1BsUzNlI0oCXyA5x9SxRPy+FZez1Ru1Zp2g2c+QghH1zf0p
F8qTlM7LYEx3pWN+qMZ0DkBEm5ZsDEanfdQQp9E3t0oZ7GmCF9eJMiWSANLN1zQg1juiZ5Luv+BS
l18sUO1TIk+9DdUwqghRm5SeCwVLQ1lUx7TSMJk3GXiqhYanCWDMeZ3ADWs/FvAIAW40pXC3lWW/
T810naae5iGHDlsta3eiyRkgWoLRjcjiJ5eXuCWDhQ6IO6Mb4kMWZ14P43kyKhjqFNJd0jfoVwGV
LW2+bShpIcYe/cGMkoQyVLyLoWe5kNfQ+1uQCdI44h51d2HjUZD9geDmk5pr+27Q7T0ffthNEcKl
Orl1w4VyUMj+jCaKEfM68BLyLze9MfpzOlF+qzUbhNf8D2K79+pYWMdYyX4WR0lQHMbR4tCZ0Q8C
zhJf1yqifeVZVvOPEY7eS+vqR1C9oXccsSEQGU2j5ks+zW8Z3o48u2dEf281eLVU5zJjFLqKctTI
AUkfsmCiv4RomNEcK69vqUGj7DAAhnfM7Juo1UfaJznNFuKumJEmGPFHRMImc9E5tZ1z3ICf96a9
jYEfnxLRAO1wucekOeU6DU7Oco0oat2TR7ipykKQD658LxJjk9uCAIOqPsNPDMhkogfsIT/DcTjQ
T7sj2PinGQSxb41dzclau2/YsciWGeydPWa0z6W70O6uhUGuEn05byU5mVtDDCcH6dvYWb1HigNc
OgpZr58cMrFGZeNY+Skg0i6HT/XbacIz2FsEODjFJp5aNsPxpZPTy4z1UG2JZE/G/osu0X+2efFh
4E6GKADW6eQ5GhfBT4dvWW3lRibmrZESq1BLlBdmapGAqx8T2njg+lTjVqCwDNL0ObaCYWPK8Hbu
sn3QArwO2XhEvmbupGOjChodBsthuBqyfiFJxDoOikvDXoSfL0GSmM10d5ETyfzQeCVJGJFJGpJV
vXRoydJSdREr19RbuhnDm/xWQgp5tUgufRRaXrW4rHXrmTrtn3TnhR6SIti4uP7GbXijdw8Ra2J/
ncbwwCnoaz0oOKRj5aU18VZ2yZR6zDbcyFa6SNytH2M13xJOTW85uxZ03tUhwsirhLgU7Tfq5JBk
9fZHtKSRD1RaRVXecIRRT7LQdZIu8+fICt8sNIqDmvQY5m7txn3ujfwahmhqjIAKAtt6yyLthtCz
xzwl382Kmyv6QmKd8o8wI/MzCs8iQtI09XdKND6GUgk8h6CYMIy3bRHfxrrYRNOZbNVhr+X9t8oA
TcJLetd37vfUGc7NXF5xb92WbVOzlRXPZpdeMetuRMb7iL+D8IkxujQCLQgGxCvhIUd3FOU+G6xX
ae8Qe1GbmOeHoSfGXYzWMYFl04l4Q3U1J1uXuyrDEsidddefiZqyKyxlpAnerL8oqI4K6UAgvnW7
/NNdiXYvkYSFZ5P1PnU48hiZR6L9F6o+2jl9/VWxyyv3P3TFTRlFyEFKf1TEkRa0e5Q8mmeZ1Vtn
2jvN4G+Ijty1lMZ3woZgBMvTTDCe5WDOzPKdGIiH6QUVIeKDWLAvalnO+8ki7Vck1pYc3oNK97oX
cUbYR+3yD9Mw25kfUlPvEt0xPAQKj7laX+lReO5FSzz8xPumR6xnidHfqmF9mqhfwBnae5kbPQMn
p6TClE+TY6PrRNmn1e1bGBO6nYy6P7vzphuij1wqT7RtuWg4Zw5h5cOgF8coUM8coHRrXgRtXI+Q
94i2bvqm3stJv5CHrnNIcwTFQJjz9UkSTVk8ZyjyRSYqLzWofUarDxGzq8voGHT1Q6nqtz1hIQFL
OKo2aTeIAWt72tjNtZvDd1eTKYvOfKkLkfoMR3d2pcLdazn1deQqNuaN5Z4pHvdmAu41O/6WlEBA
hRttSHjrsb9qkpnCKLzeNWq/j/KHWp2/1nF1IooNeCBGrJYeg5lg+LyisqGwWz/rnT2ayaZNr3y2
gB+r3DiWfiEOrGXjrBLPHAkYbtL4WU5p7iUzIulM2eWivZ/N4hktQeSPrf4oSWv0VANjqhnp0q9Q
4ahhdSziUtxS7n0awvJEFeqLy9tiJs5h1p0tYTHQsR0RiE2BgM2qPceMvg4ukQ6BEC/zpN/NUj6X
avxQBSL26FG+JAFcvInsaxQvxaBsWhGf4+AxYUvYG2UFO8oSSnzEoXE+tAgRH1A4Qj2dTFPFogM6
O9mEeHm5S4+znZkv4WhS40BqQivT51Y2HQWMBdFFkZCMc9UzrVyXtodcN2AXHQsHvX01pUw39aA/
jyZxqG5fvDVjfCHdKSM0zboxRfwlisLbEVKiUpnaApfabuejkA5SzzDGkEBF4CSq+ghnfRCJbnEs
8WPbDajNzpZ0bLLw7MlAdeP0xPIM6OeJWHvupR3sBkkxiSZhssoCzrSNs/rrAArPzUzEoF31EOVu
/KAaufDyXiVnZxhJOqIJ1+u1qdlSTKGd5hxbyxjSk9zL7sHumxTPffZWjxWbqktoYUBAyWlGVMXL
M53nkH02zyMcUvNg7pzZ+KIpUmOJd9+JYYo8q5nkOSC4vmxmzQ/IJfADQzyZxJ34Q9VRM1cMjcdC
OFCTWzl+7yuhoLpmyq9VHVLWZExYRDNKs0P1QowCX5SjTFnvqFX9CIUZbRPlW5632Za4IZapMSUx
uSpIQES7PQfBFipRPZQ5JDSO2TtJ5hNl4XI3uNZ7X9UorMvxcXpGpRX7VRjW9KS21BBr4UlV44PQ
plerjhSS+vJzmoa04XCe8HO98pS8zPxplj/1sv1oESNkwmwOfEtrH2Thc9apDyRlE8RcFyBri/y2
jNu9HhI57Ug44zx6sKoABLQFyZ2HutxQmTHvInSpxGS65q6ppsRLIuRxJshH9hjIh8jsxEHtnwfg
PL90yooMOWT6SfvVJMp6OSk2XrBIusjP8FSpb3MrN/cadSGcY3lHbaITY06REjJaIEf0sGk/9CYk
FzCNO6gPTcpji2V78ilTvlAaRMW1QPHbwHVEbMmdlT/Yc7M1nEej6m7JEkMjUFbvlUM2XJ5eyqiE
3Q+Oy50rx+/SYRblqnOTY/bkmi7ciZUF3DrESdmoxb0xzU8Bm15cdwcj129rmxchQP4mMoM3gqZu
EokfWxKMOQV8q0L9Q4W8RXhm6HLbdizzFeFGSc98H2fBziDiuY+lr2hUowLeDZnYh27xxkh7lpF2
F/BZVeShJaXJcZ3dW+DT8eQgMB+sh7pTvvVTY14IN55E98Ol6RPPkHxmKo8RlvdvIKeys59QhC6H
wPKcu+p9l83ZAfvaa9EEbJqEKGdAEKpZLcne2LYrh3A6bkBnkAhdTd+nKtrHZkeCYfqhuGhD85q1
yOU1Ah4DsAKLwkaxtI2z26qMMl4zL6MKhb8oG5Vns8ElosVgZi6+5KIpL3krfyptpEGBD8QQTz8V
CbRj51/cAPmvYsPK0/X0oGl3iRn+GN3jYBU/AwkU28iE2uvwxxBROdqPVy1b0NQBQB41dWXQ4JsY
tk8w3h2MN00d4QVW65bTdHGIQnspen3T6VXflg66vtgy9/nAi6CMU7ELgLg2HDtSUF1CbEtopnl+
QvZ4N4kIzaA54NFo6MQaPoa5SKivN6G/RXRwUhg6i+fFNd35YKnZNe7SG7OJzxOKr7RLtjUJ99bY
aqdBdb8Qvriw7T1nufaxNqxbxSIzFFKJWmeJgH52h6d4ZvftteR+LmhEsM3/Ium8llpXtij6RapS
Dq/OGTC2CS8qDmyU1ZJarfT1d4j7QuENG7Atdfdaa84x32r0KAvu7XRREPScEb7lt/UlWVIdXjqk
HYso6XZd7K6TVGytPNlb4MSXRoxryJQ3K+h/+sg84Pt6xqZAWITT80fNd9pcAwLmDLLpPkTGiXHO
3P7bN330z/Afbqfl4Iebo8lyz8my3vH+MoQIs+3AnCnFdmLAnsXCDcchyw9tFVzh3P3UsrgNUX4g
C0kshg1g/kfYTf+NCQqjkGKGEvQ/Rpw8x3AqVn6Ukl5PbCfg5UXZclAJUvNLo5vORfZu1uHKznzE
4+zghYScXHfjBzJt9hHd+IXPGW8ZG0ZLkqsHDzaNVlHCGnC5xwrqrFFd7GK6VVn5z5p8AQ09QO1m
LpqhxynvOfuhu5mFSFZ1llwDzDQiNI5W10VLp2tOoypOlucyjpQHRSzzcuisQ0R/YdnJDO+B397S
IF4jb2ZLCjjZRH64jlt73NgyWYcxU1yo7+Be4RCzVJTNsqv1ebdWv9gSL+Mweiu3b55cUhaXozzK
BDaqSKt1QpgSCzFHXqzQnhv/y3RxBlGNpS7zZuOkOmRVv1GFY5Oe27/+tIS3LjKvQTSUX5G4MEZ1
2QFDFFArgum7Rq+R6HRcqvF4SMABQLrcSQFbSvPvurpMtr7zAvszL5N/6YAgh2CBbvZadwti5N4z
OVCQKOvojB4+fi3epK6/tOW4a4LgUSU5EShGAYNIYve33nDXIfIHkRe+6GlKG0LPrpayvkTkxzyI
EZXFxpKUbkns2LyamfaCIILzUDbuwiuan1aWt5feMP4BGNaIPsEe2YsjJ5ijnKxoXUeMwCkLh2Vh
sCxkRY7YqrSXAO8gfUH7atL+1nHS2pUpHm2zsdbsO9lCy/Vr33jo2ar0Naa7iLp1oghBdzMasw8j
dz6qCXLx5N0Moc0rW70p3ezVFyRnDorLwndfbL/8niQg+Y6jyFKEw1MZF8Um9p1zgXR3QXfqpDX1
h14cqa+HdQbvsfLzdmXatEliWshIe2Zas90v0C9cB1Md4X0zOOwNti6z2nSWufFLNVxAyb+PY3iS
aUZtapavjsv2Fgz9f7ll7npzJsyE4WcLnBG9OgAZe0LtQcsidyDWEA9ZLAyjd0FN4pK3MPCh4i5p
CG0Cs3y20fY0MDtGk3R7xbwj8INf+iw/xEClbOc3sqt/RDw9+jCCzFBtakXYn977YJIrdAYD6UpM
y8jZrBFPAEWZ19V9tOlJnTJL5HIGxiSWUQIAKnd6dicEaQEdeQYinD7IaIkos60FsIDnoccVHjIC
WpDzRjpcT5ZYyzRbT04l5sQF3nvk5Ha2UgYO02DCqSlDBUR9ImXDI17eTI3XScDmV577a7l7NJbF
ISZBiXPGxunQGLrNohHMJYsivxlSyHXJk3LEv8Y0YLkPur5KMNpVNdtJoyjYomYb5ZO3axoGfORK
Hmg3pKLP1qnbfdim/5Z7tIxEKNd66ehLv6exR4hruHXTktK0CVhkNOBlipwmVhfAigkbfxJ+4HMY
dl1Zr9JSW+W9IVY61PZYJy1qTMmWt6z5yBF/TVG+ak3Auhw2t1gwNzmLAS8xTWfTkR8i1ql+PH3T
I+Idtex3JNgDtaD+bpcPah4KyghpwJRS7zXqkBctq2F+j4cWDRJAXIOGSFSPi9wgPTNn8EBF5L13
qR0e5CTuQdHObQ7zvczlZ6YFlzEo74Umrn0NxLh5lFn5lrB8wL9GhWv2LE2W9s9RdrK2M5PTXEmo
h41+gqXSyLdyrH/x+5P5miTh2krBSg92fEyK4YTHOMLN438h3F3YkdWtJEjuNEYGVDbF0k20DSvh
a9qHtwC70EKzxKd8gOimg9cOeF8FXDQ6ixzER9oWab+yZMv+OnX6ykZCCuzyfWyZOaNKaneho/mw
Xq2EWFVYSB0pW4GJVq/vsWalGGJ95Owb0XcO8in11stw33rpC75ORFxT/Ytl6q6HMfsa7N1VVHEY
1vWzbhUnk+MUatqfQL969EuqUEMfHzyBg++3Lku3SzSm2TZM9UCPLYOsvAB3WfUBzVHOWodxSD56
4jComAitMadTbjlvgV2Es/D9qbGCf/SnPvSc3lWVFwZdkalYRrY8axl3Wapr1bZRPRViWB1QeV7H
Kv3np+9eMqltL9g8rZqJjJY9Ca06FK0g67oI91nRVCsEAu9mVOGqC+5SkTzBLVIw3K9r7xwT4Osk
9SvOs89pJpQbnxQQvwHZPUQ0BbtSd58aFT8hfX3Sf0Nb5ofEjMjmy3wytaPfIAZuXbpy7nsSQ2lm
/7WB+SmrAQa0vnF7W6ImzbetqY3bdBjfEc/Q8JLjy9hwfq8dmm1h8ivQJ657nN174dVXVOXEA6Fy
SYbw26yGtUbwDJInsR4QWvuj2icqiE9MQfE8GpfCm2IMDfpDyfwiOFVHQdMth6DQVzCdEw2NcCvV
O6WOvTVkcxgafDpj8aKP3d4MtEsC4XeRNLPj6mMMUxoPLmGRWhvhcmQ1ipJ22TBjxQ4dkDSNj7LF
qbYqCeHdObX5Y3SCXB8pSzyzPHFkelNW8/4003+B5tP1Mi5yTrBhdMyzY4egTxkiE5U7lMsvo/pM
o2In4S3i9as+0dcv6vFTaQWB1DYBlpPL4NP2HkXTDagvu2vlUMx4Q/Jmpom2iGV38uygpSvgblPn
hJU7WfWh+I/L18FFwUGXfaHbmq01rIARPwf2swqPRdTdS0v+N1jJS0u/JemMdZ+FmIXN6Csp7VsP
ZR1G/rCSWDarunryoujb9vIKPJZcul1+zzVuGah+xtKiOQWW+jT6PnpaS/yUFq3NviqfDP7etm4O
LA/JEuUqxH5Z/Zs6H/Fsg6ici5iOjXfUfZZZi6NA3nfPlinhFnPTOXOr0Ik+7AqSbeaxMSjOrsIn
rQWzg9XGxzw4uF4VLMCAk5wRjffwH1FdmFrQXQ8dOx5i5XWr8om78+KSDOrnwTmtZEf31fvWZ0CR
ZdtITgZ2+wItPl0mOu1QiDrVXWUiXsxacdowypMf4UQgWuScV91z55PVOzTBeqSUXKYTJbrfq6fO
/af0Ty4I/ZVYwcOAvGQ91sZn5HuIDLrhM+1CjlW9f0FRvBQe89NxMsxd1NmrOHQeHaZELGkJ9mGT
fdSG/+/ScIqDaWs5VnEY42HtC/8xapJpth2efUNcMleHX0QnSkF33SiYx/NrZkXFT5DWK1fIQ4YO
l4spOguy0HI4jPMXFVyuuEI63XvTFwoveNfojwl5YxJ9bMrxlaP319xFd6KsBTEXW/zB1a123/Uo
/LYyo9uZSDrNsePcniX04oqTTuloFebP2GMsSG0Z0CryEW6PGyOZqHxL64KFbGMAjUDL2O/yibJo
yJGKGuCC0DuHS9W7Od2N4GBUk3UwB2EvxyTdAwInRQ46JonS+TLztHEFaGYVOc4LGFjSJvNxC1Ht
e+Rtrr2POmzSlVeQ1Qb79YnUI1sPXn0vRQmZflWiN3cYxC+ipTlipcN/yDVXdqcRhVC20B5dRJk0
OcY40/ELu9Y6Ee1PPTEU13yOZ5X9X4XZH7t69EZvgoSZIb3URnieYLts88D/Ca/zu+QQwMvxkbDw
TA++oeUuRA22Uy/C78qVzRLhGptQ/euMBZbKevzFYgQ/JY3PU9qilwhfc8t900iN4ekhzi5DtOQ5
u7EQ95Qs20XmWv5SCIeoMF6PJlYKefmn7lofMG7f45xSMMN+TRzXFKwabbqyo2A+MDYpob0UdN2a
5rRYldDrF5r3UD67ubIpT9q8SBfanD2tkHbh3+AwsjMtGNqKqaZkqtnnxQ532G3QeZP0ZjO6egZl
lLa65Scl0pt67ageJ6uIVp1DhF0xHBNsIT5Ry+scBRytRsZ8Ouj8yNqjT51L8IZTAVJ9kzClJSCF
DXnUNF1qeaHsHzaFNV5x67ObJt63UwRiBwa8jK+alegcg9K5od1vqCv3pkfcusgiG9M82TxNgtKM
fFBBqx+xP8PAsAaCOj/sxcGaxK8CP4WQWuBo176ixnJ3rSGv0odtB1Bfue/oFdMlrANrJQ3/uWB2
eihsc+U7GF/cKnjRc7RGkx7EtJNpyrhepm8n+unRW8fGsEQC9B1Tqi86RU2gYLruDYRNWkOZ4Kfs
GNakf5gaDUms8M8N8EiyFc8CuFpdtZxpQpY4A+EP58UClRZHT79ippbFerSMZfZsQzFlyPDpc/DD
omCmS7SgIDk5tyoLZpgv56ocwZEuyC4SVf5sJYyYIrVBJC0WThUrlG4G07Dgt+8kTg3Eeoxc3X0L
FGoOqLeWNpavsSmC16GPtaVsCndlh9qlDchVHguMns05SvVT6k8bIJHkEg3hddDd6BBRRcc4q5Ve
xyQtUgGQScxQzNkGura28zHeJxVd714qubFgy8wJflFTc6poufTa0J//bBISQ6p/FuA9F61EU+Nc
rVCHpGlFJ3es6Gdy1KbxzgVHZw9zfJleprz2yR0AOBDiRcbLEbxDyVyZBQNHq9YJCq8aiuikSjaD
HX3HzZyCURqkxXFemXPEyr1uphxl4zTZeHp6YdSzTmxhXCb5Yqo+eKkLx3+Jp6Eg5BdnUoPzqCzE
byOD6arTZTz0PXJQMbwEFQmUA6lAVdVGZ3Jlz6XQ3uhRvqdx7y+MzCMDbgB9Nn8oA2VvR0WxnTv/
lDEVmzFrViMWUjYx/zmL6zWBVsFiktpZr0mdhcgIkFmY7VEMQvEL+azPPSRSWfvF4QHJjYlYc8iB
ByjqppFul8NBHJk4QUNJ3C9yu4R1afXP2uxcIPSqI7YdgszwpGcjp1HL/BwzTA6qV/VCZfjThSBj
Q6fFnYoMgxz0wUw7ZTbKytAx11lQ0V4DzUkEi/nWtE238fOGUCufAabPxteFTFJVMaVnDU/Jjnu3
XJe98TqmkLFNui4dQqrET0EOag2z7rF477KPYSQzNrIZXWSJd6aeao64kFZVqz2Dx935sdFs0ceX
kO+9197t2d4ouNYYpaYnO2QFFaxcazy0zqVUpUEGVtfir+ehn7oVSTAxAcdseE8Ok8Z9rCMYmB95
lmpJFuGzvCzHvVEXHzTtHXqCXUf5SSklOBZw38trkMqjLZr0SaX5onDN6dIlAQWcohdqVdMy9INl
huqXkQcaBR/yAdZzyvsYRinFPgEoFolARvTKfFvjZsnVzs1oKpLsqa1MvEbZ8F27Zre3IR1tLLNC
hd17vJ59IddJWZ3bvAVvoDsDUW/+tZKMx6yQJu+kl1/+1NubMgmRb7sh3hg/PGdkjBN6kKBtNMdz
qjETt4KGJiDFaFuTUKB0Gw0W6Yx1JLpVS9L1Lqxynrbyezb5/qvM0+Iw+GCGG4wmqe5pAKEmQhwj
Nvd2pFbA0zYOFVWy/8rVHK8yMjTAY1CjGFIBLpgvJ9OUP13V18eqISyEI+2rz3jaTizt72VtqOmX
roq3vJ0velN5TyRQiq0iYHvVcnRB1dfsM8V5sk2IkutoXRMIEsBOafs9p2DvRbKhDFN0QVh0SESY
vFT83U8uUu9x7mozL3xyfIvRsMduqJp6q6cRR6+226vOfIOqVV4bY+2ZjXFx9Bq7LwUgFWO7SxIV
34LoI+smeScKTDDWHp6wBC+SLHiXWG99phcoJcVXYbP+O3GjMfzzsjfMhXgyjYB1uMo+MX6pYxHX
8Ua25RtBjm9kdHAEVDY6I7/SGJWwxxaut28IoUdZKTSmhA05Uo7aazKtTn+PtBRjVm0C2U4Mrcb/
7tiHvw+5T4INWaL4O/t4WOZ1h19sDpnKJzvbMOpN18rOCN5VulznBRlydukF65hqv2DeTSxsx8Ff
s06shOSETBf4ydOK5yCWU9UjeCmIFuk6pl4+DZlT0Od03YOvqpW/tZHKZcupI2z6LWO17hwJ6yEN
TPN63R+MPEy3Y1Xfysz5hR1srU1X/HS9f8ZFHT5qof5jWK0dAC3t4q4JTsTyreNIyqNPyz+ssngd
TKa9NMkZ28RFdkyEQOqSOXea/P1ykxlVxRGWPBu7t3b4sj6TMj9HvXlvpL/zbFSO1V9ZKYtTplOu
5oVcEkwRrNw4lrssJ8gt0KhB/XSHCIXl0CmSZddwbpoSPVqnGc3uXMUn026RKibmFijA3N2x77Pn
3Q71lzylxR/mI4IAIIFW1HyTDlXpH1HrfaJ/Rebl1GBnc9oLrskpg0wYsvyWYgTvArkmxRUqMvQ4
zprjN8OCoFU7MrVIFq1KQhDrCwQf4v/Cuj/R0JZLXee9LvKDPYE1CqxkEfnjAVkTEgovyZ6yS+1q
BfZCNnC8lblbrvWgT3aKCkPKBFZuWyQLmYOPIiqBpmuGkIObmIZtC+VjzrdKB85u4dtYmqsq808y
juuL3996l36gMtiBwVUtJcvthnuc27KmNaxlE/nxZGLG7TVKh6dh5oQbR9bphDZYwtDavidSZ4n3
h8PY5Eccb3TAmSgnmhmeo6nYI+NBtE1cwYr96B5DdknKcRcDSn2iV/06FdZ1IOZwY07Wa+ua+Wqq
1jIewNRkK7wBIO06cx872Yt05Bs0fOg+5ple/FKvmZS4RVLskbDhi84Vrg0nfROE5ZHLvWgl0cV2
M7wYrbxNoa8th1T7KBo8n03vvw+t8VUq8dq3/TtD33sU7eklaFu/FVdr8AHdW2QTpkYN10TH6dRm
+Lmid12XzbUt5Jsi54QlgLmVZb0xBsELpuHUrwCeMUg/SI331LaGjd043olRA5MpmBAnNQHLN1uR
rsl7oaoy9GGFdmZ4VnrwXxayKWm605yiDm3IUKH6KWTdrX3nOALF2weWxhAUXMyaxGPauLzBqaN5
B7iJgDmDbwGnZDQZjHR2s5ZOWN+6UaA8G+Irv6hEHZg5q1KK93mWjeZ3OEIEyReuJmguGfG71ozv
nokmZeF9KzH9B4CmOYrGbbfIzqsNZuVlbZT+u9Stegsqxt9qnvNRFx09dBzuO/IuX/WRHMDG5UCK
Ap3xLqborauB1ES0XKy1MvtxpqxZSEOnWMAzONiwvoVJSxjrGFDShINqT+5vaA/2O8BZ5mOhbK/8
fs7jcczY196abtwtLU69yzgf164Et2BxYHMdUW/RxRcr4qzOqu63YyePE3kV85kO6D12xC5mKD0I
B6mAi9uW0lrQ+W5esbINwIGbq00q3ICh+dylLMdx4aBbMvWNXWrWEYi9tQCLoq3qYNhhSHswltj0
pLoty4lDqu/F+y5UV0ubmgMJX6epiaNTXKdwC5z5wtbVPmcfSoFGPGuo0Red/d3Z7rEcqKwLEtho
v4szCzyHK788cWQrV/UE9Kqu2XtRyNCPHRa494yNkziPHrkUfRQoa244ndypYexoyE3MCLPJXIgb
fkrTlfCE898HjYPTmTMXh28Wnt1InDQejZdC65NrjM4A3/r4njmWvFSqfDOp/7wmfuDMYXDSlxc4
OfaOjPh4YQd5da7b6JboyKWMro52WVNqz2g7/nlFVh6FTo9PJyEEaob26XDExkPOca1RR58Wap9H
GmRgmiCWK+296JnFeB9TNAF815sFAZVnr/jQygJ0FbXFYmwyqooKIykJdpuOqKZDaUyHPMourdPv
Y1e+o3EK1xqvhFIA7FDtlGtPlzS+M1pPZcUcFlT3mt40Y+eRs42y6pc0YNIk62XGtX7pGyZfnSiP
xA7X6xZqK1Xbwx+831lqtC0D99CmIN5VB+sizDCmk+e5jTWFVTTZje1E7dPwuvuPitMc6j5Okb7Y
O7p17DHW4t1+02AbuBMp0pUGi5cFpxuf+oQGIvl5G2JSuUx1eTS09Kpwfy7rwv8obTxkhfIemYPX
w6mq1yDXnkDigYVzqJvAviJvoH2TjKB4jaJAEMBYEVNHQx/BkczyMDP0Eyc9kJY/bW0dSNSl7Dea
bEu8YLiUSt2KgYIdeGOzQL3ClhOQ4sm+WTKeTM8ZOpQtXXvKc9SrcOpSLDOlAKUtnbc8GirKz3Jh
OTmGX9v5TnvqUj3cKbMk0iKEK27p4ZbE7bTn5nDbdqXHw95CiutH0lnaxGJyTi7W8KPjJ24Q3Nhl
iFJaVMveNz4DZ8qZDNOaSRtWdSKO4+2QgNpC7ywM3ltvn7Dy5ZVXsAbn6GC98oPJAsf0ks59YKMh
QrS+G1qffHIornS2jxXZDzLXx5XudUhsXNCNDH3sfd8BlMPsv+pM74fapQGmMh8j2gpbbIl0t2Hd
jFuDeWvV9YfERj9c9N0RW3fo/cXswS6qFPI73AmbyJxujDhXqirrdREjrR2lRQ66lr8nsivWg+fc
M0AtkPAHCmSLPFHZRxxRvPop6a27XUfZDoJJd0qLr14jHwzYCIKgBuiAlj2THtYtgeLhyjS4JTOb
lGsRNJDoDbmIxVA8A8VaBAgt9lwN0crzXZy/pnGyelQQeT/7pnT/tUxL5xAKeC7jlBpP3oBEsMvl
SkdHubA6IzlKfMxHbKzerhy7mQDm7fLAeomEVOfEHJ/aXBObIXVvUhCVKb1xWvYkoxzgwtEmJXO1
bbsH8nHePRG064lB8oWtRK3pFrJS5MWiNYboRU+a8NQxNMtpFJyB7LSriEJdN0Z7UWuyXZEjeFEF
HYBR12BXhvX9rxGVZMXNGFoWB87t6gByqt52XOecJWdlvDGIQ67cdN8kyGAmbzyIrJ0Of585DUTO
v89i/oPfOz650rvJoV3r6M1W71P7OW+c7taEOgt/1ZDDV2Zciq2mHvjA2LM8PTnTNOgeUJypO73x
2dOG9EHdMDHjCiOtv3mh3z2hsDnQLV8B+tMuMpmXR6hSZ/r/3+VU9PegL66ZzO1t0E9HO2g+BIjz
h+DIvYtSem80N8sHxgPANxoy2zSwYGyVFnC0dgAAlkOl0y0dt88QFwfEONlG2ea0sbypf6CXJ2Ek
6/XtMLBIzP8kDRYslwqiGDh+j2FyRorxBtBmrcfWf420x0vWdfUjy9En1MmpKvz0LBujegSXAeLV
wIYDVa/3dsJzUjRXTG+0dGqWTAnaKCoeSVGTV0vjf2kAarO1MX+gm3WfcTieGy3PH1ozAP4z/S8f
NyBykSOuvx85oRZgfttvIfyLc63KioftDgBC/KKaLtzpPD2reRsNTAazNf0R2DZZAMOIbb5ihJ3n
wj93wp2YcfaI6edfPGVw5dC8cm/Mvzm3CLZnunkMXMCFYWhnD9ezQDxYDus1Ip5HEjis+qDEXAYj
9CBHuJZj8hz0PTlFdc+8oknO0eh2r3Xprc0A0IjM/RebvuB9BAVXUntthSJgPstooOj8oWwrSH4T
dhsfk+reIUD06nCFtAO4D26iGr02+c1uda+jwyTs9KVGDjPp0621uC9gnOyUcPr3yfWpzs0Dsy61
QTJBE6Jjfhl2gVwlXfqrhdjozJnAByMoeZQa7jt0mmxGbW4dglLBgB7TX+EC4kN4H66EQZOvZS3a
G7T4o4JllGp7Iy2P4YVV9I86qomhV1hVJxsw6GQyThdjtc+p2lZaYzAUIScIqWG5zkcr+vDVeHbR
FE/5tE1doW9VXYX3kPtoOZVBC5DTrmFIIblLOQRySuDiG7nMJhSzi4BY8O00Od9cUM6FN9R+wIFb
llBjnizG/z4Aqn0gsYQY3iLD2ogCzNY3wrHsdVD5t45UUubfsHhwd40gXsISRWJP76r27WHftOaC
Xdq5eyH54KnB759bvJNG4LRt28HRB6MDDZK8gr7+HOrRYN1PBb1kqaNnmmPRMokksIYQbuVfYekN
D32W5uWA36nT+X5RlcURfPx8/sU2InSUQF3W/zOY2y2w3uWXYiSGxrT1emnFunkn1Kw4pLPb1BhQ
RXvdv8q2vKPTDMHB8coaRkuOKr8b/zXY49dKMwBl6DmUVLhD4Pbl3WxHbav1OAD/ehrh1Bf7Hq/8
IsuzjWjE+ESS00sbEGMLmtYG4sFNEUe0NVw3RvI0PzT8jpdmqv/Ijdw3/qRujRm8Acwix8aMOT8p
2gy1a9xnl8o28LtqPSBUgGiMRzYppNgOrZevKcbafZK48WoQVoiJqjmGGGPWY+7uHNR+L6Wwo41u
AXTTVb6SUaldxeQE/LBUbaqxtO8aXew1HWoCeqsif2qq7kZ4/bTu0ptSaPDGsSzuA3nSO2lw2de5
yilD0/SgvIG9XfuaeK5X7qi14aTlwaZhuDQ02d27OsyPpsPL+fdQyWiO5uFdSvRBLjWmUAfYDP5x
LCNjAZU3gpSB4ksOEjbz/DC2PJN4Wn8fdBptBTmpu5bNpougIEss1ppDyjQabe3o7Dk+OMtx3hoc
xhJbP64IfJtvKFkXIUJLFnAMJO2TXskHafXmEou+2DO3bO9Glai5pZfstDJq7xrxx2uiorRNMD/0
RFNs9DKPNn9vd0kk0pajD8PX+asCntZOM8jE/n+DC1P/Hv7JsPz7yVaROgenAQrw95OjriW+lfbJ
4u+bNUB2Z7u2fv4eOYOXP5Vh+vr3KIlL9zkJxeH/f5JOWLuCbPb3yCYo9ybTS1SQfYHN66AHYX/7
+xK+n1VT6Ob171ERmvuwUuHz34/0jPqaG1719PfI983vpnGt89+jyEPmGRiGII+KZwWw1qcab/3/
//oyr/olBqiJIxE3wMQBbQW8hGiF+Zu7uojXPSqL7d9X7ZGrS4KNZCTJi5tXItg0QVhTjPLNmu9o
23jg5vn7apOLfJ+D7oTsxk/Gb9EeIG0ky7+f3NeDfewKn7HI/NUk0IszuLuYxjA/ucjo+Idkxf79
YFsbmueWYOO/b/W7JrmmoYViCAVIo4xgFSZJ91rhqqpKgsMmlY03a5hdOk9aZ7lPKGjNk8datsiQ
NfSJCF5Uxb7O7Jy6NB5Jna3OFbX3UUdNu5PjAMW0jmhYeqz5xNzoN977o6F8BOQcLHfYFO37MD9T
xBrFzjAgsBoUGqxKZBoH0zDQ1MMwHqLUvecTFnbZMtyWyphz/Dq11vHgIJyHUVQQe+y4+Utm+tot
H1R69cppxV4T3YP5g+N/WDLSX5Nk2Ke10J/L0r8QY5hsax+mF0a8gE5nTDKaG7+OIvmXs8ufSUIr
7jQ2LdRQMBAcqvzV3785eJjmUcC+dWeLkTlvce307g1dv9ctqS+7op3uUzVtQ1e0Wws+8P//iWMw
g7F26FdFW82QEP42gpN9Eoe1j8wIXOitUq3QoBsvAW4hog+0298HYgajONNe/56hH42bNkIuP0j3
yZWpdvPmlbLiDLMq+vI/Uh2vujM6t8DGrJIwMD/VZdLNLDkdiB5x1p7tj7ugKJwb9Fr0cZbVrsf5
f7S4mPZd66DulJxz56WM9px9MqjdEdy7+d1zBoVWpQCMyBctTxY7bnFkDGO2clSc31H7H9q6wFXm
MrUt4T4kovo1Q1oKIBKG25QYr2Uv5EUrUUSHUffsjmJYloJ8LcEt7KXGRMvCZl5hO1slAZi4OSM7
GXU3HfsVU+DuBasl4/h5V/CFFsFwVmh22lLdJHGCT3Vjc7E8ef003m1AYM9c2gf6+d5ZOv2H7vbq
YubTqfewQuRdcaO+vfQ5b4syGABGUbljZUSTqCcU83XyMuXdjwpK8zwox9rR/nah2k3aQoQxBaWi
FZSSdXFO8OEYVrsx61nzkNkxChIGFA0o71uUdsEmpSOwsmva+ckwfsEtrOeRJaj5+CnV5Ln1Tf0y
OJV88et2Qxk7YjVNvkMOZa+DngCbLqt8O5Ro1eVAbI99gBxhbrTuYXlIhCaPnM42E6vRN/Rlmtnu
LpnnaA5eqg3EoGjdymC8meVXIXyqv0n9ahYtzhBg6U1vOPBFwQPvBs4hK92bgvIiroW8Ku0HaY73
2igXmaETj8goMs5TVOxgBI+CuKuz5QSvuQD2znQ62+cKx6Qx/00WkAy6g5TcbgVKan43XxFcgPjs
L3pdv2JH1W9/HwjDJumG1J4k3f2N/2BWsQqlNHrmJxERPbL05xdRa6xNUKfuSq9uTCZuVqVAfSnr
RNbDOfcmwIU1ywmIvXmrvdNxdrFveDsroJGI+b7dY3Xb+3rnL6JecljXOqREZSBoewX1LcREzu7W
B2z5VXMroyKiAMIl5Y79m5EY4uzXxHjm8Mrp5BCabd9rv7Mu4E0Z/BoSdwuD/ki+d5WmrxwfK1M8
5t6hULSPPFFURzsuajwPtfba6qW+yzCaLot8k1QokOi1A8jB7LLyx+7Dr7DAFFZSHP++3SlnEZGu
P2S8nv7H3JksN65t2/VXHK+PGxvlBhy2GyQBVhJFVSmlOggVmairjRpf7wGdY1/fEzfOi9dzIxlM
iZJIFLtYa84xe+XtCQMfHyetCDQW0PtI61l5z2hDNH2ag9Qkab6svTvd1vAUL9YTBGvraV02oYV9
4jYWdzSGT2JOX3vd8afMHBH7hM6TIaCtx+6Y7dGVySduytL3Ivtez9OflZ3dQAqvrmzrL5RtEKLb
pFrllISR/RLP3r15jZceYEf0j71xU9myfWKZnz2UhIs6q4wAqhZ6BAw8yjUunrCHwyIFf7rRrq14
qWhooT3tqLs683AZ+mq4fD8rSzT0bqVeaoNCK4UblNOMGvBc3AyvHJ4oQdm1hZ+xPqTcRv489Nei
Vi+plMUlm6fiEv/fZxV73prt6RHu3K1VQTRBA8EryMksLv2AvTrzkods7HwiMv78MklKFr3ShLp4
agiNKFn0oXZjnco+P88YyrZTT/1ooiJ4afKYIhL80QzdVVDnEat1C52XS/8+wSqdLlhKOpAt6Wym
N2ZyctGJ3VKmoqlKqQVUTdJskmJs2TmX7AvWb3joQf94CfEFIdrOfBtOS0azjK93HbN2CYaFbvlr
TqrGqQeKd2LM+fPZ99eQGhd7Y45u46UaT98PBaaIgEnqLbaj19jUm8CFnoehJaOIYXw/yiXsTt9f
9YYF5cv3/wekYE72znoPyEjHqsWZ86MM1X3X689O0xdvQ016KC2uhLpKWT0PsTjO9ZDdmxXWyaGY
ofAbMwmKCJ86iie7aW47v+9GCNPK61c2a+hDqIcPgCXnY1T5r77tlkMInZUpLNSPQ0NNFwZU9ZOT
tSPasvtgYWijzMemW7E+CzoKDagKWZ8ZbIywPKj2PgYH5EQdor3EPZdOqo7zglo0zwN7xM01U85r
nFl/rF15plCCzVXp3n07GXLjjEt81dI8ukk7iPRCuuNHdqdpQ/LWUO0rcweBSKrpZ1oMIAUX8Xte
Sp9G1UHPO3C/pvNDj+nPlEs1PXgU13sZuTs09uwXJ7PbcskvW3XBjgZRd0S8yYYEHVQbZ0fCEz8M
ta86l74NbdonEpdwC7kqPYi2nwKPPuxhqe3AYLp8b4rXpIBIHQHU/qErh6rL69I1/afK225L+k91
t2ZI+zK1sAyoOjtkc23dpAYlDlqA/VYXBKrIMXqI0dsfYwC1O6sYjA/iqcyZlrYLNLRR5LklOfVv
TCd1oDXTT1GvZ29WZ0Zo5wl51DusR3oaxqTBfTWdG6ej4TCQ+GFrjXFnTtGexBSuvzintMRRuTOw
P7U0WjBT6P1PuuMvVF/DXxoindkeGMPpXPujYQ2vXJ4asD1qPt7se+BPX3suBbQhg3PJsEk92eT4
zusrc2dEiFQXK7wAPXlTLvbZ1PANmmmDt8hNqtupMawfjvY+53b9qrIhOSt6dls3BtNb4pfsS0rA
eaY8Lv5uQjhjaY+S0RwxZfUzclObtJVO7cEC5OfY0FlGoOJys5CyMefSKm3kzwaTnEsLrw1fYpJJ
9in5DDdLmCJz6jQ/r+OcABWVU3+YPpYQbRWt4wbaBJqccYZCi6sMp5710KqIxWqmTHe/lHOyCenR
JXk1biR8InqUSPb7Kt3LbLlMTfjB6E7CL9ULBH4rIVzOhxZhGZy1tVS+sEek5qvuzchL4WySWK06
1DMsimMGKAQXjlVuc1haJzutUZYaHg0IZ3JRQ9GBUwag2UT+TjLTvmEP5Nx8P5vi6Peo+miP+R45
/5poMtgAuE0oE9heR6yqul1t166zFS83WS/81LUx8BW6GbQ6NT10Rekt9TeAKuWZfds2j2R9joep
3IZNK5HPs16URKt/P5DUZfnKIvqoJD7bt0fNZrBtTIxgrni2zQbBitDPuu48u9Xc740odG5KJAo3
PcUqdCeo3dombFA/f8ydi2lOoQvkQN9o0ZOLXm07IITcwlGNz0if4/P3M1HnTVC74RcKUmvvyP7n
XLY02WtA+Wu23Dkx9Pgc62F8tkexCutwYUNoK85ifaBlV5xnvfBOxEWzAy//+Mo/v9ck87uYkI/N
Ji8ykZucFjH8+cyuHh08m6dq0kb88jzMOgK+dG4PGK9N6yAS1oFDrrd//G7Ub2CzU9eX618KPfuw
pEa/s3rjsxj14lRT82mk6YHSGyugZOgxZHKrEqrbZclGgo0cY6HmZdXZ1brq3HT4U9uUxinpaLvR
mdRRRiBUvPUBAO5wFmFW7NI2L7YGgT7VEp5qz+zl1hjLW7tu2B9NcU6Ri/lnLs337/8Nc5Ofv5/9
8+H7ayQ8X0ZPxHthbAF7iHNTDdoZBmG+mSs0aLHKaM52psl7n/EKOTbIZi0m2beH9k6b5ftBR/pK
9gFUFKtaTsRmUuljsY9ho9uUIGV3RWqMR3uEoY2VFWCLufOWTu0Ku8VMmqbn74P3fYbSJOpOGYUA
q9bG60CquR9RX33Q0hqR0jix5q1CRKs2RvZ8ruoXS+/oIBKi9nOQ3qeba/MHp+2O8pp+RXOLUcCc
Aw8YCVCg5kfpwZVxZ+OxbyvzPHf9SZIx/qssrUPiOu1vk4iDGWvJKSnNK61uCuCIbCmF69rr0i/m
JmqrNIDDPAd9UhE2pPXlU1qnN7FctWJm1TyMZpL6VPb66woZCwaFZ9nBpbI3zTG5rU0wMVzmb0ap
xnNBre3Y2DLCi9JlZ/pD+qHWG+NmMZGNChq9J1FXNwbmXCgZS3mli5n7ehiCZ1iMclfnqBNTeC2s
E2kK5t1nPpq+myPrmWLXeq43LlExdEg5DlFqMc4TSHUaTBxnjboHEHkdsc3dL5gTDCsBRsT+a0zh
auRLlu5KCvzwGZT2GNW5vsOjxDERuBHBfbB3qOzbVBTVAVRGxhBSTyfD1nAE6izi+1Uq3nQGovEh
7A5KmG6AXwtrgcpptmkTiyydFmVtloeFY550VPWUGo6DFQZVToNYVgDQynSifgCRxB8IQblSX7T9
0loZYCLPDoAZP8IF3FLseOG9HhPLGtL9Kwr91pqN+Vg5pI7UrtqhNXAf4HW0fzxrl2HetHV4rrvZ
IaDdesQc2O10MYtLZUy3tsRBEYcNbI+QbAekOxGF3Cx2vZe1WALULmXZjsDPJM4M+3cmrkaNf2+C
/pPY060BB3tb1HcezrkAGl+1zSv73BnAOw6pxDHmpGSrsrJ4si36uyQff+VGSuaoe+Tur9naZB5y
50ajej1al2EJX4cov0+Kt85s7CDurX4PPxVTiQOqL03idTncXDM3FmAExmzbUH69A+34NHWVeMhd
sZErKIlktDyQmZNCISekbHxzXOfMflnbTLqnb42pfqxnDYkDUzQ4cwpSBYartnuNUsxbs9YN+46G
A1eTJ99ZbTBGiHSkWDLtl7HejW19oJ1p+pZZ/MoN/U3pxJIIseYQyFPNsm+OjJ1XS3r3jdrnEv2L
F8LATCeLcT5exAvF2qCLW+Q7hqs/6SahMvG5oJxwoHPdEuZGCgluezS2hbRi4jjwRKap5rPiz0x4
XLXjEbOUZdohGyzpD8qR29rQ3pidkFU8aJaMH9B37FrAXExnbJdMSMMiLB+KxPjERW6cjUjX8Xkg
hYmX7ifRL1wOSX4nG716ivFD0buWn3Vqf45ju9fXg1eNEh2ZKBiz9AveuXQTSQG0MYu2ZkljMyoa
qJcGjia7m7+QKmlba3WuodvZZGliIkLOl9uaYXKQTbdvq+q3TQe5s/ezN/hDnrNWY6PTNACwBopy
qgy/xn4bFuhU9ah5AFbNiZlo3Ua0H4D+aPTZZH0oC6OGoM9ud57rfKu01YI+IzLxlAnYS89PWjgH
EgZ1vEo5Eq+bD1S5frXul5OSrEYmSdAR/72pVUgkiWtHh7EsTfAqN8NS9bcAuNS2xIi+/iC3J4AX
7maC4ComyeIDKGOzHXMTPAW4+rsY/RTosE2S4FrWo6ncJLCLYVsgQZkRG26aWXlBWMTEwxOTd8zm
SmyShm08JnLUQw5+daubb+aFeBJSNYK+jHBAWlm5xdcOJAoHE9q05AP9MDdOxRonwrnQDsVLVcvX
cRCNDzyJ0Kiy2zNLJEGHLwIBZ/Nc1UWPuPqYW5BCNZdFeS0bl71t4972lJWayL3I/OKh27lgEpO3
ML/mZM4OxMFxN3QU9SxWIE7LxduBrt7MfelQpbDLHan1TvDYyMyC5uSkxHjodCyUey0dB0miaR5S
LICX7wcBFt7cx/NinVU0WtsoJNQXLgw2iTrL90IjbSuUmbEfHJCvrZWeC9xjdPh0efl+yFiKkHnX
nZzi3mvY52CYZNj96N23nEuPOTurthBg7kU32OeIPAd8dJ4DxKFQD3Xklj7Vng+Dlf+POqIX3+wq
QSec6wm2P6dgdNURX+FHit3QH1WGsjiZX+CWmr6esO4ExHW1E7mN6/mF983YLHgjYJqAVCl5A5aN
3odDPJkNc7xunR+yTah+e691pcnbhVty9OrLFNJsbjNsFdRfU/S80Mc8MZEzF+MaGst0B7yU2pOY
3jU0t2WX1C9INqfAAOCS58kc2C7YHGX5YVu4CCeMlzmeKfVr20Rjy+qWSXLreOkdHzpMoZasXjJm
vQoFP/4k8g/FJ9GX3Uel8QfnkADPkFDHuElQQAl3hEbUWn4trTtTy8qdRrIvJaGt7WiH9ET/e9zQ
TF6h95SEcygTuyVCzg2NiUQtYf3S4hDGWFztkykO0V9zPker/unkuWKDLD50TXv0tPhLdLHJgIfr
3kyyFwle2iiKW3ys2k0vOpQeiH/y9Ex2uQgy0vROTunCnUCOZ6AuCZbEuSwFEYPDQkZbkf6Katvb
MzixuYm/+Gi6n3f0mAsKn6fFM77gLaIfssVDlYcUqji9pMyxXqgxP3QCuolw2p8TmAou5J0YEu2Y
iIqbei7659ENPYg00V1J/qDDS4RY0h8WVYXZHRmy53bZL1H3gWL80HoN0zOxbxvKAWVQODkSziT+
MekiOseLNW+GNvmYhfjQqGzAu2GlYAKs8bKdR2uGaO8i9TtC8bwiwzvV6cRnIAtlhiK1S5KqGd6n
EfcNw4WyMNooaAFwQ1GpV4hd4rQhYUaSmebO2towxE4ez3tYCltHmVc4AijOjDNDyE6LTKQCWDfn
VO8DGQ46ekUmxwoIuZFQLKk763nUoqvMzQ9SRqH714OkfKll6Kyqx16LnqFQ05UvyFjpbJBFzaLR
aDSeQ6d5iQnXVLPxO67ZrmHS3+aL927SeUG1nL1ZIAkyPVNPPYw+cNgPEHieALLpm1G33vFm2lvD
pTRVa8whlMTN5ivW6K3FYwjVo5yIJCzuew98CTEpIaEEyBkMMvrQzdXzrWipGI5JQkRQWjmbTrPQ
DYPmGtlyREThrLkBt2YYQxcuWNcvR9rTxcZo4XKZTveuGUwXYIMWpiL7Lo8cVhUeLXBBCqDbYOjj
vsnQoIMor2/posTHLCweJaKK9Xc15bE3Uhk8ZuCpWKYarCe9t6jH8EdUcL71pPMknZnyl8sJpnr/
ieYHx0I3U4ZSZ8tGCOeQb+XE7C40QoHAhp/iKKFGV8h+W3rjTWu/Z0Z8cno7RfEQveSVep0clqW2
p1DZj+2VW8dHkES6hUo+WgObUquJYefZX22Ei76dvUMdV9RhOevqtupTSjlhebfEJvmYlHP3UYoj
BC0M5h8gjy3O62yMzu5EsgsmEKTnWXhIUW0ciiQpmPQaZlljxHY8vTPmWIE1uBjAu6BtFxac+RBu
U7JVdhWFItLIbwxIDObEeIjGtiwfEV05cAJJV5mRtiYsAw+NU73pOs7n1S7mxP1tOqNza1OHsYxd
FmMJiw5XXWedi7t1up8ZK+LSKds7KnpPXhZeWqjNGzQEOyNpI1xpM64qsqw3y6L/AKKxWrvHOytH
yFJrd26sfrMutGlUnniluUmbNZ9zjHZe1O3txf3S7Y43b9Vvqm9vylnXqfWXd72sqaBo1NgRnyLY
64rmUMoqqG/bSvvUElnexMZt2VNjaG32B3jLrpNQ2zSmXUYh86xVLcSY+nfUwAAbMszf7fI8hj87
BNYIUpiXbFfY9AYI8Vu06wzQn46jYhlVvLRUgmpL67nMJXVD5JucULBo1S7xSNMyJOK6Fmmy0MJH
krmfxQBtEhck6H/lKS4Q2W5d2/KdsDn2wpmQwRLSSUoMkLHR2GMyZomS+LGzfKE0fM7W+z/Mi/ta
6MVWxs6t1nJjd0Pra71xyxmRDDsF2aLohEYjfwc18Gq6xxgHpaCl07aCPYVrU2CMmC7TMKb0iMCg
pfBh5RaJnxGurxaTMIWftsp9CzHohs7wloKStU3EuARCi4kC7p2gicwtCJQ7O9JeJw8Rppe+sWeJ
MQE8JPVyZN/wm7uHg9zgRC4ZKVyHabIvrbfIgZk3u/Am1VnFmoAz+9txmgchGCpxxqWldy1i93X0
xuPSoxnNe3OHEPWJIObfU7nvPcGsij8MzkDLPoRcouRjYn3YhhgA8Q5TAO+uUXfpbXJRWCJTRNXf
zD5/G4EtbRYl1pHKrxMcThSdraBhpyDMEktIBU5dtVi3Y6GDBZoor2sImpYfHOnXOePvGjPpiU5x
NbwCuRiAE0Qe9kuDNbVBVtXadOwIp2n8YbYfEHR+er9srWSQjxHJp3jex9bG0JAFKEuNY+3JE+CK
m8g137C+entIWQ3ZyRLGodFvpHL67dR46Aqsh9Hr7zXAFdspAwdlsV0Jp8fQAS8OtSzbZmH0keIL
d1EMxIy8o+ooOUfthxdnNE1q1g1JNLS7Pg8f0T6BgMMhjHmKILCMExSCKSSeEoUvPq3JCbhSJA6G
jh52xv6vBJSIzQkbNmo8bXqKxK8yYhOqEW8mHmktQcaou9+ZLB+iuG/hTZR+XVCs6Ijg5XgrrXsg
wJA80+rZiocHBiUjjgMTnw0rtQxYzxMLYww7D3U//SCh/GQUXc8Scb4yyt6UncSyygA6piQEx/Jq
FvOJmCdIrapBF9Zyz5vHRdn3kSoBKMS7SJa0Uu57oWH+zWEjt8ESsdcQ80JNiT5+6KaX2DL4Lh6n
eipgHpYvrscA0Or9icGE1aLziQjnIpb2rkNHMdLvM6Lid4d61odv9GR5CP8RcnxYvfp0RvO+i7gl
03oXOaLb6AvXndPBGIVBiDf1oWS+x/nwYTvLqwi5ISJTwwqqdtU4seg06g0I/BvqlEzk8GVC2MKB
ieh2nqw3CgUApBnjOvyxJSNThlY5dE81+aWQdU923CCi6hBVk8ZB/kg83Jl2cgTIcvAs+Zi/1TGl
0dAedb+Mx2uXahjJPHAwtV4cFr382RthtYGLFvqLya83DYfIyprVq1HkfWBrLL9VjzOffXfOAvya
y2qPiBlzjVseKTU1QFxgZXggonKkWIekf0zC8jVVA7uxpjoPpHviGePYcGKEVcN0K0ot6GkPNbH3
I+qVvWfpws0EZaitnerYe8Hk9a9NO2UHJtocvf25R3i1URKMiK2/Dv1wkCOk1BrDs58Z5clB+7kr
q44dX0faNCPctDXU+GNONLJt13pAQnR8FHY0EDNk+EQj+sSjXlfCMFgNnCGphvkwybqzXFOjEwdn
yIjiJCyOuREOt8mIaaL7KdWwL/CIHLKx6EBuL+RuS6M5zGWEGFGKT6m62GeoC/IMBhWE0Yrp9DhP
LlA7IEObKKzPpQspdJnKLzdZFxroAbcdAzxhnsWP0UBzEgtTbeVwrFeXUhvC5CAdZSvpyRVTnNEN
YKc8IqtUoACpBVNkcp7GqYcKno2YxyF3IBdY/EljOzOzaPe1hPhsFKWXJtReQ3eNQdTQO2n0pliH
IACIo4PeCjZhZME54EFsekp7fEQ3mUTghsDk3iJubHJvpFadRi9n1DFDRPydh0VkVKgetU4PlEOw
PFLyoJubfdNaqE7N3NxOBeNYbSOHSXuUhn18QPB+DmsT9lTHPBOL7Gqi31UVoCOE3HT6V2xrjFbC
IfoOp2FyK0bJFYTHaoM05s2YFBBBFkSomfzE00IaUpFGb4Qmf1W9hhSSoXB7LNGtezECfSo61LnS
mF5MC3YjShENUE5X+FKS74fj7pb8IGu7UrrtxaPSr3UdpZTOJ2u4gCjt7WQO5VO52g/SmjeTGPpH
tOi1Ve8sZheIFuENMLVk1w4W/hhBuGhaQqwBbgNC1jZocRqCVEET5mkYzZckAmeSAQMp5msKhPoY
oYfk8gBClFUvBcpypMh2xPZcOYAJ0ePqlKruG/pwShvsHdCDPLCmAbusHf9cbJZaHjCLvqSIiLeL
uwDbPXPVT7QTe2+pb3U7MXc2vZZdZZhy5V+MrE240dw0CwZbd0i6mXU80GXpZ5MbHXDOsW7SPsfQ
aQ+W6BA96r6ilzxXlnjxvHBXt+ALiR050s776S4NxLvVeClAjmsT5AHyJDbpDMI2KRBQUHt4a+n/
rq0bqlQKoNhiXYtFt3dmJt+4n70sZVbB32SOwvDZRhlmTigw1XXJMh1mhfUiRvxUhcFZdrnmwa43
bsm+r0U0nROQBgCO8qvbj89hxNoUeFTmrimFcxkGdL1LWoFsmpxOiv3AdIqja9j2U97v4B0d55gm
lsAnx7HzNRKTQeQVGOISddtZEclR0QKusEJwpEJMsBLUBuqLs2N4v0prjvcEn30tqXYjE9Uzqwhy
QymegctqgqUSXyNJq3rlYhWB3UptChmc3UNkhBgyHM0cc0vpTow9QAShNIFnG+/zpDR84j+tjcNR
tBqkWdBL4cHb4Q8b98hNP6uLQSbBRdfsMxuInaIedSPjcmRPa5hBkkmWh2YUGHb2mIyR3IyQHLcg
jJ6+qQBzR2yTlsyEdpGiM4Fq72gG+QLB+7ao4nKXchy30ArRWjj9vcMRtPtn6DMXNXUmiCQdJFnt
pkgNspPdBJ7FvrFzycZq+196hOXUbHSCtGh8b1GNRjs6SP26aMFPa1G+8gtNa5iICpNCCL6yuaKR
p7z6Bd8y1AlSr9Mac6BLAWkjpuU+pDtxhCtwrzzyAKgxtAhhWXfKdIRBG8IaSFJxLnRiSvVJ/Qgn
rd8T7sF9QfN4V8zludZYeFbRh5aEnzDNzibh8D+y+SVCPYORkT4FmTfpJi8AnEQZqYu2F9PJRBdI
P8bNjpGR3s5Fek+z2H7seloI5uLJwAr3wu6GUzITiDsWaeBE+VcHDatVVf8kPejFjkNGwrqeHjLz
MTEEOvDhai0oGVE2sY9ZQCbUuKcaW/tiUXBePMyCJasfmM9ptO+15sElhq4yNPXZIfkeUklqQhmG
J9eSmzo25q25zH6TkOFZ2Wt+AV7jwkzhioK27+aEGnLU/GSeuTWBxu7asbtofRG4caEB/WSurgCN
+STATlgSiGezY3o67BLDXa/JN8t0rF3kTZ1fdgwCi4Rw2pjjgdXem+f1a0Yhakansu+Qf3W7qvJI
PsoKa6ssieQZDZmtyi/rvFDO27IdG/aIcG9EDqIoRc1R5GI5Jx4YMpYnx4QCN0HsDSlkag8WkAIR
WE0clItB/vYUxg95XuyGPm7u+3YHsYIbs7UVzIknAlyhToeiPTZVhidypMRTqX3SVASDc0/3jo2u
YTyUSXREgeDsKbGGW5etvl6+JtGN0XTt0eqL36gJPujWPDr8kKdDBAfqSHd2dn4M9EtXjcG8rZvu
KSVrYhNHzV1oi+FQrH2SEbuG6TX3sow0X4n0eeBu5zQWj+N0s7hTvW7gDuW0yucUwvTEHG8TcpCD
GVmKazkWPRXmSCp8TSB765XpYEutKfw5VvEzbF8zsDNoO8YMXW9JipOMkUPUmthHHBCInfjuwES7
IM9zbd+OWgwsFPkk/mDMeRrOFyjS/Z0icaDFdeHglL2flpa016zlFoNVhTe8g8BSQdLui53wmuSk
c4fsLRwGEGweSTRFydth5BK2ZP+YETgaIRoZYkQOKN77uPqqhfIb3XyRXtIziA3Uw1mnVwP2lEzz
F4X4Zi11+l4DBcuiZp6YNXaJkamwnF7zDPwSC35iBnaDVh0ss/4qmHOAzTCKr+zg+m6CeHWs8vxI
z963w/yuHZNLSKV6kxaU3zXBXFjl+u24OI8pwsTNtEB+KCpYNlFL8bPu6XE5TMJsdYSPOXitCkh2
HyCLhw7NfknmNyXA9i4xNBlkNfl9znWpmzeDHCR6gaRslM3ZTLPRJ5C93GgpUolSRwdlHirkeqtT
Alo91S+9La+Ta3zUETQdXadHt8D8kGGJfMqsjymhway2sQk6CvLDAA5dMyj9yx5AgyiRAAqbzzKg
4/fCXwUVdyQVDk4Gj4pEbkm514vw4mlI991iKfysSV6pjVHIS5dAKrRmSfS76kHfaulwHqVdBLa9
vOZj8pGVDYj3hoAXkQo6vjNzZsEo1ETlTrDirhHbMAi62R42e3WZClZDo5VfcefQNCYRyoCZFNfU
P0OdLk69sgDGVr03RoHTZuiPiHbjIJMUdpvljmzb8OIYgofYtE9J3d/rA+OY2TqHrEqyg6HrR4C6
YG4FJeyqqFgei+p9THW6hKPid0O24nObFDaJn91lSYpaQCXD87x451ljQiXeZts00mDn0OXnZXYk
dQgLLDlg6lPIVHxv1wjDowgFPfCzaqEBSZMEM5v20bbK9mNQ2NuqMa65Vv7K4Y5cWqX8zFrLmUnz
JgxSsWZ077P13Jemfp/aiXHfJ11xC2H5BiFFecwWzdmUBEg+R3N0CHVKh7VJ4BmF+sadpqM+QvRw
Ebw6fUfaHfG83TzRf04nDAUUuV08LkZt9kBkSDnLUHTdiUrKU991JxKdsz6mZ85t7y+juNbl8E4Z
c5t5TKtsgp+B6hCKvEplkvq1y7IOVhdzu+W9OROKEz7wL+EFsZiz/SCgftpZqAdGhiffmCVmruGg
7Ow6OSo+44w3sndrKtEv1zVljC4LGONOmMnhE3q0PJfoq+2bQFntCXHzhz0kCASG4Yzwhg4Qbo39
WML0JiZ8a1fIrMowf9N6mp1l1LzPifnqGjheIUDFG0/Gw6Nuy2vvYg+Es0ROhlmdkhYQxyoOOMeq
o2iy3KcKv8KAFIo9Nb91etIbusBNYe3y2HinoyToKxCzYjhLumd3cqfwQw+xPiHokWCcKawtuYCr
ZSv7mMfLo9dj6gnFOyPKW/LpSdKsHYvpO7S6wFlTWGJBLB+xmBu9l8mhZaqzV3Kf4wFU+Y81GOu/
FPz1RJm0Kr5/5rOqZ1gQcfe//sfn9N//+b/b5JPdUPW7+9tX7X9Vl/fiV/vXF/1/GCDm/W2A2F79
Kt+/3v/fDLH1B/7IENMc/R8mGzXXIeQT9SkJxf8nRGz9lisQsXgoxQydIDHyvf5MEdONf9imEAxe
umXZpm4QVflnipiu/8NzpU1PCyGFqxPt/F9JEdPXjLB/ZojZ9hryS7SqvaozbN7NXyLEERGzotaB
FIo0hAyKAV4ephX9GtsH5KWHkJmuGNXG8Z4kfLjvC4qrIfpV/Rkk99/KvrhWhC21//M/9H/NPv7j
r9vCdk3L0snHdf8Sgqqj5R3IRCFzz2qRtir2JWIbgsvWWT8QEh5Y6PyqnMDQQfm5BV/BEKTxfPz9
2/jXHLU/3oVD0JNtGkBQPesv72IudbtYBqpdM5VQvNqbgj6dmY/72k4hWiOUJFDy7/+kafyb4y7J
PnRIkePDe39Jjq9r3UmmoUkBM9sHoOfbxKXCBE3IofIsBMu5GPAbwvMy+gxHwbRxQ8bU1kuUb4BX
VBanBaqbht+SdI1Bu5rDu90toGDYFXGg3GXAPtgG2aOJsKmk3lCUbbAeQoNm2d9/GBRG/+bTkDJu
mUzo3ppF969JdG5pddXkdekuNJfLesSGGhdWfGq7TzAYh/XsQhPzDX3ewxX2M731O0TTIQQj3flQ
Ql9hrkEFjnZGrE2o/Y7N+d6QPb0pPg9k9xX70PKh9aq8BdG2tzBxyWbah4SOG4o8DyDO/N31g67/
WpjV669cSJwKATw7cUjNpg2ahjiX6Yrv0ddNKEzqY8y87cwWY331SMCdmxzKZXzIa8iNot+Fcv7h
5p9RjzBovTwirQMHqZCw0HnhaMpMnJ3ZuaS98k172sNyDtZTuH5/fUOwQAACim1nXm2wT9IGNMKJ
oEeDrg99SZGeHLtHA1O+r+91QRikeI/acG2pQySEXccIINbbAjoOhRcPim6IKppbgTPNQvlh4Jbg
MsA3sHFwfNHCF5IPzk5nvQ4SAjFiLz0JmIbrvby+ej3O64FIudQHyrO2gyOl4SqntG1yLCP+mFS+
pyhi9IryTuvbHL9pzbXlVztrHYCAYl6aEy6YZNNhJmhzbqBQcO1GvHpWAdEzXMv8cp6j1ARgdjVH
Wn3kOaxcuZjTzOVpdPal1ab9+gFHnErglG7Xt7heGevb70Hrr8v7qGKBVeGaW6+L9biLQvl9xZvl
GCt681097qc1n3D6WA/aBNAlrdmkxcvVg4hPz+Ww8DmYerfr5/w+aBYWtvqCdvg/uR+Mf837/mNA
8TyoBI40JEPrX+Loewd0FzYabgcuPUE5eh3a1pu5Ja02mgGjc1i1lqudw86BabkXrDWunhNjIHNo
luxkWR/rYNdSrov5QP/JHfvvhh/PM6VFb183HSaRf0lxnikPlcjcGfY9iMHwN9d3OXMCqBZuZv06
j5yfMgRfxKXCeaqpE/z9WzD+zahrMZA5OrtGjpX8y5iBH7q2bZODtL6FdYRYx7Z2cXfFgwo/IFUE
/5u981iOZbmu6K8oOK8XVVl+wEl7g240TANoTCrgbnlfWe7rtfKSDJFPDOoHNBAl8T0A3WUyT56z
99rSvKjbO8Wf6m38x7ZQzpdqIryh/30TPd4ve9iVmb3y0xf1GFEEBQnYJuwiLKlN223+8we3/jUm
+vfdtRxXp3uGmFBw9f507Sqna8ha44NPiOzDB4ePUrtgf1mWkEOtowBNC8Q0SYHWtOhxuKKsHAZP
IiwotdipxUG5M/HtMJiklFYPLlxGdQXCaGdqsOk0k0Aj3mO2AoEZT73HlY2sznSW6j02KPFM8xaC
s00N+zxW5q5JSTpiXQkbmIaARJsUstylYBH7zxfA+Hd37p8vwJ/2rkglWhkI9vnW3e8VVj3eDcuB
2lrUnUzRgqtFMAt5KVnQo7RbDeqJQlmsbhwrsFezNxX56f/4aP/muSYS1eDBMQ3DBWzwr/eGnhXR
rCTi/t7K1XJesXW3lOwVD7K6UTGraYIoTn0MeDgH4Vq7//wZ/s1eyEewyLBQsfWkwP7rRwijgdn7
CMZSPQvqz6qXXa350o8Pecszrlk0Debjf/6ztvNvVh1VwfmuTtcdysKfktljQDZZRfLnChQIRzFo
WRa+6fHC1QZyvJjMaQsP4TBGI1MnpXmXG1XslCzaTvu3h1ItPjbbUT2NWD6SA8+sidoaRewln9Zi
1rbqVquSZSJguLJ4TnOMoryn86fgqa3ocIEzA/HFfCnFj8XOpy5D07AL8VAENb9bXQ4eytHCNeUT
mmF9huN4l/vPFu+8SdZFysJtifSkdji1mAuBkZF72ALK9a30kMbduk3yk0ahOCGQIKjFM911IVjK
eKzqVFysHn845QPo9qO63jqgZPXhvAAaOl9BLa2uP2yprmDNbeNkok/BAsw7OwkTFYy9k0m70bTx
aHX8KCVownbdsH73iGNc5gT8qFsh8zJxs/Yrd0KdRgCDxsal3npVtwgtO5EUs1V1QKU9SuYifWvv
MBgzoNCPqaAW4EKor61W/LyWGwtHuSp1tCFb0yzcAkvfeNYtrGmvIgdTT6ucyApEz/mp6mKH7xBp
9s7ibUNPCucNZS5phTJFuJ6tVCH5u7ri+v/eKVkNC2FgmOpWeeWe1fdUZYh6U2AlrNV3tH2qGior
9akBOGPVWHUJ9EW1dbnLDgmRHhyLkGgXBqqqrmohn6oFjgvyj7ulyhxVGRGZ8rtSwql3IviN8YBc
VQmf/l7dAPVkqA8bUw6qX6Q+iSqMMq9bqVrP4bdAe8JRy7QJ3U0YPqk/0LLOEX6HzLBfqQdL3U/Q
S8uUTUIvp60qtyqyaaPhbL3XCaMhProqOxM6ax5EO4vf+bs84dOovc/hl6lVWl0tfEzPscOyxdMJ
awh2C+UMV0R9PlWcjNQcAdEmCfVeXB2BmNMKo4yivlCPgHotgGEC26c81HnR+Cr9MG7N2Tr7PJsx
CgYLc4lSnk8YSaQ9bUtQpFEo13imDqr+I3iTcE/+LEkqNoGc89dc2/QzqRrFsPXCeYudCXIsV0Eh
hFvIWQrW4JBZGttnU86qdLzrsW+Z0ljWyXysXJ46/rf6klrVw5iGfMJjrzZZVXmqN0Hd41JMjx2f
Vj3AqhAQPQM4sfz9YNIWtw2+HDCSiHbjzCqi6l31xSdDLIvoU30fXmZVAatHWF0W9ca6rC08Guol
tp2HPBuXYTgdu4mHP4CrS9mD3HGpqklVtMWu3E60Tso3VcyqY07Hl1Yrdjr6uMyct37on1U9AJwC
ye+0tYcv0Xok93DEYQVQ1aTkOxhAkdQvZQCzncbkpE6S6v/uTfSq+p6Lu0Ppta2oKccpOqmvC9F2
G9rMXTH4sE4k7F6lLVksSSUMWLeDTyv8VGdC9XunhqWhT2Dty3VHoALPsPqTniV2MQeNxmo2Hcc5
z4UTjckCd3NMRQJPX62BaklSv1aV2RbMWIUQ9Fh+qExVHa0+v6pQ665be3S4f1fjqfPW1aQNBhWq
2/Cg/h11iVThW9vrlqmTA1E35YEzIZUzHdnQnGeczK3mO6rzgFoB1FlA/alwZgLNZ6TMHCn7VN2g
/rF6SdVfVtujKrPV4UPV6mmlXhV72VTnKWEo6bBP8EYI/hHgFVWsIq84qz+ofou6PuoUQTHOXkVf
0btzvJ36vWpDUM+1Ooz+ri1hgkUW9V+dY7jn+acW7CeXFIPklPikBDbXkl1GLeV4n7eGzUg90o8D
dTN/Uy1R6EU/qBcjSJlaCoWMckodHtj06BOoOTwHOrq+EC4u6vKqp5L9Sq0h6lxg8Wqrc46cjzqa
fYkhR90ftSzD9lmri9uLZhMG0PGc7jFt9kh3N+q6Dz7PWWPu1GOpR7ybnDjVhdWme4H4uCXlR5R3
ntwW4OVUM8Gck4Mq17rMolR7Kke0lFF86Fg91UPz+wTETVP3X9281t3+Y+/IUg5FLAjq5oyUUaom
VMdVmaaHMUgPan1Tl0L9O+oiq4+Szf12edK56+oUrfZ6Q3Ls6TkCeeg3eLV8TnM8lm48rPbSMndq
AVGnALXSqb+gjksJy63XpAd1/Yvuq54mCHEcwPgf9Sj/rmD+v734PFU/f/3LVymLrpkef8K4LP65
W2h4VGr0Yf/WNlt9dB//9YN+v5tUf/Svf7l8NB+h/Jj+14/8vcNoW38I26eJ57GE+p5uUY4PP233
17+Q6PgH/SUaj5xXIG1Y/9Rh1Az/D0Gry/RcF2QhzUaq/L+3GDXh/uHoHv5MzxZQEwRns398vL93
9do//f//3OVTPSBq3v/pMjp01kgA4XdZVK0GpfmfjkzNEPt9hN527QlUjEbVaYuaoYIANQbQUec9
lwR99MoDPODY0Puj3zaXQXfPSUOAhB2BU9SmXc5IodC9M03Tu6yRp0jXjx72Z0J1stfJrl4Bc5l4
zrt3aYREfcd7vRzegTROqAvAWtBRPQwggfsIXrXEmkbN2FOn8Y8j7Mvgda1BPIae9WmiFAP3grmH
4YAVVD9hLV4SL7gfNOtnmg9h3d5gfL86VnYaTfMtqybOrtUlNI33eKh+hE98InKvJ9lzEptxySFB
JjkdbENAjT1n6EIDtV0B7M3QRtzL0nhH3ITPqWUmVSgsveaPcEcd7Ojeuwf3mj3WXnYeKa45kF6u
VA2XCLZvkqPaQLS7AWBaw8wPiApu0cQk2J86AcMjBXxAGUZERXAJWgESA5mfacIq6VKohjYWzhTo
8mCLm48lBfzOm3TrXUdzCrfwsIoBSTK4DS+WTv5k0/fMjxyxlvXWci0Abnb1TSTbENiXQDPXmuvc
JJj+pV6AvSMrZ61BeUqc6g11/MfQBfuG2Igh0l8VD0VUoPcMJD9LWWrfGi6RFma0leRcPj98i4l+
Hsvk1NnRr7ESH6bUb0mjfC0xdi/nGro+PvfogNbuyS5ACpNx7+bOS6oFJ6vxb0Xc3mrtaDLvX9qq
vJyjg4bUE6RZ/yQaxqmYZK9z5t68stNXAeA/v5y+u3Akt41M5JWY+9faRYeQckbRPYRMyQA/MK6R
ns2Ndx/1ZbuykuJNJ4rLS+ab45P8AJINgXZFPjHPMZwVe1M5OZpoZdmGr7awa26ZlyrG37wfyinE
hohKy/bALmjIee1eeyiwA08B6iEey7jxsakqAXRdMcTyNfkwWqDW9cFYRNEKv75KA6pvpa9f9INM
jffAn15nlFxNOXwZKbhgJQ8tA+6w4SheNAGzI69c4oc/drZM8vZjHEO4TGHzNSUo+RPPPETmIugZ
nHtdMS1ny3zkJcJqFV27znqBtbmrh/48tOmDTSs1SKf9nAYvVlFdY+SSOFVacHE+4OcJBISBQAfz
xHc68FK5bbFP5Azlsd03I0/J7MRvyJJPbOuFp3+PhglegYoEp1STmDNZ3f1j5z34FuSGhswHhHYk
YxnmY6b390k+fjMTzhFAU/G5v6LGfkEJtiuj6VolMxpQkOuL0LePqTc9cnT+lczaSQwtNm1A1V5m
PjN3fDXslzGAOgTJFofH+DS30YudyXfD+ank/NA1ro302f3sY78mS8SBuTEsszHuFoPRPY6SMDRv
xkcgxBuBDy/NwLA0jdLvxAAuYPQ/EI5CBrPOlaH/3ejZr+VcPUI6vsV4Y2aIPhDHjoYpdxx739Bc
bObuWcudL3ruP8Rog3C2Oe+0AT3/LFoN5vBL154QK36n5USD1EYblHbRc1zSHJe4I5qIyXYREKtH
2nS7tJwU+y8ysgoDvZPUwcJG17RsMm3te91RaWzLgVSoafbIPWnGDRiXV32bkuKxcMLksxcy5OfJ
afUzAoD62loDo2MZmtBulUW8S23rIkd1vxFcd484Fq8F7ihO7N8ZMgenJOOMIvFn5lUOWhK9rAcM
OeeU9XBRhxExbjaTy+A4x9rWRavZgxhaMVU7zBOUWK/EMOP5l5EaB8nnxXLNZ+h3p2osV+w9Czgi
V8eZvpog2KtoJAxJwPdwulpABaykvu8HHxroW0YkKIGn4Gmrx87pr52KRWqC/JoQ7mnCTrHLal0P
3rYweGaq4CcOpg8CGz5Gw2kXjtGccI3EDRYJGTRcmTm8VrfKlWcfSwoQTQscj46jg8xZQGbCiRfW
4KxSUX0YE49KYSBy64zuiRjvnfMw5qjT5+4rqYjuywxrJKbrXBTKCC7ce6eY8fjZD27Im2jUdkXX
T54HEHCRycQZJQ4IWqpWODwb03TfyhRWk43ojLE0/25vebjNkDSH3gMhUTTyKz9c6vUnKVZfbtvc
qTsGW8fBt66MsDOh1FG+ci1UpJMWsnZLrAOWfE0y4gAbhUjhfGlY+QWs8zUcnTsxxt8i2xtp8hoa
nITraXjnYIzSf9205gMsBzowhvealIjYRcaMfsQY0OvWSeRrU4qPjPgGvdOQIlSvGAzvS6LjJXFv
gYeP00yRmY1ynQUYNgVJKKtYj99YKBdzhrHKtX/1HgTk0n80Iu8EMH7TJGmznCMUZHl1rRqm8VVx
wv1xx+CP3GOtPcCixSczuADF0VbADuPwLEmwdoavOYLLiAMQiSgJs0YbEN+IMCIGfd4PMGTMur7E
ZUg0bFatKq/28QBZ185A+WlcyBOYF0iFNJZhOgGR+NIIr5YwV/Fn1VgfQ/3ergfMbyEZ8m5ZHuzO
rZdpSEh7IJHjD/Oicz8NS3XASUtPKFCYIHgbJ5wePQ25G4EVs9GT2MopGWJgHDDvp/opq+tYVDvQ
jxUVAzG85K/AIGuHt9xF/p6FnAW5lVYTf3m9T7WF1xg1w7emufdWjOkrs4ZqaTanyYQSj7PhsY4T
E/WeRhYUjjnqNIkb9R2U0i8dajUyU/I4Yh0PkOzLL4VsdfTkVuvdRSQ8IroAVewh7UuG4n2Iq3FZ
VSN5pWSJcsxD0jMtyAyCj1JektTemYbLRudeOiKLOew1L60qb5ovExCOVj5IRTcYAp2fJncVMw0t
hUggu7A+s1IeBFgNc+Qd82yISaCRHkXw1OTRLa/avVuS85Fb6y6AUjXgfdTGnziKjzjRCbbFpslS
Nwu8+Giuou8ANmhrFOTfCVRqYX3F476RXXAOzYkjZ/yl2e4j3JAXIYpvgL4nMgL3ITjtuP9qB+Nd
C/MbFs5rOXxQkYpFocI4u8FfeaP2bpXYKDTbv3pRCLgYkbY2PJM0sZud6c1LzCu4/gsqkicR/xrr
/CP174yoeXRl++YiHlTF08keo8MMSZY+Qm+ujHIPEPMuFAMyXWghQyzthe7JgpZduMaXyJ4Opb7D
g9J3wz2mGCvuf5IsujXpeCR7eKUP5l4hfxlwdmCfU94L+yBzQ4VCmQjZYlLbOwNr3XSb/SxcZglG
0ersWNOuS5uz5heIQiFj6ZSD9UhLLzbusjp/9QxXLPQ5Q782oiokBMB3We11MA4SCX0Dq45vv0yI
WwPA0MOvzI2Nn0Wf4dCe8imnUZx8WJ35DMEEo3w/bOy6fxjSmGJYdx+iIrsbsFWD917QfT9bM1FY
fX7xHPs09rhgze4cINmqU0JBUPUwLInIJzO7cWmlX0aDpWYokMkBpF+PXrabXIz5nV6/SFdWi8B5
sgKHEHmVrSeewXZQx3GaJrXrahSUcmUxYp8OUSuNrAiQpj0zuU4azVjT/BIlWn9s+NQOeXMXRNXJ
5532gAgtos56HADURlm5CA24YTUeelr4l7AHczlk97GFLhaPJFFdg/ka9vaagI3vYIBmYeOb1N9r
pUxrK7hIAZ7gtHnNK30ftVgUIEzdkq5/DJx+6+faCoLvE/jbS2eKb1DWj2VcHzxdF3Tep1e7b56H
yBMo+oE2ZV2wwIaMj4Es205CN5zCBksvKCUP7ekUDOPahfx4sShsguwF7iFtTX9V6d3bmHJwwNVS
LcAvnamR77F68IqP5jrnjiyFHQJEJK+p8EhEKnKbEPWAKtynzGxmfzMFkpA7nUYoZuSTLTgFEjgY
QWbck9xFKGDOaSYdootIm3EHb77nQGU/iN5Ci+mH+g7ljIJLEK5q2MrO1RGMURMToZuCNZrwPGNM
knV7DiyL64GhTjeqHz+G6G1Zk7sefcIR3JiMvCRkth/iovUslPPabOPo9PN5kwckEY5afQ6LZls0
Lv+RuWyjuSo1s8swj4rRhMdTEh5cZaVL5w16bMhc2a3rl9iw3goLX6NsEXRZkXZ1J3R8OK8WRkwM
JGGybTQ3u7CrXgbW172bF9d00ojpLMpiPXT0paoaoNHYZ+hWLe3IuF/fNtK1GYXLbIk6CDY+sDsa
avPgyjvTSgGzJLiKbEgQhWhKAIJstYMl7K3p1HvY/1cs0clWaIjrJhGQNVxO7Ap6MOBggvZNHu+C
bm4OFQuXWbGcEfORlusUnbGO8uDQDAQS0hBvlr8pDEK1uHFi+5T3CWyqQ55ZNL7GoTtEQ21sZpk9
VYo+VjcP9DAejWL81gyjWFaAIIQBWS50NUxp1NypQWscZsam75xLQrhZV+Go6FuLxJz+vvVZZ6Qd
3xI86IZycqeY+VO7StaR3CWFeoOI2kqsjvNuPz26PlkRIiLxAhODXJBWsa04ldI6dYlf8rdF236A
aP0O0B+vCLMhpE7xXwpemRbvrj+y1fgxtBkb7J9K3OxXloVGV8uKB2izxtqIlERXtx9wjhO5GfRk
sVIhTz47XFT6kIkxAS/SAMR8H6Q30RCXYYQXh747x//JWkdPaSRssGgDliRklnEE01x2/TlLeIpg
MmCQTrFqt8ZTqtyjkbtFo3qz/fg9TarXxGbr0Jx9Q1Dqsqm7gt6q2CTD4OFWp1yxGgYndf9rnooZ
SWG9HUW8tRwQAiIPMw794lt4y1nLvg0DLlGi9SRnNALERGcvTbd5TPK4WGGB+gRVSU6mVzwa7d52
eSAmYy1C7TA67ZNH739TxiY64ROxfCFzVo+irWT/KQJAuj0AREZimJDCp2xMt24gPkBcLWt0uiF7
A0A6gghJP+yee1F9Jw3m7MoSz2SeKdXVi14H4SZKAY5mjBST8bELZwMdqOPd64b+a46Iw8ZAGexq
PXJWdQxdKR45PMyMBXW97o+1gxEpTKXYJyzR+DWcc2PN5TYj0vYOnNw6MrkaAKlOhcVJZ4gJKNr3
ErNcS+7cSNgaHvGz28ztktbVvG4t8vr6qVhGuRx5sfL1zCO/oeozQBp5zt6Ioqv05v3czfPRLuNd
n3IyK6oAi0lHupfQMfsBwpkWUyJgw90NZkjtLwa87/beIotlaXU0VRreqKBzZo6FbAr9GTggHmS1
OsO+uA3h8DVZ7lvjFw1MKZvRgkF8UZiloH9s36WScyHc64/JWDz5ZXWcnZwWC1LR0Zth5RkF4h3f
3IdahNin6Czc1fM30T5fTuPiZVMKg4q12x0zvB3psmw90AQOxlRiCJZVY30LxLBABn1GpgvDE9Mq
JwJhgTR9UnRDCEgfpiJT+AYlMLHjtwC9PLmtc8FRbd5mJbLnzpVsOLL0kOtyKFXfawqjH23I0Y+p
MYLWJ2tt+OoB65MtPqytWMwH0H6SZ9gfjuAQGaBhS4eFd7Bzm1IUPX5dY3RwNEqW1GopYHp3YxMD
uAktjO/DJN+8FI4OjubPPPdBH04j6Jo+eew62jC6YT0Wah5FIhJWqVTD5NwZt5RFQrf1GcxvHe1G
PPmNp69Hk+YIYd9rPfPPWALOpQ59Xqc+5uJ4nIzp7yEsvPr6NkAJxIgqeTUH+4lNjZpJ5swbIihZ
eE+X/fgSZOU5yzHWaZaUoE80QuXL8FjQT126EwlHivhMXBRVuqO8u9FwK1L3TpPeLY+lXPe+coLi
58aenSxmqLHlR5dk8qC30wdDMt0vrnYg3lOdGDkVgGqKab1tvPrNhSfv2gyRLDOGTVGraUkEfQgT
6pfbe8RZpuIKW3jjOwqM42dPiF+SITfJQRefDAwxpnpfWmrcOmyHazOH7WBbHFLVmV30Dlk5G1Mj
mCwVm8ml+Ydw6lvj8NzLb+ww6coz6XdqpKaAEIV9o7N3p1pzZsXSV5HNqbmuCOTIU3KCiJGazOw8
ayUpGSbB4Gm9s6LwXQrMvBDb00ZsaGQ+FJgd2kQ7Qkj8CskdCIBKwcxbQhzYmVgjOH9Cg2AOC+LD
sNSQuGdI73bQLyx6iFmc7iWwGRON+vMwuRsqlmCZtfFl7n9VBHuwo7WAq82bkewBvHJgN+gTTxUr
TELXlHV8OVUaVcbMphNKrdiOEwmChAJhbwqff0fH6knskdOswIZFPNxl+P5TQpmgi+crcx4PxsSQ
ObJcg6PNmvQDGsUtvi2Jr0QaHO5EPtg8kYTmhazxpkz3+mgc4SZcOt2/zT3B0A29IowvCqsLGcLS
apfNqdpqHuus23iQkXN2KZbqlyqxGAwS9Tt74gkn9kXKmvA30bjLhKAfm5E517dOCHEVNA4nA7ec
S0MNU1z+CLCHQa+UNNI1yjMrfHZN2HzwHc1Fz4HDrAf6Ii1Lm0pg5Mj2oU1Jedc02qbTQ+ZsDntF
NH3lPOtM/NN7uyX4wiVneQ5GKMjjF0zSYxPYXwZhbn5U1CsUp2oSNuFXbII9lDeZcoO7taCnvR8c
wz2QdxpyqzeJ1+FHgZyEBzxdVkn9RUPaQU0aNyvT0O7L87zrepOYzNKaFwYGIaz7hFc0AVJN/htt
+opK4YOaRGRvOr/EWM4Ln0Vi0diTu2+b6cUM+mzFmozvLtA4rlmbQZ9U6DFOABGpeTI8MrPqYAMz
XjabbWOl39MYEomu835IN5FnnXevMmZSdsFxE5j0GpimuQIAfE6Jj1tEt2oM2mOe+GDb5Zq8EVx1
tJMWidQ4InEj5sh9mkfH2chSvxtAEB2M4TyCVNynpTjaBetsCL5Bjs+jOzqrsZnvAcgvaNqWO8Dc
Ry2PXoT2K4yqcGX3CUV0koPhNijaw2iCvBD6B/hBCabadB1oCUSrnpqtCcb63hrsR7zn1XfnV4R1
hSuvSq3XvPfXHlQnIRNknNrEvqzD7bGNPNqUNU2NIegbuH3+awtBJrA7OpdqJSdKuJ319xjAXUQR
thER5pk5OleBAHKboHuB/KjOXwefECJtzNt9YccFodt9uEYbdlUpACYngoMW3DyiaSC8Eq44O9ob
0dr6IYnyclun25TzA72jC204f9kTZ34Yix3xjMfBTB66qnkKfPLChsqeV57X90vtxXcRcgwlU/wI
SweWVeq83rO3pdWM9KqCNe/A2h9M5z7RP6bIeY4qJAwwKrMV4clLy5SnPM+DdY+Je6GJe2JqgrOU
e78T95k3k12geyUBjjs9AcAZV6I5FOOMmcgsznkJYHFqoNBonFWJJq9SFBvNLU3gd8i0I1AVgW0Q
w9QY02hV98mEu676KirGhVRPfj4Qvp5n0XGWuCbjulLq0nsfAvQmEWTwuoxiLLN9nNLW2EaMFfF8
tXd2Vxz0cGZWPrBmtzF+QXp6AY7tXcVxidW6Wvlm5zHZCp5daTxFFp1SW/rQMVFlTlAM6OVWL+Su
4qum95K6ER3hodomafHIxHnv1v572zQ8ys5ETa0Zpyhl+xThDsrLgaxBoJ3KPE+gfQtTctNbxITO
6Tr3rWebb7hFI/HLI7oGaLojMTkmMe8yNsKuvFnVwAFM20UjUfCddB8NeENN578GIt2LyVlC2WyY
qW3Q6ucLFocfOyCS0exgHs99tGWyuZ/j6mrgKVxEdsNQgry8pd9S1FWNaxJxGO5QXyL1DG5z256c
qqEUl3jlqiZ/S3qybPJsWiXdeB+b9i7gwzHVO+sA7oqJhcQVZXhXuAjIaBOAUCCtaww++r67Vf55
VmIp+iB0scKM+G08kZ6mRWsdIBxI4fbExs/As5F7nSRcyj/QfZleLgjigZ5SVxIV21gdxmr8Fq12
9PIiX5E3+jblH34Vv02W6a+seC6WXTrsZGq/+PWFaTAybf+zs/Ff9ID0bYiNVQMBro2uKAz9RZoH
m9ZJ5Klqu6s+yK0uhuesfaQVi7fRbp11XetXrdR/rEZ78Pr6Nud4bnPZ7AkWevcqOOFxzvqpM5N1
egdAh12uJ4dZpuE5RFROVbzUZApYs9dfvMhleul7gKgjSU3HJAcyhRUaVGPS/EASZ9Hzbd8tIpoq
AXit6TiR0i4rOYV77xP5ZyOJNUuC6hG2cXlT2gbOoL+MeGzJRvCpNfqXCBqw4zCIztInGgAnfW4e
LMsj4K0u7/3e+qS5+iAzSnFoAvMyGefjbO66ORx2juG9+5PnrTr3oQ6B67I2HYSocqzIkHYKQsRb
JCAjLdMhssll65nhkHSQ+I63kHSYusxBzwcbssuMredrd4esFgxRInBFNdDKuXiIHRAmI3PWilFu
3VVPfogKqndffFgac+18hBOLA3JKJkjzrc156JkxL/2G9gKnFkkDI+oDJeUyt5rjrx3fx2ypu0h0
oDFYJi2VSrI9l8im55KaSBPlpzuq01iafMN7NR37OzEn8g8UyVD3XowuPLu0oZKUEzhzhcmuv92e
8nCibVfZ/Uc56S/oR+gTl9G91s5fRYqgUCtsSrpa4x380PzuOSUCEOYbaFNnejLS+J1D0SYM43uo
lPu56r9wtr1piKEpK7re+HAE22Rn1M/kWuH4VWPFGA2P5rQHoGTkzLSo7uUAUarXmIz5HwMnt5K4
p8kYiHgUzg1DHrB/wfJhUAk1NkE2CQCxRe/RLAyTGCWW++Y5KJqDZC8b0n+6tK8JpEnuEzNGdW0R
pJjr4TKiwckY/Z3USXbWtWnqd1PMhoDa7mtArggQ7mCn89cYPPV69cCyHvofonI/HJiBLcAL0CmM
PbL4Yo7DqTFQ2Fml/gvGC2kSLn3vaqX3+W7UvIi8vsxYlwaceM1/8MhaPqZhfIshSS8D62xO9UGP
4b5PfkYGkZSnsHNJE/K3+LvubHzyfT+/5/3wmZA7OWmgTId5j7uPsFCPHnhU2oSvD8MHsjRnTL6y
FvTnstL6Yx6HMR8Tl/dclktQyiibIiJFiJVbtjmtfg6+YhcwhduXIRWf/HJTcDBGjZLBLAju9ply
SMI70Em/TsqdDpnrlOrNnRDBrc+t18mz21WXKdWUSQOokZCVCT7HtHpft2Q7MA5aUOuOPNo9Kb6M
RoxtYipWhmOqWndAOSX2Y+M/MDwkPcRdtYE1MeSRJ7T/55BnBXIzrQZYedD07c9G5odIpte0RoOR
ah3tmOYRwMSzI5jgdu2zXxZPmd+NO0d6J9erDmbDxth5xcGFw77QQnflN+mn6M2jZ8Ieg9QZASCB
Bg7e1zPoS47PtU0jW7QhGSn05N0pf9Yk/cFEZ32y5cWswz2t06ciz+pVE+Zsf8z+GhMpy0DVi0O2
WDompUf8prUaqedF8QOe4qvXKmgyNMtAh0Uo2zAQR0lwgz2xdEqGu2MaoNlzZrnJjWCjm8gDtJiE
N+IZQQ1D6mhiNo6pcX7skXFlLwEJZhf0ecjqyl6pOelbd9xA0juJmLG80wRgH4Eu60no9pvB4dtk
lKWG6YNGpSsdDpTVIZ7zQu9vhh0cgyximpPe6cwVsXc8hbFawuiOoABiNW0iZ+Np/juMsaWva/4y
y3CFe4TUJUl43zvhV1n8yBlCr/jJm5k2uEEYgR04D2KqR/IyzG4BgWkI6BmlP6hnrhyC5LYC0lRm
/r6AkbHIovGs9d4zaXtPXQWuEEEkhljqGcN10ZzzukrJYBT34aISqAB14e/5ooR2tONh6qIQa0kS
rFrhPutF9FyLiZxOBDhlG9J8NBjg6p8IQJYzfLhV1bD7F074KyjaNYiMcqNbwF/r2vqwQwk3xpDV
erBhy3dTTw8c6j4/g3whHF44ax77GW8+1SQJR/G01IcSVp/uPrWx/hC4TrMxia4/pO3cq1S+q03J
Qaf5bZ5yGxpXckW5RO+00p8M0733uuYNTg6QkiS9i0GfM5qZT2MurI20CQ0mvvM49fWwGj1umS0y
KNVbM2D2ZgpcYAyQ2D5zrPpGuS4bvd7ZIUF5dXEaA4ZwgoijNs3YoHUUOTn7tpVKIjjy9pk9GtsH
PzVlGYCcIRkA2ZUM59rXMnXo1Q1rfbbfOTBy+5w+0TcEzajkQUAL3eRS4zS0RCy3WCO4utcH0gGs
2HuFR4/hf6oII6Nh1ihYT9SBz8nTVtDSYj7kdM6CweZ9MFn5zmeSGPcNpkJ/Nwz0yzjLlEtYFSue
xP5Q0Q8vZ4nyhmyPXQ7jaeVMEQxX2tyG0y9zRwtXqZ6uibdZDPDk915nXcK5vZIhxIKcG/F5nluO
/hCF24BsiIKGFXGdSUD8V0nHJNC8p5ac+re2isM1I1vf9Z+xvRGWsCk1epKMrKwtpFmv5jFKTTXT
sOVRQ1A9JP4bh4KtgLaU8lPBUN47mStWU24Gi6SMDZCs6TqhD7C3oCO0jngNtI6MmWD81gdxTovq
PgAqsU59+9qS1ac38U1gjJc5ujtr1hdhl511r3+q6hSfv+zefJHsWvaYD+kcrWlO91Fz0nwNKoT9
3+ydyXLcyJZtf+jhGgAH4MCU0XeMYLDnBEaKIvrG0QNfXwuqa1WZspRkdcdvQktKqWgBdz/n7L02
u8f0FbA8wLRNF1b6zapowGlRj+qHdLMxzz+9HHxHlxPZaPL0U6Ad2eVpD0fji+k2pzac4mWjCPwI
mYQm2qfh+R/Kar+KzLr0efuEiaJYglDTl40RX9NoKmeF/YoIR77quhsOkB0XWhCyoafgHT3AWxtY
Ki818gUQKDGOVupnz75Oit0YpmYxH2sYUPcXy0OfxiHKQcXaPdhFdmkGayciYGDRxPEnisaPkAxR
eEnDXY/opMbnDge0eNUG9yBT+noSQVaZeJdcMggWGuf5UWotk5viG/HQW3cW0kUClnct/X0m3HNW
zl2B8SsG/Y9iRt00eXioJaqKcBQemTwzsif0aGjKmNZUyNyKvnZT2TZ9FOdOFCUTmSAhe4A4HMxb
pK561RxoaC61RFxKqLczcwCExyz/nUl9GdXfDZKvbW6V3ZH4g5Up1D1e7BCeu0/ItNuF66Y11+AO
jVWkO295qzHNtwz9gDGvIBcgMKDIoReUmEIG2/7GScvfBrAwu4qWYLAml8LYwFtC9dMYu4SAhFXk
aywfSl9Njo3phxEr/Zy7gPXjmnjdOiwJjp+K8F1CDC9iaNBkyDjerDJpbElEtXVbjUTrNKop6EXg
GLNLLBXeCDWSo10UWBrljbXOBxSUTlyi/gRmCxzGhBAzr8HpgOqATNqyYB8MxIFz07CNx7lvqh57
ecsnwzmsSJC3c/e4srt3/e6F5AA6+BGolTjismMp65nLlcdqUE/4payVNo1nxyi+lPIZFTHrbOZB
Bp30Khd7DyMFgFtw+mnDCSl57yYv31UGiRP0QGqaf8USXBHxJnZefxUcP0Ft34Gl5mQQdyeocbrk
F6O2CDAnLAE0lUB/H1qPQe18GWggl4lN3eY57ROQvkU92eO+omfFFoOCqkADCwW43ZoJS0dks5gm
86Nq71X6QDcYhqIOnCwAM85MfToYITG+jp+wnzEPbnNEJkVMWE4McJ4cGsaKLGgLi/wWmEwUd15N
lTqCqGVxpOU3IiN3xD5N9S2AUHQFhbtn1SXYMo2TRWPBjIf6zvSY816INNQZbBKRwJa2enL1w847
Ag2LNrazz/NiXJvaeNuQT/nMYX3VT62497s8vc8Bk/paRUSH1TGImF7iFvhlyrmgnrPtKy8wb/Vw
qJ5t9tCx9p7a2qJzE4ljl+mnOPDDp9rX1a0I2o0jLpwXbUqsa9Ba/JDTGyQgmGAKJqEjjfTFLn3M
JxntJhV4K10RTqW32JczwVhAD+fkripkwmv6tOWtfjw2oM718uQ2iCaSxH8L/NZauHZjroDvVCff
Z5A82hNhTWNGo4XV4aZQY7Q3Uek7DOT29DFpss45lnaRa7eRE973lp48tk0aXFWsVmqIhxVByOP6
RwBmtrDy91JW8QMtk4msV0KdEu9BY+2/cJkQXvikt0I9mHMY9xAwXByG8cp1xts2z31a7fQGKM8c
TLLEnzls07AZmbDRwqcD1RYHoObFYVKAeewsxVBmjYRBTwGosYyITD3g6gl1ixc9lQnpMl6tLYlO
KA/SIS3px3+1aI022SgvpqbVB7RpkH8l3gA7LpvDjx+acAwwJvPvRK8Ui4DdCxOuRGEIOwvZGn3L
5vDjD378KK2Z2DwWPaCdgsF75JjtwemTf/9ICU1cFjmYbs/X2kMy/21sSmcHLXM5TbFx1grbOBc8
CnB4dp8S5vSiqZW5/vG3SK+Nc2Rb+pnjwFVaU7fvS2q0IOXjrZNYPxt+o5/RlttVqN0G8//5408C
4Vx0hdeKQfJec5IpJpNCJlupRzRulDWdDe04mbFNlHc0nXNY0yvHoHuDiW06964Yz3Uk02M65VuL
t8wWqsdrJt7BrUel7+RDexKjz1KgJZIVz7cQjMSXYspjsVdkCW1XZuncR6XXnACKNyetnJpT4Mwj
OMTA6ISN4i517wtyIk9AJuluhzXBnz9+VIzXGBbHH4gWjxDTO4DFFeOK+Uc2/4MeNcO2dAaunjG/
7XpzCU+BOd3EYAe0aXjyC1tAztL0lRkzIcSK04OGx4/Z6THjYSGw7rPQ3wwVc82yQKLcNT7IeT2z
O8R9/KANRMFohPHK1BSQ84HqSmtMNO1BnnYnkXXdyUEsvRoslhCTUKM1+CIqlFy2p3L+EfqhYG/R
kiUMqo9Yw/DUZu8R4gIyAPRXwvbQn9jJmUnZxbUIu8uCvn0IWp3O4uQfO1qA5HZpIZqIdA5xMoZ1
rICQZ8oOrlJvgivk0XWGnvv2x2+0dcVpcDkBZluoYM6lrRznomTsXErdX47Huonrc+lLbwND1OOC
nc94gWIur6v4yoxjw8zUJkw0NddV1Vn3lHz6URr+e2oiYemIul/qVsbBz2OqAsA7XcZpH3wD3tjG
Uv/wHANoA9mrAIlPIcM4llcUNTacMqQx0r3J7P6DTi5UFpe0JUPrtm1pnNh6jadRAAhsBPlLWebk
hwAHURO381fVPMFjdK+RcYkudJhdNmOmFknRn+kyUAnNQlW3Q15Xu3lxF5RujR6/ycEoVI8oTG2b
JKRsQMJT1zTo/BD0Q4/PK5z0/MX0SKLuYfW6+vDsBQi9kQSjl+Fcvw8lKewSe0XJsOpjEK9R19PN
Djzvv3+katx2FgwqV/Biu1F7mBmzuO7x6cngpbWkjjEKl/ZsxKVX92KVjHqdvDOXQ65QN0Sx8U0f
RbsayPWrmfr47tVHRbLQ0fVzPoeVMQiO93Z22wUDtNuQUIcS1QFRUKdgzHAWsAfddCHzZiN2Tv7Y
MmYxKaXjiqP/tmSnIKoC/FLow8ouyj5dZl5q3GmOc81m4qRloRsR6jZBSMA/d7dFh/xEWpIrsPG5
gPH/YWcgsv4bDbxmVuG2d4ldLEVAkaU5YQJjk7orM5ty2+jZi6/ydKPp/tFWVL/wUTnYBwuiab+A
TQ77qC2D28kbN5aR9HdTEzwOoa2tldu8WPZgbULbujfK8cxQ/J3eY3DwNCSFGdAsyKw3ZVbJXU/u
700yv460BrLlE068SDhATVNCEmyjO4zAB1SnLOqDJnZQfOcReoMtOtJjTG/4nlM4nzYDAxKbCvPO
aAfjrscYZvT2u/Jm3nlWVEs/DyQ6xMBcmjIiManQT1VpoSOSl8zse4b9DQDTwcS2l/mcOiq72Ijy
oytNfIrMk4o4OZXAznxdChhtJhdi5QExbDgQBlLtROG3J7CG1d2QUu1VJd2PznplAjRgiPa7BbFG
/mrMAhwXuPLaqit2matO2I6QbIp4Gwc6gDomIVhHQVFi0gjTBWEz0aInYjgRYX+cinzdyjRZEbCo
MG6gJgvc6gjX3L65LaMpvYycnxbeaJGWUoXlBUtcHhKBiLEUMdfw3UcAvpCu4mpE0tGPCBNgArU0
r7tXAsOyjRiTFcGWCdlqLKZtwpFiaMWmLMf12ARfWRhecz4h5BZG1u8C+5Sko4ZXuq52TJJip7qL
ZGZuoXBerUJd4C9upMO9E7+OceAt07b+JNAuWGllr0GGYX5Jz9VdRGmPVE0bV6LoMNdi/ht1/xyq
bttlA7wELQCyWq4AqGXLsEi8Rd+a9AcLRud+FyAAuol3/opQngglnkoZCkXTBgnZwiRZDpo2h18P
CXH8SJ8Lc4BTfjjmFc7KB1wEukKZeRgda9ur8pro7bvsxSGX05cgUHAZKiogLIobJijrKoNkiSY5
QsYjAfz38SFygy++2iPTvWRJgts2RjZgmboHQFtla1wGdNvp66CfkJBj3kAL0HWDVjMyRagoKSD8
4ayehR/YhjiVIxPoqMVRIGwzHWk9o/RlNk/NCct6SVT51kwaUX68InxR20k4h2qMMcoTDWdX40vS
Vxs9fmkyojt8v33U7FmIjErcjhjsmeLR7axN1uTnRKkPHFkv5LHQOm3ggsKtXLl2wkE/cb4jOUGJ
srF9fJupDJhLlWQzUZvfEs+zKYomvSky7dhJJ4Jd2Xw0CDZoxbqkbXUr4bNIFWX3GZMPTig0XXtU
q5thNQSYXQjIWsq0v80chsRdNVyjQN/7DWR1S1XfYNRd6jR/8AmI3CDm6vA7tDPnGRDLu2A5Xlmy
/egquULfNSvLjeY5Ie5A80HcFjB8Fo5LoHtL67Kk7jF801qldvsCkg+Yu0F8gRpCRGfD0Q06DB0w
fxci0jDZI3XRnQ3GKOR5elkzRAzXNVyRlc44odNcZnYZ0ggo1ZEk/wM2Ol9jZ1IvFhdhY90iI9zJ
kFTlQvh3fnWv0OMyrgku/Yg/UkWXonkAM7vSW/uBlLuD27m3ddwNZD4MT6OLK81iE2a3Q5FpS5rG
0udaKtqCVZuE8CGAx6/B4TcD+EadTnhhy7WUfxNOdSBRUCyipCSiYcLtEbfi4LtQzjHcjql3qLL4
Sy9q5xQUYlyiFdwlqs7IJ05eYguiO4DKN1dDqNDpYqaUwlYwqnzr2tTiVdeuyC5AI91PnNyF/sFK
vWcT72e6F/GBKVb6Rh77eHqM49JcRl2ao2RRIHDM/nG03hKYu7SMikc7BTEQmC+lsAp6HfmTypyV
U+vfIHxmuO/ViCg/qzo6DMApZOuS5c5dQIvXTJFPa9oKFcS6vQev7xyZ5s5qC4pSRnssIhnqgEqG
jyyTy2xSzWE0H70qbhBDajmGfujYDdceSZZ0Hzud6W8VhsyuEW9Qykahg1YpG9SDK+nZeqlOMB8h
tI52MUzxQPj8JaNRFqceJfNUpWsakEGs1iSNYEoIKrDnfb3tW9q7UPfikxYUhyScnmjX3FlOOYuZ
OgoZ4scTik8Edt2bZ+Dh9ICfGswOSFG5CyVTXGpLlJIY/OrgoBK/P5VGECw4iFbaCJWJEgrnlrop
WvRO2L7GxRgR0lJGB4pNvzHeh9EouYrRtocxJbyfQSN2evNtlDi8/W6Y6DF3d72G741OcHTQrPLF
iLqLPhMth8bdVU6QESGEPSkZTYNCRNwbmJU2BS+uaJ7D1H+TYryfbDHQBIMO4Iq1VQdQPHn6nVnm
R79dC+TjDefwB/QyzyaA7IVZDpx7gn0VFN5SZcOLkFytSMYcaMzGo5GRd+20EX2TkFo4MAK6XBDd
JxcaBiKmcqkc86RTky0dQksZF8B0ltPO08c3gq4eaPEJ3CxEOeOnZLoCF6NMVuhDruB5XuY5Irf7
BoBI4NrfnK67a0ibxIU47rTA2QoURVhZkPGWSKOmMOMujvLkHJbDLm/cfaWttKZknBenR9FbAtMb
Qw8SM/Q0xChcISkea33r+cVDRxQkoRMu4WoV1V2OACdws5G256noinvCDzlHVu24rZPwzYX0bWJ5
uLlvXPg2Ae2o5XbOLIz7gWbmVDoHX/gKl9zAe6joK1l4hVJvS2qD+TFo5iqyvXE7FOhOGgPewDgc
iXOOb6sy3Vm4Y4sx6pGhmxXnFcK41MqAR0S7F3suMBlg3sSeaMUIu47vIbTcaqu8V49YPQTkLO3o
ugl1rFEj68TDF0J7QZHNCTAGWK8sceJ6ws/oVvWmieCiN0DfKhwrOCrRq5sJk96khtWcT2sSprZa
ld8UrjhB8GLl17wHiNEkbE3yiP6bVB0TgZU7MgqbgGFHEU5VKyDkp7CL9UAHwC6HjRdE904SnJ0x
+pb12Zm1p2aUM9WQ2NxxK7o7vUabknP+b7IrUplzGVE61ohE6xD6xmghfc8ibQuJFnBfd/bz6RGf
irea6IjhycAtCDRw2Rk5KV+6sUbBr61UDOG0aaaWHkc9rA2Keibz5NE5uX9O4wpfZ4dqlPJjVXaa
2g8ahyM/2ZZ+jrPcFGQS6IQnuHRqKJPcLaak7jS5nESrgkNLMo072ZDTkmTk3pSav28IkUGJx+xs
8JeWU/VLJk64+Q2sp+DnYCFsx6G211qf3zWOS05NxOF96Ikps5rgoAl+/Pgv3U7QbAY1PEc72Xdq
yrCej7zbwf4aPSdf06UgaY0qVNbEqebFsRwqcvNsZC3CDrekUHhaoCPeaJ7cGeafmgnJagAkn2uH
6zbiZZxqPZLP/Y0/1vYzZNpzO5bFzi/QLYKJt59bWulrl9zZjZpy57lBx8m0VInbwoH6Z/hFgxjg
1RwHpq95C307MecKnF/7rnO49EJ9kyuNT8yywL+X+pfHmf5su1I+mu4DYuM+TMInPbT1QxQOLw7o
+7AO22dbC8tD5+hq0bHOLLALhtADe3vlK1zKbZqZOxGSUyG7+pPkcvQ3s6g7jSTVJM1/w9ra6ock
N937kn78ZAJvJyKGo4f2JUIORYKggZZ26NLj1kFJMRJqJUSwFHMC4sTRggnTh24xuysBRnnAjpeq
sumSIL4CkO8gTO6IriINFjEQDpeERxqG5J5uI7tejeLTtgvwkeYQIyn3FgSJ7i0kWcvAbLQl5wzi
1eeu3lQIjEssFEab6ct8rnGKMTsoPXUXnSAHS+8IiqAF+1GM+Uvrle6BRKred18NvSsOWAPuRgrP
5Tz1RxlX7sbGGdbkeGzaDiWW15y5Lw3ILSOHRkaKE7FSjCD3VBlHhzYuulrmsk7K1pVk3apt1NEu
Z/PQFCOz7Y3vFoiAczPpq4ZeImtR/UjSMvuDsyzs+CzIq6TbTv5s2SaAF4NDYIfTMi2DjhY3jCuL
D6E3ImcZE9EdpnikutSjtxjGT7Fu3g7D5GJ1AhpjGdO+kd731kDBOY0MCqIymDMDCPFoWk0/B5gC
ezVSrqOOXtHjuy+y/lYnktE2ukvcm5Qskt5KsQVfdiCJpTvlKfS03ixf89hmj8knHcpKdqhrChXH
J12Oy5TkGzEeYsWR0UY214zuZzEyjR2AnKQMHazJfdJIAYzCeGK/YG0PjGebeSDilbbf2FI/M29Y
Tm2/CplR4bCnFRCk8mEqACvHtYtu1JAveZJgXoCUeKNl5iojJGnWb8I2IJlzGCOJXNRut2lsqGUi
o2arD8dShq9jiWEKP2JMi2AzxeUxDcHQ+BZBJ2aZvCaplezcvr63mixcSSBRey8ql5NTf5blOm7G
D81Q1qbVj22bHKlUL+HABGKUHLRrq1po5D9vIWbQXiAUYRlg2sspfCkMsEJuEeBwmPbUvCvU4mim
5oW0gG0ZceW7BRb1QcufKb9rRLx4dCGPlZkNT8NUq5Bg437Kgs2Y5fetYXYrPCJY6yHfT5m5wBSF
U6oK4XrThGNa4C2Uby1FXp2w6RNfOV1Dx9rnhtNsiZglfpHTj5vaFCf4FNak3h6gkezoI5q4e8du
YdcE2QczcH/iAUkl/pxKHyiqNi1g5buGDcexjYh2LtH8hylAoMEbv9N5AkoQE/zXFCnZyukVne88
JhH3lRnlmx4JMaV8bq/FED8PDSOUotXe6QzEMRYZKz6RhSnWqCOWEMXVOo+gYOQRLpiMgEOErUen
QIiohvE4zFNPv/O+IiIeRN7tRjxXW2clCAPnsk7lqg2mT83bFxl3vuMUhzxzCOruuSQBPnRpS8aO
roULffLtQ9+oq50aAyNUJMBjLZHYWnP2I7FZfe4cRFqS6iQeo3mgWee2tsc5WhN6xxy+1w8+oX2t
iyxIixhhdKre+o77JTp7oZUjPQSa/rRhE3OhyFfIEXGJgZSHCE37FJrJGigDMNwRL14UokQvC2Nf
dAAPbGzyaYuKzvVfw5q4A4IO8BFyWLPYDZBNIeasnwqd7q+Tt482h0b8D0zSSOhkL+WOjl37i0cP
OQEaa21wYIq49FVwaZk39CM2Q5PO+I2IERWLZz9XJ4NtQhQPtk7ed1vOSBynbOfWbi0m4oAMF4r+
gxWkHyZJx07KtLElpw91AVuObaznycaiYYq1yg1u8rjnLRjkC4C71dodn+xThdINqbz73ioCGGvT
pJTBk0u+M+CSPn/3UuuTI99jmJYPbZaF2KPEdEPmBTTRnEDVYk567ZNVU1NKhI2/QiiFQYCFkOSK
5hgWBggwvF6LxPFJMUJb0qt3I3axjsnOQTVNjNaPX3N/fB1HjOR+OpsGmGBGOvFoIOsQrxzZ19dF
yywwjQyCPob86pwtAi1Nc+0oliZMK1sOJuQdBhB0m+oWJPynQQXIBHh6DwMK3vVYSoc1lAkFKpSl
3uNEz0dsiUbHtLbS6DTYXrHE1GYpFREZS3fEl5TqAcSDUTn+MpN2vndiXR09xbm1JhzHwX29QFNK
w5W9AqEQBnQHdZ+PjmAR6jgTPV/fhj9Soz1uucIgt7eMthm93kU8SZhmAVrLnJW1RJRMcxIsVaDd
txkSIcBfbEMas347bLYSZ6/TuRrHLttc2uRqkp6hU4cnkvbQ997WvuWWSz4QOsLN3FgaSJQefSck
w8HpOUzHHbNZ5DyGMhGEce20CJDx5CQb91bNc8dclohkXRpVRcP5xxLo/mPjjWS1+mzm+Qal3bvX
S2uN0nIXTzn6OwgWq6hWapG6ksn5mH0Pc/1+lBzX8cA8BXOCgLAH7UZkEafdCk9rDfvolCSTjbgI
r5il7TJi8yYMRIoRmMLrNckmX2PpevdMbFyyRl6cddo5tct9Y7HQVi6b9xgPpOLGpAJMBUpATefW
GJ3hrRiip9rC+IPCuhY2X0BHd66dBUYp0Dpgv/dmqyZGb09li4bIlxFmBhJUCG11KfoHefWZe7cU
PLnBDhnX04fhoawRctiZorYWHkIkhOjpNRb22pUlmuQEd68i0HGS+rQwzRA1Vlzc9EQVLqVpETub
FN9TafVbrftglTRvkTBz5y8ANKhFpvOBhO8G+teWzaMO+hpokY1ARWMG0sVEU3dEQuY9o3gEAlc2
w+fKxFZC1NJ3sGrNzkGH0XN+pGCv1m0VnGTCnJ/z2DGmabxKYm4MlVSngQgxxtwFrRqnfRzifB5E
kfAWBeb33pgTiOsN5qFioHlcFrV3UAzrvHn5bwhjgxb8yUBv1XHyWRo0uqJ6SDcDvRDLZzAeI1cA
qET1G8AaAY7BC2R1IA0MfkPlvelHc1um6mUINcHAAhb15NWUOPLDschxL3b9YHM0Sr7A37ckzTgS
uRuBOEhL11bjgHdGwNWr2QXHMcQke6TD5LjQeh/6KZ0qbNsqJ05brAfBJWznTT/3jHnZulrqdoDn
hOlUFxUIkAe6SVMQ30uisaEEseDGDHs4jc0H6QgJFchlQMV9iK+kWZstjtGGe8Nz6VoGwJduCsP7
Tuepp3nNmXs7NpJQo9q7BL1/YZ5p4U7vlsAaEIBrVNzMp+tdMFwMnZO+586RQliKfcSqbIHpp4zy
Y5yS8UdKPWWgMFeWNff2Alya7Ge6I+ND76BBsjLgjWWXb2Or3CfC9taOoJB1faK72GhqLx6WQT93
CxrzyS49EFlqoPUGy2YZkp7GLW8trMEoFjEW/03X4peNGq/fs0RsM0Og2ptv1qHLHRaMaCvbLlt1
U3amFbrFCPZoDPTRtLC+rQJnOrpdvCxM/eoarAClVl9cv3+Vz2EFPg+h2h4ewzduxVmkQCplV3KT
07JG/96/sPhmJIceUv+loSV/iDLsAIjtvkzp7YehvlVNNKyhGNwCS2NIJZGlCVKX6LqspFGBfrKL
xxJSx74dzHDRR0yuBzQcU21c7fqbm/rprrTYhlKDlinpP/46iM+e1EnKGsoa/jkWL8lM+i4j0ZAj
1HAs8llhC0QG6bJ5dazE5tMDeuKXPTWd5y2k3pVLc+mU8oUcVg5aPhKWOQWl2xeBy9ZIZS5Czuiu
kW+JSH8fqNhxopADPbfs0lZDgY8pbOH442es9FcjadFZuOYXub/6TdbKcJH3+UNrKlrM87VrleYc
Y5xHm6j3ybxNNNZ3s77UcdHszKihyU4AYWoFrxmL8CHw64u0W8WdEXpU5OG46KeUKdkUfPedLFn3
pu3uSR7PO5wrXVx+oTARL6YlsQgQyy1NFFE5blRR65u0ZiZtqOEhShAe0kbBx5YRhN7L6VRa9Bnj
nPvA8W/LwOQS69v2mOeOfUPLmWP1cFGVBTyZGPDYODRm1N4Jo4/PEhOnjkPxNDYt24vGJddZVbsv
iZXwSE9So1MfiX1cSjzKL2J6mbpBvCsfWCWeNx8WHW4i1nswQtDD66uXmsE5c518iSeT6qOW+yan
T9eHYwy49Mq7WeWdUK8yMrmj7WhawxOj1LJ5m0YGMYnPBVLO0I0naQ8UTl41LhMHd5WQjCiDcouW
hu9GMfzxU6SqeB2E9lnlSGoaK+6A9gtYLZYeL5KwFCtoQ8kF9PRbQDruNmZkdluWd7aep4S2Dd/T
jnw5mmyMD7ptP/CV0BHcR94lDMx+a6rhaOhDuZPRRXOGT5oW3T0LcLpqfeKNrJGLYJynTQQNereN
eO5rIQ+9VX5S8QdLy6x3WtHHK3ygkvQfA3VKHXKuzM32lBdM+DOGJ6ummLJbljriIxVSjdJ2DnhN
arwx5ZoL/YHJqf5eteU9dzVfR3QfFnj8QMnBHE3wJYiBZlWla+ZeMwKMsCEXm8dK1zQZhZ2M9o7J
TKmU5qcD/Cx03F2Tmu5eSLQ4ZG/0J7dU1iIQvXloimMShuKo+vGG4O98L8psUY/uGtIKc+NIcXp2
Z3BNG++6iDxXAxTr2BD1gUI5HsJ3EwFbRxEKN/8ONB2N98p96IoHG9SRDxjqpqnxhY4BEW1Be9a6
7hXV+zdShfjns3jHErM/dq69B/GcBJzDTS5tq3/xIr2k+HK/GXW25unol+V0HMaq7OFfnBtI2JlD
L8DridIeWzZf9shDbt8mNdHHFalW2NIRfmZt+Ij+dGvV/fc2EPuaXR0fdzHHB+CrHXtirUZ6bW5I
8HLP2Fj1F2XgCNYM+0oS4JHjwvMXaqenCOF3iaiwtRRKZss/5YSb1l3Bkd+6hIn3mJUkMEXW9ADc
dKsMuY1J2CaEyXjMvfBzaCTsKPg+kc90hq8CIBCmEz98a3K1+f+I0h+o0Yc/IEoFUNFfI0oP79N7
EtbN+9+5pvM/+m9IqSv/JQzb1F1L2Lrt2t7/pCBZzr8sz7SFi0/EsPh7MKT/DkGy7X9ZgEkcTwoa
0fgIoYb+m1Bq6f+a/xzsKRuM5/Dv/k+A0r/RSTWeFyeDgAT3d1J/BYiq7/2wXUvDhHHC5Yct2O/K
/OEvH8Y/xBzNoQP/Sz/9n8cXMxX12/s1ov1LFtL/U7kfNqHeTWRw9uy+oQuKaumbnMH/EOfxqyeY
gxr+8gRZH/pNVWJeLCajPyglooPwQFL8/uXPj/JPL59v86+PPk6dIIGWR6/crGQmHw0LGPETck+6
3hOVmYzURm9J2vv98/09X+N/P66fILF0LkQTjaMOIbsy7nh2xFA1odgOwp+73z/F/FD/9JZ+ikjI
MEHGo13o62wgX9bzrS1DKvzl1XBm2vUffivzt/WXb2U02D5j359AOaefkYH5np5A+8cAlfnj/6f3
8HNuisikskp9WnNr1B+ZSoxbZfsa/OoWrg8aM0zRtHF//4H96jv5KczCi91RiLqZ1lXP2DUbB+NY
W8VL75XG+T97hjmg7C+fVl071PImzyBrjz2yElZpQE23SEblUJf/KZvnV7fKT/d6T2KrE6R6vjZJ
GPgmC4dQ0CBnrvGHi/cXj2/+dK+T7Un+YN7la6ZJ7h0BiuOZVF7L/cPD/+J7+BGm85dPCYV6QcvB
xWoBG2pbwL6HK1M5ixbQ0/o/+iLMn253jgKhkZhTth5szPgl38A61eg40krKr79/il+sKOZPd7iN
ik+DB8NAr03OWKeZ9DKwEWfXJb4jTetbp7v8Z8/0041eRXQhQX4M6wnGzCEcNJvGi64eekSsC2wM
+jWMGlRfSMyi1e+f8ldXwE+3fYzooWC6O6ybzgdyUfl4yWKk2W+/f/hfXQE/3fZ876jX87hfEzVY
0FGNraUtiX+MI3qfv3+KX70D8++34hBZXuWJoF/3UzHMcIbSOptdov3hAvvVt//Tne65vsYsO81A
q+KIweBFxTe+cTDO1bUOzPErneMEaq/vaccPtJYIUfr9G/vFsv8jr+svdw+MAAxaSIpp8PnEZUjp
9z1skGoAiQwhD8lmCpvpT4E8/7w+Gz+tBJ4NrzIO2mRdUxPewMoYNcbWHtjNqnTD4+/f0S++qh8R
TX95Rw2k3roeSzKyrTR/A+bmmvAbu8D6wyf2i03G+GkxcFPXIbbESCAzRnb1OqhwhH0CWzIjDN6H
JKkrtR7FoOw/bAO/uDh+JsRPtvAEvG2mFJPWYTnJrEpeu9gP1YXZTx9ss0yl3X5KPbe7F3Gl9U+/
/yR/cV8ZP60URmc0UzXrixp08oh+mZY76yJXuJOMpIJR8p89zU+rQ9IiqfVgf60dL8ruXV3rPivS
nL9wQNGz+/1z/Oqi+GmJGFqJFZok9Y2OaxvrZ1pNsEhiSK6/f3wO2L+4tn9aIQI+9kllgtFkKNCB
4eIL8TtHCZYvG4yIs/LRqfYnorItedKMjMgJbbSQKiE7zGsyWby4QecHLW8xYZAt7+quRm7nV1bj
mouhN43m1HhumO6kr/d4Ebw5Lj5I+3DamXbbTaew9GwLrLtmVUvN91XxjKpJs4Cv1Fmi3vJBy9R7
XhYJQdV95o/eZ0RAH8JFABqqxbPvetSguTQz0H8+WuiKvnRxNwR95WwbnFYSuQs0gQuNtshDjoa9
5M606mja2+0EBdAByrKyvY41hCZmIboPvLmY5KupHyDAa2Myny6ZGn1vrMj3r5NE8mDetT7ZBMlN
0nV9OKcVUn2v6PfgR48TZbj3gB0C7wBVpjA/B5DE9UnmpRpPRawwcYNl/S/mzmw3bmXbsr9yf4Ab
DPYECvWg7Fv1lq0XQt6WyWDfB8mvr0HaB7JdOGfXBe5DvdDJJlNSmk3EWnOOOcFGV3rRDxe9z5v2
MfeqAX0iv6XxFveNp9aRSkcaowAYBZRKBRKonlsHyQwlbujQ1pEcSTOOQR1t6Umj69ik4GkwcpWd
hfomT8il/5oBItWf+yTTvbfYj2zv7yKwxfCtzaE+fE1bYUOerBWl7X0Cis0JVzlIEvqR8VBLzICF
0/fis9uWYKpWfLWZ2kDjle8iDUo4hEiSqMcHwQxJH2R5BLmkz/KU0sxQAQLjscSj08BrxZRF1HL9
Btulse8rRGXtc+3hz7nPM9GXF1OZNncLX9Y9PfuGOAjKxGEHrwePUo54qqEoQK3ay8OJtmjj5oSB
uwVKyt70dVwHkeES55Qir0V3ETd82GBJt6BD4JClXdz0UEzdr24pu+Kbb3S12Lo9HZrnXCcw+1uQ
c18/YlSCQ0ytm1Pxkml+MZy0nvBrCLiQxRg1DwQ3UJJ3a0UmWVdHBZBakRvPiJYc51HLjTLUbzyZ
qHBEMZw0ZKmD4M+CWz8L3fqSE5Wxt9wGHM6URzyZy0qX02OreULP6KxHMSbsoKbuuo1lGBToWIM6
DnZ0DL3aWmX0OpzVaFmhcnicEzkMxhUIWAcGlToWiRKtNiVYY7Km0dHoyqrli3NDzJJz336oKCpO
RZmffSstINmMkaUUChErVd1r7lmG+wkHXt8eXdkzCimdCWVOSBNRfdYbu8xXmtVU/guXZCzvksac
k2RMlQwgTaUbZRgofR/yRtZaFr7pMh9H3Hw9ribPKvrm3TFrP/huGai1ITM6ZLfBOML7bGDm7wyv
HAgd8CL51QNtED/4YxlR3pfVmFA6qpPEowXSKOFBRysSWpOFZklJz8Ct0OmmUTTJw+AalfMV+HEa
PLvoEpNtq9MDBkpglQpvJ3xR/7Oizzus21p01aULK414+SB0gSMOLdEiV7tyJcyrWiEDnWAsGOsi
Sl39YPGsIr5JWkSOYUQZtehY0acSL0mO0B+6KQWsJ1whjLhjB35Yd9PW1LO4SRKhgPeqVdGmcB17
OmetXlMJGyOTuL5sjKEGooYuqnzfFrjTImMEpBnIgpJ9UPT2Z3foFaAgoKE1XorQy2/HvkMB6ArT
AnZAFTq7U06EQQDVIiCUPit4jlOJH+Em+3pa71VUBdFWM+WgELCPsQfOV09FvxKJycWCC70LgA8B
zqsOdOEr/kKEfnmQ3cAeTPFvW8zrzMcW+Chgxb6XkM50t7eo4011YYH3KfWwIM/BRMFaOr71yekH
7ysgI5DMugBmDeqpSqN+R1TEJN+VaWQa3AWZEXk2B/eBzRBWo4c3wdRN+g7mrode3EFUt/Kc1KSd
FFmJ8K660n332U6MbDwVDka0c59IT/A/7NWDvS7aqQ1mSrbJFduME8QVRHX+Jss8IyycGx9JkdlQ
soyKzD8pqLhGdRqHMQUdQFNqQp+NqFipJx8Ehutd40KPUE5PiudatMunMYZ3NZKz4D7VoSkx3gqh
N+hFEBN/Uga6TxzyRYTgyJFKe81ljNy8L4Aap1yNYpr2xtgM/nsewmmkbizSmEqFq8Iqf0phRRlH
suuitygdsc5tYl+a/RZSclYTVYBlL0Jf7hvhzpS5MR0ys6m1z6Ovu+o0xIzA0a6Utvsmy8EbTm6o
a5j2yYJQ2wBjKTLusIg419F08oQu3SD45MVkhW/1wYqAw2nSqs8CJLmHJb2eIhLnRwKs+b19I9iZ
wowNkiVyJG955fEkvHFwP4tN6lDl2SeYPwSInEqrBvTd3Izj2wL8bLYZS0NIUqkQwK4tkHDFpcj0
HlSBXyX4RvGap1TUg9lamkels2HWPfSrwtYaBS9lqMLyIR2ranrp8WCaJLpYQfI5Lbhfnr3W75M7
QEmpi8hKm/prPFlxfY6gkoY3wzg4cKT5wQRVIisphqPZ+m0D4Q6+NC2YOMzBzeOTdE5ALZGkoNvR
tHUa1BO2iYlu96fab405TBA6ObkudOmDc5q3k/OctiXMCG7XApRhr/e0UYRhFXfQx+nyZalmhrte
da5AGm+H9cpISAt4TzruDus+0cf03gOZ5t/aZo3fsAinsVihjKjy79JJivqhERUQDKB5sXaRhYyC
fcZcDqZBlxhN9dxF6F7fu9xznU8tjMH61Ad5hNDEJrOgfPI6vSrPys8bJLkIyv0IJGrW5B1ESKQ5
f9s8ngWPAvBkSKmS2uq3UuHi/Dy1nbQRO04qR/kiUQ/PfRrYwGM+xwRZg2fooFbH6aExu2zcgq81
CCuYynC2+nbATBnvhw1OJVHTYqsdM1DfnK6Ck39TuXWtTk5lBKArKHhM4ZPWYWrYEULiweDnPqKP
37jfRg5O3qifbkO3DcyrX6YZmgPNrmkSjJ0c4t1EhielmJCbiHWlfQSWzhha29qZkcziezfpsUAA
OMrcTaGljvtV0wsjvU8yTt93hZHcYMhnxa67C/TO8/d4B8OLanTHe+7wkjnQ9UVd1qfBhgFh2FZZ
P02Ghc8v7Mw8Q29kVFjE9a534mPfl9q4HiWAzwf6l5n6NPUTAkwTen2AWISwnWITpebYH4NYGu7n
UgVWuR4KrpiVO2WMBhsftdnOlo0mDpEbtcSKSpJBXhMRlvWLO4xK34ZlrgUnWEGj3MReD3kyNwFJ
4TnXnfoxKDmvL+5YyP6pd7MYSAVwwLTYtHnJjKtqDahLI/3smPAL+lTuOUrszDoxBQMmklIZIFnG
N6oHgOl2Sbxdl6knPYyb+qEYS4g6nENp8dpz9ylfWqnZ0XMDg7l9LrXeUJ/LSnnGyWjaZuTT5v/i
Q9NLTd3mYZWol6QNvO8OgsbiGhNnMu0l33JACXIIhstU5+34WjXGNMD1nQr7JEvhais7qKZh7xV9
kh5qzXDwLY6MuKdt0ugZ5vSGH72burZoQT3UNg9dvczMg7ACt7x1YlwZp1jXTGvfR2VFllMWFA7M
uZrUllcAkClS8FHgLnhXBRy6p7CTTT3bb6EamyCgiWbqdaszrr3PUL9B91m23S7jGdX522hMM3jq
VZ3oSDOE1oQYOzN3OBal50HFoTk8nSvOWPPbHJNhw7D3B+WJcyQYtA0b+rwp3DezGIAvRiEl2UdF
OEl6j2rSyl6zxDP6gw79mmvRywphn6K6zrV96fkNkSPaJM1jZmtd8OLyRG7jjc0AZ/iq+sSjqelD
T98rMENqH/IgnODWwG/bM0XIxr8ZHwzp1cxhPF3MyK6T21IUSKXSvh2yTS0DEldic9CNe8XQIPiu
EeBpnTqKVPasM5nqv5WaQPNIj9Y92L/UsrnISgUB2Guq2E9RxHhpzXA9CWCTlRTm9ZuB0pB9KvTO
zZ+R5XlyphfZPJGmLo4+d7g+U64jrt2tMY85v9fwFQTi2ygfGigMoafBslAS144WVfyvbQoAZ87V
cj1bAh2BTkHul0gH5j5Kl9Z4Maw6ydeg9+1hT9eJCxqbQtm8Jlh0y70ckVaSjZlx1fQ3OMLk+M4N
peTObbnMkyhlAVXAIqbZg/ik7FhzqC0HOR36zLYxmEFvC++DGLU65KUBSc7ZybnV7Zoq11O4E1pO
e5woBOQ1CK2Ga2E4sXmWxIUhSOKasBl556lDnI0ZQjNsfJ9ETukjxymqIB3WyMSTaKe1ozExbUTt
swoG21PkhlrkBGwnDdfpTdzoY31vU9HHvgtNhqDcrjZq3MAjzMjHzJ9C5wj2r+1fhzSPgE9a3eg/
YlqdWhRr3O0OSLtMccar7g9rcptIjtS8XBLErqaptyB/51DCg9YexUGXaRx/j1qm0hejcIRFp4in
7H2Z6kH3xUPu3BPSW+ffJLdVDBzSnKGSFuGxzpq7jklex5TlPdBOOBuKrnGA5Tm7ISe3p1PeIz47
2lbdkwyUNF6j/p5kb4Msg1bg6M0ND1hXrSzpFIKLb6oZCBNdR6BMApqqPBDcQVsrCMcR3wiE6g4D
WFRoKPkiUWELFkXvRZ9FLEW0zV1gmwgiy4y6xG3Rm+gzmJp1WL1gEfbBySJKQEORit/tGNZ1375I
JWd8D9pOqZXMlY2xNfaDX5SlWOtQh8K/9V7LS5jRlho8edE16oMW54QZ5J/9qDLds62KiTGz3eOD
bJjLh+AlbfT43hlXdgZMuCoqz3/uc79E5DIgra1T1LFu718JXkWXu2VQa8G7Z34btF+KydfyIzie
JnqqJWDC29FBI7ZHHVqqvV4xRHkTfRT0aItMDa+pzb022gU1jRlKzL3Zl3daW1nyGWzo2J1InrA0
5Nep3eJn4k6kM0OAGdy8Zk7l8eSsUJxvfWZx2HE9pnE4ReMSG2gkelleavKDqPo3Jbc4AvK8+uTa
ngb9PmWmd8ExUeKTyAaMx7JySlWs5ER8GTYLGNgac/nENrchBli5NqnoVt9GITD7afwCFHQRVzBC
BDFEcI3ecRLmtuEGj7ITba5WOVplmEdQcjmRDYqJGI2jwHsjwSJpTkZVpSbBfk6PMvqmDONxRCYj
fHvYtcUI0cGv8XUQLQ0IKbnvGCuSJmvAwIBcB/0YFkAl6mc64N5ADmEaCWScXtaa0camTB/uRVUa
2LoIkE5PZiIDLDakVsd3gMX1ds8w2hK7knwFFKi+HrQXLBqWcV+buaHfmji0EmhwqcQGFuaANfMq
DorT4OoNvgce0P6psUYDj4AqfC25jHbJjsCHmHQaVGVbcp226DqHnea6PYNcLQIUNJt0Ez1A4lXH
OvJSPyDB7p06g1eS9xZD5gO4qsfJJ2DlxXQHQMrAV+UxGGk7MT0zpwBn4pmaAfaBQmL51fO7lBIR
M1ehf0M3iFbYNgJfPIH6Cqq/CcpzbCg9ClZUGFjwBCXuXnzMHVJwRHjECjcFY0Y7JxvZKXQnoEjT
Maim/jTkzIib0t8aXl4TkhbAvEvto51aufMFUXujf4EhN/Zq00WGqD/bE0SqJ3KmMoSxI9c+kehd
Ced5Y4AUsJqtFWUd4msrSAPtwbJF7rxRDOPKW1N6zrQn33eokBGAKCQVFIwoutegoMqc8ktoMlyD
f2mGOWK7vKuGND3xy491u2+EPdruU5oObpc/c1tWIdJ0/tONbWmHqEEDQEqg7mrdrnYSCgmSS3cc
EMp5+yTwkLPiPtfw0Rx1RAla8BjFTWhWb91kz9ShdBwnHCmT8pzkPkWRg1k59Tv7TWsjM90F4FgD
5kXuROgBUmxuNPhWk3qt9Cajr6OV4DaveK9EiZtDLxlUtba02ysTUX/8bpARYq5HQjXCbzDFRPWM
MLROd1bVTfI4FtTk8XzbaYiuxwcKEFN08ri4jxCQpu7dcYlWR4ykQrmv0X1a90Y6Ts2JJ2wkvhYV
o/u9leA+QP3qdzhfyiTrmqM0c5v7u4PB3TSYUFTCuS242rTDJHo7ejG6kmDOjRtOptgPMQWdNQ+3
sN7bqnL0FWjsGjtxkDrEnFaBx1n6qPwiRH9ugfogTIJ8xqTTr3ZWliY2NMJI6uE1LQJTW5c233aw
dVPSnTYdt9csWSP7U0SPOFmu4PM1QQJIZDK6FOyaGTOrjxBQt4EcdlXlxPpBK5Go6+tEG0QOSBix
UibwRcUodzGB9e55QgziEcBjWV15F+S1hX3fTVEfUGiEf53Bv62G4SH3fKxSkJl0Yk8GO2MQq/HI
u5XclNVDo7tlUBynJuyql6Wm/z8dvrx7L+ZU4uZ/zR+MQWOsAeO1//v3VcKBf/7cOcz4t5XNoja6
795rgpBJKuCtH7HH/687f8Yj/4NmyZibYv9es/T4JvP2v87d3/Lt12Tl5V0/k5Ud/S/PNXzDc4SP
QMl16Cf+K1lZ/AX/XPd1wZNOZxZLr+WnbElYf1HEsTCdI2niuTWHIf+ULQnzLxSSlH5RNdm+cH33
vyNbEnPD9EMBYtu+YXoIp/kdLMt0xPw7/CqdUAZUShXDb54U1KHEIeP3c9E/aJ/9VU3rsYUsWItw
gwvwHxpAv/dR/+8f/Eczi8GlkUft/IP9Wyt+iecQHu0ZE8c/dB8dY24o/fEn+r7vzn+hD+fI/qMP
GQ8UTJ35T+xGG1Kg96BBxI/N8FPpGcfWmHbUKBkQa4RM5XdOFz2AwDsMSP5BIhy4rs+laA+axlhF
6eOOqcx39MJ8K5j6sIAmJZ0pWJtQth6QJjNBv/oNEaBYRwWBUQxtwbqTbJN0t3Yb7nItJfIyPjYB
sRs1nmWlfar66DOjfKxWEpT5a0+UGg6UvAp3VBBfynzaKSP+Us/iUUbcdk8TB2J72PTAQbKzFhsX
1WZnRqAILm2q982pcLVPid+dBkM7J4Z5NAp7H8N80pPsTIl2XWMZrLsI34T/4KjmPIJpxxp0imEu
dUV6b9rueUx5WskOCAPoxKzqrjasDBzS55j8prZyVpMKH2mXbCKGZvCHV5jloBARxDsmX9/nuywI
cg0m/j5m+Bk68T2PjjPn/ENij5T70nWAWdep+w2C3PvPPAZTZ8NEe00k/V4hGY6anppmhvGHJKok
3EcaIawbLW3QxyDUjRBE88TIPe+pC7vVhHUsdvqNV+L9Q5jvABnm1lcN92F0aYW1pe6xh6C0KUAS
ZMxWEyP8ovRkv8M/vrHICBwUgdnu4+gQPFlQ5QAh5FeUzori7Mg51tt/AqZx7j3yIQjmdMfHqk3X
GnHOOfTwKXCwksLPSt4aI/kO/OeLlp/mIBHclm/YJOay0Dl0k/tKRrs40s65bx7x551laB+RDqOT
3pFAwhcHRE2LAVCgMuGbQsKA9dA6qnJaVdOKafwaXzjg4e40Qv/CeLXqjO6Q6MVdYPkzqm0dWZRE
YAjQEtjaiJd3FA3vVTls6lBtkBHufOM0pKS7IRvvwz3I/dUwdKc0dY56T8siG656obZUq/akq8KG
B4cH6kVhB+yj7J5/173XHhhlXnuIx/rEs2ukmJ3Mymbm52tIkSBzx+v8TgqwzHzGHUFip8JMoUBM
axRHxywPzriZDtpIapgw16QrrIE/nk1UVVRTQQ01RLiQ21yR+O07e2IK10kyEBvWHOgxHYdU2w/D
IyLdjRDwa5zo3vandUdCvI0bqAQpxggQoEa+puG0nYV6XvvUTsPnmdgBi+BLb+ZnU69vsy57nQ/F
a4wLOgVMy1fqnwtsagGTnR6DY6pz8SFODim72C55skI+aJ29V4l9NHRtQ3rUPpvcx9rSzi6xkIEa
d9MCB7g6pbjTsf71p/nKAya5CW1OBAplvnc//6icXDOYNWeizVeS0JEB/6JDwcGc0n3B7+FG6b6d
/3ij3GHzKGjzQRPZGnA0XTAwNO0uVWP+vfzfev5mG4PuBtyxq4FW6Gm47QpSqGCXMZnbVzAqyZ+9
r7V0r4ket7aJq1ldiQ/fUbrez3/TKKjAyua21duD6YSbqkv3dqITtaFuUpJgTEUaTBzeuHF+Vjhl
8hqwmfesDLn1qrsZsNCuzai/baHWpAW31yI4Y4LaFcAyZIgJJnssw3BbzUY0YeID4GyW6l7D0DcE
8ReK2SQxBu4zU+KXtrDnXLyNA8Bzvn2WbfFGG/aWouYlr82LRQytq4dHLHoPZeY+J1l7sLLiDiPS
Cw9W8gs5mWSyDpV39YBg6KcQZQiGoLPZpbsK6gWSrnVIJF7MraOuISmmp4SG100ngg2dAPAkT3ri
P9jc8oEw5zeZz5wmCKLvXhRDrI2+R/pZa8VqqvuvtUOFLQ+cA2PeYwUMreGuruflF6u5UmlaSxg7
hNNyTXL6l/VbG1S30m3hNMEMCIFlQTWpAv8MQ+oWG/1G9e2qrwwQqME5Ed0JxyqgrNh/ilOAZuKb
VWgvTjcwXdfOEXdmWOLnuuPb8dJjKfhr+sonh6k5iDg7pylnYNSdhJzICQKunqivrUvwfNRv0VFs
+TLw6CUMhvVzhfxA24fKB/gW3HgkcDihxdx/hqEGGF+4vbjGxW+tveumd6iHr1o+7uazUt5WkUS7
yB+lJWTUdddO5Xdu/u6aPiFb0Rdorut64Q6QaWOUj9iUCKrieyjje6jX95pPG9eOzpOXPhh1fA8P
566L7YuNo927IRR115fNV+CW10R5zwDG0US9C797dHJOXf5PuvQVew1Jgleay3RTm0Pku0+9X96K
0b5Mg7PiK7oJmMSE/q5Py4PXky8pPEzM7dfQj1/1BLWLniseLwNPs8qCnD5c05b/e5CiZF3sg2Ha
jW7ICUMYExh5/85vijfqkhdXJnc4tM7MwLY1/9Mw0TYUgkCuRxtDRhuvnYigencm5xsjgG++LQ/A
DnciJw4rEV8wkORzwkmNaTN907tkjdpgp/XtocLTFzfmfh6b4Jc/FkiblHuTBRQSGO235tOAcwcf
PGoFeBWwvLow3MHV2WN5PXaMclBhHWOLu1sy7Qip36UTLH5KmRrMOjXJ10iBd2oqGCDlWxcTv1NG
lDESr/zCkCYFTWbdUpxfSQZQPbgIKZt1Aut5vEZaeEsMnOrfEF3zgPAZLDOm/p+eVlzk33XRFN/b
3ycSy+TgY5bxb4/6bTLy/8fsw2cw/u8nH7v6/T1P3/Jvv0495rf8nHkI8ZdF/4/6k86YVzcF4+Kf
Mw/X+Ms1dRKWHIG+03BsBuc/Zx6e+Zftorti0qHbDtYsdv2cedj+X67HXOWHWcJ07f/OxMOfJYy/
jMoN4Tq+zhTHwjMhDEzEv088Cqeli2zHGJ6mL2kT0hLHw3iChguJRCP3Jq9mvPKycVnotLtwNs8H
RXlXnj7es2xT846Po5dXJTlmNIjUOadhti90LvliyNFAma2nn368hHmkn2JSlG6gsI7csOdVrdRP
rmZz5LL+y8sfb6K9p9E6Daq1rKp468x8MU8f3fOysO2IvuXykmFzR0GZcRM4wPGUJoVeHEXjEbko
PZ7KI5Cg5cCKh2XBWFYYB3qR+z8/h6qjzQ8bnC/OlDEHQSW1Hvl9aRd09Vk6ZOZ50j8ua8vCQDDR
gmua95ZlB3MPtdVZS38eqM9rZU1Uw49jKIMSG9sNJ7tEPwPT6Rzr/UUPQU929HBeSXe4HRMZPcGz
c+Bv4KdrG1G88vB5dYsYfYYH7H3QAgWdoc9Omoq9Y2oT6J1lp2VLYk/58ZfT/e7HufJfeZfdQZtv
Z7eL8buEELOP69LqEZw+GHs8c9n/i4LVte0YzrcrLk5iDFso0S3GXxYN0ERKXJFBZailA73sWVaX
V+RGAdvWsedxFZTHZQENuDxSVqcAtKz/8nJZp/IO52qQ7SYLB0pAyMZyci2WRYcJ8bZgpKG80jvQ
dvKOXtsl9iqW50yFLsg+jR5+SOxDSH6dlXUH3Nv2a0zem5BC/1yPKtk3qW5vO3x5z44xgaPo3kYa
RAzdffhnGWFpBr3ksw2A8BxQHT5/rC7bMHbaO/pJL8vax86PY1H4jnj6ZUhzpD7kLr10ODbj0fDS
8ajbARfdx7roFH77Zf3HruWooDHHY1+2/zrUnN//8abl1S/HtH6WHlpprehOWLdN02cX+EhrrnpM
gjnW+5vOSVpIyyiPQTwMB7KeEB9iWr4dJ/Xu1KImQg962jgFgC8Gxzl9LDI3dn9Zdd0SniBKl9Vy
iJpAM9KGzTYOWGcG2XlLckGIdjYlOgvle3Ds54WBCJRZHx0Iqn7lhs5Xck+rNQZ72Y33ttXNsPxE
+4fih/VHTYIKET5ph5szqjSTwI5ZwvzLmdsPuksFxEwvAqkLEsCwgbUdnAA+bwiXtnpSTF9DVY6P
STnRg1VhuqJt598YjsZsBtNvahRXu88lnfz5JepFCMpB9+3HNp8wVlmLRyHuw1HWjzqVUWBreoCv
HlEhZd8IHXSLZo2oVlNscgOi5VDbD1WdthczHKJPURJ+btLsmltMngYRM/jOsPxeJOjaQ9LJy7LG
CfqfL+qlGvPbc4FvxhUuzwV9fkT9+VwghqoYBy9NL/1Y7wNfYyTYwadLMFS3yzJxRXnua608/1hf
XoY9DtUkqXchfTmkZXAuXdrxN0hTumsVd18TiRNgIAJ3KBxuY5DnleY2t5SC/TuiuVYIzrRjRkTH
sXYyoP/Ly8F0mV0vL4kJgE66HPXj5S8HwPQBWzsCVSefY6URoMN8Kq6vyBRaaEMA3leTtE9dAyzF
99zuFi0QShXPx2we9v4+8t+TimDOmyG28nOEFvnnS4kz7ixKvdnqBUZrEn+Kw3/+uv3Zs/Tr123p
huN7s3lSt2y+8T9OROSQsWF5yj/qCrt+RnXt+LEoZx/zsjoUBZyMj/VlI5URNv5x+I8jl42m7Wwl
xez9xyHLqz8+ZuzmasD8k8kgQIv6sZtwRPqwrWlunBmY07SkvyF1xuwNC5SWZmcnZyST3FdFlvXH
pqaBqDWEAS974tFjj0309c+DYFblB+C3+x/blnfPC6sq25/v+djThug9tdK5jZaPcZePmY/WYg2e
LT3MG1iNE09zAwNYnVLuWtZx1kzHZZVL0thye5c3SGfaZ6QxR7RoqJEIT0OHASfOxRhx8ATZnJ0I
jZfl1bKtK6dP1P7gQkhI3I65qdrYP9eFooQHKGBZ0+aHwPKqkfH0D1XT2Uz753mBQQ7ak+EYpM75
8w3slxvU4NshMZOme1T1iKV+UsZd2KMbClMgx26Ym3fLNoFpdGua3bTScwRAmLgJ6ol8Qu0yuyqv
ncegKNIYXM1rbWAn6NDnl4VVROeGMU3eh+VVzaWNqQBW3XXasSPV9bS8Su3At1dlY3Jp/r6ntxCf
3cQ2RhxEuAciERSBCKj81kiy4SeRWQeOsm6ggNKlPqIo9Y6jNnBQX7yAzvGPSTb5J80paXg2mM0N
I9bXy+rHAuX1z0M+tjF2gMwrCUOYwcowskpVHivHW7uuN5zTwsxnbxAv2xFLwbZkJj9MRcct3Ayj
oz3vyfUm2ZXCeq0pd+xQN7/YpR+ckmAKTlkQkhr4sU7g8889H9viCL42ChMoUt601keRFatZyOyX
QXZvm1302A8U/kod8GJtGYeyN7jxVBXQr/9883D/fIrZxFLSNTA8jDW0Dv40PyMwk/T4TffQOYSq
Uu1BI7gZqQfvioZGnGeY1KkHTzsPJXjUppjAMrj+p0l09qkZie1ZVmMXlVPrOePmx16ywhAY69Vh
IDNzLf2ppvMPGmWqoiN31Py6rGldz72RTNhlbUiK5oFmdUjiRWSQO8bxy4K5zWYsivGK4bWLVnBU
6zrz75CF9P9urcmt+r6aFxytoPTd6aQVwqbwP0G1iyCRfJVNHpIUrfKTFybiXnjMowuzib56uvqW
qlZ7yIz8CTbJ2VFtecniBL6XPdwti8BKxjtAY19cJHTHj+1ObtgbV7Vy7RBO9A+OQuzuf1zRzAGB
3fmILV2Es/6fg+XWRLJGH4jMxmQsCUuidYDKiRvs8hLqJi95yudnu5ABNXmmRNG8umz783AvNqgQ
VF6Zn1EgQ4gNo2j750HLO5fPQLXtMghseBDOM4/ZrzGnBZxJU2easmxbFmSOqp/rDmFLZ9rx5l6W
2fnjkGU71o5/vW9ZX3Y786cOfOqylk91c9ayPj4GkEfioGmuGbFEJPvRrugEopsfq8sex/HROqTf
l5WqNJtrMy+WVS31rUNiqztTj9ofmz52Jp0bUCuDb/ex7eP9TCbhQ9UxEZnzxy07ls9cVpGx0o5y
GZMuO4re0aH6xwBzesOkRlZ7+6lU/csovS9FX/pkEQv3Ocy/L1uJM6gpN4FkW1Zlhuy/nLpsu6xi
htKITs+TNYoT74gw070zBngaU13pu57BrXaTuD2cKrugXD/vXo4pGzIEaWUfHatwL17ad4hRKT0e
NGXc/lhd9tDkdy/1vJhaE/lFiJ0i6LpNkPv6eVngWNDPrhIu+WwQKG8UIBpwmDX+gkSdMiOoLrle
1BcIZai/VGbJFSmG5WbZsyxQyzQDHSWOhI/t7OzCff2xbTSBqAmDzksq9egeCPZ2EpHxhKJZPPVw
vDwewA/LWukABOFvJvN73plqdHQgyYb7ZTXgxrWj0UCo+LzX6L4ElUpJjgAjiMvkxJWyMKEtplZT
J6AVRvldr8/YqrK1fhyTiSa/W3aUdOR/HtfJq4Z6+i7KtOBclx10shlay3wJb4JsIvIXWCXOkg4g
A7P9skoxnIEn7f3Lssr8fg3pVR18VARU3nk8LItquZ9D05UnLXpCQMMTQxrqgfxDOX2SKTe81E67
g8QqcjIVbJs1ZgjgSKTTkm2kf42jqdn3aGNuO6V+LgRwPpEmt39sdrODPlTAWn8/eihfjIppx/J+
Ql+PEbGDx9GI3Yuhme4lFpQauaRw2rScQPOmZWeYd1R/C9vFRtW6P3djdeEs4y0A7dMfx/3cNB+D
/eE+wovA2AHhru2oHwt8NsPFsmtFHy79bkhzT/06PMhJ8Jebnm+f6Pjyl6fClfBSp7t6dq80RLs8
LAuifxFn1UTYLquBsqrbjsdkU7U6ebiBaDddRYhZAaobfFnobKuaFBZrBjMWyZNsreA979p3my7G
J4HqauPiXbsEschPce2NW8MupsfCcz53wN4IV2hul0VPyf1WOOBfIysN5tSFhmaGYiYyLz52LNuW
vcsOq6Bc9PGOIjdANPhakbzB0i5WVeMQSEUsu7110L0yApExUC1dwDKP3qROwQnrT3HV3bq4Ik1d
N/pAXGNh0v7BvvNj21QVzomMyJpe3HzwfFw3H7eswS38+f4ooS/wn0cSwv5jHgKCyBS0PchURM1q
IJz6fbxJlrWfUTAPtkPKCJLZSvlShFiiorZ46P4PZee15DaydOsnQgS8uaX3ptlGrRuEzAy893j6
86HYamq0Z+8T/4UqUFlZRTZFAlWZudaqWuvmBuMyTMzsjXrj4WCVrjarQOm9pVCzrm2QeSu/9Ys1
IbZgSS0WrIxx9hZ4HiylhL2MqT7rbqPIR9/606ctTOF0lZrxW+DE0mrs2vuYMH/OEet003+dMH3a
+Uz07cP1027CN78VPZgvBpKoXU5pITzQRkBhpCwnkIhGbfrktGqPOCdUV6IrBgyrv7Q8wA8azF1P
OSCDUwR7segJryqpo3WYUpnxWGj0S2UWJUCrhQvIwucp/LuWHXjkRNNS77Ovp6aJWm+edMg1i4Eq
RFENdjk/2Ip+Atkzt3sABLrs33Qb/lUUM5XtoGV0x0Q71P7wGg45285+SFQAlz0YgslZrl1pBYMP
9E5VjWIvTKpXNvnu1WgiZ5Er4wCWDVvYqO7VChvEM6jy3IquGOialvR/UiJtzSx0oCJOClOSCWWJ
rk3yRes65bUpmwLKc2JIKK7688+uGKwnj9jW7h4eeT3KrH51s47yZeEmTNCon/Uqr649O7XSUiJO
waB+Zz1rLJTMsalHlcNJvCEBMiuGKKb8GBLGMkW2ei2MVQe5lDx+jcPBzE9Ow5beaK7eaCrprm1g
2////GSmEqF/bul0mfofoki6QrGQMYXT//mjcdWy1zonCde+5UJIn/t7aVS+e2VgXO+N0ilrTy/z
eahrUQg5ryItIp0g5lRgSVVFZ0yl7pTW38ehPHutQFDtH0uUgT2VglpnYdLDiMg8VBsbJc/OYaXo
O81XydNPTVWU1RmI/RnoMgkqWFjvpk97kE6JKyMmq/ZP26ChQgb+ZEuxtHtWjdI5NzIMurpeaEvR
fQwMUrSSpVY6lJrqnFWog7de3t7kVlP2omk1Dw7Xjqz6QlzqxD3R/h6aiwT/7lrYIpkoZniRWtd7
BxI5LCM3lSEgpQtIby5RIfvKX10cUrVCtjw1/XcH7ej50KrVwdP74LVF5Q7CJ/9d7fNhk/e+vBTT
+4Kbk/lTHvz6Jql1fSPSt2hVtb9Qj17fbJPSFQIx8lJ4qF5SX3wjX4pBYUKbzCNd36RbYbPifgKG
kvcVo/cm8a812I+jeAFjkBCBcioOTdOLuqZe3EaEWtCLh1s1iReGCseSWAwicw01buMqPB01XZrs
WS62IX0dOXwQ2pCNmzwRhHiciRcQRJg3s9fLM3zTuzLL43LOQ+7bv/mKqZpafh9txVpAozrRSiTq
K+CBJxnIxU+SsS+6M8B7a0wZcMJnu9KKKFseJpbgyYO/sVU6/YecLLTIhNIaBOVljPtxU0n6uBHd
QINpw4UU6bupIiLV2fVfkP99780xegU1PsLlbJLZmBreyLgUA1rgfw/lkNA8VJ0T/Vy9hb4WsUOJ
uPu8MIsWxbwWjEPSoD3aBtFT6QRv4GBRIp96CjC/S0PsyfOUeRclqCPb41VujOTGTnIr1bqGKIfU
7Pp0RLFg6spwCS5MBWhr4vknkhTFXm+l0b3YrSRTfAZs5e+eN6lANXiLTcTLBjs2N6JbR1W1zwOK
dDujdHNIvPNTD1zgNLBBufmWMaxyK9UXoqsiQQ/TRYFk2vTzEz/ESUR2bfU60ooDx9zln32fwNS6
YVePlvCv320kZdqyNGzoBxJjT2GCcVFaU32ZeiZB8ouRytqL58JXOY2pKNqKsZzt632sHrT/wzyx
pjyt8r/mTa8uXuHz9cSrsx/Oz7LZfBuNJ3RA8u9EcCkkZGN5RNdLJ4SaUH3cBfrXGggH4S3lhxdA
/9yGtn2pBynYuYECylU2tVcjKi/Co+qzn5ZWlM99IelUKxnDhtr2AEZk2GOFR+a0OwtphS+6jqi8
lpcvI/igdaijMy2VobRCSbC9GpEjk9kr9C/6WL+q/VS/9cW1M6roZIMKx741v/h6gQKS3/fXUIKo
VnKScS+WAQHg3pcpdB/Zw1/LEMxhmeNjmawESd3JpbMHN0bt8mD/j7WcErJksZYtZa/Tb4i1KkmC
tjuMOevFmnaMHfPmR/z+xS+ZDfR5lMySHWNq3NQQ2LFrGa46QwUDkKbj+IcCoDFsCtRJxJ380RWj
oltZMEtw7mq3EGR522FEhF01KFgDkgMHeOmjKJgXWf0kGp26ti75rjuEdg3NuBncyXboZowzL5f0
W0lq4iZzCJILN3vqHDe4lUHyHrbq+K2Fi2tmJ5F8cUpfPZTAOBdiIOqCTSupEtjIINlkKC6vOYw5
k5DGXDjoaIssis49ANkNj/cNN1XzklXI6GGyK3xsztm7Eu2VZW6eMDEjMsBesiiRoesQIKilMN0Q
EOZODu8/1HZj/w3ZU+QW0+wJrbwQ7amOiCZflluE5LgDJ/yLNDVhR5GJraU30w3pGcXRBvd8Fg5N
CnE1NLPeUQxmQ+HPXRgZdqIrSSm1+OoaQLAVVuqF5xcHek82f0gxuypfU76laQ/LP4NEAQv0pOLc
KL+Gdb9Izcj8YYD+QPy71a6+WpZbF3TrOocq7UUN03fhYfr9E3XsR84w7cs4QgaTNYH6tf+88gzp
b2H6vBBevtGpXz9N94tzpFfmeUxs/6UHa6TCdvqW5nl3rFPCSPrUNQZPW2ejBmE96f23urFIPyKz
vI10eFEM7dSkEK87hQ2tdVtMp5uSAkaIVxF6VQtkxcPcPMk50nuvnIBAAY51eUyU8KPJw4xNqlLv
H/ZY4wMXHg9bBYjSlPN22yb2FHz4nB90ibTOI/lvbivuRTQoISvLToaqVzLqD5vkNtIGlqiShDt+
YgD0fHJEc2r7MImrPPreJXDgpSk5KOGJTuNrEQPk9VP4SLvQ2TmQnNiGb+70hodHDtbgErBvnqey
FKx7G0jjrCSstqxDD3r+aVg4xqpFkq5A3UJFRUSCUB1ZX3CWG9B3zn0ZqaBAMoxrHd2rk+y0zSUV
MVF66tSL/9FTQ4gi54yhPtdcZCWsrsPUtMPJHtlkRpJqtU9mZDvnQmvTC/wUVCB1JnIZsI5dRFMB
ity7BuVtFFaWOdTolaU8e5QaPRk9Cg1TL7cahRtwsrH8Xr2InueHLbnJgmfiNAgTrrmInTiGoISu
CuJiA1jNB25fvLue1i0KI4nWILH651yV/jalvPwJ3nzTq2317qDJvCD0L4EZQ7AkkjzugV4avate
uhWupZP+1UiJ8Wy3FpC8IAKyGBT1xUEMBFFOL/2ZriF+CFGt0dSV6kTdzqrUta8EJaWgU7dAjqZP
/R4QfdkfxZXfDxwrPp0LDWqTnZLY7U7iWSNcYJNe6ShM7ktVhTd6atw2Aawk5ybUxNWHTVylRWNT
tBKs/7CLrqH7r30k99uWCjOCAtPUx0pIeUonYbsPyNpvKw2NRx2gb6irqnW/JVnv/jXAsADIzPgx
8tFx90/C29gr1gqMt71DYrk99rqBrjU8L6+fk4Cfz2q+nD/cxJkeGUyyKXpZwaMdL7kj/UR5U30F
hz/TQPN/AeaZ7VCjzxcc9oYvTs4OOIgrYxLo/NNNndySf7pBeq29Ziqxs8lu9Wa6SxrvzVDAOPqj
Xr2OWkJJaeJ2P0C7TfpoljdTimrhQoT4sweESlax9964aQdguzTjko92uLZkY9zbqhnv+5S6CWMM
EI8cEru5hEV8CWB//nuSnCy82vw+qtTzt3Yc3ii5H1ZkItu9LifNQQUIvgxLrXyW+whadChwf/oZ
EDm1qP42vepNhunnrctiNIeSwD+HoS6tUPbehKh6rtJCHb6ifScDjvxi1Eq2GUK3n3ixh69h/lOY
gWr9Ye57x5uN/Vg/FY5TLSUTkUPFRWq5jOWTK3nlUzWYydXrg5dcNZIvThVyTFQh5xFdMlr5rOWg
cqLOr3gxR38hZsOFND19lGAB5hiQaYKeg9OG2b6NtPSpCpCB1JWewuww194yHcUzq5JvFFkk11rq
nqAm0oG1pv42yBttEYLLhkvG2IFrC5cJzAIAoQ2qz1VFCc9BBkF4qqt/iV5Vto0+g2Iaze9KuXuI
AdGQ9YnOkm+Q2gVWKkzWZBL2NkYwt0XfGE6ioaiRPw6GL7n/0+NG/apVyPMUcR3Ohbnx/GShZmO9
a+Nu+BINP/6r1+haH2sFww9N8aXXVPWluQYT2AaEqXX1LEjvTc6Lc0KxvEDuxTEYa6Ne3ftKgsqx
V6jBTupH61qA9L4GQ7ly1E5B3R1TqzXKuasBYExj6Ujs1hrHg2SN+Vphr7+vzbbep52WrXmADpfa
BwBS8Ct9dRUDFboic36YXbDkocDXnRPkMu9K60dixZyzUOEdguSlDNEFCOQsO2VAfrctwMgNyhPe
xRybcEEZffwlVuRXQv7632F+NjhyU9+MskqXOkjUQbUGV4f8H1fD5+h/9ZNa/QvlEtUtKJq3xhwL
ikpD9ehnrj/v1UFCt4vaiTqJ9VMx5tFVG+y/IlKq7wNMRQsplgekjELvZVCcrfA3bd1capVt8svR
s3cILTzL877C1ORvvJQjZ9zKNmrq3YnU2bI3huh1GAPUkdAsXFTjaL1ncv0DIbnyijK2wSMR3Lim
+vZ7RwXz3Ors+BhDL3BjL3wtJn+eeMmStzpuobpAx7z4ofuS/g4XWhbYpz6u+e9wPX3RaJpFgc5k
mxpXC3TUCAoS3vTEoGlUH1cAU4NZUBnxRtjuGdQ4GOt1UkPDIBZ4zBOTVWDLKrE4KDPUjZ4PwCQ/
G+459X/vKgQ09+PUiBlZGBtbWFiWoI9+2F0nH/kXv9gG1Vmkx6M9nCDxS5nq6FGrpb0Ro14/pMtg
HJyVGDVIra/KUk+Xoqvqob2xJRuZSjONX/jkQ9JusJmJUfEadeb9uPeKriFfEu2F62Do3c0rYRCZ
XhQugeQlykPoV3ID0H2UL/S+KW+cJZS5xO18I7pFlflH6GxfRU+dPGKjhH6kceS9sDl+FW9TPWYv
M5KZnRtatSqH0rvcZxSNv/IKP15SPIVIsBPJ50A2n3Q3cL4kgFDmHl/+i5Wk9jqUmmAH8Eg9VgM8
0GmV5S9WlOTsSbPxp8aZUfxqFM3+bTqbsfFCMupjuuTwlYe9K1+Cy2/WWsnPSwp842AZHN4tRe5f
1bZEtDuIICeZusnQ6CtSzh5843S10ugXoeGNGzHa6mhglLGi7sVoXtUIkPrlWe3T/rUnF5nDtH9z
C815ZlMKnI0TYFEPxQaKwvQErV96TyYqBRjyxJXkpcle8C0srGKeWYhoiNzi6Ocbj5rWG4Ha8kkl
JHDPQAYKPGIRJ00xyfPSdDlKEmVpUxIzo0Rjptjt0oOF5ClCt2PXSZICI9KvI+c4vjVp0T8JS5+k
PZRGNsQC0wHUy4cPf+Qgk3KeJW99oEJ+E/m3zocBKiahhJiT48nLIM3ZqVBwpZ866gkP6WDOf7NJ
PIZOgazWc+Gt84GCY6YRA6WuywekkebCrrSFvIeZcdcVfvoM28+paWr7VGp1+uzlSQCBzeCsxWCB
hPM27okWitEhSoxta9r+TBeK46ppwYSc3cbGCPfCJDXpx5WwPbou9Fmom0zThPHfpnQoy6CikvPV
Lp/VoFPey6jON7aCDDwaz8q7p7T7FomZZ79P5UMONe0cLXLlvYHYYVYM8kAy2nWvMQASMV1xUK7L
I7PiDFUmiwzc+DyvQ7AwozpFs8wluPr4uS9r7QKA4EU8zK0hUDdKlBFTnrzEJLsyo70Y/c9JwitJ
+e+YanZq3wBsmHQ0tm/sHl1xVU6j4kpFoWxjKspa+BpFxrf04fy/5/6xlFjhDxtyUNEyRyJmhhiW
szfSFlIAcWn3NnJtIIuWY5KrW5OnYbBwhfE+9NuERBtCEJstzKTTKqKhDGHMjvcFQRN1a7idn/Jc
WpBS8LxhaVA+N6sgMVFng9PJp8S3x5PtFGtulT1hr+TDJOwwpg8bCMd/POz3qT4i9bPO4j6m1clo
LvIm707dThEdMRXyUMgQJkUNMh+8WPm5MpmBb40S6Rux6H09TaUid/DUpyDyuJPXfF8imCBO5CHA
AE8VW4OrHe89MSCasi62sMxoqLXg+7BbshKdklb/6cdJuNHFGg8Xkw93XgSFTUT18yXEZdW47ULX
SeU/vO+zOdNUq0ir0YISq4lXaOMiPlWp+dSZeTtryLItWzmun5Kmr5+iyjmHrkVF6WTSrMI7wmZ5
FWPC5CsUxIhJNTKlMJM21pkAdPLHhHqaLiaYnZ4va8uulo9FPl/FDNnMhNxWh2wbKrK+CnOnRj7Z
/RL0brC597K0OWpqAOes6AcWXx90pHPETRkRNtEkFMX3s1FO4qUnq0DQ0v73YeFdTFMobbXXQSh9
va8qbGIF4RLAG4AEK2S4jxcWl2IUxg9tFqDItqwHZa5rFkiz6T27kivDj0l0BFUaGmMY/s4Hvh4O
BZNHDWxHuxCj45ja8zqzi4UYETY4HFRq0iZPynFhH2qokbobxfjH4gE56pGjr3DsvOgVwAoZZ2/I
bwG4wZEUx8m14/xWp2R3FWkIFxIs5vm8zZ/HsSReLwZ7K1pSl+utHMPIbrWRdhdKExdiUCzmQrk1
98yOmuJpAiTrUylz9CoGxSRXohpaKr/UpJw3IqvlpBbBPtNW34fKbLd/ZLTayrjbhe8j+v7p/9sa
9S/fh5u4+rQ/AvHCjgDefW3Ru78PNZ/bDWpjRRIe2ISVVxGF6czq+i+m0bYD0jltdRWutdVchUn0
ROSG4+u/TRRriZU/Jybt+K9riWU+vR7Li5c1jOK+/D/X6qf39U+TmCjW+vyD2lH7ahfTnnKKMX2a
hafoff4F/7Lef/s0/mWt/8MH1PZysofJ5Ru0PmujtvSzVFNY7zppsgIb6S3FBhLacecapX+JMWEx
YIydm35nrUUXwQXIKIfhWfRG8lQ3yIxDaIJAZgpbQdhvmdS+jypoNXeJ7h1zgunIcssIzS7UVDtU
yGhuxchAXvl4H6hr6lTYtvIwE+5xrfyaCdIFaYwJziSM6TRi99kxghbloGQoLMaKuQvU2rlafkDT
sLuHcBc6+E9bDz/OEvKpZClcxEAJ2xQYi8okWjdNmxpqoPe5kyMYNvV8m2hhkQYztVbtq5ik1pwk
qEz5/jD1FNmsqM8358ImZjYVbHdylNurh23Un2CUOTa2l55FOkofh2fRE6mqz54Yg8vzPiZSR1Ov
SNX0/E/Pe4qrjZ8mwrgkeK6QIPsa2FqwKKTR3isotHLGCJ7j1vndHoURVZNjdNRsNTxViZzOHQlJ
RU+pwpNo5MiP7lfexBbo1Xo+/3Ngcs7LgN23oX/7bcJkF93cof549EEv/9u6k82p0MRs+UmJN3J3
88D5SqQ0obOB3xnWLhmyF5hkuEcP5tLjxPRxKaxhmEjqXHgF0JmaS3F5twoHD8Jg2JqcZsNfaK/7
aalA2CzPJqhSISLRmpaNZjtNFcfOflDlplk9jGkiEW/JmpXb1nK3DVJu3LMmCdhOeaOTLWFlQjpS
WO9jYpX7ZexSs+/X3abmtHAqc5NzZqLuC60MrUVSjg008lYxa+oKAdvISn7mHNc39+G+puJG8uVj
m8HPsu69DGpDD5rx+3BdILU3lvuc8nN1dl8f1salrvUWP8guOmRqF6yQV4xnzVT5L2zJkHxcSTrE
urNMjr5EYWdsylLxN6qcEdbxkkQnFtb559TvnKNZv/9motDWJ3nUPzfpAF3Z5NUnFhNaeXApyZgU
nSHVyM0aqgbA4XJYNiev4jloaB4sHFODYAPSyGqTkaj/x4BwthXpGJlBvFMpQ1JmwuaomX6Uhq2Y
LiyP1VCd9bfobr12VhFsI19+kSpZO4rGyyR3mOXW8F0NJHf9m01clgOFtFEfIW7KDOdzmuhKaMUv
zCqT5k3FBtoiJp27o3fsIrZgESqeR9F9NMJNDSlRntwejVUnxpK7bDM3a7skZbhWRNU7RKbxUma7
tqSgzr+Jwa7/GOQTgK7aq77F1TC/5y/g0IrPU/ee6hBdA53w37pQ5P7e/WOuy6gCqhKWDz/akdsb
bySLEctOmnAja/54U9VE2Vs8o2diVNi6uNpH4FXPwkRFkL6Ua5NEl8t8FP6ac9sV24d/0iH22AB8
39+n6069cUOOSHX7bhDAV2YmAZ9TUljZyXTBz3t6TvgYadnTbwOTixiFIapZmCP5soUYbr0wQQBz
Mk4+f87754IR+ai5r/bjxBYpaSsFfj2buoK6XSh9E6GEPPU9oxjOIyyXsIde7qYGDrW7i0j+GNA6
LrVeU+aK5XPCLKTqh9/ZEG2FfnWASbq8N56GGmrIoWyJ2J9PrA6OK4hY9bcxTa1VpNrdqrAAe7lj
jBh15Q1HO+jkrW2HkGvaRINC1dNJ38bGKSP4AMNWGXz3plp36MJeg9GOUPSVqnWn6tGz4/5o7WjY
iwbayI+r/2p7uDRaj4pO5n2TTWnWUKVkQK62+3OHqI4ARHPtXiMltnKiIW39m52sQrIYwZzt0sw5
hqadf/NCkrOOqkQvChXrC4pQTL47Rb9WkViEpqVK9wT7hnVdqdpZSVwVpllSq23rKbOm1JJvZKNP
fqg+Q4MuUS6nDKskrY2ViMybrk5apGndo2L13Zt1uZ/WQVwcOxPZR3FKF3NqfnZwK3O0f8zJcql7
s09ExFCGbnP3FMbJeDACsNV10rbPyEZXN5mI/9S5N1pxQ2y+mrIJjBeeOh/UUt3IhMV3pTeqi8jJ
YYzQ6ivVkDUp8gxyNlIIIaHunWL4xly8JR0dpEXV6vFWdA3K/MSkYIjrW67lG2EGsP0xSeHMDc8o
YvFSrBp7X+vfUL/ynoYg858KaH9XMAhDhTvZRBPESkgNuhZtHrbcinea09tHMSu0LY/svIyY+6+F
XF+TNqrnq4Alfi2k2j4c3DkPmoetjuW/x9YhReghkmmhuw3BUOUdiNv51UwbFO8g+gTezSUFBdls
aNIAiMXkZOlo5kEb/stJywNo7mAlX/7mJPsenD3CX3j6CY/ijM2Fs0j6r5WWN/sOmiNU1YNoL7qA
XTnf6M0LKN4YCF2RXkTjpkp6SbRkSTCnOwoTjBT1zuu7a24EhXE008xY+dS52aiAorCnbAIDXFji
l+oqm3JWFtQclRa/52kcbQhSfpjT8KWBPUcmMdcGlkxkNFGewJ81fOtkd2tO3baR7BMSKBvhUcMj
UwIyrlUlt+ZN3/Le/2hC14afBraU1Fs37cqyKu0vs3utufcT4xzTM1R56VczhaKKqO5BlqCA7JW/
5F4rj6KR2MPer2A9DOBIneRz/bjedzGVcAArfr/hlg7xcpDbaHq34SGt3PkAY+rR7g5sVOOjbwx6
s05TqZsX1NkuxWCuawVcPIHS7Bxr3AobShEOj7gA+S0b/ZCD1TgL9kH618YuEfNtHd6pWnpPZGN+
Zp6kf+0d9pAUxoN2T1IKBgILitVpQgg9NKD1mKLeRqday6tlYOfOMe5yal8/uwMiNf4c5YX7aChG
RdfIpeO9++kckJq8wnPr7RXP+yuTAwc8Wecte7tQnhtX9/dDiICsW2vKs11Z2cWRra0YhK6cpH7V
zPK+Np+EKYmCn4WWopQyzYacfGYwZZ9CqrSwuJOSHDM9eQXNcHaw2iqNF+KyrdajHGv7+yjAGHDg
gcyDIeKR3ZeheTBiZOW4MX4T+3OVYr95O9nLFugFqr/kDbSOz8GlhjcVrV8TGgpdxCPEUGopRsf2
dTzELoUl/Paabe0F5aVzEwgq28T5Tsp/piiN+dOpgOWChstIWRUkNz99U5Jxcx5ttvAttEZ/yWWC
lCjsHNIph04h05YASvuV5AGlWqgbX+Q86jZBarsbM3TNc6WToI67tL26ZkWSk6qsmaiv0ky1Papp
4M9qt9VeRFeM1omq3rtoxvkoF2nFMWiplChUuNwkiM62LrwE15FwIND2IEWCB9pRzdXe/s0j8Q3n
lI1tSv6B+HjcvfEBkJuYOqIR8XBDhbk9h5Nq/seACKDDWy0msUmC+194qL7/McEIyHfWcKTPBpEe
Lnn6GgaC8P7o3Np0XMXTc0b3XHcXy8BZw6kr9YO1cIPOIu095ZR/TdK0xLlVtfzbpB7ErBSX53yq
8Dammm7HpHIocpJ24Ysi8MIr/7MPm1y7EHO6qW6cIKk2McxRhT51he2xDvgkDxIOXKLGgx3PqPRT
Xsnuzi/SHv30AvrEAio6rcu6o5Rjuw9IuXaK+8N9ktvZ3bnTLP/Qx7DS+6UZLIe+UraV47/XFSx/
S02RYO+CB3QmnO/zTACMS+Q5yXdNK1OlxqvZZNoWIDb8ZRIO/Vm4i8ZrlFeI1jZUCCQb8XGIP1KW
A4tJ1KuJrvgjtTaxZsjbJnebcBZ+wiY+AuGsfPrdP0/R16Z5j8/qMU9MEWul3ytu6ZsgCg66WpoH
v1HMA7TZBGoffXEFx3c2C+yhWIlu7yXFhw/8dJC6n9jWtVtqPG6yVpA70k2jPZlTE0u+tEhSUguD
GBFG0VQU3QC2drR1mUbdqWza9nSfrVnvuVNVc+gtQMTByPylbC6VXDkUSJYyuDY+f2GGmV9fVnlh
372I4r80USyRBhylJ9mL98KrDfN0O6ryMCtLO1/4bVzN4ePSLqaf6Je2cpSDPXD0nkxQBut3e+kk
666Km6OwiyZHYmHu9H29JiuszqOgQfw3sxpu3WUEx0rPVzuwyFJ/2qI+qa7J1Agbon7ATScX0UAW
Drdv5Dpz2/YKE7KwXn4ugloGG4WAQ9b1KhoPvbF0wqx7HWL9tcg082ceVzsKD5L3/+qad+arBJPB
T46gxHDrD1dPU39fFQ2q9nVyzaZVy/9cNa87B8KbbG5Q9XBRQ11dWGWbLoVOu7BlQ1Bv8lhC9Auq
yIuwmU5XHQe4VbRpljCJJkBmSdKl/FSYrnXREt/b91n01I8aei0RjEKx5srHxMiUY4XCywDejktn
6Jy5Jqf1omzcX8ZEkYmMTe4DHHszYgH9WngL22+zm5icZ+goYJrJrFGIPa0bq425axV1RVZH2ZuE
lD5qRy3jkFmjvO29difbQHyiOkyftK5wSWsozlx0xYCiyuOs0fJ8K2zscdKnWNlzPKwmvZH0Kcut
bhcC20Nliq7wij1HWUAyLC2FixhIZOlJQQ7iIDycLHVPidmtHq8OidSwVvqou7+6mOTqows4pB42
j1eXK3XWKWW4kx3/2e9UtPSmpkTMi/8cinvhHyZ6P9lUPgT+K6wJvx5AXCK6Q+/J9ylhJZkbZ/Rv
sDLJx8qE3sZJvYPTaJAktMZu9NEwEI3ZOP0pyMgTwOdDOOwfdhMqOsjsLLhPiEWKcF4a6u1+AMU2
E5G/wG3aPTzcbLK9MIb63jcP6nQfajLd+K3rIhSwsALIdoTLv/k9bCXpBnV0qPiflhNNO13ZjbWC
7ME8gULsZgZBql2pm/7N74LsUBf913ucYgpWjJOHx0ZhJ2yfHiVohZvjOfU28KGxzABXXfRUS2aO
n4xfi5oyYFVRY/joKmlTtFJtuwhYAUilQhMWIs2yj5bzl+hU0ImfxZVtmvF5lEkD9m52eJjE1ZiF
f7eFDxHjtIJwvV91iB1KrnZVkdwSKBzykoh4Gx0acgJ8Q2nYZshQYzWdspiXhknBJHpnF9PrjIsD
6fhKT5xi3hABkGY2WK+DWzgH4SIaCglDUMDdWo09wDiatoUIgjOsYLcJJgyihuhbE7XatonVQlso
AO5OcFrebcLNp1ISzFhho59DKK2tS3MbuNXznxG3oPg6ynzLQ2vQnijWyGdlNaqvMF+58w4etKuj
tNkqzPT06IdNtkV7F4UVuQTzM3JAT3Tj58D9dNpy1IdHk8BhfqDSz1FXYXW2XU3ei0H2p/IqUIfv
dWUru3ZqPJiRIFCdLs1h/DAmSazeu7xphgfVz2ERT16tDtEwjfD/viqLtJyVJM4/Lp3ynayvCXET
MFcIlbx1UHQgZPm8lLaKXm3o8dd2oDnAghB4sJX4bJVe+93JOaYmVdRfCmin9q4NKM+y8/K7txTj
nlOaC2uskU0h4UC2yRtWVCl0h1Y22kNWv6ft0O6djlg3T0ZMrVl9DD7cXKmvF74fVXPh8hgI9WM+
ys0uloJwbyMxuKeqMNw/usJmTgPiSjSJO1IMQQkx4dEAMfdM9P9w6sby6iZluieU4j2hZvmXPDju
TvTG6bQPkkJJ2/EqLF3byvsgdL6IobsT8iCrcIAi+jEHMnl/3pUeQa1pVdGESrUlZx6cRE82HfPk
KtnqsRAYGWsDfP8NEbl1TSbzXE6NuDKmDR35LP0+YPduYc3G6Au1byqButI8B7pvneGKqLeAlX78
MX0Amb+w0gFCq8n3Pt3WtAt6is7uYzULlpggpAZEQ72dYC7EF4sMEbyVgORLw/gBzpfsRDk8uiSU
nnv/nAQp0HPb0xF6kn/qoawckN0E4k+Mc1xkdqYsDB5kS1GS41SGe0Kd7gM0NlXp2K79NvpufIw4
gq+57004j4FYdJOxSayy76InmthS3HEmLgeEXH1T9Q9DakvHh4u4ClUfrT5p7JaqAo1SMVZfdKk2
bvFgz4bS1q7m1Gv92Jp3AG02YrCsJQMup+6Ytn01z/MEOlO2ECH163A48eRztqVh0K8SiUJmsz0F
em1de+//UXZeS24bXbu+IlQhh1PGITlJOZygbMlGzhlXvx8sSMJ4LP/17ZOuXqEb1IgEGiu8b+Q8
VdxfV2ePl7CbmyTfEjEmkbNw58CZVVTvej/6mDj0lu/UpKO6QBs/eWGaXKdFCvPYg5gk1+5zvgX0
U0DfRRRhOPJVDg7rMvHJQvW3y8ypPju5z5uvpQP2qXu86LYLKmyt94C+MNVNhSp9AE9f6sQs7o7G
7djLPZgwFm8ZoPQr61Uuc5V4TFdwbPhldmiVoXKC/AXwDZD+dMmDS7vJnTNRArdIhpIkDzILFnEi
g8HzC8SqQ0i/516UmyPkOj+8ZV3cU8nXBbFDUSaLNz+ZwZzAXgV3v8rxrZsCo+JOh6PhSIsSjUXm
SQnN8R4oxfFe10K+cb/EPMyVnKJXcNgpj+xXR28xi4+V5llHufDPNZZvWsd0Gonfq+AC7mRLur4r
OICfYKnxnlpdfQ9dZn+1af99kmFq4vLe0RN4F0CzAJkZQ29mIFV0PBdeKOEEeR8SFbr2y06/W0vt
7UExBpAUH+NGLQ8zvRkfnDD/YGTAD/hWrXygp/ah76z5GTB6zi1T5FOule2kQdIeMntnQ0/7purN
+lKNQ3HunFh7X5f6d/Gg9fBGci37HMJ3elS0wrjZWdgQabAd8672veZObVWAIgcQkHTDp2Ze5HUq
2pqcIpTjVI6vXr/1t52GcHvo8fz4p+McO9Wx8iBZbcjjnOPW+lMBh+FBBrfsf8w2HdzNdCsAXrep
Xvl6kLKdgdL7U5ZHxNjJhS97btvp+kDJZ/Jjk9wfHpuxA+GtAXq7pTH40BR+chSRFjTtOYPkmibM
6o9NJbN6nMBH5HQcAgABJlQx8/emeAVKMV99FpcgW24BvN3tRRSDmvFIcBXjIJvD7njOQDKjzC9X
LlEcPwuoJg3h42Pl5lTeLQM3tuQAaBlsTlVb6jsxi6Mxldd8LNxr6ARfpzAB00CQoRy3ulOh/RJp
WnChKgECyTK/pzNpKd0bQ2u878rwc0NW6cGiOva9X4YB+MpDBvT33L+Pxsk+w1GYH8Sawy34oKf+
H2KEDQpIJSX6Q6sBGdMVO34yl2HgpYzbv10eNoPMxnrK7+KJ37aI3gyAiMzCUbHvZ56nsgnofZTv
y1bdDMeYA/YX1QXWQxd/hrA3uLmpE9zsZZDZ73S/c1k4ri9TPB/+76VjN9BLAP1i2oEu1i7oYsSm
lesmyqwTSDExiyw+MmSL97Zk1anQPVKUr+02g6yNVfDsO7ej6280rGJH50ZxCfuCarbMdvajOmec
2eB3u+vmKruBsJXdZDYvFgAETrAPNTdPsxvQX8BDqBzAWw55nuqPdJotAbmsTpz7EvoGwy/zt5M2
vVdIIH5JHM04AkhP3+qASDB+16VeRaNdH9zMDBT0ER7Yt/lsndvEBYd6GeIsn8qLyNag9mTSdUC8
wXK/OCKKkxbafnkSp3VaN/lHw06mi6ZVpP/S0icPPyQO5QYqryJzkufPFWwPVmH5t3GRRLX5iWh1
VrpX7L68lZl7aUqr+0jBYn+nREuDUWP2X0Dv5b0hVv+AoTM4QmGsXKPGN97yd//mpdr8R9YWPCvC
MX0m1wRodxM+z5CVte9UPc/3Q6BCWRHE92vWtF0ypJLujAuO/8CJ3osk+oBXtB09S8W+MRxtD/B9
ehck/vSuUJv5Rr9uvMtU73McjckTJR3WbQKAbwHcbj8SXIhI3wawIixiMnvGqaYLhBr41Nxb7mSc
UunCUiEbLvKsvcum0H8UncyyTPsUmB5QTiFFxc7yhLGWoTI998nyx49pNuTXTQ+eznCv+O5ZHEow
iy79wtll1or3JvApKoxNOBUX9qedC331VZpq2yiEoMFUvtBQDuWKYjqHuYzsew1QJrIM/nzigREe
4KXVP5SFUe/UkAYma271DxMs6qu4WXsoIO5FFKuIaku3TVfYSfw3PRQVXRO5f2cp+nyQpk7XzYYD
hUQxODq0fBaR8ecYufWTBpv1p/5uHObik62ZylHlmMyj9Rt49N2zIE9QnEo/kjmfNmiKlmTAVR+o
Kx+mAHSLEvZucFFU0mtea60IGGkAl3YexCCACQIGnJZQxIbDfCf7WCn3vyA0nyFUDGnHpVs8sMro
A/Vaw35edEEQwMjwyyoz0RW+QgeEQ+tjohdg5Df6sJ9GCEXdvsz9HXHB7lKHcwTui4Lsfu/NIgPQ
bK7vyXzql7bTTr5vAmMmuozeJQhUSw8q4cVHBs0CD7rH8ZV+qJ2YmmV+9GDcAml1NhYYgbKZ34x2
2B0zP1Pv1MwJHygeSo4BWJV7JUijB7tRyJoDFR5d2yQiwAjD7inP1PTdnMNUrZKf+NNToqPfhuPf
nmM8tKMXU2dgmjxCuELl0nRObrK9gyY6eYj1AsJKiFgOgF6C61QmQBBPZHZMDsrXKY2oILMXQGmX
bwRV3j7wf+70OLhZfgeadzIPO3p4Bt6yTOUpblvlaXTCz1EeJ1eRRB/miX2FGkwHYKkArciz4rcU
MyRv5xgETW2khmYGWDXZR+57I3WU5zrvHwPV0u7CBf8qsWpenmX6YgiLT7nHe/OmAmHYAswvd5bW
hhsQfvNTE3JvcWNlOFtq1MXH0J3eNGBBXOPFKi68WxHgU0NqEjrqnGHGuyQBcWpDn1SSY6FK68b8
3uwIzQbtiZul8saEmuKNVwDxkOjaV5FEn1WReZoKx4f3ZvZXN6uHllqt8v4sfn3V+E89vc3czN13
pgXaTxxm2smc/PJzPHWnggz7n9CQkbqCPexR8bz6ge5h+BOX1/+kd3cJ38YvTeE4RyOYs2uXZt2N
3pPPgaJDHGqOxh8FTGSNpE7T2dy3gxZ/bxfeCnj3go9abEJhS1nPU9JZ3d3clya4QJF+VUbjQ2Oa
cEULJA/cGPG1pdJjt+YKvIlI2Gu5X+yKuQD0JAlxMFlP+bJ9LGc/A9OTfHSkpY8ubyW3XEt4sNid
r5/rmvRS5wB9DEVicF3TTeCnvrPpRL60VWc7B1vtCQ1XdrSbqoHSPW3IDl1mKQ8dBzKijG1BwaZu
fDZj4zIoWfy9NwhytUGWvK+VYDoHFGRe4DQODqXFy4UDzSE30XHmJJ5Z6lVkmeXkU38oRZYBgDmI
irz2qaLhfCpMt14Lp8xSLQ6KFseHfAx0GJzdJ5UX4Ytq9y1VEWMyX4dlkJkM0GJ2RzsO+92KYlVp
BC07yCQEXGqgd2tFpGobbuQ5lBQCRjUKSsEv3eYmq0S/7EFpgUupYHfaEFZVNVTyncgyrHJoN+5R
Sdpv1jzZ1wpcCGjXYdm7iqxxHLnq/AF/KPnT21e/6vnbTY27p9oFZFAH3lJzCoenvm6GJ5nFhPn3
VD/BnrPogkoNYJxSp2nX0q933hzF2wuLb3mT5JdXeiJND5XZm+fAm58Lu/zaaHnLy3FgfHDK/OtC
d7xztQ7q58prbkEcjOd0SnVq7mYL9srIeE89AVUQWTych16D9Rp+4B3cw8NXmeU0kq+zTVduOqOB
hMNSQLzqSu2Nl4yPALg2nzyfXH/vBCY154iAsYCnlcTxXZ1ZzSeKKBKgHrP+UUTDpygqcT96bVY+
EcD7Lmtq6Nruwtq1D+JkqXZ8CHxudyI2Wvcuo+A+1EvlsQVj+jme1IwyieazSDLkTe5TCWiYd4HS
e9ALmN41XQaPnCIPlv5MkwIZecJcJy8ul8ITTXtvTq1zcY002Ys1D1XrMQ/UNyKtCx5Tt+nfh15W
HN2cSjZT1aznjpKcU0a38+SHTxQZUZgce+eayv6nchn0OQrvAIErdqMNOv6OGGj5ZKjxCHG3+jnL
wXQRVZV73gVGqK92lUJzYEbJ2cqqivI+dXhMNe2+IYH/TlS9P4Hi57rh1WvTiHKSe/pGEv3oqlVz
lcGyTPvMuzQwKXl8devy01Cr/YkqoWbfZcr4DLLA9AzG8Ye81Dz6kVDJwIOrg6kpaLhv/NSVNehn
ZaJfZNG8rBRjyfIh8/+1nHQJpMHT8pocx9O+jUFakwF+h7rcVSH41Bn/4cA3YKHqrSl3ThdgWh1E
7RDd7HXqJ6WfoIOJaeeDeMFL6E/snleGPqBX2jWUy5A1kULrFG8YcxNV/b28fMh7xmxULnciu99N
LXG1MoNW28qn58qpafrLdQLeNo3DO4DxwgerzO/ayYlAQ/T7T/XMiWhNJcIvrF6sVDFgIVrOMaX1
IacN/Aken79Erc4EAimXMI6zOU5HeC3jg7rE8HPQvu5oFv0CVCLlNeEvcEIx2Gn3RdxELwCFMhOj
i1GkF4iEy3IxAoOyD6b2rjOK4Upr9HBtg+DHTOvGl6LXQ3EfxdFbWHwc707hi3OL7PpzWE/VJfX7
6bns35PD6p8cOdHZEeVhczXz+J1cnmZ2874p80i9EHisLzFsfQYHlOHUUZTDk8mMr7SpXqg/CG6D
FkF0PPjDc9H5n10aLT9TKQl59lDww2u96HPoQEWVJFlIa2LSfqwo6SBvGn12C2+6jWHYUrjMKg+c
AqjXKKSdovC94SfZYdLH/jaPBTmvZaYuw6bbxLSG53m3yax3zVzfzRz2m7x9SpQSOt6hyr418O3p
5jR+JZgVA4DpUmyjJhzs+MmnHaDWvk/BAWyy/fukpbKuy+CxXq0NKMyZ7cETjlFU2hA9JqmVPfoU
MfVEHOO6gn5uyOs3AOW3O90IqqM7kCKVwaGucK+ODtecqr9jKlW/Ubj2vlHb4UNRUHYzghZ9dnSj
vvoLzlYZf59hsP0InXjwxPvDUidTGZ+MuRvOmZF7xxYG7qMHgN2hn53guS4ODbC1TzZkdaTM7Ek7
JUqb77spC5+dLkep9vGnalQKwngskEFLTeVq2/2b5T8yP+Yxz7K6zq/enno6JXybt1NxHrL2D6iK
SWvU5rlxl6+1pLBk+GWY5dtf+j+zXDEHrNvMCkltzala3/Wu9X192pdN+Y3rJJdBo0aNxo5/ilVO
NMNsSnBw6Gp2lBqWrGWQWeKGFnltENGBn7H2KbzFM2xOKDfH3s3u6pAqS9G/cPFU2zlTO/ldjXXr
QawvXHqtane1Dbr9ZglMMijjzC22TeduR/BZvbfG8m4sQJMUyegntzisBgM0XU5SxV1DRdeFG358
P6nntq6Kh2ymnjrTKGj26RIed6IEeYopSE/j/Rjdr5IYInP6BEgGpVvAd3HMT7q/iuTm2FX9PXRq
gk6xM74FhXhY6Lqty2S6xZPPzQsCyzT8ajiQgy1r0rh6k5QVv7dhOKZ+8lfVTf1bj9vd28Rwv+fE
Um6isoiuPrq2exFpiqvhrQ9B/LEBdfhYjU38Rrf/pA5XfaPXPUxp5GcPItqcKneKAXdGtIBfRg8c
0K03yTIfh1y5aa15Vkb/mBl19GmIZ+dqNQO/+rLv9l6gWVdyxg3EcWMIpp3CSRUgzxXXU6vJvybu
kw+kxNUr+hzOm/pkWZp58bMo26uaX140wAf3RT/ORAWj+EFNaAj17ho7+jiZcGRnS1KT+tn2fvZd
51C7YJ1QWeMDv768RMkwL29Im7jpguZpKpNwtWmL13+6vlpeeeQ0y3CJp4Q3T3EeHU9xuYMTAEuO
00KGEc9hcS+zvDDI4YtMfVlxz7v1fHPyqxj91qNqcDOuay2DtwhL+WOgg74Pkm8adBwU908JZ003
usGPyP0hs/NPFFs+yVsAMHufHb5qHyLwVU9hEPsXgAhasEFB0tbSCTDugLs7SHPVgz8p/afcgimw
H+wPPVB9T10/fREvw2y8u9gBhU5Ei5fqg0s7z0XEPqF4yNHKN5PT0sU4easX6db6ZLfhcx4AWBYT
dbzYrRk/QgQbHZW5sD5wKKPmsxzzv8bqPc886283nj5UtVt/riNwz+DNStfV6qgaF8I38SPHzB+r
az1KuU8HxbI6S4H0iOydOZefkjyL39OsHF6sLLZOtcUDKZtBFaV3+c+yo/nfqXrrUQNz8iHR3JCC
OgwNv0g1D4qvs6WaoHSW9dVxa+9uHBO6o1JdP1ST2T+lXa+ci8AZCQAk5b0NBdbJo0DkTeb5xt6y
dP+Tk9TfqMKq/gope1/ReaBHokDciK5GMC2wKgVnZBuapFs/OsNN4Q2KRPB8Ecmidqui6aaMq93m
s8qrDcqa8SamRoNpNA4BCBBxdZJd/BJ8hGbwUmpvrRDEJAZ+TeGjTbGdG+UPImzqkNKEx3AGXaLJ
XP38yiDOo9Hrh9ED+t5ddnOsKlPJRkXhpU7iviXB0EYG9J/aQwoH5segiBvIYOnYmYhDfkyNqrqz
jd45iNUD0utYxrN3FmvU1rRdcJ+4ibVx3Ge9c/XnxgN6PAqL5C5x+NKUFdyyjR4+9OGptQDloTQo
dI5eSzdpnuT9fVDWDx4AV8G+M0r9yfcoBamiN52mRQQ7GBJQMmLQLR9Xr9wq3xAcdG5R3tC8PSvA
YiqNEV/EWdbyEjTtAcg2T9suBkms49Dr9sGeQHXjVhTm556v/54MYPtArpX6oyXENA+pe4yBND/6
ABm8c+KxfZ6gwiR9D27fZJEBSwdXv4izwqve1VBB0SuBL7z3Sxqowcv43jpVeNn6LeSkvOhNm7+9
6LfD8y99NnT1zYtdmOVN7SbD3ISkcX4jBmas89LjZrvVz2phm3o9fbFws0MypR+ptst2srlagN5S
qaoHd8bP5ASvVfY+HuNsL6kFGWA35r18y0v8XhZXyVasyQyR1Qy465QAexEFpH1dS4hzjAera7z6
PI1Ou9MGilU0crkPfqLR7iVTOHSMh2Q3BrlOZXGd3mxe9GgD/wGoF3zUqS/6F35eVQCbp9tWS+tV
0pw2AL1tpeho2J9PxcgPVwy1Chfa6BXapeC0+9RFzgep3qqThseDZa6S2H5JYls8pewL1NTVU7o/
f3nWUWYfqbDwjtKTGwItNzXR+CS9tkY6VCfPCL2DGO0sy94CiiW2deDHtTd04FKlVRc+5f7Bt6N3
YpQ1iQPTXO6Z+Q2Kpa/cXN91iaFQ2N/8GDjaESRvHkSdQ3KrEo/W1F3stxBZL256YQA1JHbQhodT
SyEBR6eVAudFQEYocF7ILwI0YhI5X3JVKzvOC7tMaffwd1OQ2ZwjWiDGCEVV4FU2FYe9fWzxOhNp
NuAy8Pc5hUM0RaZeBIVfp05LaS7pb6e1W9BWyLgnPAb1qdwJipC5QA4JlNAmim5DIFI0iqnSJHT2
4iLOVLP51Az600Hauo3MCJ8N81su2IMiqeW3rUtb8jtB8X3FJrR+eEsL+j/Wv9Kwx9r/JzuSVug0
FxgMtXdPkdM6lDYYDjUJzLokciEes69w+2XXTT9UFhQFg95BdqQm425z3jbQll2WtcRPMioofm6c
e527M1WinJmT+Y/DbJd7slk0eS9i3o4UYy6zzJvUu9pO/qLTDSps0aV5u6dWGJZzP4iGZFf6YfAY
dKb6Ns3ndMdLvH4tq0R7Wy+GUK3u60USD9ec9EOa+wBhLQtkIKWxKzty2f2Yuvs67cc1CGI3+ock
gO2pKENISapM749qZVQHV1VJXlCrA1aiV19IUhDiLSBb7P2KwizBplmn/G3iFdlGoGteo9iI8hXS
jcDb2DQz7YuORrV2H5T0Y4EL2XJjKYwFI/GnNLuzPRzgnco45Hvuel9JG/PIq6V1lVvI7+A8vXhq
9y0FmQe56by6B4luJsV05xfOe5FwLe8gBVnYjJxQT3YvcEBl9Tw9G1Qs3Yv37zYF6RYk/qn31ntl
IzdEcUwWMFFq968gHD1AXExPnpM8bgX2i6pYVGsMfRFDZUge1QxAST+KW9rjk/Z+apvva35Py+e7
TtOtJ0nvmTxLDqAS8i4OF+SONIr3NC/1SNlEnVqufRDNprbNzlsIWULQkXCVIWunP2boTc5SgJ8s
//dqQI+tiFK4LzMZ1vL8NICfWtHqwwtdXQETppga50HIvUAO4yCwAPWLGBbpaQ36/xLXHIFDO+w5
UEfAGFv+1yZTid/KYMECBLqIpp9TyohWnU2jjunVyaN4hIYZPdJ7fKGRwufUNsb8Vmgo5wgswJs8
9tWbYdCSJV+qX6KTdv6hBwxq3yha+CSDMQXRUxIQEi4c3Tq9MuRpmJ1Cg7zXK8MA+gkhDLIYv3ZS
6F7aeSMk1BKukoCW3bRXEu7zVaRM4gASx3IxxCRgLsXwLV0ob2QgslKvMxEDtftWKJTDvNKLmJlq
9WD6C234QOX279bXUxHvp4SIDmVDwX45hnxzfBglx3T6klnpcNR0MJ9ovk6fNSf/nz1c3z/YBRRJ
ZeA+KLPp3ybozftT37TD1dfVXZm39HrFY0qKvQZj1FxwE2Swasu41a11UOluWFWiByy2Zx2d5bUG
1eMqbsvs0vrsdwYNLv9cpi24C+DGJxR8WupxW7D5FSZM6wPZjL1YxdBo7rNL4eRlg2wtBpssdRZf
V2TXRYSTIrqudyKBbA0WfFdeW1dDJg1mohOr75nA/pZ7b8jh9M2qq+KH+kNtt9pDnUH3C7M46GJg
4O5V10C3GHSwV6edyFqvheds1CmK6wkeH8QuW5iqauxrF746cZRhLNJoWuBuPodzUfMYYTMxrDuu
crnXOMAcjWr0Llo7Bm9t13/vlkP6pTAt76iPY0EZVpR+mYr8oJFsIQ4ZxZDaTeRoIQo4ZWqZnqsi
aPZFOyo3qB3tTzMA6AumJsi4CnDFxsfOzN+MDoWpehTDLZBW88XNq2gnOhn8UG2fTaBpWyAFVr1m
+9+8gSShOGhTe3At16IBhTCSMElZRUijFucl0P9/6mRG4J9YkhS0iiyOvmv9cHxV6fpq8barTrDw
ogF7J+G6fAvQTdkfQz/GNEsTthajhPBE/Glbo32bR6r9MVaUtov7ppaF2GS/zfbv/QY1J5dg5GfN
dH8ERiU6KmKiOlD4ytRvnZMPc8tlpBS1Om1h1N+t26yW6r5cZo0Jby9ibmuDFjeZ+mY0Hl3yH7Ak
LTzRdJrW98Ii/ZpV2kyIK1CHWZzER8ybo4jrYCsfpz40TiMxU4LaDHoAiZXMgBb/l+5/9Qup6AIp
wz7LdkHrfp8dyz1R0ZI9dA0Hh51MZTApJCw0OLRL28seNr3MRDfXPufvLLgT1ev14tJGNvD9pC9J
yHGNba3MBrkkx6ldGpvqzeKdg1QYOHfuNB8qI+VVgdJAIEyYUbjiFTuZykBWAYwVwIOLxbrpf+ss
23hLekfM267/qdPh59ypEbVwm7OslRWFoWVXq//GIVRV9kDezLewpbc0hlsVVnJKwLqlZCyFyKe8
yFR8dJ7yB6uiAqceIFegBTdVIRnCs4f7akcDbXFcmrKvzuAb10rXXg7FP0WxvtJty2QXcXmlS+GR
JrWQgU60XEP16SSHBOvf19y2Vty6OIJdMOycBQXDUoy7IANxvWrd/JEqjwVKYakXq2Z9NbzULT5d
Y901zegCArq4LSrZSWaLUQtHqD7qnd0nhICG3iMwndhttCDRJrcq1psf0zSAInRnlEuu0QjpIW1i
0BRU4MVVZQK+PywUjbKdHAi7bByns22kf4IyjcWoOSlby/DDswkVmopg4VzXiN0xc5CdF8Q8+XxK
NNu09bQ2MDP//uBiBXzRBhiUf5EM5rRgjpgUVlDPj2WVt3/xtuNrS6rE2S6mHvgEYnV7qxsHONoh
6dZZXCo6FM2LvE7FPtsxxM2bv2J131srTk9iFf3qInI9QEaxX6fL7vQrtLfRjS/TNEbXznOCQ+D6
1WFcohn96NFEqEiMo9b0q5GTyBNLV/eAGi4REBFBa5wubspRfNEXEd0kIGceK22wbttg+RbV6n3y
iWKY4PxK/58iJe7WTZaKi8f6kAK2df2mVzwH/AidLtlhToDFjsye74Bj1ee67imn1cM6fqLv3TtE
/AUPL5QaqYe7FILd1QfyqPjJWAad3OJDMFa8frJW9Lbiqrcgyc9RWXKTdyuLfBEZp/122waOq7nf
xPVpILJHb+RhipV4/+rhMBe8zGlFX8E5Xo73BhcAD6Cydx5Z4Ss4UQtT7jyS88FqcV7MDyJTVeDu
ii6JYfDGLLoXZnEf1aA8p/H4Vax5Q/VKCZqoYDPlC2iTzKjrHBuKixaEpnma6r0e0T7DU7JIODXR
6rMTNxkE0YlesnzvmjqMgYpGJSgdIVB2aEpwk9ms68GN/NYCXrpYXkwLN48p85VVskAJzGbXqLRr
xw7NDubSOLHAzawz0c1Z5F9H2sxf6cNlwbaqHI2MJrIU3Ph/GsRlWzuRGyEv0JfH7WKDVcZ3NCF/
lZqfRl3ScPbwWeqDaHQZ4OBadGoxfxaPWWqGfvn9p042EPo8Yrov9pQFUwq6B0B7cFwBh8axb37f
qtMAaKH6t3RJw5Din/pkmE9qWEaffRAcdqVGdJnAQ07xAEypeRJ/VoLAvIZdYxMLiJUPPZzN6cJE
wMvDMoYcj/xloA/hL7VJjaNIq49DXtHai2IbbFkoMon+H6s3s+jWzTcfJfHd9TKbLgaP4azQzC8q
C0ZW/7he1huhLNutczGmMBTfTbZ9UkoHArLA67SbscSSZSYDbD9fYeCZT6If7OKn34sl/5r+WrT6
y1Lrn/tul3nhI1dsPesrqSrKaJeP82Lv3y5ZV49dENCi+E53KL5SlPF9XuvBQ0iObu9mevkF3BwS
6LZm3Ztjbr+nyfpO9Lmv0K/uju4Bwh5qgb4O0JrQNUxhtcML+4KsUn7xY/e5cgHGBc6heVQrDcqf
RW83nbP3y2G4Wc271DGSg5LH6lUGN2jUawTrbrZ7LYtp89zMCSAfP9ZsPusemyzujhFBX77t8coc
bNd94V4lgbsP6WDYB/rowNYC33jgG/khsBsL1HJ0MpQLG/ngVl2+KkUWi/CUyyzU4LR6vWbbwmxh
vn5t/u2WsgZmFqqJVMIl27rtqtu2L64qH+WVz2qeba+/kHjbZUGnX1Nb168mr1rGXqatqtsZbIGF
A/374iBDvniJfRNlVqnKDxcR13Xi7Wvjwewa406WiaoBcINX4V9LROk0Vk2VHbyGMGHuvKVIUyoz
ZSaVmDIrrEq7buLqXUrh5rbGlz1W22vfbT/ZahO35c5snKu+Dqi7pj50cwt0myy+Y/b7iXKaAhJe
ikNP7dBENz9WSoC+ey262csgSi0aq2IH6i0o+6LQiSafcrP/+mLltoY6HeOH47r/i51LuhRvlKYY
lLiMn9uA1FbjVM/8nIsHeooptah5TO42OedHStwwUk6b7oWP7ABbz7qDuHhSoiFTGWafYlnuKj4M
KFwgbbq/sm6qzm7bpA9k9WgUWpoARey1eW4PJB3TB6PmaT9mFxG0RTM5Lsdb8aPdO6MX0VBAQC7h
4lzMKmVVoG3q7q4t1OJhjAhVD9Zo7bcPLrP108tnWcIXbmrcbx/2xYf3c0op46i19i+UU1NV3SHP
ztMw6fc6JD9NPg5VeaJx1j+Q/ZxuWd0V1U6mMlAQPd2KTSmyWHZlbIy3zenVGhHXhWBiT6ujKA0j
KKvdi+UvtK82WdcHWkdIRu0/60A3no2lpyeZqdGQwVyKBi1ggFZDKWScNQBGL5Ti2C66V4ZNJy7b
/mGqHduZroLScXOKJRjsev4x0IsctKTbkQn1zzQtqd3Or7Ji9ZmyntKNzR2gyvHQ2lqy1+Wc9tvT
Gv18AXfziYab5Zwnx7iu+wdE5ybSDGddCN7b5t2QQ3FRk8K5n6jy4btgs1qmwdByNOxLYE7zOl19
iGEm0Iz+9JbZusQE3rvZLd5NGv/wfr1jlFXldLJpuRQfN8kqOv6WLQGaHmnCaz94dkdjWK5REhvV
AAkHvTNDL1p64ePcdfNeT+kwDSENBx8tK+b7fgos60SkpSVQa9JcEdgGqH4wzt1nXYiXWrekKof+
47qJWNrc6q65MS4okWws1xBDmX0xQdsBMGzZJVpY+qa0usT2CMDBMvSekVAZR+V2A8lCuxPli6nW
dBpan84ZTSU6v6wpiuLH6oQ3MYABe3iGRWmMjxz3tJu4ifHH+mXZdlET3rS7NkhusmhdL96vtu9b
MKJhNzhRKEg2PZtL/QoFLk+Ufw4kE/RrbQU/DFXm/vT+v5eIlQook6eOrFnnsp3YXmrHxLzZTq+d
jeVGXqQtN/ZmuceLLLNt2HSOPAHEsq7ZTNay0eSVLjVA2W7T/24b0f0PLi8u97tt3BSU1aFL/hbj
C+ffT3+3xeuVqjzNRFsPqb/zhi7ly/TzD/Pff6gXlxxqOmVzt3R2eQriCp3PHTTa0HKBXAichP1r
oA8F5SaL5wShPXxHyyJZLuZIB95/3U5kMctsu8S2z4t9X11RfF7pXl1K60rnZNUgPCyfc/sI/3lJ
cVk/oCx5cfXtcuu//9WlGjL1YAyojRlEO0MxqztIiu2bvcQbZnXsL7Y1AB6BtA1GpNEeJbI4t79W
qH2E5Z/rVm91Jgx/Wu2rRrwco193D/S8qHe8JFADAlvYcf0qBxqnH5nKUCyHk2oZdPmOiDzLEWmz
U2cXHvV0qNeF07ZH0UZNeBLPWissG6Lu5Ye37CezdSeRX+zfUwBjw4K1NyqHWsKY7JQMla39mP3f
Oq0KAd4UH2P0/6cl/+vWr/xeif9fn/LV2lfitpUKh98+ilT1YMfBiUA3Tc5qDzhWZvG0AJy6AKYt
31EBDIK2F9MbL1PxScCmupsH7/2cAHq166eUlPayWAbbgky4aYB92nTrruSie5iqdPcgeymBo0Ng
JFdo8r8JSeWHPILsYTk9ytAs57u1EphjWE0djv6X6LrFUMWceQ6W9SfHZusWGxENucQ0t0Zfe4nt
1nPvk0UCI2IxiocqAd4GDJN7G4O4iUFmgqwsq/655dpG/MswdPl8NobsG/goBHSXQUvU5tQ09mdg
/+HBUXICu2Io86GPTtJksGoNJUzXNWL3q5tfQXLUVUb4jnirchmVflqghUGPCi3nnIBqcQYwKbvv
CFjdB0pFTDLNdhTb8V0WnVjpqvvhIrrVPDhecvQHW9+Jjzcp0K5um8maTZSF81z+2SSpexJ9ohKE
6gyKvIfYoULR8NLu0SJd1pVzeVMBXX90qSR7FH3QDP29Alr3K70YVcuFkC2CfmpbUDu9pS1Qrfqh
oeHksDoumzqWdVWDEETgf+aMtnSRGLY8koiuCcotNV8A8xbRbfN95bYttbL8CS7C9hz2ZQU6QFDB
vfRzNtoBaFGQIb23/x9l17UlN64kv4jnEATtK1nedLVaUsu88Gg0MzSg9+TXbyDZatStq5ndfcEB
MhOoalNFIBEZUefhjrwUp0LubB22wS7kgvnETNSzttrOMIZwHepdZN3IYZdtDibxYt7RUDl4bR7H
zIguyqQ76XJxIemIa1FflMw9UQKMetRQosqT2SrqKcdDXGS6Cwg+ZSDFPExRy6hVsUGJcQEYVygy
oHJy7mrVjvSYR1BnXSubgcBohDC8EYKQArC7W18bGTIOxbjTes88iRoAHaNE+ZVPXWqg0QFc6ntD
gUAjvdnUvLKBsEzTTHFAtkLDrZiv3Got1Fb/8tA6wB+Upyo5NngEnKkJJSzBdrO3IdkMbjS7cpz/
ZjO3GtCoIYQcKu53tvdp/x67viLS3njAyteFdF2/8drE3RGte5RX3aUqop80IvZ3VKXcbPD5gaES
VPI5To84ievxShQvUITwjGr3dTbFRwzoUV2zphNNqOs0OdZpB24SYS8fswW6dk5W7SFhJz6EqKe9
JaGBfDgqlL6Br5YHbdTibUFP57PbgBpgLNg3Idx5N5hgqaIwnAz8spyaL2bb9cBZbZg1QG77vV6H
LprLZEbikoxjzH/dJd9dKwMvHG30XK8DCrrz/FcX55xj2NrR0YLQyoUa/t4zWJt0PgDT0HCNALuQ
DjYaXQZeqveuk3cQHKhcPejAZdL5UYOj5p2fujHqIU4QdQ9iw4o7n2x1tGB3SuF6jYcfGRdUqPtG
zyoQD2CdNUbvs+VojU0NnDuUCa9e7QGJkhj4X5V8V8VgJzugfOyV4IpsK+GVsLLwgrIBMlHzQHqF
KpEUersof71jyPr/LOriAlnfdCz+MXg54FvmOH4uuqw816EXQ5xQdqlpbHyq78Zi6Msz7sy6AJrH
QKW/B5KDhlUIiqYM9QprvYidjR7qBGXVCABHKcrf6h+aVVvesZKkeF09cdR3LSHUQqs0WQML6Zkt
w0E5Ngq7LjSbGheVpzXQ+fuF+PYokNZJwTW5Y3xO/FWKZCExE9msCidL1iL5R7omlYPqMbCNFygH
gp+0SlY3jVftEwp/m0qrvCukUDwoNX7JpvxLvO2A5y+zwM3DmulEjWkNHspLWmCtAcwUOX5V0me3
+luACiUbBBIQqWLWsRSZZCOYvdblgM97m+1ZBje3a9A/rvnwEmq4viEQGE4nEGLqUEoZjwUdmeXx
mHrUjHSYVmPx7m7lEbqhk7ByUy+T61APrEQ4XM/ZD1Bs8XV9mkZOtdTDLBqqkHSBtIJW9lAa9Tok
1ySQQDcqoAkkIIF6TpIgq2WbzNvben99CBGzPbzBF3hujFqwLtTJ6Us/m36bghkt5bGFDzUbenBo
SNd9LL3K+M2d5FU1vQ0KoSXU25jn3AYtjpxMxjkFhWhiJgB30+JkfHhz3MqNbVOD+aCxiphvqyQF
KbwJLY1b3trdKfTSZPyTrCgTAracW6iSNO1s2kBCvDOiG/mAy+pPzBy846y18ZADRgXWm1NY1fya
AAJx7SpQ5VQojF4FXDSgI0HChQakZeCeNYxVrCUheZc1po95DFlVfG2NkQUN6iQ9gR/Zt5BCrnzu
GO0ZGg3tmcmeGj66KSZh2QRFJ54ARqvjZu/xeyZNhy8iciBwLb9m1DfM3TdTTt9HhhVVvvJ7vPoM
3vp8D6706AIm7ehCvYdhkuGZm3b9ss2SEPIKKoZ64Yg7xo2a4wHgas4zWD+w6Dqjx54H89TsEVu5
czUfum7UT7jp00HS0Gn71jP3NCL78O5UNur9bog8LYjdlPt3MQ82Wl+9AzX3323r22I9NB24DoAp
YChQmqRsLiVyKc0LuBEYQfQnslBDueK0OKNSdlnNKgGMRVyIwjwNZQO8AGtOdEpwsgSlkJDZ9jU6
YaiziDpcPJw1OtwE+lmBTeXdQebu5KIONo0b87Or78hCjSEy8JWBz81JcBB7SIbHad4ci1qgWvcf
Eu80gTL0+HaRzKugD6IfPLPKz+EE8jb6ec16xGV5HTerTf1+yPseS3b1O323KxPURJu90UMgCmT6
+tnIINcbrN1aj+ojdccuu8SgszlMTjOhpkhGTk5taQE49gHVqMNf1rCSXVBl2AGfy3FdKbZBQDtJ
ABbNhEZxUh+RmZQK90t4wGk/fYFesQZu5Kw/TBJjTbaed1tRNtmNRqK1kmumhU80gvR2dY0H1M57
s3NF9bRzpZ6p8fkEeWas6jlXqB2/2d1sQLEEy0ooKOuB88HjOq52pARx3gPdOmpzd2FyiG/cF9Nw
smcDakivzNL9rLH7T8yYwo9RrENTAUFZl0HjRps+05RsdKILEwvHgQpO4HvAtzpOzYa8Zrgc3B71
/iWYHQefta5zAZOCc7FTnEiTFOUMGJDZsu3uPoI8PVBgYJYJh62aSg41j3qGpZWHXFgvNLLloirs
IZYJB6I+hnt4WNJM2EmYEOmqacvoFNp1ScAEY9WozIpBjlpIEzUjg+g9BzhgR7GgMkW9EHVBNYzr
qa4F88q04zztbm7igC7Ci+sPULGNwz4OOg262ZZe/xDRwiAt8SGHepi1d2O32+UZGA5RWTA/UZOB
SQlKaAI5795o2V6b+/k8luwE3nXr1S6bY6SH5Qu4ZvBh6CHFntivbhZbt35hrxSjAQZ41uYYgukD
s14n16v2nWkAOiVXgP4pgL2dFh50S79N0SKOhbwQoQZ8VQJ8Yuyi4zl6INNI9zMPIcDwv80gR2wt
l8pxemi+vduNZACns40EpKUPDeoYy8K6ujY+Yg0IKIbMbDcrAQBV93dGd7BDY7wQCUArmQCyunAP
M2qXwMsoOQHImLsgOTddVMYrZgBeLM61ZBw6U6W+BxwQguVJCUw36h/EmZpK9sKsqQ1IuECC1c61
KOgmAKHqn7NjgeEVd0CuuxjYUHrGGVVTfbShbirH1CN368QuJBwpqMRRUmRM8++MFKTmWPUAYbzH
cWFGn1pelHu17sNr9U3qHeucB3MnynlnpuO8nYWHTUg2oQoa34u4D1ovQkeNHTn0v3JgiXCXj3Mi
uktf8tPjeHWR9W7CXZdcNNVic7MFB0Ls3613N78FIfzbC/Jsa0EqAKDxcLlrWvl4nhxjyAEuh+dt
/LuYX7Z/DzGh0rOu/+9xXmgBk7K+JugHNp4BjZzfvQVasGRgnuVZ+JG3TrbLkpwfbOS7tm5iWYGO
gzCAee5TlVhvlMKxLNMZsoKhmAlcWN0QH7LMzBGFij0q06MexKVRA0RdIThK2dK9JQnnE7f7UKM8
5EojVg/JEU8k4Mak8z2Cl+ZfkzkuG1Rxx2fFxEk9shlA84DC59091P3HtDJxbhy6+eyW0FNbOtMK
+vAQtchcoTip633qsi65uuZgHUDJHCUnqNJ0qO0uyk0jVa7mpO1BSuv5NFKNKXWv/nFIDvwPgiIz
G4AwTGRNFHgoQHI4Qam15aiiH52zXeTT1Ri66ISKZwi+jdFNr/LoltWTsTdHHYeAdxv1NCspIHp9
eTAXhhtvWQZyJKqpXCsty260g3xCxe46pnJMKJ0BQSireilyitpd7GGPDmLq/hhawITjTvpqAJgI
PlvZXcd42av1/c4spBRzIhsKyLCxd3LDOioTRZCTbEalVRCsLBmQZ7+WJUdXd/GlyaJXO/2BfBcq
w9zIu/GFhRstxMnb62cHPLajHogx67ZO1vUcdfWe86RXqPKaKu9CI4pLhiQ9gETL24CWztt307Cc
ajPDCxxyrcNlQbvUOp582DtlzHK3TOo8ZFJSgxwj68LAMkMotsQxA/63Zmfq2SgtwbesmWyVjRxJ
VuKvJKglQ+5M+64yT6Y52dCfavkzuGUjz36OFmgj+G6ZvYaxG53JBkUFG0AzVLAigbVxbJ1tByJV
cWwkKIzQZiibGiGHZuO+CLyAjoUPEWoc8UmcQb1wbdw9Lpuh0b0s8xdouf3jRdHdHRHF3I3FBLXr
4GEmODvFJit5BJU70FoAglxcNEOUO5QpCyA3ftnI0YALogMgHzHUWElTXjiLgLSZssM4hmHt8xAk
0DN1meyaFQf7+gRSQwnJatsFR3TqqkZIiBYyqMBpyRga8hlkAb0HgJA7jKY/unGG74QoDbBn5EGZ
Rfhzvzcc1FW4J38fU4975XICNwA2ia3xy11BcSepuHWIGW9Pmo5GANMOYgqtb08zfrwT9VYj+SmS
jLGboOp17T5Mp6CEVlLxtBw+5VhevVwU7/QSSfqwEeOJLseoR38W6sXv94LK8Y82CindIX67F3yY
ooa/DVQv/1t31LpeUJu1C3Cvxw6aA4RKBB3PgP5MplmXzpa6NSHv1B/0Lor+mORpCEL32zEu//Bf
Qa6c4Hry3wDZnJoHamzHAJdg33Rco8mxxjxMLMSuDVPnPNp5C7UP6C5EPDoAozzxL+9DTURJ96Ix
87sRNijWsfQUSUcXiDCHe8gvoBl0VEus46iIw9U4JwaoaSeBFE7Y4jGowgvwWzTrWGtSBNGkNd4Y
UnPnjvWPogmDbu4hd40K98HnkgB/7dYdxBNscBJl4DM80kjDZdVldgUboL6NLhnToRKB443hZgq1
egeaxqzHHeYYagEVdVI5J/UK/Pl21gQtPOVQpaDKqwjOIM9SHQbHqcA/DPnUaerrbay703POvBB5
fJQEFqEBtjF7/kLMwWMbWiikk3TCDKQ+DCUsl6asftnwzYza1h71IEQ2zGPzp9s1qOORpGiTpEcb
ZEM9sj0MVYhmYG1UxGCeIXnU1ArKFrXZZWiWVwgh9xewzUBOUiqOtOOU/JHk3ad5MKdPNtj9dv2Q
OgEY20vw3WjfRjxrzyBmBCAgLYF+TKVCCI1VQzHze6AJmV1Qq6RTUNdl/GGv4/HygbqOvsQfUHFw
ROU7Loil15OmpGn/xJM/75pyj008914624X0G/JobckNgJ3SxtmBzV5s6xhZazxqQLW5nrfTMNrE
bY5yYjpe08kcmyQIqr+dz+VRffV5ZxTgNye1A6CHv9oGmK2+50ZWHx7sK6+DinvYPRCtw8MUsvXJ
vug46OgcXhgBL+v5BN6RCrvIaJlBI1HUyEZLK41taVz9ZFRNnoCdZo1c/RTq0HxnNqeDaKwN2Wih
GZUpkCCVy9GYFrp7D+TRrcYMZh3yxUjed+0CtIG8vbQlOLpr2reesoVm3m9cpum4GsZ5HtRfiAGT
p2YGNOfOSuPVRVHMTDEhzLHpxPZC23KXfbddL90btdtcgD0IDA2Fwbj4Bganjo4FYAc0ahxHA2ND
DXYV6nZasdNYNJ1dyNgIAAYuOPW4T7TloSblTKq7TfqGhmGRDNxPG9M7JwKwerlbWjdOuKoCRrWc
nUAAe5PbgLjixqR+piZzvWQ3FaAHV7aiBDq3mAAj1o0bmY3qyxB7/WVqQSBiL5G7TaDvAVjs2F6R
BW2v5KAe2XCTMQFn7uJThYiHMKObpgnCDsN+1LInKCja+8gY21siGx5mYPFq8xds/Bos8Xt7oWUz
brZlLBjt8QHCfzqNqKGF5Bpkh27dEORtb25aLYwu4KBnCwpsPdw9WPML2QAE09ordcPShua5KE5t
D8UjM0eemRoaNgWoUrAJ+2O9KSgcYPnkvURtd8CEdyuiTxroiuFuDMlo47SO11iaRquMxYznKPga
l82ghT8z0/6a94K9gsG9Ote6mQRxxfXXQZ/c/eLU6Va4/XcTPNaXogfj38Q+8xFF4zSoQO6G+/rw
M41aEGm9iLRadk43Is0sw8kWTZoGqpi0PUR6+ckG6gXS8zNEJwXL/RACgUcakpoi2Llyv0jYm41I
IqBN9WZTnBFzab2UwhnAbMAAfsmj5txLLtFB8sPZRCWqxuQmz+9sXtnX1bqE0EaGuntjCDwiKlVz
1iX/eUyeClrPjhEdTWOECkGrCbAV69F2qNN2s45rx0kgcM1tSAZLv6uhqm0UN8NykXVNw1uMIhCU
EsSCn1LqWrKYk8bUrMNGMjDdjWU4De+mM82wDyhB3ag4CNmiKqcJX0LN1Lesx13Self/n+iA39lM
us4vUk3ftnlb+4QAeAy0y2WzNKAB8SwT6pO4eS+w24QeSkBdT3L0oXwGCiU0TlxenFzN5cv2LnR2
R3PjgS0m6FIG7Rahj5u6KsxXG2mo7Yzj264BMdZzhLTfB0hcRH7mARTNmzb9QE0+Lppfh7a5Vzat
jqsNh8zUtphjZwN8qQdhDyu8WYlWo8Q93na20G5kogYcUd0WFAHgWxsjF/oOMng22XPpgrKPgi2v
GA6m7Tn+NNS6D/Ka4VLJbF+baReW2/0HVjnl64Lsq0wJdssIvt1Y/2DTyCmyk1eEn/PI3prcmi9d
KTdMd90oChvgn/vQb1w3PEGRcLkwXsOGXd5y8WRD4TRsRu3b5PQg3H633624rpX2oOCBBDEg0bT2
wzprvAP+iW06Jkj5qbe1xpOBXnfRNPxpMpT2qRj1Xu5e2HgCNxnuxOmHU28ts0W+F+DZRL5xvDaz
M296fTJQMCJAd0NG5YHKjxFYlMcYsfEdO4PvwDTZPSMb0R1bm8U+ONKZBwwcjPY4noqcd5fEK7tn
HL675zbHEwmY8nJDNmp4nixPVeyskyqGjaY/jSCDj4D+3qu4btYhYhyNsZ+AMPVZOdTrvNudvPiP
15EOrQCmqQExBgquR2T1i/CvAorGH1ONzQc7FtN+4fHwee7MT+DgyX/mvfPbgBS8zZYLVku9CLJp
sP+MElzXg7Uy+mSbc7KPlwjEx/XIbk4I2bd24rofZ+COsBKZy3aRneqbuNslefsHjZSdhtTEYYWa
C+oiuV5uKjsEUZLk9QpnZ9w0ca4Fmt4gSa94vjzI259c00JhPOKUnXpkW4z5ZhjlfDTLogywx0h3
lEim5DKqcwDRsSC6tIB1lkxlnNQnI7VfyaSS06hGLgLmclyFyVw1eaMy1G/tGKzp6skB44HMw/0n
ZScN66X5Jku5cT37i9mTaDjVkHoPU5VNzm8yEIUp05Q44T7WcDUrRZNzY7Gkzu5mJf2Z8tB6Gsf+
cbiS/oTQ/KVgevSZ6dKdWcJf6DaikaK+lcAG6vGGIkn5xzHj4zExUQ60XmB0WYYLWg2bmhn8IDYY
YNYMYFHEYptNbgkYAD5jAoxQm2LIZugqAONjyCbk4FLBFh60x3KowD80JBiQ1ab7wa7TCxCA+i22
QFzY1qBZpeHsLOxGvWKAhI2F1KYTVezmyaaoWg8YpGZuvSCJE5ARA/1aAYOAumRentsWcEiUSn/S
CxZ90opJPMWsfsHXbryaxqY8ihLKdEhwNUEylPYWQvPjZbKhvUjqirHIIKGVAYsptRrJTo0ACgHq
Z9jPgiX9xPOx93lijudpKF///cKYLpZnWchWV10c6GXZbu54VpRw4OxAENTN82VDJC3ErkKNAPPw
HrvTr1FZFyiIQJp6yWNcMf/n8M6mgZ440gq+IRs1YhzFznNHkKLLjfOYZnL33IxbCzW+KCrBdpkc
uInzbp4eDHYMIn+vFaCRghKVarqk2XqxDbbLd7ulQdiq5lIceoKE9YOjaaV2VQ84BzmcLO72heaM
vteM9c0EHfTWdgCVCg1Rg8g+cepbWmVslwyFtsZQoOu09RbVyDMefbP+shRZF9R9s2wb+RBrqki/
sKRB3Y4aU6+fgEluB8hvLuS2dQPh73OMKv45zrzY0XHRLU0GCYU86VHUizs2bBmsQMi8s2mYuEmg
Y+Lc9N4h1ueNhWzpKYrH6cTfezQkB9nGpAN4SY3JraaoFZSNep2ADpGu//VgVvEPr6iP8by+FZqh
pqkZYET+9VYeYmj4u/dINsPt7aPe3Ljw8IPKRh/6xocSsx3iEDrpAWN6F0DdEhfG0Db4GBclvnon
1vhVrC8fydaYBoiqNIF6x1b/OC6gXm6dudqRU4+KzG8GF5zamp59FKz9zrp0/uFiw+W3ID26gZtP
BwznYuaGDkBn9cdi9tqBS5Fa1Yyh0aPqDJVsyka9mA/2wTDDn8oeVU58MyvXe0L2AOJiBym04M+o
l3rWrC587sZBA0uIznAjbHB0G6fa4hnLNlXUmRpKQvLxYJc5GDBkOE2ElOh8aYrkUlAI2aTiXI6P
2pi6n4s0zw6UalaZ6OQ9J225+AoeDPAPyYw02SksrQS4mmmcl5K22YpcC9s7cMVOXRaiVhBw4kiP
i2dqOhD7nnjWvnqzka8mspvyQGIiV38I8ZADiSJoC6A0U7xmrC2eMzudTmOB3zAqfFBg6EzNCd+o
gMuj2vyczd4f6VzlZWAOAIEqbzlDkqx33K0T1ti2QrwZvE4kHawazwwTXGkiF6dssfztj/IroSy0
dPPgaAs8jVozfCX7OPF4Z9YCAIj3XYfaXUBGRoDTuM3sTVYD904xleFM6/ZkttmyW8LkWz/H+Xmu
IZcFVY0m9afYmLcRicqRayJ5h06qyA2ywcfpAopKoN5T+YUNavgnRwIPCseMwNucxFeowfXRXjpq
K8QFN0u7aK/cbgY92za7VQZoJ0DDPtsbblfTeYmrvRU1HnTjeuykPNOqNzauRMGqaBvLU7lUh2LG
eXPu+WRvdFwXHJwRIEAaFmWsP7ER1KMQli123bgMECGW86gxj71jDU935hTJTcC9x4CzMjvirzDf
8NmNN6DmBF2Abl1nVoZ/RWOL9z/Z30O3nIJ0sPDggLqYf0cHTl3iCs86EC+HFpQGfusmI5GHDwOS
fGEkdrzIN8783TWr5VXUoYurtLw6WqWmv1hGBQqKBXxwc5yVgdMmsp61n3vAqkAG3pn6ZUJN2KVL
Eoa0hwHufS/D33uo3c6HAs5w6Wwz8idwYuy8Ph8utesCEysda4wjjeTp7a48uR5HqgkmZacZv7NB
Kw50cjW4CP4PwfSS+DrYzFNcnx7einoJ6mk9sK6u0fzF2gHCg7GtfUr0yedgLDynU5l/4uBy23pt
oW8N4Gc/LV6UXKaCYZdjVDboG2ffRn7to30zdT9JHOOgaZH4mtYaAMUQaLJxf7SDxO6dHWrEI0BS
XgHkuJlVX5a8g2htG4NGEEIbeyTcmwPOyK/rkLldcW4XqKanS/4TKjN+JCVkTMCyZO7bOzvJAMaj
ii/QTAM/5G5qnf7cT2I4A7QxrD1lazy9DHEfAaYFw4D6sPIszuwcUt7W6d/ZBPZ3XYOEFu+s8KOV
2s/QNJu/jwarN2S3pB3pztUOxdw3e8gzDQo2xiFs6n2jtf3Vlrfwfaclx9YAKR6pxpMtDacPFEEm
Q17b4+yj+eSkJvKGDyaeI49rzNBfNm3ohM4yfVg60QgGPSdrfTsOh52edmDorPu02C4eqq2RrGqv
nmz4miiU3SEBxUtvh+eYh5htj027H7L675wDpkSNkL0iSaodSqUGH3Vb4H9Wbup5SxFfS+/RnEk+
1LaXzM+QGSt9T3fZjoyVNdTXu6UyuX4m16f1KIZ66+yon+JrZz2uP4k4BqwCGjtrgcIDKZ41CZQq
pFO8B+NABHZsWcTwWM+wBj3UO9AQukT7uoKMEk0pcgHobuwe3Rp8XSDkuuCAxq6RFhvXntge26Vv
jsh23bImNkGxLd1v3TCKkCEDT0Qiw+/mUFAi4V3QBo72NESBGpQxcsC336GzM6Fk7Wppt6wD45rC
y6oY6lFDwNqHkIe4dUEV87ulaZmHeTSMhuo75IarnZcLBsHTyczOazeN+xzZrMrDWbrSnWCQrrXb
ymfdndWueYgEuQwwxyE7V+Uy7Au9fFKm/1qeXC2tvHblmhNUsIFWkQutLweB1XRhDDIFv9bOE8cK
oqhtgjnUunOG0r3Kj9OqPzPXyYodWXGZEIWBN1SnCkWKh3KarMonDzV34zWSrKlcJKX1IE65BNjM
L8E6Vv7H+XdLOT3ov0wNBCCVnmpg74R4gQjb9kkDVubJwAOf+WEset8yonivPImMoaEY+a1ZLOdI
M5qKv80lJ9O/VT2qKMmnZnuLZp+R398q0/pSWpuzA86j35WDXim0UGwV454/MYCiloRG58z8mlcA
TS2ugzSEbKb3Xg09vNpfwwA9rn3y05h6yQQygXhKbmqKWuYuTL7YlA3Iwiq3ege8a8RGuFUekHcN
JDeNaZ31nag5vTVmASBYeMAtqBL2GBDkpNa8CjNDwdNA2i3e2GHTXsi2ijfrKKk4dHn6R8qtah+K
ml3N0Yx2sxM6R7txi4884j/BbVT8oTWjxPTbwN1yi52GMAVhFhJkP3gKBjgEQPUZ+0LB2LmsCjDa
e8Dk5/rPxZqtTxkQiS+jlWzaVrM+kaky2o0eg8uVRmLRkUrk2ZVGzjJNAXcHcWy0xsYzudG2mtZ6
215Ox8apOEa1FnTY+p/oIS5EkW31uAdzbx0Xn4Y0sVF9aQOPI5/pFpg1XyzrKw0oPsnHn4ZZ2Bd6
5k9NnG0XBnU1ikBGGQKBgzH5tBiep9CydTwfN+DVF+4WyAhp0LvDxaN1SFCneRyqMnwyS45kgj7a
r62l/1nO0/i391yK0fy7H+wfNpiO17mQa6luqRbZd3OZOy0bx/HWufinDH0gQpCxlKjnBJfP2zHM
o61CPZs2UA84XOcoAzcgIVq3W9PL5w80oZtQd5421g82pAvQc+V3EJXFf0AZB2So3pR8wIHcwPdL
zMHgAUcTfU3bRvsEakUesEVvPoLywztHlflXPkoVjSltvxZzaV5coOY/6hza2TESn2+x0mZ0rp/3
Y/0ha936oxYtyB6AB2tLExh2D8+paLZW2Img1MNwa1VLf3FkM8piqlJuJKlHttAuWDDL0itypK4H
VQYzmuzOX/sUhXvv45xP1VGtQz21th5b8zHBvSHecXVJKlyODvj2SUKkyrIERy/qDtkgOqinT9WF
xpYM5kYR+WnfApwsh2T7rznkQjUpdlkWUix3s+Wcfhqg0tYZB+LdIx4+VK9EZ+qRTbH0MbOvIO3n
fH2wU+zvpj7YzOyb3KWeOxB5j0imm0gbAf3uj6LGCcr0Img1eAnURsCQvY5VDNlYnOHID7zV/8as
RvRrfe+94r403EFTPgF0UAfhu6kDqZnP4hSlDsT55HmWGq3UvgMfmV8y7kaAa9riBIbQtwhHy/a6
Xdbihw69HL8EbhTCiVWK3VVjH9RpxMg4Er80fvfSMQXa1ZCAiLmL/3980iHXujNwCfpMn9xI65A8
nVgJxnU405Gb+0hkGYB/+JIwwpE9AUVzG4DCboP3qRRb4P89EF1XHtfvAHyO95qos03JbIgeat2p
TIzcumLPsE2bwdmX7rL3HNd7pkbnDYi7uvCbPk9vJg7E2y0zB58CIAuGxIY2dHvP1MDFLWdS7ARp
GGgye+WxhIzhutocigw02oaLyy9QE+Ru0m+pmIlKlqiiybOsGjtBfaNM1KMwhwqhaKzja3SthtJT
fIUNdgTumaiFAl2YbpFDTnH6Bn8S2ai6Znl3rOUkVFtjm2a6bWwoV8djEdR2Xdw8ERU3MFgUt3GE
zEEXgYeeO6ln+qV08woc5UWR/kFxyNDCoeWNcda66KjmUi+X9TnC3SvzuhC0iTe5tVgXWlG9qqbl
HxOI30EcFO9B2eelaH3OLOBD3x3xEIq9lkPVkHFdO+ei8raR6HKUlTQamPZhIwcNVUM28pKNhr1W
zYEZ9V5ANpRgac26DI0b6CS9jdXEGiXbTVe3u98tDXalflvlzD5aAiBys7K7r4arJ0G4ZPOnLvF6
5Pqj5APHBnBnN557hVR2Aa33BVwkKGI5hKy5lSx0/IoPxXPMrPwZfCzFs93aZ46j+4XsFr5st1BD
giAXqdl5kpY84joKjqH4uV2NorPabaMDMEbgiB6FMk/iF/IUT3v3CQVTM8hUgSmWo8rZAt/prBor
UG/dJuPyg3RUlGbK3fBBf4U87YJ8DH5q6LGgwrwEcmZxN0lSzKCLEshEDtXUBtzCZfNgNPoT2agx
pRdvZ3BssZopoAAT8hOoAUBECoYQX9nW1eQadYxEoYBqJsUCtJgEDm49kAkCGxo1S+2Jatee0pmO
2mZa7YYSJwDXrjLQCffmE6qbkJWKwh8sBXWylgjzSdmXEOhHwZOfZCInxVOvW6I/uJykTBRWVnzn
ODZkFWTqK5dJsCYeorVHNvxx9qUABTA5qVGxNPQq44tRDn/iQVQclz4vIc3HN6Weio+g2jqBPsC+
RLjnuiBTOxxaxp7JpOzU06YZ+3iKW3Ioe6Y2OIHIM0Z5DRCiXEbNcSI+HByd/29rtbVAFSkYbjea
VpxXPOVioXjJntOvjYkrrmgKkTYdUjd/nsD3bIRgaZlFUTz3oLh8Fo5T7iiuWnRcKFNc2VtrHGgR
rE2ozTIX94sJQ7Fj4BsPnBgPLBj1WNXbMAwhxChpNNQ8oscAre+LCFG79RoJgCcjo70Z0VTzTayX
FuREWX+08ZVydCE8gXImZt6oWSRnRsNx7VrjKnDz4NC4+8PQo/lIdofV5q3MUUvb49M78x+j0LR9
bWIHy0a3fQEasHvRTdEAeW6Fe7JRE2mfZxGJD+AXFCBC29Ovgn5TcTSA7NWJj2Si3xvZ6zFMAMNd
/isW/IJr7IiCNuDqhQcZDCffNn3UHuwm4V8cpn+Fynr53BgO+wRVVGRlBv6laAptj2J6SJ/Mz/0I
0QuLiL2R3b6ubN4gaMiugAxE+6WDTMpqXIm/KZSaPA5x4z1B/W31a8vYn5qiPRsWjy+5gCJkjHrA
r2XoWZs4EuJYlknytV4kaLxyXnRjTD50g/hMUUAChfuUQVKZhrwuF1DV9eN1EBOeSVoWHh1WmAC2
VGK/7rPlZhvQoWuMjeyV9tquyd2nvKt3wgh7qEpXXXmoo+Kp8MYnsEeD+tyuQWuh9pJNUy/6jjaC
AsKuO6Z7ha92kJ3QkurFt2YdMpAUCqidX0S2dfxHhhfieiEmGBUyQzNBG2t9JZdR9t/Fkm2ANl1Y
ge4czOsVM89OhxQvn0AxbrVAASLR4zwNnDtPFoRofMiU9vu5TNwnclBTd0IckGpK12A1o5PTwL2J
IgxbSupiJWpofhh5Tzg+La0R6IBcojGSLWoGUMBY/Q9j37UkN65E+UWMAEiC5rW8N22kbr0wZEZ0
AL3/+j3I0oh9+96N3RcGkUhyRtVVJJB5TAoLNZscEF3tjxiXA4edOIXbAV6JFH2MYQe5cdsx3lOs
VMWf2cc1lE1BBkfdNcpyqNPr6p7vxMm+qtQVanQTO1Csy5K9a07R4UOV7nFqahnOHt2cFSW6eYyq
K/OeTWziVqlrVHuo/Vhf/da/DnnH713H02c3KR7h0mX1obcHKGnoLDkWHy9Sg3v1K2Xeg6Z4XBQa
ebyAAYGS/hY6SkuOsvo7iGvtwqltD2KHffGUJNFLPbHiHcZaYu2g3rybdJoY2wXsc9k9RJNxxOp2
sJpL6k6bHqjNbwEUiNe9KzisyJv+S8bHP3EX4lUg8bJVHQn70OpDp+Du8DjzIvFxqCe6T7FPw78p
n271/3F7SkG3tsZ/ciuS3r7SgRmOfW0arM5SbKt2nyZC61fRlt1lDsMoqTwMlftCoRbV0KtT7j5Z
eKQyLbZVJt5mPfiHZvycV1XaKCQDNmhrJcEbacQXFKNTOphN1zULOqXEnruPxEb/qmqja7eT0UR3
fPriYk98GePtfR90iM5iaKuHKHpc55BnxXe8p2BJ+Tc1ZTZ6MqmHyoKO0WGMbX+JrUy+oSH9V8qx
99Z5ayk0FToZLsFurXatA7qtXR/qzjl2SZtvvd4Lz/PBLVWESnmLLeIU279CxfMtxXLHweaQEqs8
/UrtS2pVUl8zqQEqZVUaAZ2AzidNDAaQHG4jwatFqGUGXsN1gbVqUlYRPEV119MZAUKGYMoePwZM
BxMy53uhN1Wdm9Bc8VR5J1+zFGyv805RXLQwAe6f2jzfZY6jriijZlc6Gwcpr7/mYCh79Zhhk7+d
amCZ5xClAQXy0xUBcNP6TnSgjKFByxlyQhBy0BPzVXEYDSv4WoyrOUb/A6kc+03VdOFyvpXU1zLH
DHZBLX72SqCFTskAFjlHmI3sPt3k8Q+w2xZMtmHc15q5N2k2n2e6xqUrU9Ddc7/cWWnn7Qq7fuki
IEPpEMb+hEU2YUo7wo/aGlk6J4zmfnCiXDIUhji4AHae3nu4z+3g1oBdZ8LSO8UcU2rXmfLN57I5
pKn9M9epoKAM5zRId6L2k3sdjcm9C9321lQ7mK62IXCHiCs3ACo8SZeq7lAzA2Kts0dIqkf5ZSaD
EGkktf7MBdZdxdUXp/SceyFi91ZON1u2TQIoA777wLO8PoZ9UDrbysqyJeVWQebeqyq0VkHRWWsa
0gSYswPapZ7cWxBbBvha5qu8bfnVciAP3LR1AysGDI1c8GtU4OD17bSqubRWIoOpDq8h7FFp7oQK
QgttTMcDkkWPsYZSu8jqn4Dd9faxN5WwaEqlMhdlHNZHYJuGHR+qnSGL+gh9EyB8TL1hoTEdKK/x
hqF4XPK/pueYYvdCgYogYQXSBqjrB+iYnUONLs8a/ucsjOWAiXZpKEjMgJCKWeDycEo5FYz5sNt2
92YNiCE8st5BDY2eizj9Gk6+e/D1kktMKdgB4MlNg1WdhWu1w4JOuR73JQ+XnpXWa5CSMENB9CTR
5dIHqDoZG3iApaBG/hurbf1XoHHE0CXLoiUNALQEMv5vGg0TO0ITPR4ldoUoHBQwvl9MPOpOKq+6
E53NhzkGWb1sE6cKhEhAAjNT/gb+AAuTsBbHXh/ozHBa7eRbABOYWbEAazC11wIFHqyrmIScpw4+
DjR+XN5EmKJTmmrw2UDfoS3WxA8MjWSbZVrur+xBLqEYFwGII8QK9DU1kM5s1o6HBL9TU4F3PyNe
vDSeNjA9BIBOoy9oQuPm17DcTla8nOQyKWJzhxV+9IzNXXAGFvlCXOaaw18TnRNodwXjDrpbCWCn
sXP0M+ifFoNo1pNjwQlXx2xlAJeenem975ugcHd+x2+ma2IjHEFCAYrp4zeacOFMCreleNvUHmTu
Ui3ZE6G4DsqsPs1j0bnPFXDRi8lqQ2zmIwPqsygYHObDGLce5DE1lYqC2DbGi4zzDg2XIj8WXvjx
0NgxdLrm4KccpS+ZOtcDvh04F7DRpoMU7niIymaCRg2GcwzeHfhEaJyn+bWJQBX5X3lzLK1Ka597
34vMbc9NnrVnNozYTtG4SlBgdypIH2cDus/6gDdzdob8LDD1yQiKegiEThXhEA3njAzyJJAy58By
xXZw8nsddxvPH2HxEBv1c4fVAgwnk35PMaDEjQO61DkIbsVawuj0nDYGDJKsGL7ZfgsQvp8KFq+D
FKvvAW6NlRqqCxBYAP+1nVw0lit3jAcoK45Pc7mDyhRgzlUHZ7LOnyogNCw1AGgY2G70UMspIYeC
7rLq8yu4Nv2qLiO26kcXf2B/SMQa7/1+WeUOeH6Gne2lMsSTyLxwFeSxRIWhcp5EEpr3qXuhASUk
AHavU0Av1lVX4gXvQ/VPw3UTJRR+U/o00ghdD2uErW01tzmkRAVpXgkf3j32YhvSD6VDlEIX9zGu
C+8l88P0kJgqAYAAnCc4iNdaNuTPaynNPAAXvOqFXlIU51k07mIfnk0s7LGJKQP4CKHqnY54NNFZ
I83vwqrtPUAH/tryoddqdkZ6h6Up3ou5Mpdm2H9D3bYADCUd7tyx+7srMgvij/LScN/agRfYLzPm
qI1XMwU0QtjzLVTeg71vBAdVjWzp2P6L76pOg9h/eLbL3rISEgmdafAtzD3lUxCnR/gJ81UGPZyV
NmW5RvowRnV3hbEDmHC84oCpIJYYVnFMDfAHuoTvlRGot3ECxMiNnPTMYiXvdeimi8jEmhmCJmCt
ZPYpL5n14dDAy+MU4EMXtlsd50nK5SEP2oXq3RK+D+Ganqm+N/1mMkDzWD9h6eFIz9aRnpjzY/bz
tM6uUudid+kKXqV8a4ZecplylV7ojA7Y6YJKknbhmulZq6+AYnVEtkUzajjnveqxzgU6q6EfYap/
cGRLWVWgwlm8Da5FpnR7dwqOdPAGAIf2dAqPZujNs0c81hnBPAkWcnAsQ6xP2yF5a1jxQrTSGstt
mN2l8F4d82Cbth0/EiWVDhQvA8tfeuCErimW6VyaADfV2ttO9ULxobZ6f9XjJkrfhDLmO803Kb1u
VTK/eRI5B8mzhwEh/GGN1wgI61Oc5eNC6SFYyP4hMyAfWotkQlsDEjuAZgz6QGc2kNsQCkvUeo7F
LJOnHCwMKGX+TaSgGhx5Ku3xjjWOu6XJOU5nNsPj0qhAZUZdrl2COd+tIMIhTmkCwiuDQGJW+BX0
bnAgdjSd4bf/2/MMvvkUx7e5bxZYCeBIUypp373UzLbztfMlsWOtBw5mMzFGwrHDDibLd0CyDWcK
fThAMulMGYWndo84MFUrdOyr1fyqxRcLDeNwLGDMjNevYUhlL5gN4k/LzGMPh2objYH+z4vZcJN1
r0HWc6hXwzcxxNVeDPB5Cnjf7mamIJEMYff7Z4IK5DRLE3QFzv5c8WAeUtAP8v+6DU14rpKAAnQ+
XJi02o41qy/T03EgYR6vRI0RGH2IeDgunr1Wir0Cb+s9fNCtYzT51pHOsNdyqk2ByirUuKodxRzo
SVQbga/sI6fLYnxoKGwsiYgJSDlbo/zhLh5cy0/szCIr4AueQp8kKOLgMpT+GvVAcYBrEL4mxNYk
3qaK7Wkha0BIsWp6Ck2z2FndiI4eYPxwQ41q4A1j19pUYNbuqe0QeIqfHrPkhkpjmvnPvA+dCppd
dXphU7rDHvwZhl+PUofsawfu7ab1slytG4BWCnToz1wbSZObdOJZcg//MkAdKSWwwm7JUkA7KUe6
MFlbjDaKz3ht/s/ryspPV30FNUvii0jXbs6y4fsHI4SGeBTtH/QRGmKBvn94RgOs+l/J+lq6E7C3
C+jiLiZd4nbkmN0Ymmvl5OYXCtFB5aW3Zo1wlzQEOE/d6Kwv5Idciie5BWMrKDW5urlDH9nj89Z/
CPqQkwrd8ML4SR/+/LHT8JGq/zRODYUeV6DP5Qc/Ivgqnscx5y9jCXh+aLjTjoYuPKrgUTPFaxry
oAoANhpQzQUa5EUYLL31fQP3cIwoYyozeEUGVy4q1M+r+IeUxTLHG+p96op+E0op9/jjTi8Bly+U
AAEU7MHM0r/a2UV00MidmyzUTKFDCIymLbHamjsqQ6aAREoDY+3ZQ3RK6jwCFcYGmHAeRwEkyev2
F00aRol3O51+Hud0XZLLbDkwsQCOEzrNYupvYCMWyyiR8udkvnM8yn65eKAt8qCE4KQwQkCq/eh5
4jaQAligrGmDlsiQn3zfyFM8WyVoIRpI3RHPC0uqSBpiSyM6hETsmse2hmfTMGI9NO/BFVpS44d3
WJ03vo1NxH/3jSg2p/V48M59oyH2wy0EtEG26Yz61AbT8/jXyhzMgw6aTwoq933Tp0vQB00UzCpY
r+gc8jdHPQJGhOmds1yeet1i9yZZLlmdqn2rh5aZu1se+gl00tGPj3MhLpGqrzQy+buITW+bpOl4
tUI7WhUWL96Hxju7Rmj8k3nVbvIy91texcMSRVJj48OdGveD3mUBeePdAKoeHqFxPOw8lEcX5SjA
H6SgO4F8xLCcGFWAHDg4OauYS28l2ra5AUXa3koTe4QM1DbF63VtoFugW6cfDm26HVhgnAqzQzXL
+1rw5CsMJ5O3pIk7NF6qZIO3S/wWT+gDT4DQXIRq1JcITU3g0OM3rQ1/VIBzLSlNyrFdcQ/kaZpN
/GHXhcZRSM9e8Sm+Y1/OT1BB5CcAgFGFcAiuTYFQxuVO50DbAo/UxzzlBxCGltgswfHGhwvXlJ78
VMICVfZmfIFokmH/si1+rW0zvDk5QM4ea7IzfDOt16JAbZ+GImMfhzQ7JzOdPA+jwEq3WDlOq2Ko
mqeCDT04CxPbM8uon/wepN7A/kZz0Aasn9I+DCAaF5bOxVGoQ8VRvoZCafciAqs9hh1ArzSMWsO/
98pZ0iiuRPcSl5AqmMBMQ6OrexmsWC5bPHR2f7rOgjv4sv3t3NIZLyGlF0NMYg3O0niEoxPokSBu
opwAzJcB4ztvXGd+0CwiOLqe6VA4ZXlGKaBbRpBrXFGM4X/4POrDPBQZd/eZZewpThk0+WkIas47
HHQD+DbjvpQx34NyG2ipbaYaH9ynCRoGqoCIJ8zZBuBImyJZhpnILmHcmiuDJ9NXFUXoS4rgH9eB
kR92az/8OES1Lsvb65jG33q7fBn1S5BU2Jg+y9MigyX5mK8pNk9A2XqPp1R2esQZW6ey53voavDj
JBqgjun0Ma4j82gxBxDoSWppDqToUFhq08jPl3y+ui9ByQ5KeaBrbB7KtaZ4L/Ma0hMAOXyrgcnZ
pEBm7GgYoonfBe9hbZY7gxn5Rppt/C11wk3SR/kXSF2MBwj/Yl+l47mYXsLRKC/xNG4rkfBbGQB8
WLpoLjKj5TdDOvwmoBuwHzORYvf7b4zOsFNuYWB1oyuZY2NvmDOQOdJi1VQhLI6Thh+04Mp3rJtQ
OIMG3LMF2bsNB1zxBOHG8FjAGnZrpWlxV6HLlhnPuhUDDXBJHwyWh7e0UujwunAcK80W65XRwytP
j2A3I1e+thmbyGFMhZ1aQxMOnBwyJKMsmm/wZwIfOFIrL7GbVaus8NJKVh2rIAg36KCEX8rWhiOl
6fxyygkras96Hyr/T6qMqwp+bRLLNZ0qAv5epUW98sqmXjdaBE5qMh5nETRGVG3BZUUfWrsLPo4n
mqdU0xRqCwDylRLnS2jykScGuK2rJHr1Df8faXTZ0zDF/Di02Bh5flp/H+pmM/hu8RWSIPku9Adt
u2rb71P1jeY7CzxK3As6WHHXvIRVcHfbqf4+wT9gmVbTNslEA+LN9NOBxuVBDqq+k5hmnJo/x8BB
Da6q2NYWvYfieQxficTPvAONo4K9mWbSrSDpuU/rKrpObtcGK3/cTTUQyI/R2ACaOWaqwVcTjw+8
napzPk5fTJYGT82QZaccftxLw7T4pfamn1QNoYNIFb6mJipZc8EkllazKtBAxQcPwL82Ag7I/ZdO
G+0NR2d40ufHsXimQVF0ct8L67XJuf06SgMa850Z/+6/NiKufyct+13CyeILGrYRnm+jd+5aIQ9N
M03bCk5696jFp8XT2PzWdwDk6YvAANlNsKP4js8jX5Zd6NytIAJvLzPRvi0MmNXaXg3KkgcW+tQM
1Y0OXhdbxwyO27kftP6CYiAaxaialuW+7r0/eZB+r6CdBomEOUbJSaBg9zu5pzmeFT2D1jiH8kKp
qhtN9Dn7MVUFYGHQD9iLDrjlBIKrz34N4oIQSgv1saZcoUv62lbCXBQA9GLnEalrUqaaTDYZO8A0
oquqUnR3mBt86Rr7p2Xn7Pe0zLzc+BK1HOrsUIVGRaiu71MjAQYf1dEQYX2nuOlkH0LgnBVotECb
mtoM9chXfidh+pik5jXQhzQyxhNHgc8Xue0sKA0yhyjsOegmUh7FHgeJpnEkhYPfM659JEsR4V/a
d9u8B5POt1PsidP+UrYdCsYOGGhQYeD7PIufUEn5E5onKwZPahdSIsvJKg2I8f7N4R1K5Axlwm0r
FASWg/QfekuLFv+tUoFpSm9wOqTw/gQ6zIkPNOwgG3ljprWgEV1VwtBjCx7Hx6sKBRlXAwUEaC3H
3hY0cHdb8DTbD2goLVxH1E90mNCZWeYlsBUtk80j1le7xJXmnRLQVVd7c8IT0AHFUC7VKOSyMeWf
C+SY/JMUMJ037UiLwWkJuA+nhZYHfIydioH7ar1Dv3d6Uo2N/a7L5M+oj5cgCoCbx5q3COsIvJrk
zYzgXAQ9uMJEobyB9bgexmjDLfE6t5ePHyU5PSr9oy09tZYZBNhgTg8MBf1wOU0XCeRBh8xaFkMQ
gMqV/WIt1pr4Y/PL6Eh+wdedX1BBaDeBM2EPqmOP3Cxmr65X3ryaw+MQDwpQMNFAK3L3VkTFiO6r
CYnkvzGRFnJb+eHd9KZm26Oo/NVuIArZutEPC/y+pR0x+wwFaesSFjVEIa06+lF4xrGElO4yahr/
YJQM2wlWx9fANPAbm/ZJJ+M1Hjh2uoQbCtyPnAEqWNhxP6kctdOguFd6QBHYZ1VQzE7B1C1ZsYSj
AHuyfk+mPf6TWBAPSCOnf4Fydrzx8eNaBvao+gt3M6gD51a7aYxe7Wtj7LE3sF+mmAGcXpgcVYmu
B38jfntUU2IBxZBQgF77UMJEBTRa8GD87zH+IU+BAFDGSVz75OgC6VQXoGNlzWCfTKijKT+wDoUe
udj2FivKoezEw7LQnb4L/HRRnjGL8jCaXbZvJHhiroFtaFnla2YOUIvSw7IFy4fO6MDkgPVV3nRL
Ky3zCw8saH1PFQi4jjfuUFHKVtwPrVfYTn4cNhFkRebZCPTvddKO39uu6ha9a1k3Hif2TaVDeB2g
PDCHLB0vS/GMQtewa6TnnLljRa+l2pTMM1/jPo1fc7Wp9QD2qdPT0L3WdXZ0jNS7iakxXycjf4zM
zjFfMyE/jP7OGamVvoxgQeRAT1WW8aUYC/fq9Ki/sDT82nVRe/B4h0KvnuzzJIfYS2xvwCr+Ybae
swLM0riD0/2TueH4TdiGrkL14ZniTpn+TDv/Y3zywfrrB7/HgwzNM/2hZWFmPAFsvjIjZr6OoRvQ
CORN7Fz03N9MmtMjE+vXV4YS2GkavW03uHzZeFgAhcChvbFdVTXN29Rm47GAGjCmhvHNblIO2QNR
A1ePIRoeadq9TWY8HNMsnZahTMc308CWxeNhuLVqAxs8uG6AXwWE0JHGE74fxwIm1HCi0PMfxo0Z
vUi8/eDcU71bcZqf5wMD3uPDEISI9yaM8BD9zzh2VDFeFvAqpBcWCnAd2MSThfrcvy+xOTa/xaYB
wsZuNixt6IG8V772nDCr7z30G9dt3FYHWNQbz5HIX2jJFZV9vmSOIy8QsK4A8A6dBU2YkfEDjrLs
ycHnemQBGPuBXsPBL32dBNatmYApbFCqPPet+HPgoNyfkwo7WtBBxo2sCgP+fHSkpPyYjyF7XECX
VhaWQEbdPR6p9NjtzCk5Hel0XiB9eO5+OC1TH6lyVH+WUXO+gB6My2w4s4Teu4r77pwnaHSpyE5A
TGLhrtRDf6hDsF1Qs6BZJ/ZatFujbzSZ8CQ72yPD4miZTQm8xFy4X+kWAR060ricKlR9swm7zx6d
2wXNBA2snuw4idY0zLvGBcbQAKPKZsOyt7tkF5qdfM69LLrYGbuARieffXQFn4O0cRcxXpd7iokp
ak5TmH5DM2Al6sh76n3AF7MOhgVG6VtfHRVUGxf/ii0NQcUHYTUcgdewkzdoFsdwMfHKU8z8ncNz
/8p8h7l4rHTlGjhGGBzr4HwAo/U1NEx7FSdQ57cMyz3HbuMCkBB7jzOZTQzCN6m76ksBPwWapkTZ
J28KGsfLRE3yVENo79iGpr0Bs75+EpABXUohku/Csfaundu/A9VtKrPMf4zaSjYrBwYKtNVBdZkA
J3RILcb3nehus3rpjEZpk1zseqP77YR5lqSLgcEtu6u9yrkADJKApolyGyjL3T2YNIhnKkpxmJzp
3nIsifLQl7tymqAPoNksAR5kKZf2lYgshu/X23GEKOtMdeE5bM/wf3+NNBmGMjJLBcuHnMPf6x93
s816+2nWTRwQ+NAkW84wXoOjKZYrq9oQhPcxMYnuHA7Feob20lkJiZlHLg2NqG12wF50S/iDgT6D
1eIi7mP27KCMf+t5t/fa5NjbefGldad6F4Qy2vZeYL95vrssB0d8d8KmXWHdEZ4mSMjeQ7eqFpAg
CjcOKnSrWlenqCJFB08l+6iMuv1cumq0qABNUmwe6lyJksZ+DlEa3bKv+O9KYfuHVrbmdRQxrOfg
5eIuAhcUBwEimFhEflhua5EyrH/02E+r6gorV3sLH87mMfR0Ok3khsp2DTyMFhRz6ZJ45CY2dk74
8RZeytQej7MflEj/QbpDUzvmHmXXr/NNKZ5ZdnYQU/j8uCfFujGBlkV/RVFEfYsKFC8AGvrV2lhH
dCIQz6Jphy3WAXI/dGN+R//HX/Ayrn6x5sBbUf5Epa4F7S4TVwt6pQcDCjrgkrHu1VXVt1DfDBu7
U6+m8i24GhvSLiHVksnzyl2DGvmsevJBeptS8PzNgLxBeW4RAVW96C2IVD7GNAUoX7kcJ1/sSjk+
N/g3PLlNFJzzAetl15jYOxSV5NLIXHUW3jg8R6N7ofhoAh4S1creQQGMv2MJkPMMS9DKuVY1iub0
fG/1m+Dx1KcxhGm+xRF+afMr4vE2yFOfHzvuPS57xJzc2RSCBaei0msCw+iWpBlHqm48d6GrtBKj
Y5eoJvnNMjJyfG4kLTdNlTgAc/JKgnKUH2QyPhkRWJsaXzQfZjsAin0azrGhSiLgReWrF2whgrhU
oqnZzSlyecFSEn5wLgRa8HfC4u/vWT+GSwccvdOneCnN/JJLqCPoScqXRRDyBZ0KF+JMvugeE5U9
GGtlO3wJLHt6iQNx6ixpZsu0bExg50pzO4jSf6pcjl2MZKvHbAFZuVUushrPKMxK6OY+jS6oixg8
IsVgr3OvitbGd5J26XUzgg6P4QCx3Ie43KdpynEtUYP+4OfrzoAdN97/x0iLykJhxL0YhgeUOIc6
lOECY0gxpfVp6SwOZQsbJB/fSH0FJdMEDbPcWLoQlzmlpQW4DE20RpKtEi+2QCHBne1WXsfG8U5F
qRhQRcVPW/X8KWxt9pQyqIx6ietuaRhGlXOPwDHSc3SwgM7ewEFGrgDU4U/Mh5Z3F0FnN7Kn6tRE
0EhFo1Tp1jdF6BAENjbwkTu+hmixcehgMuhaBUnRHY0A6zw6g7ejXgyaMJH0oUi8pKCncx5aavPY
4eYPbhaAnVHbxoTvD/hx+a6HZfUePmmAsgAPDFcdNHXmA8X+pkUJ8A32wMs1lPimJWvR5PBr9sc+
bTZSo1gFQyqWAGVAcXJeIw82GnqN6+ymznue46xogCcHBMdgKoRW5jReethUfhkAWeCsD148SOw8
DagXjjqsTDA+sUaCxpgeFqB1b73B69ZGAWhUHBj9vtL8YnjOnMAQtZ9Hs/Y2trTYqhwq8dxnvXF1
IndLI7C+xPN/5kcuHH4pnybDygmwSvEf+XSRzk/1/Wk057tTGm9Ul8PqRlfkM78thgUAgz+Ry7YU
UzaDjIeetW1wDBatCTAVxIP4omMmxjQ1H5weRKo/y8BcHJoss9EASsY/5Txap34YP6oC4DNDtFSn
0vxjyToB8pOiMQ891Aa6MgDV5HvHhjh8KJIuwo7qP8dNHxV7PKWrRcMdzM/5QRdjgW0Zzs7S1YGa
h/E5tCEEpEeDxN9poYs10gdHjsoJpRO4N5mA4z8piHJSjJL9Rg0rNgzNmmKDx885YHq3psHrLfde
8QFl9wEoCyz2jC8tK4FVHfBFpCEbIfMtnTEAtxSzkRwcyLr10WFUNgC0Y1P8UZivIIaIZf9p1ptX
9PjrQuDjfIjIfUIX0xpPTwpVslMXmHIL5Coq80MCMfa+hiy7PqNDAFj0IzZkbNjGfXSeJ/+vuf8r
xfPzYRO1qQJAxsfavS1AdolZvStijioXBCBPPcuqTVoU0VNrA6ul/Kx6iyrYlgyN+Y+t2UClgiMy
EMj7qfb41o5q8+D3HkRk2Phedh5cuKHkDOVEq36Jq/KVhWn8I2ngMWZlfnnLg648ycSoVjQRYOWQ
MzW+WzB62NSWk4PdkjTzlZ7NGSwWUTWralYeDKHtm1movmVFc23csA5hHPIKpizcc7LsV22y5mvt
O8kqCvL6VtkN3w6DwQ7YD0BJLjIOofLRUEwyEzrCETsmPdiQdg0D8DBu+n0Rwmqq0Gy1OGU4CKvE
WwpcNorRQdYvTYbnCPg+aMO1zR2i0uG6iscKalgxFuAZxGnWKPL+O57nJ+EAEeakw5n1QMu4HE+V
0uwHuGE62dZGS+stMYunMR+CewGNZHyhvXcKz1kNpB/fTLt6MiYZ3J14vERJyX5W0Mq7Ohbzb2L5
HARV+AVCSeXZ9LHXpd0/R21gheaM2LPe6leS9dOx6dk/Efifz3YwouRS+8M2MVjz6hg++Lqp+vk/
EpRja6NUhho66nynUXpg3/YoZWRdANUDPaQJqx/ZSSr/q8ESmOIFw7hmWMGDrczEs+qUe4a+/FM9
ufbz5Gbi2Sm7m8XwfSxIKYrBqGsHU9wIzjdeWi+gJRcBP4aDzZPoZFaBB0HcwV59mqAhpVByJ1pA
JWgMfY/8EFoAjJYO1JJBqhncNNr4fZa9NOijH0MTdbw0ddVL6Sj7OeFLmqOISkyofPuJPFHMYNG4
NlUVocWH/Pnyx91Gx3qeYHdhteqFJ233HCdrrBvTUxfVG0iLjXulN/T4sqUnitMQkAQ8ctUAhjD4
N92i1FW9oTa7FZ6T7RL2PPaJG8CdP2ZcXRJ8jGvPugMkVu4oRteNVCZ0dcWQxtLP44MAqptuQ6Fo
0EJ4sG1YFVMGMFhpBJDwK4BQN4McHYFI3scG6M0W28RfVgb5uq7/6bK2WWYjgCyhDdDSFAd8E0a8
ep2s9LsBjNSvoq6PKH92b85QqjUks6oT+o0NpAaSW+BgwznZHGDUMm3eofUmocHyLpif7MYCnTMa
xnW0SVDV+9LVjQ1gKvhriU6DOuZbH7sS4MNRnD3RhEvKB83U1H5r08UAnewOpP8vilcF3EYTM2Mb
zhNs9rMBMJl66vbwuvhzJnQM8ojdHqqA/69ZofPoLkzYZ1maEGnR9aw6gydGkgxQzvtbBQNLPoJM
2zzufzTgYJ4o0iYA+mROEZ5Uk1sLv5DNLXcb+4hdjbNKUqf98e66Qf2jYcpbYadjYimaA5UrQSan
abv2AU6tjFeIXHpbaTaAaU8NCpWJd8zG5jqiRn6jg4iUffPScsXdpkC9/t84fmUWlqt9tJtjKCGX
0H3t7GVXmedCju9E65My/Jrkjrib6ClefYNDRVfT+vy+LUAi78yD6ibxVZrvFLZV7e6k6fRrGuqr
lSudO3Zh1bUEc//D1S7+/w9+2Ven1JzeRcHrV+l2G6C1y/ehSGCZkHbmxpB+8d5nzRHiCCFkqm3g
3asQ+hM6ntS8WboWOtd0OajNKNXi8jLx2g+XA0d/hPBC+DLxGqtiFA5yw4VmCUu36WiF717lH20p
2HOtzOKSxSUYyTretVa+qq1gOBhub7/VPyiq3FEdfBQAVjSMAxcUAL+0LhO+11BSgaYYVTThqOmd
k2KEJC8+6iXWLN5ZjdN2rmVSRuWyrZhGMB64vShzr4BOpHlzoBR0BLbnq1vamgyRdMXRs6uvdWZX
90zU1Z1CAUKlDk1uESzA+AGMqQU5we3H/OiLCCwGOpVTgIc2r/8PZ+e15DayrelX2bGvBzGwicyJ
OXNBTxbJsjKlG4RUrYb3Hk8/H1DdLam0R4ozfZGNTIBUESaxcq3fPH83thz4Xf91cxl10riSazm6
+Y1TT6vchlChJmG+BO1G78fwJbJKuQ6puF995JHOXgohQK9T57k2ENRvK/Ml99xxpSj63Yu0aQAK
1cEe8pX21Ig1Nl8VYGEnugct57MCBE6UJI3zOUVEcQx952Osk8+JKOQB0Aj2rTLSd6YePqCIV3xR
EsV7L1DjXZaX4iYWyFAuO7hbAoC3n90hqWCbzfwhYtT7qOEsLAcksfns2q585A+pjiEP5S6qO+1j
Y7Sv35B6tVh7XTpecIBGQNYrKzix1dVl5t0Dw4c472Bxth8LiooiLRJ8Zea+41MufO2PVFH31tx/
jQLxNwOQPsDMa0sJf8ubptteT5NbuFMGESRlhG87gEokt5HXGqsq6f7aYcfFdJvMO958Ytnhey47
ispAgI7Kw/JVMmyMTYXmxDExjXejpolnAwz9BtUbElIUbT7YoGyssHWf276o9lGfh/swle5zN5IT
xLrtfYVA8qlqlL5Zxu1y+Fg0nv9Ql1lyhXwgVlUxwkvTtP6gW7Z2gPA2rntZGk+aq8yL7cXPS89r
nOFRBw4171qawlJnTr9+qzWW8ZQhur/KI4UrGC/JY2vKcZ4dh4vRuepGSCDuc+9VbxLKAIZU8Bpe
uz8eZztaf8Hi9EM9Ts116EP7EM48FR0yz0eDW3iVVl1/NucuZTCvUchM4NUKud8DYT0PA7Got6Sq
ysPSHXp5Hwi32uHS1u3ThUmzYPpRXF2zdO9vutTo832YQz8UaI6CPmOp4RU3mQ4eSCc999DDvUL+
380vLM2NI0tp+9CWXn1lDi62oDeTJ0fgByusyftUR9rFVUCTV9W4T4qivktGUqBQACFGdl51lypZ
nPsirjeTNYZfPOES34TTsyaNv2Jvv46su/ksjD58qTwwQIdwXr41flSO58IBf5cPnN9hgFAvEu7e
eVNYkluvTyqKzlmzMsxWu2/MwT56CgapAljwwRSg0GVlfYlQ+U1B06Cabj+1qPNvTTwWzpXmp+fW
nNQ2ClL3SSV5thpm8dg/B2SUv6oqyFemJljZBwCwhkJ7n/ie9h7uX3fKE26ipYtzDVqGfWTtlm5s
tWi/h225I2+SrE096beakuFzpMnPaRl5d1Gnpjs3yv6wTDt6jpqm3Lrk2A68NehSJXK7NPpgciPj
Zj/Z6+XTqi/kCpWw/tK6Wfs0uH8d31RWsx+KWN8tHzf05LbkpfOY9ZWJaApFM/EwknB8CLrOfugw
ltG6WpyXXunn0GQmRKKXrtZyxCBtyQurC47Lp4beRc/clkwLf38H8braaA0S52Pt2q9fPuDWUKXl
zgwCpOLs6WM09eMnPcyctRB5d0ZBUH9I/h4f53H5z/h8vCe98dMA2n09NONfx7c8yQneSCeC9Woz
dA2+ZLZEc9vqtfcRb5F14NjBTTZfE9z5Hij7T3dtVY7vCyKueTRHJOl29OTrdRvG7mpkPMMO6jEf
WqnHENBMMAC6Mb7PIjRYTeuDaVTeOWpDCElzNyw8sF9o5uD8TbdS0AH+Hx9qLW/Wc+arlw85rch5
ixT/6UOUPMSjZ7iHTI7avnMC9K+iVLvtSt9a97wAPxWuuQuHqP2K8um7oh3SD20UIroQx8klzcPp
JkrsaFfHZvhODWW4sij0f42tZNUWmrZ1soASieY6qFfTOE0nzoC7IKVBMVmPZiLOyq/KcrPs1ue+
prtA+QHchbYpdor81sNU9fBJAXh+scdhqwM7QdE2vlYgEZ8rDWuqNu2Hu8LJkoNlOQMY+9q49nlv
rpQX3cskq25T1/KPKNobh5xM6i3K2MEmKIT5MTawktLH+s/eoMDrpvnLGPFBzzTbR0pczBAkkVdG
ixbRWPsyWLvJsJ6YmzChmruxiwZe2WJu0Xf3jlnl9+j+6U57H8ZJd29hwnqXeT5Lr7k3j0c6djpW
2RCkiYOty+oJpl71VNvNAfGY8u51aALfrQHpOi47A4k/HyArd7Pstd2MhaTu/7nsFPBenv5YdmDW
WvEF6Y3XeEdURJv3gZH1h1qL3FnbBZOjvoYN0UyfM3xtUQgxvBMLC/vBZkW8jKspxd1g8BPwinZ8
BGSBck8zPL3mm3Td1m9SffqrWzTda/c1WxVIKnXzwY5E3Wbo+43leN4p0UfjHJmN2sbmoD02gkjE
Lg14+qm5ERaCiYXiQbOr6pOSOEcYQf4V++l8VUtWzoFtIXFhGB+0TrMeZqrLeRnP22L8NLbig8ps
Z+fWfboZE8XiJxKfWrwbsCvzYtb8ndr1uJjcEP5WCL/zEFm6HB9V49srW9PNhyHSsXvPFAreZtPd
GGh9QSqZN5tZbnlMoZc3idauutx7XmpW30pY32G0lz2xrjcbCKvteul+O/pNhWzppvPBlhl9f/B3
FTazLtGdjOr1wnZbCG1Fh6ryXEEnKa7V2maA9/jKf1t2+3nf4sk+U9+y+Rg5H9MbKYbDYojXZGWs
aRUEQl2WpmzwBtZid9iytvYukV6xe9lsDbc+Iph9993Y62Zj9w9k5ePj2y8joLWhOWT+evnupBj7
SxdttVm/30JoB2fV8usi2r80U4OTeyUDiAyWehX4X8ZLGW7zMMqu3w7tA6x8iiwSx+XLlg+kFtlc
N3GK3TJm1jZJ1BQpefj9Au7jfAp4qDziIFaarlWqv0iDyx470aZw823/dx9CidlZ57K24Qa2FvF1
7d0UepDe2cp2VlBLui/CKC4WqhfvNUHhZUQm62BXrfXOKeK75YAGWudKMnHfeVmKcI30tE3d/ekb
tbk1rVjuhsqkzBfpGDyL6aQDUjstXSew5dpQ0Z9FOcarIoysd4OexZel6/HIPBnDPWkfqLJYa22M
MAueJ9+rVyhCiatr9SgwhsbVgzP23FeF2DWmnu6Xbtz1VEmIfHQPe9LXk4sXih/n9eupXk6rnUGW
IjvmHcMpcma9DGmvJzWbEC19/nbHQKtvGA14y5mfYFvhuWsRG2D657GlMdwyufWjeNwFg/JW33Ys
nyC0jU+sQB+Wca/JnFVbZeOuY8VzFY5zgjhinIa5twwtW1OKU1Gab5ZOmA7NNSRxel26fRppx4J6
0DL+esQ/Ozkz5g4fRaTc/xlbtpaDmevijcoQlv82tmwlNXauGn/IBmuAbCUQZ90vSErdQ9p4RVoO
GKabrZRQ4WUBX77ugLFqHik/3s+kSmez7OFr4q1jR0BqFZon//7X//w///tl+F/+1/wup7KeZ//K
2vQux2G8/q9/W/Lf/6KeOA8f//ivfzuWa0vHBXopbNcwDdsw2f/y+SHMfI42/kfhWOHY5ma3a1FK
3DlyMrnh/m6CSbu0KgxOqW8pVJp6Umyuf1uDCl6nSSIeUCDNdj6mVog2WuSJm+Gr1cXhe/7mFWYF
PfoSTUr830KW25izlKQqYsB00rLPCoXOjZbKXe+hvEW10viA2tMf8eDeoisbHqTohvul8f3PlLWK
O7Jm7SrTqXL9+iQo/aeToJSr645pGqZlUh/58SQ4/AUuc3y1s0C3a5tKTtl67IPuFAi7BcIaBhSw
MGCMcns6iR77+iDXt+6gt5euwMinEsPeTSCkmgE29IMrL5WbWq9sLMXstQIy0e3bNDg6ziS3WidQ
Rh68HjHepkf/FFkxcuTeWuTxu3hQ43Ey/a++8Hri4Vyduf2ecW9Ntn7gdg+RrItVPmIK7NbywTA2
4dAFJBwK6wxM1D7UAcGOSSXcr6xbxLgf7Ewzbx1Tk0c0vj/yeFq3ZmYQbdXDibg3vzPwcYSym5wx
/2k29VCYt0WQp0cQ3Z/Kbpgubu9OF2duvLJoiEibeGXmFPKy2tM+oEbBxSXLfypJg3+062HftYhD
WGMAlDumSDEP95Vt4AcLJXH5UGUBpNFrcyA7o2UfkOlIRa8RG+JAYZGu7ArHf2zKaaW1+SqxNPM5
SVzM/GwAkb+++qZ4c/WlQGbHwCLItCzbQmHtx6vvyqTOa29sdmOkp7t+Vu8e/2lEVsv1FKl2nZh+
sorMOlrnYV9txWJPN7gZNPRVKTSXXNnfjRm4XLpBvRSlXWB9WMSrzPLeNzGOXDjmBNfJ0/yrtAz/
WtlRsvr1DxLz7fr9My0FT7REI990LSUsZ/7B3z3TTWIRDZPB3lXTgDhUakaXpQlCHx0AsMwrbjSx
W8aGuPVvlC62EJiyx1IE1aYMWm9XlUP6CHSqBc8fHvRapbO7Q38eM0S2JZIXa6pkCrlN5V6EnbuX
Ro3upZobkUZ/OgbKOoaGoibhoh1eku6PKRwRAdWlvC5bLd41pHQk9cN5x9KgcYA9w6hchILmjwYR
ppAIgzJP9E5w7V9qO8JZtBXjHQ5T8oZL4t/3qs13KP7Eq7JLy0ewrIATuWk6o4NGaOXpOfdGEW+W
zaXplI0BGmLo342RSQCNYGWIXPz6arjuT1dD6phC2kxgwiHR9eZqeOB60KZP8HUVurolmR7NpYh0
hhkuDcFrtc0nO1sXFNfuu0YqlK6HUzr/OH0EtO5Oer4Vmo32ilfX1sGWI2phYpMFUBLM3pY3sglr
bNoED7QX9tug8G50fFkPeor8L5yxdWc5SG1EGw2mzEYOSbqPnMF9iiJ/3AcNkBbye8bBr5W2Kua5
Pi9c9xAYzZfG1yzrdWzZ4VRy06m2pZbCYRo5hk1M9WYtfcSAfIDr2zw2zUuiFd3W1TGaC6lGQ0yC
ATtpIGiJFFckEsJ1ZaADlaVAftK4fxiwwFmhoGFtWuwmIIN27UNTIDvrBjgp6XF6mNLG3FZz+bsx
PBDCo+AVE9Y9BPLA9FeKpQR55VZOm2i+J5NRe/71hfwPj5U0TLDOJmamunDUfKG/e6wMDIp6sjHV
zpflHkSiujF8YVarepAKMRP6TVpVe+aZp7KLikMfRwhA9VVC8RbFDGxH/t4MzKg6LYOFRGoDmc5x
o0VY0+Q2oPFla2lqTbk71BAvfiCAgr3uaAJnr4pDPtrFPhCFefArXrWjjdsUYK7htgIFSQlq3LYU
uc5LMxhueu5zvC5hMoNt1Y+hKb4MYwNgPZ8llTShd+fApVm6oto2eCKdlCHTm2/N5FmASH1Q3Mx0
+cqzuuaoqNq5vWedStOYcfEeSFAueG9CR8MnbjpA6nd+8752376vpUDezOSFLZnnpGO8uRI2IEGt
nPySxIIZYtA+YeLkeFAUW+RqHE36954lu1VkOIipK1Hj+4AWnYParw0P6qrVHk+LH5RbVHF03s7z
IPTO5JqnFeWgvnPWhG3T2nG07qDHMsScoK5ZTxryXaIbDkZcWRGSPOWMGjITu27WZUNL3b91U6O4
6uURcdT8Qgonv6QTRNLMJPtEkLnBlq1/MlHje7Lc8EScRsDciuyVPvcdXe6V/Lbw4JbRMuFmskR4
szAt7bHay5pFfBE6fxE1VZAQ1xvDh1lr1V0thw1N7m+6xGJGyCJ1++3gfz7vEjGscCgY93Cf87s0
0i+/fmp+iq24Vo4udYfrRbrbst4EmIGy28hUYl5pwaXBPNfbGaPdP7X55B8hffTrae5Gvn9BvP+w
vEGYKsytNiIQLap8tahFDrOWpGlR7QcHkJ4GRU1BKtgezRbxOu1RIKt06CLbOy0NJFftNFgpBBxB
9gS+onqwHOT+cNH4EujhsUZS9YgkGuBTnIFrylJA9JFRtlX13uGyENA0m0TTpoPoLPckA61GrKDt
TspNvm+yuFGUaf4ZXI7xGsR9odTswzl+HOZIcpqbpfttDG8bN0FX6u9jvu1OmvjPoC7aYzBEksQ7
7zSq2FRrFVaMdQqzwbRxMmobo8t3KtwYsy+kG8bZJm8olEsWh9BOmmDVzT6lVW57Oxnm47oURHqG
zlrY1TPvinbOx8QBaElg4h71QhoPIsYiOs8+/fouMMR/eGRZYNjKFbZ0hane3AZtNSaj28h2l0aZ
t3bD1jo0LjSjbWnJG/w3wdclRY4NgLDXkTEFgEWwJIm68mWJkXMZVnMa+gnz3/5k5MHAtEeKJ63H
B3D2iFiO5QnB8+AUoEgzz6JLE5p5u3PL+Dlwm+HaFJzCGKEFMFzTRSZTytw1X7leD08YVrZ2AxDd
HPxVJ4bpDEH3r2bpplZPkm5C7q/u6/Mo0vrMS/Uu0MJwL4YM2bc+SR4GA6F6VILC1ahZxikxFJ6s
k/mFqs6wNap1OTMRoHhvSICro09UeqDZTlRwuRDiIJnBkjIRJzGvJ8iZ+id/Ipc5UBrM4647Wane
XSAn7822mE4+GeWN7xkp2WnVbocuxAsmg4YRBDkJcfR9KkuPz6/jk9HuDdvz114aVZs2nIOz+f4w
Qu0s9So9NnEzpBt8b2tc2WCdZggz7UVeWutGNyuW2FZ20zS1liPSQ7Eo881zh6pjmSO3O3roeHI/
HlNfeafMh43dBXoA02X2BJ+bAOrKyVAjSEEikpC33o0d+yC6KrepbuK537mjdawacjiOWz8FpfZJ
8/Jixo/VT9VkVhtUaqa9Tw4CODFgP42rfNNXMl71tV0X66iu0DHUm4tuiOpxqlHRQg9PrpGGxpZE
9o868O9q8MtHXyAP3QT1dFRIzuzAJ2wgY5e4itOErFNOS1f16T1pku4yWsln8i5w72K3eWqC99ls
WsqNCkD1H/9twnqXMhQ2goHAYctPTUIEmjxCTuTXT5T1H8JK5TpCUVqxYTHK+YH7LhpBaqQgddTX
O0pIPqLfwXiybRxP9bz8a2sZI6s80+p6rHDik0BK47EFaMk0rTa3kz8/Z/E0HTKQujdSJFuPd8Fp
MfgAagsQSDtZemmS+mmaQ5/YpwLAy02BHeDezrMnKujiZDisIN0+XCUVifdJKw6mVNNthW869EQc
YhpMvH4TAVjOz0G1dByX/2iIque0xne/3i9HDWqvA7inHuuXwp4eyLqzVJ+bquE3LF1/uIWObcHM
9s/1UG517EL3k9+BQIU5v8cNqF/lGO9dgnnNPriduixdY0L5SUN4qEMD5CYbzI0pynGXuxVhbJNV
2zJyoq2tR9NT6IJnbyd1CCcnPMcsNFZTQbKj0D19Lde/uejGf/rZ0jGprhMCcfF//NmNzH1SiBAf
oeF1OzHZPcWXKTxHbvXVxirEycp1Ktx4H9mjWCuNSuTSuPPWpNlM8iYaJLhD2/PyNUj0L9TG0adD
a/uES7lxbAZTvptge4OL4pElKDg1cxxpxAkkAF98hjsW7U2q9egW0Pi4fv/mV9o/L8ildF2CBhcX
Eptk2I+/0s3MxkNxG72/wdD2VmKHV2duyrFz933JW9+L2/MYB+SeOqappWv4OArl0roWeaWvub/R
CoGpt26z/r5HXesa+ZZ2SF1wXo496Uc1QY/O60aiPUDjW8GNQ630ZukV7YjcO4ItqzAp0w89NPGQ
wvzVahWlncppVwHyAe96FmLXSb+twx2Ljs9NZo7vg1pG26RreamGQAGNgn8aIe/8GpQrR5JV/+/f
EoqXPTeEhZy+ejsP5Fbi25rsGzS7TajqmY9Ly9xggUBCjsTTLkMq4VQgrraCuCf2DCOr424LeEM3
+gAwCjdUJOvSyNsMVifv7BZ6JzspW9RnQMfePrSM8m7CGPUuqnC5Giquiu3k60JvP8roo20547mN
63xrobwMDeU3v9Geg4MfExo4Nuksu8jQ6Nz5b/JzRjkUvZQF8wl5vL1JXdqhrlP267oFANC0Cfii
uUHMhKJmy2/+NoajkbHWncRc+32a3FiDMrbcfoQabVVfZmJwVpKO60IPEvt1TCIHqpoAXoxCdHhB
RYMHABTfYvfkZgi09hgwIEmPrrjpj+XG8zMgyjOwsBJ5thncttnGAmKwKpv2YM682MBPDnlcXn3b
20aa5/x/PC9KcJJth+yVzgn68XnJ47jNhlHB0wBEcIaNap7tHEXnujS6de8at5NW9jd4Q+frxBX+
1QFafGi89AO+GAEw4bQdNo6VlmhMTre2Y2PCaPByoWrVOadQxiBOpH2fFgAvneEljwr3cWjeQYAf
icR420z4YcE2M97VMRphYBKbgzS0oxfU23JMvA1+LyCigs64y/rhOSqdLWCZ5MU2Mkpr0v7axfm1
NKm7FW5+0ppnyofSXSX27xJ9P78ywUQrnSyv0qVLGPrjeZqKTC8qh0xM56PpBMXTpe43giAx49vZ
NPQRgNF9EMeEQLaZH6s0D06ahTdbCVSqNbAhW2Ccdi2Rsc6HvZd3wTUIk+AKBPOq++2fvRk556xu
u0PAb4DmnbO8SdCmEEOqXSUM0t2vH/9lLvzx0YAsYpHqY6Y0HZbDP/6mcDLCypyKeofihL1ubLkF
LpieqsSxznWey1MO73gg13Zu0MMhEe/81agE6wHLCY666wB1S7XhbgJxcFfVoXnRwjPTAXZyozp/
a2TrbCeBrrSJYqWuMGCLMX0MEG0Hd560q2UTcusAqJ0GY0HQZOGw1xWLoJnFBXHDP/dOSu0sSk5d
0Zbr0G8vDtmpw0KCqZPa3bRmDtiisvOHOkYosorPM1Frq8h0rfLMosRau+vAa/r5pyIprWvmSfPc
FMFuxJWC1AqusWYglYsx1Sowev/ObKfotana4MWg1vibGcqaX7xvL4NJZse0pZT8781laNH+R6QD
sHHM6Ro2cYo+LAZR6I8mqH52L+bUfQzcSoMDY2pXZbNO1Vp5Jn8F6akdKHVO8jjxujsinvdlIlVz
Xprhn62W5BKyTqW7dUwrOsHgpbrbRmdEqKNzVI1PVOCiC8j+FlZtFayajHQ7eAzEsMv739x0/+HX
GkIaOuGXomiyLPa+i77sNHBbXD6rXW9NxrryQZi2yu2BXsh459+MmYd8vEr/HP3gfsz2TmqV56ik
4jhyJ2hwVo4RHOegQsO1co+9lqfXSYiOemObH2sErb0uz9Z+Kto9+uIk1/rhgxsleHXi2rGmUFOt
p65Te2Wl0SbExYmFoh6ztqeh1NUgao4n0Ijg4KmfG+BAaufmAKNCVhNLkwN6uMgCka5pnL29Coz7
+gYhuXGE61PFDz6uP24vuzsk3sUB0/h4k89rBqH6ZiOy6b1h4k0cTnnBUtPsjiLQ0EEXeTjnTsU2
K0lUx/C1fnOn2T+HgCTcrPmkU6fSbWd+V3537ouANaiN8v1u6jFVnpkq+uT0h0CI3ZirZK1qg2KU
QHTKGIqXxpXdbWghJSLkDlGx9EOGxN6mzA3yloX7ubByaw7wKKt1+kWbwN2g7UhNDkyicsp65Xo4
sWv6eOzUnR56Nv5r6mjhp36Ex4ClZKu3JwsQVNnl1sHRBmtdIoJhOWo75oKEepJyajR7U1YiO3RD
8PLfvxWZ9VzXEJbBSXmbV0AyvSuKIq120Bv5A/CdrNL2c2yXMMdMzAUTXZ59z49uDS8x1iiRyL1U
MnoUuHufK6y7fD07LDYHTVEGBzddyv9CnGvFenqasmLdQ6UpC5G/cyZ0nHC69DcDSkF+Nn5pKMQc
lhch2NzkBKh4DEfr5Fr5vUpgX7BOjqpVrpCRtuIEnEJrsJKEGw7esd6XNdr2dQJxzzOplM3xVT9a
nzzkEnZLvmvxUymHON3D4LyExWCdYLRoWyQ/4pUqNRTdTGPc5z2Z8hTFu23rjvIBZpt8mKJtTb6N
kNm86eATXBDoLn4TeDg/F5ooatiGAdh0nvfeBh6qiEYSa9qMloMp5gzpg+tXf6QDOiBhWzBbB4C/
bICLFwCT+tHy9JsqsdtD7Tr2ivxOeOdU3RNQwnOYKhg/YYr3tTIPei/6A/qxlNpk+RFr8XjD+2yi
0vkcmbb1mPGQdpn9Jc2d8BL7+p0DLHEzSkihvIM+VJSbT13iRmAeC4yY/RLWSWHjjzH5pA8lhVa/
5N2ffrGHeADATb7DjY36LEdf3UxZ9xjAsDgrkiRuZKNJ7qUxhBoaE+UTUkYWqAaT9Myv7+XldL15
ibgUcSwq8kSgTFQ/PtqUXNuSKjyPdiNYUFLy2rZoJrRtOYGzYR0SltrXQZbPeW9EROARZ7hzmx25
YXD7XGOzV0/A9piS89IkDfTeTyLKzlMHniCLdwafh3lUFQfb3tZEfBuvqryPKQuLVT6VrN0RurGM
IeBtPZvJNoO4LeP60ljQSSvf4KpClA2r6ObXP9yZ344//HCK78qwHIsqGRrnbwMznqa8GDruIzE5
OyMb2xscYC3gdniMlmG4a8BZreNedet67DGQK3g+IwipFOnDeFMOKAOhS2I9xuPTBOxzj5RQemh8
666Je33Vgw7HqyZBCNrscTdRcbxD33g3uJjDlCCdrqM27CLKA3jGhs5ubEuc55lPG2odJbhBJLCV
Gl/4B80Pw2RiqmiuHc7OS1259+iqa0iXjckOuZxuG2h99pg6K3M2esikk55s8FN9pHa4SyIfVQZb
b8hZdA2VhRdChN+UVB25p/ypAgR6AmRhn5rSrQ6/Psfyp4wJq0PhLo+rcJh63qyhZgBtBIQ82fmK
9b5dqkvh6eoiWkIrD7TPeukSmRhkUyNNXQA72xcTWhxH6ci9TJjBsrk0nlMnkOWzfvs6hirptiB6
XIdOlN1nJhQ/T3PanZV02f0yBp0I0Carpi3JIe/SGqAhNpqNz12Uw1QQbTbdxQpOOnGn/mL7J8QW
SdWVnX2nEqvbwE8IUF3AF0RvdHXq+kqdlq12mG5jKaL9t3ET/CpSZfNxo6j/NDu7vx15hawQek4f
AQQ6uybV1AlsfXMJHLycM2fq3md++yVv6vhY9RGoS5YQvL9CQOGFMbZbzYrc92PXocGK1sGhSj33
PRLcENg6s750wZCfIUm9l5VuUWrKonWiucMpg7+xQvUtv0jbORVKGqQVuvyCOEUc77lKxS6a1UQF
RVjg8VSPfjOpGD8nCl1qZMJwHR3gvmnJN6EpcnyFZok03I2jHcDpBcnZlMkHqHIVCrhQckbe68+i
fGfBaPisRDpR6Ki8YwHK+UkLvbvasqrPNjSutSVN/WKmE2JjFPW8KMAYIa9RAyjdbG3g5/xMuvFp
rPzYXyUlV3pG1ct4wp3McD6JIIRCqJv+k9/AFXE1VdwYTrMhVVU8Boj82GlY4oVJD0RTvldGg65l
n1e3BJs7ICXQSLXUDreYs+rrYlbPwo0aDS9N+NsIjxIDx+YnEj/Wu7nHcim+GHX3YSy18Kkz4i9y
gPD/2uuNlsynx0mZd2pDp26wcohXS7eX5IzKtFurbLTulOV7HlHRZ6cNuls/tejBCKhWVqVC+CYa
pDSy8K/ETCfpWZYEEcJ5Cx1TkSJZddNKTq25Q+JX3qP7X7IMd7pPWqjdNNzXf7aatxGxJr9YrJEh
j7K+jupa28a8zs+NR2bK9qBFu8javfk4pXPswvl4ELXqi13DSJGplxzSWmiAkUPgm3Hm31VhKEhx
195ZqMw/mm2cnfpJDTfM6e4eJeH2Wrqd2Dro/N7zrCcbq26Ld4mD6GrajvkzMJaXQI/GF6C4R24H
rD1b/ngNmBs/lKomzh9fPVE+oGhYnYXVfknrIElhYofDKTSqgYIdW/E/W4MPmfzXM5whflrfSwNK
DeEguSJDKftNSjwTwdS5tu5t4Xr0GydwIEGEaAgukkmvYkp1CKxQECVxs5AK2iSgj/D7eFgO6cUY
HMtSPtWzQP63ppy7Sln1CZTQ6tv4IqHvBH9r5C9dEw2k8vWYpf/t6L6IgjWUkWbzZodeKHeFrtG4
aWb9jO6f5ptm95uxRPPNU9E+dYvARorf04ZS9+fEM6NDhY/TrotGooSiuZOm6T1oblJdhV3r+IIw
7pDvW1spZGqr94drMfKS8zMDSfa8Gv/oO+s0GJkJLJR76iWw/Hy/LMKXpm8FWoXLZjrHTkVt1vjV
sEbHQ6Y4hTWx1ZxZbuKsWaN+DjrEdCvnFKP1DK8bKeepRzwF2XwWDyMrvHqXoVW48vzxfW6q7NzN
io5ek2sYajY3ZKYaqB4MNQb+dWODSFRUGOa+G20FC9o6jHhPfvJCFNhivTTuWAHWh5r0wtGqSuO2
i2J/o+lMNGXUfoanVh/KUH+vd65gZagX2QqNAxB7gvdz0iATHvghIJWZiZ1WT7LN7c+QWvSN1zf+
oQsi+DVWTj6P8NQlG9fzeDXRltoc+t5W87dR9oxzzH13QMHNNesbY26W3W7WzIvNud8lwalHy/qw
7DCqCdpvmgH55KTjkm1pa/hOVnENZAiheNORfle7xuK1K4QsSSOnCRovumv01aqYgWevmwb+2seo
dXdTGrFHxGS0l93fHbNsJvH/Ze7MluNGkyz9Km15jxzsi1lXmw0QG8kQGZQUTCVvYNRC7PuOp5/P
Q6pqKTJL6jGbi7HuSoqMBcC/+O9+/PjxJIw3xgwcPptRs7380Zphmf58V/71+HE1A2IpiJvh2DaO
7Y9OLWdloneRSp9oS123GtIGDxryXaZv001ULXWXpB3443WLgnBr6KG+yxtjOKC8G95d/pMpC9Wj
ioLDkNRghWuIa3z5J0rHce7X+gxcS6+H28sfL/+aVbhgq+VscjPfE5WR25T/IGxzZISjd2oqPXFC
S39S27bYQM2dTxrygvvLQPyvH6i23YV6+6mql5a+f/3Vr//1vir4//+Uz/zrPT9+4r/2X6r7l+JL
99M3vUk+tVVXvfbX7/rhm7n6t7vbvPQvP/yyLXu2xOPwpV3efumGvP8nZVje+T998T++XL7l/VJ/
+cdvn6qh7OXboqQqf/v2klCMwS/+RUiWb//2kjzkP3773+3w8eXq3V9euv4fvym29/uFmGkbtm5A
oJOFM325vOSov6vQGiXvZ9LEHnbib/8B6NPHXE3/3Yag5aqaBjbluAKPdNXw7SVCVUvYWxocHQh9
v/3zqU9fg5Gv0/X3xGkhhX4XsiB5qsEGg4pNt0a+yrgijYbTMhdFXVPf2UVviY4DcmPnTq0POYw6
J/4cWt4fk+798d3ofLuL7+naVwH39VWvT7hmsjrHcCjjiaHnaemhrsZf+Iu/uoLAT9/BSwVpIipg
Ksxsih5MczcW/S8QrKtA5OszAGCRtSZZ4anGj1dYpmxRu55nWHGEFm/ZzjNkJqL7nw+VBMt/maDv
LnMV75jL1JP65TILfUXa+awFTxWoyc8vcuVxfHsWi1ysBQ6p21fGzcOj9PKJi9TDQSsO6foJfVo/
24TpL2hUxjWN9NulPE1zoVHBorlybpBegmaIQ73R05QcnkqECYZSliQ4qSNA86HSYQpxaodoEMMU
pUPQuOBpKp+U6JMKq0cvkKGlIZ29i6t00zfdbtI/KGEICbbYmSukhjm6a5xjX0KefKeB2yvzF0db
4BDhrw6+V3l+prm+k9EBoXA+lEpzVFoQfCW5idd8V6ZIHhzm3Nq0Nf3UvdelhR030LPdRBBpmE6m
W71M9foOH9mnKG4XZ7Tl7oadan8e6aaYrR8m9MxCuIuwdOz4YC3jVjXGnVF/qLs4mOig4izxhs4G
26IokImEWuCd5uLRdClkK4KkoUlT96YN1eM0UmJKS5uR8ai0+FC4sGvDYDZzf544QXrTt6aS6MwM
psb1W1oOmWSHl9gO2uGd0U1BkqdUyUjs9rkqnwzrDSW+NOikSVUNQYnGRwPa5SpCSmn7SaefVftm
sE/98hxlsD9o+zhSZ6goG53OizbVvdQCkvBI4AZsBuudY4Ndq2SHIfRtksz1zd5imEa/pilC7zrB
or3rvTio1A+jgYpyU27ZipP1yUJ5irZ2qOkMe/KIUEAPs/NsVo+5dZ7TD8DF+7pz6Ox+QHI0CAFS
iAZ8t3+ANk9fuvZG0yISQfQLnD7YEHbz9pO0XFqprIORo3yyU/zbtQgy6owVzQsaWE0hXSy7Ztm0
ORqtxYeRYs9JcU5wWsjKowFLSVGUB3S73QOMncs+oupXZbpS2rLpxlsjs2/jet0YdbVRBoQYZm2X
UCM4qr5qpBTDkrXihrAzdza8qhXB60L/0pJM9FBDim7pcqIm91E23nZRsjWU9y2Y+tIOPoKodRRv
0CZUIkuqtzaeSjdO9Y46tC8Gpf9tXOCuDXcKM1dSbTuM9X5oDjF9crSYfihzEoBc77Im3VFAdKfP
+c5CkpUOLiQM1s2EZnjd9W+1Vr/r1eF9Xel3BX1b2ie9cCkMG9+R8btL0mjfTubJrsedkgxvM1SB
qLzeszpJZVbIxFOiPTa3pkspdzeSGCUHPKbBzOYwixKX9o/Eajdl9jmiFYE1+ZH20UrnB5XyeL14
k5mpbyZQ9ZXAc48k79AQ7grfMJhOk6xyb24g2iR+Nik0Qh5BciI/GuIb6C0BPLfa8uh06jIz3cYi
aW40yZ/G6GxULblvaSE0DMrRnNDeV0IaALG4FCfe2BQmZWgD2LBdnE21RC/qSntgNP6dmSW6Onfm
Ghb+OiECktxolE+3Dt3THFLj5UID61cnHm5gJMb+jN8W2tGTc6Mw40qqv2nc+Vmfh/5YZcpu0bQt
GfxnBIGOyUA7h4IAHw3b9G6skEBG1d6+W7NH12Rfj3e2pT+gTcwjxnSJVKk4wpVe183Y5FvUSDdV
0QQOZKe5G4JpBFZgg1PM4askJGBxUYvrQ4OsPUqX+JbYzW+N+Z1MQ5neW9nHYfQCRB+CLO7vnD56
683qrkLADfUXX91FlPTStNJPkzdjaPziqPrbM5cOkv807Vdn7uRGRqQawIRGdxj1m/hbkdf/a9fz
33qVP7ir/85B/f/R9ZQ07b93Pu8SGoW99MkP/qd85JsHqlnq7xoMJE11adkCJs+8fPVANZxTS8eH
BAV2Kdw0eOWbA2r+DpaNW0NgDaJnWviF3/xPRdN+x1+1PM8D44eEDWnt/8IBvU6+qCpduQ0bFIT0
PylB88oDrdGm7dyiH09lXX0A6jlkev9p0etNnu06D/0M277vYFiM841dqpul2Tk5JQrO8qBY9Rly
XtpmfxpRc3Lbcx9VIiag7Eg6vInHc1vu+h5NoZn+BeZbJMjhBgTWZIIJGINvWqG0bNqoS3Iba6Rj
6PKVzUSnNJMvkPYr955dH+px2had7pPPIIbet1gkgHcjcls0vyCwza98JtHqz5Lw8JJh+91c/o2r
rInv9Z0DyPggnOHh7kOPYg6dKwcwco24j1A6OVFT/2eR3zjrGVo01OM/Z42s+RLwnOgs+DnylAvS
s3R/Pjojps9toEWhcldUwTr8ot5Su/hpV7cF/A5p0aTzr+OaV+5v7M5t5NprdmrXY0lbO11BMWaC
Z7UEKvp/cieq92pET9o83eSRt53QgwG8P1nmi4rMMd0Hx+RezZ9aZQ6YxSHXsNQVrL4d7NkHfuSt
u637x9V03qYtp+KiHHQ9vzdakDC7fbY6TZYIH1WrsxF/LMvykWMj8TXFC2a33idu/7nL0BhwxBuY
5xxJTueetQCfBFXT2PfGaqMpw21S3UKs85P40ZyPXJEQ0Ueg5q5wyIG3OwWnsXJPC8zq1fhEqYbv
RR/JjwaNaDwvEcmryF9zftrnQTvPyCrbKz0NWahJGNBemS5kx0qB0ZUIOK/7kxU+JfTe5NZ5xaZ0
wmKOkt4N6FJFN9r2sxN7AZ83iSa82bgvl/MAL4XWRFSD9T6OIXPOH9tYfWcqdP5gPRZewFLaQtG7
Bfo7NFb1gf57lVWTxmY1sIPSJn/sURhclVg2FOogL23Vf+zGHo1VfCR1/Kwv5YfSPVXW8ASii6wL
TTfDo2yIdTRv23B64K7KocOpeR4oAkRGHxfAe/35ktc1OSmuF5emU8tLDlG39OvYKl3GVmvyODtV
aPEDeBx7Z6Z3bkOYUGdo4mUw+Q6dWn3sJnyptP2s1+oXdOR9ZU7v+4VkGZn0DrctCGHn+2FKsTJC
zHDeEqQZSe80zn7UzkyYWhERZPGWiZi9M2s5pq53TZErQY9+qRDiofkLroNLGMlqY+g952zqzc61
h6ekQsmUcWqyR+qaj7zONyrqURYCXS2r5SzzG4Nv5U9MRjrPN/RV33XrsWhRLVCs3cB0DvbrQsrJ
Qy6Mt5s9lUB8mOm1mVpyLpCRdWvPwKOdSSOYQ2ke2UDcSbGYkPUt7bbS1U1djlQy4ZsCZCpt/rLy
YMydSlZP9uIaFY/ytbP76jSKr7O3dOtcVAps/7PdvijUeNPMY7NYL2LhCpqGQP2Mc91HV8gv1CWw
oKJoje73qU6xkLNjCVVorS7eK8svKc86xDvEYQIuyhBA5oH+u+df/I6L5g+r4jvWaXaqJx6FwedT
qrq8ujN3I/fal49fLbZsag0ivY6bu6aPXt8ceFh9PtdUinUR1WINonxD/SJ7ju9SI+221KmaarKP
YxhtUdo/4kveypYZWLIUlz3Zs7UfYBdwRsj8Y12+/ZCdp41QaPpda/P+ViFOjICWlI9lhneqNjjV
u7SikppD4AHjy68u4mOaeabRrtD/75laPi6nCU3QA8bFIE3BVOo0iKeS+jYegSBqqUgc78yirX3F
PJXlE9yUR1uvAteJZOnMOq3S0iJXt3raPKkm7OWaVsQ7RankxzDDxvn5PtOusAU5WihgBcwEZDJV
/VLz9B1IgmTQkHDKp6cFqqPYodI8sVS5daKevcPur0xvG68lqp8zPKYqoDpizyyZMyfn2P8if64b
VzjE5YbwOyj6Ncnx4Qn/iKlUUYuokqWkJzHN+ug92mG/z6kDX8Oz4ib7pXxsLOrXObxbNkNqRnQh
eFjzp8oxqXI7M/bKbO/dpdnGZMCZFUN51quPa2bKhDBnLFRY7lt5Nl6tmu5sudlBr48yp6JuIqtH
9n9tn2XLUc+ypDuPPRDNw86a34dImLNdnPccJLWhHhMMokPgF9swq7yUFt8sEAU2d2SRh/t2og3G
ImdcUbzU0I1ntDEnGpHYfXtHMmXLXQ8F/g7PyekzmqxIok+Pg2YykmM5jGLC02Xb2+PN6qhHhN5l
A1nR6H87PLtUKyjeru9UGv2NWrPv67PmHnI3C5b0DRaLTZiwChOVEyQKA3FvvFdNbfZIV/lNiBxB
fqNxBrLRKMsHVaGczzpBePNlkct4yyM47bDlHUnNSaWfkPXHMtEgYcfqXcgmls2wNTmVRwmRox3p
YXkkboAV05BzYPOsiARXkxR+5siilt7FT5ADVl9c2oOSwQl7xI6Y/ZGDtYclrbjMvn0CzttT/L5j
BZTF4EduHWBbMuWcp/WmMF6N+SjWSA5Qdar+iIoER2Bq9oNT7wrv4MTp7Vx1h2o6rWiKMRwlmEOF
Wyc7DJUURMZ96uw+hcYLJAeZLEaY3hiXb5Qx6Gd14xLYJN6JFeoP/YuaVRuHDS8OVsgB6vIKp4QY
NDoh+lFUUf7DS6wFjhaGiX6Mtwn9pgoXaAsr0p4ZEcs6tvRwc2rhYzyzdnjFal+GFWSCphjWqfIO
lsbx5eWI9pbiFiT6+q530ke9MnAdMCx58ZJPMSJT6X3ctm94i2a52xCO/5TW28hLgtJ6QrwSjgjc
6BINkBfe83NjoovD9/2ZbWgOhD4cQpUCcU2/+LHfGZNeCfNIhyv+UOvVxqjcgzhCg3NkpPLkRUx8
XXmBzdrhIVe2gAv4AVVoO2GX5eiRVUb+TJzVaq7fdNUjRJBgrdRfhKnaVZyqXu4UDJ1wCKjRcsUK
fXenS9t4TZZnwwPsbh/m4e00vwy2csOku5a1b5L46GKXUySiIanvVDaj6RQQucNfwK5/8e2v7+QK
dzUzd6ZJWjk8NDqaEBkHLNdy48ekVTfyz1Kp7yxvDsRKsMhZMabRb7Ui2SJ1ezt1nJCENygh/AI9
168dsMuNQbIRnowGlekKpfWMNXOHvhsekJXes0Wgw/imUaW+rSc0mN+JJbWmQI/Er0HThLwXFcvZ
uJWDGNelKrBDxCYyhnHFqlN/VUOkyS38Zb1JwRjFFLrneFdxUbaQ5ZuTYngQ3711gThT/TbElKjc
TpWc7doiYz4H4eoefr7U/+KeMjq6htaG7aqGCiXlatr0PLIWpwSOHGntKI/GisYGyoV7z3ocWzQg
jRISUb375T6TcPjqsXV2mmpQIuLqniZpie8W70hbuNFJ9P4hWpgJjDElMJjYBTVmjRjAVnoxGj9/
4Otj+fK8313z6nmLStMTszNRB4aKUBElG0ZyP3nOwQufqR34xeKTb/vrEzrgSJ5ueXgoPz6hFmaO
nsdcjZj8lswvLi2HWzI96PqJo8xlVH/+eNrfmC7G9L+veLWUajdTnAgFrQe0BZEzYek2HK0Y15jT
kaWew2koAUFxCD8woepaBV33K2bb306s61LU4ZqOSVz942O3Q2gtpm30Dw3gOgW/gYX7L9Us4lub
56op7zh/f2GBrL/ZRVwRRQ+LK0M9vrqqS0O5NUSq8AHypPSteO91MPuc9zwmHlCt3MLkvQF1KBL2
d/EYTXche4pX2fcS+hCJDLB1xhFcUXslNEHmwB/QpragMhD9y8PYdhmUk3vnDbQigVJl18dFe9VD
N+hx5uKkosLP2ep2eDBgGeEkqXG8dcNqDyfrjkcX/5nLTQUgQi4+XkU48oslIM95veh0VUNmxjF1
Ab1+HP3QQdN96VgCKkFF7vK/bgnKQr2EPV537BC95R6s+ihRlMRFEh9pobX/+Y383Sr4/j6u0LDS
hDyC9F7/kC8EAQRvl1PcfJbDERNTiOyS+isw5yqVKQei/t1FjStr32kA4ImNTUEoEXXKmqal1kyV
JJ4FyEWHrKBRbtYYMIBTnLnHuqbhcSbL9fOHv4zyX2cBBjYFwarp2RKwfGfcoBA2ANrIkLc045Gj
plBe6YemxA/i7PL840R+ByFirX/NuicruVHs50hZN5g8Th0miNjatY5FTgCPv++W1DudxeuVnUxY
DsDz81s2/842oqbyr1u+mrAxtL2qUdhAvf46c3etRUqCeuR0PrFSZ5pXWl4WiC/Uat12JWJ3HXUj
O6Qs8XBxtPseIfgdKAAiAEGSdIcJ9pzcs/yVLRaGzyrhpwtKIcgO4z/QjMAtq03UVMEQV3RQoMXx
evJImqzLqYM0ulYvo9Xs+W1R0+NiPsvuEiFQrfolM1OCsp9M2kXl5LtJo6mGEy+9yunA3va0+IiO
xhZ4kKb2/Y1ErtxhSjfPhEItHkldfrl5/3YOdABsykcNZFSu1q8bt5mOuiabxox8HayHlYIzx1oQ
30C8eFYGdxKxYqeExrHlIst46dYNBQkU2f7Smqh/Myj4wuwqw3FtHdHRH1cyqhQN8123D7qJFLuX
fzQMDhBuakEPRBzw3or/THrj3sS9q2YAjdaa3md6lgV1O9xNw/yAOHjnJ4OdBkq1zD6c2qOBPnhQ
pSeNrPdAnGAdBcZQ1JBEV/qIF+IR1/JjWskNmuc+UVY5v+oyvuWvA1EsP1xrQluCX8FGuCHxL/kt
TQFDzbNHs1n+aK9KG1TO9FAo60mp3+F5YpeboRWgxE2REeXzJB1LImb2Ij3B7zLwRZ9+jgc9679c
3oUKxAXh5L1UHu9Rktl/Q13kYhffNmwOSMd4SDkvUE2BVDjqLfG1DRTric/xNfghb+dLZPr4DUPN
qbGWz0xqSHpbojOJFvXqLD/EaMrdRZR15e5+MdybOGtOabjw6NmMjRP5NUB0iHg9p7iNMDVxClJU
9tQfwHuSVdjD1GdhBs2heaYMtYnsvfgEdq3sKSkguBvP1WDdTjn+eV+uO4qlbznt5qwO1vLRHpBD
yacPca88AgLiqD7rb7Q2MnxbokFQFgFbxrnarN5rQuunnMtJ3Ijrr4engfpfGLz6Az2j3lcpPWHo
LXrTg5OrDUPOi33UHnhGuKjPXkS9MrrOHxUhbKvZh3lIwB0i70B71FuGi90J79Xa5wMV5owLuUxd
L5/CuvvErNqQdwdapfFGRPHJ1WIfeFc2dp95dSLKFEyrB1oQU+QVIrCGPjMVtDFgxtCgvhQ+ykrQ
CaDXzH4c8guG7+loaZWMNMkZvo8+Qe8mYfUC9AMk2PzwQOVbt3ZlvVZJOAA2Vp/rJv1Im+Ibjp/O
at5oQw/cbYZw73XHV3p3fCe/zb3W+MQfX7S+3dvFfWvph6E/J4mz7wHwaqO5q8mWJp13GFEdnxw3
mBe2WXMWeytA3UhrD+IrsUVMAXeFxcAipBphhP2cu3MgcXWXglQQRaNaedckoW8YhPPhc9LceJHU
tDgUl3QdQsMai3CHfOATrP+d4xZ+TVMi0/MOuonrQv/zcXI2SmhTRYi4ssSVlF/Y5vJHmgAWROOR
nWw58c5tlvde+2zy1xJdZ1cyTzAlvBrR2iHobDAWdJ7yqPWVhAMSUaF6Xe9ajBziTvelUgT5mr72
094iO0UjZDrezdtsNt63oNqz8UdjgE2Rg+81qNXrn13av8kpmInwtwrq6ZeofcqG2dfrNphCi6ro
5zGiFYuJwpyDmL6lb7S8gSOhMtWwiBENoyZlS5z0vm2SoIMLMYf2TZt4h36wyBkcHFf1exuCC8hF
Hj8qcEmXOke0KgrEExT4BHemHtu7IXwnf0kA7lMKmiMiYEGsMmRHU8qyOTjknzMhL1PFVuNjbK2e
GLMvL26RWAenmx/C0kXXIt4CcK0eoP4Hq4u2AF7sOo6AmTgJ1+qNy6qhG6ozvVEo6kbb1XcAGlyV
PAy9dKJ68bvp5NZ/WtW4zcbah5dxNwAM8RVyxKbmDvm2gIain00HCxFvzUzbcFu6ddfqtO2rV0SW
1Y0ZjVuvuakbALSOPTh/rik+Jp8Qu9EtDnMyNVTTwRsWGG74U++fdJATeikR/rsPYvtlFRU0+Jpd
OHnFi/hBrDXBTkyLcDObzmnDYKZfkr6/vUTiPEfPjjbTl55El6Bt4kjYr1p1luTWIoOKM5mU/pBQ
LLWcIDYF4h8lmfdWJ3fHewUWR/HsMBXASq6yAUbZjQwO1LGgpaKa9ap0R7BAwXNGE8ed5AVeM7dG
MFoWCCN79Z7f2ix/xmlnk61FiKYBDj7Fsxf3Bi9Sq9XXroQfwwM6yj0RBz4aaKED4KVwg5LelPNJ
jnFTp9+Zc5ItyiQUY3Qr6JpD/5SW6gzcH8IEIDAeXHlmTpBH8iNBCsv0FldwTm2/g8QVTR6Grr6n
dYf/7VghTWlax9w0cHqxDHyuSSQ7gde0DrjAJFTEG5PVqbXZmzGhSrvjwTE04IfUpgfSi0dIMhZW
V7OibRItz5PzJTHOHs0q08ENwmkOckIoWT7ea6W9LRbnJk3HG5OsSgTAHnevzaQeZkO/ZFXEJurF
BiU2H/Zm0OfbfEbePT1KlgXQFfGBnUUVb1qnt3i4ltNv0ZmjMznFur1N74b8MaazbZ6FB7mCJKzY
ME1Xb0PD3OEtg4A6BDHgc0yiZBqwgVbE/lN6v4AVk2lUQ6LDxRtkXvvW3NcegRqJXIkQTeNZXFo1
oz+xQZpjzCDXYTXLlfxLdRRHmGnMnGojX4hJtWOGCoBWQ7ehAQcMebOdNnudhWPzlJFcl4BDmUxx
a5zQC9iwAlsbvc+64C7pCLVx1yO91nGBaEv4dScgF3LEq966Gpl/emd166lv2r0SLreSDuO7b50K
qV58a2VagjnipPVONZVQLhQoxTR26GPfcbPqYO0rUyMrDKOQE0NQXoleGwsSjbTygUvgPacY/rFG
EgcnHkMkMH4CikjiMOu9C9RFoA5PEzefpzLyVx5BziJ6efpqqx07B0iZEyc9a+Sy+RcPS9U9A5f7
uaY/SP7cGgsOKLxF7gAi+natLqkI1Ai5msJKiiIQAg43yfXJ5fq+9C3CUbiiN/JBBstKKVOznK0T
I57Gkg6R/ZUdKHdVZjrbogSprnb01sPz+CBTzwpYlYNtWTvUkPdUFvksGf7Ycsv8GK3xQSL+JGsQ
D3p2R86k/m6NuhsOTnlEtq5kU8VPkkw0zg++2DGZT6RMqBvye3D4JXuRjeO1PfVm7kHsf2hj0sk4
8QyR+yqOkTh0XHBA2kgyk9EOWEH2qhymmQeql2KToTh5KsyCy2EALOSk7l63TwJUZuYFAJSbgQ21
V5fTHJVbz94nqbOdlGg7cPmhAqfoz3LMGw06BPgHZQxb0AO3Y7dXuk1NWH0n8zU5gBuFC/yjH5N8
Jb1JokarAqhQsgZ08s5RDmNxYQljAJI10AdWu32Wp4ZiKgImm6pF0623dpJzkIsmPNCYXjKkQBwS
qaKfTJZlCqDj+Ug7Ev6xACPS+uxOSeHKMs5IqFCeF0D9wERoVr75Fhjzm0E+gtVE3oJ64n3Sr0eT
1LOGQZd9GMVkm8k0c/qml/XEppLBXkMaR0N4mFuSxNMzXyBxKjAiauovYoM5dEbWHVYG41URSUgy
WIPVsFQQbpyTEj7jtoYrAPEsN0VJ5I2AP5iIhkjUTm5IulDzLmuow4e1QPRkhCXdyjfq5gcSbKUT
Pc7pGxMyaoJlxgmO6R8uiLvAnGJ6TSokNLJbLLaVbDn5UYo/7/qvZ5Ec8SsmUUMlgPNnTpJbYpkp
3k20ELWMZ67D/cuKZKMLRJrHN3IkDTTWqzZsF05kMeZLk9zKUuYiYn7Jgieci7KaJYicdWMvk1Hb
/eU0SLxjp1u7xHk3cn7Z2kmgoV6Os+JF9kVNvB32ayDg9KBxMKFII9dz1/qCfMm+jNmfIPsp+SlZ
6MtZwhduUngl4qhy57TFPLh2FbTGLBAUBoUPiH3moGuXjDJCWsggR3tJ2nGUMAc6AyUuAjZLbIbY
BDWifROeKVtNSdJ7Gp9fmCc8gzBMLhCdbbzK5kwnetSm3BfA48JZ4y30Wjbbj+wWMnyXUJqtSzQX
6CQi+gEPPk5JgrOVF85BujpGqHc1L/wLh4jl6A1RIEMjKJIsJWIsvasuVNcSPItOMxejId4CefkS
Mk/0gKTlRswcT1tlTCzpcP0oIRBvEQfk8k7Awq8zxNKS3Sfhn+wceXSeM1fOkmeyORzrybhPY7Ly
5LFlnIb50Wr7bTSbOzPBzMTr0VhKiaksx5YfaX+azZb2DgIqkROXrYFZxlEQf0TmyV3f1iQ6QP/z
5ZnNzhGAR9Mt7mH0qjtWkLeeS7YK+2wlzGhTRA8cT85wbWwPFsKy/wS05ByxDeEAaFZ8HDRMwWK/
lRNTXN5ltPfinQmBQiBhj41RpqRUhvQ+Q83QXc/ydjauRJCMuJgqralJVh8nu7mzsJoyBMLdWO2v
uaQxKT4y85dtyr4yB/stQ+hwJmCueWBWHYlzWbcraXT2GiuSv3GHkuEUYkXbrUHKLuZj+JX81+bi
nZIpQWWrlKod0Zjbm06zH7tHeRLeIWwVSX/yTywFgiw+3c1IDxdvDVzbjI5NENiGo4Dt6HJvp3YM
UJo6dYBpY+v47o2c56213JrZ9DCbeM2ygRy+POzJS4hhKGvqA8ryDzlFF1t5I+4IJDXZNg6HqUwl
U5EhK902+m2M0tUmS3RUEMiYMmK0EqTbAWwR+oVoWHWR+JEMIK4uzMKAWpggrlmMRfPc08wiEVaa
Un/AfnD7LEUJ7D1aX/Eb3yi2Gm2L295AeZ2by4abZHQOztTcNS7GmGhCsrbikehD9VmzhjRQpxcK
b459/YLZReRlI461mL9UOeNOsgcEAbYA1OfuRmxToSXAA/pmkM54bF42aQ+XQD7SE1WtliI+57iW
T7Ak1P7VLRxYx89Zr+zGEfe4b1DFZDmXansnG4NbT7A1ad88x1HmbtK8/NNcPBq30p5QLYjCndG+
r+D2Kw3Nc4YbuZqE0PH6EFXGWy5W5fV+hM3HPylOnbZ8JVCC3Jhzgm6wtTHW4s59Ze948dGYfRpj
W36uvEp+h2UgkR+Nhj/KsK0IZBfd+K5szsOMg76aAAdcMcmP8Im6Jft4YTg2uwaFKLpzXWiZsmEc
sqXsVb5jaOLbse8kCqEsvoJif7mAc6JiUILCBEZLiK9FLMFv5Vqjr1d/lLFLDPuD0RtogYzvBfy2
y+ZjT6qYt8moEI+EFhQnoiIG1aW/8whiIt/I6U7IfjkmCrhW/EnOvj5T6Pxro79Ht2tuTJgHUBnu
OlPiyAIdP91HcxZCF822KcqfcbxpWF2d5QdmU7XGG8exznRb4Btpc3grXxI+Z0ZGTh2CquckvqMl
v8jIaZcysO8w3kvFo0g1SuGZI//3I5xZURQ6dHZcvUtwaSAsBcgJPhZV81wt7QW95v4WTi4bh07r
49s8oZzFyjNBH7t0PUKWQYO635dkdPiT0FYcVqLQcKgjQUtVkMhyoRjMPI/oGhja+ibtvBs6eS+M
CAcfQUeL11/w2LpHhopYjyAxxBUr5uQefSBRg91KTCMQmxq3e2i5tKDz+TGiByJh0Oyqb/l14lBg
+BQzI8Cj2cTJ0iCfcHYI31FeYF+IZ0qTpEfEry6UlBUqXf86VG8aa72doKRaVJyioIao/TmyUGaN
o6CDOLcaHtUYPQo2J6OBpsO3hlaJeAlcLkfZjGP5QVeVE+X3wvvjfJYjosjDu2omlWweObZi3IpU
AKBY2H4AafT3E6hBWHAQS0EPqoqCJGxzMcBOHm5tTuWvBrqt7H3qlBtHsEQstY3tw2bI0prSR4mY
vJJVSBWrnKZpssXKyIt0cJAR8azlXWWEbxYzvHdqtmDmFQGO9bTRaWMh79BZ9Ep842nlLwrDLnnr
H1YY2tpwvixy+bCczUuO9rssQuNE9qQbU/h2jl7spj+J5yujlhDRex3EYrzjPkMICWsGKsAPiKow
hS9O4s9zOlc5OMeGD0dS1KAC37Rhzl8tdjMMNX1M4uYti9HmTOwpmBCfRuytREAGzrqJMNzPr6pf
y0NermuoGoXG0Bp0V726rpeq7RSvdv02rUGhleHGc+Nj47Z3WlU8Tmn22BXNh9gbzsJQVDscynn5
vFJ2HNB1Iqg0L9wYSfqhzLXPQhUz6vARpXfxmJxFTLoUz+l0vGCrAV0+4tXIjz7SLixRPenYrsQQ
ONCC3HIUI8lHJETduBeWthzh3+hm32B5kGjqx7zYIJjpv3CZbwkGuZoQepK4Pgjrlm5K8Z62ZufI
9oI0zwgWILI1O8FkL3MJMDJ1zl6igr6DZKi9djUuMrMvVJdm0N5xLgy6cz+n64NExVF3QeoF8ktV
SCcg9Si7XGKEGHRV6DPim5Y9EtloYhPJmEgngZMlIF8EF9/Y6TzRyCnMfgjynj6p2G1CBDZl4qI6
ONlvQ6c+SWgs0A03LHExh5i2zO8kFR+Te0FSkWYE7raDCy5/E1KYHM+1arzrqR9iz8rbxLrEMpoU
J4hvKOcDLwkZqxuMt2L3y9I7rJjQZBq3QsGd+EjO+VChKZgRx5FwxVNA3xHPSAmWrCVBNL/Pw/5G
K+abBZsmzZKc8G3TO1Slp8UjHD3OjHRt9iWSmXGLHibgOX9iCOH/6cfMgu6dK3f8qavgpUqsSKfh
DU0QA+GK6QijyO8YJaG04sqnEKedpn7Tq+b9hP0Q1qR42/BID3nTPIlB15P0FsGsGUnRV0lWEF0+
S3zBAqnU6J5BV6vqD8i84u6vfWYEtPuV5JVth3fDjOYcHCKanT0CqQntuQYxlcVF3kClGXkgCxbl
hgO3QyeJo95gki4MXGFR8+0SsqOaeW+TMBsUI6TqwKS9Mu0X1TBopupJnXpDpnOMMW8YtTKfck7X
C67YF6rwmV23eVkMs9uUeVEcXJ6K2SoaLQ0mKzrSPl6+8Of7XzMlu/2jCaTAWowgOUMPdtHV/o/K
XM+1CBUPA7h6sCBc0KAhbU9WOJ7BrBAW39v8D8R2MPqntLlRsy9OvmKfRCKTKkuAFRaPACoS8XUm
u61Az0ygWpp+fhA4eKGxiETLI+RztQX2xvfry+bgUvnJIHugS5KY+zaUDiQMiNZ5N5yHpnvy1lqS
OZfsHQe88DbNoTuVJCyFKiExLkUUSMVdNo1u4I5mfwpOyIOE60uiulQsftTggAqLV+bUGm7E0Evs
PgM1060Ulv9OqOYxh6o8lQC1KnkXWij6taNtxAATXqQm2IuH0hYkAY1uLULXMCMlAEsRdiMcT/xx
obKuar5bzXdWeLCKXVhmAXfIqSegJlMoLPlL0rB7qQZiW9AfclPimtbU2eqgHOAGoPITiMKltIVa
AzmGsQnaQv8jojz6UuzSeHqN60Zy8zKCRI2ejWwWkHCXt08SuAM4gqv2W1oVBBVps8407yMlf1xz
EnVfl5cQvWUri2PZlLvQGDIfVTSVMhm+N/k/pJ1Zc9tYloR/ESKwL69arMWSLdFll8svDFVVGyAI
gNgJ4NfPl5B7moIY5Ex1R0e4tPECdzn3LHkygy29knb555ldt8A+cemw6fzQBwMC7bLtLdBW9bTZ
elnlOiutE1jNnIdmfhM0R11Sik1aIk/qAyouydSRQxy+B/sz7qW7wJ+8PgPCGr7+K/DtRf2eJrS2
7fPBWSUQEePO+rS/JNGTbJuqj+oCYLOUAxwZyIVuw09WuQuAuXV/kz6hbutOeDyQXxAvsXuUW8C9
GSxihQKiS8xAPjQfK9pFKnJiVDYIJYBeXhNvQFP3hbnW1MtEy/4y14EUeOf88voHYY4cyp70pAIM
fnp6AZZQy18v73kEkl5IV93i1O9gKojpR3dWFHX/rvPs3jSD642ysMX+N4rjF1bAbFATaSlejTAk
2SuDArguWSumLMtf6c4TAot7bt0THoY/Tz/jEc+ETYJRkgwXxIRLy1T7k5knjcNFNb5wlt3YuvKq
3XcUJO5S0hGqKZW5yOAG51/z/ZJ98vTk1IQxzSqNaHad3qGqRiNF/oKZxiglbvOYk2LUxvLNjD4b
AOnT17ke1X91yEzs3Kec3Wds2uvNa4qM04fhx2rlFnYDxKXg4Kdf137vAHq+gwtKE4JH2cRaYHqq
neEZSZ/vVg5icEriIuX4tz2UV+phU/a/zmN6IkiI5JB3B1b7yFtuKcXwrd3U7i/gaL9XviV2jatu
732qIpx7+4fcfW7irefOvoIxmt2nxEM+wu3v/g/o4gUGhZ2F94orDcg54kqxFke73aZ7WqGcdhVN
ZNva+DJgjiHFoKe9+EMWXq08ak/yve4rmhgwdp7xaWcFo7dXGpua8QHWodrgR4tHSJ2gqSu/L1cD
YAeKYQ/VFCL4W9/Kl+ZM4+rJlrLopAiEg29cLvxmuCPTeDe3HyTnqKad99MChBO0EMhvk/aXGdF1
EGlAv+hCNDkNSplluf8p69Y0Muzqb4NPmp6GF7DhCC/V3iWqgNBGkPhOq+95Uwv0ko7NNZN9nUXb
5wD9ayhPq8umHh8AG73GYHI/hm38oDpAYkXXYV59i3f9X7sq3gPw8Fe6ZE5vWF/TeDDNYKCFB0Z1
GOwTXCHmYppdqAjz3LPrzyCTbwy7t64s+L+BVq5xI7MLwsUYLMumumUHbicLBgeqfYOyVtTC/+ab
csq4d3EV4g+6+dxmW91SU+2K/sVcP219ruwqrhG1owmTtpF26v/VANS7TKtyfbVxN8++UVOvDmrU
dmn/oJvzr7aWGAmV263pfpDJYsQ6hfKOKuWz8sBVEGW3pC7i6yY2msssp6bEU8geow6XWBsFCSYh
vK4/HOYNp4pK+nU/0OMQnUN1e4ubkM0A8BNQtRQpHBeNn7c5jk2aphAxW/5nfKXu0jVJLmZdjz8E
8PQCniuAF1xfUOgKoQAq3vJWBakdr3Z+moGJZDCuGPdTEOXbC0TvyOb0mMcaUXM3b/4CYbrFTSae
wvNQcrFzs7/bjfnFSKufBnVNt8nTy6BpUwgeSEfWuOVh9izfoMfvuojX7QNsCNdlDicgE5L7OA/8
Y66n6yQ3PsJEPdeZlPkbLK4/w74oSTVxl/Nrtle9THZ25uK2F6jZ0MRPBX1Pv4cZgXZb6nhAUBbb
kdGPKrqwmdrav8zKR3P9kEAK2kw/8JEuN+VcZmZhHXp81KY4FM/QVA+7FHRLdhVk4wWJ9LqMygtv
u6HNzngiWXH6hCws+q8HhaQHCiaPpVusbYEd2BadSc94gOiIEd2qhboo7zZVdeO56Nb76d+w7d2e
HtVaePSvw0LRZAHUd3W7v91SDmWbKN2vx884ViP6s7x2M/5RT7DswGi+W5PPplmGTPy6iz6QYtJJ
LPM/9rZxZdTR/7Pd79fTYIlD/ue+dt8dGL7dhrY7J6S5mtO+QSGRcVkVUnNOs75JQNGa/tOud65Q
Tr30qQNCiL/mco1IF+0o1p2Zm4XT9+5pFnOT1P3YmPAmfc7q/QUIJDaBdRlVxu0A7RwPtQ6+tjid
8g/IlDnrh5AUW2t+YzeffpL3B1+72PvfeVlSEuXr2vKN3mOVoCJi8zLWhDM8AhBzSJlNu0cMI9+k
nsT4rmnKSgWkqZ3BuarQ60uqZ/7MG6dLMcbwnxTnGtu8TO3kcsy++WV23SSPTpZ8EK+BPlPfKnZI
UxKz4dGw7jXqyJFLx8yAaCl/aw8acgdQyjemSxzXAegYSYA6IHMODzD7OOhfduWdFSVnNopz9Fgf
TMjiOkmtTWNC6/O6NIkZ3vK+zQSSK3rh7DrFCyDcK/ZygO9ARrqjCdvwxzu3eNnmL0TPjfWVE525
5mWP1DINbEH+WJPORKTwMsQkoPVzCSgoKzfcP/3ttrqTc2QT2p5b2xm6/uZm1NrS5gpE20GX1F/s
smm3zZsupThRV3tKyxR9qmc0Qf5l+Ptrc0s3S0la9JvT9NetPVzLVk0se8RW078spVKpMxKeht1I
dxnfpRi5eyQXzLK5YjcovpVjeJN7BhQDRvt0ensum8ReDwrOnB1CtODDf/jWiPjD2jWA/Y2fMR1b
VM9MvOqUtxAGpu5vpyi+1MSyW4QicNEqs/Pn0apv2u1dToKJBdmvy6szT6VR303swVPJyzowJkRg
U1TV1kgPVEKjB1vae9C02S3l+wIp4b6nI/WFEIVU3Blr7h21qweDawMfDD5saHVEkZnBd91jaNKY
YE7Q/bbw4iBLaRoU/bubrkuaSzuB/ABy2s+byvlrYEnz5uvoDr8n/Uu19q8bCDPZ3O2mrCl9dlCk
I4nJBTrRuQUaNgMzmP8N0Sj9AwVdH+bdQPHBprcrICWXWaCXGzR1ykhAKro2xy3Ixe14NeT2VTas
HzMSafvRIO344omEwSCvMH7VMedQ6IdBCTadNeLuuLY51qg8njvMCp4PF8qGmw4ucokomz7J7EV8
6Q91sfNif/tk52S4kglCzgdvR0QQNRBGbpzsZlvGz1WUPexD4zYcyX3Qo6+mis0Yf06T7lu5JcPb
djdMlJ10t1G8vTbX+0c35arw/c9R8sxx4DNqK76M8uY5cTd3qV+d23FvrVJIs3pkwZdIlOCE3OKz
E3yw6LmXtonjZtOqcJ17VcLHZPxNiA3brz9Sesd4BFUtcNtrZYVWmksc/TPzOScj/jOf7x9jsfHR
Kg6Ja9NptQWBtXHjax1EFVCUO1aSkuyP3TbfUrv/Te2k4i7BULTCSDQP5saFPnhnX1d83awpKJDq
PX00316srw8IMyTGgnyO70X6+cE8IZFG4sneTas9NwZ1Y6VTwS38d4PohB4MklAM3G+HclolNJ8S
NKhAaa3P3UTHlpxipIdnbpKlmrvXDkbZ9iR8s3U8rez9i9Awypf/g/c4GGFhXJ11VaebjTHOweBe
YEgc5tND6IAtN8zhSyw2DPLCUZVaybQSavk1UW1rIGqYZ17mbefkr5U/eBlFOAfTVSd+YfkZI+Hg
1WDXVY+hhgWsTjjesy92dKMdDLewwmGHZiGwinEFzdC1cDdYwK3/4/TsLfp837/UYjv3JjQuY8Uo
SCF/VgBVUBVVcyZvxnQykcTdDRXe0+MeXTUXwixaMalKBgvHAeRbltp5NFID6q6dunpU6Wiqd5dx
ufldu/30cEfNCiWBf4+31L/rstLPciscV31zHeTNpTX85RUoJXUo3FHz4WXVQq9ctXp8lL4WDAfc
UUcxMN5ABeXb92oKg09+zradfr7jyyBJEBo4Ay6SxWIX3tq0WhOrYtOURP8BKKuXIrxMXjyFoXzn
9HhHt/LBcItVL/ZgF8Oa4dBVhcePDb0HpwIGkxrdubGO7uODsRa2jEA/2admgS0zq4+qZilhkbLc
p1/p3DCLizgvDKNw0OJd6bKgd0GYvbMO77lBFn1nbb02pqpikLhKL+L6X/W+u/Sbm3/wJtSnKR0Q
/Jn+Il+f2f1IaxUTtjbLK06fcFhtcMZsvvXxfp37g0Hst8Zs7CET8l0GabLuTyqQTZo+42XloGr+
u7dZ7OzQH/OudJmyPQg7VUGEUyTSOj3K0Q2NVh9aGBLGiRabrNgOKWaMC5PWIzY0p0hUTvOGpoHl
9FhHN8HBWItNsE8ShLBjxqIMIgimNyerT49xfHn+/T7hkiGi2BVTnm8Yo4FSDO9LEHlNnA/s5PRI
Ry0xBA9MHEzL6B6+3Qh1bNaTt63nW40kk9Ubt0KT7gZDcenpsY6u0sFYixs0j2loqFBT1g0Kmm8u
whLbGDvng09X69kr9Ny7LfYeOg+mY1jM4s5xHmTcBVKls1NlQt719MsdXbKDl9O2OXAP9qG3Lpyk
ws51xq36Bnx0agBJD/H0T1zQg5H0JAcjxUO+nbY7lkxHqqdvH8+3oXHm9Psc2+bkukm4OA6s1cFi
sYJ9E4Pn7RmFrIrd0m1Hm0vkVGesndZg6b8dDrNYo7Jvhjpq2mmV2d6DOMeicnsmoJUzcWqIxco4
EGx0ZskQ24YukZl/oKTmCItQswM3ohvwv5u6xQKtu3CIt/tuWgGscQtjJV+CHvfV6VHOzZx2/8E2
8PduWrdwEK96GnGt/Vf1O5we4diWPlybhaWDPh6JwO1+WnnuT2frfh72f5fog++LMwt07JwejPPO
O2uD2jQa7IJNDTPMR5jCiyv6GlQaLpJz9DtHR4P534SP3YNfcxGUpJO3jhLLG1c0T8AjMFp0wlE/
w70+W6E7eoYOhloY1yiuMqP27XGl6JVS10S5BUT56VWy9SnL/e04FAEDDmpAeeXtRoDhyN4ij2et
fNu+8sfdTZXENLNbV/Rsi21zR2cpvrwMIFZPrR8h6RL1SuxoOts73m95tEWdzPyMtzG09j00YEKm
n37MY9vVccnUA0VAjeHdFW3HmzJDDxT1v2iFxxEa6afTI8wl13cTcTDEYr+2QAlHqxrYR+unmlfj
6jdgRcE8/sKny+1kCkRgcXroYwt9+HKLeAbqsmHiYuMseuXmgp72rvJ+/qMr5j+joOL8dqE3aTGg
MsAoOzf7VBnVR+4y+nrO3punl4psx9txxiZHsnxtYr/oLWHnqLXnv5kva+l1eCYVkjHAstTJy77a
P8IqkkEAeXqQY+7G4XQtrpad4eQ1abtpZQCvbafvc0+l81Amf/juT6BMp0c7ZiwBNIAwA16KQuNi
0mLfGkuqebNzozmryW9fBudkvI9GiofDLEyKi6ZIM2ht8HHd5t+X2SZ/2G+u6I+bvuyuT7/X0a19
8F4L65KmSBC7Ie+V7KEF/T/dl0f328EQi4Xi8+31ds0QVfyoTkNvbM6QXx4dQSowFuhn+52uIWwH
1SYdXZwZkHkhNfEdXFT/YJ4OhtA8HlzHzeSv666jb0k9arjs4WCL5fH0IEe39MEgC8/CCIP9JscE
zHgyzr3Sn0P3gKEXIiiGdOP0eEcXH4psmxx3aEbOYlOX6yCpxiE2lcBj8UkHnc0PHH+l/wyx2NBV
OAIU9xiCDc2H9wao5Uv8M2LEf+SYueA4bDsg0kEA6O0a5UHqZ7sgnV+HrDGvczbGObbTDodYvE6T
lW7TmhtzBStl00B7ifd8ek0sfcTymjscYnFc1qHfwpXBENFO/iwASiJdZYuostSwlwA31jE9u1IL
5NZr0sA1Aw9SR/j53mF7dk4TbianNle7rH2arJ/qmY273c0+BTHyU2DRucmd9iK2S0zrGGQvSp5t
4+Rubcd/0MrHlIsaRGjPXw2Y23B7Fzp/kauxxLC3vq1hW1UH7OlZOxYEHD77wjcY4k27btrKXE1R
fwe6V9AADtCckNqND0JFBYBiTw96dDOA3kCvlhxnMAO4DmzCeozWg1cP5qrN08e2cR6Jqk+PcOzW
Qanqf0dYvFa3G/M6zRgh3UXXBSAYM7zzq/r2rE9wzBIcDrTwcLZ1vt2G1t5cGeX0mTbS0vVWZx2c
M/O1hKpmXQT8KeVtCJwUcrbmuYtgUX3/tYch4zNVvHHp0HhrApx639JzMbEkYOEFAB0H6x5bIEJg
Y79+5j878s8z3e34hGj2rViY7GR8GNcuvx3+4HJnsxY72pKMn5nl39AqA2+teobVzA8C2gclpOZS
5ke4a9YiK7MfAt9vwWKe3gALlNCvF3JhGQzpqOH/iyuhowHMafyWOaPnM6rMe2G6GRkeQBOUUg/S
nSdWdWTmG6BcAbyT72h+fRTiqWOTi6HtaEIBJ0r8m9Gnbdc595wLtM6/nzPE8CK+aYFDfjvxhVXb
9o6+mpXpknRvnwkBmCqDB+7KjzlayPbHECSDeFdkGWrEKbooo0uU0Ay6hdOzdmSjIXJLKxIbgUdZ
dtyBPjB3bjWOKzVWk/VWR+PpEY6clzcjLPYZqtDVxuincaWiCpuKWsI/OZO2E9E5SGcXknXLFM2+
31hrd78f8WpoLSF3wu7MaBg6/SbzJb+4b94Ms0g0TOXaCd2EYVTtqr9vgQXL2xiLr9NEoQhzDnRT
1A1YfX3VpdZl5v8QUYQaeNSYL0KJTX7nBHTKzM3ObMAtVRYRQQjATOkGDvrk3u6Hn8pBI5J0d/ot
jq0HAM6AvjPazzxnsR5Bt233Xs9L6ESSuRWfiu6m06McyS2A4FYISouJQyX97SavW7obuSbHle4V
An6dRZ01gebhNjg9GFpt7z0Begq4Wwg6AFUuqSW9xi+dtMzGVe0Yjz4Kqpz7zT5EMMW72bs1OmN0
h9C67j2ACv1FODJuWxjN7J8JvWUXnj8AQcNwqOKvHvjUoN3R2Ho3dpGifDlnDLIGUh7u7QzE0VQ9
tjSdUY/YJs9B531i6d2sq9Qa1FIQdenmyKLnBCYb0ivYybxWk7h9ZSIWpscR/U1L92MJ2WKeo42M
qVe5Jv3mphPkDWTK2uTT0MHxuDV2KN6WN+q855No9R8C2tAC+iTGJ/keQnXrS9+wlFLuLDj5wI3V
7R2wdVS+yhs18aaFdd9Gj1kGsjP3Vl5HyzMfp7Yv/mnd8cvUwaaaep8m178d16YCdz5OXEO6CsRy
oAOm/SrLJKrIrWndmdVvwaZFVKCgdx2cimtDSoCGV+vCaWVeVvRoDVF3TcPP05RCMgHhW+NvILSh
VxSdHfV/lMnwU/1Cc3mXHmkxSzRQ74sEJB2K2xSy6qD5l1cAO2qi9hrwIcr01oO3Kf+Mon7upXJQ
I8U+1rCBiN8E454au4/07KuxbL3b3KsRMADFAwy8d+oPLcetQCTbNKC0sX6Cp5hZS8b6o2QzAjJD
EVx2mKuZ6WD/9bU9RPx2cF4lnvFNTX2YTC7Aj47FR9OL6A37hy4JmPIaoYf4xy6DX6evbjYDlCzw
HGrLiK8D0gbP+I0ulQ/Qhmz4hW3zrTHgnd++lOnwFbrHW/rAr4EvX49QgsgqzxIPNNcNRfJJbXes
jQi8qOji68Ae0Lqdd7kBLkgL/OnjdewsC6pMDhxLTm7t7VnuXX8bWRuyuBDMfOYQR2102dD1xbSq
le/0YPZ8Ty+t7OFwCyubmu5m75YM10MFxKFVVWTOWNBttTOf1FOvLYNGmtikik3z1WO3kv0BGkA3
6dTTqOdY1ya/J+MzwEiT0yPNSvHAIy2sQeTc/6LvrAfyLVtQkfUfYioL/E5wdKcIPvBdRS38M3Dx
RmH1B2fNyosXO8u/V+uZvnDv0mdf21/CbR1fDSManemfomkShZRIaarah/CtCJ0rlXzx5y76Hdhz
G0zX7qHP6ydnSAjA/fBiXIdfiMD6uLm1Sd1dbpvs+2QU383kdt2YTxOQQJ9NMFMLWQM8/vQG6Ogy
NfAP4LYkvCmsf5/jCn7EEPqOcYLIKLgWhKAKwWj7MymhisGx/bWavrigv6mriSWKUIS+uqu9DaOb
9SXPocJrg1mURTGNunCQfv+klgRjDVdJVd6IUUMkkWtUY7B76kSFrbAfvOteyCSa58nv2nBKuLCC
EJa/+lpMP/ztl+K3UdMNO2kmb8L0VFhn7C5ukNjssORwnYmY6kn8ayZxChkL8uB0q88em8pWKVJ/
FVqEWlAbrSYlNlEzUGIzpkdXvzLzj8G0lTyLMYVWX7XttyIDybZPSq+IBrTcB5c429algXAG9t0t
xweHi3pAndAt7O5S76yW4Q3YYfEAySThxuBHrjfFk0i11JCb4c/Kvlig3/SxQkONpnlPZ1EfdXfy
otdcJuIW2aH4TV6E5v+s+40XYkP9aWxC+Fchfs6RX2ixeUX5kS83iGvRXPZD5PJYLcFPekskZUwl
6w7vlaaOb7EIML68pkBludT46KUAaKEBS9bP8lJOH9O5X+zNKYWtXxqujkn4S6vWwttGupx2Vn+0
Vvu98TFbN9SyARaavcjbOEwcG+7MpOJqxVkS2i/r5F7rRMo1ooNBRk2XFTUh2FtQfbhU6FE7D+JV
ErtEE8GwwN2ju1AER/MA+Fyc0DBsRTeIdWAOmEMq9sTeqeCGNEaKICjhWgzhcIdUXHdWu61v5YCm
kHdqNSeOqBZDDUIE52rr5v5lGtXwZpst+/mDKHg4ZOSW++CJZ9feEm8SThMxBbPORmeR9pN9kdF3
ogWC9Y7HEkCWf7Ks/DYrYREkxWgVef41JGE2Vx6EbRqc3xFLVABfV5+m9+oNLlF8TffD53oPXUkc
9mecv0WnFMEHy4Y4NAzstFJQK5F3eBCI91PtNV66x01gAuxyDesbHaNT82gmr8wDc3GEogTr039N
wHHykOp45Ah1U/bFKs8kJBes+O+faLGRsvW2jIq+s1ZtCokLRrhqICPbDbqmeQrYK9Xcn3CBKsTs
vK9QoJzey3OQs9zLQI2kNEhI9g5o4uZljBZ7Ya0MmHmSjMfAUkWhwnox7oYRYa33wc3X1306vkBd
rmu8Cp9en1BbqMSrFOmT+IqYqSCpN5d9O0Www3BbFeW8d9lLpx980dGquQtw4EUe4ZCT5NJ8u5p+
YQRN0Yf1Sm7irEoXImOFTfpYeN3txnuigZvti6zcfByiJ9Fo7bbsdYm26OBRCusTn8YL6YhxhXB1
qBXidfnjAX8XKw3VBzNigSmF+o6ajlHFD4bfXLM1WjgpMbsyQ05HBw79VhHoMMJats9Y1Lfa3IN5
Fq0un+PtkunN6ROFl9LBPC+chM6b6m3VJ80KRsN7Yanx03bGz1+BF49PrUvBRst9JKq3syHn++Tj
PPf/eYJFHLVfb6IySHkCRRRq5YaZS9x4mtIQX1SUE0yeuKFER+XC1nJ69ReI/dfVJ8YifUvzAWnp
xRzYAHDieJ02K/VJ4D0ozlQfgSyvmB9d2MMy2Cqne0UDMkpi4suql7kZFmLbKXnGsp15Kp3X5coc
PtViXoYtAimxx7z4FC+YdpXORAqV3skv4UgJVChOWqywWvttQmE/iz9xTfPD0w/zHu7IIkHWHrk2
kp/Ou1pUk7Sd58ZxvZpowhB32Hw9kJGCFkGkGtdehEqtZaP19VUkEhNE0aKAiR1xkRUJvFMg6PMX
baXzK6ipWE7V4dMtMkG7KtvnlODrFfcOTs+NucOfB3PkwUeO8kEAAfrp+ThibN/Ox8Jg1NlQNVa3
qYGHvcLGg8FbCfjJiektiCWdn6L4wFKJG0Td6AEcLacf4l0CWmuC1it9sYBpfH9h8NtyWwbNhjUJ
IaaVU8fYahOmVUfCA23wdD4JdfTF/YA0J5y+yJAgJvvm3mtoF3XKsqpVEXcDBWfBbQdjGtRKYors
A/g+UQQhFJTHTBJfx+X0e+tqXa62j5gOthpRejIjbx/B6naF4VtdvdpBgvbLrFrIPp4e5djxCywu
MhKMQYDG3dtRNsnO7w2/rFdbnCBaYfPsM/rNWsnT48yewvJ1Dgda5MGbsnGKXVLXqxY3TbG6RCew
v1x/ExEKmXF597znmkRHn0C3+Kem1oN95fSTOGdeeZn8sYsmHfbGjlsQw5eGyQ82FCQYdz6M0hQe
7irTFh3MsKVbFBIr6OG5lEXoF+3r+HJAHABnHpViOevy8bQ23Ok1+QXx1/pjcelNJGt84wrGlMpb
X0XZt8LfvCjOk9/KhxfSgofKJb+MoOa7Of2GMuQnpnpZfCyIR5x9xJri+e5g4ttE1nxSsadqoDk9
mLbhqcGWRqkMN1nVs66ZEdy2cBwXsBWfHuKY3TvYOsuEwq6u4i5ueB/YBaF1JHaPC6K/VkRrDxZh
/unh3sNhsDgH4y1FhHPEFjvf4pW4EqeYDEz7xYESUdtgiOFdTD4rHGPZxdl3euzje5P6ihsEJFuX
TZ9VFMVBWTcYXPiK4fOGRAek4dWacPH0QPYx8yLMk+cHKFrRxvT24O/W5bjeOoykLCanTxQDYnFm
c4rIS8EPbyjvRAENfhqRE3ae4yo4PzlplRuVNhAJLLGQgViEPdraaKKKOf20x5eE2qlHlthC/G3x
tGVtV1PWt/UqL+qbEP8I70kOKeyTEqKJaYLAnIgdSnSJZwY/OlUHgy9sZDOawVjXWGLOfV4wcDPT
cYlUVUg7yY/tE3j83N11jmvJLMm/I49BFuX0oxy7C0PwBNyIEGiAZ3i7aE25W3cp6s+c7IcwbSC+
Km9UCigr655mbgJMigHPp8dcUMHMfqM0FOnY821BnReD9tGQG5ttX606vHZlnUJIR8mmyXEnHbSD
IUwxjZxFpWHEqVAglCJKULFydmhdQiEILAF/bTJ/dLV9boHe2yBqeBaVYkC38NAEi+pBFpm9Qy9R
v8LJh93TvXfc78Eo6eSheBJP9pT/4Yc/lM9hSWSk2dBnQmUAS+8sIU0okGrS1GjBzbi8V9JNG9W2
5XZzhXRTpH+EkicAISnPdt9QlmNQ5gBBGenihSRn7XJQ7z95EHN7ZSFUedH4n5TvwLCJ6WfjoBeC
4zuSB38tC0gNnqnkwEHtQQ5HN49c4miqH1mbqYE2EaazV1oXwSZxYApuVKP6brNuMWpmE+XK6ata
FLnAIDQSS/huXP+uE+TDAJmyrlO3n+n3RIyDt7kxCgh4qZURz/skU8MeoVPyp9F61roXr5cI+Yj6
UMXGi8B7b8tJyhM9tAk4E2ERikVVLn3et7c7KCD0OYohZXDwrORVi9pX+MuuxLEdXqRgbmfd32K1
dw33i2RKTF5QPBchbY4ubxLSbc6F0/j1I5EmSZ2u/dpvopWwSqaR3rsdBOugFujM0llVZKNiMwmZ
vfG03hg/6GFXNqx9gUfpqihxL5Nn0agb5qt6Bq+S19bVvuw/h2HaQgGX5nDU/x36tNeSiSP9SZkI
Tq4rr8k+dsazzOPasb6w0lo6/lE+hLXBIBDfJEiJtJ1JLD0E104FnSTFh5zzQpoIywHP1JrWrha3
XnlRbQVSWfCETTsWsXkYS+vKb+cAuneeIAzHSJPQUpZbB5HGSslFwAmwLR4y9oUqhywLzjIJKEUw
uFajQzIeJYn0EfyTQnBWjA2nQmgZZ5sZ5SrmslligT4KK3A/9bH3SaaV1eIpNsMq6C83w+8tlACm
sfkQ92l84xD1ULEp4T61rQutbw/9Uwmlnr/OH62cLkaEOEiPM2GCkpIPEJl9D9l/aa7B/ZlIA2zA
YyAJ9lzV9w1ZSfXOVmX5PWIPSI1hyGHLAKkDbF9fzjYYcBU8LLYkSoLOv3ANIKzg2X5uXWJEHDum
FUEQ1BTouW6fwnb7O99JDES3+/xjlM+/0Ji79ZlLi1rye4tAZcmMiB9IO5D9fGuuI6/ejT73Oc41
vNA2milsAJt8PutZZutLtVwV0fCvOs3/YINIoM3LeDG3/B0Ny3gffLK3/Z1I7B1n/9vU+lBlrp9K
AMdeYN+MVfrlF1qXVoTfWNGapHWSB8MFrJvxVWlVV3lyx+qLXUlFCppKny1kImV2uNVjHO4adluq
IGoJ1pUvInkn2Tzr62lXfZNUsrj8xXEu/0dCLBIamMvVuOf6ukIDRn6CL05UUrItRI0kmaFDRrBa
KQ71KLLWsOnDQeV83QMc4WF3yZ3IznEovNwurmVe9AR9DrgVgbA43kBZ2V41yXcnLi92Sblq9534
XJyYfSEuUBMaG7TU4UM2m29Tb0cfuv3+ykBpBzugAQfKXPWg5KQYIGlxkriYPCuI9UWvqQvNaTc/
yrj+HXujWLo2i+8J3McqYOrlxfRm00FMFRLIrWGmF8h91NfF2r3YR9HMTFpx7pTaijdIL5bcfmvY
t7fFrEYm4ap91kjpml/ZZxCp9wDOSHKQb5/ZO8kWhAXskjS+UIC51YlXsUySw+LahMwXzQro/Pcd
ZOPjBsOWQDpGz3sVIdtOHjz+VLIAO5iPTcTq07L4o2Kx/Ly+Je340YrTFy+20Rpy3dsk6B6xKr+Y
/aSgI8S6saY0WEKzmphQBpiwupoVNmcLixDJ/E8S/azzwJd+h9g6nX34vM+de3yUmyjjz+JdJcrq
v8Skjl7T7+2uGK4Uu6kHFL7DvgyudZmZu7C8Ti3cRlGEWnVpoZMDFRD057mZwQ1KU2VcTbuLYd/C
gfCaF+ena8PYXFld+YGdrPSYEqcjoRs7h5Z6fSXiIn6oGFy2gWPEX4uvbSjtFdZx8uKZlWjIv/bZ
5ruz2f7FnlBXPKa/Cjf3BUrsso92deMk0DlRjYl6e6U0Q5U1t1AVfJD4M2ZDc5vUs8p2Sin1arND
1+y0w4Vn9d5uEIo7IbnayKWDy35rN3DWy7D3onLVFSWFGvCw3fNsucQKUXIrtqY/r2Io6Q5U1ESO
iSsmVQXeXHZ7zjL7X6stSjxsa00N6WeJOXNN8tYqzqtMyLRxPfpQy8tvUz6LH6ZFeLuPktWG5Rb+
QIKo8PeqjKQhPCruxCaS4BROY7O9ygquYEi8KOOUkGM6/W29/s3cb6He40oI2+t1kYpdT2ajSj3k
yqDS7MnXQzjP05GM5eH4a74n3gKctKCpnsSkMDTBh2Sf3etuscgYqzgjOmAOs3h2ZZuKGprICBLU
CmhdFMTodKNQ5bT25ZT69xlki3G3udjn9xgw2LqT6zZ3VrqZJD6JO0i83jno/MXfeAX1jkphSKCF
CpEUqcNOZnNHkzHiJcaFLmaZDRxwHlZqffxR5CpK8kgDUHnYVh9JexNRoS9Odkm/uU4xtPufeMPX
XLWJ9QSg9lu36+8k3UPtVNVAL0dVD3eIA8MlIT/M3HJSEFZCyVCMspJFoDfnGjokuQxuCkuql99a
7eXe667cbf45o+RKOfjSLF+dncZovuV7ACfUNiNkAB7ybQRQGOpQPER7NK4ghJsVX6b0c+B/zeNv
FtxoApooxxWta5WrpPTqpEav42bRUU9ttol+iBORH/46cTPmrH9S8X3GyknOLEHVZqz73/hl2bTU
hs12iOMJaRcIh007/73rt/N5hlJ/JcNStdU32QrVQGqKOnI3gAiqLNuAfBu/VlxfYFVYM8Uaxca/
XRfWVe9JUWqW/VVxqsAZYx5aXEq4KXkeUQlDzKsKfRqTRx5oakgqipDbDyp9Eglcx119q1hesMm2
L/7sXPcTJ63I7jwSDalhw5b8JKwFpymuY7oHUG6BTw7xehm2crv+YJsZrC7Vc91mN3t+JI7/rNpV
VHe/h7YryDR/NJcSIfB/TRvhT+OgS4eiCC3gMnD8QSPOVgySDfoj2DVEQ9GtYmfOSiq7mvNvXyBv
rroXYUTbs9g6n43/QZcsK9LBxpPPwSf4A6GKxQ4tZ2u+FJg26JdVHR+5m9PR++T2qGpRlySWtsKZ
OXb6So5FLhM2gammmqWcroqr+PZIMUmtQ/XL00bvSH0EN/7A5smXOqg05lblm4UVwMmISpcK0XNB
uPM/4J3oURDnmAuqPBiHgLk8Pf77ZjAKIofjL3w1TL4djzvGJ87KMJPMJcB6bd0NdIlYPq5KBZAu
7rU4D5ghWWJ1hE0otjJTNjVgZvffrjsrdfoRjySl3zzikteucPOxs0auBbfNvzMDigy43TApv9KQ
as0cSucDVFCqcUnq4/Qj2O/raG8fQZH4wSrBhpdAu6ybSfBYyp8EESp2pnCu2u58nUgwBdOorU7Z
BuSKip3MpuiqqLuz2YrG+aArGxvJsZCNPP2Uc2r8bU6Sp8ShoWrggFKdI/WDp7TK/T5stZfA2jGI
oLE8gCZJK7fBHobV5mYqaXGjHj/21zs7uC3dc/R+r2mpdw+CbjfwYjfiOl+kTtwoqOOiWZer9QDc
2fhJ0UlmgAONeTHWhLFsHyaLaeA5VfpaF/vPgjhIEWaNU1n/QUINw0rV9naNhh5/GkWlYHYjqRe4
ouQ3l+WdT5O7nG/d+yrAKgrkg5WoZO8C/oin7Z3gRALfyM+WboiOWAsjC5+vvVJ6t4D8IDy/le+E
oacQLBeAoFLhoO76tAEXWOMZja7A3CQQuvgOI8sn6IOmoHyMiuZSiDjeqSs+T058ReYQUj/VfP0h
/zbvg/arDCdvwWywhZ3W/bCHrkHZDKmw8dEWt5/v7PSfgozXsNbzn/y6VM7b+E6qaQOyNy4U/WIr
QjrhdsMEZATQmxeJF8pqyMASWGszgshoowlYXXltIBVayqkmgpSNPL39FrIkSpix/UI6CgFIU7AK
F80/3npX2HZlsP1Caa0G10Zu/UZaYQPlPt4VE8shwF2b82nWTzUk6m2YMCEQMXRE66wdkFCdI6T9
mCFNvN6CDcvvtShp1lZ7LYfDbF7SIP0k34GfKPNoGBQq0+leoMs+Cc/kA2ehibebGtIDjxyXWA9g
25CNODhdmwZSycyZditz/zW1bob1bhZUUdSEreYBsQmqpQxjci+xrJBA+/XNwxLnHy/swkgBlq33
/m/SJHOsu6QyL9zdXxOx0cj1ONXlNxzClMx0NcDOPKvI2HtPcrpEUq8YNNoKbphHASx30fgFhBAe
Co7VhuK9O7Pmq46+tcf7MAZKR0BtGWvnI3MkPu3IKcoL5Z0A8K/T2x4P/8wueG+F4G6Fqjkg/Ec7
JFzykaSBX+3oa9ytdFgBD6umjGerB8Au4l+2ZXdthJxT+meSZH+VgmLFUeMs7dHq0tXD+7lZpe3C
H8IXSOz9IP0lREAD5NqoO26RF9VnqSNDikNNh0cETJhbTNpeVQ6mmFSZcl8OCRK5hmQxL8CPhu2T
oj/7gatLZVUFBYD7EqKceZtuYI7v47V2bOoNX+Rr+PYtX4XB7qMsEj9LbORm2dmGtGtx7yUxzTkb
bfywytOf8sACkcw5Ta4rHXBZH/l24BFkDM2uvmyD7hJYlYEfHAzlLZTNl55lKN6aWjaYRZCJqDzT
YGxHZcmcSty79syCxJfCR1fjS27EPxzRMUlmAGQNc9YjzdojPjKr7LrOeD/X3NZu9OgVCkjsCpGB
LPqYAzBcJ5/JGI87HpGR7KCEkm+6F5faZKfPVZzgsao1a4ZSlpV3u1fAC0w795JPlQ8f0ysOVB1F
5MgkQCp5QGF5hReTF9coF8E7U1jinGgiBBCTSo/JttfXnHh+hR9KbUAQX9w8PHZcL8y4khFsfiZf
B6qnUW7mSMagsGz6S44WEMibrbm+Z2EjUgWogDyrTlniT3PXSGRT+otpxi7EkUOApLHL33FvhR0U
tTVPN67JIIJlAj7ID9ivkeV8mvD9oc94EfCSb3V0wSuZGiHr0OKyvtpmAOnk7hDJ8uU/h11AAgM0
0zr9ASLb5S9D70mXjoQ3ZMc9Z7xSP/0vcO5uY90ntvsJlNvdBKv8gJD5/5B2Jk1xZMkW/kVhFvOw
FTNIgLJAUrEJQ6UiY54ypoxf/74T0N0ikcHiLbpTUGQMd/Drfvz4cXW7puxYZ6Lmf+3Gx1Bohobs
e+Wm/7DKIpp/rFFhYdNaHq4GY6gLpE78PcsaddPC9ejpeOCwBng86VM+JJ3Rw+rYKZh8tjFLvRyr
Lb0asC7W9jIavRN/NC/lrciwwa0GxW5gP7Gum5xcIElAjq/iqUEvYD9193nbpSc64qw4/aeKOuvE
D+E3ASgYTWuf+m31r4lEwNA+Dtlzv/vFvzLaXq5/aRDoiWAF6bO959znzV5cTd54J+nsqv2U+3sw
6ueVA6Tc5xi26Ju1r76xkV0YwmD/zN771ozcI1b9ldWXNaMKhEpgak7RIXht9WcmefZ7DjWakB01
QfIZkQCz6EAN2+/S/lL84RBMNNNt7UGn78fj0bevRox2Ha1UTa957tbrx3TdNu6b8Snqv8U4YAaU
MwjwshG8seThtPglGo5jk4F1YdhlStZqLDYDk5tiw9ZFNNY+fXdk1KiwDRSdpt1wMYf7S/kTTJaW
G5NVU55BxZYXEMbU4mOaFcC4mqo/j6QUzRhkVho3YCDZTZy6fkFvuuTrzk2uvcQ7a7tvnrNccv9h
IkJIJFnMU+n+8rsUaAs4fd6saiDJhUTj7ETs5t9yjSXEXqC1TnCpxqHytPh7nhCBcR1MnP3BfNsI
iYLXLMqAlNmVgMWIKTQek/5fNqDKMIgEtR0BcJDQ2Tgx7fQGEuKYWK966NPiByhNSsVFYv6Q7yDj
+1JdLQGLtBjv57w58tihfu9/WeIvUADJKqjwSGdvQlIBMyLHDU9e0JsIN4LsOUwzdDOUs2HdCk/U
8qX/jAX8kCbuBySVN5k1BLdYeB6l1KHlR+aBG42zYMVT4pabogYLrxbvrtgmn10yHF6DgvX8c2z8
DxLxb+NB7unT9opzG/F6ROxfr/c96iNDyYG0aSP7bo72qK/On/PdeeARGCZIP/4z9d8dXJ8cJkfr
0sEFfHBrn0zb8ngvwd7QPN1b13FonAbZk6c2sH3/+MGufAMUMiBkPBHxjlDiDczDoNkt233l28UG
FeeTNS3GCZEVWCDnSckFjj9WlvrYvH/jP0zIq/seBMvFbAf7aGsV6LmRKWMlkg1Vto+2cEc0Erre
px/c8C08sL4pFGSTdRDRtOH1dOwmN1jqhjfd0xHYhNVtBkof3te1aq9gL9zaRnfOiU8H5c9ouXyQ
y9HlD6wfL/y/2x+swDII4q2Zm8Umxt1UCbT2CJsiCbcfrHWK3d6/12qJf/OvA2KHOtkuxcba3wpy
JNGr3oBYQNJGDlUSTkPXQZVh2/0JPAhemt6hnezD2n8InIuzfAhrSp3wV5xkw3HgD7v1bFcumh+d
lnLHqLZ/8m91ecWYT7v+Vqxu/VcsgpLXKBYFRxzkNe1BpgJ6si7Iz6OhiphbhR385OFP8KXF3TWk
S24h4iq9g5PCn5ClODKD1AIiDd3jbG6Poh2dpGxyvS9JVwwfqjt8wVxo/PdcPsNFCzcoPhnN9jqe
6fnpg8dFT8rn6BQe1r7bXCBox7tnhsp8tAOGoLVAQvcVeAf78U6FlfxN1M46R9fQA1+qSD2aQWBG
1+QOn5Ry6a8wYazfqaivKppqyr1S+OLTF00ZJP6Ic00Ef91OaVgq94m0bHaWua1vPTxvXlitywta
vCthXFm1Sg7aGHMQPQEeqsykah+tODwCsXn2lxQET056ZOYeObt7osoze1IAk58lw5ZGscbnPRF5
VLfHDd+bm+YpcJcffrCjoe0tw3kVGcmRP6TnXTYeAc+edZB6bboZDFmhSornk4xWnXJJdg1ByJ6i
Ohpu9eEKkWaUH2EhFDg3U/Z9dULilNYQX71irWYQjgnFUpSeElRM6aYMNLaLFFsjo5E9dqGLASxH
rTJluoUk0F/jJOV9GSkQXF7rq+UWXxraL6v+goPEaoc7IrnFrYEUpuuePAdh8zeB4ap0SPLkQcUR
fT5hOqenonc6uZjsOJ2ELAKV1WgtlNlXPlS+w4c8WsbcMbLs04584FWahvlxNZYk06FKzE57BLdJ
nVCFDQxRcKbs0UIvORH2VJwmH2QKnpC6wbbI1UARmwuL2U7siaGRZK1iJON8lzyCs+1mUiN0WyZY
J9w7krfhGsaVRWHLFpy//uyCVoITh314pEaDq8dLGKH8izr1zsQQU1ULTLGhXIzjUeWyQDx17YWN
cDWSR+WYb9P7nBmEx3Uir/vZCaqN+EKpQBU8qOgwmeBtudUZ3gHRc80I9ea9MeNzqDv8mrphdGS5
0nL3aSlu7CE67tQGjMa5VUD3Q7j6cL4oUJkdUi2MdJanD6ZTfwm2a3tkpVtwduUR7Eb31JwNFaWo
p6cCOk1QuXIg6Q5oTzASnCeQJze3juV29FV/p9mLk+68G/8KEOF//1R6q7Px+pDwDs7sYN9EYWk4
xaYhy6PzDwCLbmYMXmDdYpoUYMn22DEtcnChkov99LCmsCrR34W/yTRQiapUljJTa7vSrrqa4M7k
c6TCT7aUdsH7j75it68PGAsmnoR2PQTJwpU++5vRz0pkEEii5htl10Oq2nh0NpSCfbZsRlnwmCxP
HACdUfydj9nPxts3J9qda9LfzX+qqSYvsYYwu9UvEwhTUBQuqxa45NRlvBoaybPzmGe6cSSrKRSD
jLnz3LX5kfroyWAC+nN2/CTEAMDBr+7rPj7ubkgs03LGY3axl+oUvVQaYKWUVrIAQKDhCDrPrWp7
hJ1Ud841a2iOF9X+QYKpJUq2yxxc0+qWcJ8YhzqsznWPpiG5xF7sduOdVnmI681z7UqyDazpZtjd
m/Fwn4QcRO3utqv1JHM1HAUUl+ncUtJZeRw5uvumvQ1GOEnscJuCP3bnmeFVH1BtnTcUD6aKTlKg
zCFdrYJ1Sf42b/nitXmSzIWs3xrZYgSEPUyQWlRgoQ5jbH8Vz1OacuQGD0qbNrjfkdtesUIutK9l
YggitPnM8kF72bXW0kWnWe40It4zddfeW4JzOfQVyxIWrbQYslfvr0ZPCOXBavQtOtLYNGWBlnK4
kWJYbLWXJsUGL+LeDSba+3Y/K2SzWBh16tBDKPll0P7WMvpbd85vITWdy97Qsrqh84hS1jUSB00d
XSUUpWkgCpckIBGaYK3Aqwl2iWhIsLLRFrAP9dvizVhq4mgoT13zHx1StKZlXHDbymXjmnuzPDLS
4jbzxr8Qp/oiNpVQmtLJf4paXec3uZevDTrFOxQt6v2hecPAJACRZohtehBjYUO+9kOB4Sm1c8ti
o76tfve4hPltHYaCZYgXdzY5Xdv4qEbmDy6hBZaMOppLAI4XeoAo04mtTPNlW2xmcqcAZR7IroBr
8se7+UE5cXhjqnvMS1xC0gYA4jmSJIGSsLDmCsrZEwccw4A563ny2tKy+cmaVT0Uzt/O6gQa7EiA
8uFltgSeOoBpPkJv9e/UEpqfFC3i2L38UocJLPOIBlx8z7aKH4MxDJftPlz7cILLnM07Gn++MIo9
2CwvCX/AjsoEZcGLWltUPArES+L7EitU4NSP7nhcL3sQKygLw2eHNtUZzXNBPtWsTpowRMpg5bgY
IqPSEv28jbd67MkHwKFhmLvuK3kbZgPTZaUGMjbKRhCoEzHgsZ7kc3y1DyLc3eYUOFQxdpX+bZm7
8zhrr9y0/mEV7XcuJ4eD49wvcgnZKCve1iMu6vZ0TmgMyVUR/TrBQRFQxm+FnsnWkrcWNiDo7qVA
FGiBZrU/VRzslc23dKyo9WYzoCiRF1+lTbvqd8Jl1hlKCPf+Cv6TyfJx1LW7aYEXeAeh1FxMVTva
XrXhRGRUeFadC9SACpbMGIehs7TRWdKdQy/3fnsJh0E4u0gTNRNh2+D4jZHAqG1O6boNnzP4mhnm
MZnjGDAzqKpjXMghp/O4oofmS7ovz2gM7h6pyEPRTFACZb3/Ypb/NkqjXscjHMYOeyReDircsEwO
mrVujf6iJ4ENXDZNu+BJwEBRO3xEI1ZYI3picE+EcuBrCVwEysmT+jSD7eSA2Nm0u1xYF5mBgyaQ
iC7ghSJNNbXmK4ZV/WDkxJ5cp5cjEjqKvIfnH5k4617+hmDJ9dfb+Qbr9tKrujV2JNwJR3CWRTWz
8T0VQDBw4vKERX/3nyDlPyc4D6gDXR+45v/7CSzuK19VuKNFtl5RhyfnNy+v26+48jDCEGQHR0/6
aoyXWIXqX+qhdcCHvm4s2aes7pJjddJWGm6LFkLbLnSW2vK0Q3iFsYa94YB6T2JhSmOID2FYEY3B
E5aJ+gvOS7s6zc3ujrWuKnmVt6c1cWFJqMf5hXtByaPKhZminA7Nouq2IXIoRgj5EFx+aGks3xx7
wYOmDOV//8hyGnxh39PjNhF4liiUQZF+d60YdukcfnKjr+pZTbwSxD68XFJnEjOAYjc21TE8NVRF
8v5OPgUuhtxkxpuXNfG4gvNwwm6UUI29zKfD8XzDwWtPo3UCVEeDYpnJirMbueqjaEK8JEpEKKYd
uOA8ilRuYxhz7y/ptyJVeG2O463d/6jYdQ88WqD6altWUbXZN6QhvEfNrhq/l/N9Fga451Q81/dM
C4vZ8ukKVnwTn0nxayJPhBhKCXDg1C3pATIshAFj+y/v/IHv/Qc/KKS2NMCqqNvjGwr+aNhuv40r
FNuaB9CnMm6/qDr4/fGw3pataECAojkHbWzYYTvEcSzJG4Q0QQ2z4hog/yor8fP3abyeP3n7SIXm
1wKx0jH5Vu4fhHNK3GAp6KGgKltiG/VhxyVj+iuoc/K32ap0WDxrpvCqYf0k1o/Sfmqn5YZDSnuf
Na5sDlnf1S40pDiSJtTxL2Ycy5FhFZmWI5C1K8omp9LMM+nszRvJ8nBwrJuWG4vhhsesLL06seJG
b311cN9f2XfQ5SO/hmS6e6DN5yfZqDLp/4mXQn0T5l/SGHvJy9Qwro1vqXcfkO5bRqTSvjnzSc6Y
p5hpo7v2ch/KjnOm0J8iGc/iATLrktXfJ8UtCeLj0kbDLIcyC0wcCZLQgRXhRkRB9Mj4KFiHPUlS
JHGJfvv83IjptDTW7CVK/CegN7awT6Cv8I+0K6SE7ssYnjmjchVSCphurK1/vnrGYCTWhCYLwSZ6
w5+XeiVev79A/pCmYH2AEKudAaDxevj95o+7rTfvc2fkCMC0W359Tm9gewrOp9j5PEEvr+nY13B4
pUrAMVnNvl/DIqaOdrh0Gb3AQop9N0HPt0n79B6JdDtHX2Cw/tJ71MTn2YiKTth551YVw9Kqz5Vs
sKy7fQOxH7nhY60aQYUCtXBCTxhJcTapELnIWEWwUz4BwaUXqY6Xzu0KhS8h3hKVbV9bTl3qw0T3
m7854fTBJjo0KrScY4tC3aUzJuVU0Qp9/zZGXj8tfmPXkwxtHgwnyUJVvr+z/bV31ZJZnzu7Bx4c
84zu6dufc5/9DTH8YQ6cv8yaN8+S/KtUN4aZYpS8/1ftwuX+UWsgwpwqONFW/KDA5qCqkafGwDhw
eijL9cgDHECwRtotveGP3UbJoRc4Q75kX9l4V83p+wvpkGz1crsA1o7QdY77145+ZGCXp91C2XHE
XnnsqlXLS/E42ApbxYaOgPspgECgCsDI+w9wYFDf3P/gdctpXnISShR7g/RyvgvcAW96/yaHqsiH
dznURfAjo/TycKbgHV9HoicEF4icrTl6Rem9YimyUgL03r/1n6fzv+P7ZjqzZgmjLe+XkzgEEGWY
t+WFvA6BiO/fa6Va/BbPvnnNw6ht6snglhYVpGJtVqcq08M5EmUpT/3TpFljuYGXdWiLOhnba+Fu
pIh7ug7LJVZSA+AHm3GZI57m0F5YgQWwCMELTApSeLX3HNOrzAQrL6frRYBNDj/BWN/Mv+CALfbt
BGsiIIO5XRI4KMGRKpJEpbXs+tTex+dp5p8QedP++bHfIWzEGpMADWx3ChdUpqVsHhtOWLJg1vdH
648z41JliUyEHVBp+Hrlhz1eWmsxMwoLiKf2RnJdOSTDeyCNjxppHUYjz1NDfQwcArqpIQ/0+m6I
a7V+UXjdJot7pOtWgahoWQuN5JbrTV886YLYto6BtWNOd2JfmC4pNAYd5/Hkrr2cSxiJOufcGNQz
9h8UY0HJzCLzLCBbL3cfuEo8mZBUrGdXYhCpwGHYfmRlrQMM5fnFPI9suQM2RAXO6xfLFmPrLrHP
i80QVgAvKq/6Aj/hWIDjtGTfVQTYDMMNi1+w6PuT+Gf7pea+kWMyk9ZBlGc1bsSoxCz5mQpE6to4
glao07lH508hjho4EIKsncGt5lbo9AfPoJXyZtv99gwHNrRy/DnMB4MhAL8MSI6k+BZb2p2ydgWD
ScwOXNyvkBh5lB5e1RtXQ/KRqVn7KB8+B2ANWUP0Hk1Ia6+nYqpLq3DM3W6jY5o9vGbVus/lvLua
iUWxBIp4OA1xYMmmSNRhZU9q8Rn1qlAmqpgf5n+/P0KrruU7T3ZYM7qN4nqsuhZVGBjqTkLLRuMB
Y6+qKZqyn4nYbcc4qeRRCN4InZgweaMQSInOcTwpwlTU97JFtGP4umJ03LcS0mbTf1XKUC5rmVM3
Q0dsLjKWD5iulfsAD9WDn2FOFyvvBL5oUl/GyVVWjRfSi6O6/3jMqtul/+oe99UlmOy8u4yoehF1
XIkR7OkWeL/Fd9yV/bkGDfun7A48co6VKIUBRFJn2NV4ubdaB8niX0M2Eziqx9kNJy9YQULZlLFw
CKjydeRklxf5/pgfQu3rxqS0foVrfTRHlVT/zf1xnApWY+LsNl1AWE91fUCEidLJSq5n2GIA6z2F
Ch78CwB3VOZEKFMYbnnFMUe/ylOFfAt5FzGfeXCy9l5VsPyzqlF7cD/3HvSjvvpmEzrDJfiLC+P0
7+3kZDVr5N22bXzCXMYFdDF1q9pFZ+yLdavCDyQeYceu5q+6DexzqFeUFwxuehLubUpbADSEHHNN
xQPMATfg6ypyS4Yb4IkvNosIcuKZ+F6Wfws0RbDdoCTpnvHjWFLSQbAjIy+c6fnroFW8chXunjgY
zkTNllwROOgx0dila1afkNNavR8QE6oKd0V5y7FUux/5X6hRHRoP4jzfkbPnR+qkdIB5mg0dzJPQ
HzbkaKxm/GS1tCXbu38JLbb9/LvqBHjhpe3+lucOv0vmfcrLO8e0xeUBH9Q5wZS0eXRESWAIZdII
7gLjOiXlp90WkiAgfob1k6isg9nY9waKiNETgcDiPqwnYPnZpMEiACtXynZPudN9SZe14jbtT5EX
Ro5oRuR0942vg8GebJfFOQkSOCA7v/+Xndn6oLb7biZtUcC/46HF/OWvM785gSDFL7QHkST5m3/2
ZeAchbsyO1EwBVW0opBeNDAdeMuepJ6nOubpIuLcEueeC6nScqAAiSdk0WDIfNe4gJa+wUOlImTq
PzP7snoMi5MkaKVRxbREJ6JRORAdtWzR2ZEl5A/5vhc5ulgFpcfe7QOIevMTa/zbgkSX+J5kwOfd
/bSAAxIFC2siX6UCULk9k6QhMEM4DFcE3lTcwro29KF68dlrv0/TnUp4uAy/1LfNeToOJuie1VfK
nUi7S5Fq51ybBTkmTByMLwyBYnVVompaeOsdDSMAbOVwMW5MIlptK/cubLLv0uZpt6hcme1dU/b/
ctCbjbMB01GwYLvWqZd2az47ydK/jZ2xxrDiSEoUtYJ8VlrNL7euCoxr90U4ktIVcj6K6h+8Ps1a
QrGbwUv3jwlU9JIUqqqSlNpgq6lCKO16jAn6NsITgXJV9KlXjm4TqzlnIwV9cCW+bjpbNALXkBhI
RiIkzqbdphfcTpJ/1KqvOS0VbuN+IkJwxK8YAoxT0YK0EJeaGbq0AHI5B4XbOILAO1Ul1SWsiwEZ
pU9q7jsU4SboY+soGZr5kzVOdCbZUmqEDM1PtjjFjd6tcm/Exf9y86CroRgExzUvjYDvyuxoq6Km
5im5TjEAGgXQA7LQ5hBnR1r1/Er/RSKgpe8exXanZ0Evt7ZLZRbZQ/SoWku2GRTHonIEcAU3jb+S
aMRg7O4YI4GduNwSPGCc6ro+D537kUpWg4ye0GiktpLuXrZ56eIT8S7MfLcqD8sdFOrBahfYyxbk
CmwMMRi4CVflv6i5AmZzKYPjNgJPcnbn1N7hkqgQkv9O0kFJ+pcVKGUJnRVKekI6d5OTOXrScwnZ
LMToFjYgdIf8SJq2R4JScqSH8/qTb92SszgblJSx5usmYrdwFEC+hiVg5XiAkPiCPDpnDLRPoQUQ
T3AtbuajSTm1y6ndx1csM68OTsP6RBkPbq70L+tajIHREpHvcw+MAyn8I/onwr1vrDHiK5F8OWB3
qGYH1jh2orKsXXpniLA+Bay/iBz18GgTglT4GXFH5svXppCJYpCZQa3jNTfFV1R1LbLYklAqudx2
DfxXwkyOM9OuLoyuOUvGHvZCesJsaX+32y+r9Z3u260SWeFZXGSXWmvRZ4nmTpnPV+7dYYDbj8Mg
fnqY1Zd21z6YSXDkb9HWjm5ZdorCXtKwoB7H4i+u+nvUq/oPrPFu1okmUpXMMn6ROqkBPPMviUCw
FIy5+7rrYYiA9gjK1lTLqwIefA4Kd/F8p+xOW/M0qkiXa8XTee0NgnFkv6VvpX6k1ZCfxN4vCkiO
qqo4Vs6rgEFNmT5/wJAxfutb729lv5QZkFnf+btfCQA+m4eLMrvcGN0KRhl4jhrqc4yvZWbX2Fyb
JLOHIp2UNrS6te65CDtapf1VU373kfwFCf80Dq12HNfUk8u9Eeo3h+k1pTHXNkCW/JwXfIOzlKuR
/ni+53MOL7uMCFx5an7pd8FXcVnQ6fkkdYsUt2dafigNDutngnxmgQ6t0SQU3HAGryyWG2Unasrn
NWT6ZO65HIcW3Hb+zfqn3hOucDdFVy1jnKuKNHaoqrS2CGwy2Nx6m6JHg3pZgz5hgjJ9QyWMrH1s
n+maev9dIx1jnegyQ+5tXQ4XKr8aOw5pZJsZVQ0+SgmAEVxS/S7ZonhDYpPp+CeHIGdCcRPfn3s8
VDD2ZgDxcs+0blRwJ7TPGr1rRGQZLa1brqUSLC5OdSXFXAsmflRJBGg+uVQq9wgGEdGmQPq08Fqt
AuEha2ESTQGoYxY+y4NtPfdUjWI41M/4Js/goenN0ZgU08lUV/9wQ9U2K9PKMuC+Cgv44EjXASvQ
TE6E9iMSJlfh/CUed3BFb0SjRqGcP6U65yjKrR+q7lxnmKBBreqzCROd0pKHG3duey4NZWSOKaCf
SKMCLrO/uSdPqapo0Bto1+rqMUCzKQekO+4lzERusJvRgqaRFJ2AyRGyBMFYp7j7CbfzWOZ+IJmC
JInZkFPBdDM0spOUGuuAMErCDYoD2LHskqgoHsQ7DgpOa5//tVX6QHThQwlMWRdZtNsMyXjDI4uX
LE9Wh1KPrLCJAzSl6QNrRAaUvxid7XVPCO42ffFJwvjSo+b36C38mBgE5WNL0nKNr+od8cQA9AWL
Udw8LBx7Tkg1kV+H/sns7X5V7QMB/Umzzb8KElV5RAl1kZIcvA9/hxNCsUBbtPd777EukTogyuOC
egp8admmAOeoc0m24lfzHC92Xkcm9xd/ClH+h7zxL/PtZ9Dlaj4twux4B1Qt7YjRyB8aclf76odt
ktzyWXis8BjvKSqdI3Mqv1TINGx9DHl6MsFzZF+S5FKltNGUOdvFgaIVn+z3pO4ElfHJ+lAZMR8u
8am1yly9H5i9RUxCYIqA6jG4FZZNkcHrwIymBovtJY25aabqKkaLLHCy6w6Z6AUuqNb6s7Htdt/q
nOTI+3c/rNoj2qDNhUlOadWoRmPs9d2HxG/M3N+Zmx5eIGoLcQwWIfVsyq22mzraHUdb+waxXB25
IvZRVQphTvLD1TKcG2RJ3Ho4ao+oswyHE5+QGAcuL4NTpFbEmLOcc2eeLlRXMnjtVR6Ux+aCr5aI
IJNdCoYSyWCtVWcHAhW+/4b2G0Tq4A3t129otfDZk240N3JkROUFRbft4lr9K1bZBQynKH0xp15G
/M02A25Q7pdGT6qbJFQSvQdTIzcVM/3+A64kt1doyMEDHkBmQzfOaI3xgCul2HhqkFTMs+ZL291t
s2snWuU9OPIwDn4DKvLMsgBm+H8+xwECao6e3ef+TC8ydJIFf2LCZOPxd9Z2HMtzmKH7E4KQ7VTY
EMUDujMftGJ8g8VqRCwbj8sOAnVHfD1lSLPsp96l61Ja2E/cD0LPOVsZl/wEP++D19b8vxn+3252
AJPt5mKcYn9vbsqsO4vyaKVHiKrGjS1gcq0JxQYCg1Wf/KGy9lvQcn3dCMzZhpzivul12mXtthtM
mo2NUEcqhGhI0HXfYi/7ZHfFuTaS658x/Vqiqg4rPtokKyz7dhD+8wgUbr8e8SJHCm032AxCh07Z
Fh+V3WHOuy+QnuQykCAZ6RGi2joJUL04DKozht2hx+Lp8F1TAiHYWfyw+rgOmCJIvr8Dsw78kwC2
BHZdZhRjgpXBLVFtzwcTelBJ8GzS0Hv2bYtGQFSzvH6XepraPtyG9J1DT35vo1tr0UwJxsm2gwJy
LtLzziNEMe7tfHcj/hwFkC7ouJ4F26YPHu7/+VQHI5xmVrL3wtjcBF33TbXdiiFUZy4v1dq6R2ns
SRnoPKWoBPyyrAmJKSjHG5uh6zJ0yjzPDfmW95/sj0EO1KH/jteB/enRht6Okae5j5DAEi3nVnLn
yvoVkkMqVXfI/pOEYDdEX70s/iFSFKGCgkoelLg/HSNUTpDd8PEO19Y9TvgRQfNPOxWiU0D+jB55
0aGBKu19TpbK2kietEomPFWq+cfh7oMBOagvel5Av93He72AWFE7urxwHzh+8j4nn1JiVMAdfCI8
bg4Iwgdtx+SLoqUokZqTkB0hMao5VUsCThmfDNb7j3ZYEPTyaMCCDprqjhUc5Ef3ybaguV9pbWY6
k6xNjUitoMCxLVm6z0wGydXwcETVgBrv3/6PO8v7390PXJXC2dJbsKIErqMiLvDrH7IFOG9t0f16
3tHv3+/PS/N/NzxskEXusrXpVs0Nw/kvAdfCiWfYLGpA0Wd7HHco4sOT66BiuIfq050shC04y8yN
/FeLY5yZSKfxRBUaWQRbHK7WYH7EBDqsez+cmfDA6kRxGoz2klqbiU4mFp6ONAgF3+G7apWkkGZx
sdvqEXcYoEO86I91iTUDh3YcHohHChPQAubs66XbzXa5j63J2kD8Ru6DvpsU70LfV2OX1ChgyjZH
Yge9P09v05mcYL/d1jtILlS0rtyGdseyHLKTpPi6FMmVtTszvX8CGv6kpBQorIL/8sMnUF6a4Wxn
GF+iNsXHLI5N+CpjHJ4QZJ2OeQzSS8aTllCKgpDrXFqHGA1wqBD5jmWm1i86ciJSZ2nX/twn9gNE
vns/9z7abn+yBJT+UpoQePR/DQ8W/G5X1DXNR601Xa/9r/VWD+ax8BDxy5RGbPCF63H8gCkgI/N6
JtFPhOkVuORRPfuwa8Vs2U1p7sZg4/uQBCk7UUoK0/P+zMmTOriLCEPo/nt2KMbHwXqxEMeyuzjY
9PuWDlkruEePH3vqvr1/o7ecC2qAf7/TwSnj5E4Yh+U23IwDtbaIy3PSavTEIcHDSc3lYtySai++
vH/jP4zjq/se7Ih6yLywY343KioWhNVy06r+SCPozwPJGWriPLn2ofhOP9YLmvoJMLOJXmVXPZlj
d74bu1tZofffCJ36P8waltZzXdv3gScPxtI2Z7J0Rh9urKj9p63NzzkFwgVuWpvdl2EO9w/ASGCc
kiZC1vzCI8lAdNtfrDhdm45oplm07pP+DfXbMELXjGvvk0sb76TOm7vmE8BjCRQSbpv+uM3ToyKN
Bh12dMFSxbhTLihq0iIb3Jo7OITeQl34UZnl3LEpWUSYAp6Vbq47KxOLSwFuEu7MJypMoEaHVyDR
RyIGAg7j+6rYjHuoyC01nexoCWmiMnaPazC/ZvtAcwAloGt8FhAtMEZVPBIoYIPovQ2r/EeSVUOQ
nlbj/lGKFH7U36m8z61JKPk78WELcsOG16LCsvdPhSO07aD6o7AAGcia43TnX01lGaI201/5/a0c
IAkn8ScN0rtjnFPDhxgPS3hXtkIbVg6/5V+D0ut1aWB67PTxV8krGstwi1u57/KvKvyT9j7GDAFy
4WSqK2uxf3KVGYKEc6rK6GgLeO4iF7pukqwiHohvt25wzQNE2594XUk3/MPHM0Qpn1ueV711L/3y
Yjusyim6pGE8DTYdGL3sawUIyKurc0UEoW1V4AQacqlTCqLtNbq155Q4TiWY0PvLdrUlB7YmdE2L
nI9N31nrkI/QQpDbz7llbEgqmv2vZfqraopjrxSMM3E6ZGjo0njgcg/EFKb/mtv91QQ4hK8lzUoG
KbTsa0kZCIOMoC0L2xVYLJBkHBG4m9LGOavnLbXQyBWtjVNCnHmVN8rLXtzwm3VnsMbVpNdzdhfh
HI5s1tOipOtBPRUorsxb9DiT/mltcGKPd9U2RrLEBbisfjJukg/lY2zCr7m50CMyMi4Yrz6jOIlH
6VMmngyYY/T0sQvPpC3SAyjra1O23CR0lxyN9FLDv2wpGB9SYm0QZJaCF043mmjlp0PEnlOIkZNf
PCb2dtMs5tPcWzf0YDoL+vqrNPmU0cO5qAIK2ngkHyRl3/ywrB9Vm8NLhcHx/gT+wfnUsEU2igQe
wvBvenO4hlNCUMa52FNVpqBPKVycitGlkIK+BL7/aUkd1VbA2Vvyj8TG/wCVvX6AA8d8Z6ehW8wW
AYC9Ms32+/moahv4uT/HZUHixRVNyiZHsQCmfvD2bw+S1zfXCfAbgaLgFBncvWltcEmPJvtvQmK0
cVtAzS37Hg3wgApC5zkIkHzqWE1nSQ+puTQ/ehTZ99c7iUfBY/K9gFgIzPD1o4RhXRhmET57eftk
XKs+hR4BpOP4onX6QiATpq2U4Mcu32FXLfzd189wcAaN+dLDW/OtTUmZGyZLNHERDBUhAZUpWSVO
kfqQKgcJxMcYvdRPqeSUQZNQWE8+rPeUoGC37CBfI/TDiwA9TUTuuIDK9VstQkItTS1fMppEnQ4N
Jj3yG3YZXQVOe4bip5KeEuhBTEpaPh+G8IfiGG9e+cCVmGvkwZBhJBqpEMVxzjjlkWRTjnsiuakX
X8io5GvTiIq+qdDPeY/WiNR4U7HqEj5wyhxTHWzDo9UcfbBG3wJnTEoUoVjD/7vIRrxeGPkSW14V
p/ZmGw7/VqS7WAoyQQYlXDwa8YD0VJWi6ffbS9B39b5Q0p3uBl80Rygjvf9If4BfXz/SQVzUWLPZ
pQWPlAJh5Ll904RY77g7VxWHxMG1fsRYTNFVwHK4fXr5Iv/DTyOIa7b1UD520T0oH/hVAnvj/Wf8
AwD3+hkP9tMSBlWGhpC9yY1kM7nd6RQU1xHkLZ0e29y4CLbY9saHNgO1gmSv9YSB++AhdJM3m/q3
uTvYUEaXTpiPrb2RsKafxRdTkK1OHNsHIQWAcTHD5HqoIxeUvffvfyi/vK5uOqLiUKrTCAvo9dqZ
rakn31zbG6keavtShXMlwA+q1tG0z0PORgpqwidBavLcOXuYDjFB8l13K/GCF1hQvXBUKvj+Azpv
gXwfLZL/PuBhsc1urCF9GKW9gVJHtRViGuS1Szr9iG2jCha2JQ+kuiwShdZwu2AFKE8oMIBEGOo6
KC8AnKD2f7YN70NtqI6QZTlLw0tgArizOSq6dcPBy/WZ7PdfYQWuD+cYRNuE90sLRXN17H87Q7J+
S1oOGHijZLWYSeIVqJpUHbDFR5PUAEZcAynVoe0gribC3gw3DAB3Cs+xotsejajqZmpvqCyvkVDH
N2JdiKzhLNOdeBXQk8x6uFCuUrMmYErJGLnlck8YJjwGvoOf6uK1m2AVSD/wwqgHwx/om4/O7rVf
ynuvfnB221FpdxRZ2BvtKQ4ITaCPXmUIkxuFEk1c+liH1lNAjRHxwVjdejPSWYN3olwMDDa1DlG9
kTgLMyr9y/RQZVO7Jv2tiZyZwXEwh6eqY+FyOjiEv+yH/WcJdyojHRv0s+D+IibXfvM4p6dQwhHX
nE6kCVVzmKOI36OUtl/8s92cnTYkgCavPCYlxMbnsi+8QzE7SGTrwFelpbc8SOhthr4u6JQJUWGk
eI96hDVpBquGixAjjOX4rzKkXGxgEJbsQn8OY0Ir91mFmLWIc6hkh1Qu2pY6qLmEJttnD2OWngzQ
9MXtgFKSzrfL/jaiEPDTZM5PbhomyNFbn4e8Oftg8f7JQIXq7AClWAXZB9gjAGc2lzWJXEJ52EWf
/sMH0ZoV3SDf2TfSIYBCtBaM0FuWV9yDIlfDcrPfXfblWZWm9ARtaXLxBNNHMR9rjqU4pxfxYH1S
naw6XEEqRRIGcDcgXRc/qJoYHyujwszoPiXdp/0vXADJpuxRl3Tjj7Ki6FT+wRj/9q6HWvR1ukd6
NW+RF4P8IuCOvRLSlKPovHRtIakFlkdEyVPxS1z8mXz9blyJSWpCT1vqo/1Cofc06avuvL9P9s5R
2xwNjbHBWVF3GtIOUFjgPtGhRFQCNr5nUHbq/atFw6bQGhKHmQ7TR5JlF10ljvKHjPQqVxVFsrdX
ZZdl34nAiBuFpZOX9dLtUxMAFaK+gX4hQZ618FlEaLkj0FvEzCD4Uqe9wkWurafzjdE+YgIkjiNR
Na168/O4333z4+YX9xATVeXOXlqdqbZMiX5VgeSmc6YOkMtEbdfSqU74hVAewvJDyQzSJ/XlW3K9
uIkEen8ths1UQzNUXA1YHUF1Uo5PXVMlVaNOzaEr4oe3jc4/WM1/Ok1CWgwiMRD6vrW2bv7NFO/y
3gjMhdW8XcJP+da6ifcU9TePPiTRNSJcqVoI3Ih0J3yEvhunqmbjvaRrwfhjZJN9dC3BWWZvdVrs
z/tt84gw6GlpweAjsIvoNbuaXmrv8v0Ncyw/VQlFrtADjbQebcOz5nuVLH81fX6chPM/77/rejIe
2F4fUMrEJ4woITt8VzOp63gs22jTJHBdkKTAN16mex5gl5cPUGpSqz6VKVN07aVwaH9QTCoePKzX
ffVIalC1gzD+IJ6yNgJrhbVWxIgq4JSR2w7qgIS7q+yZ0d/XHa12P++U4V8eq3ZNJOM74DO4yX7l
6kLA8Wj3CmmcL8phn/sYWtK/owu7CIYKiKwE3djooh3AAEy3NoV7AMGE+2JMcjOWBmhlS7kSCIc0
SpnAxPLOiJ7gBX3Uk/MPmXqfcSQfRjmeMIyDM8wf3bxyFsYxzfeUQ5VfvOTO6bILP61PeE6xJOhd
zR7hfFt8JKQo1FORy4f5Wkp+3xqoV49y4K1l+yGtocREGwnp66xgk0p2DIAInZTW6qD5Ya5WGX3m
WakiusZl8U9z8YGlKChaiopKeAoZnG2qtYgYvsQwrH1xGVLI4PgyMdK9GOhUIISW3K4OSa1/3zoO
Ylfu+tiY+o14iRHlGq6rD6h/iJYAl1GjlHzpqTrPg/munLxN6xgXYldETyvhb2VtK5ezVttii1gf
uLvsv5IMaTPdjj0V6tDI6PvapqKi2xJi4Tc6cMiiSLYnsf1TqhN1Io9krXUshR6a/cm1RQksXdMF
qBT/R9mXLbeNbNn+yol6x2kAicTQ0XUeAHAmRQ2ULPsFIdsyMhNjDhgSX38XVNW3q3xuhG9HOBCi
JVEkCGTuvfYaoMfHiop+aGbYRsptEsIgBGNN0K1WMH+tuJgH1jMo0kX73IYKiBMcv6r5dd3f8Asc
P7EuyLNXbMqOsnQNUmdwocEpp556W+1esKJ7wH3xPyvRBE+/LvzlMNzgM1uvfLs1g6hz4tVQuEbt
1nkQ5YLAR4L+gTneHpSIDxV7ASQuHucb7J1dASwXbObjDF782stPpPjIi3ahDECrizS0lUGNU5Ks
xQ1Cf+CrDFrTun2iSUEONxZ9ABUrYX18A8ETr3HALbbG7IBttCmW4EBmP+Ng3Y3NS+FF5yBYTpMT
Y0rWX1Yn6dXqENvACMdSFx+ED7hQu6vHR/k4EnVaSSlVMK2ZXFAI3//5ZYxJycqKw7U/xctKF/HL
ZkTgWbw6DODUJLVDcpfwSx1GcCB4i3pYOcBTxI5gIeITw6Wgy+YTtO9zulLZca+vBLV1BfmDv/bf
HGlRPAyOvKkZqwDqJoSTAB7iJTnS9T1VMGDAcucz/XVIyI9aTh/0yT+906YgYeuHu8oaR2xm2BJr
/UNCQZZpyU7rfBN/1+vE57WUVvTLumd+RJZ13ofRwC+KLPLvHXzsh0mI6mpdYP5tjsAnY1TXe+Jp
dJMV5o0a75zApkEZ8mMlw7KlXZvgSGDRRpGwXpvtFOzWu8mE/Qn3VtvIeWVlcIGNlZhN38EHFuEh
KwkDhPUVZcRbMoo+4jOVGpeJLRKR2Q5EZDzL6ryeQIQVz8V+5eY5sfurAUbw/3iTIBy4GKrB3me1
T/h7q1lYX7i+38inVRnHffQ43OJTqVBBgwC8A6PaiRqKTxORdVhDVs7sitoGy3jnshCeGv3awfQe
7sh1M5iYfF01Yy5DRDPse3JVDxXsWoDtrrd15/jHyBvLrOcAhVeio+ghPbeo3tD+eHHBADBhNoCF
xbfBeTWeXTUNOPlrXAjSVQ6kgqIA1gsiDWGxOCCFL+173IqrN9rHVv0f3+b/LN+7+z82Zf2v/8Lj
bx1IPDib5qeH/9q9d3dvzbv+r/W3/u9P/evvD/FLfz5p/mbe/vZg0xpu7MPwruzjux5q8/Hn8OfX
n/z//eY/3j+eBdr9999/+4bGx6zPBlJx+9uf3zp8//03f+UT/sdfn//Pb65v4Pffbm8tNnf+9m+/
8v6mze+/Be4/AxgBQp4IXgvGg+t1Mr2v3/GTf2KCDdPbYDUCASMK1VvbKcN+/81x/5nAcixA+4xR
Aqo32PL/9g/dDR/f9Lx/RgGkUwkcvDD2g9L/t/9+dX87+f/zYfyjHZr7jrdG//7bz8CQ50WRtwZb
kpC64QqK/P1CTVwWB+PkC3Cc4bCdRJC7mSob+7G7cybko0ltwr0bGkTFNe6b6ZI5bzs/q+uiQj35
/pdz9+er+9urWf/aX8q4j1ezRuoFOF9owP4tJrdjjgy6EFdhz8u8oi7iKuDV/dg7gj76SXSDjQw9
qwSYc9xkCA/HHGJsG3BFTL2xOAf5MAU9kFSjTkU8DL9au35qEDEn9wOkI7jx+oEivHv9/l9K6j7s
K0eMrE77eHBhCsVgkGjB5+2J/yr9zu5olTYiInk7xXFadJ6CtWo8bLsyAu9Xk2toudzMjMosqmp7
wRbyOpYDgdoo8dIpJmMWdio6j7pk+zIcrtKyh4qIOhdj8d6ZMdmNmmEWN7hj5lcLJOYEEncvan7x
TrFI/fxR4K0STF7xbiGl/KM8+8tbndxSBPBkgTdS7HUvxp8vS9IEV7i2acjdrAJrVsOcjy4zUCRn
vPekhuU+JEebWS8vlk/+dQy9r62v34bFm+4/Dg2sY2Ddw4PULaMDt1G/Zj3H8q5UNZwFOY+2/UJh
XAnaZM7RNMErXvcImILp2z3XsGIn2lwa3UMR2IrCuysFCbJA30wBbWDMPXpbBgc7pOwfuoHWCOIM
5ntfh+8F7IuGYbgLurI7o8GL9xoUbTDTCdm3Dgxiar86dUSzPw5MeVhaZ5fmgSognurDjR2WbjPz
pEB5YPuMlO5K2ZbHNlrmva0hQfLDbmtZ0X0fG+crx++8eno6FRGYREsb7o2vNCYpyd0a3nwPi607
pklxbsPSOzr8vZ0sUkijOt7GcwCzdeXBwz+evFM3W5FC36WveqiWXRRKsYEXXj50lTwmlEBHoEyQ
U1kWRxcdeOTHeR36y86Zogq2nmCyDqN90AVnd40Nu5RKGOYMwY7yJjdL2x9kFb3VSxsfi6EAH4zC
VXHxzLkau205RC6uwvATnakPcEAEBxfu1JjAJt6DhbrYzOF8ckKY15chYTtpWkgL9940FxcBHWgG
8nWT6yIQV6wy4tp3EU/dPuBH3gafxsrh8Dke9V1fkPhoJIKOCluLbRHwZufhpVnb+hDzB35uPI8/
9PwlLMXG64W5rZySQxfCPt/hQfvEmvFNVAHB0LRVKBsqZ09idoENyM5x6gpF2FylRa23Wi7jEb1A
mL2I0SDEVCjEg7EI2TEjQlKFD5JB7O0DDav7ViucUUXiu0bjF0xBkOcbqtdqWaI7UyqxkfDC28LP
sIFQMUqnsB3PES8FbndjTlF3TpTTPKDqK9CW5gpCOfiafx6mZGXb2s2oZLJb/GrTR4F3ti4/CF+J
W1ItPCVeC9goope+ZvMNakZ5FwgVXGEfO0M0avSReVDZDx56zADixnPt41Jwh+fQeM9a+eVzNAa5
i8hBKBG42XHFb0zbZitVEuYeDLcfTRh/RT180cwLTu4CQkDCBqBvDGFTJGxRqpfRsiGDlHnoooqH
8PAXROgPP5C/LvkYHq36/cRLCPp28jOrbJLSTjV4BlgoEVHL2no5qhIAaZBhDQTdikwLwpHwgiWb
o70T02IT9Ev/hcOtuN7WrM1mEuDFl5yCwACrE+BJhGz+lxvTWsUhHMcF6czFqkh/2ib7sO1IDc1o
ijutvBbY04/+SFJuXfAiyjKrlsl+gbA0dUKg7nLezzC33xfWm2CtEXmHkWOcOmto52fx/KvX9hPQ
4/k+8VBjhqAeYFwK5ujfdyXBnaSpFoA4QeCUV8fvUeMORfLawTEppa41L54zjZmLFeWG0fFGNB46
hpCX0JAWdBP6hUK6bhBXZ0epvTMtjw0LvLuYoca21c4tGCLix+p1Fm1wFFNgD3E0pS6f6osqzXwS
uCm0/PDs6lbXJQJf3oS/FhAirTaPa0Cjp9NonuSmqrU4uOUI4YTSVzaCStpX3N2LlgMxNN50nkMn
yqZm8HZtH5OnyJGfhjrw3twlClO2DkaoCoZcdIt6nHxWH4RxYFKA2N9HTpLuWkRlXguSnD4Ow1AW
p7IAZstnR+VlWOqHkD71YdPft/gPNzLiAdnLTVZj5X1hI7CGOelp2lCOeNFwuozhMF86xDDmPiqg
MQWX/wtdvH1f1fHFIiP+Imwts87/MRdu9DiXlch7sOi3zB1MZmVI4dQp+Z1t+VfVFf7TAsdf0p0m
g0DJj8PQMMCShlUHvr4pXy/LJmaY+rgxG+sMPKjbEnfyaI1orsqFFMUb5muxaAQyJ8O4DapkwR7W
67QzsYs0seW+oNV8CcLJhTN5a5F9yMMLJMEiE9VOKCRLySY8DY0L/XrnfU0SGb2H7fTW1EYjTQMk
hylZQx9mWJjP4TgeWIVTThErmdsmgRGUrO/oEtMXtFz7gVL7QFuNJaXWnxX8eLa4cZsH/PTNnViq
GpQsqa9rGGoibBq0EVhp+zPNo96pNqxp931J+pfFq82h7RfoLUp5r6GnX8wXGowWs8iQb6AUbG4U
C1paL45NF6LpkaxUfmSxjL8g1P1bUQyxHdALimEcpt2+9zMptxWU+aRgCJJSYPKrUCcQLvdIzGHs
EGP3gF+g1x5oXUNOkaxiaQWI1xAmbtV0Hy3J6y/u8A/i0N8WSbCJ1kYCr+djJfppMCEM1EjYv3pc
fdGuaGa1JzYBiWrwgHN7Xm6Ue/JVC1yWo1R0jcsRtQLdegkQB6b1Oww85Q3OYU/EgWY9Gbm7qWvJ
bksyGQzrfXEtMZsAcUvdlRV4Z7MwmVDMIEfEgSX9kITbni/lmVuktyWiXm7gZICTA4CwHHt5kkt4
blZFl258/xn71pcicHY8ip9mTbvPzRyBAiEeOXJubuV6oBjZLXOVPHw8giQL0VXt9BolE0TQrIDd
f1P3X4tiCI6B5PYyD85G+B7sS9ZDvR6SZgqzeBib3dwMwJu9xs3awRtvST3mpppRniCjAQOWAHdH
A8fZ3kkm+NLwZ86UfyC16WGpS/2Mmjo6e008P/h1w1LeVadeuluCWuEqqUEhiRJj9t0in51PyK/1
Efs0h1fgpDaPLfISfabEtQnGRxQmbGm2hCiZy6Ez2ezg6ujshHhRbwANDsYhq+OTf1waKR5ZbQFS
dhjwFTVle4ql9aoatznYFpLUdsDNJ2J2UuMUbqcBZpFgPtXazE9iPfQVbC8ChMOgT5r5qfnqVXFx
V1ECwUBTPpYllsWlKpZLOVX8WTbb4jWyfvtkFyfOe89xfzH6/Rk7xjYUrh59AfIZQc+A7fnft6HB
BgORMPMETzPVMxFfaWnDlAwFh6qrU2nEw4cOVMWIDu+VjytWEuZu/Gj+wmkRn3ziflO/ylz+mVAF
uSHm/GtoJLzlsHn/TBeXkVCKSibTKETVOvukB6oS9gdaGCeHco5+1gPxr7M7TFnjE2df8lpkIM3N
/+sSAl4n7pobBw8K/Ft7+r/2jmHU9OVEIplKJBuNyNUMlkDBTcF2FzgDzMhNR0iHl0zuXQerm2xU
yILtxhDbk33pbRVdy0CPSK1Knoqyy3+xwqwlwt8WGDh7gv8NNGGdfAYrGvHXF4eivXDhe4qJGY9h
DyL0DadlE1uLGUfSf3UHuQunKfrUiaLc9eu5i304AvrNkIdN6e0lxRQ5aoMhqzBAPcfoTZ4hGd+1
dFK/OJGrX9lPr5bg1cKnBgZcaMLhJfNTG66VxDiuGySoquWhKfh8RcL5g7ICzhhBeMe9eNsrXZ+L
eFapqyjb0PAgPV9vGkvAMa/h5QmhuXT13TJ4URYZcvU6ELd7058p8y7K4yD9tdjqKKyjDlG8hn/p
hgNnhVd14V3ATPzkDL3I7SQTtKcLzQe4Rvf+FHwzpOFZ2MMxpmtbsaPp4tBPvdojCONoy7IByGqw
LIM3HEzFV3+eKHoefkcH/SgdKVKsZoCNy+BlqFHo9wE7QATs96kuhiUlOpAbGg9HXMXFftEyTabk
Ngeoelg/vIah+zRi/w5c51gCCgEZuk9nB+LhqC4g7Flt1jo48rvRGo4RSCjgQEyNqSpPbenQY6Kk
TT002gY+BMCrlqNIpmempU6LZUEfq03GpzmvTOTu+cg+Wc+vUFUk7Kw0cMlk+DxGO1YjuZq1eBpp
fvh3QRvzHIV8nTF7b/B5w2y6wgqpY0QDGN/m0dCJ+0YJnZesEXk1tsm2QGgAWOzopAZJomPllvXd
JNljUGxIF81pIeDAIXbN3AF+4SG6/3AcThKbdnLAVBYDt5KAMIOMhCvQVf9YhM5dZFy4wODQcfoA
tIFnisPMw+uPwlgf7oH+cQwcxB+23IXlvPu2uHMFoAMyZW8KpxduEA6npk9x2I9osSO1EQk4uTBQ
hSUQBQcH3Uxqy8/DYGxqiK52Q8K33Ifo0fT62S/MLZlD5DpOxW42UxqEMChkgUDO08Bsaju841F9
dZ1gyuCfog+oLMHePeNL+M6i2nmK60HsW0ShpbpcoHa3/sEGEy5yNmVjGYOrBywGwHDIMj1CyCwF
y3pHB1m99FFq4/LVTCXPEUAY5UUtCeQdlGcLCR6bZOYXKpynIur0odTfrKx/APr5lij2LhDQdYIa
JMhwMmg6+ALpJkhWJDf84ePkuX6uiuDzpN6wxTzMIkzylrSbnu3aUiNZTNwQSGA2o42uwezB/Qs5
c8FQY0+O1T7CMC3rZqfJxsWF/X9YnyrF7ksSSxA9oJiwC79CUtmeJfoUBjHMkdP52vhdCgHBdGtZ
kb32Y+Lvx4U9+WWEIaqZITDmgIV+TH0Y5XFrXmYlHj3ZykfAL1vf+IgIpHAMCUE8ssxg+hQ6EKLS
J/gnwcGg0P6GlsuM7Pfgh/KhRZOikimBZBH1wLGJJrBx4VpzAD3hgjkqIqUxacgH1/k+O5jtIK3E
3agOW3RoICvwGPRYZVk152H6QtwZ5kFL3e2acUKEnnh26NA/953j5BUyMX1d8js3Ujm1pcjg69zD
dtXmrlIw7B36L0ln8OJQbE/Y3jEYDG+kG4fMbZeXqag2RCXdBn3yVxOCdcBrXJ3MXaY9ZgZ5WwFA
Ef1pokUJvUM0bXATtB5GREKOCQx3wMMAalJkQ7NkmvE5AwjMsgDrUjbLHOvZF6/G6EgAiNv19pMV
C24hwK2ZdSVmKzGFvh1XG63M6zIOYIpXyTYayie3gqpXTlwcPFnvmGYihz4aDobh8H1RTpg7dUxy
FfD5Euu+SwPZ92hF+kwQzz6JAIxnTckn0U3ASsLxxfOmZT+NMdCe4BMl/JM7PEYV3BmmsqpQMs3b
ZEDZZVyKdqVfDLqhQm1kV1Qg1jUu2kGLAVhTaPCRpk3SoWdWjdy1stFHG0532Kz5Xrv9uey64DB6
eeePfI8afM1SMcE5VOGlaQBfumPMEOrUlHcWyXDKicrrwqFsNsMJagOYgAwbn3qvMKIMN20R5XXf
TgfeqxHMx2JnkrHYlTjXHec01xBfbaM6ufNnQ7E8a3c3aXAk1bSwU1+sNg106L7Isn9QcdTvmY2j
/dzSHTH2dRqjGirJ0uTgYyODWWkXcqcOtAfs61m0RDsyOJh8eXDDT5A0nvfyNi4y+orz6mRF2Xfw
bbQ9kHULww/Nn/u4/THPwXLvwsYHQPN73H0nZmR3hUzAxWJ1sK9KPWbEn5ycL/TV60pcM6OD+772
YZIXJxvaYJ4cFUmAtNflEcDMrh0FkEnEN+kQGGbdjkPu68dxss4FPfCmacrpeRw4oGVLvUPUFiL1
FiBD3FUkjaYuSiUSarfCNi+MFjwTYVdfgNrcBPcPNcGGKEy4RqUjt6Xz7DGp23vtQjJUNRVFmhjW
I6s68RjoRzIbLL+Lq6CYgcWfoilyMmIo71pc4DiZuJywLbVz7sXvtQPvxYhaBzW9YkiAkO2T7Hmq
hQZS5yft58Cm0QCcA1P6JR+VUyH9YX4orIizmHTzsR5o6tII4aBFGTwwt98ssfQ3QHw/z1J6Ox95
VUgVgJoRvL342Dc6QZkyvGO9uWlXbVFM50VBIYdqlk8I7DSQWc4Y7I3zTqEfgWIV7k1BZV/00Bcb
oxqNZX6eNwShYzhJPE1iUW1UiI8hAhre4jKgpQZZud5GZYyd1FY6xcadYOLYnsg4grxTK/h7Tr2T
LdP8bhTfYXgD4+sYO2ZSZxCeoR3X4eqpU/dHbz41RKtcojw8oBDLfNY696J2+p0AIw7ubpTvQ0+M
KRZXuksQS5DzYQxPEYyw0hpd0y4ecIXYxp9f9dxn3oDmRkD0iAJjmG562Q5oRgXLLaYOb6II+3RZ
zKN05beybvydO9twTkkx6D3XxgFVpnkr2mHlY9QJYDm3nGGY1mytdPhtKrA4FkoWh5qRk9LM7rzJ
b5BDXRYbcEkIvJTQJDr+aSmCZm8juKt0ZpEQKBFvp8PxsamnZG3RFnaAt8u3EjEhpTuFr+1o5k3T
YVgfj+WtK8vwSGp5cJ/7ZMkxr+6uMFmjpxqet9gADoOK5L2Rkj+M62GJ6NHMJDm7DhTZNpIAfNEh
TWa60ARhBQEkORBbda9d46ziFG9CHF3i3AMjFinTTwmwcgFHizwuKhRPowPpWD/YTUKaBI5mUXRq
2uLzglsUCSCIw/UUdO7WpxAFzbAPW90K+W7qaHRBpdNnE8ZWmYfReRbUvb6KZNFXOtgHXKLNvS1d
8mDCRGU+jAt3TiQRs8d7mtsFaLpCDssOuc3zNVCwSeNYrVK/VchLjzFJ6dzq3nIAC5w0sBSilmzU
vLQZ3Jj8C1MEQyDjvE59wu+wnhVHZTAFYQ5pLwXQ7CtCjGrUtICgfNx4+DG1SVCL57NXFRt3rMmh
6UbYIBQ1OSI1MM6StsT2bSqyqbToQLNN3iiQKL9bxgenT4pHhEp52zY0AxJ914euM1+TjmVijmGs
OCqWefoTxu7Og1lBjskrd5IGxUNVBFc/VpiekuC7JYy+uBPqa1TlyD4iGW410lF9rdygTk30ElZ9
DOhN6H1tNeLs4qm+IahrQCVcm5ced3PtsOQYNCFcq0Ixnz+++p/Dx//VzP3sdDEMlNz221K5zrmb
QPDjsf6uhMCKiit52xOB6AFf7v0GW4puvdekQcTW4kTsWYD9uloteEcQ4/izO4y7aqjFPtagEoCZ
6B/7wdm1LayyuaIwkF+w3UZqFduEYPR6xcJvniDuBjUCzVrEa1yYbKu8LmOEkUeVsxtplzyxJHTg
ZG1RGAl2BJ3Gx7ph/SMcC90juDnNPTNReZu8iGaBnZq9o/EQbkcvgzvQx6hvg3xisX4w0jObYqb8
HjUkmA8IWOhSP+iHbUOeCKwIc4PJ/gUgGYwSwQ7eh1E9XCB7MBdU1Le6CexxWbeiZbAXh0XouULC
4SldBBB1RdFnM9e72RLzHeYaDD1BGKShWyyH0G86ZATHQer3/ppI/iT9J7dvSrScOBTKb+F+5ivs
h8Tcz3oaD8Dx1sQjZe4bhlwUqIwwqxvr4kkmxXNJEKPUJn17K1C8boGLJJhsGHUWA7DwyXGdzTIv
E9K7vWc1+fUja4h/55AZY1ZajZ9dCV4ymTFr7cxo7nrdi+1E4jojDg2v9TzgXpLJviwN5uPU428N
4yDIkPC7CJDcBYgPufK0JpkBFHDVVtCr/uLoBl0zr9i1+jgEcj7SipAD9xJMW7ajrskDqSr52FY9
ObT0DQKKpeDOWUVIkwc0+zTUFJaWRDugxr3xBqW7DcCR04ixPn8coqX5xKwn4Rxa3nmVLi61XpJH
4Y79AZ6Daau8AF1UX3wmC3qhmJryGsOBEPEYbnnUE6YVfJDBDo0MVLNdwR9MEas8cHyyMeF7jOS6
jVObKaeTK+GOufQ/TAKeULumOVUN/S4XUGC4L9pb8+jVQcqaCWVSndxUx7znkIhPxhTJN2ALT4CK
4GBignHbTLI5Ci/AGJcWx3GY6o3ngTM0dr53WJZW7oHeQ8BrkU21ioCQUhrS3ceYwY5IvF8QuZVG
o+7v45n096QaIODDW93Rwq8uIYnh1j00pwULPsh58CpOamwNtGqfvXBwH2LnCb4lxRE7bXTWDbZL
Y0+QzpKTZx6s71gEdkTLNoAa44bJeLQPgFhnY+y/TSgEn0YrHkEv4G/MBYEjSOg7bj57JKw2d5AA
jLkN7G0UqFsT0XXn2qFj3gxswOyz14jTfNC9p08IA+VPYYF5FsrHWYjgvh5jutEW4+eOF83V70bs
df00ZI51tjph/dmYoIPSbejOPXaFray5AOwyNxl1qvYxKeBRG3Vi6ySWbRRxw3uzHgIBSlbUOcDI
FGTdrWWos7vwzsQ2vFPrAe0CTNanpIVZEJlOyIEH53iKD0mLMfhMB8y7mes/w6fiiIlB+eDC9dcj
s4NwOZF06eAWTRYGgm5rsM3P65w3LWgYn0UBScXcenf1UsdX7ofRHwcG4VTWYsBXQLx0bMe2viaJ
E2aq0u4blV7Wae1/hzswqAkdRQiiNo9OGDFkTTbd1Wd0M5RA4imDebSVwGZRYQcnCF2MXw1HjkA6
KJvJBtMG9YBG8BoGs7hD9qG4ExzOdpOA6nJ9pHpoe1Abs+PYDPeklN5NQgk8jdhhGj1FjyAaNTD8
QcpBLDXG8OF9X4OfTZiVJ/jyyFPZAOzSs7tfCa8fOxJdtyU9D/qK+mvDRm85usoH+USU8Zm29caw
edwHMQbCRkbLl9WZhFjVfGtYhYHXZNUVw9nwtEw/WOw8yMTsxjhCIk47+bsl8qt01P7KyI0AedU+
xtVWh0daY9pFdemdsKi4SOEV6hihDoeC4oELx57sEtB7qgwOaEnBNfkSOUwdRzKqV1aeSrB+PtvB
Q3YTBYIf9DOoSWye9hW4aCddAT41JeSW8dhBFIpZGCeIkUrasM4oQ8qcZv4P24ZoOJmS4NDI7m6c
a6Dp6303OxyhdG23L0ZePbbBZE5gTWDPrLvxykCzR5/jvrquPVXc0U+lIuapV0iRsmg4Cnp13D68
fnwFYvSrU9NnE/Jm77czfy7mkW3Z7DsbL9Ds4DtG5lMEdxCfR/VJ+VxtSlFheDYV5V51q0bPrQMw
1WdvZyrT7gLgAnnfxgUaVLjC8tCgiUmSe69kJ8q9i66WYL/YJg9BrbiMVlanSIVm1zf9khOpeZ7w
SD20+gLz3pHM1xA783XobZJ7PaKF51nIq48hBIyrRJIGwDqBXZqqAhNMIo6l8VLhtePFV1hj7CzY
SsCeznw9ODGGUEhbOXuY6aLLqiYIu50vztQXsIqN52M7TVPujbh7FRgpx3qBPVTygjrTeescwHks
rO09rab2zPxA5xOckHZU+mxfJC+jNKAqO+Nmilm571sPGTZCYGlvDwuquq0T2uJLCLLiQEdkVIF0
NRjQWlGELgc5zGgbrVIHZucfbU/HNwQA2pROZX3P47i9IAfez6oI409PIPl47pYnFoAoSbg8TOFK
0Qev5U0iskN5Azanwuy6Gq+Oobb83KMo9aYRbIoxei5McIp4F6Z6AvXarxJ3E+LkbMK405mKIP+I
3TNJePhljiNgX3W/XInjBnfMr+M0hLfPBf57Mxj2sIVFXiCGyT0arUBiWle06i0YN4mq2VdW3Swt
wxxtX3IIRlBf+0Af5kCTLxaSoRyrg93jrOY+8I2XxDV50JL5c2zcLcC/73bEPC1poRkjvfeQUA+4
XHvlwdJ/653+waCmfGmLSYBWA5NsSayzc12sZs4QvkWzPHrdON9hRCixjMD4oZBvaKqqCx3m6hpz
WQHx4t3XggHGW6j/wnUVwYgheKmXxj94NYzVmdRPITjTudss53IdUjJj3MciGkH+Lj3vGovAnF0o
ePKe8OFrPcAkcOreAl6rjcESBCPX+qsufpR9dQPWNBy7CsCviP3mbXbWxGI00/cO3lm4XgO88OqN
LMZ2U/poBw5NFA9fpCfXUjtsdoXGZVPA1QcU66Hy+D1j2n9aV4eyr4eHj0cDfLLz2ncBelFBzmMp
XoGvsjRxebUpp/2Auc2GtM45cSEHT+KuvOkahp9QWXwKMCuF5KiqcsebnlhdLLkJ+FNgSrgIO+eK
Q8kPaBhqpymH9EKlbSLf4bagAaumwq8YABL1xS6y24AAhqj43sUVTd5dszqv+mITkG9tsZQXTDag
bgV0D//Q1iCEEmPXoIox9Y+b/0PUeS2nDmRr+IlUpRxuQSRhYxzx9o1qR0mt1Mqtfvrz4Zk6c0OB
jW0MUqvXHxF4Zp+rVdVk0Ex5LIzmZImfOOx/VUJ628w1C8ri/Zpu56WIRYFyKQNmGiOSLIVaSnoi
QmjUqf+bIwVM2WLFvpPpPbEicgqzx9HrF8LUreysuNri5MsMWdIZXey6xjb2rtH86mu5rlRhTuaj
JQYJCGY9fT+SeWclasxv7tTMsRTqc8Wm8zaHFLffFwh81RayAOuawdSeXoJ09c8ls0ckRgvwUtk/
KumDXVBh/JSFgXFtdPe3dgz7B1VdWxRnMk6HDAlT73/kQR1sUvaUqNtIdC36/KJroQ4ip4Wmcmic
9RvvZR6c4mVYvcdFSOdmZYa/oal12M2heGUZZ9cYrZ9zyMFjL+KfszAt5FOa30jiJAtcefU5LVV+
U7K4TtIuniEFq3iZ/OFQji6Z8OwYg1JiqpCXcKCJqOZltIP3EhF7faOai2XfJUba9EuSBg3rSbsw
bl3a4y5ruvCAVoAwjyJ766PwrljbTYHIHw3QyVuTktpEW2AO7tnW0fIkWHey3B+PI1e+zWR471E+
1sdG+l08km06L7q9WSWK1IgwqPPsu81tcOeH1bDTZ3uQT4HZsKRwJWHKDn8PJad0tKYq6R09bb8f
drMSh1TMFKPaOcqDelx+lGP3OuTOfPIjcJaIIAQ+eRNTFbG2M9qSVVwGxKd7seQ6RkbTXoO1eqfK
T8V6ZLUuM2c54pWWO89J689xvdM8q2WdHLZ2tpGpjyxP9+Wi+9Nit2BWsyueF09+Svt9WFOJhj36
20zgZuESdaR7R+vL5JlPq1EhfsQRdJIq7O4xhdGmU3o8N9Y28jL1Dsa+ivk4hu5Ne5DZwu66U2DO
ywnbMzUhmoafKJ15XUsWkWBSi1vtd8smzDnLi7Kj8EO34SVQNDplP1DYRFgOu/FsQMpf+ZM/ywoe
tcMhgT4CHP/7YVYjbiJq+1boKD+KtHMu8IfvcB47lXnFzc9d+eiYnNTfh1nb9N7WGZovdCzO3u9J
ofCaZUheonlh1WIZRUops1thLC+yXPW1HmVxNlqIiNknnYVXXy0+XupUXVu/dWKrsJ9pHql3XhG4
TD584pV25DG4P0QDyIEjB3SzqGkxMUzGoxPuc4xKuzVDkdNLplOye5zn3AkeWqcvbsgV9BljAAxb
WQXnwsWcMHnpvG9dNceDVb6Mg+IAXc1nQ8M7GKWgv9FTl2D668gORHYwsqQ07oxCszyVWfYWkoL0
2EYIg5hmqKo2yGOxFqPY5SrN9+sEHtBS3KHqavrQzKkcLv6Tw670VCA9u8nSeg0bM7h2II1JjeF0
U3HZ45qR0PzRPRYodPvFch7sQDoIMsLpNvuVtW+tad23M7trIKqM49J/X0TsBqmZNG5APgBAM/Is
8xBeZe0Nt7XLnMsUkViT+f1w03frXpp77EvcZo+W/bUBfX6Ead42kchgPHgBHuuiXNJnKRXpT6l1
DmuNMAtz06BV/kRsMjTl/bAZJFapAJpx64iISCOOcSBlRG+VGW6pK7USFgrx6fGWdhWeRIFz6ZI3
wDYmh8Iy4eX0Sa9ayH1WJmlrpu10b4sO9vwXy9bu8yCZqrq9jT4LU1NqNgO2fhsKe2szhpw8DG7Q
BlzGgwJe2e55pqHHWzi21lZK20zCEt9JOxTWeWINsSdfvIRtr15bTtbvxU3qxT43A6RxOeTTLctW
Eu+ypTm07fC71c58vX/WQzCnT47Nzm3gVYrVKI9y2EZTkH96xcRM5GKDg50eYrvq873dl8f0Hhy0
Chc0W4zh59yYt1k6Lz2hnXujDghLL4+miqxjM7+zh46ecneNazd1D4YosAwQ4sy+HIlPnKfN1xr0
xr7Vu3H02s0KTRtT9vK7LlDb48RqErXqJin1im5VqBeM8erko7FKeAe7ZIyK4Ri1aVzNJiyAsZpb
GYoBt48K4pkus01r58vGrxsj7sWK6T/snJ9ZpRDz6uAqJmEhEonYl1n+gxzD8TS7y2dYmuneG98z
0a4nbUxDYnh2sV/79Wt2bcLqx/VnGfXAXIqO3REfbFCmz27ZAjuuQK+BfjZLznX3j0WkRJJadZMY
tFQl0f3m+16OKzWuLBzno40r0lr6BD5yMLdz5/UJgclDkvnYCSvTGeLCcgbQQ250l43/uff9UOBR
PEE8NP04wg2X/72xkWzupBf9aTLLPmba3k9ZthBI5gUbMxBzvJRg/CnGYtP3kObwO4dMjsn3PTnm
iDfM/B+w/JrYS74mbR6xWwyIzHQi5/cyCUA3y1S7dRjRWdxvlv+/14QiOISiOEgwntPQPqOTHaUz
JxwiM5nH05ygyYC7ZHmPZe89lbVrk35Tldswaz2GXatOckCCJLy/bd8PMybDWHt3h2m0IZHmJ+Ud
D0plKvatBd1tEBTxf44JVyLeDEb8kd+Pv29WwGTHnYiBh8lBUu7ozTCsht52942c2xRHYTysHnBR
VGR1bJh8sn5V8FZ5z8uwlHEdZeaGWZFNX2a3idU0Mgk1EhN9SWs5nF2x/Fru3dGOZ8Wrsz4zwkOM
hwX8QfF9Cyf8kk/wOEaIDi23O4oLZTPG38dwf3/R36+0hqGKu2AickK3+bkJBt6PrhXgDv6YfN80
hZj+cw+bp3GoB5c/5DRJP2dt8n3PHQYDnX7LiWqvtHHjOkjGScbOLP42WeTugEu2QRcBfBsa01FP
/JalTr3lYEBR0twZfC2J7jelDWLwv5vvr3VcEgj9sR6LgEvG96G9ivKYlct67Gttng3sGmfHzYdt
Z4Ynt7dvIU1AA+Uw20GP1C+4grFtpcUnc6WffN+kDvdkl770wUiwUzA9Gi1o/oIgiTS+9XdPIMxd
OPLGnbgxINSLeXkza7jLwaX1RnjdPg1D9NUkIum0lMkuleEJnQ8unloVcW5I5Dt9Om8zgbwx1Sru
lG2jo7rQclLco56oGbajLw9uE8ppfERAwGGZRT9KJb88WbV0TJmQNAPuHES0aE+gfijMikhOmW1r
pyxnvaj5L9H3DEXIhjliQPtol6u2qm3hLHZa9gVMnntuOpv0HynKzTpf1kq/0LL71oRYIpy1OvnY
gNmNASSkEPOqbxsObnb6WdR8KtmgPc6fWjOqDi3LBgD1MxBTQNhp8aocjliLMAhQmmHTG83ffKm3
LovfzgySFaUyGoMGJKhtNIKy/la7Ay0fOjoDzB9Zf1il+2Jf2Zw/jTndmhURUz7JM9T03ZQ+n1Jn
WjbMmvNhCatrloY/xtp7GbzFRxgbWIe8DX40oX1p2nuBSbgkNPlKeKd+QMM7FEekKeWWku4Opr7m
JE3lQobupfNRCmVTjd9psdWxLL1bHYXjucpZ9efUO2lUz0+Lzo6tQzSfI2sYU4Y0Yi3nfacdyB0W
KzoVAj7FYdTHdJH1SaU9SadFxFzoBkeJfvOMkSpjPkUS62dO96jMQF0ZaP5gVu4nn12u0bxM4Xql
MvxQj+PJXsiSVQu/Np/1q932GFBWoNV8/e0ZqfsYZcvzYLB3ydryNTfdc2sbd/67Q7y8DMDo4Xa0
aOWxF5IqQlQbi+2nGMEL/B7IemO6Jvb0RRwYTNsDJYZJ4Xi/oVx/DXNKf+kdfukMOMI0IVp144Wo
IC6mibC/khnFWc4jQyMm48Xe5kKUsfy55PMDjbR0siDvwm6M6NYQyHcq0vQmfZtKlG9Y+cjXOC3V
8OhIdOllJOizkcQMtAaX53X8MsqPTFQMX2Vgf3RBUSc1/gsSxkt1cMORlBUb/eFcDNND6/6ccz0+
Lf0NHFWB3+3MNuQcxgZclqTx5iWzdZHOt9oElG4x7cAoPaWCHC5bWiegWkzDi39TYd3gz/HOdVHA
JgbL1ieYYIOKEic118kCqxduvT8GYq+47KZpq8bo0NTuwVnK96KnUQtE7hPV3nUgOaRREZk3CPO2
Td0erLDL2MZTo7hO2UBObFvvBq/6IOnayv3HfoYxTD3Y9/rOPTsCbfz4A9/Eq1lAGmWa8xDlCJjc
EVXGl93X75JBtC5M+UrLMfSEiXRwuEurvfJzitRubp2HvqVh0FMdJQxhHqc10GeT/mTmqpBBDYgH
3M+wvkvfbcPeSeH86+e/a1e/BjMHrxOMQwx7++akrnUmFDuRgfdXBYiI5qFUT/guuLqmeC+gJhx8
DjH7kC9P6cTKkev1tpPFgaTIvsnlrjFgd+qMUaas7L1D8FXiN2m+jYQqD5AJ2EcIK8rnS0rcUDlX
n5x9MPOlxwdXNA894BKwoP1aeHCBtR/i5vbH8CGQ1Q2BN9exBry0JUhGRYGHgX5E/BCW19aOPSRN
jR0upzZN1d7oOh13HuEEZhpNr4Fy8JdRaE7YBapHf+3iNhVfS/8Ew17wqiZzUyPUx09OowYZHzNi
cR2y+5RoWVxtnwsRLEflGlys2yubwfS9rZJeZc1xVXhbOEK3sAbvGRI8zVibeU3i0hOYWlPGM7y3
yJM3hsFqMw9+cEppSyE6/70wO7yTK/onQ0RPwVq/mGN4mAPbQ1CKLJ84U6Zk8ClOaAA5GoSafxG7
zaM/wurX3Ur5WDjHoaG+xPwQhmi+zNopKSqzyu3qpP+6NEC+x3W5iDAadPKjiNSnqBMkwT/TihNv
mPKnsc79rV9PxoVAgWKzwgPZXHTWrAEstZ5t52vJUaXUntFvLM+4sY5A25caUiNIlgXYwgN97tpl
IwbkQuzI/2WD3I18dEejb99qR0AjdvikqsOkHXMT0cVnn52R08+Z/Mtg0xhW1Fm6rd2f2aJ/LKY1
koQSPi8tCaeWtsJDT94K5qxR9t1rPo3/rGreR1hw3xy7fepPRhCi549Qm4WUKa7NZ967+aPf+Du9
yAlnhTDxFcgfS9jmL4jqNS0/nreVPdcnnU7+JvKxv/TDFT7jYXTLrzqtblGD2sAT7d+wrwDvsgOI
2pVXdM6Yw8Hv4lqY0dbz5XLoVudSNmUiPdU8hYz4BfFOphv+0wo+W6EndLArTqDpR6yhmIlwTK5A
DnFqrWdzNhCVuokJ5QT+Ts6QMe2Is0BlIBVCDotrbFtyzrdimrcdO/s+LZZdmTfvxPD0O3cSxca3
DAxRiKzBTT1/K1VdkJTR7JyKj9T3K39bROt1ntEJ+o8BSsR3Z2jPQdPRbxdkO9ePpn3EOT+g1cT7
/Cls2NnAYq6Zehw9xCWZywWTbvoa2P0ZMBc3IdXNmxxdlfD6p8W3D07FqQOJMMaZfh16p9hhRvuo
CQOjSQpJlfhXGD1avaF4dKP1JFqfWJxcb9El4JYdp3fHSkpl/pir4QwAVRyQdB6iebaf+kKjdK4m
ir7BxOPh95hHz8FUf/UTV/cuv1hDGNyfQH6JLm+CIXXvBNG8Rezm7+CJei1RBaRo4WgHvkEK9bsV
8I20FktsnLksT76FTpLe6k3jEzAC4jlyqSJnAhYVnrUfvpp6KDdliCBlKNSb7NjBzlX1r6g5osNo
fjEG/VhzMf6Dy5osZ3e4hNr/vcC5gBRrfC2ZeA6H8LEioxojuIfQIoYcnUmyWMdDU+ZXxZ+z0+xX
WC/NUfQOHBv4TYTkPLbd5SMl1oRW4N/kee8iG7YBmc6jE1T4QvwfWRhd3IHrWBak7WmWgAKIjUeY
IVoI1v0aibM7ZK+zsNR+DYqrWIiRKTr/hG6uww21r6z5E0Nikmko9LRAPALUeZ9quy3292xj+kTU
DODZ65r/qMP6PfzdMlhH6N7TqTlw4LEuPNl2T+9QuCHydiagKhcHhQNh7MPxYLgItF2aEpEXr1lb
XfJFDkk/0Y5FNUacIuHY1Iu9c4eaMGNKhAAMfgq/enfF8IAqlka+Y6ejxFzSv/dAe/Q2m8yS5PVP
n2ZFgClEyT+bvIudDM3rnLp/AkO+VUZ1cDymdR9BCb438nMyf9nmSPxElp6gs9WumpYLxbwyMHBr
D3xh7MZjCdl1ylB0Z+1MfaLtJIU5yVNaG0c1luveaNg0V6rfWl0U7PHg0hxmu3lMdKh/nG3/pTJo
hMOSdrBglac/lteLrQyW/AD6da9vzZz9aqdnLnzET2XubpEBIJH/wzAGcoMC9x8ZuifPoB6U/TTh
iLUFZAPP8VIzqGGW4yNRzYtwut1khu5TCb+4d0q75ZAwzFiHSK4yw7zhut6a5KfmXbUwfc8PZoup
2fVtRGQ967aJ8NzqAJ8Do+XV927MwMd7oQr66saj6Zkf/tj9GZsUG24xcm1ZjojVzG0ZdefJtF5l
pp6n0D97UsOrIZg2GnU1CF1n22gSBuqIA5aqt6m394GzfmhRg6lY48H2FmergqnamwuXmwofPLKQ
vfQmTjoxniMnc1kfp0NIak3s7rWsyrMp2CuobH0yl+VtLjSCdKFcmlCRsyp0bTTzVeTCsQ7Yq7BR
3EugjImEP46paqyfjND+QF29boQH52fOyDMhmzjMDXJwia8e6vIZpXG9tTuK9aYKYqn6VS0F5hiG
+LRd4iKFpgru25gqwyaBA6IP6gcVOMNGzJ6H/DUuA/cld9kbESPw3qTypdc7W5MbPEvxarjZZ4Mq
+FD18lmk9uPg1xEfZfZLjz/RlshdFqhbPzvtppP+B562grZZ8q+0r2gdMwwmbFIaqMrg0Jd5ufU0
683E7iUWCMySNSpU8n0vyCnoCbhYbVXW9vhcwH6KAKL/OFmE1nQdvoU0b8R55Bg8N/lttor1EVEk
EH5G30hZ1zY5VQGHpl5OTFzRa1nmxkFxxG8tNqyvQVHliQ6iex6U5no5zccljdqkypjQZFBRZaJd
laS2d3O6FspoTOVD54d0UzXC3tm1lyUToWhFWTeX1VtTNEOE+V1sjsQgRF8yU6hDjK7voCuceZ4b
FXG5NvkO67kfKz07V0iC9tgrEWzwQIckQw2fBUJXGIChvHZLdxUtyYUyKMXB7l2HWR/HyWgjmK+K
9TeqM5+lbehZMr2MwAGsW32JhGcY9ow8QLrTOG4H8JPHIrcuaph7hPvaPQ9Ofsss0T8oeMQkM7D1
8C5lOwjcj8U38WpE1vIMxqWe3cp860dziNP57t9LbRNagsQPTyNDMI2tdE3xqL1XU6uGs5NsULAr
0xyhsQInv1SeB+zR2H8FkuYnSAAbcw3Nf+BfTzWJ1merDdbz970idTMkb9Xngt4+NvRMJomTNWfS
Q3sGfJA0ZemWEnefUyPPKOGxDJiTtX8w1yq82PebUa2IfqLSR6VnsjvyLdrL7/go2UFssup6ibgM
mtPE1qr4U9sF/nF+P5G67ucC1vEQ1hOTVhuO8Ro4zlnZ8FfA6mim0uKEUCp/NovpHvMhdu1YlEfG
rbfGLX75rT/CsFcp5c92+2qNLmFpRl6zT+D/rnlvItE4uxytSauj4hBlxe/MjLrnpSsPJVPuRxMR
6GV2vbnD+GF/LRrmUbsz3Be2IdAqfwOMJY9Vt4Zw3D2dLqgGWssS28BU3tE27S8vGw9TIea/mOcu
dRBYO0/ySz2uZOgjLOu5SoVx0KvoTyroyENxCTSr2mHXtFHxA7U3bF/5e2itHNxltYGmjAjNsKIK
mEEuHvr+qYdw/60jfJFDEP4bxWIkS9UYSa6sbIdk3/rp2wxuvv85OZZxWnOOqtAsoRgX+59vVM+O
C2vSNzRxgYg/j2au/939KFIOBdN0etVGjfTUnjSUjt9eKWKl1p6LI5sIFG6Ks2abt84hRDzOom8O
jEZB9FRXCHnM+aCbNL2xXREEiCaiBJEgi8j6GIbJ2KdkW6Cidn9GfkDWKSdxPLTh/MCbsDIRDObH
RDnM0UY/EjvjEF6RXpytCAu/KOipXmoXz0G77tAPELymnGec1/ZhXJDqtzp0nufqsnYOWQWcz0So
CutM/XV6SEH/YmQvQWzYyFB7AYpSLdrZRmsylWKi+83o33irCcSYS8LumuZoz8J7xxy1HKMm7+Lv
h9g65HEqq19Gb35NdzEr3TIW2As6DFeTkPRS+It48f2xfhX4KUBTQmvnIpU5pxMg5Gx20bPp8hM0
/zz6rR09F5mKngin3H5/7/vGMBBwYbTuaL42v5qhks+DZquCa+GyKoypVDC8o2kdp776uTT+cxXl
T3nWTFtp+OJoOPjjfazSu1yycDSixyeRI9MvHbzIRhpeFqthV2ItKBHXRxP1ftKOtbtDDuTBpyzr
xe6CTwzbN3K80t1g/AjLKn+VA1I1akbyJHBIDfD9INwjPtsTMytevm9S9DVN/TMq1u45axz/gDCG
Gy9sP+a1fFyKvv9VoDve5DKPdlK3zONZ8VR1VGhqqMWDJmf+bFIpj06n+hBRPxEriTakKc8Z4+vV
Ce7Jge26t+7RAt1U6CSrfWtT1RNjfzbh1wnITDJkWv420UiopuvjNWxh3AeNmYFiYO2o+yKNhbFj
fCO9ftvl5WsQIgTBUFcfJtti6s4di1h/5Z8LdqdGi8axhkbd9nJ9SKe1fcYTAhQYQjWg/JKTF48F
ms4GGTWDVtKAXVBaRECKqvwLuin0deQXl369IGA09+Zgo1+rqcqYWhKeDPo5I9RMxfwxGzkWyKbe
uXUx4i6VLyoMi/fWYgJi6YBB3dJvwlBP32/bckStfUjnOJFYRjlsHWQAqJsdPm9vT+fWK+68l8DQ
T7pyz46Qx1JwxmaI5hjQSLRRxREJHPkNZn2NguFDBxWEdhndN3DD1l1EtJ2omtlV85vqGlzwlfWa
LlRf2AzFG39O52MdlKQ6ItWrUmRcPNtnxRq6gzuPEAL233QQ5mVBKwkn9zMyySPh0srwrN2rFLo8
Lk71LLrhjy/QVKbKqLb1OkOog62Kiiy6xr1XYi97m9y2Z+FgG2swL2n92wtWko1MQMl7airCf6I/
62a38utjRROYFnOxcz1I6GVt+8PdVzTes+3sDE+B13LASpTpRc+YB3a+G9hs7GwyEsAKg5Jpr0Pw
KpAgp41DdXdUXRuguE0QTewVa96LtUSpNKr8SIfNZcDhkGHLpfpnzeWFhWRT5mqHtG2Npd/v5i6l
2DdLNUomQKS6n4npQOPElGKYO00o7wb4guAlc33tudhs2uon81m/HU02NwYX6u3i6hx1HJi/RDjI
/9pFcZXXPWYM2Z4mVOovhd1d67reppP07/rq+/5epkmNLH9g6/p4n9j6gVEOgxV1tYGGGkVPzfkY
pWrYLq3PNQRH/mTvUvdUNz30u02kbNrBva/qIbXEk1d5b4B5zjar2LRFDh5BGf6ELghP6ehc7FDZ
J7eNngysZbIK8yNoEvlltflLO/0P3t91Y/dTcXC9YNtm9wpp9+rYIXq9+5IwOfONnSKKEUzUMlpJ
BnXFocqwW1HZ8Ht2xHAazHwlSg36CUaZMzwiKFISaQRmkkaWBWHN9n9s8B4HgZF0tnAIDJdRbATO
c7kG6mBGJc1reXPN55aknshzdzS052LumARJbGEqEySt6VmttOo0NBrFuCfovJ+edbv+jGa/IZe9
5h+m9fAdw9L0HEmrivNu6tDEtOFxzfN/IYFVGT2dT3OjqlMGW3yw2rU9aqvFrDjYbyTmBATobOuM
OHD2RwfKb1Wcrz6gvfxSjQmjZss/5gB8a3KR2rtkRICPmt0F9aJnBlc6cq3tgKZlq+aIyWaUVjwE
NqIRqc/2tKhTGIoTOP0fYquYqH2062O+Hn2XBHijSaZpftDExVfN3b1xR+FXkfh3QYhnliipmK7j
JmX8nHS+cXgdVxOZU5Gt4ojEH/JAMis44dGeqNjLDPVi9GSFuzXJNz2o+B6B7Nb+tZiAkFMbUk29
dECN0frGzPaJ/mCvx7Y+hy07XxzBHzac26FKQY8ai1gtpxI3yTV+V5YOJGyJGw7RzhdyjV8r8bdk
ij2xE0ZZZXvssc3iJQQB4uRwr+yiry6QnGEW3knh09gQew2GQrOSzGB7RG4hKB4+R3P6zD0vOsGQ
7UwzoCsteAghbqe++zvkJAewhtL6SjlTYboH4ueOhoEaMSqLP/akvubBxFjIJlRxLkYNOGYFeM8p
Xp/sGt7OI+idhETEFppZjo4jSm396cUlaQ1Mg3TdKFJ7NyjOqRp/qArcAzMIyEl+qCb111/xVJnw
suv4DpryxwJHtEr9t6sJAgjWgW069AfcJ04RCupfUHBu7Mb8k5dfC9frrSbhIFJ3lagmFyu/CPZ8
pTI+ffWHJLGLlJg+xomNYir7p7UtwV2lh2rDB3XhzBc+2lpfg2pMYgH5pVuJBfnLMod3hTV4G/hY
rHKTLnkRql3njHEqACMiveTxnAEW2nTSGNF0VsKY9/lYPGQOm7BsLRPh63VHYHYB64PBxjHTh3aa
9ktLQ1qanzob13wxMf6jtuWAt3+xfPyZKn0z6SLW4/DiIGiw7NcKVADztX11SHfeZVOod6WJe24N
j26gTtrtw1i5GDOLJXr1LTaQ/pCdfYFeSXgz5W1TR6F6moxVKxiGBjqXnc+1ATGeLeVx6eNSURdv
MCZPU9bow6jYObnEQE1GsM8NcC1FbOVOBc1pqj2aY7GDoKgcTsuIKl4DU22btTyh6ksPnJfbMV8G
IAE4Ks+FDiVCi4kGYMzto+HUtILFyHaJk0vh2BtYVFrjef2Ie4bQ/8vyE/8rFnQhPdJ/JPZu3Ob2
p0xrdnHZo28NXyAtF3YBGPHHeMnMX6iU9kh1OJ/6gO0jnwE7cfdZ9s5rR/i0GdVfIrpXNUnD3Sy9
+lx4kYbJQV00J59/G/Jdzy9UmNeUGP7KU8xRpVeNj0vGAC6KVT6Adk7zvL4auR++eg2tbs6IUDEv
eJjO6XJEIwxydH+ovNBF14W59v7IzIPgJcMqScbRlnbf6Z0W0fktrB8l1AQx6OthKm3nreBPvecF
wGrjidfvR1hADovT5lxwJEONXTbX75vMbtBvlukZ+UZzdfFsXodX1WfrQ9AA7WqvvURG2V7um1lq
HO7f0ITgf38t7UZ49omePKNQwdlxRHj+vpcJzeTbjX5wbu83waDBbJqe8cSp2Ed9P+n7O9/P+X4Y
YHTySfs963saGnVt5jlP8ZTUdfX4/aXve7RTQop/Pw4XC1qtpUlpSr3/Puc/3/7fz5ghQXPStbz9
93M6ckT/+9PW/a+MbU7H4O5/z/9+lt8wXDspa/n9HxcZFgCykL8fTPc0V2Adb29o8ITRKAImVThK
Y0EUbHI0BKpS1xyN5CsZI8dOFPmnw8bylJH1zeWYZ7l+Swy6DgtczXw3IKm0dAM+r4xu4NynsEL4
TpJL5STN1KuNKhouQ5ZzoLh2oyq2UgPhfNsuOpvoHZoMTsuyM06r0mWfPxbh38YEYqplt5wmIkHS
lep1Mh3EPs9kH88RHYUk5BjJLNyUNTqfE5QmmAnxn0cBFCm2l9iLQObsdN0Zuase6nyLl2/gQd1A
JysGj0mDyBD6kwzV7CW9QQpZVFI5MYMInFDWtKHaRobZJzaXL3yfP7IKJNgOsXpC8CXfN45aWpJ5
YIOOhbeQZso3vDFawAWjgyIaBIK9+JqNDk0CLpCDW6Unwr29FC1uRcIHC+3nKD5CWC4iZqoj4iEk
AD3heE4a/HI1cV5k11aXFgz40Pn6h+FTkw7nlDM+PFSzgePAIWcBXxGJlaWbEpsxsa/nTRsDNRJp
chfTLf+8aPlVluBifb8zIgpJyuptEazLFSoJlr3gPK2opr2OoxyN3psss0Q5I0bzuUvmxfunNHGV
ysdiWadxcA/9HDDzZQvCw1ROv0pdv2msf9upjJKqY29WT498mA92Pf8xDC9OVbqD7Dzq0E+afCI3
SJr/CGXB4JDbz+v0T1eVtbERPuyUmf2aOxLNTEe92MOr0VsdYdYaba870Dv208M3EP8fe2e2Gzey
bulX2TjXzQKHCA4Xp4HOeVSmZEm2fEPIE+d5CvLp+2O69rat2qeMfdlAowqC5ByYySEY8f9rfUtT
zn1nO9/oMC4EfAaas+xPDKxnKu7jeoj1mJqQeRkoLKyaOI6XKVYP+NbDU4Z4JQpPQX1CE/xkFD6S
e4i1+DKDPXM1G+tgmqOkPvcd+8UZo72tLlUlPnV9tGLsGfZGSGE5kx7QCZZSlM6fDVFcLPYamHzL
WyfK/0DrFSRX4e9HTR8WfqK3B+C614qJhPK19ljQ7WqqSB4iv0ED76wt+o0cXmNV5SBwYXRlbocG
ELknIj4XGgWF4m5K3gUe92za31DJShPjfYYIz2rIlawzpVZxmPQb6sdXDk27G2wmnUmSrwwkkeso
bn1m4OYBsQq556MS722HUq/WWjtaeGJnsdUq0TYgp1d5P6D28eC+V941LZALtVARsJEYjJ2K24dV
gY9V89nXVN7B1ePZjoXQEPExyUBDtvI7dQQK/qEeitmPY3JyGntbN/S95lHwKrgRFOy2gMZL0Cr8
V7oqLtzAZVMUVNfdFO+ksccPs4WviKCvvbjeLJ9xPG811gtbpVxVuZw2ym2+RTR2l2UVovwNwieP
mp/X5iuPMWhFq4y63qdqjqwbWasvusH4VsPQPaZZfWTkglUgFzErO0CY80oNlECLSsQpYSamNWir
yZB72fuP49R7x0BcSk57o4D/QgasS8WMjvZIvF3ipc7Sysfu6Nl7jerUzhtSLGBbZwp3KPJP+kT3
k2secyNpCjG2k5Wq0xWmPegoE0t0DA4TDpkBuMCOedGfydV/otF/QX7/i6T+lrf+WGT8/yte/VdC
+/8+R5/roim+tX/7rP+XwO0z0fp/Brc/5VH79cs//k/9+ukfzOzq1/Zr8wvEfX75d4i7tP+g/Wu6
FHA9llTSBjc2fJ0h7tL4AwiZIR1LMFyTYs0jf0LcTfsP3XFd4fFKAqVoif/XP/5EuJvmH7ZlwQTh
SqIlITzzPyK4y19gaFggJCR4KnBQyYV0nfnT/Yxus03bK52Yhr4bx9YyF9U5ZorOikNS/KVsM40B
Yv25pt9n7xMR0mcZ3OYhaOlIpX3LhN2s7tNyCH6TP/QGvff9gwkpyVMVpNEAwvz1g2UEosmCDs9K
Wmm4tCPZ7ww78a8GYQe42B806b7XhXUsIU2eLJk8aFUgjj8d1H9DlP+Va/fnZ2CfeNIUID31N5+h
okgFEsAloCvbiLLNjvMApmt0rIc6+kSCirE3shjyjpkn+/9809Kzgf5bljBJrP/163c1q+gBJPAK
plA4K7yGtSX7cTvCmemn8UhBEA172d07xMT/5mu/IZjO39vTJSI0afC1bUe8icmsK60EHESMIaaU
Ph6rF+VRFZcywC2SaRvDpSrlVwNFBD4i3GuSjLwIa44X0DBqisXf74r5OvgJL/j949gmzHxkRVwQ
bw+DM1kWUty+XKHWcXddKO5kGY97tLtIdvNim9Lyp4oc6Yueu0yrUzjzKFBjOJp+c1b+9YTwhNAt
uvgGkfCw7X89KoCmk0FK2azSBvAfhFyH6JW6uptCsclhie+Bojgr3WKRAtP7N/thPtt+UBZvu0HA
bjRd/gOV6Vi/bpymKPQK1+xwfWCUH2vr02A3+h4lN/lCcH7u/n63/xpCctuczTkAI1FKw+RU/HVz
fmC6Za6H3Yq4bKqAQ9FsYll+7kz92eypbgfMCv9+i7eA5DffkF4AG73FfOrmvPt/Sg0I+4HcFsX6
1bDGcTeZLuK0kB5gbOUXv3EjKtLJQ29byXoITKxC+MiJk9jSqTaWPnUmU/P63xDGzX+z14lBY3Lk
csQdS39zLTDntgCGxyQWOJDt205rjkNFJMuQ0Quv8tjdUY3bJrTtaJQn9zakhn3iNs+GhQmQHi8Z
DoyY1xIvILFdHpYksomPahQJdrrQZ6Yp9E1auvWuf4gJRChoFeRYT7sGZjJP//tdbM0nyS+7eJ4u
6cyxpMvI790e/2kX16as7Kpq61XpdUinKconoZ0crC4rFrmcIWqGegWhZL0Pw+mjV75oeRZtOzcN
9xFZHqmWL3TfNp9TyYQqMrJXt4rUpp1XsqJzLvhczLM2Nd7B4G6zYCFQ701dPnsEpe7MVKe6UHQj
Ou6A+vmA3Q2Runu26BWgIC5+w/o0/zJwcAILA6isZxkWKRRvTuEM5QlVJqgeZc0cFfUc5r3Z8ppo
TrpMcpMcbjc4OF7ZbFNEM4vapyvR9ciuiN7b9ADyyXeCi8WadU7YHOFKJkV+baUIP1tIH/JZVN6G
/XWgrvq7DI2ZyvzrkQKFa3LvF4w2XH7zl/vpSAmapkbEkn01UhW8sOBmqIkf2lZgk+9IBNF0t967
EvWwgW5D9g7Y/uyTRScP/VsyLMZqQm9NtN4BFQXdXoTJaUa9LSglUPGxSvY17ZxdHH7JR1c7gRLS
lgDqkKlM+KTn+vw2KbrmN8fkts9//Vpc14zmtu4x4bC9N6NYN474T0dgghXivEVJuWwJtrPYTLk2
a8BkTkWb38CtrCVc+uMnEiXrgzKnZ3KbwncqJ0sOUYFzAHNccjG56DKt7JggVQw+mIrirzeFD1XS
BzvdwZNSAXk3C/MRH1V3V/dRuUkzeEmRF/grexDb0LCDDRAE0kejEXN501A0yBEQj9LG1V0O4UY6
CaX2yYufjHr8MkXNwUmK4gOl5LsMgcZvLtG/Hnfd0j2ydCwUW1J/e9LKMo+mLAHEN41NvymVM65v
38aB+QL8ASVrW/B5XE8Fvxnr3oRrMeTb3NtIz5GC1vL8880pl1KSc+waRxFa1E08hl/lpF8sIjvg
B2rnIe/DdTtrlQk3J4p1xK6cJW2Mko1ctsAJulUrU29LV1WtekQI+Cuc6ShDJP6Uuae7IGRsN82s
Rljt7jC+hpuKifYN0DIaw5NNmYMKyyxLpX6O0IHmolklYh/hPMcADVrb5Q5PHTnb5PgQV61Zid+c
oH+dbdhccwbA5/k+z2RjPj4/XXe2p9vUHUlTqQ2rP8fdOwPjyiISFbakxteXk2d7C0f2xAy5XbPJ
qdesGproGyYmyervh2vjLzdhGx0tV4rJAhrhiv5mBENqOsRVYo/IN41mC8HgwceZeU1hyL/P5ln3
FAK4c7sMTWGhffXNMtnLMPjYm9Tr0UYQKp9qG1NGeE6c3v3NdOgv90ZbmKbBJJHVA+ernD/9T7tq
dERU9anXrhILjw9YC5pWnKRJWFPan53bf7833L/evNgR0qCkwYgumA7+uj1k5IVKCNtceaN1KSNt
76nJuQ86rbvPdbpRYWmirQBFhU4oahdZnmMXtxpnNYAuwOjXrGXYIQNynecIrkVGw5NMIKM6O6uC
2v45JP3iXOU+CrSuPlOlt7bMtT+QVe9vGrS2uLbJpJl8qR3GCWGDdId5WhCcB/zAeRl2d+SprkNO
ofshUnvfF8kzGpZTLegqZa3ySbGxHzBLKJigtb0HzJmjzSqmp0yVA1wbjzZRZAsmF/AUoC6+5M2G
mcks8s2CvbKQ1hvcwbdiDO4qByJZBZJq10x6+eL0JpyMYLwaCqpKX9LT1+s1XIRiSzwb4Asjl2vf
fHJsNaxcx+zeMRVDAAZC650taAPltd+ddHIslrWgMRVacgvRqr5nOrFug7A8IhGDp+VG6jeH1fw3
h1XY0vF0i6kmw8+bO12qYE6whBxAj8QXoyJd07UXVaLnKHqdL8o19AXkDVKgo/opCKdT6iRfkXvr
6JuyvZPhs5INvWNNwE3RhoSsxm7tUg88R7330aNz9T5MrE8VQMnl35+QZJ39dbRmpCChzWO8ZD1g
vkGfZ5WPLcJn5Et7LEw1iH58gbF+dTGcreLSk89KEQBgu+QIKInhiCofQIFQkEgKtqYZ7gxWgAtb
a+6oGRFYJqwXW8X1znDjO7fVbbRMnsdKzwQ9Vc3Wn85/lyN4Ya2ufYoLPVoJHysEdLxLXjAMD2pc
eS3hovNp5MXjItLh4FL6oiI6fg3o3DsY+BAIrEWVfHMVXe+p99/3VvUshsrAMe9/BXj5aaoDbWn1
5pcoc0lUGqx+TWjEN3doCHgLoSEKv/2KDWvnGDpVYug1iAPIS8CJKXqcSWaBfAzcY1ipHpQ5Ir/a
29Mxky6B4hpA553s8/duBsY5wViDe2Z8zLzGOzudfgRFtYw7Na67eHTZjTkGHDowo9CHVUis1iCM
bsH84VsAGWWdoVtcFbhmbfobfhM+plMfbfwuPjWdwV2+bA3Q7XMYidSJfMqTRfoyakF+1wWPFfad
O+TvSdtqF9zeknQRjFN2zWkOfY60ZwXeCokBZL0GzFrmFi90k6sZJEOQnY3jIcmYKHlAQIjx2uGE
Xrrj2lZNc8hJq9qY8IAXwho3mOWNFchAPmotIfTMBxt3s2MI5BwgNKil45YELJShIxrXzM3aJZSC
fBnDjcFaPO7SuFsnvVUeerOb2XDMm5FJwvKpdzaJN7XouGRFiOF67jHOQOUGL+cJ9zEBNY+MVgJH
qZMSvp0gjvDKZQ4quYH/t/Sy4oH3wUZQesgXOeuM5MWhQ5F/yWLXXFCrhZAikgOaBojE+XBm+S/Q
7mrfsmhaAeTCzw8DLaFwhYbfXRV4ipb6XEIWGdYW+jL4hSKFxRHkBCjEkxVATInHsSW4Au8SPKJo
yDbKB1QGXMJfK5mfVMBMwU7sLcDB0RyiNRzNHBnLg2fR7EnM/ps2qndoBbArp9CAJ/fBDUGeFz3a
/saeXoHC+zs7TZ5zGd3jyR7XgBW7lSqnPQa/+xpUOlZN7HAALw+F1yCt44AKMvq2nd9/HEYPU4pb
0rhHY6VPRbEzqKEHRXQs4jogIlZCRo3t2fSTkbCMHcpuiq0IgfaCkvdXCe2cjHAIzGROD6R8zjxh
eGpalZzoqi1EmK+LSvLaoiw5maCupLH5bm6ro5mIeZw3yccq3NVxAR6/BKNJx4lL3tC2jVUnpzZr
nbt6/mEF5rux1z84gW9A3TW7SwbiSo6rCsg+LTJQPQ2wyd7+VuqlsyR9AA8EaM1AkIQAfGmX1Swa
YI5zt1Q6DWsnOqBwB6Nb5evYIWesYcFoZLPnGWTKsndo7eq5t3eVd3bJ/Vr1ziHuCKSOkvdahYSA
IaYsaGmoNEPMFUU1TkQWLOZ97mTIi9ptmDfdLlPoOCyDRlldu+D3+/I9LQyx4QyaaI5WnzF9I9jn
bu4SBOQRvhGFdKJtLpPKgguSw6pBiwhPkTBRLCmettGjYtH2SHLbhqNkIzjg9jUTb9DBYu7pa/9g
4jvbYGKJFiwJXpX0nuAUgyYoJX5oFNDLIDMClJ3dI8kacUm7Fa1QoTISv7sWXXn7rOXmFydrHtuR
upOIXOjg4PttqAQLVpFoSgWNEDXQoVYu8APkhXZyZ97SviRhS1HZ7V2hBbsZT9Y6SHelR0GBaCAM
tKhoyopmI6TDaVFfyzCkQ9oHXEzVsfZgdqZ1/6x1wMFTjWlP6rELIIMiacpiTFmowYzOBETDGw6M
1H1gPLeCRoUOo/nGxCa9J1ql8PSHsnhB1rueacAjRlWm4tliLJH/Fw2uhD5lJSbz97LAR2qSkhEP
8g4XhA28PwcpNBvHhMCixy2iatC5x8FL4wJ1KYumXphJtg4l+GG9wTfrjaDllLcY9eSOQS/fElX1
Lpv8j3UDz9sGH7Tw28+10yMC7+cgNhu7jNmeq4QWo9bqXKq0DGPiYfKEr4pa5VjY5TdpkTEUBe8D
ZCx0VwDgj5Gdk0xonOHsMIiHqqWFjAsOhdyhDbd1RESYLVMHvVB7nwIxxxEafzU7/0tpN+2mr++J
RxrXgEQbapt8XuUSR4Fye3BmzJ1Mqct0s1QgWdUZVzCtMxs0L6541DWsLdZ1jUKqaineIL2mEyyx
QIxp+zQELDwT9TFFz+FG+Udw6z4jJQ56BG4E3TfID4OsZwLmQMjUJ+dMJ/MooSUg+PcHJnO05tv0
Y6Mn1iqe1EM32IQmyUGskgFwZ2OrrVVzXcvkucjurdb6VPrF2cWKBiJjWBjEIS4df5lEeKs0me6U
yr4hM8FfZ3ikYTfpyipJudddWBuVU++SHJaAq8OejBgWcZWyd5P2nVIR+ZoZkuwo+9CwLuX8JytS
a6KT19nZygKQuhS+u4EsiivE+OrGU0bjr3t0pmFllua1HCnmdYlYj0PjL+gSop1100vc8sa+BzeD
Ep/Qk0PSkoXHiWMMDvcya1WSKJppk0B3jRQBwaWg4fg1ZQ2pnJD5PE6W3iy4gboMORIFuTmU+ASV
J5c6TgHPrxg7BQcVJcuFsfiU0Sw1jIAsvmx250rIBrV8Nj3/w+jIi6r05/kZiamw3FDtXYae/gIX
l0rLoecrOIqwSG2SDS8ttsWAn8FoIaMSeAEswZDrYL4f1cM79LifZSDahdmRltVz/zPeOQ2WS7qj
6bIhPzuDZ7tsEzms6jHfJwLE29Q+K0hATqpAGubT57qzhkUku/f+wYNLnkjxSYGQWmLTHemuG1sb
uA3qGfSxiRiXbuafS/GNk+QjicH1IozNFsnWsBlR9dOmhOcuCvLgJEz7xvfBw2IgacXO5+ILxOAs
EfZ4K26Jnx3UtlqSNdw+uO94zZNDsuU5ysz6PODB3Q2efWfOSpjbj9Z1nxpa+dvbXw0SbgaJgCpB
aU8He2Y3w++ccHeROkPewoFaw3RgcJZ0eIOKYB16AIsRetKpnZpHujPaKY9AHAYjpeB2ngoWPSw+
A1JugYhOosAnRW6vSCJcOiJm4HPsRxR99MLdWi0RVduQ3S8VtlI5nKpgdksGH5gNfTOMhlZ9VtHf
D/EcRI3Zo1RzkJQGM/ImNPEGVQqxDFPws986L5Ebcp2yZlrHFskfBRSzO6n1W8qL/irrmfyEucxA
LpibSGOkKjoL8ovjrOPBrzeZOWgbJ7wEWvTquYlzrDWrWqTE55EF6h6tYsqAlJRyFydEaU9MANEF
4K8Fv2DEtrnKZwfM5KbORosdtDYpRuxnFbj92c6id40c7XcVCZHrALnDkrvpR5mhPXFa9MmGdbVC
slVhGa5ckgeWTlaG9P+dDVBiijN2dsLIlUOQzPKzV7PQq2xyw3q3vYuJuNgWgqyP2E2P1miug14v
T8nQ7UXC1hL6o7TQsXAXra7wqmUuGU9eumDJANwCA2Rh09wOmUYlGgFtdJbsa25VFxFycte9hmaE
PJQtmL5gowX3gae+NvApTkDA1KPZdAFxCuMmR3S1JX5XPw1NxIwaDf9S14twA5cjxnJot0es5Pcs
IxCxZGkDZ92npW8+li15E3nXDo818vA0GIZX1DCYBzSyqIX7SdStsWgifRv4ift+bGfTn2ScnPRi
lxHIe4e6OA8JfR06cCxTXBtLBwJAlPkYTipsgayZ7aUZhe3J3Ixebx7Q/Yu1Eka4s1hFEaVjFgT2
IMUNchQNef3RMLFNUrV8MgsWOkk/vASGhQQgqhZlGb/Ehgktws5R+EgG3mwgUWVMi00Yg6wFtI5V
TkZibTfT3rURSinw6AtrKHEj9i8+GD435lZE/AnUb5j4OdaJRapX3xJyj8lDRtPExbxG2TgyhcVu
1xk0NPUxeNZZJyTGsLL0faYgGhhWNz4FJTYPnwSYSdPTvTefzMBWmGpljXvfUw1bNhXNA4uAjHt6
sB33EP+1sX330hAXsfBKu9sHJqnCsYmUWzfutGI273WELWS43tap8tpTDT9kP1Ss+P0wQKhqELKF
uXdjwL9aOToxPtk4ETua9vcCUsC+sUSyHdukedRgjiwoVHRfZOVuTIPUgbBqmWKEPSMj49QD5ltj
Y+N5okgcyOMwoy8cVIt0k6LwasMIXcedbz84rUXTMCkQo1hkWNg6ZE2tc9Ch1fW2J7dhPeQxcpeK
ZWBdkIvjlREg5SLflk6GYEZCIiiyZHjIQVWumPcfyqogL6IPvI8IjMj2m15TqNK1qVVLvO/dLiqT
9qUhqa3G1f0e61lTZECRyHRgvmS0j6w919nkagfcixdJl3yJNVo7VV4DjLRnOoTE7Tz2WNa6Homl
bYpr6Bz7iixDHU7crEIn5rYl9IQb+BMK+Xm4JKfVBk9mKp3UkkmeQWhZq6acSCxRBLDabGvTeY21
GwmIaL5QtKhPQkUHventfdsQSRhXKTYvJmknohHEOrLlcF+M8dntwD6TX4K+JmnNM2wqnIc58Yi0
wixiTFoi32Qtr9PUvOtGVkoR+Rq7KYqPlNOdZZnUGk0mjqaAtmbUyQP7L7yHrYmAzJw6ID6TOHdK
/xIjj3kYJ09fZkTFPhVQCZ6MtHstbS+gHKKPWMvlrm1H/13Wq89MmcuHHH3GZnCMwsPihmxLZs5q
NEVCAGuUnvusKdZGn+iAMND2Cavu1mNhV+sqm8PL3GbTSTghmAizzzL3z1Wgsm2O5I6IKm0kspQh
AF4PZl49Zmbhltba65J6E0cR0dV+w5S8bPaO1LwrsHe8H4RWGXVuPWnYCRaQvldajSx8QJL8akdM
vd08uzYtYiyqDjFpRAl8ZzqgK1MZ4pJOKCJ1aUP0wE50h8b1ztQc85CZvruaoiTeJxVyb090ayyj
9EbDeXksVbrjbcGP0+fEKO3RRk3mzKNoeCBXLdg1lgY1LMg+o0h5iCURcygpBzM5JaFoDyxyPxUF
ZZ5uaDwycB28iuxyBplBgPgYzQxyqigwnCTpbkSvkHQEcSajO0vFymqTm8j9gQvgzYUuxPhIwE9T
Yt+xc+OhqFznKYlwdlm9z1piLDF7SfvQVV54mqzXIpiKTTEi/Aqhx8ODwHFk6Myv6t7YaWCvADuL
+spsSwcSQQHHDWowkDn+moJpyikJEA6aJut1hgumIjAqL5XoMeHLgNtpIe9DJyoXQzbB2jCTdofl
o1q4neUvpSjlvmUEhMVnDusurORK5w6ztR3jE+tyokO60N64ZEAAs6VtIbC71AmIkQxwR5R2j43p
FIA1ewmZVoeW701PkW2S720Q8g0lbtyXslcn9Jfcii2uVBqau6rgFGk6K7gEIQXCiHn6xmor2qZk
Sb+01fSlhgm6MDTGJRO+8RXy+HCNpi44DnH86EX7YBr1B6fq2l0qayAtsuspRHTkVTmud/XM9sGv
U25fCv+Tp3FLKwtiyTxViS16ZeZj8XVSH1VrPpkJ2M3QKD/FTpecnQnfHOtoX5uqE22oTTwz5qsS
+riMNFqiWQyDSOnQW8esujjB2MzwlWmTkNmxAbpJNjOli8rSk9Ptt0KM5MAgNsL3lIFSEQVEGZfb
gyt8lp8gGIea1i1oiOjYO/7Kmq+BVg7NOX9fkc2EEhFTjSsBejeVtQMuTVAf8zbcKdnBx/xyzUd6
t7IkhaXkJOdOHu2xBJZnrxg2hXpPg/RUd+NwmZqwoXxgwn2t03k174ELGRjNcTcwXUMFfiqAcCwt
aVBzM0bwsq7HIjEJKIMGxpJOGVG6I/gcN3HBi8nwE7GdySmilmFp4KM8mScvPQEpAcSYL0k6bk1m
J1Och/veJU5Mr4EpVNj1QIU9Fky7VdyFa7sa0RGPboMzDRm0m0TNIiH19mpF9v2I7+80wUTmFF7l
zLwORcn+z2W4DZTtzSG0+JRKvF8SF9eSmwR2n5agprhnaiwGxqbSqeoHHTJCjyHpUfSPAVf/FVQH
8aGNR0AOsTBPEJmX9mR9cYXbrGlFEFrSCMLpp5ClJi3sVeS59gb3XfU8qkMRQ2fs9dDdFqV4ENzz
HkM0HV3XQxQhJXSpJ4ZxkVBt0tJ06Dk3ZOcN1m7IqvDkuLC9tHy0rkRPe4teA5ArYm1TDqZG25El
DIJiACYACEjIYXblYS96AM0JSiUkC6V9slkrP2lVyRTKwCdmI1zW+LdNa4YombLqnub+FxbV6UKr
IWnUhKk0wn+PFfWUJUJRfRsCfNRzO6nXSbdMDLGi0LNtQXaRtqa6LXwQFOTNKddb67HQJVWEJvcP
WBEp4hlOeOxxKSETNSJOnnDjJI14X7MK7H3tmXQZVN1DO13ySkwXDD8bv1by2EBacVPVX4k8m10n
ESvroQerrER6VGF1gYQAP7ITijAGF+RR0z5geiIxE/e4kcLdjXLVbwB1mCuQWeDIet+A5hn7sKIm
WNs6BA6kUyBBo/DZyyXGRla0nB1RSPpGp11Ghdp4yDvrnpntszCbEzZ5pqC+32yQNF27gIUtbx9w
2YTYOxuTsK4JAZLW9OEZImnbvhtD9dqOGdx3t5V7UUEUGSSRCapqyDfLBnEAt+5upaG9Dv4E17yX
w1Xrh3Ybu0l8LNLmanaCs1KZ+oWG74FVKrF45vA5TLv0yOxxvOdGn9+b1Jn66hpF9gc78gcqN1DY
sM1uB+n5+zwE70M2zDIVpcnCkGNpEWKyKwvaqaGWtZcqp1IlSMnddEwaqPRmqHGCgLhxUa9zysAH
+p8wNbMsnDGvYsW67J4THCI+0NIFRvnbCjeMCxogeMjWBUpQjhFNRcOkIjF1B/MIhzzcU+8isdC1
jIcRkBfN5CXCu/xqFV+Glrg4Fq3dNqiNi2Zb/nGqw9eG1d22lW6zCIceW2g3oBSiC06rV6+vrWu/
FlIVO9dLu61k0rju6+SZEKEZs0lhmRmofxdK0jjPnUseVE+iqhfa0/n2Y67/bOJSVoccp01Q6d5e
VUO891prr6j9gTkSbnm4/SC8pzqABDQWhS76LS2Ka9ON/TeduQitk+gzjET4zmi4MU6RplAHtncM
q9w7IiOtmLI5/TufvirdjST6LNkNdRUN33IVXGvslS9khti0soz2Ogx+Su0hnvbkcQx3+BqtFd4x
57nItU/TGLFNejkuxLg0or7a0Ql5klOSr+XY6GesKeTJ+LDYrbZt7/0Jr19JKeZjNMbH2ydu7BD0
ly9eTYIglgIC0gOASQAkWRcfVRSI0xiNAogjjSiRh9CZhCAQi+bd7eUWYTGsKcIPrgW6jUl3f8no
Ue9SI3B3ERfP5fbA7SlBGD53815qkGijlW+/UOVuFm1VT48jRau1K0rBgpsNW25PUB+X+8PtY90+
oIRldNtLIy40iu3DRycz2uXgivb+9hWByVeH29cOC8Bb01CYT0EEezO3G/G1TiD9s/F5v3nzDhwF
kcCyStUd6ptxn8ZZtrP1qr3edn7ijMXLfFzz5JmlvE19PVCn7z8oY50YYCAeseRXJzX/cEb1hehK
bxPW8zrg9sTbAz9ecvvNrQjbLbDVfX/K7Q2+v9ft2T/e8PbsnrvFNLrHH+90++2nbdyeZgnl4IFp
EBncPtabbX5/ekFG+basnXc/3iyav8ntyW+/Tuy4O79zmv2//VTzF/7+CuqYhBAhzaNJ9M9dUXpE
CxL5/s/3vr1F0vTpwdDK9Zt/v2395+9ze1lqfrRyAonefqyfnm0p3ViXFU7A79/2dnj+tc3v7/jj
m876GIgCTDnmw/bj3998GicEf2A2klSCf32dnz7cj9c1dsskhR76j3+6/fb2eLaoKVb/KxZ2KnIt
YIo89uEhQc95V9GGY/BfZ04RPYrhIesd4ljpj++SmqpIqw0xLSX+DCcNDJkadkPzrWgcJsgUzBe1
nksChcgMzgy9uqRND8shpMha9EAIbw39/293eBzLr//9X5+LLm/r8eEraXb5z34FY5a9/s92h0NR
f3n96wu+Gxws7w+BSg1cBihiz8Hh8E+DgyX+8GzD0V0EEmhnb4/8aXCwrD+Q8uiImJFR0xTW0YT8
0+Dg/YH6ynUYyS3bNg3d+48MDoDjUAX9pDg0HV3Mcm3PkKaJEWP2UvysUkrcNswtq6MsmJQ2zfdM
HVuKgivIWNUnuk7hqPuvhd9nVG+66IiYgHKGHtc4/nmCCGvyI8b4sShSUk9SkJ/MmewPzNdWbWKW
n4TVEj/outxcCSS7K2xJNPD8StlkO93oxvdpP2RIdpp+50GufioS4/77W0tuq4bmdLh7fO/YDHpK
xDKKICXau8mMmssYVmSkDlFGQY12UuSWzn1tGTnhO9xJG23IXke9P9ZmYTwFqu73nUeO6O0Fyn5w
A8N5kXYHFS3Ogl1CWeUDA/3313muJPtFluqA+DR6LAit7Ob3szs5wBqburOeMtcdSUfEOajgmGFb
M8lDjL2tMKLPfhZY5/H2wPdfib05w/M3lyPQWIyRGZPZ7y+5vW7+oTv+XYWFF9IQT/7x4O0NmjYY
jnEKSWB+6vfX/3jeYAfxpiOb7u173l57e0nrygncwZxMW5TJ1nIGfVdHzYPbVc6T4iy45OnwzAKQ
v5At3rlO8np7DLWZPE9x8e32WCDy7Oz6AMdvD+rwAEkMCOrvfzayD09UTNT3PyXcaADJiqNkAfyL
pWdAgYMimg5Mul0jL54LL8w3ukrbTW7p8G1sJVZlgFTk9mgIjH6Jnic82POTQ9yri1zp+en2qJ/5
r75Q+t3tpS4Ez0AU5f3tMVyqeOTimPqwspfKS5kzFa65yXyCMKBbG+TjRfpd2Nb6JjRC8w5uw7RB
1m/dqdhREHkMeadS0iJDw3fufI2Vg7IL7y6rqm7j4zG4U/TcN7BfgXM3Tr3hKTGUY73aqJQoOzIC
y42K8/yihqbYaGleXopMyzY+qQQXH/7wRom8vQDLSzawvLqL8hRSohgva9iICLsigXNhn4ZsTdMv
qtM0sH6BdSlczV9DaZRszfboe0LHyAYd5JpIPOohvbPWWse/gL2AKxcX4dUH7EvYiRZdFQibdRaY
yRXIlcWjgphQl/WR3w/llZFA513c6qrMEYhgpTVXVXXjvLX+SvA0blKD5UgGVZvn5dNVhVG/xh9s
XKntdrxfZ7G1oF2rIpPXjBRJSlmlc1WtVq1ZkHnXgo/F1lzt6mPaI/PQCO+Vb+R8tza+V6h72ZpK
78OaPEifYvp9CHybYqS0yEqr24tDDNq++b/snddy40q2bX/lxnm+6EiYhDkR94WekihRvqpeECqz
4b3H198B1uldEqSgYvfziY7mVokUEyaRZq25xrTjb6d/IV6ub04/tVbh77tg/Dn7/chjB+ocK/XZ
G52SpDt9AiH/+ZLTR2pKMbem4lbzN1jgNltXlxAipmaNv9vOBEblrRrK+V/IsNc2KKwgMYyJKn8f
wtCGUHYMNGun5v68uEqK7qJVkDZNZ/rnRT/JVsgBvXrjdAgZIbmp0tWZv+HE6BbSMGRn//dXnf5C
4KoCGIgtz+wNNSIbX/ia/vuNP9cEVX+ykjLz16e/+PMG5CbijK1PDfTUxp83EttWl/5AHHP2Rorp
9tLQGmV9+vCfC6i78FoyBMubP99y+lurwomC6VCdv0GmiDptvfG3s7+IKJqAjzoQt2iotlKT4EJX
VeuRQWUlKVN4TtTR3VFd4m86BCXfADhCayDJXY2Bco2hH2Irw/YPRNXElSXHfNWSwHGFVn0tkc8k
o2X+MCGFs+DyVjzgxqoMMrlKkGLtsA0bt55VdQ+J4fwwLdf4IZIGLpnq7FVA5QAMUZiVhWh3begX
j5bXIqcwsu8lBQWcpl8euxAkGeCs5wShzVUmnasEMd7t6aW0m+y6ySSCFH5lTlwPBdPPlWYV8Q17
w3rbAhfFLsiLb/qAqAyRo8y+aCygRdPvTi+nD2NY5ZHbbkws0sbitoqPRsHWucw8ooDUHZMJtx0c
a3nv9GIR7xVJGdxEbhH9fkH+1V3HJaE9CigwUMOnbMyHK1UJDkrRR7eaZke3InSDm2Kkp//9Kyg3
0S27fsUPmuPp137JxwuVLT2ri99/fPqQ3vuPZV7Vl6dPnX6VNBZM1LjM9qevP/2uC9sUQrNRshCn
ydPvCulWK7Xxdcwt+PJTC7XWmSRggND9+T4NYPyWvQsZ/Olzv7+vSOq9orqMC39/n+lnA/IfeR+1
weAtVfg1B9OhMjx1n62m1Fe6jX4uyL3hsWqkSYh+ExRuvFaMZHzEEXnY5oZLvoDKNGIGT07hqAis
YK6jdIyfZA0GuQ7BzYIgIFIRa+mqEjhb4D/4rYL//cQ2NFkW6kCSb/on82dJfj2wMUUZk6fKLp9L
ZmFGUxY+zjRV4q+8o8Dcuzv9K+nvRZj7j91YfxtxLrzy0EEaeImuQqOtKI1uxpugEU+x6Q9PbOyN
S8qBrEUHpO3Jz8tuF/vKiBkK7Jgy6G4SUsNrXUmAClfa+KTiAL10XD+7aAguP5H6DZCWFMGVbwni
Q4b6RGZ7qyhEIXEYSh7j9kViWvpUUEhxJAp7P7plcmlEXbTEgku7zJsBRzOSbE8ItZVtUJfBulSV
R+qgCHl5IdLIFoFcG/bBWvgmaDwC/kvVziMwdl73ZI7UYaltVR1O/9SU5FBoIrqt8v6lY2173YVX
ITZQjy3UlDsKfjan846TcbiGpfSTuHz50OCPGiWDfcHiBKnadJ6dmqtoTdVsbaT5+ETeCtGlKJ0t
iIfscjBcDE6nF62H7i1QdD+pUfLFK3RGAOJXT4DWlzFavoe6l+YqLdtuUzb2Koe986SXbn+NxgSi
Mudt93AinJAU9OnNAi8Ms0aUVlFwt1FbYTwVcY5TVuU3+9M/bRd1JMIn7WDlvndr9QmEhWCLuNm9
60AQPUjadvTQeipHg+XMoP4gd2U+dR16BBKAGzNCsGvUpf3EnSs3qQKrGo2A9eTXPEMkTRe93yhX
gVGY9205HsJE3hqFVO68ngIBUVHqGefEOLtAYE/lo5dzzUsnDfS9SG7qdCwxRfaSC110ABd6Mp2h
cfAsM7mRt2Ho1QfbJA5dWRuzTI17U9H2WhvpFzkzT2A0JUTDYKd4eH33gbln/JaX8YQVPP10esmM
Xu6BD609ocht0OB8QEZkIxrjoo+Ie5W++OEqFMX0SaaR2C/cywGe3qVtlwuJRSDN3LdpJ69ctxYX
Vhpt8Qxt1z5+vceudlFIhbCbddtqrlHUW5qCbKiyDqDlBeO/zDYEmClRFOZNlDtfUIUGDymxwj3+
Nfe5E4VIXlFZglE9GiB6WV6Sv3KGYMqaPBgaOLe+Szelie1qG4bqstSw00nxfFnpdQklzh5uS5R+
C0AeixSE8Zag4TeqThnELTGsk1T72nm5vs2G1gSPUF/7Tkfizky+MhDuC4CaYokzL8vy2rkEhr3w
YhtQhUnmDSnlvsHqiGK/60HJxk1Y2X+hjGNAqvttURZbHTOdpRFDO3fdbDM8kvA0trJHXZcnxfex
Iq8R1QfHSu/taHip01puStf+q8P3ixInbeEgiplsQj3D+da56k9ombVl3NoSVxi3sF7QF6/6qCdx
loJjKqT9UhbRBfkLDHsxEqWSVVy6JV7LlYFPKJI15JUGmUug1pj8NYm3lOWdX+CykaOrNIfqSU/G
YoXObk3p2lVK0QyZghBxtBnSAQrnJg4rEJKluWKaQ7pd5g2y9EuzCDCXIZWIItIAei9AUzUBxBti
yKtMRM5+IoFr5aAsZYhA/CofUIsIq8BUnNB9jxDIMWHJQ9Y5oJz8ie1RCD0yL3RznVnMkj4KgqhF
4KclN0FlEWJycB2Me/0yL8cLSCjhwmXznJROSURS3dRh8FOGk+1lVzwiXiKJBClQWBoXKHQ57iKa
pG/W0ihIDStyoz3omW0vAoSDS7sor8cMl3ZlXSgm1VnhruuibZFFewfMKKpg7Y6Rdgfmp8CKB8GJ
J8u1asHD7ZoRPl8JlJ0VBi7coNyM4PraLehOMc6vKf0ccxV1GwcNo7h4tpsQU17Duuuc+l7CW0+M
4ghM77lHVrd2jOzaaIAzumTYYplrlwIiyVjLCyDDlKVr2Rp4X8az6FFKLeHik/DahJzeSqODmgHJ
xgaDrm1+DRqIcg/B50aGWnpxOq5b4l1rsve5MICAOZHY33u21xyGB6sw8i3eOOScLJxqktJIF16a
rhW9fkYO9U11qHZogvjGaEnGS45xCWXQ3ILqVtC6DJCiU11ZM5JbC58tXoJ0BB7WcDc6KTxUW2xN
Q5oLmf/yW1S8TSUSnhqyUZk/Mfr7FDt4Ldgqg3GrueU2cpRiP7bwcodxVJ+KDrZdUHpXpsnaJ1BZ
LlCg+a0gBYnm2ew2iJYqslI85AZCkYWfqTp6OobacFSDTRVLFpyiv/Ioqr6u4ap5Q3c9DmO2pyLy
0UuVZsNGg2o8LYTb6UbfyCkhf+Mc9Jw1pDUUWBBrKZuzIWNFYDqP7GzoioystykwRMoabiW7wErV
Lyg3Il1XfVXqfiTMkxd7bMQWMoOb19kDYSLZMhzp2iUUmtQt8sPgmPeab+tXvVn8pRMhvYb7aYMf
SAsom/JBQstB0Uxhx6g4P2LX0bYWuqZVVI0xPKF0Z8viEuPR6soprovIhksLkHdpVa262NUy9f8K
/V2eewjKK1t/bOK6WnRwhoAC7RiU9YNfUtqhGOuSfCS58rS9HFP90BikWbWCBJ4lv47xhS9uhNGp
L/gd+DhluqyJhXHgu0RqRFcUeS9VCIkboXGplJZ7Yrh0QH9oYmZTnMF0CPhDvFGSTHlyR1vuKkuB
PuS4G6XV0TeMqFTdEv+lPigxrzOcayfVzL3T3tUxAPBMp4Crw+WziKyV09EbpVfYF2T7ruq2RXCY
jJdRbGOHGFjhWtraIwWFR/LC3kM1hcLUSdAUKvoyF6l5gJCNSKbuxY54ys7sUKMYeYTYSnXBBsq/
gkh0X5qoLrfkpydFNHq35IeSSLHD2KkksFC2cmGSImy8ngeD+kXM1NqXsevGu1DbXiNIMzdS77Jl
biM4qVBdS33Qd24YhbveBX0GS+lboVj5Pu1Z3MQx/kOoQrnj2Q2Sg3wroSdt27R4SNO43Lvo+ctx
UPcZldw8o3lzcD39m6+X4gYitXPhVP2NaXvixiL8ZS4A234P3dC/g0kvV0jXK9SYkrQI5QRrzxm1
J9XQHinbTw8m+doFyhe55Xn9VTQ8ymNQHAuCZAe3QUItXKiSseYpFx6THcWRRrJVfQX9njABidR5
ehwN/2i1Pb7UFbEAr/cgC/aav2m4aqFolsBIJ9YJaVW7CXgRzqqZ1t3cWbzcmnJKmsbeOk8olAls
lzVA3PebIOzuvHS4rr3aPzrpL4Rd9rpHJ7qO8zbeUNT2rYIy4OKQd4VCDein4QJMd9QvQIAvq4o8
dlH2Jhl7huVAuEs1UzpKp+KjsEk/E+xjt2pPpU+FeOmcPYUJyrJC4Q+TvlwQ+3kh8ACkC62ASQGN
CBqq6SgFZ7PllCJawbJ7tFv1oTmSModI5eLINhjQxEpJrRZlF5bHxhveEXFcvku3foZNusi5KCD1
xxcD1wK09ljI1E/tYLp7qWAINerDJbKu/KC4FJGefmIF8z8/uXqrLAWAbor5+YhPYKbHMIsfTy+w
ErNLrPyWr9549aM2kEQrC63Z/P4T2yt+/93pn6f2eq1XQCmbX/60+dFxhJlzVYIIJwA7Hcbfx/fn
s+hTUJphI7mEaF7AWNTjfx/p380ivQ+l504qNk7g71+zWzN/F2P/bz7m03wMNbBn8jEv+Twdw+d/
p2NUqf/LsQ2K+P+dhlFBRgH6MC3LxAVB582/OVOG/JfUqHIH96OBoTr90b/TMMa/yOrYFu4WpE/4
63/EmTrVwb5Kwlh8iwoCC6yBNDRwU7M62Rg5lO33ufEwUo4dDMFOV394CWJhGexMjEklOb7iMje+
8hqED3X9yA9t/Q3ub25TduM/aRYrvrRfRNHm1bU7/j6I/4NzwDEL0rr6f/81q7GfDk03HUmEjRyR
ZlmzKnYPFnHse0J/KPNkZ/f2ZdrGd3mqIkxcmBjUnG9N5868Tkf9T3PQ/i2bQnZyC2/TUcjeKNz3
S/3BMcoetr3EECXzgL7HrXMh6yI85A2lxHaWoMLTNY86DLMtD1EdoVtuyeRdDV2K9xZcwGe7tZQb
r3Hz75wWvgwObtPayJYZ96d6z8YdaqAK5EJDkEGxhzmunHhyZVIQv0c9oW3q0GR3xzLJeQBBaO7Z
fruXmtron6B9tA8uMld5wn7YqiQpONWAv0IFlIPjYTY06A9jrUETK4XVrhTVVnYMfRjA1Jo6YtvA
AuFKo9qN9I+hH1lOWVt9oJhT9D7cUyb2S70O01XiUbSVkDP4K4VkZW6wRESm41Gn0DvjpGr1Qcyk
gaT+omP7UWjmysfN8iLz4ho1W05g4J+REKabCq2LJwk3I11SzP729PCDrFqqze0HUMsh9gHLIt1Q
8U1tevIJEuKDC0mWVegOjagIO2dECAS8nup5tFT0Xx1jzJnnrZ0aJutEvwkMliPnu+usvp0ToyDb
YlBxzKlBc/bccq8K2beo93oNh1ieycEPeTAOVYVNHstI/ZMLOWvPZnwyQN85JJKp7KEiYHYh4Qc3
Ptt+5Kwg6bZljuxzeuRrY+W5n3DOJlrXqzFpaoskM0OcIUgLI3p+21YD9SlnH5keM6O6MHxr36lF
9MnjPt2OeRsTP4pkt8n/7NnTLmOjNfqEwWkoXYqWQCn4IYup/HD+Ns16xelU4Cdg6u5oDvVRs2aS
JAq6rgVw3HsvfexMi/GFL1hijZB/fk/KP/r/9n5lH4yXH102kv3oPG0NEoc63cJXj/KQVpT99ly2
vq3LRT1Gt4beb/+D83nVxux8QD0Aq/FoY6pHhKxwW0JLNXGMAtTtuZ9wb2YCgd8X709jc4YDe4I4
xNYLOvRkWSKUYxgP921C2bTiWp8MhB9ePF3QIaC5GPa8z8WVBcHUcdDKO9mXQC2ugdJ/0oQ6PZPz
PgcfZerUjqFrxuyZbdzRUctaSY4WZgs6KbU+8lY+akQ7sbZDlQNa7oKVk1gYJIYbjQzm+Zv34Tka
AioMkz5P8uwZ7gdNSzi45Fiq2t6JhtuxHOr/4LmCxceyxlTBks3HpQLfbbdlLjhStMdOCnNZipa8
zHk6fyofPb6vm5km81d9HS8fHAm7ID3iurdsh5ueuJdVfnIuH1+vP+cyHcSrRgrRd/Hgci64Y6/G
YjNYyn/SglQnjiSTlDiBdV61YAAt9Fsyase4GpZlusFhaXX+QulzeN/0FE2jHPRoYKeMRLNe5xVa
YToxbhmZKuqDWXv6E0bZQGkMiXDOjQ61WJb2VVQX1xLH91VmEC+M7fELs/cvDVefoxVacpNKz6Zm
v0VyOEh7MWrjVZr9lQw7w/k65i1KcO8m655GbaKqpOklPsCLyot32BvtqAtHJm1XJClygoeAL1Zl
V8RLO6hWecDe0KC+eWMi6N9GsuDxbodgRR5TcmvZw0ntelDJ3mgNni69H71oQXftDQhaWZ3mRJoQ
z0fGSlVzsY+sxANgwP4cRXuwblMYC5nQHlyVnGqdiHiLlw/bYzp+bAh0s85P7SYZVmjz77RRjFuq
QVKX8k+/9uOV0AdK5DWr2VA4r1GutaK6jQrU8dZaeqjiYuggKfZpzTQV6vGC+gRS7BMjuljbeWOu
QwenSTspFy0RQoLuHcW/jJQqguvhAD2bFVS0GqsXrB3AvOatQyCqoQgaE+3GfFZ6hbJWc5rgZeVf
4Nzbr/LEQj8+4javcYJbTBqsdZ5qLkFlPXsOtM5Zi6DA26MUMXQOqgSkyNh2M6SssqHyN4ppF5de
TRS5DIVLXVU5LC1NfhuqlLVDpCRUuItiNeauBrRaBA9OWaoXij6pjAe3X+Jbo2KQQ4EiliDtCguw
Yc3yblhixWOuOYPkQSRYvxVTYEjEYXwHAUBfi8GPNzbB45WkqnSjNiBjevB8WLfCk1GCjAud1fUN
DL1401FTBVuoqa6Ql4tNRYHfKsoppq0pQKHIwIOHU4NZokYQTJ3XD3QqZPWgAYKLCQB5tKtQbky2
FRscpNFdd3Z2HZveFMuz8Hipigp3o8qIMRBEyjOtoUioO0iB7aG8gEqUr4Fqk20lIbs0/MpbF2mZ
7hPq11e+77irPKNKr4bQu8GG0N97TYIVG7CGhdAySkJ6tDiMUMVU8l+Mz0U9pX8MxDPdYA5fsVwB
jeFSmqyldrl0ygCkZEM5YB31DZaZGiZwfZTuKL4yVqaOta+GWHnpRyjIk4HKVSxRg5VZuyBNM8qd
wx5oViMTfzN4HkFOw8HEStGv7FwBj1Jm/n0jicZ7AeYUQax4286VzQXmO99dJzEeVZmaqIepySDp
DmslSHk8Sd8v2C24FDi1GE3nMt0GMdpyMxLVXdAF2GeDm1mm0pJ7ewihpOj4fmPxbq7sHnJC0/YY
XMVKv0aElf5soFXhx+VP/mXo8C2wXlsPQ4SlDrR2neujs8IHK38UiPCWoYYUR21qePDERLdjboOe
aKro0LgCC27iRdchRkHEbwsKfwM6Q+sRf8zZTCEjbIFX2qpYwTca6RZmjX+URSDIqutdbQnwJA3V
zmxm+m0S+MbOU5EO2tQrTclUG8dk8vdhqBn7QcbenTka1S5Ng18+4JqVST0LyY8g3qk1NyMri2sV
MspSjCTVzDFCjiAo7TRqnWwSq8E16st6XRSYUQo91ta6nYl1luHVHoIYp+rLtnbo4vM1zEisdhL8
SkFmpRjp+frN/2XBAMI30plMEVfXf6Xi4fzkwE5/viQxgGM5FrsIUgnIQWeTQ1S0BP9tPz7mxpQ7
acEMyYKBXuqN2Cq98Q2bJG4Nt3+dSAN0kIbYn2z1dxDMPdkwO7nUWhWDTcwsAXKR1aypLM8zygCL
kLFXV5oaZFj2FQhQsxKNrq0IZFaLwdKKZWtkwKoH5dHSoh9er2E9HeUR+UyUFoGH7YlR4MQr2klE
L9NNn5Mq6YwKz0rbiS/wrATf4Wc56IvkMVSAKFihnVPmV3hXWtgDt/fTfFlDM1wgMDVXJB6pM5Ow
hazOHcjc6eWa5XlKVYZvQqhBsUTtULoYFIZ1cu8EaWNQtlXgfenMLoXi1v6sleZS6XCJ8fOqX8F3
s8msavWyNSGuxp2gzINv6Fp+8k37IoyDfIWYDW7PiCthkjp3oUk1YJ9ilBneYaZrAoUKSKMhnpZO
+2twIxzcchYaij78NNvsWzxA7hq7+mecql9JxOADSkSBgdNZBkb5hV1ZMLFKuGU1uUA3Fs+D71VL
SCVYypiXtkkQNa86Ss1Y/i3DrLixc5sA9dhTymV3WKOYJFpbKe6BAmE6ObrwB3Swm2OfDVvF0fpV
5HrKJPd+gIVhLoLOotRYNdq146baRU+oHaSGThqe2skF/eK6LK2XsPNvGzd8xCxQHlj6DFiJYErO
cupB1+3HLJ0KgCj73QdpedCSINxEY1js9bJPUU+54xrHTNLHffotCMQjScLxgVnJIX8OgEMOVyj6
AN6MwZ0cahaY/XBwcuVB0bTLLksOXuiz+qj0jFzhYD4yc3xVKfu8dUFXbVVBlX1SevGdCsR4l3T2
kcx3uO5tFTajBK/kJz/6yrpwO+U2IN+5Drph8iDiJCzIbns0UhgSOPWE9y/VT3ZYJ37sm12ChNuI
fk3wXxbHkwL79aqTQzfJXmGAo0FNqbV4U8FXCjvngdBFSxldFUEOUve1Uh9060kO9iFh5RsTDtbN
eqN5T41aQZB4VhEtqAkkB5JIfo6M7sq0w6PGbNRg+EcF0I4l7aRbsHFrapVbPqDok4wfrEq4tHvA
mW7yQplKZj4KLwOoxajOrBfgj5D6wD3G50jbmWglypil0zNLQSv+cX6A0t6FHciQT/EpmPqmCRx5
djEA/OFPqLTJUWXa88MY8tDOI1aUtnAhiutyRPhSl8uy2bWCBPqO38GugjJJcRD/8cDavWgkwghO
0am2VhUuBFY9LZ6Lfi43boXRDN5f1Ph8steajAXebvamIwef6DCbsw+aY7rVojVj8qzJEQD7wmax
KzBqm25E3ajw2/sLjxrmiNkh9ijCar5QLH1TwzgwPVZ7fBQC1Iq5cgEUbZEq1LzCxOQE06rfk0lZ
mNVnR6y/21PNjnjajr/ajPTeoCZDipOkb92xtYeZZi3w28XFBJn0hOi6cQfUgNPS+FmXt7H/ZWyQ
xLGyMJqIpHo5OU2TZ0VvozG1TT3M51ZFzW3ll7ibsAilo1r1xkPJzn+S6LscH8t6WIf+fWHrn9yB
OS3f1qXUCIxh4OAAa9bmG58ObjCFwQP1+hSJUg0LTQ9RSzvswuxLwn7Lrjd6cKsW/TJzqGw2MBmS
t+f77weXVCO0P1VasP0y55jYIHDHEvpldvTRJEUomDdAxzNWV1D4zrf0QXcjWyAEkXwNhPk8VtKi
HaICICuPWhV5e9HApos1DEjOt/LB+VDzxtxB2oFzmsfIXRC2auaE5VHaLS6ihQf+dBGxPdzK0Io+
Ad1/0JgEBU2vJCJPDmAWrqh6cvwWduHHkkAQa62hWAulGQ5lXfuf9JUPrp5kKYapgukAX5+H6SLM
risbssdRaaAuNcLJ9q4DsOX81Xu/FWe1BUnA1imG0R0WXm+fMBXPCrvo8vg4IDMwiA2jnGKmfkj8
L9MpxjxbSXsNMIOR2ZfsqBhqiQn945MloYR/gCC1Qlh8vuZLdPgfme4X06qtWA6EKBdYVx/Pn+v7
K2rQ4+VEE8cTgRjK21MtGiHT1IqLI5H2X0OW3Q15dH++ielqzSZKePnm5NUyhTbmQO7QCEYgvk5+
RKW5nSZJD3sphkiTQV4LbPBe3yU76fONqhNre9aqoRpEjoXD/4U29dpXoyRYRtMrAy0/Mt+1Hf5N
wzTp2AGsuU3koM9BamKHq/Otns5l1ir9hWZJ+JkGJVpvW03VDvIXq3AMlPGiD54pBwDuhwqcCGJJ
tHfIsXLOuyNTMUwV1gWVpt5VDeAdb9rw7KaJsqzQWcqrkbF8CJrlad6RVwTP6G2M1fQ8tfrliquB
CIwIvsYBXgG3GqKTyoLdgwOfh1ufkl+bfTmFO6YrbT/E4SM87nXGPu38Kb+Plk7rIIM7S0ZFaOQ7
356yprdW6ISC2FghYGOMkbGgtBYdwDRVwCkcFx6yU4reoWaabuUd1Bqzr6EArHj+SKZr+/baQz/+
MzjoM/q6J9ipp25XE6QDaJUyDycS/bhuxZ/d5Q8aYs7C/4EEEu4ys81YYrmwB6wRXEqACaKJ/wMj
QC2fz5/Ou6g6RiiU9U/FfapNAeBsEDLAu5UeBohHPffuK7S8idffuHV/b+ntJ4PABw+LtE2dVRDr
H8J1J4z6q4cF93o5UownjkkcsqS3A4+9G7Ycmh8VAP8mHWcLscM3iuEREZ27rCQxsfPn+8HtI/6p
q7ASDUk4YjaNYKttovK2xyP2LZKxoqgvx75uWQOTjznflKq9v4Ms9ywVYIHG4mM+3yMmNzLbycRx
bImxDfo2FD8s9C69C9Wguh9YL8X9XY20fFrmGZBNPzmA98OuJGsmKEuxgdKTInz70KRV2sFUFeIY
ggcS+S/CfOto0NdUrK9YrbvYY+sY2ntae4fz3bbWhkd72tuonyY7psdz9tSAxyeNzsIdAr09G7Es
ZUDAKypxjJjVlCyD+/zoJ7CNW3MZ44pL5eKFCpjPC36Yzj7GmZHI8fKTyzGd7vuDmJbfpgqAff5E
hZWT9S0el8eq91ZFclEwS4w1EZm4wl+7WzQ2YcCmWxbON9P5zObko45H9pllGfoNIBKzjue7sQmI
gXtRZirGttBVLolNRtdGWIpP+vgHHW+aaWH9q8KaLMtmg2UX26UVQAw71mO6r73ia5FmL2Tjb9s0
ufKKAlmsAjhMo0xHfWKNs5c8d/+885nqtNB1BOZpE/bsbedTs9Bqw0Yxj/CYlnG/ARez6Ik4C9dB
Ykcv68u1T72EMoVvQzih+BLwVp30n933952P+03GGk0Dq39Klt8eycS0j/3GNI85BKIxa68CGD+6
INMWfatrZA3ZhSIfKOdcwOk9NM5LPvzTxC9iisknhrWe1A05v/lQCgsrVzvtaBLwj5FMt+FBQY1n
NF+6oLk638+n03nbzbnx00Om8fCqcj5VZloJhispu6OVCQgDMi8uE6vSrp0SB64uEeNtqQXZ/nyj
7+eRye9uguwzxOMXM7vGTlI1mehwmK07kgxZFV4JQRqIJOej1nafyA8+asxkX2NrloEP1TwOYIFc
QnejtkcEjuR46m3Knq7snW0FDfKfn9frpqYh9tWcBQ0nJhYu2iPZoq/CHrZt696qpbHtof188si8
HyLYB5iYuvDgkJGdP7Zu3xexI/LxmKQG+tJELq3IOYa58/P8Ob2fFmjHQp5P8plbNp+HA63UwjAI
RwracxjHo3kpyB2db+ODczHUqffZDpnMd3NfbkU55RraeCTxdG+Yyp56o2+Wn32yiXq/6kcRwhKY
tKaF+9d8qxZQGRzUwdAcS4Mgax4PJgU5BTZQkf3YGdBizVa7LTDxpHiSIoXz53i6ULMnDXkFvo86
u18y6bMhDgZVU3lT+aBsh+skdTdOrCwhiq/hi7M4JmVoKsUmM6DxZcGV5VHulZMK6MqtbNvrCHeD
ReA0K6TEz+eP7H2gzJycp06KOSaCeW4/DzvLYqvVHP0anylbqHckLJdYC60Kw7ihSvNudEPnk+77
0b1w1EmkyI1AlDi7GlbrBoVmRVwNmAgWljjQtUOod9pSzfEBzJ0Xu0t3RPc+Gd8/GA0MVF2TUgNZ
F4PP20c0JMmiIeOmD5ghVbQO8Y7yZ5nkIPyqu/PX9YOhleUy8kPV4b6j4Xnb1JRYx+OwaI5OAMCW
O98QI3baH5T4jBs9qZ+EHumfLZvfL1swmGSQYzifrq01m80LG5azsJT6GKUh/tjVXjEfS9FjevRS
iw0Skosc5jV9dNna4p/fU5vxiP00L1Ms6e0Jq3gfY5/TD6yUK+3FhbdwMAAZHbwAKGuVqeZK5FAn
O1exl4M/jJ80/8H1JsxrTMt1lJjvfPAY/qMmKeR4dHCPtKfCFntrgay5SqtMXuuIFFcxxYSfdKgP
xi6b6BwmBxYGrsY8MBPh+qfJKBJHrc9/9Xn4PRDtukyHz4aPD24skyV7O24rkX1n1nHhc0RJ2NeM
w24xbKuo8b+Yvm/jzDcVgIDAhids1A+O8IYV/jXkBUv4e4FJCugfd2tUrtNRsFzTkMq/vcuWnrea
P3rjcXCRLfRG0a/DRNQLOJm3oZ0dmgKL+PNNfjBC2SZRGkvDvIuI6OzcmzjQvDFUx6m4IcDdusaU
ikHCNn85sJmrsv2hdO0np6l+MFKwHaM4ju+RBGxmvZm0odvwfI1HDPe4iHFDnVQEYXfH0qX8YSKa
3Ka+6+wrlucLfCuGNZYxBfAwIRagIghNwwVZO0la7ksH0pzpUt1z/rp8MDdzYNI4bVDfR8oAoilR
p0j1WOg5IMZAZKtc4hB+vpUPnivmSyYuMr083PP5wfIpwLYp0TqagXZRx8YB6Oazl6nPEFHv/AEv
+n/eHoOXEHjW2mRApifu1SqKYpqBePfIc+zbCcaHWp99N0SsrxpgMyuMOIHnSbAl51tVP3iQmQSZ
jggKIuabhx27jPWBVtji2ICqwxPlTlbdr8weKC2V5IRM7XvXkXKBOuAI5WtXeDcUQ+6cfLjRhPO9
y0jUnz+iDzogxB6iH0xW09Z81gGTnMIbT20YWUIs7seqvyrC0YZirqq7Ks3VTy7Ah+dPxEWFqoT4
bi4xLOokVQcS8ceuAUMBo6LYmAiFV54OgeD8mX3Uo8A2WUIjvMMMOXuepYpCXTEq9cie8CJNUL4D
I/ViAf88Xxem93S+uQ9vLZO+YMZnY/dui9uOsF4UmYoj2MzqsqBH4f0G6wKTouKZoDpqgFoH2Ay+
U9laeodfThB6kFsif41NpXkR4iBwRQmEeGi82ng4f3gf3WcMBpk8CNwxgc36OwS0LC7GmPscN9+p
rbzL7fC7i/FH29S/zjf14YXHZpykCD2KUOHbR2toSqVtY1Mc+7LfuEV/6+SVsRgT31uMowM8sfvM
6fn9yXFVENGTiDE4NX12q4sotbpJwXMsLOy6ClIkXuotI3fYl1L75+FWi5Us60kb23MC3vOpqaVA
TB3L8tbEgUpBchSIvzLKtM5fxOmQ3y7k37YyzVavxicHuVUDlbG8HXAxD4I92iZQUVjh1MfevQ/T
p1b9ZOPyfv572+LsIoZh0/mJRot52i6SckTt1S2QSuEhc6z0GDr+3flT1N/PLBZLV8JP6EvZG8xT
0NKiztw19PSWhIIml9mAy6yKIGkRhgN0Zkkh3Vi29sbN3WQVOXm69XFQW5pp3G/ZxneHnp02XAot
fdR7B1dYpS87MGm4frDfb4IrIqrKkbLu506w7ncTtDhh6MqHBi+374nnSKoy1WwHkKOdXHSGXwOy
z6Ua1ON3DCOcBVvWfKfbSvasxB2Y9fPn/0GvlaS3mH6Qw7NlnMVCxyQLmjiq8ls4v966bChkKfTw
GHf5Czv8T/rTR9ca3gwxa8Yn25jPr8VgZrWiRvn/5+w8luNGtnX9RIiAN9NCWVoUJZFsTRASJcF7
j6e/HxQn7mGhcArRvQe9B+pWVibSLPObs1pqUH+NVth1mi9ub09pIf+EGEHXC84Y1V1xHs9ERgzY
KTTSc4CGL+AWXd9nYl0cSz12aR52vfEkGb10l405Tg1dJ53ksPG2gtmCAw3hc4djNaDDJpRbJDda
0FHqT6Cpa165czIVvXfefeKNqZuBxtG8Dl2g6dVhxISE1pDVO12uChvV/2CbeuZvtHFRimgTNBCS
vjyGlBMP2ohtpFwX9cH0MUjUKy3fNZlnncamiBx98IxTb9Tyj8IFIhenAWZteWA8p4FhnuJBVe97
XMiesChtbEXxqTI3GESUXg01sxSir75qjnZXyfqBhFQ+aF1irDSrrzYb6QOlT4Nao0o4PS9QNYWc
1pRoNYfd/Iijy6uviqfCSHdSK31b2QRXLUjGMtBfnJ55eSpyXt5duTxgbjbmoFxjFJ83tALwBy9C
JcO4L1Vem6AV0W0emx+ZFfU/y8Evjw3F+LeVn3GVzECcIcdExpEKAKiZ2ZMXWZoep2ZmOKYkfE2r
DjqDa4++C8SmK96Lqs12RQA7O9D3alG/y4q7UmO9bi/9/QUU13knZJ338HIhQlHNgoFs0PEMZrlF
vA2/KogH54oa+wbIofe9B/i8KRUj+pbzp8dayMPj7XXQr99jQ5cZHv4k7z90zstfkeYaKELYtudG
jaL7vtL/8UEVb6Hq1/elj3yMlMOcG1IB41Hsk7INZiOIX3T0Xjo88148uITodHfRfS315QncECXy
tPdtdBbiTZg32UtHPPRDz7rmvcDV8xEaTvuSSB1wODVB6sOnBTqadW1bniTabiiAuqmRhWi9WNnz
DfiHkCOAkQb+sRuyllMFjFqn67+pG8DpdVf8Uqq8wcOzjl6tOEh/+z5cw7YQ3WexbYNDpIvGt0DA
9kgE3I0gp2Yg/WKYmJj12V4OVAXhGAmzSYTTn1Dz0E6ZL8nvZhcFx1gRRIqOcZ2fC2EETx166p1f
ehSpwdd/SZtcoSMEwhQryWY7NqDtb3+hqw/EjwPTAYWUaJXS5CxgAq8J+DwzFKfS0g81VX/hL5jf
0xWEftgVKLSn+dqQ1+EFw+AALFL7R4hjvicsV00iQ1bic4bGUyu0b9xRvzJdfHSF9iUf6z3VlPuo
sP65PdPrGIO2HzRe2q0KbeR5r7MoLRf/pzo5iwOGaYg6FlWyl/v3MsvfUCbe95a+Fq4tpNiMOamN
yIRslERn278SerEX3CQ5C8VXEWkU20VVaNMm5Yfc6P5OG980oLabVjyPFKs0TcSQ5THQj7US/Wib
4jvqNWst36vLmK4bpVB5KiGRV8/bfknjFZFleRUvv4pBnPICGk1AblWzho/bC361tabMXZxKg2Qm
sizNgjqfyrOfNE171lKoLCJ2lTGGtGgJgj8xC3llI18HGVMwM2VckLb1K/hVbrk64IzRdEoo3Rsr
6v4MXLm3Z7Q4BtbxU5olca3PPqcUVXJiDtL/jIF3Ki5gw/fbY1y3K3nBQM/ohobej67PoXm1JhZi
4saa01PoaDwkZRD+q0NstjKXGhSIx/C+8N8yvAFb9W2U1xzLrzbI9FpDZwWUwKVAn+7yyh7NwIfZ
BRwgcutsG6WyclQUjA6MqkYOBDmk+svtGV+t6jQg1nfsFDhYmFJfDlggkCEit6o7RV7KGMbi5ore
kbCyP6affZHUTIEBMRfJ4VRAnb+HE1m7GTirjp4jWZsbpyATvwqju0JkvNr0DAOm6y8PeOo3z+5T
+LkxdkWxSubfhjwSvA+SgB3K6Nbe1uwQwMJ5Ql8JfZfmBlyFBaTBpHLmLldQF1D48xIu8awhZxpr
9ZWqWY79an64/akWZ0csQV8T8Ard28uBCjVtkQEJNcfPcZYyggjlLCP7aEdsZENTirZcpCvnYXFu
4JyAO0ELhYV/OWSuUSNL1FRz5Fx5GrQncG33irQSLS0NwtJNlzRtH/Kiy0Fk0x0by2oniEDy2xfS
Z0HInrTY/Hp7+RaOlj4RTEFs0S65Kgt5iGK3Q9yrdMgs9YSGN3pAXtD+k1dWeacXgfJvy6cTfRso
kwHMcILYzmJAdxjVOM4UFRlg1CJxRqntJlP1leR9YfF0YBz4B9FFpQM9GyUrfCtIVGZloAYOF0L7
jSXSMQ360+3VUxdie7YBVxMx7QRdnu0+re2FFsSw6gRIpD4F2Jts4koSoQEO0gCBJsDqNQnL5hAK
OV33QhyBNUPMVJ4RTYL11FttM5nAJYqdoSXGfx1gx0VzI31S0q5HzEOErGhWw66rDLzAyLt+Vw0x
a+Vm1Xd4NuKDwA/riZ6t7ospCmifyRG8G63ssPOt5Ve8W6JjqES5vimHLwPMqz9iGLRnQHEJCkyl
CBGw9RxXytQftxdn4WSCO6bHPNWVqWPPjkkbp83opqHumG33EKWVshkt/7EkxxBKvMbb5Hx7vOlE
zK5TlFkmJj31EVL62Xi9GUdG5Ca6k6V4ALm4PzMODDjF7tL+rpcsdKsKCn3WyjW+8FjoYDksEnz4
H1c9R7cPoH2Qszij0CeYb+XVvV5H1Urespg9gUqiSA5YhklOe/5TCawn0Q50MTMdecDTHEW1P6E0
PADaepN6+SWx8o/SHRCxKnapC0b49tpeRaocW/qM9G6nrtsVsUOrwmQMcsFwaqQqabRsRHSLxN9Q
TraW2W0ETHBvD/g36Jt/TZPmE/Pl1b+yG/Azgn410AwnKLgfNqoIFUpGEs9RRxMHeBJtYQeXCLRa
Jor+vdEb8ErSJt56WjKePCya9nrcYxVWFSLs2Cz+EmS9QQNrFDbSUCe2oaNQp8TCgBkzwqIrm3Fh
wSzLImpCxsS4bvC3St/jIigIjuSn58jgMRq6/pul1MesTH7LSveKWqL5r78SVV38IyYUN6pD8+53
hO6cUceDd3ZFqGa+iY5/W+EeMn5F1MIe02GvN8bKvry+ai/HnBbi07bElkwWU6X2zlncI5yJ69ux
TkbfdnlwVvbE9UFjKNoXEFkJyqADXw4VpRFd7Qzrz6YvuMqCMsXqGnjG7Z23OIoKKFQhG8HReTZK
11EcLOAvnaWxTfZSLYg7JcS39/Yo15cVc7EkkwRXUQmUpmX9tGxYLzV6LqSuo9Q6VrnmcKoDD9Gh
bpfI3ocXC38Kzz2QE67sy6XPBa+UxJqxgZ3OxhXqzEzF3Hcdf9JLr5sSUb7cpB8hpubKvbg4FEww
oj8DhNY8MoP4WKdxkbnOYGKxabbFe12Y5n1jmOXKM7w0EvkPXTuD5I4++eViJpKF1bvVuo5ggaZB
kRoObEWZu8B+6vZnW9ocRGQicj4kIuzFy5FqXyBdznLBifUAZrsgC8cxXV2565eTOJ1kh3tj6qjM
5yONcdT6sE+cBpNOy5cPSCafDJSmNn6vHOSwXCsALy0g3wj8JUcL4sJszxuGr/WZxvXeSIQj04iS
C6fUT9Nft9fvOtyUCJh1LnQwT1zt07H4tO2nnCtNtDLAq0Ert0aePIEqrZPS2FdrddeFOVHdl3R1
igSJgWZzCnrY21hBB2cFKE4LYjoW6pdKrf793mMYIHQEtQw2j9MJrjusiZvgnPnILle9ipHl4L/o
RrIS016/KPSIadArBsEzuIxZqBn4SVurkObPgtk4RTD+kwpoXqMIglKAhpO6OHwdG1Thbn+whXuK
UalfEFhNmeosqDID0fcDHbt4/gXUuPyTbCLfIOVJZ8tmgPYnJG1L945DY63Md+EQMLJBFV4iA1fm
GWTDU4V4e5KeXaHWtnHXlMCnDGw1EmAJpZaJW7UNmpXzvVDqYJUJWZEqoFh/FbTGiNiFmlqyyrFi
R16Bg2tdORH2cAGWzbILZzXRniQ9eLT08BBn2Y84dlfW/JpLQ6uY9aZVgBE1LsGzT53gZaRGvZGc
06jB9jnGH05V0/iU5bF4CPMsf0ALYzgRioq73kVzuA9RiClp0q38ksWvj/oRhBB+DAtyeVxx645a
y1OiM8aWbYu+wwb1F5TEQlRO0VdZXf1pYpdBn6RR3iGxBvxKnji7Xs2iN5QgruNzV0sHMMr3TVPS
6hS/DDJDKkK0jwR5V0b5vh2NJ+AHO/SK7/BbXglqlvYeBRN5yorpos/PWqmrdeAiiXuWsuEddney
IR/2NqUZPxeRR2oWH24fs4V7Ufs8oHq50KJYekkeMmCcYZyZVPJjJdJqyOp9layJCC5dJBNRa3pd
WOh5CDAV8KOqyqLzYJWnbuy+yyISGnXxrPbKFzkpz1FVrlXwljYSYQ7rSUOU6vOUR3+6993cA6aY
uuEZa/bnJBIIOEr1I2+FX2haPFSN+KiN47MRyfZ/WFe4qNPD9rfefTmuht1f62MvePa7/lH0vFcN
fechl+79Ufgf17v/U9Bt8RtSyZuKDgD85/ln4YWgzxrWVTBKePyN/1wLvbvpjeoQu8rp9sSmDXF1
UqDaTYUH+BtzCGRPo3aosyY6Iz+tfAVEUj5AKhFfb4+y9NlI3kGh06GYdKkul0+Xu07sM6ZUVADR
1XR4z8vswUWYPC3znRdE93jkHNQyWcO/LWS7MIk/jTwt9qcNg96yRDs2ZX7ZAI6vxAG2Qq9HH7W7
BmGKqvMO9Gs+0L2BZyhl+/8wbxaVKRO3Aoy7HD1BcUQUazk6Z52nIaSvyfVWGREOCRAEOlmFjM6Q
hCUdl4T2boZ5tdKeXvq6AAZUQDw8Q8RLl+ODx8SY2RS4d6OiObWtlJ8GS61WbvelDQu+E9zu9N5d
IS6KSlGGwPSSs1+l90mubMykoNOv4V9TrJzDhWAMiDSNZ4pBE351FkYEqer6cVAm5yAWx60Zqyg5
YSyE19lK1LA4J5OjPrVdqP3NVg75lSYItDA546XWvJhyFux5wLo3SZQFhMDTtUO/8FJwBAlTJjoi
dZnZTrHwI6gR9aCb7BrlnRB5Fi5BhWpbJiQipY6soyG57srz9LesOD/9FGKAArNFiY9mAYInu3qE
/XByVsMeYGb61DeFnSLNYKI0FSFKppdDtiFrffz7ZqJfPxr1Y6CEu9vnZGmf0hX6ixqBjH8FbdAN
Wgv5GJ/FanitJf8xGb2VuS59UN0E2D41Siew3uVRGKqmKRSpj8+5THEVBBIOZrighGH5DfGaFTzm
2mDTn3+6dVoLIFuAZ/QZK+9vaYZqVoiNs1ZbB9Gv3m+v3dIzTLpK1kV7RuSCvRzLQEBJDEqssCMQ
sKeuMsedTA3zLhGF7KehBrmNC6zxM5S6aOXtmP7m2e4h2ePt4G4zSI9mmVHaYbfnB2p2Rvn/Ievi
LSL5D2nYv96e4F8F06txiKNp7fLqXykXkKtaHnpw6bmLc3UyelI3Vm+mj1qW5bZQKd5THwQgivQi
eYgqUd6PiJztG6EG202beRt4Q7htY1GGgjhpqLhBdNJUH1HiCBeU2z92YSfTogUVQ7JBDjwPispQ
0OqmG9OzJndYVkb5c2AGK32jhbsCHQc4XTIQHGQrZusuGp0SW76fnRujgHYzvLiK9NLoGDJFYujQ
xd3fntPfRtT8AwC3geqDogqU+Nk1kSN9rUVqnJ1hN4j3SgiJE4uAGlfRcDj4etsf3bJ7SwdB2lWC
NqLo10ONigdx01TVuOGFM+wI75qNhRvGRrFq+R5i6JpawtKyWPSVKS9TJbpiuNdKL0dW32TnMK5T
GzJ8ardF7SEBl+bbQSrSFxxG1uCdS2fg06DWLCAdygyGQ1jwLXDoQr1rRI5Mjo4eWuK3P8Li7CZV
FEVme1HguDzmmRIKLqyN7DzGJff0KCanSMlIK/Es2ed5XX0X1SBZowUtTo+TDcKDDgz8lctR67IY
QkAVfPnBF78h+dK8dGqX3wumn6w0KpdODpnW1IG1qNTPY5VSTiA/5Qxldd1v1e92Vbl2VS6sIakw
PB+UQ7DSm+NkoP7DuSjM5OzK1Y66+SlU/wSh+RtBC8F0bn+vpciTWg7HhjYdvsrzIrqKaFul9W56
pvv6EkXNASe676kl4YXyz9Ao99QrEF0Fn64kK+d1el1mxxVEIqU/4hZwqfOCaeyLRtqWQnGOEeza
VVbtvxf5ZLzVVMq+1I1q5bVbWlaD2wFgx0TNm/exMRLwIjUPy7PZftPL8tH1f2vDaPfojA3F79vL
urAh0dWiwwwlGK75PKMWjEoRPIPkEhE5rEco41S+LUTayhIuPKpAmvj7kWtmy8z5GyAr1QiZHLx9
1fcYXJMmIDiKOrQX3GX6EdnW27Na+GLEYCwdpRFko+bBSagVoVi6TX72Onx+jANydBSFXbtD1fb2
SEsTo1FAVYimNttz+pafIhNhqA0MDXufvVF+k8dB3HptCpC7fHGjwQa/dAewac1kYXFQ0lkcxmFO
XuFuVDqq+ITK/jnxM+0ZL6uNNWZPFK1Qf/Di/EmssCQe2yJdWdaFzUKlkdxrosdzBme3VxEVvqRk
fXAWlTIHNAnWvFWFSYdEW4uFFm4vgA/sfsjJVHrmF+XQT/w3LfTP+B+L+0k+0GkjSN23v97SPlEp
ZvI/6LSkQZdfz0wqTG6t1D+HdfgYIODHapebHtPIxIjfbo+1OCONAs8EdUP6aPbgSLpYjKKS+efS
b4N9CA3+DGS8/3p7lKVrEn4azxp31RRLzhIta8Qrysfk6BxqSLxuclewcmRs/U1qWbuExitN5Hwb
+UaOk5XbPVhBuaajsLSqAIlhkNGmI4+dhTdl26McLQ1ThT94SXL3n9Afnzxdf9DDNWOKpUVlOcHh
IJ9AK3y2qD2YU0GKLar8De1kN+gU28pjeaX6vDghArWpKci6zi9kX+jNonHb4Jw3JjaMk5mk52eU
XcP3XAqOt7/g4mBTZqUDQEXgbHaj5HWDBxUrd27dxt24ipXe9yCME7muThF6NCsVgLXhprvm0wXW
wxgp8wwFv6LxvpV6fQeI6uTH1ptn6u+3Z7b4sTDZYG/QC6QLfzlUoZVuhiJwQCFOfxZ5sgvACyuf
aumK4q8mtKJbdt0X8YQs7aSsDc9yLD9Tgr+vBdURJaxgbs9l8ZwBVp0gWuSJV0EB/ekyL5qUPWFG
D27vH0K13ytl4wSCcXKx4ixKHMUgvWM2p/1ZGXza1rOIxAK9oHLMVVkFpni5ksBQ2hZkpnfWos67
d/PEOwkdboZFXriPvpw3O2ITczPwpxur7tODLLT1fWyK/coyTLfJ1Q8hJLPwWQICOg8yNTHQEqsO
cID3qmNW4zk6xq9h5SYbQ+kn+x3veYy7r7mg/uucjb7eBOL4C6+ljX25Aq1at0KTU0BWguzO1XNp
o0vuF7npdr3gfS0FRMhvr/n1m3s54LS5P52TuI/HDpPJ6NyMnfu1Bddl1/FkLK7IhbDNRV9GUq2U
X8rGGldeqetzMw0NKwLUJmnYfJFNQXddqaLm2sf90UPI0EPQ8Pbsro8NgHe200RPnPKh2dH0ZZky
Tkqfg4ZVsavcAHF8WTA27LRue3uo6wtnwtYDikZxEBHMeZWjKMpOwKMoPKudYD1PBTM7SevCzgfZ
3cWa655vj7fQOmRAGkZIetK0vAolYiPyqlaiJF9RD9yQlf0RRYh7heDdDfQAhDw/SWqBHgVAc4QL
jl4ffAuhhd3+GUsrrIJPmOCcgKDmbwj04aQX0BI9j1Z0Z2rxUxWHX0VzjTGxOAywXh5FsnZxniXV
Y0UvtDeisyzEcJqqqVGVf6ew8LoyHfnq5E/RGa0AihimdNWQTRq/kVF6j88GVsHPMRZctlxGfMye
y++Drx/aUQRhsMMC7dTRF341SnoTFPUnE2PC/xbn73e9ypSd67VIXCVd5e5LGf2tTRjjASsqRb3N
2rHexpnRQDrEj2GnIsGy1+GwYdjaKfd9XiZ2T5p7b3SqXkHcjbKPquoCFLRjKzm0nkinuCkSUqdO
C2yBt3vTiHHzRXfR6FfjqN+0XY92w2DlmQ0toLiLUr3dgP9uD1QBe0oe6IR7dZdsJAv9mULz9BNa
A+5WSSrjQIemvqsD3VxJKxY+IxA1cAsUpah9zYuQhRf1YQ047Jzj6XVII37nWMvmHs+P4t+fRzYl
3RRkh7jB5zB0ZMxzVBV02mOB/ha7aFEXFqvVHkioV0LgKXS5fC3om1PNAznIiwH05/IO7epSrcJB
1JwuGj+8rL2vVfQw/VzCULevfpdduZKwLHTsSaLxDCVXQQfmCibRiyE0XDfTHQmm+/coKNS7UZQx
izaiat80/rYENRFI2L1zV3mOTlx8sFz27u3Tci1ZOwWnRKggxv8+2ldxqjpUtIt0p+trId50Sf0z
phVhJyjZAhGp/G5jlb6/NbNMOtFbah+koiSIMarqVBpWekz9QLCVKNRWvv5CHMMvo07Ez+LTXOWS
oxC1VQu21bGy7NkQxudyhFunt+FJTNOjL1qHWFQeiOIbuynUb7fX5fotmAYHdTTVwuh5zzZEIoyl
ViaujlRnVrzg7A5cEW+vc1/B/uXCXCu/XYcrcC0Rp2FQwCTUki43oJBIsWj1Mp/BBV6KzvMvsRQf
kgCjXatId65mHntD921V+NcqhmyASfJ54jTDN50f6BDfLSMqRMMp5QoYhZSrT2UXeKe6M5p/rTNA
3wudxilJB81PwepylgWAtK4JddlJmsLdZE3THarcGmwfpBXO6LDIb3/FpVP2NwT8y8yHuz3b3Ybr
mlEjhIpjRsl3naQyEsZz5IZ/XMP7reTyNqKT0AFJAqMS7QXJ2N/+AdcBEhmgiEomUkvMev7ohW5A
wTXyFEeRY+XexyfnUSpNeeUyub6TGYV+EI84NPirUlkSB5VWeYLiSKbxQ4ukH1kU/FDy4PftySzE
K9M4FoECnXbQEbPVLC2hAuCnKE4vqZUta9WhjeuTRZw7jtpXxFY+xLH6WRa9A7H13pS7L1WYKivf
dHGyaJ9Q/p+Il/P4Wu2srA8lJluX/W+vzHrUHcS9Kee/bs924USiFUXHC2Q0CmHzaLA29FyMrFJ1
mrw75K5X21rT1ZskqfcDMgnYOscYqAon3KNOt0demiFOdYS7Ik8D6cvlKamqBFuHifEie1Z6Vhol
RlRXld5VT5R3/2GoCREyfVOkV6af8il3GGIlknyPSUZReOeO2T53/SPU5JXKwdKMptKSMokST9Jn
l8MQdfd5m1qKM8rVvlbKu2qwvo6p/PX2bJZO2+dh5hUDPUtMtdQVp6lSpAjI9g66WDcrp20hVjA+
jzJ7GvwkcD0EC1TH68GQbow8QkyevszODzPdJpastq0mJf9h26tUFglQaJ1Qg79cwhz9+iwZ2PYm
9t3fpboP33K/hxYurEMvphR1Fg0xAFUy7hLwQvMkvm9C1EVjUQJqPrhnT02rP4GE95daVA1Mzmrc
tcXQ7lK/jL42aL3ZlpSq+8IbzKdOs4ItTri97cm58G5gOvEN1bDuLjCi2k78Xg83UUxbcEgt4W00
+nYvdziolpmW3g2Z3Ns1wUi/qYehfxODFAsP3hMMBrF5CDGJ37aBW7xHat0/h52HRVcvFeec0s7e
GOLhkPdVtPXjzNrnzYiWeJsJzdnspAY/thEzr2qUgkPZDRGF9zZ9LlpxOHWCb93nUPK+9bESbAU5
fB3GyMJl2+1sKRSkleO9tH9oGhPWUp2fhPAuv6QeJ34Lck92iNqPhR6fRMjqaYe1XeI9wmI53D4U
C5EMKjFcJbxCQLXnT1DnQoEp/FFyhlDamZn3LUw8LJUABttRLQVr8eTicJRbkAeBLUCHdja7oK1z
WUY1alBF4axiWLoPyEWecHpK9looxy9maIpbKdbTryL6IQnCAPelFPz0VL07VhiK7AK8PF6TMZMf
LF1eU7VYuiPwwjImvS4WZA734fVQ5drsZMfNWtEGQyie6L2sydkuPR4wJtBrpto3qZLPVsFSCtSu
ewUBSxzEYqTJ/Bh5xwx1nIC4H3sb4Z8i8uONaYzb29976a4l3KEfCMcMYOHsokDP3xICr1UcS+h+
jGH7q2ncg7aKk1zaxbC70XGiagrIfDZDIACGq1Yd7CrLs8VSwaxe19GHUI0fQQfvQB69fw3UYhQd
1NkktsazPLt3o8aMG5QVZAc67Y9GK2AH+tVbpWIegH3WGrJ4aR+TdNJ/x8jjWu+lA3yAdlImO0EH
n5IyZj5GP0XIyH7vfrv9xZY4oUCGJy8bbJ/BkE+/5dMrDD+LR0PyNccqNeNdS8T+aBT98KDpmbrr
JQBMplJptlmoqq0lXYHadtfHO7dHt3TjWZl/EAYl+ivQccpapT4QSRPNol1hF0UcnzA+tHYk7sEJ
uguCQigz7KIGglemKeOHpQbdvVwU1UGTSvW59Hx5CzfA0m3eF9yBlJqSQi0aD5FhKPlGR1tnp8aG
tOukQd5EeIF+S9kidmx4ou1lYfsfvjuEcPCxk53BVScFonNc9Z2pOaJUUTRW/H/0yjoKufgew4hd
eWYXPjtkHRKxSeZnYsVdfookrCuJtJyoL241zy5h7bCfi/TUu9ObFmhr6ddSAn7x8WdBi9xNys65
x8evsufaM+6U3nipUCzTs+AN7RFvk+TmtgO4DxU63KYRNlLYzEmDvxOQEF2Z/wIEC1GTyZ0CDNAC
PDE28PdzzQ56twhloTA87WyFdbLP5aqCrGd4DyqeoUBqc+8hH4eUF1jQNlVXZvc9KPsySu1R5WZN
MLo7jETw3zFG9LYJhIg1PfrrwvfkuzQl6PAWCCxn3yqlXBaZVEccXaSch6ekZsujNZ7GQLK2ulTq
B7lSrI2ie//aTgg87eeRp0fm04GNOuyYmor+TZm1dl6+JNrr7Sth4RKH0DAROmQJeaf5o11pbUzJ
IdEcmDT4KEYI+1tajLRaFK/pgSztePwT2OoWKAjqbZdzMSgvpp3fqE4yas9KWB05Axmi0tkxDLM1
Wdql3c4nEdFRgqjGyzELDwTkS5uJAY8te9E+Fc0Q/JSzQQBInEF5z0oVTaM0eBwbSXMqWSLNGorx
UCdBjIUsuiv9oBP5ue6aeO1CWDB1MDjytOjoZsz20sSudOW+RRUl8jIumQwC2Jqy+dJKMwRkhgmG
D6TvcqUFRUhcdRojpWSAmL6VU+Tj3h5GAXfDuo/2tzfRwhM9NWUQREIvBHjQbE6VJuUV8t0mrgHa
nz7ID3z8xHbz5g8M548a04qVNG9pggQEFiVbihBX/E25U0RsKETTSZTxSeilH7HcYmwHn16v4rVH
k8Wa5SiUyuCQTWUkJMpmkxsHeSw7y7OcMq/erD55aXXQO7cXcCGKuxhDvvxggzv0Ei6/lgMa46CX
3YOSGvcFE7NbLX/1e7W0hdp9smDQ3x54YSGBfBA8A2CG2TXfKW2WQLntR9eh0V4eUd3vN3917dyy
T+ySrGJlpyzcpFO0zlVDMRqlt9lidkUehaMVwC3W1deqSb/IIzIo3fBWyFprp8LkoGespNELVxz3
AFtTnvIg8pPLxe1Q+qYSkLvOqKsHTdDvKYefK4Neye21XKojXww0LfanyzpOrQ4UPgM1JEBSlhKG
xx+pPjSbSfogHlNxl9TGIVKMQ7PKSVxaWepHE1wC9tRVgUVKdU+tRXPapobyVdEi/R+qTuVeq+Po
XhUB1FoV1XVfH8qV3uxStQ60gfJXmFhbgPxbmluTl7tOn8XBt7gVi3s91n9JWA7byIfEuBmE8UPG
+53iA17VjjJ6FEPDuLsrB9x1b3+Gpc+NzoZBLM1LQ4f18is0dT7qBjZNjqoFGUKjxasvSc9NZv66
Pc7i5wb4AN+f/h953mxfZSr34aDi+Rrqx0mFlf/DqiYrX+BH20kkbjwhslN5zcxw4a7g9fjfYWe7
DAJQl5l+YzqKGP9yy+RF98a7sEmwkRMLzErrx0nlEFWKYOUcLd0VtOJANKFEB/htlohZFUXCMgpN
h619CKziYCqZgyhMZWNPvru9uH/pm7NbF5CdDrKDzBnI2ewJk8yaMzOmzLKIyic/LHJn9OX6Ncoq
/2OoVelJz5r+lOmhtqvw1y43VVEqD2kPsaQx+nor1oZ/V7jJsCvlrLR7gYsmr03hrtPz/Bjj7r1J
6tLftp0G7g13gq2QyslhLF1vk+GIbpO86w95PrTbKoHVEafaGgj+eqfSngCeBkgNUh4B2OVOpXsa
Mf/acsRmRE+0cKWNIKbUs7NizWJn6Xag5T55p4nktPMuU6jXNFEp6juZjhxk7Hofmdo/oSj9T655
e1czDpiwr+BTrqc38ZTpaE0mYlxMs4MoikSTCj0fpw2wQG6T4L31rHFHAypfeVWWdiYYV4SsSal4
XmYnkcOAPjfy8I6rDne5KL1VMXU4SxBP8JNXdubiWPR3OAQSgO95ZylMhVpWAtNw/BaT6joVX9xR
P4LrVdH0Qdn49jlYWkPlr/PvpFRxFZ6PLSwf8FxEVpEW2Wrh4zjsFRR/pbFfyX4XAlMc5+hAUKDn
+ZhvEeAL1ghniuNdCKey8N/aUvm4PZvFteMzEbpNb/H8BslQcm3S0WJHVOlLlHqvkexj6eYNMSDa
ck0QY4FjApUFWT7UbYm0ae9enq8u0eTMimMuaF+O44MEtOFsRVpwRE9R+glySf+ZC1b3O1fE6h4N
g+o+8GXjsXenuzss4kNeuuNToNX9tm8VYaMmsXoHKGFYoVQupcIWzV/6o5OQIc/G5Q81UawOrLy0
nLpXIJBq9fCcqYlod0M+fGjUWY6toA1PvpzqmzFMrD9yp5GnlbiPlyKWbNGQqudAEIJXFLYEklGY
HKInSJ5dKHH9H54BtsgkUTkxJq8QDJ1Oe84bLCcdRus+Bp72IHW69Ts3Nf97M1TWiizbtf81kCV0
xemEoMthXOnAxZ4J8ksgODbRZzm5QQgpaRxRJQW08eQqVbVFyqzbimqSfAPWJJ5a9PO39KIwifdj
/yHKy3CPmXG7TYrMP2pNpp9aVLB2mWqQzcu9vhWGUNn11A0iRYrtrhuSTdyaa4bsS01iZkL3HQwE
2PHrGzFQw1bpmEnb3jdBEW6GMb8blPap0vynwoq++ImU21w7O1AHPwo80m8fwKXr5PMPmJUT0HNF
XbgVLacdeLKDHq9EYCDuwS+a/D/ck5OUKfKiaBVcHb5BkxPBdC2LUiN2R6kYBFu+g/GWCiO80EL7
Dzj2CVn+/6UDprvnU/DdUQYXTQ8+uC+ZD7EyvqI9v+lwSW9E4eftVbwWqp125Ke5zcaaVCsHxOpd
J05Vj3BBaoSjIPnmS9v5f9Ra9TdZZvWPpV7Gd1omdc+KH3dfKM6rWxdNlk2HYP6drtRJt0n8wL3P
qih5v/0bF1Jy9LzBTMIznlRC58Fa6FXa4HmuUwYY+bWYLx0lw9XBauoltqVhUUmbrq/UlaVZHJaM
8m9OiXvK7MrN1E6K6FNYjtx67r7JkvBJylxonE0ZP0RK+cPtcHm/PdWlh0sjsYIvDhP3Srtbo6AT
KCiWOWnh9nuwTZGNQmS5vz3K0symzhY8Ia4hBEAu99doyC4Xs8wofWE39Ycu/T/OzmM5jiTZol+U
ZqnFNlUJFLQiuUkjCHak1vrr3wn0LLpB2tDmLbpBElUpIjxc+70dNJTxotyX1Z+oXn4bWvzzZp/O
qQIDALUVE5Sl5i4R1dWMpXKcsJzOlfZSLU8jQzZatf1h6Op32oH+LDJHEt8AHf/vV2TqklLtwNha
se1vbS5ul1V9KbTiT805v1tK+nMMxIOutF+6UbEp7dBLhT6Z7SWbkpvJhc/Sm8w6MNOp8gdn/IMN
+a3m/ectP53YxWBEwqH8eleK1PBpZbxyc4shLy2w8vG0K9695rXfvaZ+mjfv3qi6Pzlyv3PAycXJ
qoIclPrc+1o5uVX3S6pAk9W+7k1yGq3xpmljXOjNBwfkOyxm/w8NTNeK1IhUrn/JWpcMB7Rjvit3
3h532gAmRhM4dX7alz+1asrV+xysYdEk4gfOyy+efrpxLqcNREFC4JF6vaVcD96tOvZ/eKPfCSiJ
OKoGZDWR0E9+Eu39nr44Qtxno+0EMLIukWPPjZ8q+5+m9X5/K/ozodEGa+mzS2Zn5FiWvlDu7JwB
BxrN3LPTV+VpqU31D5rlt7ciBQc8C73nv+A07Pk4L23nJXe2k6YPE6R0B8MosnstW/TDf1div8sd
UKNnhFTGSr8kavu0HGZXqZQ75m8pnTaFp0RjmdPd0FTNiXnsOeYlrVe64/fjrBb7H+7/u1flCAAn
BKq8HPv+t4YRwtsGvEZxTz5qi/s222Rgbh1tUCH/YBV+J5P/uJWj/vtWs7k55Tol4n7NZ4b15huj
st4VbfYHUF7/+6r+9laSeY1WNSqrnxOMFjBcdttr4r5U66gdnGttUQ5qYZ+V1P7DrX5n66icgmpB
fVvqkn+/1SQSXelbRdBqksx+bYlvrf0nZK3fvQ7FA+qSEoMfB+7f93AdZU53wxLMDwnltO5DHxeW
3j+U7vBjqNXmDzLxW91Mgp0ECAlh/ZecMJ2aXZc0DkJhpkBrdeP74JK2oTONGGOo+5iRQSNo5+RH
ManTcc+KOXAVq/2T1f2dimYPsX68NvCon967mMpJH+S8JZMSl81tXj17eeva8Vvb71Hf2y/92P8/
UiQefQZyxJPZy8/nYV1gAqzMVNxXRg4dJkRDD7ptz7SpWn8S0l+PPul9jvx/YK4+J9ScftOXng7V
+3Gxz3ujBk1dfy327dw5aZiZ6tds0ha/Nv7EoPB3fPZP60BcC9kXpl6SWEDj/mldmUqoMp3U9G3v
OfrJ0Sq8mNVsGDSt1Qv8H+Nzmhdb6BbefGPbXR4ybOUeunlyoiVNsNBbvQd5P05w/miQlU7Cvtqb
TbvWXciXRi9PIrVvx4ORrDNIc/n8Fz61ftSgbIx3tOnzrMEE6jdOkj8zG1z5NtBxkdcJwDus3jvk
hXeY+5TuHAYpTIZfjTzL4JYyY73citApVXEcS6OlN8KlUJ+Cx7Cp+hKYTHT4Zb4DPtfPTJqNw3bY
u929JJtSHHR3yU51MVeXVmR10JnTfmqGBHSxwgKNcWS2mbtCjZKNZnnP3ohLNihkkZZJ8XzB+HRs
V4sRdZW3EA0We0SQrb6I0UuOuWOlwVQ283ne1ixSlqS+2pRtuqrGorprU7s/J5NZ+f0g8quWCXPY
y5syrJV695tlUHx9XYZrMzH7yLTT8ujt2VPnMTGiqooRl5VDsEBRL0qnvY5NmgH83WCsxZiyPeSg
dhcxwhNTCpVkRQlocV6qZdgkewJZzMaACyo31oRex5kLhIvHLGcILeZ0rblCOU6akTKwos2Hna2M
zWQbDt3kOcGiKO6pGO09VLvCDbNpbPy6sTx/ylvlIgBXjbfK7uJicR2/agrFz6o8CegicU5Gsu+H
yrOonhnDbvuGms/B1gKUmBktvDb0pJz/u9L/rIlNAityjYS3iOOvc9Na05HchAud8a1KPKlJs7zO
3lz/KWL/fGzl4WFaBFeZLCCDltKi/iOslS0k3CR3bpe+O5rbcufMheUvIyAk3b7dd2r+irH/mtnV
/8oo/nFn2j40WlSARfjsbNGFAXw9In+7DtM5TdLX1VgegeQZ/secxMd9pDuHW8Ko7+eQsWizlFC1
cG9Tz9fhWGEa5k++wC/VhI97UE9go5i0+AU4o9/HhdNjO7dzd5zGRLm2Rd5eWWJCdsmigT29ZEGm
JV4E9h86haN9Mza1el+ahXr0Kmd6sZPJe9uyYvvSmd4sNdM+MSPVr6+i05lagdnhjNFwbmo6T6MR
4NjK7+xU8aFrcm5mY1bByGTOrhYNfPMzeH//XR4/W+3Pryit2z8ExU4awdO4y103AQstHLUN5qlP
wlVplxD0v/81opL3c+jJo5FBVv0/t+721miOAgSp22TMIsPsX3q8RSjNY+56W7V6DFjOwc3GR0sV
p2L+X1vXP27PdjL1Lt2Uz/zHziLEBH2n8z9IjbRLn+0WpRJ4ZQA+kVBR/17RWaT9auadfZvp6t0K
O7mvz8uT61avigjMWfvTZM5n5/jjlTgEjEdR3dPMT3bSrEXtrmY33jVzqlFAnJUjnIsGgbH40zAW
1SX59L+8HdwAsH6apP0/W2XSmyCs0Oh1Ny8LoxUqCTqKpZP2Q5kWMQMNqWY3U9eWoaPYEBIN7fju
tUl7pmivXKvN1AYk8o1LSQDGLFc1PhWbrV91GVwK+q7oN2aX/ZhF/tok2nztccb93ty8a0Ot5zpQ
PN2fR/gjtWLtDkXecMOxWsOxHVtfGyaNNtaxX78kg6NcTabWR7Rt6yFDv6rlN8L8SYciX6m8KoA4
Nos6pdG+qES7XZhQunzO06y40HJrHBtz6w+zqizHMvW2CFgI9TzzQd9wNjsC16272oYcG9q5Wdxu
SnkDzOv4rBZbeQEWfz4kugZURVnUp8leBzqH0iqsuyyJakdpg9ZORQx301bDCFkKfJBGhBgk/Ua0
sEWtwyhBiKExiRmQzAgOrO8bCEgnB3/iAuhVdSitPr8VbZEFTQNc727kIgJJNo+yrsr9VEydBFHW
IrUDUbiY8zEQuaqSNB6XW2XfQzzqCFBY47Ix4BgadDH57QbNgAGqxWn0Chq+JysiXMgfqs2rQsxj
H1b1TEpc6Nm9EIZ5doZOu4Uiwjr3izX7xkY2eN6T9mBLhtFxzcrQ6l3bT8liXGfqUl3ypNN8URt9
mIgii3cxbA+kTPMTDTQbD9ytx6HSbd9JhBuJZfNCGpUdv+6W/ZjYexVYbjME9Vo3T3Y+b4fJqq3I
2ERRhkpFo2y4m0n1fciVoECFVu0S9GNobZd2gqGjmLWT1pbmY56Pa6yU0xdNT/WvBR0GQU3+BpTw
zgiGfXDjPK/mFarKOT1VraMjPNn2ZWKaHEYGEqOHpIZDOlGt8q1rLIj/+jEB+6d2DJyOfbudynaL
E71f7tbZXOJU2yyYTpkMetopOn5TJ8V8tmqj3aMMD2N+VIdcHKdCM9lIDldkWKvKGPmUGA9lC8Th
aAF0ZediCQDNgF8PZjG2weziGua9g51X9rGdkcuhNM3cp34Kq3a1kzBSBx2wIKCK/KnO8y+VV5gw
MQoyzWadqad82bPDmutKkAzecEjmdmtCc9iap7oil+lrsLeFleqBAu4lq2/Qenpuek4uqERD6Kii
vOrz7lDbBcKThsmSXYiG/HwGPQXAhLVr/JEWvYqR8KpvAeUbYrMFKgZsPveQbi2l9PsKJsI11rzy
XCs47dCWyV+s2gmba6fOaU7ui+LNEC/8fd3ezdVBThyfkm3c1fia3RLOSR4p23eupFsn0pQ+H3XY
zxmwvVIl6hvjvOh8g0Qhv6nnm1F7r9IvQvlBmddK6rgo4hraDSejzv1cFW80VUXgVwTqbvqz0sST
9lzZzxYT7tr81eycQGvVqG3ryGY2kM+Pc3Muh/zaq6zL7P4A0SEQJr3zY8wzecatXjSBlz3r5r1W
HXdDDy0mHPb0LZkMX2w27u/L6H1fitz30NkV5TrApcLRgFanIt/Ov0/ad2MG05hEmenBuVzSGj0w
Jh6L5GrptMbvWxGWVEwSsJqStojqXMFRBtdCCHIl91oCXI0T8/pZvuEvlYd+WK/wEP0NTjxtrfyk
2UL6bf2m16K9K/kvttw8KhKd9TWUS03BQbfPiz4EGl+3BVwpxRQDJV37Baj3iZ4fEIKjRVgewDT2
qGmjeify7LoVdeOr1jZFyejqfoKm9D2yH37CeCWcWrcVxIDwDpg+I+oqjk9/mYv2pjO064Hx8DLx
3lWn8/ukzMNuHVrf8ZQbKAsY0i/bY6ZP11ilY8MLa0r/vDRVlC7aK7ATl0wfQPZevAdIgKMCdJYW
+kwChvKmg4Zg1qxHZtxqn/GTG2U2oCYiTEyyQDWmi6l0od3CiGkOV97m/IBgMNasKQTJivwrVJGs
geEoT85ShbohfhiteVDz7QTPhU80Srf5KG77UVzcvb5ROzShlt3VPALn9ltS2I+FrQX0kESbNsSd
qcdbF3s8rWW8FUDIJnPxDJaZb7l9NNEU6XinbjoiUGraXEYmry1g6Wblnn9hT5txJEpjiTr1mGmK
P9mvJFKr7oGvqa2IcmOK2yWNkT59f52090S9GFXqW12DCrWBYztCULhut5u1RjS/hIT9R1LwPuom
WDcOgZqfbPe7tS43DQebQecoLca4aTbfEVuoWac+s4OxBwytrA6Qg/q7q8W1/b5MLwPCZaTiUG8O
e0mrTD4CW7sFYn7WtGuOYu/mYTUuQb0YZwtYmx3KyIoqHE8lhRU6BSmjefHGhJYvRR+UKd+Z3cPU
MkE1qdYXqXiMxb5lNcjdfdzbzNtnTTmYRhesUxY41RZ76nznVA6DkUuUaQ+TIsKNX7lb9U2xloCB
8QA1UxtryHUKUBnQFIb+FTMccozzejxqpsQLu1eXn4XaB+nQR7yfOZvhBiXqfo9eY5FYjNGdjvkO
zqrZ7YHLrvYFurrUarrOAdLYCESxhvIjoQTOLMHiH3awEtAZVS18UOJVQnh77X2rJwbuja9Wp4Jl
RLcSH5uHze/goxFMGygpImNdjPG9dZMjoqBa48Gu8xk0++QFxeqiUEb1ZiJw9gv6g9jnOve+Ou0i
pWkgiTPX3XEoMS2pHvfZ4vlolUYxw7oaTwPuBn/VvfxdmbTzwE6Z7U/2DKMZ6y5OBm0tYW5Qi+Aq
e9nS8r/FW94Qabta4mtJG0s9qSqbd+HWoNmExjbco3cVS/cHdbxX1SHKZwYhQWkmmgQeU48g7j5I
0ZPSoGxv8qUpgfvbZD3su3NxkubAcancufR5xWRVj/sojnTyBOyOwg8sxjQOEfI+qU5QDVswLG8M
wp4taMlSlrmZvhDXBXUqBlIbHyem1uvQSiRH93SUZOx8ue4VorHpuNB3yCWTxUVQLT9RTpUl4KHn
RCJP8oftPCZU9niafJ6k4h8V8dw39sGYYf+tXk0r8XseAW4LEDAgPE+lTMH9E6wahFMkJQzzplVx
PO3nwX1th9wvE8VftvdmPK2m4WNliG+Rp0PPW+/JxaErkq6zI9uzOBuUbKafJlf8Tb4tylsxbvkL
APy+4z71nMg0t+65RJ+9eNu9qV7ZxbdiuYL1ihaWKyXH6ZFdbm0eDvierUc/COP10vbMyB0yhu3h
w6sgQHR/IGn0oIdMlrM40hC9NctTyZnp7BVG++lWWpsdOZerwnOwRjwTS8qfN96YL3wsSV1/SfdQ
6j5436Q15QRS64gN6wT5UsxCcvxXR+HM3+7iy5Id6Km+npJ7p3sHCtg391ci/1bL5XYp9ZdZ+85D
emYZVsIMXf2cNeuHXeTuNVq21F7UNDv2nh7yuV1Jjtuu+i0jsVJ/NgU0wcVP6Z+sW+RwdNx18Dvx
KspX17iVD0ZB2s95TymPlchCubJ030Uz5Hg8LSOwIeiMhfaCIjrpqxrbUBEY1nJSdFp4i9jhUHMQ
PCWPZ/pMEYKqfpEqkX8sTdfv55+QNQdqqtzOBZc1kiNrV9Yv/F9mGr3iJ5yaiKB2Uhi9kb+XeqIB
4baYYMm6CGsLNlyMcbW/7DstvPq1ntv3+ACpgyt/VHLh0xX2wLOIQr0mmLvhfYtsZx7LeppEc9zo
fqg6xsmzo2PVINRz/Y32xqo2rht8NL7Z5PAKQ9NiAgaE48Ha7+REsEeGe0zURw2nb82epP9nlP1X
q0nPzXZKlbg2Yq8SoHEQH2qC3uaUj18qJ5y34VZZtgAhk69imJNcJakDkI2ExbI77zI27aGZjO8T
Ask5keeuuOFw8QepIobOfZDyqrGrqbX6prFeIRLyHIN77VUqqq6QYjizZ9IcZroeJCUg1Ztx75Vu
6DVq7fP7vSjuMKGpOf6tCGwvTIv3pPhpK1LN8/5o1Ao30n5jPCJKFAfwLj2Whg41wxojxNLX5VKr
+tPsjFu3vtoT66nZRcSvpZ/Ai354tlbMe2rWvXyWqSqekCEQLg64AbNuhKa3SRfSATJ1hEq+sfLT
2r9NKxl3jkWXB7V50PYXuabytHIpxpH8oi9u5HFEiUGijfwCS79GuxNLR5zetw+FKD3LWrUvmQG2
BC2kwqWHf5SNCfz/48gbby1NF1wzQT0xlpcoeujwLbJFcVcOz4p4/PCp8K7zWjrZ6/SylpqUZJQ2
XfPxPpDqlkLPSQKD1WBD+JvaECzy007Ka7mW7Ib8W2uUUrTAN/1Lun3/WSd+jIQvsA778g1leOFi
kFk+gW/Ab13lw63t1xZbMVhvrdkAKDdFA9STY+fEYHEBbtb4bBxIqpCi5082BN9gnt3OcOaxRziI
2HGS0DwoB0PuQjpOs6/N493iFqTn1ittZojDeQZPVuMsc3fp63QNXJX7dMMv5pHIIxu+2WsSE6kf
Vm/yMcoIL/+Xu9ilCip4aL6VTneAxe8slbaHsz7jjaKa/cGtpazr4GpJnYzs8UOKMKdTnmlWVehq
NNLcJbeEXL10VffS/MlzQ1l7hqjjxcgupZhucrt4KAnYOFsulgRlzepv/Rvyy1nh86ybmEcA3+4L
7GfXxpydk2pJH2/Gwe/G7Dhkr1ICUZgGWM51nr05Vo8cVZCNPCzlfuYajeL94IeT6W/6Wl3S0Tqw
Fr1VP6F9XvlNplY0nk6P/HFO3GgUc6DV6fE/FiUrt+/7WnyI2FY9t2P30G0V3XfMHdXSZLAC0n6g
IUehhQg6ZkNKoDbvV94QynPf3PEhMvld/42PYQtsUkGF9661Uv3ieVlX0qaZzguLy+thoZXKiLh+
nimXXHuoE+3oqT+2cvd3c8DjcXnJWFevPDq/kWiOOsczad5s9QsGFoXCsZeShAt4JYkJ5AKM00Ea
BtCbTegL+AAQolI4E7UN5VHupH/NP28pw3LaM39BV0q3iX+b0eq8SbKZXzYc2yY18QlOwluu7cGK
JDazl/7kWsV0liYzIcyxTii1raKNoZAe6ozSG3UR8q7sLZfEbfg7spamPNneOJtcQIpVukWoKLzW
bJ4CfiSoPaf4xusxgLCjGoYy9ZdFfrxZvja7IX0ovuH239x9ov7yUxo8EvwfcSO3kkqGd5H+umPv
MhzlNnybW6JaocOQe8LEqJ/Oz9XwKB0g3m40Q90tD/NGcQvvCx+Hdxz3IihJJWzJo6m5cnflveSq
4euhBtQbGxedtNdCSC6dOM8eA6k9pJyyRyTrv09rGxBwZ5pO9gE1zWGxrvi+1BuTXCa0qAloPP+a
Fr0/ToLwyg4yPPHRWKFVTWMpLtJ+Q/KcEh87lVQ2vIds2eItWY9uxCFq+gM+CBIhFShtfX5N4Jwv
WjQvuS99Xil9LKp8B56eU7zpTyyPjM8aqrby2Vgk6fpZ7VkavM4Vcv+keKKV8NpqlgZKLukd7Og/
ubfkc6SB4tAsYCdyvtG0rKcO8NTUXKtpFRgkGf4WCbn5Ez4Edxce1HSY8dHKDnrxNI7PCwoKZMsD
z8VCt2oWd4TlUpAxMDxXwQrazX7KtI6gxQwqgBN5AN5e7jhf4THURj3z/WnIAw4SLCWXMc2JHbRg
2kj47hHm/u+Ny3EvuOhQiDtWnp3JTXyrD2sj3Vm+TW71wLEwDAq8xttqHiYzDeTr0hRU7L2UdLaY
T8ggubQMP/XeVqu5KucHZ55P2ar/KOabPG8/LPhk4c11mnZhf+p9fIY792HKH1zsJHPz4dIRyt1v
SYlPPp3dmX5oCpaknoSVf8O34QBIp4cZ14NcFd47B/ZQxpJWBhX8OoHirzjXxDmxfGu1I5xfY2ux
Ijuzb3g9ZMXYX4kBgLa0X/HZcNgt92nRy5gFk04iN1wtknPp4z7j6390BLIgKuqf1WCRmqSCrc27
zmwFV5vaMQqKL2lKFSHPKXjA+A9O2/pSgUmPlJVQbJwYwh++zoWViVi6bH0ehjNpzj/W1b6R8obX
hD5MrIROE+eATaMtXLrwUiEp8tCusTzh8rwkjGHJWNcqvgGfJJeJvLwPYAQEzO5fJtFUok3XMviQ
TgJLXM43UrvbfEpeI0VsOAT2Wr/Psx0XjXGiI+whzwyySveIGldkoHUP7DZ/kQKL4tVnL3Sw8bre
45mvH9k5jr98Gu5RTXs4jt5tbz6qydua5pE8qQwdxKLvrgWxvcxssET/ETGShQG8R75U7DK14TrP
MkbtXbyC8YLim41Bcv+25NPI8D0oJM9YABk41RmQMqaKvv0QPOPWJB5F2cFDKzU2OzmnxUlmJOWX
nSn15dkAzkLeflWSN+mkNQNt5w15bADEphe2WOLm5eOj/LEUOo1Fhf1s9LcdXtWwnlpbSD9q1u9t
Kogzblvt+lLvJc0uswvb0h0sao1cSEoE2yxfdzWqB6IQEkGPCBvbsOrrs7SE7VaHWSEinqQEi6Eh
BaECHDgVCSkl9zzSLeFPKAXQC3NfvglxVtN/T3U3mGbjKPP4UrYmlBh3LPf+gJWFqu+dBuKgkXrQ
EUGeAAhJmKM5eHvkILesktrbJkVlJWUE5PpTJjLQJMfszVKsH+y8LceqiNqQOqe2UMuVL/UuXncL
527dz75V28fE08m9vg+NcpUk9tNWEKzbz0qiXdgFJ6E/kVbIetXQt/2lWfVgxisb+u2ptp+Zw/L1
qnnRkCJOwNxcE9mpzRBRgQVmRvmpmMkJ7hbyO+PZqdPv0iuvqzz2OAHzpF4DiBlq6ZvcWmA27whz
j7VX3C8fnt7diNrCGkp9ldRfWlRII/6SC6BwYmQsiW7m5dBJXv6Rdcvm7IQWkCuZKyJeDHS4wkw5
xw9pljqYiESei1rFyKvuyVanUK793yFF5rkyONos3B6mDXyJR65ZSUTlQfpHrmIGA7ZPwylI9/R+
SN7G7JXCF1zSKynQfvETYBvU9WNnvHS5SP9wWzt/JdtGbBJ4+XpX6crkS2LlaZIKh7ScYkazmUQi
/SHymnxrdr9prS+6LwJsuqTYT7StM+Ci+TMqRCEj4HJpryJ/uotrsl5SmU84JI55U9MOpen19YyT
M25LPKImdhxzyTa5W1YkLTgKYNwTemfoeGdURQZ6bOXeLr7L+RnI2HUjqCAEyKBa5UFC2k4tnVvy
AYI4v95OBTixTMePfj3qh4qcq48xdPpvqeYdFvKp6OaUnhHWVJAMa1CIzprSBlJG9MMSdo99ILMQ
9MZ+JBWkKsOCQQTt4ykFAygirT5Gsz4ftFl/+3g+a4+mTYTCcaSLveMJOFtxlifHI8sze5l0GF11
uJaxYFmEXT3cSNUodYVUpkOSy9LF7OlaYIwKsfbwfRkXX9JKSIMl39bLoRMcXJaBULhSlHC1RDS2
lc9p51xKhQDxi5NkP6S4SsW9LHdyrrMTf5E4RSnnhn5uZrCOivWgdNpZ/pSvguxonBQUoDzRZI0t
OGNKKnesqU6OctSeTUBVuA+oSD+lQiPQd8c7dguHAy6r824y9pQ+pjLR8pGmUN0RBEx6fEYXnNh0
CUYrvRoGQkwaUgK3HTE04NP2D2Pdndp8uHZmI7Bo9kHtyqtA7+NT0btCdFiXxBlCc3pamuHeQa7Y
uZo6nqtv0Z5iDopee7ab8irprJCMXpwqpgYx+XSnKabUhbaQbaJsbwVaU/FzLXN51oBwwIX+wYGq
PLqUvDvMUIXEjIl56+B1wzNwAtWTokZ7JV1YW2Yacqs5F7hDqOdphI8eZtVTkjq+3loho2IkOxm3
37TFlxqtFpNMGakTmRIEyPhLfqq0rXORnWdOmMyAa1nyNbHsC8jfdGk1llxllAmlLXK74zGpvHgt
3L8MjJOBfSESMqjwb059Vxs6NnSPFzo1inFO/daD3WjoZMvV6sqsgzSKjvhe0Qjg6PWxmpuPNK20
Ca7mfCmwog0QFrJcVOKwzTjClrseJPntkL1QqZIH2ixSGYY1bQJ1EcYkvy2c7SCtaeH0fgrXlnSP
6km71oaZ9iu68YufUum4lXm1EtfIXU90O1yKFv+EFJLozuns/MXTxbrxppd5wOBshF6sDTdmFvM8
ln2ooVP0Eg3BCdDb9GKhX6TFkpjTrA9qtVZf7HI/wIZ9gzK8po5QojW1Vb8FI+NutcXZWb412R18
ktfbpBw8Hm8g3WZmF6laVzX1u8E4S7PPGSCRQWMFcYcVJNArY6dkTY43BAjuzN4nZvXYpsZDk7q3
hlv7eu5e9tlhkqwNrEYJpJMzmSb9bF6gORlqIKPIXQYw4wQem1lQ5zLy+Vb1+rt+Hu/FVJxzjXNa
1eHoun/N9TdOA2ivvoK8ZR2+pkqpycFGihLDTW1EeiaMCeDAEx+jtYVNHWBm84u3Vt2eWhLzNZWD
VlkOGLt8G7416Rd5om00jrurB5kCM8fxKXFpE0y6ic7UKipIXMJSZYzYfdGHSjKF6sLwfTMcpO9T
g9XsqtuzlnXPtLWnviQ4yPEG6ybxR6OiIl5+JRXgu+RZKGneden2Vnc2fQIv8vtyH0wWtiZFaNSV
8LctDTJdHKTLVebdTe6YR12dDvaOJ1EY083g4GEV5dD7pUapkgxwkrbHxaDw5+LUSMsEhp9htXE+
AOOneKFIs/sJ3NZQehtJph9dc6dGWj6Pm2b7WzsB39C9thjutMPZcrX0NfdmIZsN3ybNCQuhnmjM
CtfKuFlws2zwJFY8XVPP/lpy+5CiyCYC06x4d7siUtvqCtC/m46tLwfKAQBzS7O00DKYZh5NhsVt
QhV4QnQ1Khu1Bv42I/Cn0ZjDjpMWuuQhDWLfujSv97ymOr2mJkaBUkBr7eeM5WW245Ts5UneNy3S
SNj0Mfb6qWz7WBuVm3Tdj/VkkTqmm9A3vK9yZs3d9kcAkxpcfvU4zONza/fvxebhT9eYQooCOehc
VTqdFOh1psqLIEj/3hm9Ew5pzwhN5zwBskBzSPHs5JRdt+pcMaLEnkU7tLpli/4pq/0B2qCTdHKY
X8YEwdLYG7CllG33LnJL901Gav1u0fx1sTl41ny2mbKUyos2+NDCskMUwkOmgWvClZub36URLC1N
CcTuXXJ3e9X76c4C4UYDuc2jvCh9ndHSKW2WIfvxIbquOh4Ghy/BpUN/Dt5Rlbk3tZ4/V8lwpw5u
xO5aQT54XJzS3ep64qpax2+0NQVr5dzsbVegl8ratzQc6LZC3KmgynJ0t3e+azUPudM8V9N8CwJG
UDjf6yWH5Iyso1A4nFiJhV4/fy3297UcTi3OrYPa07CWuw6Z0WBhstVY39HirvchRPJs2NS2Glyh
1q42XEfxvhrTk2EnZ/pbD6JjOqxduhA9fLBc2Sg0vg3V6zztvrMS6qCFgcqjl0kEbpGjZtz6pPUp
vRla/jamy0HKNE3Tr5aeRSaB1FAlh8xVv6Z29piu2U1FiUMtra96Wnxp3fFSSRWAT1poNj0Ftvok
BU8ZzVh+EK1UakUS1jOIR8lFeoZ5/QLUdSDthEOKu9LIrKPiJtzhwiQS0dolntKXnJEQVDp56hlm
REuuC4HUhN9kU63z3PFK7fcb+WdAIw57/cHFu1M159hP3cR8LrE5lsHb4HB1d4rR2zNKv17cJ6np
bWJ13vZnrqwvtCIh3nPgsSPSJVIkowhkSz5juodZ2Q9Lrws4z7eDtQ2nTKcuRV7CFgoAoQ3dazRJ
N98qcx7OmVJaoVnURrAbwrszleF6IGhd0+a7DOO0tv1LzN6XAtA5wRGUgV7p0oGwiauFDid910MT
108BtWVTlcNCAOHVPBFkkTLQ2TCISWKdh6p+7NX1KS/76zxtDgX+Uo0up3OFrqTm2S6tq5xnX5mZ
mEwrzr3cBWVCvPO0J3lRtkLFcXaG9autVNeqbkZSs1rjEm2teJz3VMOm6bcbgBsKNsCbSsoDBoDH
W1SY66WmbK7q9VUyFmdTOFSxFdg4Oiq8OJrjA01mnN5chM5EuzBO45nT+kC/gh6MtdGRebK/e3X5
klXmBbt5xi+KGiq6nWGe3L09/B9n57Ect5J13SdCBFzCTKtQnsWilShNELLwQCLh8fTfgv5BS0UG
GfePHnT3NULBpDtn77Ub0R2XqRoH5zZK6SIsnscQzxxF3A2ySSrqHcL32fL7daNXK8Swp9EMFYJ0
ZtLM6Mp9L7t8V9stH5bZGTeRYZSBhjKejif7gm6MihXDnM+w7KrDNIba2rXH+swQkUcj19wfXaFZ
J8PlWDb7I9pAp7a+TkRWjetMONlLJ0snaDSzCGhRGDsT6Gbg2kNPq6xzdp07jGvLIEkhy8DF6XFv
r3jJNKCdfDjVVusFdjkrngb5yVrv+vRWly11UmJ/5EjSOVZ9LlAVrk1pP/tRqdOjC3+leLPnoem+
6Erl51yM3ckr4uE+RBqzt8tCHUeEjDdwh3BbtFSiHAcfgZamY2B0Oj1bZZXrKOtDdBcwFGsMwzfD
7HrIupOBv5Gbm5QYv02fFNFGHyJFe5Cj+BohdnWbJU2RB+PEaOxa6NCWm7DPh9tyqD39s9RzNIEw
G+XOFHJGytyXSb4ygI1tKmucb/KYAZ1mUXexotQ91uOQHmNkvgeVNSooxzBnzNneyW5Dds7TVIi9
3/bON4evahU7Ybapk9j+rMZa0XMTSfjslVP/oKPAvPecKGMfVWoPSRW7vBHLCcxCjDdGOKYHLy+7
IE+m+JmvQG5gXqWrxCi0/cTujLq+owVOKFMU2JyXB7MN72NR1zfe2OPvKGN3pmKujw+dV4lw22io
iJApefLB0ceOKpwVPwv0rxWHoiSmXxEVt4rTaXVw7Jm6hNWmd7wLGfRZ26waIzS3uvJc1tKpPMK9
qm+TnIOxQerrOvbI0uF05weeoUVYDIWgJoguIiyAIw5u161dNAgrfRTWOhsq82D3afpAmHIfhJxr
X1I+qDU6KBpqWp3dTZVh3jSJ62+0eBrW85QIiXR8+CSFC4nWyKMSfZg/UisZR5K7ogbeV2dm5kS5
zh/ushreZW7m+BgKMw1a5NBB1+VzoPQ4vqee1tyFLuIeE4/JVpJPexN1nvc89TFuElkk1cGfZQEf
zQyNXwO2SZL6KnlnUBo75bFdbrTUeEmavL63ZCg2ch4+ZVaLHtGNtY2Bf2QTGbOHxoIaVNcjN1Rt
X/PpSNo7blZtya4poCZE9vQlNdKeIykbA0vEdFT9ivpO7aht6iYq0Ed7XrHwiydrMuPbvGROyxkg
d3VqGsdCxGNAomH+aDB6CSosBVsxWwalcEfEdKF+tLqI5kxKRTnpEiSyU6XwoujTzezXckMnuz37
TpeeW0h1L2iUxy1EgO9lCyzFgd28lp3MAps3uB77Ud+RudIeG70eT/rMGjDrVb9rYlSZtOHNBJJz
NRTnZPLbde3hzLFkH53HBjCIyBhUzD/IIjHLBfMcWccmpr0mEXEjDfDyFw+Q+3Oj4FhHs6DvHNsc
0Fx9CoaodVbKlWKngCxtWdu1h9EiByjRyYzqjTpe9vo+/5xGLgZBy+u+6DmB1fk3aVvdgYw+COBu
PwfkiLich5t+O+ReumuruYZpoeuB102/OlMbgiqyzHNo591Dl0V8LxbqzH5sjB8hy/kvuhfRVvpK
HnWg3yuPCIPA6JNnPfafs5pR7BSkbqTS2bhx3p3lJOW2B7vEGalm3NnetO7DuEf7Otecyqid1GVE
6mJT0s4RpXmOhzEJwgYrU+Z0AuAiz2A22aG1EV84aTScPlTh3Riiyzf1LL2TlYctHd7WZtHpF0W6
nVJkGfwhmLXE30dAv/aOzbfcT5RURVvZ6zAlCrjlC6eVazmMW2YKkVdt4IVUtaOmY6S3DvWHXtM2
c8KxCAm+vqlmf5EwhWVg1HX129EpxhR5UxIUiLhbLwsPhWyMVrAoHHYzFcWsbEoZ1UUWTFXjnagL
Z6u5FAnHsbk+teZIM8tD/exwfNwUNZNB5o1MxqkRBV0xRoeo0Wj/e36yzXNE8NFgtEFkyfgBJ9y8
IYKnXNB0wF+FKQ/5NKL/LmBBIRHvBI6VcnoKocGzFWG0RmO6HVLvUxU57YvpOukzkxGyMh2gTiZi
cz3UDJqq4MPU/b7Z543JQWdM2Z2UdC1YlseV5iFviymjrYjvaQH16galQdOqLh2GxXXocNDv0ckf
O6GmYJZuu4/dtt+7OEEvRVsycch53kuH4z56rG9pavb3jHu01bnyn8I819mhR/qjlYBjYN0dd9Mk
+yCdWYMSb54+J0y1X2b2YMhA7SiQi6B58HtULnWs7qJE0+/j1Ka5z7IF5saSbDBU9auvVRl4ef84
z56/TQ3qFWEr0K1kyl/pbZVA30M1RjhFv8k7D0O6GrX1lBfkQaWjpT5XbopC3jazjaKNv9Ycy2Rz
5XeHsoqSaBVnAwIdGeMSsGlJEo5CTXxCjB6K2sDj1zdPKay7U1Zbzr0sGrkpVOSue5n7D5FRcpbJ
eXcl+8hjHzs5cqHuaGn5bw0MB1oBs7p13VQGVe3ahyrqu2AM2XF3g6W2WFC73YAi6gZHG5qRsewe
2tTRN2bBitPmZnWjR8P4GAuTurUz0a7UTAjNCduMyPTjZ49w5WOt92ivB9F+ibsqDfSmRYoTlzrd
dekctA56TlkY9l1LMPe2zbrmaM0zDdU51vZJ3E8oi3B7rcEeTxcE5BTyu6laV26f7/UOXGleJwk9
Uiu/L328GxEQsbU/IGccpT6vCLIRZzIo+7OY++zxfZ/TKzaGvRiP/jKuXBmdrAjOm1v6zmVOnJFG
nzot22Lp52cn954qgknsuDhGlsE02vbBB1d/0zYD4wDnG9Y/+5q3buRp2Hl4dy6N78Zs07R0lyX0
E23d+2kqOzn6g1t8qmAHECVASHhOsQIuPa4QmbXmWasd6/n9n2S+5VPCwAPDkz23BSbpX58S1peu
q7LCvYAy8lkK0niLhaLjRNsO6MibnOpmaMJIHl3qkfCTHjRvym+jtIg3lj+pbcNQpvBIwVsmVhgs
e0hKXiOt4dJzdlPnpjutKLSNmUjqOG0iV1bh559U4/kHSivfoFehHwVv+VHI71ueNs+EjYcZ2xWv
YmBcyiyeRkjaHQMLRYrp59yOgRK88abdkDb65/cf5VtmS4gPOmwCYZtAfv59khUJWVM26d1dpibv
q7Sq6qAViUX/vs4uxUjQGo/VW419OXwp5jL+wFL65ov83+X/fPl/WfjqPp/6Pu38C866aJUP0wlL
EyIhmql28mRlH5EkX1lYGUno5DE5cWZfSE3/3q4xetwcmdR3XdtlN4MVc3CJlPsBiMFYvr9rp9nC
YcP8bdjGq6RO7GRRYkVdeIl1VMHUjnKWaZk9lH6HYPZ2oApKEt2iPaQ///4LffsO/3fp5e//9URL
28mmKLe6u4ImI1wZ76tRGx/xh976SkkPc2ErAlaE5vjvRaKuMsnt4yJs1p+0Codzlj1klvYDt9oH
7LU3LII48ai8OQ6cCeJG/70UyYaVb7CiXWL2gLUrv+pTt5uT+SNz5wLHuHplXMezzYWFAAjiynU8
Vs4cetYSaogggGA5Glg2dTW/WZP6iyrXfGKZT1fjXN8qhF7vv7Q3nieQSsjVNvsWQmiunqcnwlTh
84vumnJXTeyap/w+rceniu7Bf7+SAYNTJxuLKeYaZYd9jNNwNkd3+WSskd6dFIKQJMUTQaHx/Uu9
NUtDjoIkI+AgAMS8mlvKdhrl0JgR5GMZtyu3mtk4ztTQTek7GPIJpCnxhG20HIOVwuS18SVbET10
tY3FKW2dmUaDstVrXqQ+dOs2Iy6i7Apr3xVueeLc1FzyJK03fjVTW1T0GspRyzBo4lNuqHKiZRiw
teniI+7xWx/lX3fmX5FW2Nly42aj/Qcr7lufhMWHD0DCWdJOllX5r3E8Z0Pp1nobY7yhv5LbN0oP
L7bWXyyz/uBFvTEJM4z/d6mrKaOIQqdb6FsXZCer3B2DMCw3wl/kc0gW3v8ojLcenaWTMYI13Xbc
ayBgZSexq0TDfTk/k6LezCkF63Y7A2zXkwFZzaIjo3FnoCor0BFNCP1EiCQu/ogzYC/8sush//dP
ubpvm+JV7TWzd/FCkd87U5IvHk1tXfQpyh6c5Phr5mjnKWqAUVg2aAcQwkKCRPbp67CuKfWtILxo
G9U74dlGzouaJcKQ61cGzlqTzTXspLUMzQFpOK2SXkT+2hUpeaNScurDzniKsi7aizIWW81W5r2y
R+97WJfYUUwfTm3oTIGfDmyYE+J+/FrVgUypa9dT5W7UXFXbqrGHdZ1VOEhyzHzvv683lhPf4k1B
nmJP8pppWBD0ZQ6We1FS1asSlY9Tf0Qrf2MP4pPDgK+e9gkO+6upt0lFO1XwWS91uRsk53tZ72ZZ
IgjZ61T2p744zZEXvH9jb22q/7nq1aY6bagsUUwSFxMz86Ht6aBgvCyRwSMgqnVSEKSrp0GMU/5Q
hjUHBKOg4fj+r3hr6BEQKmwbxBd1iqspUnbEH0tY4Xd9RVKT1j/T3N6Iwnxp+zSmMq5/f/96b+1M
CGEw2TW7LNyvUOGF1lVh4xnpnWZHqM4LW8SYL6S3aw01nhsFSVDhB3bbzFvHakAqTDBu4PTATz74
JW8tuD4JfEvmGjPBdRJfnOmFzBshLiGSelTGUj6kA9WALqhpDtFipJeoQwLIP7jwWxMQNn2iQLm2
Tr3pamL1y9FkCYzuotKP6EC24Qa4TPucpgZm4fdv8g+r5N8pBo6Ch93wD8uV7fq/F6M1OmRlN/6x
9yXFzwRLA3IN0jYw9qvDcoNQMzbMf9Sjjw4NZFtrD4p2M9aQLvyBEKtzk6Ct7pGs8oz4B+HQ7mjM
0oXRN+//2NcrzvJb3QWc4IrX4GU7TKNC78b0zqumyzCUB9PloOTUJ2X7D+9f6vWsYujsQvgGDd+E
iny1uNlGRahmRn0aP1W7EoO3ZM+WH2zpxOt5xVxwHQ4n+oXbe/2F6aVvKGU44cWqMm9TozlYJ3Gb
Hz23w4EUhe26H5hdnTLu6AB6s7mHQh5RmUBcm9eLFLrwnNuyGOxdNNTe2qy+NMOTg3iL8pd9aqXd
b92OprszWfOmzjJFGU75dP0qYlZ6rwEA4aV0KUy7ROKA30VNnb2eGl3uBjOx95qeovORRlAMnVp7
Q5PeuH1zVsILf8Re+aMKkVQlOGNvOIP7lAvrbNsV/drWPmlehD2zQ4mja4IFU0eVllh9umFN89fS
QnNcuDPKWt1GR+766ksc1YSjUY90EGDKKsgkztv/+lqBLsJ3Z0SzQyao7t+vnY46BcjYmS+2GG3a
dBRkyKj78f5Flnn5nyHlkrvAamD5JpFe/I9/L5LXuu80tG4uSWnIY1JW1Wc1odiAzJKdW79XuyFW
zqqSmf/BaH69ZCyXNgADLYxJKiJX91eFetZ6lpIXInM4+gwgnjxgu7TeFx/UcdDnIKYfNFbVB4eg
V+PFJTKKjTT6AxIebHE1Xirld2nVlPKirIYenYyqICH69oMJgPPU1bMVPDvdJ7CUJDhW/etnO1KT
qFRN959QswhRprFDHfqraI01G94HU8EM7dirj5W5s5LmOeurn44aaOKQpALyfgMMInATT8N24Phr
p+9fUsEfVGuqCwq3P+rupE5OIbF79RrmnjQ8OWPkrJJsPudSBwE+PuhT0W6isSGIzW6+QtTANN/r
XmCW1Q5KX8IDjwhuXiTBmBhRMAl5kuOIpi3KQqIA68AYst9ljofKrKevfj8bW5VhkIjCjMijwSlw
VmuUtRXoJdnCw65HvUbfJjc6cZ+wrfi9PTr6BBZJbIU4zRskKlHrBlZq3A5md1bDEsspjrkrvqO/
NA72hIWl8e0Y6wMtW0uLntw++6nl+ne/tx8sbz5OIfvqRGyEq54jHzhH2/T0kKcMg/zQYcbMrO0w
Vxe+7K9louSqybOnRm+cdaSnM+axFqdCm7oBSpMderADbeBbT5qHcAk2F1OBgKq/Vya+iySdd4QF
Y7fVfAy4+Ul3tG+pZ6P/LX+4dbgnEP1cav03eofzarC8s+7NIS3hao0Y5ZLn8g5V1C36gxem12Q1
FNmjG453NUku4+TuvcQ6YfUhLrR+oqtyK7z8oRLz2i/LG7giNP7zU+RFVAgdY+fpzEmlh3/Je+ot
62ANyaOIph/krRMm5h0Ya3gq/edUm/uNY/jJDkrPTBHeRHEv98RR3XrOuBvoCxe98yRzEDqlToqF
ntJgDeVNq2VfBhe0Ah9YF4Sp1wHSax0aXy3ot2Qad2LQaM2nSK19PwsKuzp3JW7dJFS796emP3yk
v+cmxg/cVOI7HMCw3qtw15xke9+Jwb7ZIXJ441eUUvwetLVyvlnVV+JrUb/462pZwos6EHa06AEW
Txyp8Iu9vfPVPUStFaCdrepJJPdFMCI3qhKUFri7w/IuHeN1KSuemYY9v4XcvnMQP/Bfeqn2iZZs
RVn+8JSHec2iHv5Nn+d1Od0DM/mGl3dVztYHG6rrZfbPTS+1ILBUBG1cz4oMcD2JXDxfg9h6Hf2G
Vr9xSeudUjIOtAaFnP+FuvkHV301Gf+5LORKdnHg4szrmolNz7Ksx2w4w7CUsPdEcZg62sq0ocJT
YVDBNcoSZpGRLxINFb94dVNt33/h12sRvwHF6bKZpjwFzPJqLQLiWE5LDfCscj+9byYVn2NhJZ9w
F/Q3/azEDcqP6thFc/np/Stfb9aWK9vC5DMj25I68dVStHDWkdS049kGh4K9kpijIog/oshdH0+u
riKu6hxuXkcj+LuBfJkKPEZzX3bNox120Oa9neMPL+/f1PK4rocPsRW0GExOVbzbf5d24iCYlXIC
2xBe9Oi6ho+5eNcr6fLVYJMiQ3dJb3tVmdXB15vRHCePaZuPO0u13QUEz0fQX+eNhZRdAhk3S14b
/1l+xl/Vm3A2OqjN2Xg2i8x/mIDQnIypTXCA5fCwlbLWxhA5B05/PUJ4c+x2qJCi28HzrCMiBRa5
BNFX6GtUQXJThIdBRuhMe2WqfeNYU0KRQloPiMW/K89rH91Sk/iUPSM7zUiKnrRSjoHV9uMPuLLh
i1W25fc8pcUXllxoBZxIIyM8nS9umHe3tRH7m4ytaxBLW9sm9KrRz8T4ct2ebvPc9d81G4FIZA/5
cRLdhCGP5SoqNE+txtKYV5SD2R9Ag7yMVlw/i3ZujvxO+2Jpbh9MYVJs467EV9m2zW3ve/2+Ryld
Ij6ySZjNHehysHee3v+c3hqdf7+Eq88paco5yc1wQOE9fUXTdGMnrUY+iJuvscj9auIsWyW59wHg
9o0v7J9Xf3W+zKCsU0z2+rMchp+c75/EpI8fTH5vjkuic/mwKJnQx/j386qc0nUJdhrOmm7T7o1P
tps/aDOoOfcWVeS395/jGxM85GzO6FQqPEO/Lo0DR25GHGL9GZs9e6aQWmu7spC1qBWOAVII37/c
G7PAEnRIt3FhS+vX64mUukoMq57v9Brl/0BO4FaGOoZLcIuH9y/1xrtawqGWs6gP9Py6/FKjF8tt
TfZn1RjeY6ol4GSy1Pzgbb0xV/s6gV5sZSjum+7VF1GZmlFFLUzABij3RSEo2KIaKX4C1TGPvvTT
X+/flWG9nkehWZNOx6JM7fi68O61LfIDJ27PtLsU2hIL5JiNRmK48zQdcJCLNieskcg232ZTO3GU
XNEUOWmaCN7/Ja9eJcduaiz0ron+dF+tjwgjETLrnbgrvFg/FXbkPZmJ4W5BTM4fJQq9mnKXa/k4
//509xgV/46J0lCcdbPCOfcyvhDFQU4bPf9UIqkyKxca31g/lRMI8d7kO6aB/V/TpATfKrufP9Gy
Brixq9dM5SRNqB+b51H5092M6nUrcy398f4jNczrl7tchtQXqrGWwyn7elbzK7y7bSLOvRYPHIGi
38Pc7nrE6iZV58Ek8MQxxj6IiuGQ+YUWtBonVDng2Xv/l7waPKZOrwzNN981fcDrLLfKx6Ey5mF8
8afkU5+098ozP3ip5tXQgXXKcZvOH2/WMCksXD1TF9KSQynYepxaqe97dC7ffaPpMpw5Wo3Aw+jr
l1FvrENUTwuHDOXgLIp9KOzxokkLp4lvNuPJ6rLmRokh2xUzFQq4BxFlNgxAN7nUsnPvJOqSRjWn
lKSN9xb7kx/CJWIFGFxl3GdFo+3ef3ZERF6/RnauBBL4ywCl/Hs99SDU5FwXau2tERqPeaMdkhT6
39whh9UmbAFgkG99U65S3VlpgtK7Bj+8TsOXpGtO9E8ugMygWpfddnKMi9H1cC2NO4HliphhaZjf
VIMgJ5fmTVU2CULImP0wRo/2cxyDEhHZrqncLzPL9piqs12Qg+70t8kcPkzTpyZGOUUV0By65zhW
P2x32jg9X5tXbYcMqTc4786SD5MoHkuvumn0cGNJsWAaGme4S7ukDBaEOfVLsbCkEGLWxr2Y0i1Y
6ntDRacekyfoQ7Ke90YZrRPuPXPAY0LadjJxn5oC6wS/xxihjPz0x2RnVPEEj5xTfxbvpiT80elo
1iHEidbaux6og7jFgumjJUKVOHPc80qMRtpPZ77vw4iSdnxQoQ0TEnxYF2Kv+GTCK8egRXfX+DyY
9oueJsuGfZV4Bggrcd8jcw4TbcEchQZ5R0qd8AAvlq9ckFLmOsVG4A0OhbVznEWgiV2z2TQxYd7T
J2OAQ6aluLVQcjth8rn0op2TTFseKqIhZ1PzkLMeTZqOuTeUD/7cHrvCAGCD0MgW+1qT6B0/i7n+
JM18H1bmOmZj1vLIdEC5I3do2JIekP9YYmWY1GWwLEyPSM7c+auNK2DVpsbntv0ltfLAQWXX5uVW
WD9lbw0LhougUFzH0+cyxCDfYJcptFUZN08KQuzsuIGX4qfipSR8hsj11pqRbTD3UZlQgQ/tceWH
zimxi0MUz/DIwq9djIk/zXoyvrAWm2obWvFeV5i7SJ97QNBzX3TyGBXhOcqN9QywrywuPPh1FzaB
WX318WLNrf5sVjnNtsr9TSoPZtPySy0XIpFY2bJi5yHMW5y/d8ZMXSRy7J/x6Gz1Mn2kHBqtHEnb
tzKO2GC306IQ9qjPNmqnYXQTzXhpvf5p5rRtjcNhCAWgBPEc584taqM735sftHYJXug3njvhUOue
hbIvQx3inFAvNnVcXW/hgZDH5rh4kNnB4kpsWnwiOEsMvz16Sf1ohO56NOnfKAQgXHZQdP7krc4u
OG0XNoU8VWyiNVXeVmnz25Z//o3Ua/AcmHvcvVuRawc/M/HS8CR0rN4rZbpfOxWBnyx9JkIqHS5L
uKZZeJPi28x1bsM4Lxfj3RemU4T/6T4bbmaCb7DBgFEfxcqtp61t6j9t+EHKxC06sTQu7LKxNYI8
tNGK6sXWW9pCMwAM4zJ60b636svslU+h4d6kWnwrjQmBLAZNPQbGOfFVRMYaXdQa7wK+a/6MhhS/
xrlHUAgku3mSHnQaHgYhJJeKf9Ez4GgyY3cqWbd1v+ooujk48cPW+INc4KEGkYT34x486d6g4kX+
KRAociCsewZhfEzcZlPnzr60cXLEIMvVeGt2sVhbsfmyjHrd0vauwRrYYY3svopFVu6chzTZicpy
djb1RAAd46MK032pOeD4nE9tDzKxrp87Tt10dQtkyh48CSX1QFfmFwdlbSqnTRWHxPAg0/aXuU2j
/tvRQhtrieRcNrh/BULuMevQuTrOLos7fOS++F6VBlgF2tqOdewA9Y+YzwqTqIUuWs8OGHjNvYly
lEhOjh5tHNNbx1fw2ce10yZdkOU6CKJU6qs+NO7Cdl6LEqdXY4pvMzwBHS8PQFqqeXbDDsf25U/H
b+ogEhVK56l+iV1Eiss8VTTpXlTpJo/qExsNmBn48jz9wE4FMFwhD61Uh6ZF32kVJRv9Qt4Uqj/M
rKBUCpOZCbb+lpcx4zvTfkWZ/43+xEszVt/h0NypTn+upXNpTcTHfkX5X2gQIzQbA/tg0/CO5+kp
wsi36sXUL6+c7eggspOvz9raB8h4HN1hQLdUFtWpF8LZYaJlxI1O0eBjCR2YOgzeVtjWk55aItCr
MmW25NNn0mnllmiPLtCowDW29xhVAPpizZtfUkOhoJ98y8tWtPx1KlOtV/yuqjo/kdSRPNkJLNNO
4B7SGxmhZnUl8ca6AFHAh6Gw4vTpM+tat2kHIWFih94pozp7wyX6wLSEuhEKhpILAkFROdfHaGe0
ev3Jzuv07GraHMwg+o4DhdxnJ2uGnxX5qcYqEVl25MwRokIuRs7aJfY7gHyQhCtMMLmYu2/olca9
Zlvj1uq76RSHkG5AeYFVHUcoO22cPc29SWLmFI0xdLXqeVBY17PGpqycaL/10TWpUBmaQfCo7ixW
W2d6GGPdO02J5QPl1N192kfY0nthI2btanmKRybNQVb1ZzTO8qHapHWo79IeFben5uIH9ZsET5+x
8/kYhwSr15id8NHcwiSlaVVPj2xfQZxWCcGS/rCdGnk7mv7dUKZrhthR1uapN+DHkA8aTKa9a0Vz
m/nNL80dkGTrWGUMw/wtve5T48PkLE0iInUjPirH/o7+i2XIoPMzer/LlEYMa25WpmBs84NjqPtu
Ye0iYV/XS3Ks5wRhaX+jkEiIs/+oRXBKUFxhWUaClBQ9pk+gR0D/D6bCaNDmD7msvI3mJt9bCzZW
nHZf7BEYS1Kgv52G+dItLjAiPB6SJIbak6mvyCfgLleXiiSXVWUNWNBoTq46H056hXytjZPdPJMc
gq3+U+Y7x5y1cuqH9ajAQaETPBTxeKItGChIDcRiRXdlL++42/2A5Vszm7toDp8Nd3ZOjebDPZ+T
vRFVGkjp8El1HjaJNs8R7ehaYEiPfdpSgC83Uym3Wkd1aGh07caH4N6Oxk2dmPdYylYZkwtrwmaM
bOCybECXdX4s7DUmsU1bq03B8buQI4inyqVqbe/SFmaPhPw6abtmqLazNeXI2KEaTaQu5NxLhsk/
JHIOHX/aVc/WXFA0GjdRxHBFvDcN/mc/uiAfj1cJpXmjcTe5DQ1o+RPnQr0o0H5YxXa6bW6qqWCn
I3auH26Xv065YNm6FFN/6KMWytAXWXdrldkboiy+kRaMldNbdmjzQqjsCEp1K7rqYf81AfG1vN7K
CxHyNPveq3ZR/wsw3WkSyUEmT8tmrGE10rpy17TjrtfhgrTRuVcZ2KtkhX6NP2oo75SOBzbFi6t5
O71irzN46vPsilVm/ipkDAceMpNDyp2iRJp36nc4+Dt01L/cEhq31d/x+5Z9/WBqgZBAwdvPGv9E
4SdrMwJJzTJXGfbCgIe9c9/TsVl2I2X3S6eZlvlo0wEwI9Znq+nj7aQOo+s1JbrqKF3/nj731tI+
sSUIyrramML+ZE6sd0b1267GOzp7d8umKNHmUzgABWgP5vC1s0lux7VJUSBdCeZHWk9ksrlbi381
H4Gig3GwCuwbLuEAdDlRbRXhqbZrsKfO7xKWvTs3AX6ilXQHXFuwCOLmUzraW6OnzeEgE68WItS8
zZr2CSvkyfOa7/WkvjRRuW+wzgzVU94iycCFtsNuRc6ud/KVxUnoZtnmSy39num0o7BnuMBBgBwp
jgms0DYwhRD+h7WaG+CJrrXxB7EfZfcoerE4TkO/OAhj2I1ifjSFumg+BjgLpTMPfaTFwjFyEXht
muZexmwtBtz3bB2FXgXYOjgt+tWqn73HUWtO88QK1kW/cNViS59Nwiqw5Q5ddnFqHIhM3wkWr3GI
2Uzg7GjbQ94l/krICnOMNDeDV+zcYQ4STaxyx7mN5hakC/R4jKDLlogyym7Kvhmhs3M1Pk3ozDIM
Ys/aaiEQHCJxNAx6ccEk4/S/7X4GWhZuNAtbtzey72vL+zz64lUI2PlmCBc+6cZ4uxz9InZRCTtX
i73KKuUrwgKyZ9fez5CxWYqWU2YbtRd9UsdSn7Y5Luq8bo/LKTTR+t1IZhnm4YtfQZliapUMCZt5
GA15UJoLzj25bct8n/fmU2WM9zGM69Uwj5fJ0X5+cHz+9/BMWeBPtY6dGNYI4VlXNZAmG0Qkeks9
AqsyyjmwPXUHHids4pWLFFRicClxFL9/0aty8nJRy9JtxyGtxKD8cnXRMCYssB169VhqiRZYFdoM
yGnRUOyyWXtwAOgzbVsfFFmua3nLVQUno0UkQ4wPOjEexV+dhFaLEbu64Z9bFQ6GVNE9T+HeprXg
HLjnVuOgpmMecw4Sr6+S03+r4b36AUuJ5q8fkFaz3jdx0jyqWnT03SX49+xxaPk/7z/fqzLzqwtd
1XqswpWjrrjTIj1W2cIO5NiJuLLIh5Xsznpqb6rqIz30dRvx/12VCjoEB9PwEK78e3uFMst8Bl30
mKEAgicmVkbFmTwumEj0m6k+luBUW/5yRrXt/+OGF2UlJoGljH91wy4YgQKpj3qM/Z3ld/9H2Znt
xq1kWfSLCHAeXnOelJrHF0KSLTI4Bxkkg/z6XnS9dLkaddHAvTBsS1Ymk4w4cfY+a68nwEeqyS9l
fal9ddX81tPFP3yc/+dV9mhSIle63FB/vd+oF0lW1P/6oRk2hLgvPqrBWDPHVqXO1o3Fh1V1/+Ai
/c82HsGb1tK4RBDjKfrrnVatgMFDRPkT7vv0a3Ks6uhBaznievRhSErYY/+vS8vy4Dm2w48LCFek
J7tchf91047kiDodA9KUYwTAiVB9MdeePSg9c8RK67bFP1MUO1dSIfTMRv7DRV7ez78JmcvHSZAI
egmTNXiG/v3H21JomBTGcBNM6WcAtjcx1W+gYbiHx+KqiumfEsX+41MNyDDGke4xuEA2lP/XBfYX
u1Qtx/yJ+eB9zoY7qOluME9919+7pt6X9s8Q/oNa+58/0+VDRd3mP0ax/u7/GkllER6kwkcziNdm
+x3W8LZrOjAeo9uaqWyahKPxD4HNf/vH2Uz//afa/35p88avTMXh7VHi9lGsBz12rBra34sDDiuI
r5LeTfozkAXoNgyxdw+WsJ/kqP/hI/7PheOvF/LXg1QGZBvnMSzGfKRRmlClnxxYNLb74MHjUNXJ
iHAP9+///cZeNpn/dWexXFk0jf3QRoZj0fpb+ZtFIjMPTzh1jKZPARUmPg1hnvzOXWt8+u8/6z+f
WhJXGUZzeZB4nv6WkcAIpSQcROajnTiAT0gKX+ko88nGCHNYaFix/vvPY+bsr644b89mNAArODN9
Jia7v/ZY0xuUO3q+89iSGDUH1jVScLeLkfZOvirJQdpIzolsC82r3xevZB4e4lyeog6QreFlu5wE
g+UPmphXmKD8MoY61gFnw/jXgrtCpyJvMdmbCZ0npv6PRhNgfbYuRuOfo7I+WYxvG+DMqmA8FSm0
sIoxYa3T98SJbpe/sLQLh9wEredt40wfOPpfI0/80LP/075K/XTXdNY6jcEtT6G4jHF5VOBgkpmD
cLC0vEGfUztWxpffN09Ciwxysd6OZiV2fjvfuA0A4dp5KnE2rdSU3Ts5UHvr3Sy/J4IQi3G4mFlz
FMI0V4GHlhf8ojH3A77kUpNlSUT0NfBxF/HdqYZTqKMHHzJI1OSHuBEQ0bmIIUEzLvEcQbu2nQ8S
LW9SR22z2TwV5edCQYudYNvodwu91wc2TAoMSEA4B3W6pll2NK0fUnBosEYHS82Efgrcj+5jzRIg
hAVEvn1henfbNZ8lboTecg9qgO0fBrsm754Kpzor+NOrpCxv61FuFa8jmJ+T3Hi2w+TGgjeXF+Wu
o5yCRz/jKarwEq/z7CTs2txAOKe9bl4b9Tjn3RopZaMSL9kbHO148Nq0vWltWDOdLS9mxefFq7d6
+rStsdLU4bz6CMjILqrC+Oy1TAIbHN79FEIyyUmqf0oYefQsmG+04glqn9dO4S6DGzC38t0QcUSK
GL/4c/WrCVxc2mxZebqg2ZHJgxIRsZ9SMcdiuM0EhAzAWKFcgGaGWnNEO43DdGaU42bW6hxx7O9C
e5Nr/wPP/smxvoGNrssRu4cVbNO23ImyB1jMERwgumt321Ea12YqyLDOTEwiWCpz++R36lnp9lnM
uoAeSu8yq3yIN6EN7o7TtOSRGD1zU0URQNZ+T593B7QjhzIJAAnK3J09PSxXKQDc2FfR6xJHw4sp
anBITfLtgjxf5d3wpkCZVKG7g0hrr8P4OLX0OaAw/xj04TbjYIjDJJvgLuhld0+UBfVTH4TtTVA6
r+PcSaIAuLR0u7djHh3quTrZY/4cOqN7NxStvHRZFOHngvYyevJroSoAvavyEyO/8cnrvOE1VZCA
WsG88zDG5suQRCUI/Nic8kfHlO25nsP4wTDccDMSVvfqDg2+y6yHF9FNzrYnCg2nXYaKhKoBV880
3vJCAPwp7GFbC8fZpmM73ZW4DJuVWxjmA7HaejOkOFANP6GrJXGD3pgTyvceqwcgtIybJ914Ohie
/CVppswcfrprZsFbNQRoJm2loSlBynn2R8JalTC5Bo0zR0fT05I04ta5hEHNh04knon/xwuIZYnm
8Ln1bbQZ0XT5ecoJrPUb9yBpPcGDiB+dpFvNzQDHjeq0NYGFly0KmYe1Bh4kEI/eak9tlD0yS3RK
0uQqJflYTZB9B3ZTH5iy/4V19NU1yn3V5CebWDeZ21ujp1uV2AoFx8M/vrTndRs89Fb+XkfRdSZY
fC2U/Rpqv7rw0HMDmqAlmEbaBLUNX7tYqJzEw+2IOT948bVKHKQOczWOxbrrn3yQVO0w7TywFoZH
QPDygBZUR9ZDpv3PwCrWfH+Fq41fCs/F3KtBWkBQR8DiL4u+vANJcHHbUzI+VEb0CgfsrZmzW+Qc
1KTfee/s+UvTrW5VTkCJTchUYqxcLjpnporGqMS15CYv7eCtDFgbC6veE/1O6nenPVlGcGtkRDDi
rGvck6n/JEOkU//d1/q3XTsCcI/vkRhj3MliAFyNgQnJLuWonhCyvFCu0/CZcY3a078IY373fMXd
/VQUkodjl3Be7Sv9PWQNFAZ74epYG9XcLm8RiwHjBg8lZgwnaL4xFa4p5Gqt7gz5ncvgjvfF1ejN
00gGBIhZM36Iymq//OzZavd2oqMN/kCxvNO4Xdy33boG2Cfdh7YSJ2+MKYG9Eij4lMLALiXH/urE
q6KCEVPznITdIUD9rDo723V4NrDJncrGHk5NErDMnyzre+o6YmeUXPiM1FmAmIdiAwVu5xTzweOe
41tCuJErvtzLUSL5dZHCln+JSq09zYRFYcp9D8riyG9TqxIPfE0cmPk6IfCqpsXmDxFdJiCjdRHw
hwRfgEmhp3aiO3/gm6q8gL3pY/xVe/4p220faWjlhuzxiJ+G1tvzi63G3Wj1K2t6WL6WfPflteBB
f+EvE9kc+V3flR+2Q5cDTpKnz1zgvkqfsjDdLD8ZrXxdwVaHmbLmi5vZXV5pKsxbfknGxN7wWkyd
vcvxK6f85heni/dFRQN1ouTvTajDNmKXtl6MjGDKOtkaXQtrLXwLaQ21TQQnztlJx9gGnlx+BmEb
F34xhvYLI/vRnTPzrmmtVEJrauI7UNEh+h+HqLDZl0qchTdjkNf2uYmHl6S0Pr3eBSHtlZe+ZmhF
0JWNIVlbFFFWD/BFzzbIzwYI2Zh8FjJSMNpmZ2P3eLsKIz+ZmSfAhiwGeXLTVyJW3/Q7M2ih3dog
xdHP5/eBnXiVRKyglke7MJwfMXHEN770IJBO09ztdSlvpUiwaQxdz0gdJ0TYbEXJ0xxoeztz8FpJ
9vF1kKSn3oUNGBUT10F6FGxGke8Hu/Ud1NXcOCOmVSfXmIaJbBJRyXURutrm01L1Rnr1JGDfIHiJ
yQWQUTK6Oej4mkVm+6CF4T75UGvWEW66leDP1lnf3YsQDm7mFlfX675KIT4rdNm1bYM+0yr/LO3p
HSNasBobQn3GMibGLbGfi2pBdenxFmNO9SGi/DWcDL1noKZZ1ToEc5uMwbrJ7Rr8JkM4/mASG+vQ
XCWCsz9OgbD2VeSgXgys6pZXxbtcTFh3S0B77LBgsfNUP1qpx1RP2TJrlOTj/CRb/R4K94k5MxBi
vWWcI2omQmw0i7ybyg88Jr8Mt/oaLfFFuRF/hFGjCLJ2nHLagrIixj1qDQIA8K9DIiPnZOP84T0V
xmseMMZS+bOxKerWRP0d2re6i967rgjf+hhEk28mVJQ+0i44G3UTknpq0gw/1h5K37oAe3YXa1ud
mebOTm6bvmBhoeFoNM+lKO0NRDD7MnYRWdPmItaYeHXcbA7e2zEJzkMFJWjf5Klzm4XNeOZED4bc
Mhm/SEznODlG/2KZzQXFZnxjxiL6lF5PEpSfef4xRF86FIaTbgMb+pKNtNHZMcuE48GdBEHMFw4e
UNl1liRwhm2IiWsrZV92e6sjNrUF3+4GtAlWrten4H+B/K114NFdTixaBKmsmBlQg9hVQ5nTJe0t
rMkqETRsCjtI71iZSRGr7Vh/EPeogaCwS+8rSAg7t9P6JkkKn9EP22ov2UzoolfMqMf5kL5EWQbf
zBCogAqDeBK0zWsTtsPNIGdvw9iX/N2X2azpgAGJotTqyYCiTxyQxlNQ8eUwzasb4WT9a81Up7+2
o1Z8p9lUHIxBZmdg6p/jmP5YMvxV2+jYyFfyNZ7LUK1Exx1g05X+JYqOgtHxZczW48XAvwzgVekM
aWGM9b4ou+CL1wMLYfAARueL29cGcyQheK3cEszOXOUmGP45QC4p05CzkzLviT+uEOAz1QN7DMjo
TAP2ocxbz5Zgb2L8lKxkgQzIydK1UY4bBXE/QSSTgUK6i4gYGlil4khhX1TkQSI/n8NFvrKmXbgY
GW0JemooASpGYWsSRmAwntJCgsHcgx6IW2Nfm8O+XaKxpGkwx+SucTLtR0WipkdxZJeryZuWcDVU
qxY0TD0cMIquHacjma8nDaM+g0Q6D3W7Ltt5l+ZEi8FeBU/WX1PlpL8jcLsNPGoHEaIPc3Z9sso8
cLmWD7e18NC9baClZdWvmmU0LK/KM8yj+yK2Ir7I+vDr7Ct2lgEff9wQxvzlJyMuoOE6yuig6mIh
VO6DsHqump4uTnBlbhCzhgEV2aivc5h+ScBRpEVljzpiEqtV0VdH4FVWlR9QOvb8+wKJ1Z2B5A4N
i43R2JrpGveShtYb4AYUawpXBGa8AtvMYzBynp+a2gM1HB8Tfg+hYA0HbT0480sVFFsHF9SCoCwK
434c64NbhMcKbTQkXzmRHhPMCOBt3ZgkXwWgu2LWUEIR1nYxohkE6BVD99W0Triy1LRREoKei8C2
vE+q+b3o8m8Cfi4MuR1JAS/Wjp7EPnC64cLHgWDphVDZx+jqO2kMMFUdlxcXwTntU43JlViF+BD0
zfRWh8OPHxHLbORu/VmyZ66C1pzA4jm7Bhj9Cq87+QojNwFYfxsopvkH70dhk9SMszH/1SFl5WZx
WyaAP31nDXVzQNcKHPhrdoo6W4HNdkbPfTQm8er5w8OMJWSVOKpmFgsV/os3PW5JztzXc/k0WNDf
C31ZpnOIVjiWABZTJmvWZmc8JyWnxUEOgIniAXtUEHnzyslhyGW/JxW9GmbcDaC+msHbGgMAXmXO
exwUmNldmyHaEhWoHa5y5PHJiMUqQm19Z1OVMkOdw87ofi1KvcPuB9XtYEIQbg19iovkavSgbUHu
uKH9bM7jvsaQ5MztvRkETyLCbZHKp6Fb0ifYa7vgh6zlGw8/0RL33ETNtJrbP+awW8ef71xPUtAl
hxwaMWaMS57WFIqg9ApUv6a5Vmb5LJz21+wp5KVmxuY3XfJ4PKZzeXTr4NQyghul0MNmEykWYWsr
VYi6O0CGjoC415s4DUmoFh9YePVm4lEjXN0y1zSC4d5JFjc9NfsmdD6dRKUbgYBxO89lvCtkmx7t
DJhTNaP6yUzuIKEAvwceyjw2lp8YmO96HrGmWERQ9En505PMtI9npt4mu7K3TF7nQBggaKsqUVsn
DY1jVua7PMsXO9h4wKVx65budNPFUcbSYO4c6cWbYhRQ8mzO7symbkteUb64Mz3BpNuUu7uu7d/Q
Sp9g8PVIV7o7JQ1RYk3l7prWJtZyfIhLSMz+qIrTaBAroJtXUbgW3NHefk4lLP9sjq3tWKP42iQJ
gdZvL9hJ6Tq0VXPwzaLZ4QrH6kQQCVHsHGwb1loG/F2PqMZ0Ry9zF8AoVjbbzoz1kDwR9Opi1bcY
UXrJIUwqiY8BflGJRSdzDGTEZrK2jKNyPLQOqW/f0/wlBFbnl2QxRiSWPBJyscFJDBYYbVj22Qal
7Oqk/p7di1FJOSmyDYN6ZwYM5fkm4ax6VnLbesNdZw2nrFqOy9hWFilxHWOZGib5LVrzPWImKVXL
7hm6FxHox74ujq2Iu1WZdpegFO6KBWQdompUcHUK4Z/cxr+KdPrlF/VbAAk7d8bzTF5z06VvddvT
+7HJB1yemREy+HruvUdXeTvdFS9G3JxDZYckP4ffNoIGjQOuXldl12hwtoOKb+uqfFVZ8jymzU+f
lfFzXEmLaGAWwKlnkWYVBLIqDdj1JMaRzMdRz1lZkO4CQt1HwFeSSExGtz8mROrccknCDmnFqfEk
85ZiJXP2kQXokP7wjUseA0XnJfKFXIMcLUdm3QbqyjzHW9BfRRt/tV16YbDjbWqRcpc5wiGBKcbr
D4KEELqMtAC4n6o7UwLcyHTpn4NXbiwARLa4N+aakfLmabnmoSCJJSBHEeedF9BuH7yXeogw0YIg
jKsjkLBtycM8pQa7J94jkT3Opdzjzf6aK0h/dAU3SN/8I+AhTejhrvd75Kcv35AwrIrN7VEK52X2
48McDHQn9a7syZWcQPTyD/e8cpvxxXLiylPKMX1/q5Pxwx41p1d1yc0X7fuHNn3NGwsvBqOsHPJN
Ii5HRHUc0Lj2UnGR9U3C+IVOaCmS68vErX1jDeqcWqBc3BQP2OQEpz5yn3qnetCTcaRNfW2w3IrA
hAjVnkPTehLFfO0Sio/lFpRLBcT+iln4qn0Xvrx3LCaKpBhi0dztls+2JEcjZNUKJ1wL3pxhOy2r
V6vttzZraIyVtCQSQqT1bVI7d6AMD71hgrJUuCrNe6WD7eTQ7ls+ieVT4fUdoik8Z4n46oV+rLqO
+OvA3g/c7+Tzvmn3q1MAc/Sc1dtxhnE5jeLgT3iJbOPD7Y3TXLcVqj5uAFuup8S6n42Ric0SxCHJ
KzQWFI0RAgeCPtiXYU6qko15gLNLNVNWa3DnKAEBdF+cgL0sdq3O7wSfWV/Zj5ktv6HN4V4z2k+z
pbq0jHzrV83VSZpi3evwDjMV7sX6Rib/urfAfRNzaY1bA0Bx3MTbOJiPONbyjQ9ywaswYUVJe0gc
zPoutR76MO6LAi9FWJKwYNUcSq2J5HdAOSnf1S/hM5T7eKPQo5j8BVPtDHxNb5+CwbrphXlvGLRw
By8O8bo057YMvoWqDMYa4cJG961mgiTS0973sosqx4M95NtJ5QTBVTBqzTXF+1ONLzmLsVrk4VcP
rqYZCee1E+6lqcKRiaEo5oQbr0un2qQWFGoeq0rIvbTzewLIKTZpRusfsiXvkwjoTWvTjrO+HYPo
HdImffJ24+yeaS9CJEleDuXeZ9UeGeqAjX6JuVZBWLCmKL2F77z2JPnTxvSsLO/qzdZ7izzWGfV5
Woi1y2uZTUYaiJt1aALGoX5vjHuP21MA1QIKEaRrtISxF+eiZAcdgNzu0UrL44J73NBZ9U7SQiqG
W91tWxtnOBbld+7QN2xd85pHsHXlZuYmIijwHujyOlcRbai443345lNErAP96ObJ5cYvJyjmbI8j
nZbFNROTTBHjvZdkaEmDRiWZw007Hlrq57KaxGoa/I3BCKU7xz+e4awl6I5Rfcilvo5BNc/+Niv5
OER75US2muzyYmX5WYThqUi6qwX3uDfKW6uILumg97TMvkRk0U/nZFmYnzlCzAoi7mXW+tIVjFFD
/Gh4AseGnPXU3Xc99xIQU0yPZDcG9Jl3fv4rjfDRm7XPbpCfPAYisWLlFTcGqQB9ALW8rI45fuyl
DWXL4L3MlrOEV3zNKSlj3nBI2pICxNjGurydadetZAHcoUZcyn8byfAY9/mHw2uM/PoYC5aXJDyW
RX7CMPAY+eM5tnhqvEl3G7bNda1BRrk8ccsrBiO78bJo4wrvrhaEEg3dziAzo8SVVjn9FWbyWXFO
9zFctjj5Ri890EBadxWJyWlIQyISY7gLXGbvA02AB/xrkPJDRYGZUR1bOtkKO1pW3IOjKISS5JZG
P6EFPbyuetDryfTQi8wXi/2mdslaqBA4euyMnent6Py8LDci88SsPDFC2XiTx9mxGeObnoQXKxM/
GPqeing69trd9HTWV35bb7rGf/Ck3Ee+tasbeSjN8tIkMEfJuqhobrq5te/t+Wi58yYqghPZgDiK
S+dG5GhNM3EDUzQ/5tVLjRyTKpqRJpZV02teXIouHFoGvu3yVGMgH2T5kEQwfVPvvYlxEuaSVNhC
UG/4WGpRfbv8pm6LkItt/HL8bBMO9iEcnRtnvp869Zjl/ilS0Y6Bo58+n9+8KT6zfNsMp5g7KN1n
isyLpk2w3GZVbnzWo/W9vBHhuUwjjd8lZdjctRdy7Fdm+ipCjajMOhAg1WXdUWfVQRvyxBlnk1nN
PbUHvY+62aaSNkFmpTs6tYeSqCQKA0xmPQ6x4X322j17JIErdOxTFjNPGrt5UC8MazC5wPRLwvLt
N/WH1XEtZd4f87b6aVr900r6QsZ7IFD6C+lc9dDsUp8U4ja5YzBtjUF1lzpsNEn+ZPacGNymuw07
41GP1YHN5mBOFTa2gEjO1hy3rq8+liDqSVmM6Jgsmpw7fw/YxJeIjiZcjrQBBqCQ16JH55n4XAN1
FNk/VmfFUrWsITGqbt+MdOiMbCuzZM88DJY7oCJlVL50zchmz9BQPPIBcvEee5mRPwNDvJM1neqR
Rqu4Q5PFGBq5L0B32JLtU+8pnjTvaWRTtUzx3YLNWkHfgKat4td54Sr4TRKy0lh/7HTtEJ7UcnhR
REovq72v88+ktY7jDK05TGgmKTcnH2IpurP6USaOoBS0XiOeYHYPgLSmhMAu7bXTN6e6SJg0mc0X
5bvrORD3yZDTKg3hzkc9gYS893Jy7yEWMRPEyQb8hnsx05z8vGC7rFPLahqMhHvJPMTbw37uqgyu
bEqUXKvbtXbIPhxnUijrrM4P0PAT8n9Q0uzOPQJ8dVZFS3vaGGjvZnzCXsEoRiB6zppKGTsuPMUN
lritXmJjUUWHNbalEzau59SsST9fKoqcKskG+bZReSQ2Qkm58brubVn1khT3ekee0TBQBjcp8YAu
98vIFKPLdP7KoIdBqcF8TRkzIoDtnvaxp6gNfVi4SdV6axdQLzbtvqZ2Ki5Bm5/LGoxKNLyT60jk
Z83oUS+dw2INaSQtWaNhCjX97ZEzgdk9tLZ2W1DBMQjOVvXRVRXlbCHPnc1aPznaOdaC7d5rnHuD
QB2THAIYpO0xreJbI9FoWbY4Bz6LpCUFbRviLcKQ/5X/YjtVc5LeuNFA1MJisUVGHO+ztddU50ET
w1m2TsvWjR3AMIxio8rqfYSC2DbyPiqZJBkJHliZ4ehTfRdbEc0PuVcje5U/Ze095iGkRHzFEMC7
b2GjxHKEP7ppDig1vEkbg+W+esmn+Arp6kor9uyPeBrcuWKP5Vg5M2bjlPXdsiEQ9DJuLVlx0W13
LjkzlVb/RB6LfJKBg3Map/TUnGy2nK70TuCuNvZYbCLDPdqDftXM3e4EFR9OqzFl9Mrv4ie3rt6d
Znpgb4ZOaFFlMs1BMVDM0Y2RmVCVvVHzCYmnqNUeg2DiLq7l0RXdCWIapp2p2Ic5Kt5AbEKaw7sB
JKB5FDMXMh2BsQAFD67b72nQMS+EPFu57yobtzhMDhlHamUTslJjXce+H58ZqroZ7P47N0FYN+ab
lZVvzJ7exA2tOSY/h40VaAIjU2GviHx/cpmE3+vc9DgJ+jVxQhgf1zTACT6kj/zlmMp76AemONxl
ZMTU6r3wK0Ye5nGDIPApfcF93h9kkhKKMzf9Kc3nU1VKNI62r3f4+18MO2a5XJrwqMv3pv/nbsGJ
wLLUEjBgXhlHBPZQldsiZtKlL7A0FXHMk2fl2cFwBvJGihQGuwwqugSYlXukqdqvw9dmwVObcyFu
Q9/FzN2EGW/JwQxGczw+LgfRG7Tl4toMVnVK3R5HtU1vnnaqg7hwcauGzSPWLKt2d6djhhwdC90o
xrncbYe5K8nkxOFe48Caxb4tlN7MiEJvUeIB1LDz8p4Tl79jUtDd6z5E4fL1HP5WYh78lR/U2XMl
Uupmy+EJXZx0G+H5GQRMq3nnytekk/vTic4meljLTBPgXY7bZxvP0NaJ8uJB0kFkvCmRj3OAKpFG
kXlQYde+96boSIOjrRO3bfzsO0a7zxKDU0Vc6oM2I4CZ6Wjui7zQ91A8nQ8aO7Qqo4EnHqTMRqR9
B2U2/hoS7Cqtgf0pm9Rx0Aak/rKtGUwNaZ9EmpywmbDFp4yboULSojfNShXAnZrtAoFYuhwMbTHf
UiON5y4Q5TkcnLuwKd2NaQfzQ213zaWysl+Ox1WoUlHcB9FsbjuXJvpE4Uufc3hpR4MGdOFv6MD8
QF/PWeTJSsQ0FhxnmJqkdZnZU9wkBg9QtBxjoZOx3PWOIuxOjLvEcgtmGuzpV50p/+A0xRLs4Xoi
3AqewXuCQ6ZTZpKE9ghOQqkrDVon3lXMHq1Hw6KszuhH9WywGx9fN/tx/YMeUd7UZKQ8hki3jB8S
SINvtnvo5jT4KYpWMboadF/j3KcuM4Rzs3ODmcCPkh0ZX0M39gyXmbgh7bUf2arYMjFVnieNn34I
U3H2zZYsj1jrXx7sWov43tRIN3mUOEfp62jYudH02jtOhmYdzuo82wQi5cBX97PT5tBGuEkTijEw
ZMMQvE1O5ROmY/c32hnp0i0DNCGBiegSQVI9a4K5jp47ShIm4964V8SnrAhyAVgSKH84ehXYpRX3
NXkUASYwhAr1XEJv3broPA9egnaZRVYMgHgJDwzz7rFgcfXXWTvrk8BFdV8SmEvMVePhxfcCsc7k
4D1WpbK/5rCpmN1J+k3HO3t0YiIhaAsWcVuc5ehN56Ef3slsJ7uUOrpfG9DWqEinWuaPgh5uw0OL
gydY5gRpShJlbbmKtCxt2F/1bHVfeYZZdkUgN4aFwKyec2/4bQWpu0Mu8qhHcn/Tq4ihh1QonLEt
3Ji3Wbffs9sgmEDp3DFy5jP1R5veNEbE1HImUBOSVVlTkgwWFUVJ+PZ+JAjgkBPofktAMea7IdHP
lo3wAb0312fJKMy8KszSPyjCxOo1lzK4q00U4KFnGW2UEhuamymxkfSodxZk0Pssz11jI+LZgb4d
OFqIO24049BNLlQ6t20e4nR2p/NIUyLaNCXZP9vciesfY6yI0wx8GhgUGRb1YNIzu1aRN9uJwXlL
ML+QQFjzOkBEoYnABd2CHDNcSO15dvRoUWwzp9bfJsjBFZPxL96A53OrtGg7xCOD40WYhNgudAQM
z+sHSNQpnpdSdYzG2e187KVR7mrJjGdqktYDSJPMEa2IbWzy8qtiFMnf26ZwtoHVapqPXb6tg7g5
In5Tmi25NpGMg/uuw0c6daPzBewtIsfWyBJ/lVsKnZsNonP3k1+GhIwyeLwa6ypmSmkaMIfWTwYU
ypfEsfvXkqjWs9+X8t6VHGBL1y9fDJRfDAlpnD6adtw9SdcftpNFC3GMbUwYGdvlA6dpvP5uBZUt
CfN3nk6O8yVQkciTC0mHA8eoImOFzPhZMd/KImjhiM3dhy4hWk2HJKkYXUTAc+N8dUy733eVlibN
kL6jyDAoZkEult+axFq0E4Ia9rrJin1Nc3cts+kifMbdi0b5KEZMnReEqTCuk5FpxgaM3eA9j6If
EB8IoDlTfcTG1Dd5PrsXJkS+zVCR0eFnxDy62T1d/t+lKxKSIfp03WqOdwZLMXPSc3xgcY9v8Tss
dg/CrI3GzM+mMUdnJpKwzKQaQiDGBvROOpyBzfy9CNtyI9oUE1bcRR8u+uBDqhZCHd7WDVtBTGIN
2KMqtNpVYFTmGVWetjoLFU5GKuzanQfcQiGKrpqw1I3InqOBXpkIlW2r0fPwEhhM39VGFR6z5QTq
MOyCqdMiaMzF5AjGd9rq2e0IZuedZo386Yv4WXMXhU26s5T9qAVWN9/YGjYeLZxeXpbf+LRgWtdC
HO3OYJ1eSGieSL0v7xF0G5SK9sAdGpwzyMcry0yhT+cbOkavdMI2EnwhtZD40n12a8UYZj19nIb5
EV/VomeE18DUkqrGRJn1s0te0psCt3gBJ/IQMHvlqf4F5f8pI3iHrisH8Mo/myp78zlAI8EQ51RV
d4Sqb5c/YHL3Wpv2dzo6l7QKt97gnYMRI1+5jNnR1EuL+ayy4uq0zssY8ghJ9dYrfeCpRCN3j8OA
5OlWNSWufApav6eTZquTU83dHyg9pvzmz0voe8wA5CWdlNHsWoRuORYE+AEm7gSm1MmH3ZAOiI64
Qq3iX/Zz2Tm3ujQupf9MXfGlanbgKPB+jL6j5BVlts151EcL54TrPSYVoI1JZjaVhKi2uIeQ51DL
Fi9OouoHf/K+cXyuNEOkzhRB0xAHj2KixOpEt/aOm+Yji2lC2va4eG7WmUFTTk0QvsyXGXyRMuZ7
Bqaf4dfeC3jaPWccSwyfvdv+6oXxmnR63hcRodL/w9l5LTmOY2n4iRhBA7pbeaWT0mfVDaOqs4ve
ez79fqi5mBRTIcXsxm70TndNQwCBg4NzfjOly74qb0hwcAVu1U+CzC4c0qe0UHZlNIExtMHvQ+iX
qPbADDcKPLOeVlw4DLdyGLVFsECGv4Ju0YCU2lr+oHiiKtz6H2Q5/05B/sitKnbtYP+Uf8qZ1FVr
4NDdKRnQLiN4RBOBtiz1ijjr1giiLLtMeUQ2Y+3WlF5T9yE2s000UZgqvY1IuhdFDOCvcSBOC5og
bXnD9YGVth+8NmVzN7jVAw5BvDRr7x3vspsM2qKj8FJwiB6U93Mfl6e6esfA7R79pC3OULed4/4c
Wl5+jv27pu64EBWpiINuo1/kN7oz3hTZ8CareWHPk6zgfVWONT5hlbohICzrOl8rOS88Og7C9BAh
7Y1HHEhutap5d01YjwEJYywAORuYBGrJtJ/i5lBVY4OTZKBv7Wo4TrL2oRvqQYuatT6UPyo3fQdA
KPKAp3BRvOHOWNBoiD/qUN3FVv5gtj7HWzv4RnZTyt+E4ieyHLcNIN/StTZuTJNfQrlr3B1kmT63
Nl2L4EyKY6ade++qqj2DAPhwtVZZDr5BiQ122aLwrGRD3cC9bwR4jQ4rtT7GhrzLnHcfhiYicc2b
PSLv4KJWvfKFckB0p1xMyvQ7MHCS1Ydq10MibJpun+CBZ0AImUzn0NcdITqJuj1Q3p9B26PVEOh3
kW6B9bQSzKs56WZl//ELEuom9T50Y8QO0sqRArVXpZfzPlULfYEq6ycW9GKnBf2OZu8uD703H1wd
PjUj7U0C+b3ognQ7iCLZxaLJoFVah7yxHnLTvQP45/aYHpaV3kpEohMot1kZEnmKrUovw/Lek9RY
TZTcfQKUZjob/uTaBFfoAhXNsmqFGyywITQK5OGwa0z80FxB/Jlo6cA/BuMoYLL2BF3pIpq38iLX
aQOEe+7zNSDx7RAhmRE/Q7DkuEybUQU2Gxg3cnsrNHNDjJiHrORxLHlhzXqM61Vd0bm2zXWk/UBR
bxXl2tqB7B0L43YiPEN0lQoX0k41Snu4zRMvRXQcQGc64FORR16iN/hMOdZNAi6spxwMCtB3kIpv
VBZHvpjimEu5Enrp39c17teq8eLS9ACfGu8bM7jVFPcu6yDoAqfszcMQ++8VVF7TTVYklPiyuFtU
ZZ4GfIT4qQkPNgr1w7sZeRsF38/BPOS6cbB783fLZEST01bREa3y3nsHsLoaktjjFt1Qd/cp0kON
WZj0aZu+3mcuLhFweW20ulk0ObW0Lrmh3nwSDGkmDAdIgokRIFypXbE1m7fB+ahCyP9au2tSZyN5
vt6Il32c//YSr+eRVW5GylsGOGT5L2RWMdh9p63o0AGQGoPsqOrGjYYB6Cp3gpvASfe81tYuclut
rTzDv11R57pF9lYqiO+HIHs29Qhr4gN3CW7cmL4Fq1r84Lc1+b388aJTkDCq1giTL+TajeG074qD
Lg36gvy27DTUk8GBS0BWpfyQlsCYnGxK4f40av21SYtfY20+gNzkYcuXY2OwrIwkd5iES3OVGFOp
kSgUysYBmL5LQrYHXIt8YageTI/gaaLPLVnHlP8T5HL6H2ru/bFVdVPTzUyoHi7lkiQp6vvdgEuq
k+pw7ofnUpl+YMDyaIzptucpD5KBMnDVHiLgLHg4QMVFcGtZd8r92AM2sF6V1lrl0Yh+rXNXKcUa
w7V+N7XqLuCGSvRoa4MUQDDB22uT9YRtDV8I0y6Jyf6LK+aYYPG7U2gRO7gkly7gVgNfgBJjdsmw
cuP6x8juLCHztGG8bjr33qvJPFhxFOHytTFmG1kT6P7az09YC1T5L9XFfZyu9z7l8AyDs1GpIHEl
P/LWfWpNS6MtHlJTK4xbXZauOENd2O2Gzn2MVAeG17QCIw4pHM0b/ptmQD0uWGn0ocrsLeV5ohnT
DRr6NxkNGewY1ooVb7wSb0Xx6LmQ582ivEtwVpKLvbZhVA+dil6W54R7p+RqlqfYh77SB8EmapUN
j7stGwhvNW7rwb6VfKi6Cu4wj1iRDN7yMnnoyF7aWocD4Gwaw9glWPX2/HswU13KseXvkn9v8LWf
Oex9itk0mA0Qm1jjZtHeY32NIF7m40Q1Mlrxt00pOy/fJ7a6ksuus5hu6NN2geM/FE++ah+trJzW
KvyNhfwGsYgPCfEOAMR9pEf7lg0VMgFFTZ58h8ZUTCSP+DexrCkg76nQNk2PqokxfUhHaJuErudT
TcFnEU1/zaHlSrtKcqOJJ6rS9SKe+gOoMshRNHBB9xLuRqr14ZNllNi2eRuLX6rpAq/mYA1mDrmk
+F+sDrcZIIQ4Nt9sFpjXGw1oUvgA2RM33EsKgsy85Njy32vTrVLx/EPco6aRWC0FSCvStbsUVkKa
goPTqQNQ8CDdjdNPA0P6JBwAd087UnmEmUBwBX/QupFyFV6S3cTYE8mgpzs4Gg8bpQ9+xX2wh6YC
MOKjtJ21/MOSdN/wp3y8XsH3k4H6h4SQZGW+lCELkSvv+bw86NceJ0vjUdYEzVqNw6OrIfTsAeKD
2AUZCAyGIPaGCxMst5/gJ2NTf3soE0D9OrE9tdN4UVQp4HM+iegDVGqCW56KN3bcpEiXEbYx91M8
Mn6I9Yh1Fy9FiN5DkSu31aS/o4C0tgnsajPuACVSKsSnIAs7lg8mNZPhmCd3gDSwAsBzYjGVQHOm
tof6gdRLOwWvsZEcuxCcrkKtpje1o8IU+jH+g87ONor8m6TxR15L8biPEI/IKVysI6olyzE17vLB
fKYRtPPhIepjlD20Zv5aojq0qIb+B6rsXkEcdB5LAGgpAuhWUT2WnQeoki6izxLbzA5dIyQvOrGP
WpWmfSG2RiL92Vv/0Zhgl1Xh2oAbFlXdlowRCSIaal2Wfnh2KRaB0j/FXfZo9v6DyepTGYsRCMvq
d9fGMbYg7XL1fu1B21mqZkhDjVxu1+X12+ROHylUkBZbb7IC/b7r8x8lui8FD8NCn95DH0vN0qF5
Y9X5+MOM6ufCBqkIO5SqY1PddnaBdq+ybQb9VRqVGR7WeWxhPDs+A8dHVySEzkaj5JCa/a1OlgI6
6tP1450lyg8Rigfy/GPV8KguAygdsf/qT/EqUoyDmzV7fMK2JJxrgTwYSvg7K4tpMA2Qpx2vfJC5
i++DV63oAoPA5hll1/WGSl11qOBr0Hv/7MbkzcuS+0YPDwidbjTLf0mUdt+HQG9SDx03RdHvpbqX
lLcRBTdET9R22nZTtFq5wbKCcqHgCCCzrt2pHCZaOntZRFT416Vje4zGdtw3TZ/BpUuKVWP1Wym6
18dE6wgdNiSVTDrb1HkWsVKXiyjBSrnvgeAgdPVhZlzlgjJkA/uxB4bUWSCvM/8F3b1nPesB68ZI
HrZak215D5XLKdVQvRLOXVhQ+clK9TmB++f0qK/bFpagadJKXIm3zN14H5j2O+zKW79J0V8aH4uB
x6Yp39Yt3X+KvZoD1AasTd9UB3sa7vCYXNpKA8DVBU2gNxZxzsNyKQ+b+wRFa+nP7C7pq63DKrsv
VHVXY6VMmLnn/bNJVKUBG9UeDYHiIB3ruzbVj4XSHQuUVdTJpZpp7NLIXOm2i0hGh+GBlm9EoO6V
QequUdBKnDXd9K2C6C5pRKfbiA/JQnSUPjbAqTUrux9trh2X6Cm3WmgnuwxlI6Jpi1QWPzou1oUW
/LEndVFar26dv8e1RvbV3aRN/Cbi6jVHKIp20maI4/sgHG4LZL+koajGbZTxyUHCgucq3BUPnDea
uHdjC3+iIg3UhL7v+UKZSz9O1j9tnuY5Yn+pW29bqwDDnBKn2AYg7Reqmz33kfWJtPRKUftwSaF+
H4AZt4p4m0XmzrUUvIt1JM4EdBXdB1Nc63dhBCz8Mqn5G0uefF+nUmfYKrUvW5/RxDW/t8oucMfn
KIBGuGnKf3y88NgNz3JWgQcKsCr+H2Naqo1y6n/ED+Rv+qJ+UNJlCeC59M8DwLUxZdP7UOCjH21o
3aYBsQHyz9ReYW/PhWmlkoZqOFJVAp1jUFIz7vbQdxJ7PbVSv8PVnkrzg/lS0ga6Jf4MVbDhP+Iy
W6xaj1ry2+Vl/s5Vl4PTlROoPZhoLpxO2UEOLfFTo30eTP9ZwDSJ4kOfmS9tNK4vjyT4N50y8JFy
VjEcECYGipo7GwlTEicw3aZ9JgVpjrwQptu6qa/IHHyfDpR7IVwD/XIN45fZWlruhKet3pkvJXVE
vxneEGyCoU+u7V1ZuO/TOR1J/pIveyW3sFoprd58Cbq83EVl+qBEWnrFiunMdNDMsXSuC0fTkVM9
HSSgsGimfgHZoO7L/agpvxwT9VPLaqkkdoYOHfTyRzqzGTlvBj5BlEwEPiOzI0C9YlLpGI8vUGS4
nZ7UzLxN1XBTmk4EiEJdhixmPC4LS1o4e/E7fOArp1B+o9ONYuMyoOucQ4Me2tygwjectDeHgMKU
ukHtJF/E8aGcuIIuT/X72joucof4jbC4Jst8urbOAJ3KKsviBQsMmOe0KiCEesbYL2vRXpnSdwkk
hykJw7VwbuTZMltVb9QIK7ydXqDeOfBqvbbcwZritfDTiBJeZfGVw/Y9esoBbQcleLqBpj3TNSlp
+6GGEVQvdLYdpwDy9BOA5KIHZOT4DwI6a57vLq/n9wPBkC7nm+gpbHeudo89TOvBUq9e9ODTj/J3
QKj+lU/2fQicBwWyMtQObLStZ6e7HFKLxjjiD4WdfHpSkVEfn/7XWWDjhKgR8APHRrJqdqyFMWV1
JYryRRvATPLA8rcNaLfLg3zf4aeDyO3yJXY0YyfU0krLl2LI7iYrEptOJNBQdPv58kDnFkw6DSMm
j+MXCI7TgdCQJyGOGaiPggQ6XJiAJ+g/Lw/yba+hmY+4Cko5qJ5A3Z8dJKvNC/AbYfJq9s/IMJGU
0qKjIF6hQxU479SA+Ksfv1we9dsauhB8TI0o5aJrgrfX6dTKpgZz5WTVq1vWW2VSb6poeqdudXmU
b0ECj23yZFMQfg1DzJ1VLG1KtK7tNVB1yrMibigwb3LLWkzmFcV27dunmo002xMFbO9B70btpbQK
2hl7fQDXOAmSXTAG7S5rlJsQNIuWA8TEBdt/wuR10dfhn8sTlsOcBF/XZKp4C6qGRtJlz5xrMmFj
Ty0KpFCdd+xXnrtqifz7Rge5C9qOwuvl4c6s78lw+ulXjAzLn7oCscscJlcAs3aNfZix1qeEMrPq
RFcCyPetyuxAzTnIaXEq/ookfTl43mD5gJqC4rXAcC0c6wcfeH7XGGskAorptfO4bFDouzzH73cq
a8pLQxpnWhaPudkByWpkRO2myl6FlBKx30Pvj18OLGjyirzEQsFjRikGlG/+dPa7TzPk8vj296Ni
OpxRvMAhYUqrqdNFzpE3H7XKzl7LpIZPCFUcUimFuobSt7HWJO1EU4Kll4RPherxxvhslDBfCrtD
R0I4FNmBphd+0fOWQW8XddCN7kJ4D2paCujaatbwqcDFQG09XdS9Ne3DtEeeoBHQAX3qQhl4dKtI
aNV19mesfir9WwUKXbK8BnW86/V+qyPbAOSAuk2AtGxnfWj0Am0gK0vN96kj5zBvs1vIcfK9Q2be
6P6fWh+fOZv/wIeIhbWTHAYp1CIhpLL/ECVUoyhAKEl9g0X5j86DcpdA9fFx3PPolVGmhp3eeNqP
uGxBzNdGsgUi9hNGCPWo4p+y8B5HOP5Z7F057TOdM+kaTbsZHqDq4kVhzHcEgmYZonqe9dx64xaC
KnoZlBQWKRs+FuLK/ptFFscgl7OwvnBtgT+MPpejMtM0nfSU12il+Z+lGj0lyTVf+9kOmw/hzqJG
p9gWdoGg12Db0C6kRjx10T4wqivh4vw4tkEoBn/Hjj7dyfD8+0Qb0/TRCtWHVkUtfjygBP5++cDM
gpKcjUAmDF8bzq1G3n06ip8I0ZRVWDx2AsKmCW7sd6LooAmvLdssHP0diC4YOSEke7y7ZgcTbvvY
BGaePdKlksIvaKMtypH+Mk7Z6GgvtQEVx+KaT9AsxP9nVLI/VePFiRPa7ObUAguLFTvKHnX9h44K
nG7vgbAehpzeSQ1KuYjN9ZUFlWH8y63yd0gyUUxrMfSwrPkWHBUg5DrCd4/kdxrprgpHqNNy5FPt
KMeprynNez2MlU+AVc0HALLyJxDB5mVSrAjOvRTnc3qgKH1CXdZ2POfgDiBGE+y5QJJRIcJxttvm
fdQvsqidDklt0052S4QQKJ/qsBR0SwrAelsAAjEHrWwyRLhClCxU6AoPZa1O1SYIO8Vb1B5mF7TA
JUG1+AC7nYMJC6CETEmp7ZRSYqNhD+CXSckbsXMAVKBrbRV7lADu3AaVdHZOEBmPXjHYznKkcYMM
WWvuyjagNYiezq0l+uLJUER0RIxMB90XUJJCo3cT0VNaUZMEfeeM1qOi+d0fH+zRikRUuRIXzuw+
00XKknQaCUQi0uk2z+2yHYvSjR/BDgOKEHS0bH8ExuZsJmqno23uZdUOrM+VR/qZU2zJwg6Jm01y
qs7uQ13J0d5yAJBT9MMsQvM8wA18m6zX6is7b642KHfeyVizBIMmruPrdZnwRbIHkG634NZuSgfs
Rq1qvxXNe9PcZI+CNCIT+e3lba/Jicy2vWGZNnY/JqmjKWbpt241UdRmFZE30Hh4hSbqU1OB9dDC
cClhVmqXL1ubEl7bd8OaB2l+bwx9swkqDw3IKz9mvuqyKkJyLuRdQFdp/qw2eW8AONQFmlLZfeNQ
lgb7BHL3BvUv06cM6+MUqtYregc3NXbKi3ZgV1hasKKDs1Ob+EpaIub3Ej/IVonkPIjJrbGgOt1/
vRVmCitQ3adpf5fFMDem7k9t1ussj3aJ061FJl5E32Cp43f+wi90bRnGqfFQAoUL4gorUg/ewyj8
Le2UD0F/9ldUOG+tEj9no/I5+uJec71tWqrrJEqNhV9B2mp0fKNthYgyOLDzvK58dBFv2ZCA/4oR
qhtC82cYDku90CFkKwO1XfrJIX0h0mG8IJIAx3Mbsleh/SLDSK98pvOL8tcNyyX/nn+lxs9VPBua
AYjOby99mujxXt4HZwbAaZV0lIOPEuZcfRRWgJEjLtPdTyH2DD6ufuuyE/bu8ijzzSavUAN+Cveo
UOUhP/22FSqxVGyqDDh7rd8i8oAsOZ3EexQiumv76PshE0LnUiGT0thFs21U95nX14OXPwKqkfIF
Jk4wdTm+/c8Tkm5TOk9pUilzrsSreKHr5FYfPbbe8IoU0sFR9KOaupvLw8y/DutGkxypXwpwWGDO
180zYqrBEeFK2mzCSTeMhZ7FVwL/uUFc6iiyIID57LwqMI35ABIYKi3yBX/8GhBlOGpXJnL2ckGV
FK8BIGI8oU83QDnVlHslZhXT6k+MOD7Ig9bIrmxzY1jllfNhdMUP/IzHK9t7/o6mjk1MkZV0zOsN
B7/S04GzKXchIATeQe+MveCl4JhgDVopIzbiRBBvUaKMpCgToFuWGPJx1Bxi6CmXP6Q+z7Lk72D3
42msE2+/bRh0DbScG949JAYI+vghbiVJgfQEi9B0V+GbkY47PXZgiPZ39DN3lQVMrQTuc6jSd/40
v7P1/uFlkNEmRjzj79+fOmDo8abI212oPV35yXMnwL8/mXxXJyqo39PREN6yD3/ePYz5P0A8+JmA
U5cir6R6Zx31D05qLxPpQFVuWhBA/KWHwSn/0r7ZyT9dCXwNHQNx5bX09zn09R79+8P4qOQKJK38
vtNv2g0OROm88g41fi+IJm2NyF+RmDMg/crF4LgskrYccwDxwCayzP3Z8CelBCpanDUZdVL50ic6
6r1NiPm2epe5Nb0tKEyITPAfgRUyRx9uf259Foqy7iAkXl5eufG+TULomrz2TBC7sxMhiqFpmgwL
KTq6t+Hk4v5kxNqewwggJw0RtPCudA/mZ/Dvsn0ZUcaBL9UOE3nikhaFd7A8u1iMPj4eAQLe+E15
WY1duY0A//Ar9rP95ZmeHdeifk/TghAzP4JIBfbYQXTeYWiCW0uZ7mL4fGhmBHDNyhezG3dKPR4y
C5/rywPPH25ywjZVOlhAVAYJO6cT1rokoLWZKQfHbMulE7bVEtlRSQ10kq0wQaxcHk8/d2KkWagh
sEUTujPbmAnCvDxOEOsGqR1vHSOjqBHU/3pQogvhoqiHRP4/WDZ7N42XtYBpSfgs3qvgNKFzTb6B
TmRuPYsm6X/XdtutK7+Fjx1o1kOSNjhpZE515WY+83G4kSnU0uYxVepRp2sEwlALcrVVDqQfj5mn
3JdAx8KKPnwOuFRrrVeeNSDp2vvLa3VuXJxGddzddZOtIf/5l81YlKZfpFaoHMLKdo/CSZGW9US0
1e3auCt4o6zKcgIwnYQ9oosJRvWXxz93MXB/y+eAKbfHvGCM5xl4bjVQDsIrf+rt9Lsbyrth9Pby
MHTEscKPPpNcX3WENoz51i1MgrTu8EcMrgS0+QXMPpWphIXdvfwK2myfDhbkEuDX3kH00Y/UUe6U
wLhy/57bmoKbUKMdymwpz5+ud9QP+AVphneIA6tHnVdHKBVs9koL43JbO0hjIzmQb4qeeqelxBoa
TlG4VDLN/cdJA3/XQklcFLTQwCt0KkDeDhhXq0c7ffCgVRSdu8YQXFw5UWdO8N9Lk59Or+xbL7xu
uiyfDMfjBKM3WiEzAcmeyzAQyRVrhTPhWKj0vinKysM7xxe08PBHt574BqaxrTx/o4CfqvGLdB1A
d217ZWLf3oJ/vzlpgMCfmbRoXgIZkgoe5cj3UIsKdQt7ZfneLyp271mDF5RnbBEqWE9Z92zmzk0Z
6leOvfzcs9uHlJ9YRTmLTuS8k6wiQ2BSlyEtigDIiP7nABsDR8royr47t6xMUP6vyitj3jCJ0B7S
/Lj1jx0qAHrjvKPVdV8pzQt41n+bXr2yrGeHo7RpCGy2edjOLlVMmCo14nV4zDP3uYAKkUTW0Umd
fae4/yL/caVy8fcxMV9GLhgJStHZPfMo1pYTKBl99I84eDZKnpubPGv8dB/29bi2+wp4roYJHe7w
0QpyXALYCO1Laiv+LZVy60Zz+5b3boe7k24lv/wSAE0UKN6hFEW2Qx4Q6nkzhccagSVk7oJq44w9
iDmrTxDFDUEUIlf/iFQ4uusJoHPTH6xlkg3OCm34YjFAjb8da0vZklki203t68bPY307pnGKdyYO
7kHvk5MiwgMLYUKXGbY6oiNCeGs1RfhH1RLnMIVpvs8I1j99SgZ3hdnaaPwpNuJqerJJIoKkMtSo
BTm1i7l9M26rms6ARVaznnoPcWSjRUO8mXSc8ET5grDl+J7b0Xjb4lJ3k2pUU41aG1dGVqKFCT1/
abpxsU8HIclBBJ5wKJRVlsAeKAQC+DQWwM/2bbRxE6P+vHIzyE0y+6g0hHg18GIFCTMPlbaRtJqD
luGh7YCYl802QNl30bUwiimTIHe0DtNJOvfshdpjhAq1qsiehyL89/IPOfNkOPkdMjh+uSLLoPQK
pWEzU/rz7poqQXAoIDKEqtmu/MSRAqyWdo+tkfLP5ZHPhF1Glu9nbgv+T0aPLyO3WJ1WbtA7h8L0
yi0CZeoaxg66agEEcFVR7OPl8c4cWxjWhF7gHfw/81w41p0JQSYo8kXaQSWtEKpDiQhXLdGuOvKm
y6OduW75rrLUDaxENqtPZ1cqgehj21AONSaD92HpxHiLDcn+8ihnIiwxT6Vh4OIb9Q2rQxkQBY9i
8A6dY5nrKg61OyMUyMRYanQllzk7FD19HbwWzah5AbWK4Poh/hsca8u/qSpJX0QXsO3sn5endCZn
wyPsv+Popwvntn7A1iNe5MQInk9G+MibCpjt2KjyHW1QXbs84tkjYLMl5NsZ0MIsnmMKihpspbiH
QJTHqUXIJNVRVa+Uj7QSTxAA7jo/vzLm2dWE5UoIADJDUnA6SzVJrR74b3dMEEdaN7xdbkBy9Yh5
J/WVW/h7FiB7cBpzc8jJXKpwp2P1SaDyno4SjG8Id6O3mVQw+qlUeIdAJXLlYFndS9GH69Jsdrbt
XjkK2reTTgbA+9MxmbAF8lCezC8n3QhaHRGaMjvURUQnJnct4EeDZmKYMZHNBXnjf8S86faFO5k3
bhXbzraL3WSXlyYo4wS4aqAG3VNl4nertSM9gkELHi/vgrlZkUPKKtGfusNLznLpGp3+ShvouqWI
JDz6MKXjzPzttyZuxnDpguhQaO62cZE2VLrXwYHBn1QgzdXmBgXdreLWLxNqc5d/0Pdt+Z9aJtk0
nfxv1z4iVEYXJt500Mx6ExfTNg6hFTTh2pqq+ySCxqNXV87etw/FA5rykSPrRxz0+aVUijJVsihQ
DyN+dZlX/LCQ3dbGcNNF4ZUL8NpQ8p9/2RPCTfsgqjL1QHmsvgsnv7gF/YeI7BThxDSF4kr0/xaP
5R7kf1QyUZA780Ne+2bYTVYZ8vxJwShjwH3tsfftSFNhIRSjyU7tGTma2f5xWlX1AKCHB+yGC7qG
zcHSdRdGIlIkl3fGt5tMjkT3jMNs6uQPs4BVxlEUpJodH5RqcPDtyXOUBeBdBcLfF5aJlbTRV0+X
xzyzflzT3GgCiA4/fB5E4tSBDdomR7/XR8y0jXjDnyyvXDJz2Io8hBIH5IICpaICiPB0WyCDTG+r
qZNjbEVIO2rhHc2pO8NI3oEq0SpOtrEbbQrkAzTFOOZ1ve1j5crBO/chgelQQHXokzPe6W8Qdu8h
/CeSY9iPq077pUKXqNorUfnb6Zb1uC+DyH/+Zf/DFEBWJWcQrjiBDI0f/qtp8W/UhJe6Q9fYvlYc
vjar2fYELuGAZtGTY2u9I3aEsKo3/r68R87tyy9zsmTl6suckszpKlMxkyNl0pAaZ+8g9N7ukJ9Z
dm5w5St9yxP+LiB3J68+mkrzfCQk8fEAxifHRkdlx3Aoq6aA/hS64W2KsHug3wsjepjifH15lta5
o2CaFu9qujMAu2bHr+rDTngB0ywTdGCmFHeW2NCTg1EX6BtgK4RFFFwbP67Cjesm1qHoOnuBkswf
SOwuMm8lvO3KGJ69UsO4ODGoSkFKuUub0n3KAkqzcYxMPTTO5D0MvfYO4S0UGAFw3k4Zbgya3yKu
KMopeeN5EmzwJ7FWaF1YK7STEMnp0GWyg5QIno7BobeHZokBBXK8wvlUE9EdMbsIoX0O4z5QKamo
IUXAWIEsPiACgLAEJG2esSU4Kze7H4AeaogOeKPESamrtHc92G9Dg14/FzP+BMXKcP3XaYQHpnuW
WAkFQi/+SNbKjqCgwfJCerGo/NXUG8o2d/Pu/fIXObvvXGI6G4Eu5rz2Wxlp38eY5BybtMf9Gdn+
NBO33PZbVwC1Rqvu8njf7i62Hp1M3DFV0yUSzzaAqaYR4gtOeIRYBv8nKRTzAaWKcc9OnfaxeRXN
d27HOfidSpAwJQ57dnYDobaF0P3o6FjVRk30F7ua/r08p3Ppj3xJyOogF9i3Bwuweq/vekQH+UA/
sAMzj7UbaHvfQGIPDScgmZhprTtrjO5yJ9b+nYY8DeAw2/ZdqRntJmxjsZ88u6Jr0+pXugpnvjCN
A9lpNTh5dO5PI0uuQAmjHpMceYwGj8i0jLeoBEebILGROxmSEpQfZYHLS3Jm1WmGou+pCQ20yvzB
WOHmZCBlHR2xalcQMsUyesi9/Epd9kxc/mvLSTyh//qtNh6S9djCD+NjGuQ7p5k+aqv+OSrXOkFn
9ixlR4mA0SVoeh4u81TAHXOS9Gh7FpWeAphNuO/NESObAtGKyyt3JjZTBXYNalbU47A5Pf1cjtJG
FsSb5Jg31bMzAbqJZdvLql/isH9TfP3REcWzkpRXQvM35A3pA0GAZ5VME6jkzvaJmSOtFPYeWYqI
3XVaFR/CQtTVipDqqXjaLcZ4GDaoYZF2IkSnVc6VNPNvGf2kriN/AYfUsvkREEpmeVKU+naqK2l6
NEbn3q3Low9nPFFsyNzOC8XEn5bR3oymvxGUfOXbz6dL2Dn9xsHOBU7huoXCq4XD/vIXOff5oUA5
Aithota8hliQ+RqOniZHL6q1tRLgmlB5cYHMxgBNl6fYtdeUnOd8Heg4SMQzkMlvANACxFlhw7E9
dnr6ZuNCWafa2kVhx/Sig1fFCFrkBwNdfWqSeKhfy+HOnV2AXiTYWDZzqGYbAevQLEd0IT5OnlIv
4xS6bKpPwZWwdO5lS1lWpfNPaKdqIePWl4zHiZIpzsooPupNWd56Y+Usrc5LNiaMxb3d6MEv1cPa
U5uC5leQufoe/bvhFknHcZ+n6EaMY9H8ctzSXfld1PzQ1La/tiFl0jX/EDbngRoDxTZXnf3EzNdH
oXlBchTo+aYjcjRmuEsNfzXgcyp8FOIRJt07evn/3HU8hwg4RFGHTtzp8rRwxnJVHoYcL5m1ao0e
vlS6s1I0RE0KHymVy7v8TKkDYh2bTrfB6wI7n12UIk0LquBeesT6aIP029pJdDj3yC5PYqtXaGdP
HaIYQ/iIFTRkchhfV3KDczcVNSRoV6QIPARnU0bJX2iZ66dHv+7vRFI+KR0uZ3Hu/6O63W/kHK90
B/4mG7PvS1/Phj8HPtkx56+VKKpdSN9ucJyqhDo8z8UjehHV/TgJ/RmWTLnlJ+HdI6zywcDx5qZV
U1QPPUf9HQusNhzmceXwn1kDemk2CCmIWRKMePrZ0aDr0GQOwiOSSAn6GY75bqb5s6G8mQPo18vf
XC7ofP6AR4i3JAAgf2YLbk1N62ShEhy7utjmWXw/gB9JUNO7PMyZgMJ0uFIsWCrMazaM2ysTdJgk
OkpFGex9gpUdJ9H68iDnFo60klodFwhzklH8SzjJtLyPh5SMQ0fQr4jR6YEOn3kIesfXX6BnZ/Rl
sNkLVERdVCJ+FR1R1YQTrkOYZ5jLEzpz7QDJgwCigskDCzrbCVWBThr0xvBYmdayxW9hguo7OO2e
XvuVXv+5s88TQIfcIBUqaEKfLp7TOJ4dNCXSxOSHi3FC1KjlkUKkiwPzTl65OF/tHNCmIO2XRmdf
meuZpOdkfLneXz6e2jaAyYc6xGRuuo/RvkvbfM8VuSqQgBjVFHmtVl+g8HulqXx+XOjqpMdQyOfV
oNGOK6fX2/CIgfVtNdASxGs3S7qbOm9WA1okYNJNBKW7K5v1TAVDyF4ARWULQMG8Xlpj2+ElGEQe
+wJVnNLf1q1zg5Lwpolx/2zsgzXZV+7bs1P975DGrMCAZXHVYZIZHrMgWVGJQ9cAueuis99yW79J
Ves24+EX2srH5W18Zapz6oxu5QmIcaYaRMTUsH6cwvpWE5g8a+HS9RMMZ5zV5SHPTVUSsG0olBR/
51/VovM5kWIHx8HJd2Ob7ts6epC7yM6cDRTidUYBuo7SX5eHPXdgIVYCxgPUCEt5doiMZKS/jhbl
USss+rYleSImM+q2z6xUXyjlMF4rZsrAOY/fFqkpaQKMMQhDp8cGfEyKdBXxu7Ssh2nUf4Iov0m5
MK/cE+feBvgsuXLLUlH/VjVt2r4ipHIr9UP7y/PLu0BagFLHfzby7IaS4ltelYfW1o6YZV/5mucn
+d+xZ7EBYTi4+7lPbOr8vWmkf/pM/92TgF3+emeHocWiU9uQSAGZlH8JQWUhXKi2rGVRZP/H2Xn1
Ro5kWfgXEaA3r0wrKSVlSmX7hVA5eu/56/cL9WJbyUwkUdsYVM2MuioY7sY1557zqE/5ixyWJIXq
hZD12nUAKEPeB554DeGr82GSoHL4EeS+SY1gtTYdQ0d3XK/I4KUzUH8HbDv9JcnCe3WGN57gCm+H
Ku5szB6v2odiHEJhOOiGJrtvfXUXQzMf5/LSS6JeO5L/jTW/7nUljz6sr+FRrpojWIp1GMFHF+fr
BmKMErKoth1f4I1+MxH28BDjq6pyweJcfc0+zFcT3/hhK/sMDvVGY42hw31Uc+UhTWmdtCz4+U0a
KR1aFYQ4UAEExK6Vr0WLLObtw3QtF48N+L8l12aHdtCCyUSmITymE5oJKLcG34AP86uvlq6p5QKs
m1TmoaDDVOjuLgx/JXDBocX6UQDjeZmHrLRAg0wZdA6zCBlgz482jTWh0QRTg6uFsMcwKLR/8Ire
deWYnPqQRunbH3HtQhHfUQjAIPItswuVOWAsa0FjDb/SKoFMTQAH1nFPwv72QNfsLjAt0wYJAmZg
XqNVU39oCoXiYyJl93Wj7NKiZ7rxaYi0haGuHq2PY6nnRyvJ4jFw4gxHpbLXlWFB0+M9CActy+un
yq//9OBBZXBEqJ4/8MItWA9xbD4YfAqrkCjgNLzbDnBws5tcqV5EBghGsSD2m4NjZdZ6TFRjwVW4
Ngr9GfwHE0XdebZzYQ6RuwFs5nPRRdmjN0ojlaLsz+1dm/nrTAU7R1mdShUkFEA9zldy8gyowvOm
/Bxa2tcKEjqtclBkgTZKvzeq/Pvt0ebwfjGcSsGPX6lRKwQ858P1Slk5MiLfn0WncWbY+2jYFtGP
YoAxShBzO9a6iCHyBtlEpItIPAlcF3bLDulzA9J0tMqBbTie9eSjCUHrF6R+X9AEoP3wE2xz3B7Y
FKC7u/3Zszv071eL7i8SgcRP83tcaoODLGadf8ZT1e+q0RDkn1G8S0ZnqZNldosYSpRe6XzHYJAp
n7NCZOqE2GVlOq9y4SOI1/wj9xYKKHDqJVAA357WtbHAANLoR3szXa3zA2ZXUhY6o0M7NZjVNKBP
YDpgHVaDUb7eHmr23oppAQhVTaCzpiIY1M73XdWVCs1R3XntkZRGGc72RF9BBbehHBvwDcd/PzV6
NMme0N2EEzi/oXHQ+pSTG++VwtATzcIuJO2bCTyYqcc/bk9NFcbm3BowkCDToGHRpE9wNrc8ngLD
xla85uXn1NFdNHZW7BgC2neoRlo5VG9QMfO/6PjolFMdfe+bz+K/q3coEK9UoYiYT1SuOtEaMvbj
krW89oF0MMoyBR+yp+bMI3biVrPGUtVeY6c7pJq9kuM71G/R3IJL2tgUlkon5YPpf6VS9IqiUbv0
AWIF5itkKWRTaDgj9zDffUUFmxQXhvbK+SDGSQQoqqikNXqwDz6a8w4JzklpfkGLj26YsjD85e0l
/BBEXTDsUJe/uFJ+p2VZptmvJi3PwGEgJ5QqhOIgxJ/Wt8/CfCjKT3Qu0QXEG4i1mBd5kno06XeA
oGCa4p/sbyLXh673d38/CmEAaGSKqqTMxFd8cKzqyrLSIgusV0/yYGGVnr3cXlWKtvSiX5uNQDsB
f6akBqTtfJyBwoNK2tl6BbSA0FmFVUa1QXJ9A1Ws21OaP0Ni4fDHMa+0+QCvmt2hJpa0dLSYEn38
B8Q5Idr3PtV19Cc1rcNIrn/hTMxN3/t4NHMYFN+xEfPYVKqStlRGMbVmC8Xxz6T/og2dWwzpz9sT
m8dsgrOCah+vBgBR+kfmR8LwpS6uusZ8rRDPGtEKzx5Rr92iG2Z6qsuFrzr9WQlPt4e9XE8IA8QB
xHmgL3Je+EPAzHfqoIay1KrX/jA+6sYBNs4NIuuSLi1s3tzNFoo4tGOQLyW3CE/dvGKEuE6aw/ir
voZxjOhacTeocCNsu+ATv2rdiZsQSz+M7s0ZF+Y595H+HRm+M1wxmTTvzJ/IPMEclg/qa9bAq5gr
CA/K4WI0dTGKQnZapIiwIVeQV3HdJWYuAEmlXj91ofw5H7S97flr7ubvVlPfGiX6xynUY+KhqBfZ
2tOEvHs+eLsx9xZe0nmHCm8n8wQuIrpgRKFwNmV9qJHZHr3iBawUzUfw4BbrUS5djSpNWMsuJ7rU
fwKOydq70VTdrKxcg+Mmo8QmG8bW91B7bFPx7zn6sNC7Lwb/aOn5OI65Qu2C15Dcz+weW36eN3BV
5C9Z1nyDhtKFA/lzb36FjHfdUbXReu9lQJPi9mm/MFSUDoB2yVALMvTFbS4qD91aTUlfkANGGtC0
11qbnJSkXzht7yHr+fS4U4JMzRQwA9pkzy2iUZgAbAsazFXJ6b6qvlbtimjUflJEQfNkktFsnlRz
5XVQxE9FWL0OCKOs9cgP7qe2Q0F5iiaY5TV0aHGEP2PJvQ3yjcPGd5zqpUusbD2M0bALzSJ6HJws
vjOkInjIPeRHGnrHXxx0dBAJoxhpD4a2AkUTP3gyatmhlKUQW9Gds1CdubAkKstKQyIkdQJeOm8O
HKoWRWXFl08Sit+h9LsvyAf7LaRG0TCsB4Tt/3IvxXiAHLGVIhM8rz7JfZMNo9XLJ4KQCMxRjXDj
wnG5MiULfw0WF6ZEUVH8/MP7ORR1lSvaqJ7iMvjW9+bvUlUPNiy6WmA8q+HSE3BlOBsPkd5Voixw
zLNndATyi3NdKSeKXBCZQCvYRHtkwu+19s20P91evouHjcIO/HQED0Th2IjZCVW0XA4LU61PCqT+
6zr8iqslJ4GDr7W9PdLlVSfyfX+t8WloG51Nq/eTSIktE3XVGmkVCpGuj74mhOMImkAWtbRpV4aj
BRFkL5yTQJZ07XzTrEo2sppuxJdJH8hipW+58wwRVtN7T01UuegB8NbcnuEVswKTJ7fcpF1AvuiJ
F5wIgRJ4yQuNfGYL9KJAdioB9btwHucFUEy6Tt5YBt4rwvCLaiM9g6ISDN98MMarSqZ9L/tUB18z
9beObkjvdetw2NpQhlnUHqU4WgtZ4ttznQdoGiBehgZ6RppI4FbPlzeXWAQtC5NXTe6QV6v67pEk
lYOAFAyinSUpdEUh/tHnwZKXeek94KBA3UBfNTbGugD3O+bYDmpoI2dpUmya3DFEoMLcoDBUjiJK
7NLftnM3KeXOoBJ2e9o60zo36ISjVPaIiyxyLHM/qSuc2qssyX9FkOdo+RWtYEt4mstTJIYARUQ5
VIGFc76yzSDlEwp+r5Gz06f6S1zehdZSy8mlm6kwCtKF+CiAYziv5/s3ZRJNM3rkvSQj4o3ozwT6
Y6ZniBvovdEK6TEPlStgxw7Mmc2nSM5fbq/k5QGC/ZkwFxPHw4idO/+AylH6hiA4eB3T32hds5fo
f6+r8S6Mn0fTXsiNOerlxlGLpdgCXBKAzJy+pEF6sqJJDpHago4h7Lm+sSy6oYJo1GGn8vNno/bl
Xakk+h8/qKSQXkM5EzoPZv5dIlrc+iigPU2tFf7sJ1jDXH2At3wbJ1a/lTK0jSpTHp2dM5gh2QNL
r+g2RcDJaZUO9d8poc2Ojj3DHtFLnZCjV7S0dnsdLWa9DfsnTMqIbkCZf9WQr48fSLHF1qZpIrLM
g1aZu6Kouu0gm8azkYBw6HI13SkmtF61TzXbrSw9fstLSf9VOpXgsC7Hb8yDiNXPnW2ifrbGfFOR
V4BOflpNUdKh0Rlo8RPV0nQVBrX5WnpV+6UPaty/IGheVTSD10Y6IhAtt/VmVHkAYdivf1lxFNxL
Slh8TeK23/JYDCvdV6pX9hN5TEXKXYnyOoQHKLpQJqR9o7ZRtC5V8yBlvRW5ptrS/11rwedibPLX
1JHH2PU1SdqOltPcmRnkF0Uv9PWUSHM+0TZsnCaY4+8mCenJyoi6LQ4I6m1BGi/0g1w8G+/vIZEJ
rC2EQfNnw+/remxGoz7lLLwMopv4q2z3hoM4PMR0wAUoCNy+CfOWeUCDAsvB1hE5k12b59Wq0nJg
prDrk63Vxhd41MYHaUpsFHo98juxWq35c9Nz2Wmw0yPouaFI4sErVcJH35rqszHJ3iYtin6pKnTV
OfjwYcIafnB8bDvhoPc4B9KoSS+Aru/b3vwyaP0GiNNmLOjczAP2Xc5XRK2HckJ10eD7bDPZWB4q
PWrVHVonWrjMl8brfcEAWdFtSHQzB8Dk0uQbVlU01D86heiluqvkiTddbg9Csq/ThuzJNv3aTdrP
0vDt9nZdumdit/4bXCzah0VxEtrzhyBpTqbMEx94D7qEWoG6h/zjp09f4u3RLh6c2VTndjqWmyTv
0uYkNMJVn96wcnd7hEtDTJ+ajg+NtRWmcWaI9SQY5Tqv6hfszsrIT1b3zat+KLGO3kj1Wcq+3h7u
Yvl4dshTk9YiRIaZbuYGpkoVwjET9C9VaP1QtM4lz/HsSQieJpSmLW0hBLtcPzxpkWgAMCZaj2du
YGjUQZgi7nxqFPm7H9iPvt2sb8/o8paIPkM8EXpbRM//bEYWyC/ieCIQEh2HWkLe2jBrF3r1dOWn
5o/bg13aJ6rcYLMhU6DSw0qen77QyUfkmCrCq6r0ER9rNrnavOWB8iVHQUj3q8MY2Xdpqi8xpl24
JTTik/3iH/CteJ+zWfam1SvwRI4nOzZ7useNQ0tbk6sVxq/bM7wciPtlk6ExRXacpq/zGU6+HJha
3zcioFOMEwFdWi34Hu+ZyDM3jluF/0yBgZSX2LzzMZC3lZ1Rz5qT3sRf0Z+Xnfgp66aXri9/OVl6
IDSwzXTbDELcY4zEL6BRtOc6Tp01IPnVUP3wpGQ/FRmFWd5wNJ3f4LB8bob8NeqyuyZ4a0LvoBnd
fehhGwyUA1MfjJJ+lGv7afS150y1tmFlIjOc0E9yew3f+dNnE6RnzcE1F32wnMvzCZpxaUNEMdQn
+T7q0i9eoJBPgZfFRW/te1GG36kadW5bBc3Kbowtqtg/0smhacnzjhBK+nQ6W/9QqfijT1K+7lVa
WXi60AqFFCql06eN0ClH5b4sjSeEUp4sGFbdhTnMquHiWSRQFDlXAJk0K89OHFzCTVmXdnPya/+b
1ZS/jWzfBX+MzwbSpFIFyGtUos3QVFQlAiFQS7oUuDHynQniCSHlPwXk/8qgBx1diiT4pdSFthCK
XZoXVVSL/uXiB/w6y1/1oTXW8ajVp7Hy5bUX2nRamvpCkuxyEIGrJ/1AUp1c3tx3TQrTB7cIIUVS
tsadZE4ZfcHVtLm93heGGZoAmzYJEuskn5nL+ZHJtERTSjJRp2YcIUJlg/vce3Ag+JqG9LD47Fxe
8/PhZs/oVCOSYLZTdTIb85+mBEc3WOvFUa4tHWxmtsjfUPlQxOP34bHuSyfvuQbVacL3X5WJlK+g
Ibu9cNdm8mGM93rfhzEqXa0jBHMYQ4EZzawn41tTjfL3IUUD8PZQl9YfANx/05mz6ajKlGaFVlWn
JM7e0F/7nUEletTlYVOpabvKkfNZ6Vqw66SFZ/T6HFFrUBDuARM8O+dIRLHAnVKdWnmkkc4U7UdK
ScQSgsz5/8zxv6HU8y2zaGWszU5mjk4tPUR9cxeO+o7Gx9A1h/EtsK2DkuffTZhEFmCl126ASCSS
tyQTTWHufGQ/hLzDbq3qpBUCse9nHQCD0XsYgJYe1NZMIYjRlgBsF+6XYOf4b1BjBvDMVaUzvMKu
ToYYKdS3edd6q0Ku1bUKyTstCkIGpnPe/h+rTIoBFCJtZpcaH5GqQvEQ16du9PejbIogR9Az4sgG
ioRT9iNwjN3tMa+sr6ooBN+iJ0tkHc7Xt5wcUht5USDNPJFoRNv9p4/mXp/VqwriUkNfao66cl1U
Ub8GJ0919SLHINEBJquVXJxoADYmKCEJ39T6N687/pFAmIeJs2Crr1wUni0GleGdZ1Dx8w/GoCw0
tG8jNT85Xti4VoPeXzSGe98s84V7cm01adbDspG4hcdrtppNS6FysHHYs6n8TpIwcSc7erILNOVU
Xfo5mcP+9vZd+rk0mOA4GbSCUpmfw1Zjg5ZTpa5zNNibdWwJLUtt3RGhu5aS+QsP65WtA2cN/xOO
u+A2FLP/sI5ObFk4aGF+gr1bXk/y8KhE5W+Iw6Af5+w03d6O6k1nLWHqr0xStJSI5KboR5jnxYYa
vd020foT8nDPAYpvQ5zv5c7cmoOzYMyvDkXmizQYDtpFLtHpUsyN0venUKHx38y6p2no7/yu+We0
6m+39+7KctIJxRMI7S1B0LwlqkSftUS8oj/Fg7ryp1PYv+Kemo3t+jXEAtZd1y6hOK4NyVtFhY0i
L17c7HzSfhnlHN3+REo2dX6RE0+zdkOdcYIZs82+IZLx9zeChPR/Iwpn4MOZgZjai6He7k+60rw4
ERIUiand92N3ABz1OBk0Rt1e1StXUCCUBCRO9AO8Nxh/GFBK8zpLeovDkssP6tiWbhOT75YsaWfo
TYn8cHi8PeKV14LSEDVFDimZ23kUhruJ2YGl9eQU2V2blH8UpyxdKbNzt6jDQ223O9/4W7EmwKgE
S0RkUGGwvvM7kUZEhEGrdqems1epPvzww2pJMuaK3RQGU1gzUEMXzUb6kKhO5SvdKQfyE0bQyAb5
r7hK/9xevys7BmExRef3gJ185PkRYSJdG2Sqdsrj8aGLEeqOtUB3a6fWXShFR1Tk/7LbWbQE0woo
/oF1WqV2cT5k2ZtRVOqedrLt7nXIS/R7R6I+WYlebs/tytkAwyYeVpivlAvmzbiqUwOoD1laGwGq
0Nvr9WPqv00DotsqErhLaOlr44HSg0SKMhSsFLOJ9Zbm9d7koBid8neX+dEJfsIR0N47Ulke28a3
Vn2GR3x7lpdmhVaxd3mL99beeXmk5mHSTdL3p96Q+p2jJl9yWicgJEzwSOunSJL2QxbEbjYYCyNf
2mvKlhTdSNECHgCVcL6RvUWDiir3yqkb9MdKRfw0M/2jsKEy2iK3Z3l5HSjfiSoi3Afs51w0oqU0
4en1pJ2G7BTjF2HaNsQUC/br2owE/gYcFcHRhX/kS4FaO21hnLK8vW+a9Mlu7UOsJNvc1v/6saNi
JlpQqKMDqpvXmW0zrG2lGvSTUurbqU0/FShH2qCx5aRdsJHX1g4bIppwQbzx7J3vk9HXUYCMCeV6
1G1WUjocytKWVlAw/rq9SZcXADAYOCaQ0PgK+GDnA9XguDXNS9XT2Cj7pNTetKL9kpr+qrHS+2IK
HmEf290eco5kx5qIMXGIaC0WWdTZIUQFMxudMFFPRdoq+0FV0k+QYgUbhBysO68Dtwk/ieSsR7ub
domsRwfZTyjGhKG6sKOGGOo8x8SZocEe5A4H6FLvKm00pY+n8dT0zjpSvoijSusdpNMUgL0dRKtu
lbyYfol5Rb2K3DVmqIxCV7ffDPNLGcorNR7cJEIcylTQdi5dUGeTJbk46EFbC5MC6Ig/JBVPfZ+s
CnIRXfQIyzv/n/jrg+kH/2qs7vlz0BXh0JfOc2ZVbgcND2T7q6Tv3NH0N0rzRfxhs7iHqWXhEl2p
RsCJCsaHmjtIZcrC58fA6uHbnyIYHnI0uEycjD7+pVHBktGymH6JaZl+IT789lG4cvqoQwggAKKa
+HWzY14MRtjTrSaftKFyU8yfXcBkjTSPAGwVVrxiaW6PeOVigY7D4AuhYOcCNtXkvVyB0ZJPA6o9
YsukENlkZJ9vDzNf0H9p6USllgNOxXZuaCm+hCWEYvGRBLjsJoZ1iMLmsQzuE2vd0dWuG8Or2kur
uG6XpImFi/jhTL8PLcD0cBvgtV4wjdclb4mslfHRDpp7RW0/13azBGCYLaMYA50a8rLglQin5nEU
mlqJaiELfwyadu9oAtKe32moEt9exitTwRFQRKXAeoejnB/LiddZSgsth47CpgtZL6pVJXnewiiz
J0RMBpJxHABQKDimczB72JqS2ZtBcTTlQV+NWW+g997LMG318IxGrfH59qyuLJ5oE+fEA5zHIxU/
/+ByQ88ETA66oeOAZOXjRK3pV6+nHvLATrcQyl+ZGn0INLvguVFrme8TWmTF6CRU9LLA/MrbdtfQ
MCSF6aMjdUtiYTO/VCwjrZJwhhAIwrM8D5bUSu/JJAf+MVaie4U+1DJTQxTTzU0TF58gLVgoK84h
RO8DiqdLFD+gCpsn9BJPba2+lqUTcWHwT+yM/TEdnBzJy8ySXm0JCYd1gsTP86DL41Ptaw5W1Smz
r1M7GJ8hrdUzHpV2ib7+2joQpho8nHCFgzE6394B2a/Aq6Pw2EzxapKNI4bvKcu7h7iptwZMx39p
vFkH0TuPQ0IZiHLkPOcX5YlfyzUtd55WrCJb3yXR5268z2z1n8E291Tan1uzfDDCasGYXrmeDgVB
zAy+OsZg5jxYeVBE8dSgAgIs74cU9tU2C3Tj7q+vy9kos+syxLBhN4WA/JuUbqwWxQPNa+xdBERz
4brMHPN/T9SHCYnr9PFmgksNZChWj3oa7u0O9FUbfvFSNJzazH4LHYn02zRsQzVdiHuuvRdnkxQv
5YeRcyWt0tJW4emlDlT30XMDK11a9mtbQvsFjdU0OkEasi2L9Ovt5b22ifjN4sBCI0o/z/nI6HR6
nV3I9rNe5vI+l2NrhahctLCJc6fvfWk5JqLHS4C25qWZsAaY5dswhgO9OfZeFa2Y7pY8+Vb17Ceh
9iHbw/0wGI+xUq6HTF8w8tduJfhlqvUiAuJBOZ+mJ8dlO3jZcByBacFufoAd7BVg9XPQD+G6LIaF
W3ltvI9WYDZePEUy4Y9hPzddoW48vfqk0z+5khxvP2nqOqiWKmyXA55ZgXkS3gllQNbi7CJ1Q//N
Si/CHc5ipEei4+JvzwzyKQpt6Sa9vhBYzCYXGFom9UnqH+VC1fYTBc4DXQnZ6u9HISYBeE56ESqk
WZzgBUOqZ7GNDEdY1W6Q5OFaLoaljbpyMoEH8UKKlhEKh87s6tWAxwZUFu3nBLCnGknbMAu3vddu
46b8BAjtIUPZg/V4IRG4NY3p0+1ZXnoDH4fnBp4fTD8Ju9oLq+AYGvkTDcAH1cnClUl1dOFEXho3
gcuiXgIvsc3TNFvOvu/rBIfbflbTEFUO2D44IVQSOS/ISNmhiD1uT02Yy3NPFL8K0T4eJYPQee7o
eG3kUU8sBgjl/Ptcqw8SApEqUiK9qexuD3XFgOInCiwE55Hu93nETO9jleil2h+lyMtid3SA09ox
VcXJj5vfQ69ru1gi3Owqy36l2aHaNSGuwsJXXNlMoVwq+E3pPrzwgcrELEiK1fXRS18hpaZ5d8vp
WvX2Nwqsq9w+drG8auPx4OvPgzY+Vu+A7g5ygtsfMgushEuA14x7adO0gW6bOAsfnhO/QUWyCaP6
aOW2+qSmuv4UjQVQlyamtDLa+TqZ6J0rknw5ur+y62i5CS5KQah8wevZxilspVNvILyqFCeoygha
sxp8ZV0CFtWBkytG/iloY8uV0i75Ekrd2Lh52ajHMaKC6KJroK36LjHubF9utpFXU6vxJ6JRucVl
82Tnl9wYyaouUJpMyjFf+3IXPQQ04z/Q/xZAxJq+5K09rtWuTu5ySwLcEqTsOLQhO+yi41Yxf1HY
FvU3c8zokPX86qgMo/3W5kZysgFlkpwAmN5oNiX3rMH8hLG1U7qyeLTyiuzSWKlrPSiRfA5je21h
q1bSqCovRZJ2234qWt3FsBVrM2j0/WgAZDfqUHtEcg5hbxlpSsH6el+YdXfoktL7pwErukboI1zh
7f5TN+W0rrv4V5yUNadEkho3S0P5ga5P80CSMHoNJ5L2LGV2yKKSs5Wl+jpWI0A+cd/fYVHR35nK
L0rrhZvUb6IDi+TtOyluVjVQutNgGcVnIizvPkf3BhQmaRd/Uukwl/zgzmn1/IcUWQjNSXXzVPRt
uKYppgKv6/VuBLL9VKk+UwklVHdoDN34SpHSJmkPuzEsQwrOCvttekH8qgShuS0SOYGUpiW1mbZ0
YzmU2zI0EHa20Y6vPti+FryLhHYuf9lnNPHkBQfgytWkH5ZENqRrRMXzK6GpyCR2QYG0Q2P5yEiF
410D7T7s+Uq7YPeuPMU02ZBFoYpKpD+vqdCGgoNqVtHRb0WS/NM41I9xbkC1tEdQfH/7ql+bF01K
KoErpB8XxAy9MvhJnUBrmxjQ7vtaELiSEzxm6pKE2ZV4i9hCjEJmkk63eQ2lp1dVi8fKfK7GalM1
NA4obw1sIqndP2gwEsbetBKQpVjaIfGX9+NDj17v7dle/wjMK3tJ44Y8J8vJgtHyeMAgW7NIlXkS
Kzrsq6FeT7GzU5KvFYyIHmf9Yeg+OVF97xhLwhPvJ2X2rNEDBMCCBBK7PM9aKY1a8YzyCWOtZG6m
IsgbFDHz5/q5Qs90FUGjt7UHVXf7iCYEz9KztQ0+9UuPotjaQ0xqU0ZZd9SQf7uvUrbMDn39MYaT
ZUNTabgH+u6vm6ywV3pgmC4+MyK0qtI/ZX2QP0Edg4fQQAMohbK5zWB0X4itL30Fi6QV8ngy0p/C
jJ+/H1o1pUWj4+B5fieBUhsKfVOkNdSTxChuo0bhXQ3f0lb1rcntIPNbuKzzBhnxgIkcHUAxhdjy
Qt2UhkDVkjwtOJrocuZp9xRE01qvA1F8xWHJ2m+G/ZYq4Tqp5FWySLx65QaTEObtEvcKD3Q2/7Q1
pmEKPVRuZHK0pl9pq1BJKM+QrFzD+uLtPH1R8uPi0SaGF9gkHCWaOi+4KTrkPccoDWTI5cdv01gd
7dr6FanNPpXVV603750gX/ATrrzVIP8U0gekbMhYiHX44Ceovd+14QRx2CDb5TrXc21ldxHpPKld
DZ1ULQx3GWtiQQS8GMIAigBzUhGkOKhuyxLEPFHq3clFkh3CKu03t23ENYuICwZrKuQ/AHhnm+cl
deNosRoe1Xx8mbrgLo3H11DRF0LapWHU87WTzBiCt6GIjmbvtKaLZHvx6ihddKzLrPjn9pSuLBw5
a1LJHAx8uvnjJdEkGJRGGRyRWW1coL6POoz9C7b18tLzgLBgEE7zjlwU5p3KpFligEDLSvPoFBeK
v0LqIyTv6vQbP+6GtaWOw8orh35T1/4S4PfKer7jAeAwEawdc7Pa9qVdZuYYHKM2L1ZxMO7CxDjI
qb9EDnLlcn8cyJpFXFISFBpqZeGxi9SnJEkeg0k6+I7/GFAEcWlIahbCgmu7J5AO/zuzOdND2JSK
3Amy06opH4K8O3HPluqgyrXdo6xMBEQFFxY5sbwfrrJpxJlDwBMceRCPVJJq2VqJ36CTHN/kRD5o
5qOW7q0h3PQtXc0kXqR/Erg1+U3UloZ/qEDdPrVXP4kiHxVM0gQXhT495NBonu0fa8LbXBuzte5E
hjuMyV3ipNvBaHZdBJtfkSW72yNfsWsi4uT9AB7Ius9MgIpirTcNrXXyAgsZOgdzphmS/VMKbOMp
praxYAuuqEu8h7j/N+DMGBBsmTTCkb8zSgtNiBGBzHSIg1Xe293e0NBL6sYscdtS9R+JG4e7cgqQ
rU9LYEt1N20tScMJyFPLrVU7WQ0tEQ2tEeDrVbVK1VVMy846T31zBwYqe4rNpN0lSR8+SpLdwgZf
y4VbKEWxpb1zPNRKKbtqmepu5Mf5SgulYmO28vBkdkO1M31lfFWzUIZuleY7p7PHh0oqqGryCkSr
rM5Jsgg44rfayMufXoMYo4tKO2ICcuuv1KFOd1U10VxpZ67dTvTC4byohAJ7oHDNTmpj9bE1W+1z
pY5PjYJANeTuu3em494oDlM/buDZ6kM30Jt0Y3V9zTel1svtM3DlRvCCo8IkBHdwZObgjiKiObCM
jenYecFd31ZbSLLS6LUrO+TS/9SWwod/j1OIvqsfhrbFtV7H5SdrtFaxucfFckNbXxXjQs3zimvD
Z4HgAWn/L2zh/KJKyKR5aCbJRx6Q5qX2iuEuiVNp7ZiferqeM6JVuoue2rb5E4VjcB9PavnsOF61
YO4vrBLuBmQaitDfAKM4j1JywWxuj7gbaVO86VZBOK4MXxf2QFy0ma9MbII910jJCFbA88lGcZ77
qdNilSwoFPpy09beb3oEH1SFrAwGwO/BmKZxubIC+VelZwu0ddceFSwBH0CtF53i2fhpN+WyVQcm
2Rb1LRg6cyPDk7XqdC35+6APzCVIOhjbDZFOPJ9pbvXoqeQdZQq9/GNZBVZ22CNXEHoawrELlvUd
JT9fV3CQZCsNfiHRfD5akdHZOg2J8ZyiU+4Ew0PSF3vd+R4XsUu6d6gUHJLmXvYOQ1S6ctc9jcEX
U6lcWW42Y/RoSo9WiDJGRRKo+0nEpE7KITS+3N7+iyNGJo6yAnRA5OVgaJh9pe9FSmF1qfmc2G21
iSJFXVuVbC+s/LWYkGGQ9RG+C4CZ+TAVle5ycMKjmfSvk1xARlJupqD8riSx43aG9RQo2T4sTWTz
dNdWo11XNs/2qC6Uj65P97/vED//8AQTL2SY0QjpEVOy3bbOIpyl/PX2ml490TSXgcymNE7X7Pkg
0IfGst7x0kiFfK+28qGMaxqztYWtu/Z22w5QP3aPcGTeXuYYY9LXlhcey9bbQit5TBpEhLr7vvTX
SmL9sfSUUo4eL7hKV4YVDZxUiMhnoJU2u6+QuVRyl5bDUQNt/mAq9XA/qm36I4mbcO0EMl1RfmJ6
D5YV+Zs+6KIFe3E5Pj1nYJaJ+bBaF/J99C3HyPb0/bHuxu+VSIcF5bDPaRNRom5H8sPZj6F0mLA4
q7/dV5EuQnRB6G+oeE2zffV18MtdNRz1GNllXqVi3EeLvHQmf8u53YBfBklxgGzU6/ntfBRwCVni
dGF/1Hztt6n429pOmlXrVwjp5ka8MKero7EUgkmHst88YzSSKo/ryu+PoZWfWk4Poks06FUGlJZL
IdLlvWBmIHo4tCKynI+V5lbaj7HZHetA7h9UeGhxf03NnfJhiTjkMoCwqAyKRCI1o0tVwqKj8qz5
k3+cAvtbAYe5A7u3B7piyIdNE3gLZ/KaxyD6MNBRglftUixhaiZD90YFRe40nF4ByK617ntp6tFz
XpQ9rA1Rsq4ThWbTynGeShAfbiEB3aqRWl7fPqVXlHIEoxuoY2plNPvPS38JhBtBEtTOs9YEG3XK
FTc3vHvoG1bOZO8rxXp0nN4lP9WuEsOl22tyGyd4Lh0Lqq6VMu2MbAmlf+WU2fCHYqOAIlxSyZhD
QHm1D5HTpZIFw2a/LnoKrAuW6dK4M28xADkhyEbmlsmM6YmNDNV6Tifrs4IYghzpC67htYkIOTSo
k8m6Xaxt5KAV2nTUpBNj2iqV9gdQ8sYeoq0xLlGXXKl6Mp0PY83eqlQqfF1KwuZYOtEPBXbM2ApT
Vy3kQxBrBBST9VhK9n0fV7+UykTrSFsy9VcXVFghgNei9CpM8YfX0opaMMoZys46VPyDbq2SRZja
FaUfVpFUE8E3eRNS1+djOH7k+GYH4oCWLX+VmuN+UsMXKa3WZVDtQe88OqBiRt/e+Z15X5JRbTwL
vKUuPXVK+yJFQ7aq23jhEl2xH/BiAdYhzwJ+bv6Em5LWOnbimc/5GOa7ChWElSfBzilbQbmxnTYB
wTTFCyndKztO9RefgQcdh9GeZ841vza8oDBEAaQc7ltn/B/KzmM3bqRdw1dEgDlsSXaW1C3ZCtam
4DDDYs7x6s/D2RyrJUj4x8AYHoxVZLHCF96w+P2iDUHlKuYLvTBl77jFgDRk1t24ixmHVcPjVIOe
fXErvD+p124+NUDOMmqd1zmBRtKHESGgtLhX77xGOaKyuZ+M+Isa8ofDoISLdAKHFQSXt9/e0ciJ
s5xhANvmUfJIe3tu6q8SnLVY9PZC5WX+GuUq8VdmoWmD7onz1PZ3Us9/KLHyTBkw1Od0s/TGoTKV
kzW6z7Y9fv/8LH6/gRgayB0oU3gn70Dioy1mu21bca4tCsO15bKHx69qV+/PpHUQQPx4s9GwvL5W
DRZn75alAB2BoaSqIScTT+0OhP3T0H/JRf9oNBADlKJBY6/STm+/mVlns6LoI6PV8kav2xvXTg5N
U20b/Su7o4+WB7KGcLtAQ/DsV3G006N+V0hdnPN5zPw56ze9rv5SK+fw+Vd690rcTVTYUYFg4yEo
eHXMDaDk7FQM+kVCM9wJpUezgApE5xLimcjmfj4aKc8HCxJLGfToaVwAaL2K8GYzmzXsRwkWMJDB
/6Afd4Ahcn/pPelrJVLD9kQYP6unKJr/xLLKjq3aJX6udP/kSfuzSjoseyG3JZX4buPM6bXWsBvG
8TmNrNuGZCMeW0ETf3ULheHce9vWNPcd1HcbHLVcnDsclR9Rml3Dg6Bpq9ivl872+bknLVXJ9Nvk
oR3sc9LLfZYZ32QytH4hrcNgJNt2kqGXqL8HDWfIhj9MYjwPXfxkRDYyF4h+urYaOCNqnups/ePY
yDuX9XnQrJdGaU+dpz8vQ4kIvrLP3PYBHO5u4tsqUF/83q0Kn6CIXmF1o5bL7E9u7gbtPG8HfTxY
bfaIdsHGiT26W+nDoC33U6bcENXtFS26S5bhIccV14viXw0mrX4752dXFE8L5haz1l2MKaEXmRZm
mFUeoAIoDIb+uA7vztG2Mo1vbSeQ5FZmX0bZTU37YzCn28HNDcqTVQWYIRsQndJhwHv2aXSsXWal
m8RDx2LuMYDVj3Nsh2aNp8zSvBaLc8gbbU+r6Gw0MsxjkF9RdmI6kZVP1hKAMm3GWG7UJbN9VbH+
da382JXNz16xkPBqzy7Q7XKwvjnaEoc4vt9mdnp0O3PXzGRadYKzt8DpUNerQ6ejjKQXFoJ89cP6
bnrUHbyk23heue2w01DLblOMg8Tdx7D9xoTDUExQIAqAFZtMT/aqgnrr0KcHW4meEQyDhNv/Aoar
+bM+IGdfV3PiV+asbCDUFiHq2FHYNuwVY6iTzdgU7m5yE3NbNNzfItPmsFft1UCYq4NIXUcuXnmp
4qzdVLaloD6uCDRC1hol0CD0YGf9YopB/SebEQTxndwwAi1HICwRkE2aaVkQdcxQTStm6B+AUkzq
hG7aT/7SxuoNIhqSluxY+dR0C7/G5D2AyL/cTXyKJfbcOxRqZe4bVmRuU2uFjABpCxUv12+ieIjm
cK6z9rYk9EM+csk3SqZMvs7V9d2wEmMLIPuloHGvm8upleOTnTqHzFbDYVZ3Yha7SC5Pll3tRZGd
O624HXW573O50yslmBsN3r2zTVY+eDOeBaWdMpmOVdo5vvCiF31SgmzRwnUxoJN2aWr9xjGgkUfT
rezcc2x0j1PunGMusmgebxGK89O5PpZt8nv9tl2vhRFh2qC3T0Ux/JRlio+yvkObovRbZ/mTci/A
65R+nntlkNTrGRKZpV/XceW3pZIQ1ww7zU3PyWyf3HFK/c7U72OsTXuTYokzEeqaOLf6tt0FuSd/
RpMEKOP9A+JA8w0Vj3RrwNt7hR24CPpV2tHVFEwwtddCXZ5m0bOpbG9r4WcMUegEvv6YRFqoF+Zl
NUDuHPW7NJB0BBppzcZ5NtPHrtTuvD5lWZvJRoUL5Xft/EPDotlvouq21ymZZe7dGKkFT5DfoHR4
iwj6v6630LxI90AQBn/q9KPpJC9CLjem6H4jvZb6Np1qOFAXsUpJonC3mXT7mCndRR+sk7CLnebE
q+mkvMH7MPPXB4xqjbK/9or5337M1L0XNa9jgq5NWW4MGKtbxUkAJM2q/Z16KngyDUHd4ZcEI7Vt
czuAhnLqa/vVqnvgSDniyPX4KOckTGf3sC4Igwo4hs6/UxZJH7ffpabdq2n/LAvtkHR4iaQ2RfHx
LhPeU6RHdz1zkYvpFg28hyqfYsTjRRl06pj7PaAKM3NvJyBMQtpjYIvl4IjhlMf6f3+nr8aDNOzv
RpbtuRkf6JDSEGmdszCcg85XRC0BWFSL1scglRT9QOFsWHgb3IK3y6CcMnM5m4rcRRUArrwH4j8H
qi32xZBFHFTRs0uItU5bMzqQs+blgDdU5htskE6TL4NSFMw723wo+oQrTN73rVn7cWepgUKGGwjQ
FH6BBlxgFKu5E7Dnz2/iD+ILxLpUMg9Sd2hAV/d+15W0D5LGPYNePxlp8eoo/QaM7hc1xw+HAQmD
6Df1YKhUbyMmTVKNKFrXOZP91wZIOx9c3edv8i6CWTPF/x/Cu+qXOmpCn4YSzxkWV1Aq1Y201YNZ
uHuV0vLnQ/0nNnQVTsNiIGKnAkemfV2fQhZMJEPZs1BY8n/qLAfeoiTWCe0bOximgoam2cZoKJVy
q6vFgD1fOh2s1Ep/pCWOZ1pXoAXQN1zITYnrAsX+5Y9uiPJbJtr0T04h6jQndrFXbWo2EqPD2y7O
lF0/y/JUxSVu6vUQ77VZTy8Ie1h4DKSg5tBr3VVFVX+RorxHfBAYoli3xmowKK5bMNqSurhnqMtF
rbcKHO7MeurnY5U0SEE5fvEVMOJdaLjGoYgIEexS+8Nz8e1a6cTQJ0k3L2TDUdjIZ+crH7p3ie3V
AOsD/JXSW2lWlFrBAMOYIR3sFP9GeF34jsMeLAiFmilNdp+vmA/fyVG5J1etrXcFzb6PdZEpDBmh
YhC6oKJOlVU3X+yydy+2bgHgMTQTV23k65TVdacKM+xlOYOyTMFPFiKMVaKExevAQhgULky3+0rV
8INXw6bY4x+KW0gWXaWWJoVvS+aLfZmdygtE3zyohfzn8+l7t7eRRGAM3ov4BZL21fHR2WiEFmAT
L7mqfLeU2ypzvnfWyay+WOn/Peybjf12oP/w238tjWiwXOnUhXUp7NRPe8PPuNHSf/Kq2ZpFtBUm
jsZK42c4jhda4teV95haT5id+hgcTcp9ZDDb5WM7c1PX0aZNcTT5Srb43YTzlS0o5Cs9Bfmw63aV
obSTELEFJ6RU/YF7Dkm9z6f7o3VkIRqGu/UqrHONcYlic5k6cD7rad3hP+RTpiTs+NIs7KM3WWnd
MF04Vcik325E24sn1ehEdHGMcbkbnMk6lVWbl0HhmduK/tGmEMLxq9hM0fUH+TGiXeyVnp9Xjjh6
i0EM4RbF4+dv/76QvS4CGs5rDZte3fVjVVlaoijMaluhiwZwCPorXqpQr5W7dikOfOpCeypkQ0Cg
U2j93wtviDXTIgD+o0JbuVbkybVMiykKRZfKtS+xq+4Mo12C0owvab9splh/+vyFP7icAWQjUIXo
iEMUcPUZaENquqgM5Qwa39iTl0c7WQEIGYBzfBFu/HdXvNlgdHT+Gusa1VSaORelmkSXGKbxeY7i
7ogWZr5VG7N6pY/cALOxq8CTaGyOpd3uHB0lOX1Wpl+ujZW57Zb9tkEd6SQdtfui+PjFRFwjoJzY
qdOpZuINKPSEc/ryrOf/MxCaCQD3R0uUQu8773otQSEnRbb97DgZyDU7e21r5eCZbfj5R/0AV8L+
1e2VwUtzm5vn7ebCyWeKpJJjcdhKdAJEFhhO8pw34s+E2PWOZiqSm0nt+ekwmEGaLJVfkOz4USmT
sLI9y5fJaIVGa3d+Y+RFEA+6cwKrUW/LRv1i5j84cWiIw2w2Vmmad4JwM3qxal1J6EUYP1SqetKS
7iapzFDCiNHxR/l8cj44eP4e7pqFZlTe2KQNIL4stjCrH6woWOL+S7bPWge8Xuw03kApwtpG02d9
679uk2bKwet1vFUyI6666Ewz9ag4ivcOrr++Ss7UaMhBiWymjaGDCNDHn//7m66qOI4GCf69SXYy
uYtRl3Sd1gxzBXl8XcH+qGRP0LGatnJs4cl+VQ7Na7S8dStyzqoaaRu7dscQuyGMjPu4D0XpzLve
6MbbpMcWO8vSRwPzm5toAp/5+bt+sIhAJROHwMb/QD1pdCa1W4StnGlcbJH7O9oDxaC0UUO7UO61
Oe++Os0+WEc0bmDH09FlR1xjt+qGusnSzNp5yulQQHIxqUhRykhfVUM+01z5E6fW3lmcrZWogVrh
7qZ1N2ovwjVf/vztP3wWHDjgstGfx07+7WLT0r4YZJHJi0nbz9cWtIP7zNl9Psj7E9JbEwAQHWRR
gJavBonxFjGrpQE+NJrfkjLaDVJDs/yrXvIHwyBNRYeR9i2P610NE+FeTCHMxnY81dQ7LZXTIWoN
8ygW2/3n8zcy1/j07SalgE8N+r/VqyO38Xbexj4VIi1q6zx1Rh5mudFCf+2Eb5r9cmsoGA7HUIEo
pemdeqemlfdzUNvpJDNRHBzsPvyhpb0MgC2lduFpr0RsqDsiXyT2mkqjIyXKoSPR/ZOYRXK7NBOG
beCxsX2pgTuKeblrvQUce+FmO32WVeimcb6PIXIFEsrpTZ+pFHrdLrlFC0yhY9wuWxt5sk0U2cu/
aZklMAvi5M7Qq/i7VnnxtiEePXw+S+skvJkkUiZEV1YZDbCq7xD4oOa6RjjGfKmbPlhy8Q3tzKBE
NFCjvtl57sWw5DfYqF9EJu/W9DosrpS0AaFLEhC9/TZV31StLrSFonIUZMMdCtxfbOGPctu/R1if
4O8j2gN024z6culrrfcdBfCx5isLwW4t/WYpf+Hv8vlUvlvb6ztBnNCYR6CV17nMaNV6QrtsgTMi
fYFtjDYY2/6rVPCDjAlAlMuqBkaDXsjVqu4atRGWMy2XuaG0l+Y7tZOhA+knbrTw8xf66CMRLtOe
AvgBsfXqluvRfqqqnqGc3PU70f+S8xh9cWF/9JkczrbVsA/Cz3UwM0BNTLJUTJfWM/YUYLdL1OPQ
jRh1AxdvPrflFyCHa6uIFY294kHxuuIyWWPjtwsD9laul50yXVyj/jcrunRjemUeNpmnn/o0U05c
ut05GfH0GD2F+rU2I/wNgn1fIve666rYPS0yXb6AVH4w2ciIoAIDsR3ykbGurr/Wq0f0D9NxnKhH
p9ptKfr0ouXyf1Q8Be6w0nKhptBPpVx8ve+KnsFxytDOUtTets/G4nae+9MSudvIjXd9PZb/K3UE
ushaGuTqQt4LxPHb98oVwou6xqAgq4weXTkxbqepvHy+Ut+fYgyy4vYAeSLyfd1MTZwyTka1Qmcm
kgnikTvLvvXY621cvYKBRcbpfw/3eS8OfPJ0zs6V6vz2vRYHRs+qCQBv3tN9a/Ymqr/GPhXjy+fv
9i74AabBWQmVnYPaAHH5diB8t7Ii6of4IpI0rBQ3LDsNjoq5kx22tktkf7Ej388l+8MglwM0R7J6
jdOQ5jQYbRPPlz7XXlWPtqJlhJpJSSKXC3jEqMt8jdrkrlGTX5+/6keHAWNiZ7QiaUnS375qrpjj
zJpla6pwVbt02Dam2HAbXlSVFpoqk8dZFl/ECR8d28D1iHv4BU7wan7NvsyKwhvnizaMz1Imt/1S
JH5SqV/hxN5rBHDy/D3S+vp/bXF7cZsEruB8sdzFCT1zFPcTAN19R8Z28mpd3SE0qYfJRKtYmoFe
9V9xRz98Vw4+MlSsIbis3j5BO6jIS1XzfJmW+mDl5u1sz6VvtNUXWd8HHxIxP1JGMiRkga7zbc+p
qyGS7XJJvLnwB8N6rKoMCWLxY25d01+cGhI5wgSfL58P3g4hPcAUlNEo7lxXSfMl10bkqpdLDPED
4wi3vo8cTx7nzvlK7eSDTcIuWQ9L1ivV0fVR/vqUtBoHbRDVfPHmyab46lx6y/xmWPFvM10tqhBd
tpN7ObSbz1/xg1vizbhrdPDXuI0qATY0/XxZiuFP02r7bl2s//MYkIrRJaQzsJ5tV4tkKLDJqjvH
uSQ1RU56wL7XUbn5fJAPVsib4vLVINEoCTgA7l+qwXxMnAc0ZH1XKufChf4ybfHO+GLAD+ImAJrE
s+RR3ELXtbCkq4SMCxTxdDIPeDhxmI5wTqsEYcTGvv/87T6qNNorkBIvCGDcMD/efidcC+fUKCzn
XKTpKbe+m17+Yrfd1jH6s2nCbxoA+oyldmvXUZBE1veoML6I3j7YDfZKH0YQZI0priMrMxrxCHLB
uYwNTWC5iBd17NF47P/3cbgksKFDh281M7x6VbVLZ3ojhnMes0qGba/Pu1YbXJ9m4bj7fFo/eCWQ
YPoqzstLUVN6O6tGHRup61bW2Vx694+upOND18RG6MZfyvJ8MBR0HZ3UH2FSIqWr9anpfZThyjJe
+ticg7htdiJSX91+/CrIfr8u2WirxCCC96zPa/uTjiZLXoyKuDRjHbgzgHFBl9P0IN1/Ufx/f3Yw
Erg2gPAIHL/rbc4VSM9q8rzLnHn7Jok3Wvn4+fd5fyoygoudGDAz971OMwbi5Qy8zrtUJNfCGvyl
qPdGRHGk3nrGpTC2olD+533NmP/F8cwgEe3V8svjjo5JVwjyIW6a4nXQfiox+JkvTTXWH/Q2U6bU
B5GI6wwINqXMt4uv70XVFHkW32tW6+zrGYuHFEzP3sRyMIxEH/kSlcPt5zP6n7vK9aig6DDIQV+P
A+UqZqhGsy9qOUT3KZ0pFynX9JdDImu7Pzun9T2C+NVlDzx8jtv4Mm8zJBxcdBvS6Ml0htBNvDPH
6ecP9d8N8P6hTJ0slEOcxfR2KhYrXtTGmqJ7jPwM7we4d8u6QYcPAwwA8EhysHaFVvvQv/hDt2Qb
Uf5S23zbq94NHygvnvjvLApkQ3g60bz25W057+uqCmTsBAs07yKDBMrPiNTI1/qSNKz2e4HMMgK2
CBu2E/24evtfHy7/ir67qge+/9zIVNGqQXR8Pdeu7wtggyA048Y5tzBIwlLkatDVxbxb1C7aVakp
wiaJ6nBZFON2zPU2kGZS7aoZhJJE0DNsaTAdctBkfqUO5m7qm6eqGA1gaspdLWPmyt0akfPs2As4
LvOmtJvBLzIAFE7r/jM6Tah3VR8mZvdvA2H4aC1tsRmNtNsaspF7muntoZmrbwWU/40i7dpfRv7V
UjwC7xhve9LfIB+0LiyXoUY3cPZ8Mr99ws3/MEfVT64/XDbR7vEbWrABak3ZpquWx6mJfq4P14/W
Q4TnVZF17q2Wdt+AHKV8hnYIZL/sjTI+mpH+o0zs226Y+8PQFQtwPfClTVs6vqXTzutlZNFTRT25
Tbr0hj7PoVS6X1nT7o2iUn20cAGF2nC7uKpM33Gjb50wH2qn0/1E91AusXf20D9PtvzZ1g64i2Fb
4WUW92gijv1wvxT9eSyA3HXe7G2iLj3Hc3+MVpTrpCePVmq/ChoPbWttsYIMaT0e6KSHIMADLR3u
zKY6o8eEyjN7eNC8x3m0nEDrLNC449j4pWr+6nPvTI04MBTxzVwo6/Rx/X2Kk5depbBkduVzBUrS
N8spBhJin5AzSXxASxvdHJfQmDqXjnHyM05S54/UaoTxurMgdWsN41Wqy0GN5M4Z0GCOXWBd8wQq
qJhwEaNa6C9dqSLK1qYPcAf6TZJqx7lpDoWqiaCrEIias+mR7vpJogoT2PmE6FN1mPr5xYkI7PnR
QRKXTxS6f8If+TMi+TUKY7fU5mlo5LeqgOPWLIfUy3YIvg9B6Y1OYNcSd4lpbvx09L51Q7ovZB7k
OvLpGkGa4tyUGtDSwTzUVXSDjGmQYPKRjXJbVvm5qdLvxI/bRS0Pg/6M4BzilcZGKRt8OZKwd/Kt
pjhhrsvnLFnuxiXdeFp1Uqv4lKr5aVVeJugOKiU71IAY7Yj8BMxcUv7ixAlRCtCaZLMOht6n33RF
oA7GxijGQy01JLUOpeVs1Cw6SXOtabqbtLcPUVJsrFG5c9IqnGNjYxYGgVf1O7HKH8izbZpS7qXM
TaS2APvljZOEjf7vElsbbzJ2XWqGy6Rtmqq8QT/EHx37QWsKLA/Am/iL3Zy0XGyc3H4tTeURbarA
cCcKxXYBniAZ94DP0O4DxylLFN8GpX2ox/gljjCPp2yiBQKWyMaltI8S8MGTy0Q1ofmDJeyxN/sf
s5K92GnjK6Z4mrLyW8Oy6ScDFLPho+ImwZ3W6MADIA5qNRp9NI98L0mCZXI4B4bAHftthOpzJysJ
3nT+k8mXEUjlUmsPbts/0QFkwGb6FSdNi/0b7D9QtQdbYi1u1PU/beYEmJAcEqf9NnbLscPxl2Zq
OBmoC7AmPaH7Zm3dR0p937l2KDP13APcnTnB1NwOk9oQtGrao0rkiazYFojU4IsmBllYBGneIUN+
T8PzVCbJjSbqVZjMDFAk3HlDS7xcY0yKnTHFhgCVf1z19CUw0uxsJPhzg9CfJvmcsAaFoz/PGs4Q
NLd9vX9SUylQMAARW1YiCz3k3KxpDqwS3j1C4pP4PUYgRcfTCHgRHtuma91DY3ZYWiDKxQt63Z8q
H0NhAuj0QH0kHYgPj0luWOf1Ruf8K6JqY7Tuiz1OzLf2DQVawCUiyXxntm6S3t0jqOaXmvWg6yy0
0p/leJNOnD/u7ybpj04Wb6oWkPo0LUGh2342g2B3tA6UeH5TSYFoQbKx+hes3tjIQAqVp/XHWC2Y
Qo8TsLZxnGItMEvOGH/PtC6YKESpy7PQ6F8kt2Z8v54KBg2QVUUeBUCcHYIe7YdOTfZVVDxavbFx
+yxUS0xx+6e1jpVhXzDE/XEo5qBMrBsjUX+R6+6GJQaQPbp+Vao4NhDnEWYCGFfjrQYi2POso82T
2d0fNsW+APvZ211oMnbBfHZ1dky0/MfU9EBnm1Mnh18Gl5Kemd9Ebv0p7CksFUCUnZ3fijq+kajA
uE5xinHxroc8TOUSrLs1qR2E2qOggmKYq+rtuCrVR5XvWcMJ4fH7CkmmBdhJbi2gO6qnIvpWJRHB
aCZOSoeWvMjHbTQ+5HrFev9dm/VecDEuyXQL39eFkgoATl07jMJCcddKSgMs2fJgeShUZN3LHFd5
qGvRjWidYAa94VvA0nvbedJz7dSPg+JD6QhM9DRpIL2knUG/odrlTntQc/e5NFyCiAJVEH3nQPRa
6mbTd6gsucN53RIyHnZma531jAU8jfl5KOMHSqw7E3y9ERv3hq5kft6mIbfuRF+rcP04b7aTvFO1
nzP7ZF2WTUuHts42Kne2zstb8X1UPidlerSF8TONh8PS6TtjoGu9zKcE4ZnB016GxNtGU7IGIvOl
0eAdgHfSzfSeS+0xG+ttio21yONfuaLu0sbxpTaF9QzDKMuoB1abGeg/Ui5LLPH0BO8qml1pKyAi
1eOQGrsCO3BrtoN10cas5/UwGTnxhxp4MlRd32y7DhnA9mjk+J+4xV1u9iFEKqicsvYTp9j1ivKQ
EAQW/b2zJJvCw9SuBF/ESl+ffjLTG6/oT0bFhZ64O9uA4tYrwD7safrdatXZ65RbV8+Qn+lONOlC
KeVJoQq32iOsz5yoCKOU89nLhx/97IAT9/worraKq+1nlhBg+h1d8YPi9edkUn81g+g2q1tC3kS7
ojYJY5o0cIph9vNYHmomH3vZQhUnl5hsm4GzhinxLOxyOjl9HIemOxyXqr6l3LJVrGr8b3tj1YV2
ee47sr1ts3qj6NLwXaGFnphDocbB0nqOD8ZX21UTXca2WI4YVgSJBrS9nPTXir7xoRtcBCe5s6xV
0tngPlKKbWdU7V5m01HE43STDUZ1Y5QIFSQkUOijjBsdxkiHSLDNe5T9/fob6Pl7R8mCpovuRK4E
KjeeqvwjNTQYky57LGvvBWTH8yTT74VV/+CgWpBriyXwywkYqznIH7VVbT0U7tfrSlm6b2lNDdvu
XyYrf5hj98kge1pMcYs+cTAy6UZfbguvPeOoeXFU/Ep1i7N08TP+nq1GG+FkoXSGmzXWGtUSHJ9N
DFSpuhKmdnU2tP67xiWR6+mjREptcrJK8xseIvHY4NbodH6izH/aHlXtSPzMCN9TPX0ea7gE+QR/
iNkLOltPvscyOpoGjz4iWBIMOtUNDwHRM2HpfrJ7qfkOpCbDL5vluyq0G72Tv73RODuZOvsRYMNU
r6CfcBmL+Kcr3D+Tqj7jV868cDi3jRJvDNHS85ri3djSKPasOBB5b97TxbqL2/iO4sEpE/NRz+Ib
OiqBxvLuoUfOwkDbHRmETnKwUU2+0worDx184+lBNnXyiGpiFshU25ouQgKx3E0xcj+leh5GSm5S
J8YaZnRiG6el/NDt9FjDjqe3kyrQKcitRxdAdSAdXiq+cxmi/tXkK6roZ5yrT3VkH5qyv1G98RsG
TZuun7bt1G7cxFG2XWbZeI/UN8igkCsXoQfNn5WR414WY23eDf8qah1IzpESeYW5MOFPFYfYHFhf
c2j0Lx63mKw1v9eyi2ndC30VyCJPqaEi4J1y02jPdtUFojPDHqEhzgSr1cKyyPaKK2+9Rjnks3F0
0CFdL/taszmc6kOq/sbN+1Ua0Yns7xlQ5Hcphq2imCmGfEQnC1tCQDFSREowpWsIKqIStXh/TFs/
umqxN0TktwCmBxwGdLv/6UZU1hwliLp824h057BdWsAgIMK28SSPi2ofuY3X6ctTCwrURJzUh3kX
HdavuC40PTcG5BqtTYnMelR3v4cE0QdPD9drJ5HAXNDFs4b6Dp+UoFDK3ZiL7QTRXV2mXWEnQWS1
oSoR0EuLXekt8KNSqCoOtImY/Zvp3xxCaW+y0ZJ2ANpxTgm3Dd0WZUfujHVG15++jmZpxWMd6UfH
qq2gnkWQ9ffrXBraM8XnoPL+GBoJD/21qvMO643TqkWIlGuIH+VW4Zv1HIe19yeth3D2cHzwCD3t
6jTTXsQjrEsDbZhvpQqzxGa2xKJu43piOpP+21h22857TdPocebWaFrrXjYIv3L6fGfqeffCPNje
GKqmsTfS8i5SxUPOjWdhJRUOwih8nH5/TbVNWXDeg/V/tGOIX8h2TH6SWnyBfNmXrrjjPlxVkdf5
bNGBSt35Ll3iKJgicawX8uLeHU6JanIr9g8zYpqdWMJab0KEtjYegQ+R4yYtTaB3417PAM2D6syL
dpsPdgDx6Lj+7rTkzBxcXWrA2Yn2TtLtCmPZGmbyHMuVG+ASPKEBxaoGE7ONZ/e8xObDepFGprxb
0JEYrfsssg7rtYJqPPky5WOn2c1G9auIh23fzswYwZiLwNno7cToPDSNBap1Cl1WHAazvpt8x7nE
92COqXMXOgCWRm26yDJ/HjVuFxvtKd6/Etq2VCA7ZtmDXi0s1vY8MT8yZQlFxbmXNljCdKeV1r/s
x8hOHxM5P8iOkIfyxKDNjFSStj4JTd+QAmxdtrwonukf3oN1pauv7RHNCtfrZcgeVHc+UH69oSEZ
tsI+8L+ElmI8J0rxUEwtZw0ORRwPveh+mr3z01PboKZXvRDVFKArIsjhTTVvubEOST/eVLBAY1e/
b7pbVqnmxnerWWNh18dF6ttoMH+liJlpot0PbodABOxBe/khlFW0Vqh9AMUJZer5GOkt2TOfJOvt
rVKIo9ZPB6eIqWxHByNOH9SagoD2jHfBzQJBLqnbS7HgTm7qpbod8k4eu7wmnicZbRV5V4Mii5A3
WedxnaTOg8dXWTrgJzbOjMOpF8vL6PQHStn/ZiJxAjXGRtbrUC9GPA4yP4a2wkCIGqz/kiZuME3z
w3qgwcx5niyBsy8xDWcGGhRutdPoJwSJqLbcTnvTzcIq1x7TJLW3CJUc15RgYsqZJqza7yI72QzK
SBmqPcxZGpZVs2e3hE0l2s36QzKWVwjN7TgjettY9dNgzq+Jp0D4BhTSensPLAqVQhJzTTy6FCy5
vInk60we3SZ+ldP02tS2xd5PL/0S3WecynFbbfWi5Kwy/3ixulm/Mxt/rtJfKjTR0UkeV+3ynM/M
cRpwOAdODRtLN8IIlqdN2LqM016D6mbxPixHJau3c1JssR8KRNZTcs53VgsGV1tCVWsOiOyT/rf/
R9J5LEeOA0H0ixhBb65sbyV1y18YMjP0IEFPfv0+zJ5mtaNpAwKFqqyszEvGqZf5d20Iis4AQbl+
Wy/ysfKz4xDJmzdX3wGqNI2F1vayruf2Mpfxpq6T49DP30FerbkZuazbmKMZ79UzLK1xZbmvRqZt
BgLY6HypA220I2NrVr4PvGGz+Dh4cXRZkIyOYbHmPDMG1B8Wu1r5S36Y/mF+8yYntU9H4Eayw9Bq
2nOX+BvbjZ+cPjnUuc/Q9PzikLlj4rBR2SpU85VGGjxqYCzoPOd2c/BHTpbHlELCPKuqnjRBtRMM
R30yjuqqYgEYeL2lC4Q1TvjIXxkVdU/MCRyGD4KjLJddlBbbPqquo5tvcitm5C15jxg99uzpRX1R
Pe0f1JfKy/E6IkQuGLzjn/oUzDE9kx7Qlr7ROrWmJ1eJUecdDMZczdlK/8Oe6nnt92DARDdt0VZt
SsHSB+uxo6IsMr6IfDQis1kFvf+0MP/Z1vAvq5XXedsW86zBRVzVmjaQyFfMq4a2nm9boLHGrN5z
E9+r9D2Oy501J5s8do+pt0tmueq16Nh1EzqA076zu0f65AUCyP5fZ07HVdRGx3SgHLPj56XNX2mb
3BEZv1Z28TZb5WfQx1927MyhO8u/6KwfRJG6DAGXf42uRM4vI7/kyBjS3Fplx/i6RhwtOuOc1O59
6IcHrxcnQ7a3TisuJl+ytJe9q0U2sKl9Gezss2f2oLP6m7o91QXFPnl3RXB1/PHbEvprGWjJOkux
KwPZfeSMXO1l/JqFd8in6bUtrF2/TB/ZXO7n0bo2vNIY+yeJQtlqzhInZK+eY8u8gWPtk6Xep1N/
0cb5s1rKtQpQksFb0XmvSzb/Ghh6hkUO0mim9cVCp6Wap0dygjIUHhXmsAAK1g9LWR1sRz7EVs5a
WBlIhWOugI8OrYGrCkOV6ogOrnYVVL+5TG9uXZthjr5J6HhKJJ9XtQcuKlsnEbEkKa6PSAk3SXYo
McLJmmHfaBb7EJ32HL7kKqiK88xItsb+kfyN4TWUD3XzNA1p+1iSPiAiTY5jkEW2TYUS5iIZeyXI
gGQd3cJ77Zx5U43dp6nVj+kg3tt0XnP2frPF+jC7eeOP+akPssdiMi6Lqz/9nyJpX3VNqj0kZHll
e1h61BsmxgLCXqvRF+h3TjkftIbqYZRinUjxglHUgxMM19Ho7kHcfwgn2jPrcpNldCm64qdnx6J6
vKXk2yVJwRCMjF87Wzsjj3io9CRZJw5upFllkuYP8aWU7dW3k09g+3Xl6vsyHS+uPjODX/ahCRTV
+qkR1rH52wfDFGq5+dXP3Rsb+R3KghsmCa82ZOOfYuDMIDUNTz1qv53Gi0B3vJtKHktaOZDo7ssI
gLbYyVO5FNfUYMIzb+29H0U7FaMzo/k7+cOzIOBKclipke0IXd+6cfDWpeZ2iuiBWN1NLhhhFB0U
m/ni1uXeaiSZQmUB0JsfgSOuWh04pO/6hdbPsV3sY4xVBPiiloQYu3MXZwx9W3gXcD8yAa9jJN8F
SGQ2idg1eYRSkVx7bXx3MvvdmaqzwU2BBMxKZ4GZSE0Z4veTzWhkxIrir5EXMPK5RJLRtdZd5O70
nIHzycKumoqt10BDKvwoGQSqvOGJKd2S+yV6LgL6zH1nHtCPPtqyORZpc4fQ3K6sWH/W4+h5LuTL
AGgVerh7rbTcPXlwQlLP36IF9GvmMRqBctu7dkKkjZ4luBOcu0szB3dTTkhzaMk9y/BFkWa+to1h
G2OG4BdDDBiwbDOK0BCdpHuV9KeakeTCpnAbrc1UFVuCza5t+aIapt6ctLayN5TNewYhAvSU2kuf
5zf1YFoFCkzNvWAEI5wpJGPf467uzd08t2jMkRY77QvyLie7LJNtsBTATZ1DowblOTPz9ssU7JaS
1KyW4thIzQ17bzZCRxZvDCN7TJQ1dahN5oFTBuYo8k+V/2hG91xZTMVXpM5eQf1hjv4ft41t6tZl
i5A6a9va8Ubraf15cp43gUjEKrALPUTF8U1ya5kls7KFA2140UOq8V1GRRsZ3spjNmGE1GGn880R
xcvYVw+TEex8t9/Ew7D3dK68zn9kEPHdzr0PZvGvVdBs67w6gYBfpplyxhLuS23Y69TtX4K6fqzs
jkqAflGjjzVliifWY29sVZ4B4fCu60C3iwMegwB8z35AKYIHkKU+ocG/aK28D4h0db24UHeQsrSM
gHttepFZeeln69C2FnJ0LLSJZm1oGiT4KQHfRGogrLm1gCxRDrCCY1Ra5BUbzxFWqBEghwo2lSc/
RGfscC5x8OqoQ7uPD7mb7DKN2mFpZ7mGeQ7CXUWrKB/3g57Soq6DIBSL8x3RGQ6XuvXpMIKlpmTw
6iHJoN74xCYA+XMWu6u24XaNir30rAzjPo+zlw8fgz2Mq9gUMN+NTzfvj4tfHhJAUF8HQ0m7J7MF
uUIlY2ByslyC82R2kikllq+WWzhc27L336dYfGZ1tucAnUVQPQxt+9l3aPuWxV1k3SuhECYEAtxA
zf4q03haTK89NapOmIqHZDCPjT7vjbL+VTuS3ty+DOIPCmzgA/cLHsUF84BnuFono4g/4kF/1Zp2
0yJfUs/9Sz3SQOJEnztXR88he0Ir7opHWLfK7OVo++XV1bqGi7ygEmyb55Z4lpbapW/Eo9eSKlV9
vFmoA8asOrf9NK4N1wxRWElXtVkdutn6O5vaXmMYGO0MLiLxxzebjRVTpWUtsBxQsENDYkq2fi7/
ajJq0TsH+xd5uUf7fi2LfJfmJbLLw0lilLRo5l435a3Sg69KZMnet52XNipGekr2ZhLmnSv+FKs7
VdbLt+ka++jfE8v6bxJQ0OeeziMMQESTyXikI7YWTrGYoNCmiF8K6f2ZzBzB5OAQ2+NhFCO3Qyl+
87bEhmXCX8vk17upf4rS+cFzqj8qcew86rRiNE61N2YhRlrderBkuyLD/QnyZZ35w2HwjCfRA5pr
nAKZtcc27UU4u95D3XYAUtE24SZJg/7RWEZsKNKTM+OkpJUbV9POZVdcmIe/LmTU9Oq3al8aAB2l
sPZGzw0XlxGAksYRKONiDdf8poqj3kOieqp/2YOPdWZc5FT8rQf9lEmpb8ht6lW7EOrcRsHP4i2b
k5NaCrPOjyUeGCCFckuthngNyfzir+Y6oSUl1qbZZ2sNMoObLt95gwBJ7Db3zqP1V2c4yInthJoy
oOhjzs+x7p+EgXQ1g6+6N1x0BHSYGN/5WXkyC9XMEC94BOwNy1ipWrlhgCSW1Wvfdj/lkDwzRrOf
ZPPSZvEpq5mX8AJzhaLc1xjXzJZY+knXgr91apzHempC4sC0nuPowdHgp2hmda8HMqim/lvKjNRz
/O50nmaHt23JNT+b3IwaaLqJElwoHEtBfe49SZ2/TeD+JF35VZc1kEOtbaUdIyTUBs7a78SpXOxn
X9MtuIHx1vfo5fcZ9nIdhjpZ+5sH9XuXtReMUp6WnEY6fMId/hJ3PdV3fWa8RL77vbTliOwy9KrK
NN+9Mi3+Ic65nt/UOV3oN6yGzGEKpX62QdHRQ5rowsvfKVLtrD79UR9E5v4pNheF8WerHl35lUq+
qDx/09iEs2DcXWxUk2pcZ7M5rJyxA4adccV0XxMJ5YLf/i0jPbTK+t7R8Kqr9h7l8j2mJO3k+NTb
AOoDGEmlNcdKVsc5GY4wlZ84I591VNVndena6QQtwqu3ZCxrozaqdYsL1Mq3qt9xaL6Xyb7CTTz5
3bSKsxkjj6oOm5GrJut/Ap2yv4h8gNCogkeQ9OsEw7KYkKyy5sTRR0SnknItM4cN0kfkWH30nWsF
wizzH1SHftoYB2hdkPDMC86RTXMsM/PgOOlNtNXTwFWjcZtUjvGcdrhd+9EWPAqwr/1jjPirZFn8
tkSWszGb7HWEBzDWyZNbG8+tvixfuRguht/Q+G5/1efOJTmh4r42jHI6aX60s+rYZc5DUtQbBYGT
yIDeOwOZI6rbkIR3oh7mjR2rRH8oH11XfmKGiqiKubf8cid0dDR0p1nBnxrCOG4OmT9i41r+qE+r
V+5Js/HvmvPzoJlHFXKbob7o3fg3dUr0eOqieO0ErxtEb6TjfHq55fPAg7J+faHTQCxp5KOV01nk
E3FAXz7TaXWm7dUgXR6zxDqULTPpabaJYj9UJmkApcx+FfoNwaRjagynCuWxrBO7csBLq5u1q9sO
nybyp+gafuZmcfP8BXzAAEj3u9DiwtVIhXTCcqjCJBKR61jM/tqc6IExdHieF0TAgB4qPd0IDdUh
ENCW3o//K53gEVMUIM/8PoI8pDnGRtT5rahWXCMAsBYRm3b0UH3F9QIQ6WX3otAf84JWzxKQ4kfW
VkWSxuK42cFvEbvl2o9J0lJpf/gY/YYjoY1cZLOYEc3OZtcIHn+ibQsdAg+VhTb37z4YtQWishK+
a61iP/kRA4vXYgOgjea5XziC7CsG5h+10n/Ik/rEqAQD1lkW+nGZrfGXf5Ca3OD6sO06iAvGSOmU
t18UBvu0AcBN9Y9irFQmS0YD6wcQJff83UjIZCSJi/fX7BHVMjYFs8L4SZR8PMaN16oe6YubWme1
JxX8qtPRAiQCswRAKHepC9QNW2qSzwo0UyEcCN6n71B48T5HVo4kiZ3Qv3jBhxEhSGbMu6RtdwXM
B9P/ohs3TOj2INbEG1XjEAY0QJfRWld9h9ZXdtWT4EMOYAdkZDM6kkv10KXNCZlWBmr6He0wi9iR
IEAMUeWi0BUFvCkzdpy3LVTiDC4AWi9plO6LEoJIHkkZOt3WcLU1zpSHoiCaQVoI6uDc1DfU3I7q
W8V2/xpPLeBhsoqj8RjV11Jqp2m2LmqrYWvDLuiH1dDSS3QvbHXsADHsDkcTkFqTW9PCD8pQcMp6
oivFO/rctVFHlez+s1lnOdb2ZK5L49Y33gGFfVoQ7w23hoM5O6+pEoc8wbSVvlxpm/vGWK7mMpyN
FHwhvwUif6Y1eYuroQonz94s4ozsExMs6s0CXNb70WWRDfqz/QoCyNJ5NGZpttcejQv4IXyWUW/W
BQ1U6hzLvHSiWWO+JHrBnak9uVlyWKyFDJM6IYv2TdzVtPPKdNXBCSpNEP5HK7U/hSXXOsm1sBh2
7/cKq+La9jwoZF+yPCKu01FC9VwQRGt8ZmrUoAToRgrYVdcH/sae5gdc4m8ifVGMAa0PVqW39RJj
bXfb2KUe56ex3LVslHZ8JoTd1EJ5qT2joa1v6tTZlb7Yz2wJVs50cCzztjobTn0uPqlw/ijiCm+l
NpZHcT6X3n0suitUvFUGWtC3487Xi93YmNlBWPnaQ2BeJZVq63dj8eTV1kYuXljoP8LkjOQXzpHn
TWsbMKKjGdOKcd3I79j00JP9twpV+xcZsSHxQ3U68ONWR2+mN6Aw+A6c33Jhc/Z7PjI7lnSdpXK7
7hHTvF/GDTf8Fa33F/5I7AdTM3IICCWly8LW4xqw/CNfTbWc8/pN7cqMjcsp4N17cMKIgG6KB3X8
+T+Mwvz/L7VPWgc520m/9jrHwISLdBfKy5s71pXNlhC/ReBspQoMtQDQSNUjFXCbCrUuTraVI7xB
MKF4OQpNe1Z3eyUgBIvolMMcEVm5DoCeeVt1J3bFbYCkwmepgp84s8MycjeEDZZRQcjsLBqWnH94
rakaC1ruqluj+A1e+6cunbAFUeEMq/iufnTb+VSWB02Kg2X9ZRPOKCNq/rPVZtsR6tngxzvKYlCz
t2T5Vmlt0bpP4N58Hp8vGE/vvDurqlZSlXppALWUzclq2umP0L4Qalq5GRa+/EVAKtEpoRg6UKo9
tBBjIligZu1tFnwF2eE8vFyT66A0rm4dMTl+E/VBzuNTnP7IQN/4bv13aE9p9wY7dMOA8IVJ6jVf
nzMioU2q//tviadbw6Gk93XgCHOxPI7KCI14wQJJD2tzyG21Fr8yQLzBVzO0PRaHRRZv/AL/Ual4
KrbsyL1CuLMFkB0Cr4Qbyo7k287aJy1ffuD1VeC0Znul7gm+ORPEG8Y3NuxBPqjHZhX01hzvBXGh
dTCmJ05UO8f/8PWGP//ftJxs9fmMyd35XOtEMDfLT3mVfBfLLu1fhGq52w92/64FSyhxuFF//gvK
1Nf28KGyRsedLj3P2Bd3PhpPevD/cDWotrNu7BrT2M6tDI0kocH+RQ9k3Wjojy/2PpkQwGRd4JQg
ozlDan4tkKMkaMx0CXgJ9YFLr3oL6nivwvAAguu0jYo99qvC9XMRh5pLD4f1gFMdHNJ03vFDSUrC
alrOkwAENtMeAua88rxXDV6IgY+nOsItMUi1zxyi6dx729zbStFvpKWOM8s1uHPII1bbI9+iDAja
uUWxNHSDD86EkT7l/Yvag+ofqUDFqVR3r44GX9kBo40Zf6I71b8rkpcKRGMLE5SwKbNf9Q9UOFBb
XPtMSJ9YOxXT1fckCijf2eJG/zPUingvgh8ru3BW4uGFa46A8f/z47O6ZOGGhfUCR3VextDkG0Wt
/g8AqUnUZ2Pt9PaqinigrHdRv1V+v1O/5XOG6D3zKOCv8krxaD8PEae3Z1uatO8hSPHxZBVtrAEQ
MLkmy7JSTW3WOuO1EOTOwTs0yJ5c0/+HrsiSO1XBaVkAP3AJ9TxDKujdB0WP5bNTxEd3gphR3HhD
LYAEzkMwoTPytFlop+/WajlNpQlIov7YLTBidMorQgoLRNTjVHAGxgyRxfKEhuSmBJqbCajSsI9z
rB+SdIdtTmhrr6aG8Ab7iQu5oIuVswU4tWyPjDjV6SAObObWtS4cpymWn6reH+nysbbd/KD23/8n
zXnK4Rll/ZdBKm5ruyz5Jnz2k7bNS7mRNar+go4xFPEEAh5ztBX9f+2V75NRv+WTfkSZHmb2Nc3b
jeqLqtXNZkABfqM/5mO+ZjUi7vwSJ4TOtC7tRPFef6ior3YsU69E0dsYldeWWYaApLTt/EMZfwXx
NibKtZRl6iTxyeclgLnDTo39tRwWRPH6jaO9KoMMkoOpnHZO8+VY9LTqP/+vxv/fsqu7a0DqRwxQ
b5ePJ2QXOPvQHM5agn2BE+xUzFFpniq6cjdX2REvQZ1ImdSolBf53XnvRVdgywQdXqf7ZbX/HdDo
mmXLC8FBvYbJ+IVOuM/dG8SJVn44zlMfnWthr/69RUm5SNqUsp2XbFhjyKYyIEH4ieNgrc5s7v5m
pntG30flB5zPQIF182s93cj1VF2xIDGAs+8pVhu18o+mBLvW/Hu3BBsepQ9bQx01tbnYnzlXo2r9
qwPM5tT17MRw405zX7T6WrOy7rIlXbv0UDmizoesnzJ+pKy5vMsintSn7k10bVi9irOv3lRMN7NT
xvIBiSBhA8vlDz9maZKTFZs7AnVBKLBx+WD7GX1OV1j/l64YiwuLO3o3zPesrzYOhFH1mpYl7lYr
UX3WHy2eX10eMYE9ldBRjCo4FQAcQotx8Ha/aWJBxJwmAuWAMIEmtFdk9+659uyNDSa+7kMzui9s
VHzVwyF91WnWmkGynUER2ZPqnmSshce0hOp66MDPbVX8Uzmyw1SmIfWrSopUZCENUbGNL+GiED21
kqFyxth7jeEFRpSTPiwq443W1G00LxNe0wN5G96kW0s88NwjAKO2NH7YGi1cIb0o1dns9hk3ur1E
9Jwptsv+Snj591l0Mo5TPMQfoA1A6PkbU0FbhZohZrjpJax/fTubb9aAuBFIMXM//04QZ1jOb6mw
YDLa+9Yrjyr0tXIifKvIw9ngTGMDzt6Q5MdJbO/KcYZKWoXwVr1u8VY1a6GOb+QEfwcvfTDpr1Kb
wNKszWmFU/dWZsAhNWoopMGJOT6pHNgDqo4tZ693and2jn2VOSRYme3UZeKzmUgrjV6e1Wt186fT
v6sQoMfOLhuQlb6rC8XhMm0QZebDmh0VPWk0/0plHurqKPqvgC5kLfYEzm9zvOiNuEJrexXgJ5Q1
m0BGh17RGYzkadatL9aI/ccn4s6SijBIdthhocrFxLPjg8R2u4vqZwhDKuvmXblKecJZcGv1rQdl
xiKn/Ad/93sVModxelqq4+S/133ywD2fVm8OM0nqxXnFAsA/leaJ19K9ahc58YWPwLC1CA1Gf0h/
JvJqB1Ngm4heT8l5LAdaRLYHbqzeHpT3grJ3qAr7ufLPOSa3fB6V5RNhjGk+qBDNy/PTvxDC5vgX
EHmsAQbhTLOkaF6r0NH1v+6kM+753fsNhbChE8TaMIqJ5vMZbRsuLQ3cwlQZrpV2P2pFMpWWz+Qn
EZ3PiXYR70O7DpQ0pqfXrdUeY1bgThNdLZiG9DR/cGEXVFWZK7/YtOrZKR3Tr8hll3bkof8vgwq3
U1vtk1i8S9yRWXfFhCGmEqnLqtqqL8L2h4lPch3bD6r6yr1uhwh7BMiQqUibcfNrJhkiXYq62OYd
xoo/XJeqTmFv61SjhDmKAdKiKv9mo8esB1k1+pyrWqjvymMX0ydtvcexrPd83wyOc+jP1SvJkMi/
eWJRDTDXlO8p36Albyz3mm2+dHa5qqEn+lxXUe3sKwY0+LIZv6Q+F3sMAuFvW88vpV9dHCE2Bmzj
qWeDB1f1VbEsX6ftZ+MGG+iDYmo2U0BwIsAsQPS9np9n6nJWA3NGhSXsa8oVIhFgyY+KyCzuv2Su
YMOBZf/7oDYeIeY24Ibnaar3bF2czXUye+pXlSyVmc61669Vfp2CFKqwRr8joUWsUyPBlE0ZeVKJ
x7/1169CqdWKu90/9S7oj+keanP4A1k8BtWVm3wZe9iDsoKE3D/6Zvatl/D4i/K4ALA4M4TVjrmY
hCqvloZyPjsG6J4xobFCEgd6lT7bIbLOcDkVVwAygUyB2XQgXDVvdc06jyvctON96zZ0GvT+bmre
dZiYnbaERi3oPGY2sxJLDRO9htSUQK2aEdSvOMUIK/asICkKBESn1L+FkC+NoAGvVz59GQdEiESG
SbSWuFBDykntZAOxeA+j8Gn263U3V2er49wlXoZIk5in9ZKW9WGWzWHJkz/IRGgbiGP2qdVpcisr
YQYfgu9kLB+XdIIx2DHK4yX+U1rTjyugfkPv1AwGuUBOk0j/xE6ayTzw7k0H8+TOfMof4VeKxxZ4
G8yvhkcTgHAF8weXmLT9gw9sG1Z8sXtdAK87wDjI+s9hNtEURJQkCmM/mk8+HacV2rAAR5AW0L03
SW/KAfPVydn3S/S0pD7GhuODZAYCZkz54bTLdETqCegJcxKRphtvsf4KGfnbUsQfSVzNtPwZ/3Im
smHdnTPIZtqTGTE5AsR9hHBnAAKjljOLY5BGzFT10aczl5CF7X5aZahcrtxGdzb2vHxWkUFpXTSr
Xsbw+3UmZLRZMOfpIcQqxmw+jyb2yN70qsuJgiZLjomDAxDQOtN1VfNRRaD0k+UcMSZluCCWj8Ms
+1MZxTWTMHT29qnWeY95Io64mGe7CfI+rLiFKQrDTYmAGYNS+uRTETDvD2CfhrPJoKmuRW+lz7hT
XMd/3YLgZY1ovKlWmLTp5uWpQ081GHd9k1/TVMOQZsmv/qi/dnxvpw4eTRvbgFpW/gNK4k8CZOSq
2eIZCPnQz81hhLu5dfrxaJfW1aYlsvYd+2DI6aozs3YFTjU3HV9lNbrz1u6IJcAK3hqc8FF2rsrm
x/jOhOByXGZjPjcOkJ5R4QLADD/6+hxNpjoZHWjTJpynyqIQ7eCjz7G7CRJvPPfmIE4mE5Jrmh4x
IIuUJ70N6JK1I6ZDnmFsy3gIVmkvv7S0/lGWQOva9F5SewBCyQncVlD9Ggt3f4gidYyz/RD9mZkF
Weupl3ehgd7PV24X1Tsftd4O1kBaOjZluxsaEZ/mkgYSo5B2shWQ9Hdm4tPZ9VzrGlSZfkh5HofI
9awtB9VWKHe2n/CUvWsdUUSpzc+1sZYR7LzePePY6yL4vliHLmj3skMzzgv2OqhuVRbXWZBYQQM6
6ibcRdo0W6vvO5xn9W98WN8kpEEXuX4947Jxpqxl0wEC0zrJn0wHTq1vNw6wrL+drLlfQ0ZhiMob
OMcOYSMTwTm36ENntB26XCd1g56xwRkkezah026lUT4X+QAFWYi9rzM7VsSflWzxqsnze5lzP0c9
8T43Z2vXcuoap/wY6lZp8+fQM1uxsiMK/5qx29KfH/vBA+mBfJ1I6LyLQ4rs9I+zkT26mu2EGZhm
XkUAzZT+UTKci8T9mzJcadMUsMnK58m7L662QRP6glQi3FMIIlAyHYDAqr8CoWQ056WwGDdsGCGE
8wWXD/BoTW/+JlP3NYu7Rycd1k5LuDLHM1AqqQZYZWsf/DLb5LWzzSqfY5rrF3c24FfP06WcJtgF
EfcqjdOD+iQNDRFviK421Ho2ywqftNfK1iGzZtOTGrqNTXpmo7Nnsd6R7YADRPTUp0pbeYH86hkD
MNElNarywUwXjZEeHTZyHGNx2T7mOa6+gZ1v4gpQz0p9JtmiGj0vxbgXwaFZkv1QmScg1wemIDb+
Ujxmrv3XGQI1MYZl8SKKRxNBv3WVZy5EswxNYhRcNR19VLMyIepjquQZ254+Vk2JCJgSM2LrfECN
v5pjxXBzmbylmX9vZMKwLzjMnvz3kvueXFuet4umYosjzsZg/WzR3Ga/fKqM9Nhm3h0jV41fCOjf
m9W3ppcFwASCuegeIdRvUejS0jGMaMtltXVwdI25wy3oBANUK3N0n8rU+EC+xVt7hcednjjBtrNg
ezCINW2aIC9D3yr/ou/9ZOpylzaDzsSfCyivuatYqz9SYXwMuvtdYPSJXczyp6XBUI8tfg7Lh6y1
hy433qwGVNMX3R5CCdTYnpKq8q7F2AFBwdAMgMaKLmb+1+yZhSy3CCvCfTC+h7zjSorgEZTuOXO7
DZoeb2Y2bVyreFs0QRNPi+/RMJ88OcSqoKcp4E7UI5IGtdVZ1zmazrRVX7k4vqWH74I+5ww6OcMP
FO1tNCbsJu1lLDJoZmQRQ2JJRmxlQsoK3TZd3GdjGs+GxTi2G3U3IzG+9EVeLDu/RMj8h0NdIXkI
xjC0/s0T/tugTW04xexqp2iH/bQExRrZ/o3hpDucyj+yyVpoyjEC5OZ6E/aT/WlV7d5JuxVsRiO0
y/w5r+mhd43Q9+2kuINZkGx6yoQ+FV9uZJSUi9PaKtvHwSGNsAu7h8A+7Ys5uk9zCnhQtW5Yasqc
yRyZ3qNH38IT1QJlJRLfTD969Mz5lcv6WebeSXQUt7azPDh6Rd3aZC90sPDIxgiIeSMWoOTIk+aI
qQRkCfDFXuydYS2b1gCDZpyz0LMb9rVHRyWIeYyUGRPtABWtezdFcMRg5gtee76qp7YNvZoyZEj0
o58UTzoBpkmKLVzYy5QtZ+n7PxNmFlTl0z42tAOcmPbcjMmhq6d8Y2jxS9+Nr3NllJsMxRzoXyMb
U7dDOWRHerDbaNb2kAxSGqXW2lP6ht5UQw2RpPD5RlkfFcwXhQyPnifHe5KlgLOwjONqIQsLE8K4
PlOWmP2WvP3QQBzXhvqjH/FC7ihUema7m2GhwWW028X1fuVIBmrozBcZXXorZX1OdQvgUmiXymIk
HY9s36Cr0mVwbLw5W1aOKddO5r2ihBYOnTxIrMJQH0gZZCSTG3gnTRi3nFaR3RtYtib1qgQZYcYx
gmVHlGusm8kbbZhx5Vl70WZG7ixMBu+F0exdICZlKsRUAvNXDAOXN9gp59ptXokbe0ZGNrA6H23g
Yw/7kcTIjuVkYtedN5Ru1TFCmgGpCFoTer2umCtK8vYqnOBbeNN3IGvI9BxSyGXXJfdfmiQDKAEL
KNxdXXuQ/gQTKP6LVpmrpZM3zAdtuBSobzDKIQzIVZq1R0j7VgwMjDsZOWuNB5VtnDQHWUQo2Mzt
35IZeEfFc8H8TasSUnVGPXb2XJD6ubP+5ufzL6Ywt6Qesd4zHh2z3kkK1LhxXg2RHHJ/uFXFeI6W
6bn1+TkPznYwsL3HsVpHS3NJpwbDL5S1beHRX0ynk/JpY2P+lPhViWy8Np551IrhLuEWoYizlqNJ
+kUKvM1mxCXjSNCRKbeJ7h+FSL/BK1a9x94d9JjWNpGFzL3PlRqJpghDEGSg+OFTsIONuoZRdqD5
+aMeiAl10TdTM2TcmcniqYAwPn7iMP7gWMOWE38OzCKCxIFopKbTSeg2jiGhaMQnurHk8PRkUsuD
UOQ/WExMkkrTsDBOVpJj/OPvkiy6DqDbulH/eP1/PL3Hdhvp0rR7RVirvJkSAEGAnhRJqSe1JLG7
vPd19ecJ7O8/k6aaBii8Jk1kZOTyWBGALxWDjtJ892sw/UtI7kO7fHbcpujSz8m9OftAROFZP5xG
n0FIfnJqAC3oNrvd3PjWh0jfxRk0IRob6oatsy86dGbmv7TJertuyWMZWP+YtFIwiuqHFotpKMDM
3MA28eBLVcvZnhlI5CzHIgfWAHiwhugMFz2hxyr8iVjy6waOkrnzgdazmyDPXzwfpHgzLxZhht+6
F0CBD6B8LJIJWzO5M5oGe+f+WFzrLYMsS4cOzXVUfich+kCCRdF92EV5O2HCBq+4Va95hTWdIDqA
xXb5eMtsKUqDdM6qyR2wwSUEQbvxaA2ffuOcUgvviwz8zWbSakgiOSwDHEB4dtC57wqgZvKRO3kW
BAgPUQSHyJhBZ7AdvEeR5//4rXW2iNR9XL/FVIwu9d5pbpjItZfv1A8vjE/tb5dpu0PW6bB0CQFu
fimM/q2AZRVOtRrzwRLM8gmtCTrsQE+7+Uz4fL8G3tEIOHdtT/tyZZ7IcA96X9NUDp3cL2RndENO
DEijGcNL9/Zon1qvjW/smh6sML2zxuR9aOOIjjPqqnZ0bjL10xdjx2yrubqpsgmSTniLoB3wk0EB
AUGFKdodepFek5J8M2BSnkNDy8JQDJMdWdkZn94S5jb/qMb6TKf6hyxIywUbbYq5rHK7xg9+v9E3
nB+YkHZyAe62In1fQShtEijPs/9xN1bNmKuniQbvyJhOHUmiGTT7Je2OfQPhBkjWZwKTQ3ZeVJAD
OCa6LfNEtGWNp7CLuLsGRRJquChz3jC0BE8bzw99E9ApVRFe+0AkFm/Yw5XNCVVv2sh9bbz1vA7D
J7oXrkNrr+zcYG9PHiZUD+F3qoUWZzRxHrY6+UwHhHKy4iMg/A0gBDKjfL/4KRBO96ttcTkB09Cy
wWWESIqWBGA14JRNXyUtwwsSCuxauSsYApzZ6U3QdBSs5hU3wP67yIHQXDp9L50ZwFnJn5x07OQI
PygHHbUsIYMgimR7Jq+4JE7lXdAVhBWDp+Aqf9rk4VNTfDQC6Fe4rGQnyWh8NXCKUkB2w6f4O+7K
ZzLYr2JjfTDLc80Hcd1/kX29McbuvnAjAxuWnRg8RMA0vXbxLoZ8yDJAhs7aDjAGxviOtunE+aDR
eULBpb5NmIU0Ihix0X/A7hhHen/2MgkbJsunBT2buse23t3R046ABdtEgwVqUIhTIOng0v/jsUWu
+RBzAnvLvm9djwSeB7adMIb4hILAOj8MrKTRE1VtH3GYvE70R85F/eBSf2JqQ082GCG9EmSMXev2
MRy24ZvbTbuCFXRH+uCSGwofHGr7hKzWhRL1ZCvVgXwAGj4sBNuee9sn5jmwx3+WIL3P6LeVhESw
vXowUAbn38hbL/5c/LEHypjr6l0WZ/gaiu0Crw8hqsb7kJmsl4HGExNuyvJg5SjjM9XExesHrXuf
EQIZaXuQG1maX/Vo/mS0y403pzQvQdPsRv9oc1iT5N1YrItLdhRgTSCdvAxkMaOAwOHWibvLwKiz
EcK006Xvs1e+5LC+vRKiDcQHDCyfu2YOHjn1y9LQu1mPjx4vNntfIdaxGSlhEcBq6zRKDYmuiRHh
br9euiy66XcEElNzEYzYk2npK1nPu2+ld2lhvQypR73hyR6+69o6pE14iwj5MYGavWX5c5Xy4HZ9
Nq1fCiPoZlfcSgd387EwrxBVpz0BNWWF3ymNJbb3OK3PAzxS9qxnWfx5Ompr6mymADwexrH7KQNK
S/4h7v+R+dSPczRQe2SzZhyUHHk+vqZG/NNeu//i4YvSAJHzPgdZM9VzSoAHok05yWLupjc796PZ
EBIt70OR/t5QU9764N1Osve0RJeMlc5RdO+AW1u6lOkIgcgzHfkQGaGVxo0ukEPjGjgdu6GJcQsX
HvbpackyuDLMeKQasu22V2wLJe0c+sjgfSXMsjPTJ/m2xSjPdEPdtm770XT2LzugsQLhHKNdj+hR
HMoeBlkcH9YZ/ZHAPDrIlFOeXYp7Z7TvoqW5c6gwx1DAorF8nbr+ZeMCZ+t0i1rX/Yoz78iu4rR+
D33+v/QPlMVul8y5eNvHbP4G3dvzJXQG2OrlsWjQa3Nfe7bFimEj1OfKij7DYKLXKVz2YUTLolWG
6sa/95gYGRXbHfXby2pMpDggzD6x4bImFzOIHoK6rG6UkppdeHHCcaIg+ZVGqJkhS8rIYoD5HHMY
f+Ut1Pi6O21DScEKLRUk6nTtq9R+tGk71O43PspF63OxxfhAIm5ahHeQD/MquiXSOueEnDYOwcMT
abMdcwXo+O4pkFpiB7n3BfBHwU9ssugEIYkY7GvZdMP+Zmv2ZKao/UPxtJ3XgVHfc1MfSth8MfGC
xi26ySvrgg/B0UanRTPDuFyMX5ooMMDluZM77HnGVU31FAQ4e2mAdtDU/zAxfymHlrPo8OYRs/6i
kU8M/WFCuMrmQs1I/IfLSY+aRPOR3kCdExRmSCJp6nKd4FgM9PbSZj+EJFOo3lWYT7bJ5k/s9LXd
uuc+251kZkNevCDm25LkkVm7YL/0zQDo8fFuyvBb+yanW/nrm2kGcObcW33ksORjI8TGxitKCgGn
EqIx5Cqg6Mc3PD0/0fbxJQ/yO8SJTZE1+NAGagej8+80qk+v+DGxh96GUOW4Q2SNmoJFU7CTHlN3
3pcZbcfWnTZmLjo+ymPPzSIeQu7Fx2Wfpyw6CH6UGx8x5m3IcCDv36Zb9ziXS7sON0HrgHN+rKF/
LdPQAIWxa7Z0vyILGJCBZQPzqwi2IWYSojdUOIr5bwHtLv5vmEgWy68B69YQ+uuKQ2VZzN/Kx/op
RYlyPZaYjM5mviyfzWucZ7hdiUMtIolh9zYHi3JFhOiDrkkCELiMBUNmkycGosHZgagnThHHgwOo
+C2ZHTKAP84CWYIX3IXt7cgK1Zu910lx3IeEWp5CnB56XwWqHbk5CiXp/hp9tRB7aiAI2n62L2Qd
a5BNoEra3J0Djo2PHmzqclbjwa+oJmNnz3fgRcB65voyVWgQct+D3LlzXEb4ht8jcKPlvo7B376u
r7GUg/Ocgr94OAYBYbSjowMYetVNqtdXM88OJRJkFtHYTOS6dn/AoG7tjEmXpnM729R3mvx+V9DZ
38eMTROgGCDfMTxquW2gdd6uH0mMpvA0rRfOse0EJ7ug5u4Opx0XpVzNkwJ8hbBmOJ17jGmGPmVN
IMP9uhmot4UJORwnFL4DLmdrpn8LFCJ0QKsWanV7pxM+ovvYs7toUu2XTCDjdzHtnjfdy50H1IdI
IojQTFRpDDuI+sOJv0zw8SxmmKenLlozirbIxzTr+26X/VbA2QV069bVJXXAHHaUY2L7khMEUQc/
dMg/GTBpDdwHxzKmUQNRij2mukLtL64mhBise1kmBkux2xWJN4nmsdmYdcuhV/S8bS6kvOFzmI1j
TSqtXa38O2qeQ7Ey8OqjWRCIKg16feb9kILYd7Rx705tF78G9GfGaXZmDIGkwLBTZTn9dLzh5Aa/
lauU8p6MJyCcOzQdZWOqNsoZGq/s9gMOMKgYaLZ5jzVJn08zbYIizczwNxoGrtbDpto/WzRk+c0d
LZ7vBRmJnnogJgh8QvF2u2sJJVwmiKZxeEdmeUTq72tnP1te99DvKMO39jGpmnv9mXbMQwbDSP7A
i39mWi0dxCTIrIvnbBLjj1EakpEtCJk6qIL6C0E8VRzemhWzhDCl7kMw93srmY8uEbX8BWnvE9XW
EaNa0e6w0h58tdjB8oy3062MYPqFhMVZ6/3bUbKVI3Dz9WGMbnWwMAOV902f5Z5BxRTOSB/d9TUN
0C8gcrDD8ll7Pjr1viF0r9AYNJ3XFBUxpZO1ukFp9HtJQial7Khr6kQitnPTz/lftIpOOWa0aspz
Xy+nxEJmAvNJ21bKVSnpV5WJNGKqsZwxvU+3nHFOuecfx/KCje9ZiK1hzjHdELX3YRPOpk1OQAON
ZvgWKMH9XYjlZaoRNKzN7OxB6pEV4eTFbCpVbTP+xIXduOzD5P1JAGB4tOv7EaM0xF2ynIzEumqs
juZvwqYYcRtKCTccJ8ul7QvRoYoU7UGLUiTXd2cdaHo8KsSsIhjUo/MSIr4ld6G358LX418F2CWt
0ZQFrseHORYHfeCFApzHVOAQkMsZnxQyxPUnbaoEtk8NCbx83y6mfUGrj0XXrhLWKzEd8vqEccEn
8Q0OlAUmRUQJUXDCp/w/9ydLvKOJukAGgA+O0vc+pUvGs+ZbacRiBa35344TnJtvURE+K6Tj9ZTD
TsSVNUwlPBUPVUNLXuHQyhXIz+qxdVvwq/hwHamacRK4moqWjDw3Tg1XyjK/JswitluOVceTi2Fv
NBxhdVCpgZI07w0oLrqYAfKFspor319K6H/cjqhH1aRBRQXiG+hvSJBV5n/kYrA3SvJ7OAO6WUlN
zcp8K6vwY6NyL5/GmZazVVCkSBgk5ugkv/ROOhvs7kY04RNq8ngImOyxPD55kWJkYhiOnWIUThQf
z/QYxh688FkFB1ikJ3qTmD2eyah8rgtrFjjrrWc4jzS1f00+renTyLD63XlBasL0f5I9+jccIfKS
FPr/Zh6XfHuqpt2PaKZdGnoNZL6bHUAluo0wuv7EbQG1ZDvWFO57i2g8p0GV84RzmeU9Q2PfsVy9
Bas1Hr7BHMN92Bofvjveh6wbs4CPKc7bRUmQjjH65Wlk2Cr2PUSws2KsXXLNI8ipqcLPR5/1Dwm7
0RiwoU4bx2WC6mv/sX3ehHzHpPS5ErUH3nQLUQl7OT2LtmuG+amajKMuS8GRz6ziS8MEFawt4mTl
ryimvoxGDfW03N0rKrTjz21KH+M+xuUvd27nXzKbxm82VjdQ4Ywf4RCgBCDkDOfCVD4Ntc07W7hy
p3omoqZMS3gzvNeNd68LwhWt2vGaPSi5MRmi6LbtEWNkj/lJw9J9QiSOhZ0md3pSl4h2phYaRc5+
AgIHMKJ1kmqp+w09UQmQTEJaflcWLH3LPy3sei1KaLneYhMQk9St7tPs5Nv1Idjcdw6R7ixHijaU
EyoTj0o0nOFkuK9dB5GGqpeR0IuTxhutYkiuuUZ7P9UNk6Wo1sDJ6bjXKINSsSAWrirrOYEfOvvd
Xd3aD2gHwVbo4R5UK1ewu5OjLd0U2b7stO5QYwYdTnugrd5e9oavKg4dZPiXwPXeehxBHPnPYDqi
pjX7cRoe6rx4afv0WTGdp0nlho0AkvfUoGQ7h82vxereunUHtJo+k/X8SrgPQW/ee+3uw4PipgRY
q+Dbw+8oqk99RuTXrvnTDnKV3fwNB/9raOiR9+b2N1izj8wPg91zr3OPSWPGhwoVma7DpTteD8lx
fGZY8T2ExxtznsEk7Ydq7h84vJcKRVTTMV4z0HFmCDz4eXrBGW4RSqIjMLXOgEqRIYi3DqyFJI/y
NAfwrcjSr3xsSf52D8hkoRi3u6PL+WLU8TV9V+C7kqgq0ufOpGS5cWIAIaWpGuAOvr8+JWnwUjnu
z3ENf9QdnexUtxCJ+2R+5kF5u2adj3X4ty/wac6KxGmUWTfe5KK6GtAWHlWGxkpG5yqoXiNj+2sT
O1pVejBIE+USaYg4m5N7UTyQgan1YHE7DoxLSEoT2zM6MbzSQi4IfLW1MC7ofMPEUdc5kutcdmjK
6IGHZP3PLKwffIJfxWpACe2K98EML6gYONdgU0uAoAJH9tUM0xNzCgBMWpf4Zr31V64Gl6aiiKkA
ZqRgHZRIyCw9JSG8C91iSCnxvjgXuGPw3dgFRRFwn5GhOsyYfEjNz6FVnXArJXSwEbxisQMY4Ug8
0mwgxm3y01JokEO+n1Qs+LFbX/3/81O9Gb7X1BO40vD1lB0in6POAGTRiQBq8mTeU/5IMRTPIdhP
XhnxgxO0Nx6Qsp6yIzNBER2uopLXxrwQDvAqsHoALUhu4RrqRXgIf0cRz6AIOb7OdNEAYBLMNSB3
+VsPRMFbVNn3DnVE5tcDCPcHXlSGX8EVr1h7NJJw03NSEAw0IfC14UQPh03b+fFhrOWM6NelLFmB
q8tl8hnCtnoA0BJIcQ2nMY50TDxaGxLlcBkj1lP8vImydUIPITUVd4A5uvvkI6rYALPxH6hQezLy
GZsdIdDRxBHCaf1+aKO/UR2gXAIp5DRD/eT36vSjHs4dxjCbH7RbgmBx8eH2UzEM/iXquy/WndfX
B9JWk5E02TcMb60yhMBCJwM3WS/zXgQHFjyN7octx70vP+Q2tBX6Zf5am8cRMWLqm4gvSIeKBLUx
4Tl8F+ETMpkQhdYDOfxBC88vpGTNM8XnUe0ihKSm+YMVwm4LkxjqV05Ox7srruH18dX6L6z6CWxQ
KX85/uZV+CYDSB1/vAiW4iSwS0pWlIHOuGR5W4dnw2/Smw+zG/IiywplB01FBdkJ/gxplBsXnMkk
DFcAYsHi4Udt+nEthZR8Uo5DJ1A9v81tQFvIxGbeXSApekQafHdCRxem8UoJA1DKseN/LO8xJd0i
gT6b0XhPY9Ev4qaCuGleXSIAFoQkyTHuiRpE1pDDFNhQ656QxTkIYqMocnAghQyV+6TFHIONXpRI
69sju2G61nF2yx87nxFfXBaewyPTzbr2JIPDmtHGAzUR4Yr6Q6XkNCI/dYDnGo57elys4Blm5aus
i+LGjNOeYhYYE/OeoUHCciqAlpek44Cz78bnKqrP3YIoOyJfpiATPrlTVTe7HYXI6vUaZKL5ON97
3nbu82ivNKIolsfYcECjmvCLZaVN7VKMH/QbHlTVHr3wZzGF5zIw6a0SnM1Ros5nMjAbbAIThaN7
4eHyoFBHIueEPIj/lt70SOdEl/hqC+JPeU4eWgAN3UL8pvgkVuVcHBwN8iKw4T26G3t6BwNgz1uP
FH+Zg/eoBfmgAJ8WxVefkd+6eHQOtwpB3hI8K/9hFRQUNEn1cEXhoOlUW/NKQH70GeXL7qc2ZSam
5rE0HkCYO7cPqYMSG4Uk8Js5PaU+nAPX2xdJsNcTcB4sjpzWeEczTQbpxxxVnv+Akmt18ZtHV6gx
IhEcPHvOU5O/8UKV4wCWFbdz9HekaIfa5tHDwMWe9VRT/E2m3cMC0xbJOorCjJVOI12LyaN65A+/
6hmIGGNWps0FmZ+fel+PeroYnrtHI48PsKbpg6Z/k9IhGyrILOwBlag2cCe4pUoePMd6X3zEbfqu
QeFjZVhCviG9/pdJd2eQtpvGIVLbvix0JArPObDnOxNzwuVqyRg6E+vqvw0osdJe/Y7Z7VYkIrqQ
KaJo60KsmIzwlDZ/ePLRPFvMnedm+ON2teUE7ey9bSG5skuxakgWE8mzw+b2NVDQQhBIqSKSNXtB
LEQy2IqU9qCEYEgdNsr7e9Jt4aWcG9q37wSxy5b3kDv0imynel243LuoRY92AIAn7r/vs7ecrAaN
BLkFuBOnyTzrD3pVVsDs+UMZi2kG5HBeyXZApBzdJJ3q2VJeV9AHNuz8awgSRM5TGslcPqb+R9yv
FyVLC+GqF+7+m6L4XoF7aE93LYbWt/7S+JSl4cUo7T8oBx2IOwDld/SUpYeR/g5eXqTBDhjRWWh4
RnNPZWIFLivIY5pEZ/FEGN16aTLvYtONOYERIhqP1Jd36/jQgvL2RgmPCjYqxMgwCeJsF5rB0FNa
shDk/dUeQWit33TmHAAidY3D0L6mczFq/TresySUracMDezN/LE5rxPq3jIQXub+V0I1XoaOCiPK
0jQOx+CMofvuZCmiNczsyFNi+I+YqwHzGPEnyImUDcwfEJyhjj9DjD3oKmH/kScjs1E6Cm4iS2Xv
SIF1nrCcY6TWE390DvLzs/nBYHFs8nxNU1WB4vdHjILAkCCl1/UxK/tDGtGCy5Lxw/+ZG0ydPs0K
2ivkgwMrkBYvpexfcJzu/P/CHZ6IEzdw0vkXNobf1eGt5gdlfVPXEonC+yAu4VDIvyjJ1BoTeSSA
0nn9h+QRx9gwAJRz3nJbiTVo+roiPgIZMAQ8Fg9HdjKbZyRWToIseD/G0GBX+/g/VTBrPz6bJPL8
Vr+c2wkh8ezNoFWgMyKZzaT+1D1KX0mpR5pzqLxQdNSTc9EzTgkQF0nEje4mfpmfiXXDO0cQAjro
oHHJ8A6agVGDyv8I0AapwOkkE1KMfiiLqRzeBTa2F8DvprsPjJ+gjtgJVeE7ejOWAJl+HPtcHhoG
4DQmmSvKFNF7HaPWx3IrZI83/IpWVbm48uNsCugaz+75S12LIm60Gg5KufxQ900wOr//f19wUSZ9
c6vJHOKIAQMcKtaeRQVLZMWEZeiyTMWFnkfbBZytj2SeMg+8CDlLb9rHbf3+31kwzK8Z6A13pGqn
bpq6UtzXqzXhGMliGlwlXpU7r+vsccadaNhjZHniYbN0j44svz3rG+38pwlrtFs+7Yakmx/zTZ1z
Mb88gL+JXlPAGZ6FHxAXzYF319b9ky4d3+H7YfrCVvb1S0jOZpGWI7S9r/Prtvp5fgAv5+Fp/wzr
Pyapt0JjlZHJegkpCdASEEnWhFVEUIC0BgxihxDEe0uZoN8430AURNXXYiNVmvW1tP/bKIsAASAR
bn4tkbaIZyiXTL5QwK8ifWQ+LY5gnponGIa34laJMcErE7hA9QIDjWGHckz4cwKzBSFiAZCpmxx1
xBRetmN+mK0fPKgAo46irW7RZmo1xsUHPsPXxJ9cNMWFXFUFi7w6XwhjCYW7+U+EfBLm3TQfA8Ld
DWTFTWl7Sl9tqDsxe6QnS+foVkEjNd9Z+Q8bGbvWDRN+3jIgtRh8SsYUXEIflIbR+BMbVez+TKRp
iZmeeCC5Tl15yDgc8ybwHwPGYQhzXQIGdvDnCpDj5o++VVIZVJqXUZkzgdeHpL+M3rVGxUuJk8Oq
ZNCTFbAbDwk8G20zpAc+GC0YB8be3cwshp4HFHzFlMDfhHACSKPzF3+yqT1ChdD/MG8l6LqOGjeT
Q8MJXpidAIFqLytcmv+WE8VTgjhM39a/evQRCB2Dw33LA9NNs2/GeD8C/vPCrCunisdU1Xe0CrrW
v3MC6Y0xHN53kbsHc3leMQPcKXAu3kzGXDdSlhzEberons46eQ+u4kyhUWtH73We0eRBzaTglIVf
lMtjilAjFVGfWEZVUK4ocsRwhvjXw4BBdPPunMbIH9AKdQ2j2ysm5rgTZLZ1nxMQC1pXaFdSbo+h
2cDI0kfNlvw//iX4ED9RFigmjp8At7L7g0sFv8wZXYU3JjnH7FqmA1Ob7IABXpZwuvGat3HmHeQ3
LGRfCN5ccChABh1dnSZBMGzBNgL0dN6RmSd3Bf1YLuhwSXk3obUVmy8SST5Yh22hDkrlt/N+y/+1
T2w9ZiQqf4e+LfQSY4NWMXCUd3etTwo1BxLS0VfgMeI8BcTLjBsDkkJ4EZbFIhjij6/uCqrI9Vxw
P1rA7MpP3+IJeQzyF84MX5SWUhs9LuwJhp8JbL8UJIAf6eORn6mIDtGg9DYU1giRNmRIQSW4Z4pD
iPZvPEhnUW2c9ClZtzX53DUz+oqIi1AJk9tzi4T6R3Fekk9dKg6SeJUFN6ICa+IKJeDkugVU88R2
yweqhIB8NQM4soYsvj8o0jEANlglFTxbsg25dBwp008YC3bFi4ysfCI3blKuxObTHtK9XKtZtJwJ
e1YiVs/jvaAlLpXq8NyOHbRPGmjRGbuJaR5Dyi3fKOpsNOOCH/MFG6CFYhmocimyUqbMLQSY36pr
7tDhM/RGytENbxUorP9lLzn7uFp9Hsy27ieho1zJ/x/f/q/mrbszL0S1pZAXAtqO0FVptV/89UH2
dfedDbJ6Sq0N81RRwswQkfLrf0HPeR/dTSrcQXTBXqv8rHRMf7UY4LywDISB8XtYQarbBAQBKQ+x
ALDmSvxHVFYwPmEc3+Vn9A6cI1X1dX8RdQFkbDHo0hMeDoid3iXtkxIlec//i46uoSeRXUuJmiiB
U3Plo3AmuF6eKgSYbqz+tbCdt288sWIlTKsMU4Fhqfr4WuRnsbFfC5mzAPi0cE68gsoNbFaRtieM
iAcKrFMoepVneXf++LNjGgPFO5189sZeLflKpSZ4d0VFhCx6653v3uEwmJYBxVnEp61poIqVAJJw
U2J0DCYvPO+c3dlbstsUCb4oqiDC9Ajqde6tnz6KwsE74HXpDqDPbvzNNRW5ji8Mmr5lTlNk0IE0
nra5eoEI8mzl9Yvlm+Rvu0cf6mjuh5RdzOIt7pC85LxvRXNTmfCmIFU3xvaR1NPfBJnJbLKoebn9
L2clkQ+3mAkVu5fC6Z67JYOLH50itK+vIVIPCS4DxGrG5q0c8Q0RBgIy+yOU7HcV5bX8SWnfp0FE
U2p6m/fxX6BxNFAh6vddewuCVB6GOX32Ev9Sde3zOnV3DD94bBvvseu7W1Gkij4is17iT0qYn3HS
v6lAPlTL/TzSGcv7z779qVrEUKBKFfU//CL8rQyEkVz3DMC6D8L1IZYiAMopXYcViFxxlEebls1x
ONdD+ZR11gOH/R0RYEZSTTF328aOhbvfGeJfN9lovE5Rolrfye+Gu2WAz5Yij5jjylwjIXZOgB+C
MaYGZuUX5YXDFP7G+5O9l0eBLg61/grsTLWCoNio9hXmEfISw3BQo2IGC3OH78WBiNr2IydsSJwU
0jRJcLprT6EZkzVySUIvoCunrV9R/7+zrfAevygWre3tiE1AloIOElXsNu4+5JRaznZfwfoJxy+G
Ir0j0X7czfSzsc5yw0lKm+HkPNBP83Ily7ZUMDbH+k+2L7EDmDtoIsBh6wf3bOT12UU4vStCRg02
53nO7hd/fPAgfty0SOQCgVyKrf8YTfem7b/FoJxIHq9lFcgPPSyAUTpSQs3MzHmxKdpN3pdiXHrX
xWw+kbzS5/wPsrF/Voc5J7HNMMXqlQL3J+qbz02MZmmB/+p76zmdPXicxWVHJbFMFiYxBOYlgQOs
yGbAYCZwWzxwh2zbVIqjEQb9Avy44F7VVk2JLfreN42J2SnZajpR6/OV9TsT8zguIlOMvsH8eKyC
SSPnFnRkIAB22Tb87ncGSZDR/6iGMjmAUH6qIOrk6MATRza0ZPbtcrXRLrzH0N3+uMRNyizzbbm9
um2iOD/zjyAZyjFUyyQ4eRtIQEWwn5x/WyDsYmsGRhItGgH3FUbOke7T87IVkAKmzylFCRss1lh2
e2GNOEMzDI7l8pbDZ1itH37/0mFEOSWyjeKgpF59wo/IBmPkFBSNxfCgGmhAX4MgFRHvEwen2RAr
UuIkCRMuK7SeR0spadkUGvCsFkk6c3tu9LUAaFbdCys+EDVja8WmEn5ISmZn05tiM4wYE1blGJW2
ud5nlDanHiaRbKVZxy91mv8kfAjKXIn10M97hwJMxsPE1e9Bh9Ce34mocOC8Fs8vXgzVZ+I/VYZ5
PP4a1+Ln7YPgFQy7goOVugJ3cR3T/3gdRZ1J159lquFMJX3yAxPexfUdlhVHAmEEoQU5aSHHNdCU
YQ1/FPqFDOqhBRLxHbqIfEclI3J87BHVuKcO0RQfTGwNX/VZqVrgUwBUlEDgYskxSB74Ls/Kjq/V
78540PwncARWS2oa3kRVc7fedtTdAgnss6bydyLDoDI4npWr8OlTLtxCVCB/GCm+ZkGJjq6b1LwV
KWFm+QkftKtogbTQWoiiizGGT0KS3BDdAQaWUq3gHdr5B33+OyRvBLFz89g+WSmxjq7Td+pfZj6f
HQr1ZQ7NenydpMBpPmbQVSvqzexCju8XKIav5FUtAiM8HSEa8oyKSAgLi/MULn/pMrwx+OmQ1m+c
RyDUVad3rBhyWDy4AWIuFL9c6qc2vVkVoJrq1bsTO+oj6aq8Wg8IYj+j0KTuHh5H+SXldZQLOqyj
mFgFok20Fb0sZXkZjT9mG9zESCMLom+BGmif/BwoeXMyhCIpDIySBFYJbczRkwJER0pfBUUX4Hv/
I69+CkhSYVq1FROoAVsCuyQOfpA0Fewmn5qTWHrfOlAQ+zh/TfMG+8jw4LcT55GK6MRodcARr9FL
j8oRmtpmBKLyWyEtqEwHCY/oyGmS+275RzUVkoE70VPlTflr1a94Kl5SXiXgfK90sBJtdEF+Zvl5
V4FPglB1FTeYIS4YNFtLUKYqGY8JdjD6xEsYeN11i8/D6SNXadKP/12pgEhHrhuWc5ei7gYsPQLn
z4S2ZMbUveD0wosG5x7tl9QfkW79j5dgplJWGYzF+QNp4ejlzVEFHKkk8cOBNrgNrVoDahuUl+rZ
AigLUaokEVEuAc7UE8U19A8rvQfXllUjceOpCutqTpTBokklb8HREZGgiKKjonqSCKOuj7H/Aaof
4PVIx9mjCHNGqxjYp6oo7BN3sR+aRzAZ1fGFhaPMfm9Z9AulMLOodfOtwfwm8VaqC2FWz0KKrqMP
3GqvKBYC+fPbqGjsM3dj4jIZN8GkjywYUK1s0EACm3EGVVdwKAqwW+yZ9l/UHD2+DD2HmieiPZAL
frGNHy2oBRcAqoeiKF1ozro28kq8Qn2ovd5SFQ15wQr80u8gZzZvuqXYrNaZ3wj7eWBWA/YreZ3w
DhRPhK+JZOM7wYXh0AnqMuJH6xAxQFrESW/drtTo9LVGuKxaHpIJuU4YCD1OvYN0SMRsLebdjLEz
gpx6BfSGFe2yrPy/T6dqxuxC9Pe+eOwZYnDj/rv15i07yMfMuMh84THZmZ4z1RUzaCnXdjgYHuoa
u/lRZSUTWsZYTntFam5S/mMUzaG3zbNwnoG+biboBFf6UgR9hGaN+IeLpmTHZAoUeyGFLW9liDRK
6cO7odNo9vPzSM1267p3vbRWdg7Hp6EFFhyT4b41jV+dHzzHFr0bA5JQI9pKKnWEwK9zQc1p9I3v
zoUn2oOjqEbWI7K1rN9G3jILtKvS23Jz/65Ovh7mun5M4ekN3fwWBwaZgoOmpN9S7rVidN+7nlkw
acXr5THjVHtqyBYSsR0zrarnsFl/ViXFcceXRyHcdqoAUafpLBCnrieUh3rujv069jE6YyiqMTwV
4vij5Y+fgnybKATmiNvoFMOWNi0A1mi2f225A/wINxQ90fUX0imvo799O7v6R715aIMauztZ4IkR
CkJ84PPc2hGdhJWZxcCTCdJwSNOHXv1gNYjAt9Hz5BXfpmM95AiDFOt2mO3+L+ofqKdsOQQsDBN3
3zlNKbO9R6RTmFH9q3FyAs/MpQfDKm/KzjzCGlMGKbzE8FG1H17taT0hKsSoUWW6DXyJxH+z2j+u
ey6xRqhp1vVfrPZEhZovwrSvDCJhgMb4HFT3GDh5Q3CL25hiTkdcId4RLVWyhNgsFTtE5JNRlAGJ
YOding3VGgX89nNzrnYFxWOqy+srwiAMDPBxw38iOAWk4ysHRy+A1dJjKIcWnEilm+Ota60YSUht
Q/Pwtgv/HwdZ2BSTpdHaVPlRwDMzNUlisELwMbUessU8CA85k+HVqXW5Rkj5P4rqRAfmZrNefPCr
7fVvtWs8BvZRJJsV1TzB503lXSG4vEYlyu7ua5oQdIO4lUvS/pLlas6hTFoM3TWDmTy9ZbSF4Ppm
0AjHQhlqu4PXpliCmRFEPr+WHTcQDAW2XFd+wid551la+O+YNR5m5e9U41BqvYMyljLiI1QZhvBC
S7LtxgtRBZ2YVLJQy/uWPx9/UuyP0E3TNnrNRX63X/KLcDq9WNjT7rIccDBIqAHI8UlVqWCFMG8r
LE0nhafDzDf4hXzT7h3Ihz/5lIIpxHZPrISmSXhLU3oPifvRjuDO2EJVonZhBnNjfjgWzadYJjoV
gcy6F+Y6PJHAE1SoLYAHXfDbxTicZIZ5WyYMHYeAKBJ412voVm4pSlrosEw+s0hxCBatbKtf3RGc
cnpmeFh6VxesajUbOm/6W1TfLh2RdtTnnwOGe0HgjOGYR6v7Lly4rkM8/BePvK2OAp5CYbFiHw9U
AiUitImmzJJcAyNlnL1eCQObJTETu2kFRr6HGti9+s95BHYH5CptsubI8mchOjYlrDqypRgut8Mg
OsKASH1RGdwjF+ghIH/ZxeiKR36KirBXMKMivCvJ0uHxoJOQ784DDG2aqLDR1GtU1amC4U4UDjKV
Qw+4SmqTMpuysezvgfRDbZn6IOoUneLhzg+8s3gFWUv9Ybd7V47gkKOq6rk0zUHhCyGdyi4CAcny
eZ6TiBmyTIgc7fVmRhr9csfqu94KeOYVLczjP+7g02uSHG2DpvOaqUDgegQWLTlDVARn8RNa7zee
DC+kJ1FBySf0ZvLgHrCGJdoNKAPRtMIkTci8/Tx/OSsSJX1xlygzxdwxKO2UDiwhHzS0AXOCXY4o
MDgCpOJypfe4c5625XNGRUbRnUMav0CJ484bDBpkgvINGPBRJSRkzW+USfx/lJ3JcuNccoVfpaPX
RhjTxeBweyGSIimSoqhZ2iAklQrzPOPp/SXtjZdedP9RVRoI4OLezJNnyJx5I1NyaVEEgWMfYS5W
QiTiJUMqhfHUUWtqedcoFLkwGfvGuxT+LTdIKgrpefBi07YC8jHJZInLGEpl6odhjvweFrXM8Yn8
WgU0NT6lmQP1o4cxA8KtKEn5D3+SPYb9sATCT4Z+70SoExjX0LIILii2H0KEalLORkqeyC2e0ryC
Xl4nO5eTavSXgz9AvYO7lxfOg+627/xXfqqvOlhOwESut1bppxnYSAe+6Y9vEvdPy/rwfXaKJEru
AgzsSTimLUtQ1ICpPchUH6PLiV6wo8uYSc9tcubH8YGHJXsFBEna1QcDn6cULiSbzLUEE+Yqb/ec
XPiQqxQJtxZ5MOiR+ECNhY7BdnoF0eczN7cs3+xpepdJYwpWzLLts+toZ0BQ6+I+DhJ8SgJt0yo0
hgBxXNUIgjMSQ6qASb2FfYJBgiia5M2WfQGbG+SRieCwCZ4wNCBh8WROf2SOCZzj2kxlJ4jF1H0m
YT689ZmSFgtUT2Hbl5JJgtyMmucwu+VpZP7uDPjN0Z7978sHEV/ca2MDN3Q13o1o1Qx8mbo/MmDP
ujP/ZlK+FS1pkHUMhcpt5RjkgbKEquZBeXgTyn0QTlrMkHQYBsweIfXju1rdOUAgWlTH3H4Qsf/l
7IkyRHkeVpTOrmAxJ/Si7M55VMnArOKNFBiV34KmHReqF/GbK3DVZ7+PEePXBAoJ70jA1XD55qQH
AZIj1e3DbUd2IyQEk7Yp9blyoAQYAnIvWksMX29Jcv8SSrPMqFLeHLxk4/g36XDPCq8kFxlNJWW2
lWahyKOzEKeoNZk8MEcAWG6APNlba4L2CCf/dJfbMcpeKfgLiS2ArY5a5NFgmiFiItmkMjs8adk+
Zl4hlERyQjY19JJe0Z9Na0FxWAhcbUOKVoSbj7SZAp7JaSjXwPFFccE9LUqEJryo7G7MgBQxfGFw
4O970Ug7r7KGrrteXgDvYfb9anCj5QQOUOkk7kvT4TWEaToMGJkPD7wOLkNckqN5vvot3yPNWkUj
CAZk8VO0ytrymFWaHp2GY3iCLIVyAM9ROUnloKOMT/r9VBiv5JytdIDFSOAI9Jjuo5wHA7NiOXkM
Hd6jxCuWZwhFDLq/5HgCe7GyvRjnCG9ZQVrP+x+4NCMnYGtg2d1TxCt1h/L8CDHqYWqJ30gRcBB+
mtjOITC/0/lTLA6F6C2HhIlpWusW+mY0LHa7SxOql9YpaTQA+VljZgPnV3YwgVfmDvilE1NsJA4K
jtFczQKG4mvoshHKt/Ay82RZlZCa76XQmArrzGysm7AedF4K0JVijmgJQAjY9Lkl3TRv5CURdpxY
R9QqAmoTzxVeeEq7oGjvePy3+HM8JpR5/AbZAITOyfOR+6phpekRW+GiO3bL+sDjFp6hfNARhWG+
dGcPRavNKcVOtjdb7bUZhu849g7yUxwajxpasSwjZ7Z2OeWHLAu5yG4091pHQhV+pXKCFe2E/RoO
p+zZcguLwrm03XK/0MSIk0qom0dYN/fyc7qpXcvfy8Yg+78AXXLwAYpF43AOJvXIkQ2eoF3NGz1K
yZaxFZQnUXpI9cucYrqGyst9WIruvgKGrHEMiMcjbtpgORQjJi6hnDTi79yjBpRTPyS2XYwc8V0u
Oa1Y8XFDBWLQTQwQyYwk+Opj/bAQ9kW5kuXaHTAy2ijjyhWcfAZocB1dln5o5C/1ghC2EsVkSvEs
+7s81xBXFJs3SsPMLU6jg7SYSTL+ddpyPTDyF8PqhVXrvMmSoMegORIlqwBhlF13Lnfd1MJzzHBE
4QkU9aS0I9cICZOXGqPBgbmv1LMiUyQCPh0UXjZt6F5ngqK2YmWu5EgWEoCpDWcTeURvT1LtSvFI
Y8Tgx0MI0cLhszBp70m/ajFpsG8q4yc3a0AlgE1E2vuFjpFpXr9yYC2Ad3QkHVODfFPbdtIKa+og
VFHmaT0kBE+b72uuVkT53sAYUW1rPyOBFNY58wOb121A21Eb3l74SmAwMqOFJA8iBAGrzIg8YdlN
un7EJ/Fj0Jazwd4htIVhSMK9b4W/FAcC+gkkVGv2Lq0iggy7sN0x2v0ReZfQHnmuGlRtdMJwf9wX
u6RvirNUW6ncRgMAt4T541rmbqBFMipT/keosUuwQwjFSuBHuKNvVhF9RHnx0M+Sxog+hrewyK01
LtLgDRyRXDQJCDf5YF8EMqDascfge+b8JWlpPPS8jn3PgNr7iSr2K5TUnO7yXkupoOb65A3Llc0g
i1Mmhzm9FjsXXpG3cnLJWodQkKKezszgCVXMXpBFzTBxXiSfCzcps8xBs5Au9hpG2OV1UJICWYji
c2CflJNPauOJ+BkLl1iTRiXCsmCyg/u4aVFCgR6PR9mmvLi5LbN537kd5LTy1JJ57ZX6n3w0UP4y
oxDOrvzMCueHNIFKDXOE+kHmyjbjE/kSge0d+t3rp1dHPSLfCzIMvbTNJk6DcNUogYNwtXvdHYUD
hKfbq+MC/fGjsxI3Nohx0vVCjsPRhIqL0pHFK3f8uhXRZFe6/zZxBFac4J45HEO6SBn3Sifr6Oy9
nAQYWQrgVSO24YhCtxP1+8YzDi6niCxTS6kH2frIULnPVCkCZA27OxN/Z/lVYujJ6eXhEO7EMGwz
Zm4yg65gGXB0yiYtaJ0LxAe4QvYuwiGaiTQgrg6Gf9Ix8+In0Hyy4NxE3wxZgaDeZH6ELKzt7yRl
yA78NYC6HNB96p8Eg5arj3jXp6KG5PfSBzhHltFuzOZnM2sBVLKjMVqnq9gBMXwT6BdcuABuKmOT
V9G9Mo2H1m+enNK7dKVxn/QzG46WWPgFhK+mZyJxY7sy8d1Il3afuTmFP1vnlFRb0KUEyz1t3GpN
/FIQO3VLugfe9oG6WEF+qkrzO8nQudBbA0E3IQWRnfmHVBX5Z0KRm5vWpg9yKKPztNWj+n12MKu/
ib0CinjkvfJOazd8up/Rmb7DmUoP2wVInzr2rX1RWfs5rfoNNlvr3CRZM+TCtCh9tjv7w03NZ4Vu
l6DGnlVtuzsn8hP8txd/PeEmsrUC2wOD1ojD1fFAN/JrQFKRUg4QPogNfFNTE7taYzJq5SEWDWZJ
NQPflNuOr147ryxN05F2sHiqkhKYRFQA45ziHs7siUFtAtvNOdreQCMSjhRWE55tWAifa5Ozu59M
MGDAgzgtHzvcefGe03eJ0R+0yoy+C5uAcafrmeAAkNJgtE9LASmoagLSU9vqrfEz7IKyJNiDA3LT
rX48aV3xkVHOGkVcrI1luK+s/NSM3XtfZvtkmn/o5P/MQULuI/yB7QLu56M/9nIHLCurLxPuWzdK
c2pWYwpDA2+xZFTGvZea05eOlRlRDupiUCQ6ev7MWE48CKhNWVJ3pTvnG8vNIXPozWYspm+Hgi21
BmPlRBluvFXwNS1Uv51OK2CPJdZdKiBDFzc29oCP3iI1WTSkGmUXasooo/xQL6XqeElHbY/5sOSf
M/Oo3f6FAUhErWb86gEMrxATCSR7L0Qfn7tcT47KyS8kLmdnZSNGaiMeT2tFJk64ir7Y7U+6FKsK
hzgV6Za4hb0uY3esfdjbbbjOG4UbKG797HctR1n10+oTUgiY53Fm0ZLlzU7rYGHzinmeAyUmzd8s
nipTtey3rqvPpViOphF8w3dHCdniodWPF4xrPzD83QxdCatgeUzyEKARQ8A2z7fabL0pknAL2/kk
JujZqljv1WgFR1VX9x3oSO2kxxLpjBrsBqaeyja5Z+FK7sar3Og/wowG0RDcXjxm7bL+HuqJyYA/
PRlFCiuYXK/Rm96wd7ZJT7BfVUl+KtYxBBFFqM/0AzbTGPi0C8SCHm5+ll2itHT2gTXYL+ng75cy
OKYMOHoO9nIk1MHKYnPvC6IUuoO1Kdsuh9XdwXNo1nrrl/u6wXOmN8d9Q3Ql5kxYNfrtpwdnTEuo
hPIypEMWvNbp8/1koKMLbbJGR2nqls5a1zp6a82JSR/Rklc5neJYZv7p16j8U6o7j43vPigWEwzY
Z4NEnQbCthZAdjKGdJd003dqCFOT6SPpsKuEiO0icEnCaB4cHno4wdhxLSBOSsoIbjp2VtBsbP0p
pG3Awy44Uxs8TvAGtADFonzZ3IJa2cg3E5/WQJF/bhSadzNhdrWZPLL9xgmShpFzKmRpCCHLoI6y
ggEWBJUlVAveGmAgBrjQnhenhvtMhgbCgIHIRsx0jwUp9oelK8HD5VthDjBbs21zVcBvb8k9FNTF
7eC1kJeU99GbQaxdUzPLBRnakvG1Uny6vPTgi1jOhz1k/oc72vjeLRFWL7N6ictwm1gWPgNLNK9n
K0w/CSA8cPKDdyX6QoDcDCzvFKxnJyVMsgpQ4zEYKLF1nNm/sUYzHhoF7zGqH4KZXTM177xkuVc5
XURjkV4bO15y3y3zSa8Uvt4JvCjPmMxV6ZszZL787LTLeY71emXarUtLGb0YsCStqJ+h2WjAxrBn
/TiCkz/wNuYRH6kw6FOqohhhaWER1Y6LBgXADu+TsXscXRPNQXasnWzTL0AOWLIeCGs/aX1ID4R9
81oPoKPin0Mjvq4rIm6D0envGHkgP8gJJHMNp1y7ZcLnqADU65k0d6Xhuui42BWHsLN0Hzooj7cD
kDG1gNiSiGG2ke31nGqrcf8anPJAwYQWMeWw2wgFQXkPMjLUKcqOCMZ0hnbUJXVd2xu6v5NnCmPQ
7pkdgEBRK1Mu9KCUFdMSj90DMCQkhmZhTpw57cX300PCIEyQONqwG8F79AEiOcAZ5yxqzH5bjcup
SKCwTDq+WqQtjRPp7hFVRQ10KOsprszbMOje0tz+nKguBWbtZACWVPaaxmyn6VTFUfVQZT1WMw0a
wRnEnaUVwH5Y+H1GcHUhMVl6Ar8Y+LcaFm5UxVk3wl3ZDGdjSiWI4Wo+qZsR2sDk2iSCle3SMMZH
5qeWwGntVUYeIWaAGlY93Cpp7/pcfQhhrKNfniiM6anlzroBI5XG3PWFhoFvdmvxtsp8UvY2E/EK
iIZtxnA+WTGhsl8mQMCWBjY3CO/l+WXYMmVaSl7ESHXoMXDpMfaPzikDmIFcx6rzV2HqPCvJPi/z
nvCC+kF4ASmFvkxWaWBeS2OCDF6+1goQCThFWvgpRDkKUOtSosmNTvlFNeE7tZvv+6C70rVN9CGU
bwS3k9rbn2JrfqLQFJhzqnFGVnxraNV3BpagOZCt3GkHcBJMMaU4MYNoL2uxFSoVJ43LOIKr0PJm
vTCJ6Rd/I8stBqv3FvSZU7wJ42nnFNU2i6aHjF1HhT22q9UeI3RxKfGYJanMXRdG/ZbONZTWDjb8
0oWb1oY47nGKI2HT6+NVF9CVm5hmdao4oYtoa4LK3cj2eYVxqJ3DPNozH+k7LAC06thnCca69JaR
e0tG8R+VlBxekMhaTM5a2uIRMliLhJGC6eoFwWfKkGkZ/J6GkiCioaXGFkS3HJaDqMnEFVrWQzft
/cE6yJSg+DJGPHCF+1EBPAtXNbcdhvIsnTEGBWETHkuWcQoMbW7MKV1hR01ar/8k2i0b37AMX71Y
dfd5mexTIJ3GiwaZYAvmYLruGh4TEPEpouDt8+TSEiScpQwu2cqrSb8EOZSLdPkyLFGHjRuZssp1
q97axAaW41g5JxipmlmGG3d4lO+PK8pau7jnGeSU9+3QnSJeAcacW+W8J4hIAoiXWtPfZsw3erpg
h+ldWYfvWOPfZu50KOL+j0zsuUP+7Csyedhw9Ag2C2wryNS7uCf3DU52iquLs5S/TPaYXtJtZA5w
Ba1ub+Og6EPeYCgxUuSIpLDkMbrkngqsLfGdAlzLGsMLLFzjCwNRwEyOoBCp1e4bKawRMWufNoiN
4lKgbWWu99DVYKJGpc8MYijXGrf8k2Tdt6DfsG6f/IykbPY3IJS9Vabv1GX3lhndUuztS1NDsgSt
X9NSTCu5jRFEF0+Xnp/PQqyg1AcXSvN35hydHZ1LGuwhtXFdda+zz8Uly5zoCNw5nPIw6/5vO0Wk
DaUNnrfRQzuWn+KCFETL+/8wHBBSLvFtzeKJSuOz0aEo1cWD/Jf1VQDK0y7fmLU6ynQGX4tLSFsQ
T6ZQxeUyYIIx66B7vIvnYit7TFH6rDdbJoBlLS4wvEwCjwsrBhfZR8bkuwGPEqFHCCens3Q2ML5I
iougTmRhYye416L4LESZkSs3bDY0G1xnsIy1UoAL7rwNCBRyckKOtbeybnYhW1YF4hG5E2MB8vBC
QGiepMEi1h3rhQkerI52Nat0ly8YcnaWCXY09lcNS2T/SY34JfKGO0jodyq+GE38xx9n7cb1MOF0
3Q9o8Q57lGAFsmmlrnqNQZAKzl5hwcq8wBXwHzQJ6lRd6SuL0+FKHRl+rtuJDdfAnrYdjtHMnr5r
r0C9Gz+YWv/q4+mDPfdNzYHDmuq7DqTvIqMrNqF4TEgncg5OEr/QH8sWyO3n7ZddokR/K1oRkeFl
g7defFi4Qc1O952CRdbC7+rOQvFm3uRDvzDy5eDAxdL1F3lVFF2V2Td3vqavdUs/d3V2H8T5fnaD
K98xaKlGSdNlZq4RO0WOUenNcoWuxjZofkSZ/XdutbPVElGW/YjLhHz6IRIvzXwLji8jaFwYTuRT
ERCXrq3eZPu+HYaWpFxETYS4LhbTj0K7kby+qH7GQvDLG4d0LYM2p8lPsqXEYfg0pd19A3gtW2PA
5tYs1ncX4MKtx0c1TR+MFa4sMj4dwiRM3QHGiyfZHnQ13VpZeIopELwZYZ9RXUk/CFeBxYUyyNEr
jD7uN53eqjNcpuCl9uZ0xEZU1AgYpgBFCl5Xc8uLmCzxpNt6unYpHfBcEIjKdyCWtjk+DISyBvgw
Czdwtn5HSJ8iOIn04FbTCfDEdc+J6rWb5zN09mxlx9gt0Uct5XUeywPjYyx5vIHH/ZpKXTCR/z5o
mySa9uJk53tqLYQ72fKxSkDYlfKuIrBkcKO3JKLgFJv0xhkp8cyTQHI1GuGRLB2527xhsTZ8OdGH
bAa6lmyNFvNf13cprL36ScX9FhoOQif3ZHXW42CH2U05YA2s+sehHf7IGu9L62aOglvFNNF3cANu
snNdRrgnGx8OkC6tC3Tq6Typ6m5JEeOrhG4siN/6rnysNG8nA1WBlMoJJMwq4KrUCrFcs9djn72Z
OzmBj5jTwWqMrTWF62W8kyOmYbMScI3SEagUeiOmDt7ywVtjQn+VNS+32O2zVZAkbO5vLvZc3OCr
AWCgP0Tuh+d2ZHwjMCe8xME5yarCC0uZ7OhTi3hUTiPZHqeGiMsiuutdxfDVLX7TfMDymDXL0FZ+
9RRcX+yoGHZyeM9pdGbnEKDD0optSIjYgAijlRRCWJvd+Ayp6T3x8wdzPLUhhjXaNxSSXVrbHIav
RWr/XXQqeO6i3iFJyVC4ytWqKMOewcJFECdmqu6j1LCT5n0R7frU2s57y7sIEYBpP49fsotk3cn8
03ESRvPSc6eoTXSUrlxtqKzDaJE40o0Tdbo4z+WoIJbqJTLMretFxyZuN3FSPoZdswmJPIbYfEwz
72qVYeURjVBp7JkKW5636XX0O9bWJFqhDWOouelB9y+WYxxGHb5PYq7sPPm2Z/EYDQgCyt71SUmM
HrinhMQTkKSNoJ16yX3A7xbanpB7SQPVeYkcL31ir4hhtItJsl4Z0KppCezsYEz9Kg0R/4y0Tkr/
Y7MBhaBGrUO0QBwQkDoZ3gV39Q8e/pJDV3DGB2bMk0Ia5aT1ZW6ximP30wyqC927ZwWEQXkrj01O
u5xYxBGhO2q95A8ZFVjAlnyeZdvqJFADC8VtQhiORj508yxDcZ6UM4bHaE70x9xyN0RsQEW0ME0b
3YOX4K+QOlV3cRMoV91k4m+V9SyuZDlZYf+czRDgqzz/7jR0IRV+HXbyODTpR12Mh8UFK0z1IHEx
p8z+2sPwZszGY9JZR+hMbzhjvRQ9o7tIc/AwH1idKsAuVurTEMiV8Q2qOIbyzTPbPPg+a7d18JhL
aIsLx3vqByxLFjIF8foObp20b7ckZB7NuF4OnRN8QZ9+bFPzRAsr3x0gY22yB31k3WeYwPtN+DBU
9bvR+SRrhcmv/Na5E0MaPyDkfnlxeu9x6jzESdmbP7v1bVr5X+2Cf4Dnv1VRfy4iH1LLZMIosFIy
JZvy2wLWSiiAJjyR5AfmXfmqmpoWOFFvTlv85lHD6a23uOBW9WWYxx8nT5hxGSUghobEPoWTMNbx
e+5WuKAtgmrB95NKZWrU45gOr5aOyKokTQBt9/zRut0ORRyJBYXjQzJxWKd+aMNzyp5C2903er8N
NKrhIP3M8A2WPWQhS7iIm63ejKexogaYBuTM6e9QmNgb+I+4te+jemJ2k02HqvOexjL+SjTihsY2
2Matd3GbYTeENOlZG+6ajlGplProcrjqDHMxzft0De3BsBwO5PipmOIEPN7kMC3KhxIz/4CNc/TV
l0vezVq+N66ct75Nvkn1uWB3ftGzkcOMf9A8GEfC9CnjLQEmECqJKhhmKCDLjJ1RUxFtAissLp2D
Bk/46vAwd+5eb6o3fAUxT6vGY9T+jZNPq06wrP/gqHIb0dSbDwZU5axXu9RmMgQxmvJYbrnOfiTG
JaUgNKJEaAFZCYFk8iZf1fSQWUJKCb4kdKfbkQPWqu29xFC6GFhIdd4n0v3r66j4usrjYHFUJlC8
PjNCXKxTZCZrmXzKccbLbrT0Mc1AHie8AWZrdNut3q1a1e0nrAbk4jXXWhVC/0cELVVWzE+AdivV
ssllmD40EjlaOZsiTEki9gQKKjshVCJCfcZ30r1cT6J84VAmLJwjcUR/6SEO1a1fhjcWyVlS0zIc
LUEsW9gM8RLeyZBl0dy1xVGmh4xdYfkmfCKbP8f+g6Inu7Z2h5kOoW0xDEMvMFBqC49Ugcj4DcMU
XkPZn0S0a8Igk444qvwNClZGM+lxxOLLpMzKUGGOtJZUjTBHmbEtByLcHrMhfJLeylfRWg68pKZG
bqZjWiNv6ilPO9rp2UXZwZ5bFt7H4PMgk3F4wJ/9UYHfODVpL4YLh7EensoUGyC5XXJvfHxCIMHL
q0A1FvTuQ2zXmK9DfasBrXJrfJF5Fy3p7GX3ISMwEtB/r3Q+bz6qIfqRYoziVjqNlqJ21ItbcTSB
5frFMXa2O+MzR96EgQrG5gVNfKo1oMw4aibGRkUkomB1gEJHGOxTgDYE3CaJ7ceekibmTBGa7Rxr
a2Xi+g/CCCfHyX4J51h1dK8JeyPT1Z1CHiMBX3h9SfVw/YDUhYE7/MW94ySfyGQz8/yJUhlTUr4t
7ZetRwMp/zY3ATw5dNn82Z7+yPnrJskjFKuNdOXy8DQ2haX74GnXyJbkzemGYdsqd2M7p3YALOPq
B3wfQ8QRIQIwags77Y8QqAafmRdGL/F3AGdLvk1oLJZWr0YblUVyCkzFtIl8D+erbFERMm/PIB7S
vBxbkDU36Ikl3CpXf2mW6bHhFyFR2PILNAuNXosXs9sRM0aoDMX7gmCIP7a1sSstKsGAedDsPuAj
kHYPQzChFxjQWUDcsXBYcR0ouAqwgZmvrz+SRr9i4iW8FbkXS5qeNQOgcwkfnYm5RfxNEss6M6HO
9HB7YsNkig7dtBlvKoAcvGp6dihrRW9hGPPv5E7IvWLdvV8yWScsks7PNqOe6vuxdDHL09OztAsL
H96x2tuGy+1a/xSECVGT1nEqxJ2CYkt7RkSI+JTKJLtadNkENTE+72b9uQ0y9CrdgbOMqIbO3EYC
m9AKR3R+1CNdbW9Glx2qswpavgbxXZMHt0tnHim3qUtK6y5pcaGRu6I71X3C941ZfDvwcpEBBoXp
p+ciyReAib0Rvo49JKu5qw5OVl2W0P8suvMgGopIvSq4Pzd+TNZ7wi4j3ImkIUCH97KN3b9EIB1z
f8ajwnwajO6zMtVrXi4SUNxY3Z1tTcfQ0dAkqxM7sh57F62zj7IL2xr0ZX94ifz6DP9rFxO5JVxU
OxnutJmk6UodOrfZNjYpaUOhG+iD0mf6sU0URTuvXA4Rh2xu+OeafZ0gJ/PaUn/CqKl4a0jng/Vj
ot2bPGzSWTFshVJsify3ouYdgDHZn5nh50BDdfkWOwPYYHU0w/rNA+tZpvit8DmFq6V78hILDJ0W
Z6Qkl27fq+ZXpNeMXBija6+94TCiIg2hnX5bZ8JI6kIkJ/YKyNyW/LWfpq1llejTTwA/AP2jGnep
lpa3Do5p44ivowrWdUeWT0vag+lskjQkOMXcWGa3Wwob8gmXkmeK+b5NKk8Z3VZt/Nuo4VcwG0u1
OCcZz3TwE6QIHvXg4Sqouq3ZCAJbAMkA5nP4EqCo885q7j5QZvGsecjQc8IrQVVhsJj6cwWzDAsr
jIcIcIn1faXbe6dXH03mUTgCGBTDt0qHgYQXrAFr7yjbvxqGJ63FPaex8wtE/nUi+FFHGE1onFsV
Xmx2h8ZO7uolXKWmOnjGuA/N7pBDmpuYF0xl/xYG0052MZdEBAOvmSUn38LOnwlCO+HHz1KHtlKF
3megdV8lpQ509PyuBOC6IZLrqdAAoafB3nfsWkNvPBWoAqNIv5ftSAwoPOH6GsOxFhufanioE+tu
ruNpayZhtK7DrNn2QdDeJqgBMMo8ZEmdwEXLNlly1Svcs4nRJvvdqx0iK+gwyUd1wJgQUVDyF8IK
zNHeAEs2jnrmkAiGVtGF5Dr7j6Gjv0UzIVBxSyhIny7YPTAppdLoKI1lh8lTf0ffebJLv7uJqB2K
rOQr9WQXgbjUAH7yWJNGV+iAw9scjNudHWirNYSgIdah9rSnsggfxg4glUiLQ+Pi9dlS4BhVeYdO
fB3V2sE0oErzjVB6ox/COo5ZxrBmynadNZ/ydjh0kfnAkPjbHKNtmDInDCeMD7izsvkEHK85XrKm
b27IG0XzPMU7YjbXiVWADBRQzwdsWZPO3DmpsZ2AYkwrOKFNFrmod2zMaCsbkQHBvV60Q1hijNXO
uy708AQ0jhnBi31ZnwZzwDc5JiizbfcmpQwqGHyzAg3/bC+lYc+ec0xAb3JsOS0Cuy0D/c6wuHiA
RFm2Woa8ZTzBjCks4JaFGb0Suid/h2j8FQkCAPsw/CX3gwSpQnt06vhY48LRFQ2k3bpCEzt6GYOb
4QkbS3rcmGha3a4OtYXKPezzn6Sc3/EnptBb0mFXlrjvoRLGPjsPmnVnsVxcwwKR8WvSNvzPxs9f
4jjgf9kN7cvMANnHCjuZ6Sow8pqQfmlYuN004fRIxKuzCb1hz0w6woTKOo9NhlKvf16WKtwUBQyn
ZFJkU7bNX3ZCb9Wrlr6xNknfQiPJ2FwcY4scV+SsxxqXTnVrxuMfUt9JA47wc+pnjCqXAQQ0iu8r
bdgJcBUuB+nZsagGwijpPxjbg9OsfcbJ/LsgeYTFfQ52e+nd6CvmaU3aeC//HQL1pbVoeaP3qMpy
OaKi4jC3/fuglqO4jPd1hIIFkRS3M6cL6VjWlNZ34VDBJm4fqh7iPmA3v0g0L9nY3tfduMlCdvZu
0m4dQqlCshSRi1kcsrB0QBIGB0zczW9JmFxROwhiTamEJFESxam4NU7MhRxmzA7SZSvbPnAKZB3K
ZVB+h3JAdBZCoB7r8E7QDRA2C+6fDKeG3FlJhjHADugJKA9riNIErJ6MHZn9ETgoQIwcCVDb1wVs
7AkLT+17EsSL6TJpd/ji76UxZ7yXF+0uxoKOMB8cWbpV7RGtAO7MtfQ9wrxHofbyh0XL92We7q6n
FAi44q40zHgrEUsAHXiQnMi0wa6RvjM5cZLz/5xJq5a6buYve5he8oMRO3If+IToC50Y8rX+PDCI
HDhqBNSlEKUvb7ijNat7tsMtJ6il9m70UREtaSQ10OcXPyEbCZkhGwyMBs0Thn2SZ+eqSwnpQr4I
izH6UI08oGmgL8cQj7/RUWZ86kid+HtmZQYdlrzmUJXEf8jWumvpxENjGFKxUQg+IFudhj3yDd+D
8nYriw4OKDstu8S2HSD7TanYR+XOY09hHbbFV81jjimi9SbZSPsl04AaFb3ZikEWV35lmxXhUSJM
+IHSxnX6+G43ENJ4410m8E0H7Tvlhp7LtN5HNvPIWwhQ8mSQWaPbMHQKkqVaTzFt4xeSNeQyeEHj
1SVcMPSJLTGHaDSk3ZIFyCX01MHgUNKicYPy7K8WRGu8J4kqxyY/KOA8v4DuZM2nbPlhh316dMcn
Jm9B6YcOzjV1ubSuMgnKKVz0iBMCGenwo+LqthueucvSjsmaAwKAqC2iYtZtDR1JFKUCE1K28QoY
2icWojcusaAwD6R+k5/Pr5F5bXyRvgQfV5kmmR8yXkjo2iKQb6381JmGUu+jqpDKm0KcT8V1R0sP
rSyjKnjnngocmOMVUPKbObQ1DxR7dimG7JNemAeZSvgcwFZv/MxtsOF+jCmMHztft+IShD01y0g+
RRqfUgxzDML+5E1naXjx7tqzY1xC/EMVt6vMxhEMQdn4beovKB3y3sLz196QWoWuibtH1yGpNjWm
hrBTN2CccnFwlijVddOGjMJMm9GbNPhA72KyyjXwrBOWXEskKLdEiJbcDNkl5HWhZish1EMNDXHs
ywiPKxYxWEKcfpPXr0OF75GLIuUhY8mBguU0h7Cs5NvlOnKn34T18jhG1l1Fi9L3HtsKr7W8TKp8
kfUy4sglg96SVkxqVGnB6Gb5zde6kndvNJDvI99kFjnyGgtymCGCdMJxn19XOpvQveOPK67G0a/d
GogCbxgvzGA/qTC/kb/ujBAbXu8xxnCdr6TGIK6E4J8YWemtVb6wdKAdIVm9x41hI68ljzSH49ww
GMmLd6T2dyOpFlCrxCv4keLRbVFhYDUVV3ujoxzK31jI9DgMfPiZLBcWeptMd8ALLNqh8g5gUPgQ
Uz7lIZ4GXo/7A/qLoGgmCOolpgjlvtMC8o1MgrHo7ewztJ0byHec0G+heVXES2sjq9VoFDaTZcv2
cStlFL8iMOI1dtcx2Hz6p2Qzk+U3OfGvKQuN9seKzTVMKwh8ODHwwITAqkvUJPgbzyXXvLW8d1bv
U/1hRoum1Cj8U5eHG/nEBtu3rNmsL3Y12IrOoMmiIEKMqrkRAoZoz3viMrgzdeYaELSkRxC0iHnv
Sd7FLrnSXgvy3SG6gEOyWZuwsWrf37Kjyy/nreUezj1WXl5850QSrfBsAHk60PG6RmEzhbVWNu1H
oGZbZjJcJGpCWb/cdg2uRkhIoG2QDs/CkvPRvyQaQJiwLmr7ORlwOI91qO3xZVbtOfKNVyNWd4MH
P8a1Kac8ElH1Rj+XjouKsrjLxhDxWdR+q7HLVq5mx+s5JeJj7h5I/lu+sAt/ixx3G3ouG7miByao
pMnREZd4zPlIGevlLZkrgF5QIrrTlqF1E2Yg+KPjPM9RiFV1tdjDeUwbLLBVNDRbKpzgONhka0VD
4O0T01+EpE/i2z//8e//9Z8/03+Ev4JDzrB8/1H0OVYgRdf+65/qn/+AGCp/u//zr3+6nu05UB51
yMv4V5iO7/LvP1+PcRHyxca/6YvvhsSzw2Mvi8cyDPbDQOZilg+7//fvcXTbcRUML9vEZen//p4q
yZvUSYvlbCUz4tP/5uzMeuPGuXX9iwSIEiVSt7bL5bFslzPfCJ10t+Z51q/fj/ztc3ZKVahCvkbQ
6XQAU5TIxcW13mEcKLekkit1/HJ+IH08IU2SabqeqYTjOqsJUT8LdKc8+dKngYEaiSlejBL8g+zo
z8fkh9dtp+k2Uc13LrxL93hoz3Yt6WphucoS9uEczdQIwtwPrJfEiVmRGMyTnSf2QhwljU6f3ETP
X87P9vjzKdMWynW15s06YjXbgKZh2HU9imIBBVPDrtAcSkb3bS7ZuOeHWr7Q4UpRlmOZwtKmtpQ0
xeHsAOAZVMyM4YUuk/XY6Dywr2WP462c8nTTI7+MgntUvsiG9GUILPL68w8gzeMnoMJuS9uS0ja5
/R4+gS7csplEaGHikwA594J6iwQiAgD9lCOu1DtDTcqHDMEsw+mevmr7GKsMV465FSg/mxLlzjms
oEYgaDn/qsEhPdRDKkE/CQPCW+vozWBFn2VVZG+BJuzBiHGgUDfI9bdut5+GsOJKSqrazpl4TFBM
x9TBaeqF2qRpe/swPq4Lx6Ix0dfiZcS8+ZPjZ+1D4GXz7SwMlkVD4kAt2YxRkpZgu8+/JLFeEY7p
uKbQtjC1rUzARIcvKSYi1YIOwBufcVGemdudTK0Pa8wY1b2mpzY+YCe/W6JtBLThNv0h0Og9/xgn
n0I6ytMueCXbW22FPhq9wLNtd+cPuKNB5n8J6wtD2OvtxkyVI5UtPOGBRDWXZ/gtdJWUXAa6HsVb
TmZupxXe0QqgCG2+9K+5xCBKvYwsDreed5BJN0PELX346dXGU1luZ47ipnzz5xjGOQLtZLQg8mCJ
6e9AveiPbqAx8tgkn3aKjrkHUBOUiL9kqhat9/g+teVjVLkXZrVs2N93GaHYFljsWVp6rklUPpwU
+NXUpdSTvpVAgAtffkhLfMpDq8fvaNrjyn5//kt9RKXfR5RaSRDahEtFbBbrfQ3C0YyaSfUvmZkG
W0v02WPdZN1tPUhaXm1th29OZaJY0gbUeH6MblV+s6LA35Z9k4EaS6X7cP6R1otneSLpSo1nrpK2
uz4rpIkUQxrjqxeoqLmb+gqMC/HgLqtE/XR+qPUaWoZyWUdIpJvChQF6+LoF3J3WHZruBUIdZzt2
TFcIV6lPWbO4jspObM6P55yIonxgVytPKEuacjVgYrVNrQOFzd80wbks8zD9WSqrfA+rCrqET25b
6QYbk+w+W3j7WQ3Zx7bt4F+kdsONUtAMnTqtdxndwWcnpMY2t6F7HwaUZvw57P6ukjzeDIWYb5hz
0nGfq8ctoDC5nS3avr6T2ndQv2zzplJR+BI4qCUGPWxFXxcOadLYgVjtsnfftZMdMgLWTRAMHegg
WfylKjE8e1nqQ2Op8anK/aq4jasB3lDdDvo7mD2gReMI1mnqoTZYuv2B+PRPM5D104QCXvvUTpO1
2Lsk3wcnfQ4nzFoDktMtp6eDUTNi0n83Qk4/80G3Nxde/mpv8bE5n6XDb67D76u95SWzW3J8qBdQ
OTdD2ggsbmcwcmZ+fX6gEx/Zo4vD0rI9h4N5NVAhakvHpoOuVYjburJTnVwlGVBxK7EQCnDm6tFP
Y/Fm6x69Ut7Z7vz44jgJQh1Ue6Znmogy0K05XNYY/DlV3HECxQVgMx2XzX1nscXLrq+haqoUpzTb
VfuZSthd2Uv8a3AbQOcOWsdo5fUGtBg68f1UxuB6WhTw5jinQaL0Y+iF4uf5xz1+Wo8j3SIVpX4q
tbl62rCv6sSATP6iC0+A3ohKij1GJgcwnNr+xkUgSa5CU8/oadBDOD/4OuDi2WXbbH5POVxqhLM6
qRLH8ZqUcAMEz6LrUCa0nIK0+idJ5uqmqOfswamM4kKEE8sp/HvQhd9NgqiVFlqaHlr8hx8Ix7yu
9/3Z3rlpUt55Y++9ytozPwme8B5JQlhzGV9AytSH8o4mnRv60xYmr/j3/PTFOqlaDhzSfiUsUlfe
/ypf8MPWlWUf1Luug5XThSMGOHX/PtsxmrINNCPV2Z9JvezbQBsIbsTB9vwTrKP98gBaOtLxLFtZ
XBAOX4XjKTPTlkQ1uKDnFNgAPofpr3525IUvLayjl344kjwcSWizoG4ajjsjjKGXtu2IfTTgYQFx
ktJKZt1NM5Je1rxN6Ra9Va4Mqd4HE65VVXbh4LGWwdYrgENLCPgdpuKicvgwZZfgjuH1qAlmk/ea
O0nzOjm58wiqFt9BOWFdit3o4LxiYv7LyTuQAE3aPiRlSz8scgPnU+UGxXurRuchGFX6RIMddTQz
oH1ryHF6NighIvYBwHEKmhkqmhluoH+6F4Lq+gRdVrLNUnYFiacw7dU8Yie26UPOeCfmw9ehwhJn
ttWtrUi6wKxt/nStMJhNgsudFfixuQ6sUzrHakjMncwQxnJl8rnGA9MP4JafH2gdFT5mZXsmm5NL
j1arRUnfr55wSTU/pHWi7nvqB7/6CC+lSH+KVHB7frSPA2G9GFxbOvZyQ2bA1SY0IfkVqMeZOztw
FtB9GQIbM3917fiZYLCPdHPbpfAwC+eTxPQYzBKg0X7wY+jFeieyEutjeZ2bilqLwtvO09nV7I5P
uTSurMWNzFEo7QkBlCgMXrSYfqg0fhBz8bdpS6r37kRD31fDZk6mn+XsAB0W+bcaaRBUPfpFhoij
Prqw8Y9XDsejaWsOSl6yuc7fdefiuhrleKpF4i7O0doyAeuGyY3rULk5/4ZP7H2Ol2V5Ci6PjLpa
OQOtMwMiUvjSShi6Q4FVXF/X3rbTvkZ3xY6XL43OsunE+snlz9Ad0hqFO8/b2UPRXdg1Qq1zBG4v
Fl9aah6JG8y6WOBWRUQXl3OnDIJ84/fOvp4c8wtgeXFlxLL/5ScdzaLlJgvGsr0RtV/85aSu+Ibm
1AR7RMq72Y/83Wiikw/BorgdGljrrusiipzU5WaaK+slC9z+BmR3MF5X04ARIFzShc8gv/q+aUAn
7yL6zVP8OZ3C/nvQ5Sk13tHjLoRvE6IvYzIuKH+jh6Vdje8+ctPXpaPxQgWH+BrwBZ/7BMC/N5TO
c97bw00o6NHjRBI8NjC/b0VdICs8AjS7mrXh3oZD5EIs6ma9sQofiHebROjJF/NA0jrMCMGSWFKr
NOXfdhzBy5FG/lQ0FBfJeMCH2XPxUDoi52pftffcVmxEvs35xpLRDFmGiuPgDfErFHDcW5IKL6h0
rG/JkVD6iv1ysZiMUeFphi8tOsbXCJJ7790o56XVgVJx4NPMrUy0GcCx/WPAEg1biPvm+CIs/It9
08L+eNGjjOfX2UNqvy0kPZvGAiwwT7wW2wPr5mFxWAVd8lhRgHgr+qF6T7NBf6VXMH+zS73YEkW4
qkU28gaCT5C6nfqXokm8b9PO2DhtFtHaVM1NjZjdQwJ0LYQ7MeavQ18j79ZQOnOdst6KlKo7yEy8
rdM2vp2aFAhZ3SLo4jQ0MArAWrhRgl7nXndXgkgEnteOLwGi59eFtBUupT111AmZNK+2izsJnxj2
hpynNyQkzH0oxPhNV230OKVF8KxLpe/bDNQ9XGiaUpRQNj7IzqucduuDo2X4WOp4uOlgy26nKjFw
dCzaaygtLaqb1aLFjrZHURPfcCBEdnXqrQdX1vFXN0wgbyNx95IPWX8Tw919xMbZ3HiqxqsLjs7N
AP3p2qvd7EbG3E9LCqXbStKlbwpjuE86jdxxx1NBWwZhXUgDxd203rT+jNuel0104FvEc40FiOjO
AgCq83o+ypyKaCSxhDVhLveM1VmIqPY09bqsdr3CZAUgfvd5jJEX74Benx/po7B3eGKQy3hU47ge
U+e0VwdUIpJG0KcddwOAbPbItSfewwDt1NK4IYu5smuI3N4uhcQnBZw+rEKK7AUqkVTVkz9js1D3
F2LaMrv1I3HhkLipkw6460eSllvNea2r3dx3M10oykt9D+EeqfHzk/8oghyOROz0TItzw5JCrAuB
c1NOXTrQlxzENH9Lg9pA5I1yLpfc+dkLUwsYZZkC7GyDrR5T/TfnfPc41KJ9xIWcBkd9M2U15BUh
TTw6ti3FIxN9JFhF5SapBzCw2V1m28ixtHZ5O1Sj/cvVJcCAKqsQISlx4g3a8qmsErURM4nVlCCa
4NLHuO69OXv2BuMdJK/9VCa63SYhJNU+yAMau8H4kIyez50aUExXS/8WPQj7Oi4zmGo+TKep8PEb
6p3pc1PH6tabkBGcysG9b2qU75sa+Z2ybQeUHxB994PRvZkV8FqulxWS50Z+F6Ou8L1vJb0HFZhX
BqH3RhgTpeg2EcAWFxwGiHe89rxx+jbxiTeNLsovZlRw6zIs494q6SBKqm6YsRnlfdqhWB3ZZfm5
kbN/ff5bntoyHuUnRdGemvI6CXCNesL1ZWp2oqjUPgxcea2rYnosjSTemWD8LlSxTyzSj5IhpRdG
PKotDX5mwfgYxl3lZ/J+TtGEgZu7Lf1W3J+fmTjO8Gmt2MKiq8IFi1vmYYafOXFpTJ7d7BI14ffb
Y0g4hwV9W6/gMM4r+sNuDDcgxIMF+QYoCymIzhSNjWvfG2EnW5F3V4c6v5BEH79yiuiO9jwyL1OT
bh4+l1OYweRZEP1i331FHAM0t+d9qhaqm+G8XXgJxxfdJcfxlkaM6brO+m6f0gUe+smAolN5tzFU
zKay+qvY9X/qrHwaOxQhwyH+nJfUzYH6XdtdWF4IF8efnDnaJJnUofkW6+Q6jGPLaDoR0pYVd0Y6
vXeqhvgqvAtL+VRGRwZvUY1jptb6Tj/r1AiLrgxf6iADL6zs5Jmk2cd4YPDvfKS5YDyZVXJliLr9
1Ex4eZx/18frjdEdLkXSpixOffHwuxIQFGnI2Lwlo6wf7AoAPrTy9K8/HYW5cQfjVZIGs3EPR6Em
WbalappdUIInm0Nd35O8XroRrUtCFAVcqShMO8LjQJWrklCQjXTZDWPeUYkvadeoRVgpeozn8dnN
oCzqlMLabJHjnZ/d8vSHJ8vBuM5SLfmtp2CqgTc4ZtNuRg7MBWSU3hGpMR1rboV7qYNxogp0ONoq
QpReDPzMzadd6kbizZGR4nB5xoXdwoTQKeanyIvEl7IqnBcn8+q7yVIuiOaeZtX5aZ963Q6Xf8Qf
TE3/chUSfCCbInXSeTdYQbottZZfVCvylzxYYB+m4z+b1YKJU6ZzqVR5vGu4kVAHl1SfNDei1Tvo
XNMVWZTMlJrNh7r8hDKj2yC6U9+JCamP8kOrgU+wgIzNgAss0B7+L7n/4qqHygDcgfKmhkdw/pUc
Rw3XpXgreS02y3z9XC6Vx1bN87TLuXXAHJwisI7DpXbP8Z51lUndy3ZMm77Auh3gqjpuhZWPuyAO
nsAnfp9t4+6PJ0JZTXmkieYy1GrD1lS8dZxZ3S7uPSQZVeQsBa8GIJv6dX6kU5OxKMyo5cCTLJnD
zcOyRMaxa9odYMLFiW8xfMGb6fv5UY6PL+IOhyrxgUbnUfKXlSiDGvDWdv1cZqik/EqpdV8PRvUK
gO38UKcmhCkQktPUKBSJ9uGEamdSVoMG5S4yugq2otxwWiZ/vveoaXmI6VD+huK4emtxXFaGidzA
Ls71vSdpFWQBeNyOFg6Q6mjT2mgy6DG/UIA8OTeHPIAMgGbbelm0JVpHuq6aXZuCSAIiNF1DnWgu
vMFTH0vSnV2KW/gDrTN1O8xdIxftsPOpTD60bYidtj3hpFibf3cwdjbnP9hR44NzYymgUVSyBB3E
dd3OnnslK1Uj5N1Zw98drlO/mnoqboWVOBgbcZU3Gl/+5TRhd50X6IPcJKZj3htO1d0aY55/xzch
+4YDEmblYvbvdarpcRpkTPgwwaC9dASciH60eoGriKUNqaV1uMLGKBK6Uc2ws1TyFQHfRU48ReoH
0sPi21PH82asLnyTE8EeeIDjutSdyMzWJ/jsqMEILavalXoAM25V+6I1HonN991CDQzcBR95aSGc
WG6aPouW3IyZ71E4dY1ImIpi38R91R6RgIfKbv35VmKQBXFg0tAGrnL4Ns3cmCnz2cOuNpttihbY
4jlxj9aQR/O63CcjLCeWn7gw7Imjgi9nEfdYdzStV8OOyDHp2OvaXYocHdqizaMzQkehlnvhy514
ifRHHM4lYS8BfRWPLI/vM4x1t0vtGB8IvLHgFUY35/fQidkoGuLkd3RdTHsd9MpYwrusgnbXBvUb
BmQvjbGXWb//L0bRHHpc4rn7rdsfdmHBr2/TflcBJuY8T/MvSXDhpDg5EyKBLRV5sVzPxOqGEE25
oNkB2J4Qx5mmjYwHiq2jci+kMafinGuaTMWVgNvWDVe6hrIsJ6Jp0wpY3oPzIw3Q2bNAJutIWxdy
k1PrgIqdQ2DV1Jr06sjoLWt2cuiwO8+LWmwQkPz+R/RFcWGYE5OiP8WhBEjCcvT6ZKIf0UJEq4ad
QZoCk/EB9dgAycbFmen8ajgxIUbyNMGBss5Rw9x3wxDCvd1jWfkFah7SlX++FD6i7NKnYp/K1Rvr
oqgxJDCGXWjXX5fSlDJLlEbVhVzr5Btj81D9A1QN0OAwAPHB6igEJ7ujc0qtekBnz++bf+YFRi6Q
wz3/1k6N9vvhsZpUFQw0jkY97Fqn8B9CBBwMWodRSx6NI+SF2uby6KubEZkCUALB/DRZ0eHUBoAy
ZRjXzY7qYvxZN3X6SUVGtvMRubsSfYohaYfZ0/kZilNT5DXSuBE06Y8qqspW8FaGvtnpILd3UpXJ
xve64m1u44E++ZBuQu+fSlTcRFvEWUJIfM9JOdc/UzS+bo1mXKzrTHuDpL5xFUZd/O38A556PmVz
hDseeDra+YdvZUTJEpIx5au+coDaCLXVFbZANf684aV+2fEXUA656ALts4EBKOtwrDhXvm4xg9wt
lmLm2G/9ACSt8rdcrr72ur+QIB5HT4Zj0wjN9LTzkWr9dhW2M8vIKx/wXB/0COCpoHygXyo2oRVc
uqKcACEcjLVeXOPUNK2sjRHLvegzZgR0gRz7bURCTvTBbewirWmWKOcr8RhNxoWj6ON2e7i0lUuZ
TqDxSobqrmtUUxSMUTtlEDh7Ae15KN6FG6FuSBP4xq9omlJpx9StBjY/5wIWW4vglk4g9rtPlpvv
ajROrmorxqE33MJ4gWcfVn/3kNI2Bu8qiJwGYzeKtGbTvKRtiZ99hpWwVMjdGoV6QableydGaH1d
ts8bZ2vDbm1yjLf7TH/PHPWokA2NZrBwlgGD3H+agCMuYGI3zahmVV9M9LZvae2+pa1740wxgt+G
8a2v5KOVF5/U1JrXAAdSTDoQjAzIemHvf7Nd43GRUXNb67NJ9kLD8S5tbah7atxGffZsDAU6d8Fn
1wzuptSlQFHZSGg3n1wWnwzlts3NR60RpnLc9IFbG41pupnXH2JxQfqWAgTONPpeGPGQUf4DP/V5
0bMSo3w8vw1P5P0Ede7P/CKVBvN0uDecro1yRIPTN9X0r1PQ3pX+dD9XcOYC9x4i9CYaevpOEP3q
Kfg3KYF4ds4nfxyfyjp8g1xNv7wrK7j0EdY14YWL8XHGvTwdDWjilcP2XSWISZVnJifftAv4BkH5
8z9VjanQ2wCmRI360PnXcRyVDsdb/v63rQuXIGzAe0y7Ti9uUKr/QVUFx5Pzoxwf2qRtlgn4nMuW
xRXmcJTGprND7XrceVN+bXTZlWPfnh/hRAgClGrS66FHrkjtD0dAW6me287qd5KaMdptSw1mApJ0
fpQT0cdzMAK2Sd74PmJd/cIEqi4BtYtXx/5bOwaaMcho7jrsJeElUZH+ObTGprcvXRuWNXkYdg6H
XX0lkfToZKCr8WoUyaAwT8WRDk0V5zY3x+R59nt80MvO/qZp4byi5XsRQX38ej2OcjBf1LmgZKzj
XuKkEMotp3tGtBeQNtHo4hDW8VLkmkJRWlPgstyjzC5zRju3K92htvSFyHXFfQU+2nJD66FYT+Hz
B9MPQUqya+JjcU+OGQ7tjVf2jx56VFKPD3Eb3yNji83btox3/QSuHXtCy8dSoLHvzKJaRHz/bOkt
gEQqzxAdqPqQ9qwTxjxWYQ18w3obNeRlPTjfVZj/EFZ/KYlbxYb/DATwWNOLcuGlrGKDpAMmkziw
3kLaiFKiV58N9Q/QP8mVSeftOq/NH043X8hbVrnEf0blo1NzpS9DcnW4s/pRV3U2JdYbbmjt1zab
xtsaI5XFnTOIb6DoFCgHSHXhQnFyVM9jWFoxx1hLIIU4AnYRBgOQ75Fnelj4t9YA8Z8L1I0Z1xfI
EKsF/oEqNaE+EjqIUEdg69Zw3d6NM/sNzSpcw8MuQqhJ16A8IPidDyInhqKlaAPlA9etjuA81LRq
5DKwlHG8+iUo/OdkRtdjSuML63IVdJcpccHk2kdKplmZq4NOd02GszzjxFX7r8j8vyC9/flMBJUM
cEJUGo6gqXVbx6JCUuAtkeNn6Pl3Vil+VZ27+fNhuMJKknqgEhQ0Dldg5BRuV3nCfUscqDQFYof3
nkYCoENc//6PhwJtBZJNUR7UR1sM8QrZpKGn3iYD/EtcoSwE0nTupH3hJDmxvg8GWoLhb+durr0O
yWyl3sLSvJJDfWsjR69wqS483PPgep6f17rDvCwGDi5TaxgMC7B9eZ7fxjOSyquSJJjfPLjLMH1R
GLnDMy0BhJ8gVWtgvzfC25jG63rCHtu6Y7FE5dfzT2GtEMTLU0B6A/ViSjo4R7iPRFiOQEZ4emNo
VcLexTypxrQKZ4plSNwXkA27ElOzTYzF1unZkuhUayQ4Ph4otvBxCsorlv2G5z//cCeiK6wOkhQi
AJfyj+Pptzfk10NYxsNkvgk13zkuHjV3i96ChYMhKmdTfSkMnNieB+OtvkjtCAocojffknT2n9sQ
AxjbN/wLC/rSKKsgYBlOnDsIIr5BodzSV7v3DPH9/Is7PQT7UlpUmY6IMQOS0WCreHFu197Ms3wF
BPPj/BDLbvgt//lYN/zg/z/Eardoa+oQj2cWvgoeOkc9hODTrprE/BmxdM6PtW61/mcwEObAsyRh
Zx1ulNtGWThU4q1s81fV4IbDHewqm93XNJtuA5nfB6l48TJkVwBRBllhXYh3J59goeQ5gF45Ab3V
R3MhuRgsOPGm+NnQm97ixVzTu2ZJom5t4lazaFxgQ08l5M8Pp6WBRcnA5LQnWBzGibbrvGpoG5Mb
NbarrrHB4fuLP87phbd8YtEoIO2gSiAeQslbDsnfdhuojhLDntF8S8McUr741KhLqJrjRcMkAAwt
93RAw+uaLgdjOrh25OzxGoEo0CLK8KMMh1uwchfi2hoyzJJZ6IVLiNUQGSnvH86mDDL04iPd78Ne
PFWN94Tm5WZRsIEwjdYSkNMAU8taIvaBqAHWRVeVji7UlY/f6OEzLPHttzeajx2q2q3X70XUeVeS
st6Va1+iwKwvQP87UyBBDsUllslqpn3SJ5wzfr9vdArdJr8tPPvXbHd3dpV3V55bP8FWv68i57Mz
ze/nd+aJD7qgVWzqTCZcG7mKAk0DCWLsRb8P+vpHjG0B6sslBLH6IS9Qtv0vBiOpX+juWKSuo0Bs
hLmZS8UnxWPvJosydzsOvbfBYN29tcC2XNh4y54+DHHcfWB4sJJIQo96u1mDhIszZMOeF/DQpxOa
OWhYTVP0YBb5rbLw5u1ov8XdhWPv0rjLsvpt2dT4WctK5sO+6fWCN3ySynxsDP+9RVcpyiWcVvEo
w0tUnlOrFe6qCchegxFa1zlYqSC8StSv3RhjdTFjntYV/aVW4olIunC1JNGcqgOA09Xs3Hk2u1GP
/R7V7+bdcBsfpuE83HeJsl8aD5XAOS2xisp6Uo8YFbE+KRzSoHbYnl9Ox0k/D8IvIvpSplg3NYty
LjCTsbu925vRrVNN3n02gH73y1JdOD6WLbhaSRQn6MlBlLAFqfnhF7XG2C5Rra73tXZ/mgU4USru
6Kh9H0YMiuJ0vtRLPTE318FHGKAXfU14eYcDctudJ9XU3T71k5HiJ9XIukAxJKxpNPzxazwYajU3
v0+1mcZlR4M2xlvUDiSyuRFa2jX+LH8+FN0Zog3IYZN6xOGsZjQzKy/Kun3Zhxn0Bid1kCTx8Y5E
GqK/ELxPvUKqyUQbmtHLoX84GKoaTiMAhe/bgEiDRo+L8jaKIn+pxLYvLMXjRJc6nAB1zdm4rMlV
CM+TpOwkAlP7Ovdr1Ls8RKFKUdw6uO4hlWCGyF4YydtU9s6//8Ur9UC8k+ZTEFz3vIxSGbTcRbuP
m24nYveudL3XRqgLd/kT5wQoHNiAgElAZFnrL8fy92U7tns4u1iEkgag95+9ei3qAnP56/ycTg7G
W6SarGh+rKs/QkbIZsd8OZ3WKN6I3sKotcFGCjwcAp5/hklejl8X/A8Dwf9aGq6H6yTyxZCWJPR7
p0OkfHDNHBKM+YUTX/8Xy/9jT4OpVC4h+nAkN5lcpDWsZk85sUME2VJXeKONm1HikvbHr3BJNxlo
ud5D2Dscyqn8eCp6v91jopV/N3JL7BFC2bn5jH96EcbX54c7PvFAKyBfoOhWUSx2VuEqwBAh8dsx
3I/z64inrhN9z6e7KvzaeS9N8Rw06o8/2uGAq7ylhFrkYGQW7qlS2whpGAFQojjDpTG6dHk5jiOQ
hC2gbkskhry+io9lE5TIWnSQHCpEHvuIgkJu9Yhu11jAnX+NHxnQ4TkD5JHuNYZFnK10xA4/W1dH
yTShk7wPx8ckS64clLOwVr4rzPRZ1/vU/KJSxLutEpHk+A6Z9YcZV7nzD3F81pFw045jU4CMouV5
+Awx8bRFDa3YF6H/F55Sd3nZ/4SUhqo22gxXgVlfWDwnUn1OOfYhcBeAL9b6VkFOTKId2TF5Wl1e
tY14RvcpROhgW/WGcfWaq6bYIGdffXXjEV60Qim1LC8ehEcFHTYfgdRbkNUO3B5ztaho/7qob+Xl
WzoZFj3DGp5UEonrvJcjdiJtRttqlngYROjuYIJi3jlOkOMwqA3Ed8oOFd3RvmaDqwu7+USRByoD
xS25wPmXwuDhN6kaF3Jh0kQkq02wqefRwATXRg7SWpgk3RdfyNu2TrZLqxbdo+LeHsf+JkKU8zpH
veglQnf7WzMa0ZPh4lFcU1J4nANcETAskBs/yNrN+UV0vGnorlBo5poIZAFlk8MHXpxOkSYZ6j3c
M3/T5v58IzrvNfM77w+bj6ybBVsLiZPqDpfr9fUpNvNxDK0237dwHa49UAo3wvMnDBdjLog4TKKJ
CSHyagS+/m8xGbhFJamf99eIXSa7PC7HT66w860rDfclDXq4p8Kr3/IMNlNb5fmla/qJVwPilIo4
1VcahevzpnHGIctGSnRGEIWvaHYoLLvG8SFIVHF//iscpyWwLmiqoy7GRfroAtSqrpjMOk/36Xjb
FJguYRY/PhOZQTX2fnjhmx8HDkZb6pCLuIqAPXD4zc2yi4fAzNK9EtXfS4Is0CkMjOBOOtM/YUeb
6/zs1mJLy5fX1FVAmNEtMqkTHA5YNR22mB7pZME6w98HDzRPXzfeS+pgUGAhgv+FubZKXPGH2X9q
BjxXg/fzT3E0a64e3D/IIfgPSpyrlT74SUmHNkmAcRab0VFvwk/yKxNnrLq2aCdV8wUo0PEFjIEo
ZJLZEgiI1asAXVjSUAVqrVjRmJVzDZko3zhj7D0XhWc8tZmKNkVbtjh69PP8CWHF7AZbmQaqMj5Z
l77BUfmZ703JiUYFLQthr7+BGsdRyuXEaryx/Bz0rW2gP2lX+0AhnAwRspzLK7PJm21bL6Q7a5zc
L2Vd+xfCwNFS575LAk76/XE7XUfIuTdzOzDqeF8VOOp2HUIZXP9N3DgavVXuoN5tnWdb5JIQiz2/
Ao7PL0oZoCi5C5M+UulbLYHKVXNox654T0S0MWOxDXA6LLz5vkTZc1TDM+Jnm0Ai6ImJS4cTYlD0
F/LzowSMRwAoBLMM0S+wfKutQIvFSDzKCu+gmIdAXXsZvrHS2S4jDtY9kMFSmBf2+3G2spxJpJnU
rawF87taiDBA0qFwquF9GiJ5Q4UTOVaZmNeuzvpNmsI1DuyBNj4G6tvCmILXGg20ry0B6c5T/nAT
qOlitnbqY4Bm4nbJJdOmR7w6KmeLVYZlefnezvVV0d0TGAzrb4s7ZibeF0Z5xIlAt+YqENUmwgf4
/GJYXvRBBreU8P5veHt169SwxHujqcp3XOcfK0SIJFs0jKcL6I9Tw8DbWRTD6A8cFSQSafoTFbby
fcJW0HTDF4Vilj+XF3bV0U1sUTe0JPx8TaRFLOEwwoY9KmGjb5fvvkoR5I0+NRZ+N2V9C0L+wnX9
5FCUIaFEQKA7SnFaa8LYMW/KdxTxvxam9ThrcavrFp361Pp0/iMt15H1R3IRM4TPgcLIUZqNEmHr
ZJZZvuM40D6jsjBfOWWf78+Pcmp/fFwZYD9S2eXIP3x7ZCYe2AGXYZCRCFq5AYR6n8pwA1jjzlI1
LqkwTnmbVYdStt3gjys3dZ3/PP8cp2cLG+N/H8M6fIw59AcxVrp8j00A8gPcHV1VF9bj8Sn4H/z9
/xtjFQr6DvJqEnrlexk0+wDBVywtrmF6vvYYpfrWJSG3k8OxSBYoA+2OdbSnPDlAUZYsloUYB1OR
9NfJrTuVUpCIosm6yuo03J5/j6e/5/+NqlZ7O2rcKtOFVb67CWTIPn80OvNlcLHdzVMsdLlCvphx
/rVE0TerkSb3/W0Wz1jYOd2X849y8pP+9iSrlSUSiMmpwfw71b+7NtV6z7xQxD5uS7AZkWqj3MO/
jlevj95nFXWqeJdx0N5MY7gz/dfleKmGT7GevjYKG2vLuQXcdn5yR/ewpRuxdI3J5sFHQZU+XLB9
RBrnOgS3Piuvka2Q/t+uv8NT4UpEb2F2L9INbpr1xs2AI+HQXoXX55/gRHQFeMRDAEmjMbKWQMyE
bt0UuZL3Kk5/OEX74HTmTTBhMnB+nON7HT8ehNPSw0e/ifLT4UwzRPkyrOMr7AmSBnmjOXzy/NR+
7BwqXYGtG5QOxngxvEDfwHAFUu2qvA9GZI2nrGkfRxXJawNJJFgVGMqDkAa31Dk4OMWTf9vI2r7R
+HZc2OwnVp+3IPYgrNJnJN04fOp0hJlHStwiUhi417ZRbPPAulQrPj4PaNNyhH2QpJCnWy2CCPdk
jYVLQ0SxbhOv+IleTYgXTvxWlcmFCR0nj9QeLP6BKAcMbJ3ImFVnBc0Yt3wGPJ19owKklCBl2rnJ
uOH6iXhD6IbP0grnm/Mr4ERMARmFDB3EKTpV5rrNKfy6w0clb9/NCOsyjXJ/tgOkkY/IRgRfbD6v
6JAL6e6N4qcWX/rQuLDWP0Y4PAwXbNaiPsd9CuXm1Rlf5wn47LFo34vO2ndj8DZH1T0yhJspc7Yu
6veBR6KUG5ukKv7y5/nRCJGrapPrOJF3aZPeFTlKHaL+49SDx2L7UYhZ6rNrfGudd7EqNI8VzUpf
RRZiWG6Bnow2HtPCvBByjle0hQoGEOGlXrEQ3w9XdNEYOq64lbzneYd5W286n2B7VV/Pf+wTy0zA
g+I1A5M+vripOpS9Sqz63aqLCRshd5pfUry/tu4U/Q9h57HcttZs4SdCFXKYEowiKYlUtCcoywE5
Zzz9/Zr24B77L3twjqxAYIcOq3v37iWEO3N5GLhzuw3pG/OPXf5fr7Y5KiOZ7oGvfl9NJwj0cgyb
9ikZ226bVVO/tbM2PYeeG3yKhyK8pxcfFMc1NGb/MHJ/GlOCY6pPAakGB8y/W3MTfoh+qNXsSaP3
KUxIYbLP3C7dO1xx+Mcs/7QZvAprCtwiPcyx4H+3MR+1tO/HMXvSNZjmo7sgKfbFjA/p4+vft/JP
ACJvoBW3x5V94p/flGau6CNNJ3kIZatlN1XkGuzPS6uuxxIOFFc//P1tf+6evI17lUjNrS7wv/Na
shxKLLuFkNPJ/dmxrzTifCRZCptKCHnBsA5S5V9VK3/OkIwRrYSQGTlY+v2wglaMUUs7o+A6Z97F
nLRq1aj33GDIV17nHvvG/cfe/Y+0xn9fKDr6/07Nu1RJDEWPuO5oOP0WCoZ5nSxKj/dPz7T28AnA
130Sv2HCiaqTONmWRWn+wx7/KUFU05FMpIc8B09ksv47CLOaOprwWN5V9xIf+usvAJ6+o15RCL3/
vql/6gWv4oIn28r1gz9qs81lygYrGoNrEuYfEYEoV1u/w3f7j9f8DxzHe7i3Km3/KeP+3VtjsUfP
bt3gqtACpzWfhajQ9ZYT1262RrQAqmoho6Y5gfqPixDiov/rWeTN3Je1ubhG8dVvLtzOtGqqRIRs
o1hTTeLmpg/V8iHqoW73vgxRcoqUf7Vg/5/LSpaXe+hgyD+qoGYSEI7aIUbeABNe0vd7T08vjjSo
+vv+/TE7KtnYOiAD5zUcsv1mAqq8tu1oXuxr7bzBIhiurLqgY3c+b+hbu0pU9w6aXghE2qH5x5v/
mCJv5vIuOMUm02P93upmrFpy3llmX426vUa9Zz5pYTOvqd75V/z/p/DQUIeScU5HpQ/DH8LjVCNk
WmNvXLUCBj0tk200ITVU5yPmoNKs7zPMVnpV/8Ma/GHxyItTq2eDjGiMQofW/+qhNbZqoziFca2z
6sVwy7XepI96n73XhfkyF/lbNS4ff9/PP9LJHP/QgBVD66Imcgf7v+8MHYVEJ1QwFyv9bHfmahC+
LRe6TlM7QvBixLBHVpCZQbOapx+qnUFNexqbj4rq3r8P5Xc4IiORTnZyhMvNpd+9y2BEblBWtCjU
jWQd5csuaKynv7/iD3N7ewcYnhhPk/Ll3yyd7dY03Mzc4hIOL8F8GZRLLEUm2RWLRwfPHTmrlbtc
JFP2jzfrv5mFn29mcrTQI1/6u0FKs9KCnJp1riFk7Eh+7K3+Xeh0veK8WLqvduHeIl+nJyM97P7V
vu5/rC2WXfg6DLLV+u+lPB6X9mxdLtcPQbrrY/PSVvXr32fIWc7vbBlU7VKWhLfWAF2An99zP6O9
ZMncwr2ZReGaZqT+AENaydE4jC+nwosOKYWveQk7kdMdmzRc6xr3AqvxW7OYD1Y5f8RNfiq0dJ95
30q+9AbE8NAvLQZQLW9/WHq1q+Jgm3fJqxlHh1YvHnRaEmhVUKySqTnR1uexrQ3Iib3p0VSq715a
w13rrdqIhp/NCJ9UTGqtPFGPszHmYnMbEIkhLTa3gdu/LXHvz0XE+bNnX1H457C1fQ+yEVZvT8tK
br7TXs/P+UihZJ/CpvpG69xHw5qeKF96TRf6ZjtGuW7cMT2rQ+bsbCHspQz4aQ7z3WTOT63qbYfI
fU/S4MVcxjVdUbZJ1K7z1jwUc7dx9R7Gn26TVsG+rVRfqctrk2QfWTVurCjKfEUvzvT3/DzozVum
RQcdpayy6iFy5l2ba5uRhBte4j4GUSxFXa2jrHxw0vwT5IqPkHVAMm0KuXt1H2fF6Gtp+Ah6P3rq
9FQF+XNRBsdG7+Exj+MHo3SuMTmPYTF3Qn1kj82bYUdcWIutgZWETTF1Hzhp2VrS+lHJipVjThvL
7pqNmS+fOj09ddxudQwaSNEy4cRvYAcLnPu5GaF8hJizGPahbRwqe3wZteoUO223Ksxml8cdXWCH
zwlV21C9u+6uhUZOT1T89nw/LcMGLqrXNJkphWCHQ4tczZRvx5ied32FOHhvKQyc63YZLq0H/Y4X
XfTAelcj7U636fIK+SpdCM/KACssRGhWOb0tXXmkJVwCK5e5tpx2p3YpLT37o5vO39oKcl0qEaKh
PzQJ18s872jm7eNUwNtFMV5DE/ukhVytsrYW1kXj+rBsmmLTKTtwjkPUHxFss9M3Tgn/eERfuNzO
Ar8fHRqPmv4Eh2xZQn4gBJWT27/GTvepyLSz42V3jlNtcFjNyi2sAMp1Yzu6dKOc+6+zWX0jafDZ
dop1HejvU53/0Ip0H43Ot6V3H2ZySytKGQ5JN7gQncWHQTfPFcejVuSs2yR49qzpMeUijGZMLz2d
4koXhskFjkgrQhRq2O7CXTNWh7Lstk7rvtcsZ9lRqjGMzUvaB5sppgIMtiO/J03hLh4NwBVhFMsO
cqFXaexHD/L1NVW5+6weP0FZ72Qrxr21EzfxTRejb7qbQctPZW0/cwh9P8QJXFkhdY3GjsvYw3p0
knEDu2ln0TEy1J7KBOpZLY72Rul9xpwLk1w3UOmTeXPCpZBigJewphV19KjM6rBXYw923hES236C
JrD/pOrlWSbZ5JCAVrqf8ju5KUI1gbBDR8vHqEyHiVQ2BJQZNwd1KHLr+7pGwzMG7ASbLLU2NBlc
l5G7Trj2QrdX8nPZKgJYQnh5ELbkibpMTH0Uzj5XoI6GdWlpP4IcVNwK06vv8+L63RBcGqflFcG5
zr7Aab4L0ntDgdApd7kkfS+21EDN9WHZKGPk61O9mWi/XQXtUQYbOsOa49qVZb/WTQ11zHDokFaR
iM4Oj5b3qdXMte0kQmEJxctNftL+Qn5ox1BUrJ6wzquzvua+jqkMq0qpvnJ54NS58Tq10o3TJc9q
QRnBrROArj6WtD2obTjYbeeawsuRB9U2a81tFLwrvfbeRMVey/dznezTcr6kibnquZnS9vuAFyVl
eu6qaas33woLwqD525LFdy5XLEej3mfjQOsKrpunW1lV3bpAjFOQkII6buUEkLzNgW8syTobJooo
ybfTqrdUfgg7sywnc0wtKODbemNrtP5BX8K+JCCG6tNZudzCsUd3LeT0bLJo6cC1JVX4eMgGOEb4
0hXdObeDYxvRf7mnh732QU0vWNPipCLaTryjCX/QJ4D4gbkKzzurKF/owErbYmyezu3WcOY/LJAN
calCBXhZJLsYJ2TFjoApGa7cwYi6tzEttpY9Hhy4z/lJMJESC/JtAb1so6dPiUkeiAwGn+neWrXb
mNxcLVkQJYHv2IGsj3uTevc6QpwaOleTIh0WTXZV+OOZt6Lka2+2N6wMyNPvuC6lhsrFUoJ7seH1
gPXyuF1gXfDEmzBStqEFPJoduDgibVd12k7WqFVsEWDh8DTa7zmcrYZqcONKXds4sjajk7TlW2G5
DrKv9D5n0uHJNipfZEZx5yu3tchJrmQ63DdezQ6U70XRnPHta6duXkONLrXLhxLDQTin5texpa1y
yz3Nth0fk6g+mJAWy0MG2uV2W50LEeyg3PpqZuNYTc5RqOq5irZA/9oqmc9xJ+tSfUUp16QTeqGX
8DtI3I1RP9k1tVVYQNFOB7IDNXXvGnQzzfKD2/JBiBwXB1dnnTJluGSKckc3gJWF7JST5YdLuRby
aMr6tzfdFMOhvDKgm4VnyuKWeuGInbu1mBXpJ8HVG+HZ7LUXPeWGGitpgvqYTNkOq7QfnmtYlGnX
7Rd9v5qTS4iysu+iya1h7gfIIpwpOoq0crXVxw8cq2Ba1QCFrMDsTvmzUsP13WtQrVIUFHS+IfOo
tzTYPCRlckmH7GYsi7CnLyw2VLpcLImMjGb1Jfdir170dYRX1C4auSok2q05PZxm0ZradpHE1srX
OUy4daPTCuQkNq8L+53pKluNjYW9+CsjgSXywRs5Fe+/CHevjEVp55XGeGRJjNT4yvn5nVjP3PuW
a+UudbNDZn9zbDjpebw91XuPq0sDf52j85oWAtOTO53RBKEFkzQ5iqz6qrEaZBvWIpF2MG60uPki
t5rCVxulkr8qZvtkjN9bumXYCiyYdWUftcy9MPiubg4VfbuG8MtsUsbQX0yRYCr+V3aS+lZKKUcP
gxklZN3gPHQ2TWWRONuFRLo7qwiIOuIe83HN9AlKIYngpQv+D1UZu8aPZ01M0tLNBz1pttDaSFOP
6DDnxsGI058QV6batM77oL3Uhb3Wo/qkoWm1utOa8GFawg+d2TCeTLuKgBrQlo7VBrpjmLR8eXvl
ZI9CjC42zhiggFThau7aoywOiu7XukKDaZrEsxy2lpwbU/fNyV0pfe/T3P0m26K0bYkPnXQ/L+xn
lkepw8MS0eddH+hS78UPNJzd0yfqOfHsrVlGm1BVSJPF2ipOyu/q8oZhYcnzNQ1G/ZyTKtP9IuoR
4wF+3c/UCCptrLC5WCsxO44FvOE6ZkePaRXOTOIxSbFzM9PIxxeZj9UBXIzih/xl5c4/LC060syN
muX8ve/rE62N97XJC9JsN805TVtlzvkm7L1z7T0Q9T1EkKUveXS0jODRcvqQ2wz9ox6ZbzS10tZZ
G5xnr5/WQWnRMsP7UQ2lgl0M36tyfBM/rnTjG+faSEZpPokexTTNXgwyZAbbXrGogNWtmqQwgifj
/YxMDGl3n4fakeqZnUZQq9jOhnLrPd0VkzUOLsc5z5vEDe8bJX/oFdh8oUqA8njxW8kCBP0X2vrD
r9GmtP+vI3pvjQ+dl7yO2fDIfanNkNd38nY3TzaLXuzHKr632mVTEqcYkCatRgNq1mnINwD7yHe5
lgwuDr8FtnLvqPO1jqLbdqoLsEJrcMfjXpZMfI/d9x/RZH2C5OturPhg74XPhTc/dOp0thxCpgWS
j8Tq9z3VMHij4aI2EXz1SvtMOdIFEbwWDbfW1OWlHethA9/XI0WoezF09FciRjC2NN8nvZkdw2o6
N0PwNtJaKPSWb11g7koN7oggIzBa8mU1qvMnaEk3uIl964X0zKnm41wXD2rYHeCB3RVtvheNKANn
2xXZkztWH6OT3/Xoa15F90FQ77TWuCQJ3sqI3lvs1chd+bEms8oibhXDOaS693Usg4eQYHOOoyun
lwe4F3atGXxOR46APA2CBSonbLWCuhmRAgZlK3jUHvRxeIqs6XsWwr5gaDva1pcMvfG1KHsaklpw
KnCgG161yq1WFC/ewyVIYxqabyrmpzIxn+yw5i5Fen9bnTk+2nBmGanyqljDUadLq68Gxr0B50Jh
lu/cL9rYpCw6x9xBvDD6fW6f4M/gLLXeLYa9LZflXm2sOw3446n1k/gqrov/qMP6SHpr7SnJ2oy4
Q2Hi5RttfiDaDv0gCT+JKGWzuokQlSks7+w8OcL1DtHZqlfntQkt9oK1bUkB1a3ue/hKt3Q3ogNm
+rm2cl8gLlR93MuYn7grjmmtqqseaWuYpvP+a133K7QbynYxErTXXduzvVZHayMGxwDPGvOOqmM+
n20rJVpJF7juLcusbcPFyJIgWujfFBisKTDBeY4cJGfYmmKGRZnhiKEES6kkeSHh4KFih8X1dmcx
JeJL6EO4s+CSSGf3S2JoW4edVQf7HOTKkfOUe693dsk4cZFF89XI2cSwGgUQm7QOFK9AL/mbmQjw
xvKNZwZFiHMkjeYhUIEKyqXa3Y+wzgNS3S/aQa2inaf0e5UruNiYlWyhrJLlvIpRVrobI8wq7eK9
l97LAOXhKTvBDIL40SZ8CqKv2kSMPyarCk5v1YBBWv8Ya/cZ4D4vCS2WshuqFC+dXSE2FnlQyuSJ
6RMeCKCpw+mskGxhRuwCN3g2AokWXdnUmb4TlePHMzG0UykY6AfeLgs6ERxp1VrscRPqawFuljn4
fRitm+lgETRwqZjzvQ93iFdCb8lqhxX1/FPr26htHr8wqLAujuJP80kYTBEKWDOBDwsk4NQHCVRh
saFh56oyDQU0xA9gqxjDRm2+VRRhQK7K+RTRu8vpcO1X7DhO0PQ+ieet+U4WQLAMixyY483dGWF8
pzSfI/OHyGgVfG7bSq7pHWE1xEftjfQzFcMrOMBu0L6T1Smc1IdivCAPOrXVjsEJwztL2iNKHCn7
FqZfYkLobnwd+yHgQwXlEWwJwoNlbct5ymoiJmQGjGjRgi0rBDnIqZ4KRPgqaqKxg5ze+bJ+S6pt
JQmoZt5OMlWOQzheHQpYQHUkQW+/N9VVNDMJ1R1i38z2XaY0K67NX1CRPunW0PMelE6YvOEE70lZ
zXuTdv4etDhZ9B539GcAvOjKLsmIa6NsXcg+sGwCm0XVzP5dTGTmUl2UUHHPzBq1Po8BtT4it8FR
/pKNFD2lkGY7cUwlgx9Yl5krdDkVsPI9r2OKyE6zpD5Jw7U6j3eAARNAJTZpKE5Kdc+c+H9LLGgg
BYruHlw7eSjBY1mq0+LpBSFi7WwAquh8oHX+HMCWoajBGnyF0FfltNNr6A2wOxLbpTYmSnmtAxeK
jARUYq4U4wGFEuGQmKvts40Runt5lnRmGJqPeoh2EorpzFAiyJbvWb1bqJg4e1kjMfbyvTfBG8/U
k+UpNPvzbBj7IeaNRAUAbHmI6KQYW0RGXlcVHDG3lUDAug78xCakgZY+7t4EpYA1NyJq7GYXqfvR
so7YSHmENaq+QXIhhcC3i191Pdo2S3TOwMUSCxPnkVB+sa1xJ/vOQohWiXw3zI8Qfhsv5SHopzsD
bqKgeCX+gSRk4DCa1JY4LahtcPBbhhlXCveuvfVNlqzjPJiQlURngzg14i6rGBuluzQdhEBVsr3h
ePtqcVqQgBcrjHmufPQuydZ7Ay6/Fo8koFQUWVa/TGffzfq1jHq0ozv5HZeE/SYev4ixYehB6vmp
p+2S4LSQFpbtNwirZi+7DNxIK4hwYAq9R4c5gAFaE6uhkrw8i+ct8iM6wZeEPRK70tfpUQd/iIWU
v5Jdlq+ionU13jjgR9JdFSQm+l78WKZOEJbVdyoX4eigImOy7WqL8AFGEXZm13ME3YSBjx0Sq1YS
n9G6jRm9IdQS5ni952Mth1K756mGOm1L3Bc/oSbTDxCZYUnXY4S1EJtnvyJ31PPtgv4FKy0Lxwx4
G1E3zUh1evVVG9vJNzjPcLyiA0nyEkG6x1/Z+DBspwmiIhpGDciU+VOI3cSriB1UildXfVeV9r43
+4OkERi16KCttgeOHyQ9olNiI8+PDGtfuVywkuCpoqplIoWp73kN5gcmLWmsgkiiqCmhB6soG1/B
oYp1FHEX1yUGpK+MTVJ+qdjtugJrk5fHJzJug4MOPsaSKjQqkvYwtHDzxakghXod+mL/5UlxF7GA
zrvYGcJoPqCTLUg1x++97Hh7V0o7JeedsRiQK9kseAQ85UjFcIazeGkdZ5ZPVz7Ki3mFvAnFM4du
F9bwQwEcZbwit9hpchpQMmVbSdTUMZEL0Qo/arF3BlEx5qtS9Y0E/ZnyQTWUpGrURH+qsO/i7KfC
unCws0lTe+9lzjFwB65D/ejtjqgjeBqU6D7BmTejCuzuVq4zoUAvUZytISzDhUEowJ4okePXzkLe
3vCLrt3H45OojFg4EjKz3uwxpWJy4O7exabnGyAWFyiUXZey3ECqdlJUZZVwmKQU0yYmOqRjncCi
xuhPBgZGFFlwY9VZZAy6k3T9cPr+vlQGquZy5V635zvVnXcm5y8JkynN6rGLehpyRfmqgoFBNEsW
jm3pveST6Jv8nsqp9Uz5nWUzne6sacuD5OUUG9k0tkuqbtgJtge+5w1zYUityVIt5EbYmLD9LI17
rPY7GiaLb3fkIFvM3fxQFRmNLm+GkEVfQssf2ugkkC8Pwp0xlySO5rWjRLuUtAf3PQ561D1mxBZF
kftxoJ+9qrt5Qraflaq5lTALrtX3o/uuk9D24sdFEll0fWvpzWXnTCf7WuLBDGghiunKqgtGJuPs
4xQF84mlENemRO5RRFNtlr1L+6Gqh42OSTmgJLFsirWsarxegq2+KT8sUCN2TA/exX1kZnoQ7SNB
d5eCWiM1Xddk9RipSJVsfj4/UcG9GgKbRvH2OgNj0LHiYLjRygJ/6Y13F5pAQF4MMEQ9RUi70di4
8aMa2/BZFGtKq9Yt6wtkrCpnC+MqjvCHK0qTzney8rGZXrAt5PJs/Q5K85WXEuPjRxv7y09LDojL
rjIF8aoC28VntSC+jMiVHRWEU/SBv8TFDhNT0xCaxnhiyZTuEcUXm58nALJiIEc3r1h7i6xSarp+
GpwgzFvzKnqQAuazVdy4a5lDSVAhqjnFzYEnUS96Jq8wmf1FVXvBa7j3EPkRs95o5Sp2rJXslKVn
kBxtHcnMICj2Uj1DC3GijeRGhVRd7V5bcCsUZoAdm8NFnAJYyEs8QaoV6QNvLPYBS6AaRDZM9rb0
ykegFC9LnT5OcN6JWVdYWIbg1fURPEYrxTOiYqSt307jTp4DGuUndHySfQrIOXnZV4mQMPoVKSSB
fXMVbwt45QRSaJxp4HN3AsdoZLpxiR3ExDMXydyTlKY9wxVrROnSRibZmVy1H/dF2m1KEp+StBxI
m0fvdFBCwduzZJxl6Rkl+5dE7wUgScBpQeQDsma+QB1oTCYxtPjtArlDO6n1PAvi4xLGzcARdCE9
AH/+T5QPdeX3hV4+lsbxmf3BB6gEyMcfaqftOxctRsSRa8EjEmJlQfB0g+EhbWVbd0UMmOb5zkzc
rcRIAnIqivNA9GrS3SKim4nB1ATWuOkJ3hmcCJy0EyP3txe0IHpGt9UUsDpvW/2LQAfWWxLQAgrc
Lro6qCRcS1uT1LNpv9KDa+HYTiRGMDu4LqqxuFbpl8y6Djk0oHU+wIK0pyjXYl7AW3nCxmgfbCKL
IFgQdRR0JZgWBKuzrqX7yK+JPtoyFvDH6pj6uQbcSYabq6DkiC9NTwz9IdNfIo5VKKdOvHk7MCsZ
lCAula4QkhdVUkCzyUF2/4X7Y36TADhZJl4o6t8AkVuDsiIWWdyp5FwT7RWlw6TF4Dg6juxwfRJ4
MZFbtA88oUntUeRsyZyN2Sk+MZXMQq2cO1ExyRHPvbVLwT+4S6xHV5v7JGAYAdEV4by8D+0TcWlh
hO/do5aYJwkixHcRzzQcDCBPBtF9e4NLoZxrgEUlUkZ+JZC0q/gSRt2KDAfdwl/N3Lgv6E8ng/Tm
RbCAoFCeiXIPEHaIyUDkACDJSJaM7cdD6Irpq6N5npRq37Pi4vR6c5TwQAs0SelimT4PBoWziJDk
f22hmX+2aemBifNad8Mms2Ntb59sVVmX8YuI6w0M0AmOdVfmS4I7SQeqA8rouTWsx5GTb5fmXTIs
jQimFnQNQgwx2lag7Arlh0SDMkujy3Zt6twLnBD4Km2+FnPcDpOzobzPF1GWcNCirsa6cFbAqJSl
gfI72ip1dedwGCGIHDmqBOggSJqTyLlKGqXnsvqUG+WdZcFlFni7qlbpqQVkhthSfA5/JYUAslbl
AH1oQJSVG9jV5j6Szju3JRYnW4TWpje0AwAyq96y8oc9e36J4V5I/4g5Qukswi3TyI4LYpIOIYd8
8+YWFYAr1BySchQHpZMfO0t9kN1eyMSQiagIEhQTAeAoUfSDJPQCu2gzGgh5757UvHjgNtBeYMJE
McFkWydZrwrGaayKUpAeycjHqu03tmfmjFOyYFgaieX54oq4KK+4ZyQCF472aY21l+AzHQk8OQAN
R455HN2f2Lm+crfSeWxgwoUS7nrSVsBZkCvDjcwfIt0ycqI5KKdWhg2HRvtdtRO/aMkX4sq0FPzE
fv8SXYN0I6KVdyRmCEu7rfxeYBA+OOgeGRf/cHFGkuTmqQhnMT9J81H+hZrE2muXPLQTqcZbW0B+
iotjQPyjHxx/bkNkdiL6iDZ1+SgGkd+MSJBFrq4CVIgeBaOxFWB3yyJpV2og1wxFwC55FD0mQnXK
WxtEtU83qQUgTh5EQnkUfzcn8LnewuqacwPxE+LGUQz5Vh4rDgnN5ieOYH2iKAnY+YggdQaOY5K8
Fo8q2yfeOETpqklGBJvEvpwO9atOS3Y91727kmBiuPLZjvoXx8RXEslQXQGuleEw+Sotjpbe+Q4q
qYRMjgwoICXnpGts9jiNjBxMN+I/bIXCjGd2nQFg6vBr/F+SJjwIdWJnxWViwvs0hTqr2MomiNCw
PhqQT6BtSkdWAQ6EXbKJWHpluJqFvVVZAwE9suQ4s1tOhvn06D0KCXCRx/O73OE03DsIPFPhFuZ+
BnPAEku/S5yCwO/Ia/ylfGDoxN02RzH9FwvLB7oAC7NAEmTIiTRjcGnRGY/HGhyBZIfUpNQYeqd+
Tlkjz0mg6XyTlEz/pTe9B8MM/KF45xS9v0kM0i9Wk+/liOIWQxFeAb1A9ncCHEzUDIE0h085dQGS
x1jCewbBolRcTw7Ltw4/ll5z6TZffpW7GCNWShbIYfLIJckg+TIsgWyXwGgBnkZ4gqTOd2GPFNFg
ToiFSKXuTHus7O29+nMKIWA1RnseEBvevgfOis2fep2iXHtPlfxuIUebNz0kucka/mOfte704ER6
RM41xZtJN+Q6UfbMQxwflkxMvTdnZ8YumII8i5pxHY2kQV9SrHGpPWcNx3KNSGLMxEcRhE9IMsZJ
XDOfYESBEe3CuLhjpxRlJ/Io8ssuF+4jwCJcPrsYdoEnktCM+otEydCyicKIZZB0B/ak9tSVE8IW
p8qJFUInfnweZUHUZdqxaKPtYPuUW/gAkuBPxKGIzpVD7RfjD+59raFWB86EjGErviIk7yItSiXw
Ktk2pb9gXRsSdHFwFBSNJvKFNUEF0C4kT+OBskB8J/uCDPNbfv5L4ETa5eCUb5FKB4UztVbgH39v
3oJ7CUoFIWWOeRL7zD4yVlpIrbv44+eDZDg8WA7yeK8FlSbzEyAHuJbBiQiYgbG1aV1kcEkg4rAF
r2Y7ryNVZH16rQkWEgoGkFyu2+xFaVRO8ytSFEgxusJ7+iiCd+/VNuzTTxVnFB7QT/UubUTBoLpX
IcD2OLdMKD5eOEb9heGNxljZKXile+U2yEakWFJuIrQMU5xIek/JIPo0a4s/UklSISmsqygkiyVI
QJaORZFEF8ZccJl4GSAzmRDUUoKqBa/E84CWWLia8gQN/6cXhRyhC7gi3ShSjpuQXbwZG/Jug/6M
JPJMsanMMqK+bZjvkik+pA5nzTR90arvODCeYlXE9IhRnWtc/7vZMI5w7gf7zeBojriYFAmi+D0d
QA8hx//FliEyUMFclL7umhJzif4sebDhes9GrDMbJqFhQOogCec7id+75AjO2ZGJQh9qTs9EA5n9
YJMXwpuga7HeSxAf4r8rSlmAYSzgravtoLtr8Z2ilze/IrhfntpwmqB4BkeGdvuJVZfgIgPRRdpr
TcC6YDAkIYDSSW7TZu2ZkTR9lU2OXHUnRwoSm4sJ8jr2FN9GORYe1n4Rqya7Im4QIFBOznqgsOjW
0z3ot7wu5JwqW0g4EcEtZX5auDQRgY8hhmefnOBZrc4l4QnuDfe4kvAQX4MRN7EeTBXgyf+xQ6r2
ocK9x9sldSx4nmBVpzZDrBuX1XyiH97HfoUeexlBL+91jyZ0xtQr8VMMhDwL6ZMyGSV/EnfN05AB
CRgFXDCgJB/9saNVTNfvcz32x+IiEuDm0qyYDQiA2YxH7GPQE2SwyCTi5LQbuA1eRn1ZfsoWZNn5
Qz7Fjnh6tZXsgDyqbDfi/OUjHidYqJ5kkyTVCQ7JpoJALf/l1gXY3fLiiojhlD2KktxAaBHvBQJR
zLUSuAmwozkf2xM/NhSykUVwsGk/pZcpIo03c8QioE+B8bDQi1kKViQIZfK2je6xqOKyuunAVUrK
WqMVQxOxAwRW9YG7zNxPvAU+Yivl95J6bmANZsJsp1igpV9VWuJraudbmS1htBg+7AizOIo9D7TC
t9OSlgTBQY6ewQnMTGwBgFKSkQ7uRc50ghIQo95jf3sOBFhwjH9BrkCGiZch6SZZLsSk/IXCmSYs
y75ggvrnYRF6RKjEsDANBXWDvIXen1Qn3MwXX+RZI5ZF6ocmuzvxCBFNvozFCeFmu0ftRaKQ/gsT
BIpKqlGE9ZeL/zlxiR4Fn5hAHTsd95J5Zl7YHT4kK4wMLUayk7/7KQ6WgUvJ9O0t/h/TtXgapEQG
DJwnEScrLB6Cagm0qqJ+I1a/SkwnyQWJ0SQcnMjpMidJgeF7pLMvG06QxuFwHVMN1O/ZQHmCdRKd
7+1ZkpSUqhTxsmlxDzIbBsQyS21McoZTUx7IrAQGFJG5ZuKCQtEbiQpIMrCVjPLX2slZiuSOKls9
Fsm7RCwed801NF7MrKBHgRx8miHwMf7P6yRnwxTZcF9sFSCQLxyB9XaxFg8S8SZBv1L5+EoPn5vi
MCZ8kKXUt8wkKovx5lli32fnOWl0nx8g/dgJPij7grOtLF9TvEuYUGFpv7qcIJdyGD7Dl3ZWqQrx
5p86D2vgLtEy0VXJjJEFmVGEKfmpECwM7wv1widWdumzboTVrvc0scwCG5EF/oQ0caoJFPwVI4jn
dlArZiKbKXp3O5bDsCN1P0cvOik2hxFL/sBogasSeiPVg1n6CjjHHKo9dTK3TJ14RaAffgwWw678
hkGT5bTPzJV/iPZwv/IOCxTYgW83Xzh/bqyDiI1sGBqAIpB338NRJmcStyIfcld8XBQ/Ypla8ZcD
bQhJxOGcXUlNAcESKVRCqUaajOZmsuU+x7HXDSzvzmjrB6m4UuPl8Xac4XQPRaeuCmr0QmN4ExfW
wWKB5P00kDJM8SyiUARynDtKkdGclns8v5gbSUaxCHAireQUDIGUDNKMQwYf36xqN1KyanHffNzx
ma5XVxUxO8cQPIy2GltqYrCK3yV6Th3Io6s3Aa7otETr/WS8ArG9LLnjLSwMBor/q8TS5GPDbnpG
a2wsCWZA1EaEhHSo7yXgOVB1et/PDyy3bAUKjfII5pcBg4RJG2OxBNiiKPwR+8xvMMdyolXrB8Fy
vGzQ1QcTG8A/5QDAY378M1Sng8B3w52AscO9xEnMXlJqgnUZj5h5MXuYNTCioDWkgX8ZVrs2gI8s
gZdEpz6g/FDfS60Eb1etbOe45rnUw7uJajCxepJg4I23szXr+NNn0bxLXGhNsmvwyO7h6CSx3yTl
lvOWZegOBY5JUuJRDorDKXiUlS67JSgfs7DdLYu34rLLQbCFqL/kjwVO6WAkYM1G9ImtIEcruywZ
WetCzQlRFwuOlU76g0hB2RhbJNKsMyyQtZUh8EsO1giIlJLTqmjgsPtBcgMWWHhpSBlxOoR8FUPF
pYQ95i/VOswFVVe/AkijH+9gqLr5N/YNm8hiivuX+F5UntUS5PhLfYfeudacMyBvorP8rYuxCoAk
ROO1AfsMzxaHTdmxbGxfZEfPTc5Olu/DMlwtJCw6B6YpTA3R3U34Yq4C9y+j0RzDguvj/dclCeii
yN+/iZRJBEOCAV2TwFfCtl+w1qXoo485ywMMZ/RsWqr01BfW98ac32udipUpu2ttYycRAisoIuk5
82cdG5U22lbSRRYVB9JyTw5TTNL9kfNNggMxVIiHHmjYhRb2bZsjUeK7WfkeJOpRdJ7Q1V1iCm1e
/o+l81iOGwmC6BchAt5cx2AMOfROunSQlAjvPb5+X432sgxqORig0V0mKyurozZQ6fE16OiWwwT4
oI4Cj14j6FASHXlMHoiXKdZEwmp3Da20uZYgeD0mdQEp0faIezNGFzH+e86KR123dv6KxXFABsWn
MT5xa1uEAGayCfwXck95PRRIBNjItC9+o5bRYd01t5fIjlca6/FdZdJM036l+rixdZjRENu4eQkK
OIbMVA/J7HmXfECMsywoNg4Phyb/ViB2geCuF6OCzLEWzx3RPcOtyFgKjot85ApmGieJdPhjLowr
I4MRo95Ywx85BPJBXFdMqC7hjjgd/rRK/5Tw4jjI3C4G9DkgmBXOFbdDIYLPXxMkfv6z67Ifccv8
cdancM0k+fzU1vXEilvkOpa5z2CFeCAW1y/HkIF7pUQT4m/gbasarPm6wGJc/mW6PIfcUjO9SAWc
OJs9KdaJx26t7UDMHCXf/JvAmWYznYXJIRgmFkJcMwwkAmTsA/uEG0v4MuFFSIIghX5JxdnBApry
vg2i+aud0e3d0AXbwEXZPf+eXfuNWXvH2vq2YGnIhtQyZte1n5N6xn1T+8KMX9lsshY4A8mExNZ0
zW6i6ibwnmwRQRcaLz92IFlySlzKqAYU9jog3/sellZAPULq2XiF5KZz3Li6Flwzqsgg0bVXgdXE
1LM+tpPeClGIG7/ac141/8oV6B+gK+eK+2H4xacgZLSd6IJgBaUMOWvTtoely9UFqZNdIbkEUD5X
z/RrXaBEm6+KIM998wBS+uDa/GHSlyeyTL5FAhn5aurTkhVKTZI1N3vvljMym+/M5aQe9iERmwDt
gqAs/YO8ThTPJNOkadKYDppD7DTScEanW32WGJ2r6N5Jbxfu1WquETnfXUNVsvpRKE0xW1xwV7GP
AVUxec+yeLIj/8WPvJqmOP9fwJL9LxkHnxR4CpUJyUevi0ivlFRypYbK2JWdnPc1cMXG/Dt13DRz
AHlsAdNa1dIzg2ip9sWlsvlLSBbs/Mgfn22KaoK9yVKyl73kgQALN82n5TS37hCq4E6igh6uj5Qt
CTHFa5YaUDenj5M82YegLw+cA/b32EOMAdPQV3cn1hajyye4nKStg6l+C0ers4CDicNLYUm0Xik4
Y7MaR/JkbYl34nsZkEBhif9NvC0fybz+kOIAZCXkkTn1FMtZcv6kAgCbq3tF8ZllrAFa2DPikAT2
kw+wLpKMyhOJa2z0OzGyLKZwC1skwpmKc6W6XNsbsM5cPci17WjZt7xuqbyl8+8iOfjxn1kLDoKY
D/NKdfqZr+c6Bd1+EuOJmySk5GIewCo/6BjdoDKw892vKi8fHCJFLdjZWXmLQ8O8mOxfuQR78v9b
ksv8u4TUbFPP2cvJ80lfsV0Vq24K9FZeAybTOdkmD856lDlYPuZvirQ7loxrAtViXjqwgIAmGAwt
ZkS+Q8751dDodxVkFgl5ZVuRDNLQQZkm3UqoQCOEce/XxuMy988WbQIbU+fkS9JmuuuHV/S3bRvc
KVt9lVlE7RC+oj/kD1T+H1bP4KkWDUyPJrixd39nHSfXqtNnM1Hv9CdTmp7D2Z4u4jgrKzjZy/oB
2SkUk5dGBhUS+jDRvrw4wXRY0+RU5SnXRYpOTc92ttw3zcIsazAuYQc0jEEhXzcJJJ3nnpTWL4yt
LJltd6dp9bJNb7u7iusXwXCoO/8r97L3Jss/kKY/aGNxjoz5lzLUi6m1+abIcYeW3t1b5XrUR/1u
zJZgM6MtuRmgucIKoMGgrRKYH2uznyqsY+bHe9hGJ2JWAaqkZsYr6PrikcNktH9mfby1lz6ny8q5
6ZrkQFIwL5i1fhnCfC50AnBrX8NQG8c3lYjlSr/YzHxapea9uENJhvP5qXcNmKg+hoSkDQCJU0sL
2WFGiWCtq50kOVpW6iQP8ZE/Fzspbx0BY3RKI+806fbDWMT7q7MmBRY0UfCfVJGwAf2s7xgPHeO+
FnC8eudUmT+NhgIV6aE/0TVXgCMnmv9EGWxypke/Xn4FNqGHDm1tNnde2X4kdG205vhM3VTeW09B
mwRnou/MLZJPgH1/cn5lyBWnJS0ToDfjAHVhoRMS68O6tU7lHcQvYWWktNvkxAY8rIZD5ciuTRBG
afwSxfRQcrbHpT3Lc0pVMJmMX3JCukkjdvyRBL4AY4qyz46etqITJjb+HcvL6zoTKThMPxlNyqbd
jWC4EPJfrCQg7KI7lKwwog24sl6Ldbzh/AlNDIIUe2F9bGhvlohdYgnBpsRyNbNzrKS9k7OmT6PA
HHG2hlLfHNvkqaAuWhGWTMxgEEWF1fBuTTP9ccvu5Bn1pxCT19FhuI2e7VO6aRsiL7+AB+W535Ew
C2tePvxaNeTaC5Yp4yWPcfyqJS68Nu0iVk7KQH3qnaHAS2ouhtLNrY1VaHVYwBoUnsZQw8ji5op6
uXCr5TKespJWC5A4fhVSm2BmAtIL64IHR1JXt31w2nofa2lMI2KBJva4TdgMAXiSeEviHnlnGXUT
aVkTooyko7hm7lRq7nIApT1EdvNERWSal5s8ye/6eiKKcbgt+zlr5gcdbFUgPAnrJIddqYuKL9Fo
CcEw4SEzE6VfOAHNFOwFl8HYykHwYLRQldOn+kp4YM9JRVaMHeX4Hjg0WMczD+hh2+XVxM5Nn8Pq
wCe7RMRT17zrKJUKwuStxR/TmKEm5+WXz7weod/A6zhHeOX/SymVHeylHIgXIhhG/3gn74vyiee1
b/lES/hAhSAc0ZBPx6cacg+uNmwjaB/rO6WIERJazDAHd512Uq9VvbtTLjOQI0XwvpRuwnlgMyCZ
QFwAJ7mBSCSwVbIqgTHthInn9U6YVbIJF+mNpUefJeKO+rH+FghLFk5+yktFg+Je/PBkJ2xTELm+
+oSTeeza+IZEjx17bLNrSYXMTngKfq+7G69MejlmQxe9up5/Huh1ZDGUz3C/rnphIfUse/D74Ucz
v4aEFzc3YwjlSzD4QXHKh+CJVV+DJIScWebkEOq4Yk53/Iy9/kT9WNaA73BgagiY1RVnQbHlO3xD
vRtVeeu36q/dIPpf1AWa5tlJAhbZlMhl0G6gjhNbLHaPQjbgSsLf5Yf8Jt+iryd+yG+y0hky0qs1
S7TE3pTlECdMBMIn5O3zQ28NfVcazuH6NYW5X6aXiLF/0kFCppkHLU0n9XC2U3s7GDVaXqEO7YBp
cRKYSz+o1U2nThV0HgVUGpebLrXDyjkjFSC4tcxGS9RwUha8Go6s8pcb+YSm06s+uSOtmX+w/nbv
HmSrqvUSed2131I+BRZ0kF6EtIA9lyzyiJIPZbUOg6p6E/KRLM04xe3Zijp5SbFyjxZICCbWVPXu
X+gkD+eAX8v/13t6VQuAHJbC1oW6Hl8yhvIKVQRiDb3KboTtlJVmiYaEqCQevtkJ/6+4a2gCAMma
Wji4+o44QkIPYWfIO3Wzr6UtAL6gXffoMDhxtGOO5zOWPRRDzyuAU7qTXnkhqqR199Q1dbzxnOlh
gqojySM8HW5csHimwe+Lar1cU3rOBHdtjN6j09UXWs8uUr2UHZTP9d7OulCbkgMOxiSZcod97bjv
mg/IX4+nSJng0m12o8ZyLwWWhLXsulOPTUczS/y4FJHkFKJJJemPFJ/En/kf3I44Hp1KlYSO+Nsi
cPDt47vjzgdIjHtr5tu6YB85w70kK6oGvgdu9mcNVlu5G9w4lJfA7bODesc5ufQCc3XIn7InSSd5
zZJJcluYUmG9CNDHb+OQyZ7mY1hnVkXoiAS+lAW3A/v8yswmDhqb4krLstWw68CpfCN9lih9IgW9
Ggn9rux+CN2xq37j/ZYQ7N9rJJuxNE3wROhcK0YOHA7aG3cvBVqzSPY938P75nb1Kr3nZvhFZQ3a
QU//agmGbusk8qeA9++toZ3BOR5prB8mygfRPutctdHTixRY2GKZ2+27mqLKv/Ga8q/yDgn0WY3O
ra59r1PTeJIScyvy6Jl7zTWSdN0HFMOTqg5ZNN1V37gt7ihplyfpmDS64JTUxbyduw5WX0m/IMRi
IFHHkHh9YpWqqToMbO0WT7G2FKhT/0Su8L9NcZzo16y/81yshs00BTIH3oK0QwCjN/X3yEdVbbGw
xmPXKEjg84FkuqzTfTuAH2Ke+DDvUE6mlLF5Z6Rh/yIXwGBFAgfsl7rFp82RkUqqrK+Y9lI6hUHr
sn5AZLYQMwVRto6SXZJ9QMRn4011BXy3dufGoPdbkLma9hSqFF32PBMwySFYazIlEw5gmnuPcJUz
L35jkFd3DsrhBrfhgnDwVNKyKemkEGeFDp6g+E7my6oHtM3WdQS7PGAEy2Q91VH9gANmDOcHeuQ0
K9SkhmP5YtQm1KKJOQwRBKok+VMjTgHHayIj1JI9LZTcrNNKsoRoi1fV+MQpqsl1tJxoEK9X2Q6d
BYv3pNPsCV6CNEZt2aFk7zYGQWs07Zj3WrxV6HrIOR0zAL/Cls0MB+sxzr0T7/3NxbrJkdBROOl5
yQLVGlNwKxUDuwB0acfqFNndefAC6nCVdY5M2jYS4zsqeLZVIa5iPXS9F2yS3gGoiwJKMalvnMvJ
ufjA60u8VC8M3ob/lkxfcphbZ4Y6FqXjRW5ZpHYcUkya6uioZmOWC8M8zIisslALsZTZJLue+ROI
5NCGhAY3/fDWa1OVRALWBNQC2b3Xh0cjSfb2YgyXKYr/pmjMfgJHOkdbQQWurH5HGQluhHLPLZUi
pzN+u3gJSZxNM9EO3jz0W2MGulmb+YI+6b2AWlOekdwmeNDIDaZt0Kq9TtYTN8Qm86qe1zH9GQYv
TJo8xBDvDdoP5ln7MwSVt/Ew1fIJDze5RgizrCY1sUJHuKh03hyze1r0At0Bmpi2RjDf6Ll3PxU+
BGc9f7E0/0QqBtEHiCqNs3MP6LpTekQn1RT8pGZ9e8XJOVX+nIVZacJKH2G9N8eJ9lWmXqM4r/kB
mVN81tfyoCUKRYcy3VISf4zqod7W8fgcMHR7UzpmSDJ/yPsRrrcZZcDlyyXOGPydG9kryt2HxSlC
G8ZdOtqcRQLlC72lJwY0W9sk8Wikp+YKbI9NpkNegImuAXWRybZYv4Jz22RjAD4O8Z0qMOoUBK4Q
txtUeogHdJqYQLavaJoE9gvOGhBagjl3RCBvCrzbpqcgndnSLJBwmdo137Ffwp+ST7Q1I17GJfRG
806qe5QMBxWFKxQUsRI6bfdCHxfemUdgLqC+vZr32EIBxgY3Ct3ghAbyTjREBrt5Z/T0WWgxGvE6
X5l2BsK3LvZ8pNkN25PR9UtnkFhTu19vJN0xrfmBokKrqttVGBtM68KlCft4dcOBLg6QMKMNNt1q
hHE1XgO/0nEOUtjUZ+82LYbdCiQnvP9uCq5Rq+DjUk93YhRxDZoDeQWQr4mOy9uBPJUYiCyGhbhC
fS6S6sRmnDH5QWBi179a+JrZvAAPQbUnmQTy3Np1dAR0mmHnS9GKZ1CKUALRRPjurK3f3fPMao0P
6Wgam6J2Hrv0puJ/CVs2KN/szthDkatp6OkIBLgFbG7pQHfpOiqJzo6r28F81/LSBJfqkq+EtEaQ
UaLDFB5tUke/k4gQnV4//7PGj7FmmHzJqwWUkixopcHS+heMIYgUgrOGEUgv2C3fdkWzYeIM6b5q
rEsqcicpLKB/3CNhClNkVELziR+JThSpTs6rNsiWhMcre4j0gZz3Ryg84lNl19KamnyDDcV5eUOI
GYBBuDyrwCieO/6JIXQYts5zXTxv/Ev4dCNJozj7kkqWiwNw1XwQp4TDENC6JGZbs0K0jBmzQHYh
SSqnhfxWi4qHTKvO8cKkJ7Ei2fCtbLYJ3Svci5hK/hDSEr+wwrWBJESskdfTjIGdp+rbVNPzCP+3
+5HoUlJgSXHllAm+xx3k6XTFAMjbpJ67rOtldSE8LMu+ju17/ikLymOcD6gtuQ2oLpHLsGg3QRRJ
N+67Q0aYOeYuaK3fWt7WoT8MN0thvrX2cHDwmYWL3IAevaR69IVZfhMcou+G3TIN7XYy2wgwxIpC
hy7+nYV9G/XmPTGX3w5npoO5GDg6p1//wZ9Bmneve6cT8HYyzOceQ70m06vq+/MQJZeqoIdb7lvr
8tckmx4Nj0ZdoyzvooHxkH3n3cAAe+PsoEfUFb+8fEQp1Qq9Ifkjcd6YoBSrCjqNlHlgoG6oKQB9
M3qInO4nnivE20a0KxMMRucl+mZympNjjeFk+f6DEMC6gjZp12Q31chAmBV6gD6oiEm/OJHrZfbV
R74YxSZpZlTvrVAzkWmpDTOcLQMOt1f2PVwV/R577r9mciDJtpaqYw/4bnYYAUyeIst8SzW0zcpk
0jexrbx9LyUEf30i3UTPBxqvnxl/vQ7RrypyYLVyv4uW2ptyam690it2ZcY26P0M3EDD/TCGRvfh
JK3mndjdJR13te+c+4E2p7Z5Rrni/QoJOiq0VpemjAJi+rK8eCheb5ip2OyG1cTgi85bigmzbqem
OjC4NkS4xN7EzjIjCmPPZzUV+pnJaBGAKvRWKuC2mZ5GWta2luOFVR1xpxVsb11xun1ak8qIzgu/
2vtgE5VFZbsfIkSVgoPbaWczM2/9oLpUXf5hkh43nkvjs5NsRsM5AXNt12x6aDMfELmYYbx2l3iw
T/KzrHrgSTJdX9361Xxj9WWwNSdGCIvZGGfIrqY6zwHc/cQ6ZRzjtkTbwiXTJWIdUVmpiXLdnFoj
XmMF9Rhyl6Ef/tFbGmrkw/i69AtwjX90AJzo2774fvTujjrCOW1T7K20OSgv/kON9a411Kkr+9uF
we/MFqDoFezXvj3H/cA6RSeL4E0DdiZAuWeizbGLzRG+iAYbrcXoevEms5abwkWnyDGeI9+88RB/
ixlcse9iRGvscdjOPvOExCrLi4wDeOV6tO6wOwsogvZVUbmyW2idgz2f4m4NZzB6jWNlUKxgGNBF
oTfXk0IUtEdTL6NNBRi6GsqzZVBCpc2+sxFDH9Vrnd/C4+wKcAOPdNFqn0CUL409UAcYT0leUYtC
/mWj+uHsmM4T6bYRMbjEZsCj1VwqCs6Gzl4dp+YmktLuEg+/u7hB35iGXsIqG1lR1LRqBCLVyUjv
R0lIGnVso3m7Rv0HjMMKOVJ0ehb4mmPebgCZzkGsHbUpv3Pc9AfHTlWVllgpzBi5fihoc9Or5VYZ
zBkv+/JvO0XoiLJSXpEKNKBeB9tsdqZNV6sVd1vVMDurHIe/WTE+yNas5+wxqN3ot7CgpVA1U2Pd
ZknzbNQJRgfWZW9+o591TlV6QMaPVk6XQJX0SzZRPifGsXDp3+oi3cbBG3+HQn9tcP7WkL+sFDj7
yn/pMJyJQlGjp0OVlq2srsFlzCK70fT5JdJSwHk0ogj5DAs2DnRTCc1S1L1yPJpaEmTqrV059NTM
DcI0Y9iXWg2VjYgn16xuV0fGhwD/Q0EfhIrdcWta+Z9Jt/JQvrsYjWhbWq48WRbvTR5NJZDrJ2gF
lZeb226Ixve6pWvW6gvkJYruOHrOreFW8BM9uw3dar6gShNGDShWQPAFpIw+22oNhziru/3gOjdi
XjOm3Uut6fpyqc+g9LXNpxbmCUmVo/LznLXLvk1UHAZgDspuzwPKdXuLVH8zmyj5LP1xtT3nZh6R
HfEW9S25hD/nxl515hBW5vga2fmrBlNiM7UagOHEC6kmG78DZBAv1naeotNIZmqvSL7M03cy+A9V
Bee2zRh0F6ylvhWXUun+RV57qzs03av3JFu/ZF7rZhyXY+JncIAGd9omo0E3WGP2EEzU+ke1FgKU
oKGDWbzKqZ+88oHcCeWH0b9n4EawD6zhh8mkDcIh5uRR1NeifYJs4l+J5VzTn0+FBel/0tMbJ2lC
vx9PIyN6+rHnBWY76SaZO47aBLJ5BT5Mj0Jf8lrrFdEKOODezHsgqa4NZn0baIhdH31vNFCUbO1G
CpEIHTMCqonuvRUNlRyHpLfuiSo6GAerG7ZaFzL8AiKqb8ygmr25y9LitW/9YkeCJVshTDQusvpD
8uWYlvYLHFJv94WNWKY/+jTvYL4aw4daAQ7XNgqJmJVeDnukU4LvZNsdSoyTziNPkDS9JfY39oLj
RVgKNkqTvMxxAOCO4lucWHd5Oz4ao7Zf2/qBnp9XjWGKc2Rt/GZ8awYL2qq1j51S22gIcW0ZYPg3
SoHIpRxe0Ij3UXU/cMfRAA97GEjUsxeqtBiBjUG7ctJln66HgBDRazb5UFDpBtCyRKpJ7M5Sek86
L0VaAOqZyaFPO+vHqPHShGRVgXzEED9DiZGHyZPXPAUUGEqGl8xgIZNkSfYQDg5lqJIxIZ15Sorm
okX1LomtM9Wte1ehm4UsE62JcQX7yFD3VvA+TdWdo/UQ0iHGONZx9atz2sKV19yt4mhXCtiByL5i
g1KXfXQCjXOPdCG3YREO161+HnSZvKVuyqGJ73vNtl7LzoKTncxhk1s04iLpGbSVTh9+yKjtkB/r
RF1G1jqj8NiW1bZAJhktep9xvbkR7dFvfWkL6p9dAJ++A+3ofKqkWr2g+zAx4Cm14r2rXVSbk78Q
JbX2qUP1M7eeMyvDilI0bEj9cyTC5umZv2hWdiU/c618mI0Pdx2+uY+K2Wkcoq2dDPcuS0kXT3Fv
MPa01TNkTqytH6h9XQ+7xoUe3pC0R9a3Zz1UsbFd6vqh6IIDow9b3mdpZuSbmMbRzG8djcyH3MTs
HvJ6ORQBOWj5MfJNzvreLche8ewNAhVp511WVEXddiQAYlaFbRzLyQSq0WQHHJgVwoQFlKw0BAdT
ZBrXYlu3T2uRHj3JP5ZLExBJe2iMhVP9LQ/Pj9m5C1L9vh8Jm7SVLjU0V4CmenLOwnkL9OmYOswZ
00p6DwomOTk6WPli/10aYsgKyShs4jJVN9Y474fK27bG64yl6pz2dgkWjFscRu641+hnjTQDnRuE
ds31hpnVYR3323JemPPVu2gxIwOLuqB1zJLTPLbnjFEOcoNdkNh7Xav2lDMfgs49YJyvS8MdttCd
RCe0MbDUORxe7bXGqTvJgyqmZyZv99XFae19TyhoZNoxiaRbatkMAOjxRHgEboMXhJHl7oLaYAck
p8m3F9JB71UfNcob6Z8Bzh6jDB9rowkHJPo2ufW0qFkDAfP+MPcEmg/xnI6kGyG+19b3TqztFc+r
04OFt900KtouDWp05t7GopuUo2Wf9Oty4KXUY0rzHKWFAHGAgQPYD+8J5NvaTJGWPUb6QP7ubkEB
iflXGlsyxF6hI+tZhNZsa3yboyQ2vwufoCUogHBi+1CP7StB92+yHrryVubE3CWBeilTD13D8jMa
IyBXEYtst+xJLRjDVeWceYoqKTLLIN5ahV4E2nqzh6199gExywY3Re8QhQ2WtcniQ9+D47jWfV7P
JRupq48qpYLfG49UJH7Py5TvmVL50UuY5pXOTazRWLcqOqGjxzmLafL2wMbxWWZ1smP7sUizX5Xn
7TME/RxrOhdDte9K+2GdykM9lIx3XlB7Dc4M+HwxS3e/tMk2Y5aIzoq2jBT1Kv057vVDVHen3BBa
5HhwhuGS6dFT1hF3ZhAxNu2YRGHmW2xyEaVoyERhKM64mA6UrUNtSdMNakIL83zTDM4cfA2vPa26
f1P4BlJnNLlR1mPb0iBOHr+d4/KUN8utpeyC7HelVXh692M/bNhOTgY7SVR1jMDTji34r08a2+ox
ME7T3UR0qfRMFD3UhvteLwjd9GQDwahfesp2+2hqvhlqUIVG6cO0zO6myCTPzg5dEsEqHSoKpcCR
ZgH9Lh3XYOOBgw+8JVq+dpbbfswAZqhufy7MT2pdfYdC53vUFI9dZExbhynulc399c0xdZ1vhJ0/
bZ6K0vw+NZpzMDA7k32hdcYnCtm/GSixn+Io1Dk7m8XXLoXDfFVeQkC13c60g50Vd13qocgIDhUw
cVLLIipCyXY1KmZ2mI++3yM4WtJbzKtP5uy10Iy/reOeE5FFb1zjAeiYQ6UOrUrvtA7z5uTLR9SY
6Va5iLgWVr6p8k660n9a7zM2dFp0vMU8NTBi7XK6Nf3odlU4xbmPaZno2qTdIdLZPEAgqcC2AKOY
FB2pkljMDGYMWj5Gr4Nm0Lvv+NrBnFFYMGwormRbEEbSnTn7L3YH46TXu5sWIoJnC1jCG7TNAkLr
6NIBxTCddyPLJnJh9IF/+cPqPAE7p+fe0RuoC8Fj35R3Vtz6h9wy70xr/VyjBR3leMcmSTKb8v4R
P7QGPcAqDdLdfaFpH6iew5t8W0eNVu1v6nAhfy0PEWdfJgUN33gysDLyL+vsomnUf2W8uDkn/Mi+
OKaGJnp8bOvWIOqFzAyDqv5OvafeA6/HU6TWE38mH45IaDR4cRidXNrbvP2qA9mFlDmgulKSQJ1m
yT5lQ+NOgzkTJ62hNWR1xqFHL4O27NOIYCDXw+9MQx72dnYs8CZ8rJgboUoiKXrRqWupmk7ACifK
LbgDlTbEe6ynsTHBcU+F/ha10IgJ3tI5xPzgrwf0MgMfPMt71QYKmwz1YbiwmNwaiJt+EFaRGC+B
gEjZAjkdasHOHTf6725GvK1LDskS09O+Na4A05ml4H9PxCoTTGWVUujzT/rM7fEtxczmh32ubhsK
ey7VQqb7jI16SOYSD0XpaLX2CwvHJfLO265NCtgVpa+esv+U5ASBpp9mNz/0fv1rGPTzotpHG99g
JMZz65T3rWmdAI7f3ELn+mr5bVAinF2OCyWTW/kWN9If13q9VFn3GNjFqzdAD8BNGSTUm7Qz79uR
dewIQLQm/aZgm2z9RgMA1IfyFK+sUTSudEnk/RvjrPRN0MTHuIQQZmjQK1DN7LVK23jG/FKqxKGH
bK53jZXS6agRLPnlvFsSXo6aaBFi7eVE8wC3SnW/m7XgaVVyWFskCbSRMnExSatB9qMZhX9T11ZN
TUn9FAir0TXGycgq/cWxEE828uSeNgJMVts8zWtCpDVv01g7Byr5Zczi66PkxZvyh85yP6lOh6Si
vD8dipBICGkVtALnMa3I1YOqQz7eohrUDfGdmDgG1H0mXXk7wh11ydGsdfibpwhJqJQCM6xlwP61
Z3p8vUIyrMMhVjdWbe7E78vnk8RGJQ1d7WlVe+YI7/KJkkUCuSDu1SvKKI/tUu8Dxz6bensEVdhX
q4cIPU2SbnEoWtg0QQCxdV52SWMc20D7EeurgB16273zqOIgm3lo1vnMGu7Ql/y9TgVyPR3Ul4Yq
xAKebke3SnP3ZSpaut5LEakdkp2nqAAscxsPwcvhl18Pj1Ud34xUZElWQC0L86lp1YNsGbRKz4yq
Q+qsPwFj7OQYJso/1J5DSMhGnpNdFGlbm7gtL2A5menbv7Usy6OZdPDdFkJYmNaRfhut7SEfqz9i
rjxIVqsebxeSCJ1YAtjuxR8m5iDaWRqmE60YVvdo5I6/ibXhQ63JpxsPv7wKMlbvUrCfbvtBbdgf
qDE0JBZmmOYTIm0R/NrICDtuljQqp6rWPKa1+8gMcwQr5uVYrgnFYKvAGtckJkRPa4KMhNWjFOzC
uXSUdXDT+ldm10hTVQodiPnsNcarX+l7S8cgBxDVFvNGqwlKdO1xKhjMwbI/9Wn36HGa3Q6VVFX9
wHnaqbq4eElyXoIevHu4VRyAisBEXnQLY9FatW3dcQFrAF3lRcF16igfQfFKFLJI416V1TPRFiwH
Uo3FvnGwP2YGq9jSbsese1onbZ+M6pTVdKqO5p9IV086HSN0shZ3FOAvUJegOC0fS9YdtNY9a5H1
kIA4xHEtmJ9AAjRMO8WtgZOuaw6oqVBbgjZnLhESSv4lxxm0tvaoeu2vZjaPg5W/xIb1W64y4MEw
CncWMgYLqq8bOPyiOCD6Tl2MbN94BA0+pktAhuC/wriHTkC9eyO7Yykpl67eR5wjqOE2j/WCsRE3
p9X9OV+GE6xVSOr08ZVztXeIxiuDKknSv4xD+xakNLxaAGm6dpEXVC++AwjWH9q4+lwqr96s6fg4
q+kSlMZvFfdkXOt5VM5mMhiBETDxw4+3GkgUEdpRm+lJnVfaMf13RaDalT47uDkOTMhIsxIvmUzx
PsuXJ52EN/eGc1EOT07belsjbR4zHSQcY7sotFBNKpR9i1YAfHTXO0aF9teJJgIa7zuhULs1TJ3d
Vq3n62LZ5A+yqT3HBqU1X00GdhiT89oX4DIV40KaRlSEqILS9eD/HhkyERAiVct8GFpdJl6sB1nr
QtderTyfdkHZ/HLhZtYJvPE5IbyF1YVDdrQL8UFKZWKA8sfUmAjLspB+tTaZgk9zFntLNz4msjJS
DQdGPlncTjyWwx2067zDy+X627zcB8bTulTniEiOoC3ac2EuiD6vZD96DmslOUmwwtdmlHNiWgQ2
DJ3CroqC7RFe+YVRCzBK1H6NSKXvGxJvUtaVDUhEELDzq/GJgeNhotJzsEZIAzIudED/TP+RUzQE
99wq5QAYLD4smhecfEe+y8iPnCjB1pIvHULKPHPgWuQOcEDMfxn7ZxytnKGeWRRTb93xoEWuNrj5
0cJCEA65ybwjCd1oq7GV8yAf19/4b0L+k30RQvEZnssNwNTQaSzJgXvywSZzQ/w81+8xPDwkf1ZX
5T0/+AUcaItn1oR1hXIVQcPalZcZOfBheOPeG+KYjvRDAl2PbAicwnoivT9W2c9o33fOr3l94Dp+
4d6vc7HjBobeYKRJcaJO9ofldsD4ZBXlo8jbgao6mPMWvgXBT2Abu56xCItxckl0bfIPuZVkdHdp
jUA3GV5m3WSE4gsxLZfgBuOm31tIRvjLVwxBoTde0wEFRx8+2mjsR3M4gc5tCe4KZL3bHk7LHCrj
Mzfuhxz0YP1DGi+bov4uMwZ1WM1zk+AI9Z+5gKfE/dOgn7zz7OwqefQ6+2mgJvN/6LjcJbW56VgU
QSeGKKPe+MwfsJgjVVR+uISQvJGRJGrA2tea9Ys0Y8uErW3co0tY0AnxglbAfySd11alSBSGn4i1
CAUUt54c9ZjtG1arLTmHAp5+vnJuxtH2IFBphz+wjSEvYfwpHAC6AwuCjny7Cyf+LANeUKoYh1cG
jUk9spkp8U+Mb1n5SrdqNTCQHoWgrPE3ZX8j9uUXGYSJI83TBi7PyMytZY+clLefwyd2eh1CsrP+
Dn+56toPIlI6RBgEdCBaIFVEXx3FY8JOMzwD7j0kafPHCGwdiHLxvMGDtQIAKJ7ALaz0HPx9ZPOy
QIQ1AKARdFoAQ5pBw3L7nZ8hgGS90EQ4Rn6FRPElnb1T3KhHYwJYz33Uwn2mMEILUH0Y41dGmK9f
oUItqH38f3IyBu7AAvWsY2f8FHJHLNzbsFfliREScYwWToAVUrLnNyfxxX8zB6qzXrOcVTp76IBq
1l64bpG9TvUiS35LYoGcXtucVjaZdsJpG5CR16W776rwHGg8CjO1m1YSHsmgD9v4nemSCWqV3fLG
rOT+dKAkIMW5CpQtuUBjDye9FwXouaAGD/pRrO3FXg+NFhTF3JevvyPJSqq9b8YNd4wqQIzUd07h
EAD5gGSSmRTLutWi2kPTm3q/01G/3lCpzOiP8xQDp0sQHObqwlh1o3/NJ1LwLlgXRX1joGOzPPFF
mDmykBcG8HfOYpNkBM1XkwU3GdJ4MsO/I2muMc1naaiNF2Z7/YC2Y6+NobgpblMvXVItboK2Iqgn
AklnKSiTkBGIoDuVkfmC+LHo/i4hkqIPTOIJlbAAWWIBcj2wKX+Qt+gdgykky52uHAHXZH3o/2tn
IL3DK/82EXMxkZgVFTtbC/NSb5D8REd3XFXfjN7z9E76W9AEAjltIQKvfzeu+AdcFF3m33zToKzX
k9Fy13otcnWdK0FydGHn6F/X0z2AqtgVbwvi5axKr64OXFYvKb7j1fkZ/RIPYpAFcCe6NH12GcoM
ekNLYO8v/kCbUAyOSfFR0W+l1+N78GmbmoJldloQbzfCALKUTUgclR+5iuf7rCqeMdqFiOdfA4Jr
kMQ/dZQ9JMg+7ZCRP+sHrIuS2VO0bA+uuhhe2tI+Qnkqa4J+NxlTc4g9Xm4nbChMiC8QYT4oJ7iN
ESKEFBHuyhZ9bRtIgYynrW0Z/F6UJ+elhV2Te1zcNpMvb1ba17WCgjnqAiKC+oGDaVqRfrR9f08r
ZY0QjGbewddH5TWdzBuByD4byx2q3DtDzNu0nzeRDZ+kj5bLDCW7AJ/VVM06LAEeNyGdenVqHSLE
KaKsGR8xN+MMe2Cm0J061pPxGuY2Weh5YL+bQaFV8QReCYhMeK7zbtd0xt/eobSPxfDOzZP1wLRg
1PHl3rce54oVHg1IhYrJ6Jg4oS3BVqe+LWUAEUuKfucJgqhDtx/Jkua69JLSSHuuMzg8FPgy6hKc
fC4lbGX+M4G9Vize6Gka6O+xufds8iAs1vVQ06l3Edn9Ki0Q/oJ2oPixqmBthNHF6sad5b9asf5L
8fJX0s8VozzwXe6kmxK4UJ96u54l65IckW3vqCpvBPOxDNKzAfmmrZ2r5QHbb8iUqQPNES4CTEzA
b5uCv9jjtcPs7ChtcA6WVFZB9q/zwCQ/I5gMz9x+Pl7j2dvpdSKWt4HQk5yIrQcszO9rcJPs4kMh
IlwgmmFpLET4Ob6h6FdAJBuOlO7pwZ/9OSGeVsww+9ZXoI4oAcTEBa0fABCEmd/oNA5QQHhw02RV
BW8TQRUPy2e76kHfbodktePb52HJt4vUFWTsRQIYIdWDQ4JQZj8xRyh785HZ4ML5SPKatMHfzcbw
ScENbQIbDExAxpkAEwP7EBT7MQBQVkgKtLk+eMjx9waNhNI4ugxNVUy7CZpIwRmSE5JzTKLBAOGA
Jjxhg2LbDObPLkHZO/4yedVVTp8yeIsw0cLpqmFX8Wk6TL9HD9NPjxR/RTC2QY8s+Xzh8fTL5N1K
dU4qDvc8GtRu6IMOCHEkUBkJEXUdrPkB17F6FTsi25XUaPeJHeMuXGe7dLqK0lxndfkIgGrTzpeJ
SDPv6rWf/SHUsGa5GjPQthRB5z1losZxQH+On0Ez/8ResGEC8sw6WsJY+zgM8YVI9sYSBT9A0cyg
hWcodcDJjCg8BmpZzT6gXeaLH3XfPI+es5Z4xvPizhMNeluWcu7iWqFZnF/09fRR07UO3cJgT6ir
T/yaWrmXThtjco7O4q4FemGmqHd6UTHvuKrvc3hEERoe9mPQ+U+AL48at9kWyEzJjV9mZ1tLa/r9
hjikg47PWlbwzBqmXNlNtEezjB6Kf65c8c7Zv4DLM7XCYfYRkRSIITt2LAE7HI8QTAj05CrnPALT
4j/rvaMnXSoccz1XLwwTFxgW4A1y2WH2tUpcehk0ZeO2PedE2yBYj8sML28C/8/j2g7VXYZFj2xi
rgs2aAfGlr5mq1DNc5AXxsFHz7sEE3EHUK7w9a7VAtcp4L0kvTwXgXjuokVuClW/M6EYTV6dyRIj
F/A5KFMneea0DyjuGcFpYarqWLOvopPvg5Ag+eQIgl0GwK5yDKD64d+JcIG2zX6oX8YaiTXei/XO
WT4Sx+u4weU+KQfaMz0YIg4H4R4Ql4fR6a/2jBuO6ejNBz13F63skr/rII6nfuJWB0A+PgbmzxC2
u36u93FypK18XvrknLOCegh8Fq+E5BahePFa9Q06oKOODfWh4rNFARLdtni8ATj9sOFrps1jTsph
iWNn6Yig9XSQFJME1OP4luTqYBdfwnnnnyaYy3of1buJ3tH9tD/oUWRc9FhgHsj/IrxCUE2YwGMz
xdimZRYeaX3NCUu18A8j9MDcLDYm2Oq6Vff8Nq9ajgPCoPixVP5z1VM0cfGWsfBK6vDMcuY1DMJf
LQv+6ffC7m9JQ28GJocDQQhyftOZnfOoEyg7l4gsegdRvek7i6cTi7JHmO1XidO4jjOnWRdg9Em5
QGredXVJq+GaJB5AkfFP7pEPNY2CgOaG73bhfw5E6TnWRZl5jNl6vFZ90qJM7P401Gm9KgJ0Z6iP
AH0Dtlb2OqqKaRdUXXgWfb9j1ilJAkpTVQiYoLy1mGUY0LmcoEkGlnPEtnizxMs1UDPlXFDQprmj
mn+D6bnm43Hj7fSz9KAPhHzOoJMIGugmG4Pfv+F9JkBLtcDSm+owN+CMHEkRKCvk2zw2z90gb2mT
rh3+uAyXrVz8HfsmOKgQo+amuHiJA43sy7HhI3doAplPBuE4RfWdaiDY1WAZaQgKGnw6iolwSIrS
4YwP153eVuAGrHpKsyZk63DKOFK8h2jMKC0/WWBDk+5LLiA36ZORCQ2EZvQsDq6fbfWLIMxL7fia
jdfak9OKdBVIlfVAhmzSUvUiEW0g+q39qN3J9o9e3qyiqbVWel+ymXycsFGGgIB77WNsCjL/p6rH
Py0JdFamoKGW6VSyNAMyHxqSTMp8bh8FNaSof2qAz4/TPyAfoONHjDVozbV/dBrC7zkE1mxp7KwE
JmRdyYK7YN3t9K5nSvuYaoRjHD4RVAgiVJ2wgLwh7/Cmj2w4eqUHqDYEMZnhxYjrJUiTJxECmCB1
0QfVQgG35UMZ5YK8fE3IchQ7Vt2CnTBMk4HxbgJGjN7BhfJ/utbbtk37zYqESajTvTgMNmYcXIYE
DH5rnjlS8qnbKTqP/KtlR+u4xPUifsJddKVLESoc92WVLkTL5UYP74yxgc7+i3i8kNj4rMNyPowd
isFqKnaOBtgxaDo8CKpXMiE08+29WpKdRQMm8f+PA2sYpkCOwFOWg/9l0FDV2cDo2i8cp/uFEJGD
Ua9SQnNrTp8945+yvoNcvCXOo0+LmR1K95dmxkFH2npRR2YPj4tdHJM36FKEHDa0sTwvqFdjotE8
msbOpV3KftA6xtHriccfHd+9N/IAlkYLUqcCjZ0dyupnqY2Vb0c7qrj09pl/ZPE8rSG6k5/hxopF
CKkGA1CD6eFLQN8HIUDFVh8i3GkVX/qIcWO1cZx3YkWCNgPJ5LFEO5aH1tmvMfYfPIUOquLinTbp
pvKjded96s0fvuSAnrBX61Ihel08NKcHo+VN1p4AB04Vbfb2sWNnNgR6YcWwYfEUBikhExFvqzuT
s00viEi+W0G2KowUfqv77BHLhRAhXNJ81hlPswOJt2FUWSW2CaYQhD2U3fvOnO7n5QyL4SmgPqO3
IZaT1blXfehSkQmMaBt1NtX/ZTcgYOdFb6EhMDFOdhFFnYlKakaTXy9AZgCBmp7Cuq6DTYthzlt9
RuMxe+ngEinMAPFPIFYkzGWjNyZvp2dxU/jRRtT/EsP4GJHCyXP7e7ScF2cpj729PDVO8dKQxPMq
uPIC9q3oa8BEVIgBvdMJHFADMaKnRWtmhFRmk0wT3GAn2Thj0h8uxsc+8pY7W+FGQa2vcJaPZPkD
rHYzcP3BGq9D8uzopT4uf8GU1neKzdaheiULdGsidrekNVGcpLPozIcUoogOtkPXvkPY9Fml6s2c
3H8huEs2sCfu0i/+9tXwFEUJ8gNV+6YD3sVN7nVAMmfDs579Krd2AD+fACN0GyOYNkwKHcKONfJA
A64DCOXr4Mqs7Ge9DQ/RPac8YpervIHjwPFJ1cA1xFUpKkychx2neokDQMBL1WGV7doPflXdKEkO
mI/SG6PK3KqB1mLds0nX/8YEn8TloUrKQ4ifp+To8Yf3Zaj+gBJCqR/7HR+aVTcihV0BB5eBc5RB
SX0J/E9Ej24pV5UUMEaggyh7Yj8pvJM5J1figmK39CbwvOnQFMPRrLRKlvsZCKi08XjwqSYQjgD3
Ir2uEHhYL+C5e5ZnU1bnOAJ71EQs62S5mYF6I1LAtQyvY2f2h40sC/KAgj0Ok9k7HVDp3bmP02nt
o9l9rDi+6NHXOUatNNw2lsUiaxPab5A3iG8A5lNonOn48DLchDzaKqyrbS7vhpnwh2fw54pitGrV
nzZDjUW5NFrTvlnp9FRk4J76jsmQBFCuSKERKQ+39ENQmcaHIWjHXZhQuwmViQ53oWn2cFxl1hDD
efPGrHKyzTYCBdcXP2rGhJyYxZ6gZKhpay2DtY7r4jkk+rfS6VN59YtOpGq8hcYA+L4TDpBKqdAT
Kqod7QyUpRBmcIHBNak42fXyUvk2GHAw2zlSIRGG4lgzVmvwZPHFSJbpTkf5uv/Qju5eh4+qF0Bd
x5vvgqOYBIef6P5Y5fSJOeJXZVcPURuuk4qXmGWIaYwR2HbnmIUjZVAXacd8IDMU0M11TthR4aer
hHaDU4HFmufkqJpUizTniFqwmfZtgMmdyzKaGuOjMdRT27aUAoKSONTtrphJI2RrLOFOtJL1DUgF
TXXITvKXzAOFmv4tokTZpgIOrZyyupsTEGFx3j74wbTt/fpxyAJ5107LcHKMZN10E5IN5dMizBSk
Xhw8hI3W5Fgg/pZWJ1ZzgWSC0TcvHe1ainT2JnHiixmlJ6bYxWnR3Vri85yMP605/wmS+aSnK3ic
7aBCQF8xB4hKJBSkKbi3pvAnDqEQRrbv3+XCWXvTCEQHS3t6Yehr4BRugqXuUxxWhhSFbYBzWzep
ljsUWGkCeTYgirn8aEePDt4sN+gxgEtazD+NR4SvjOWvY+YAKQSQoly5cu1JWthNGd/7Mvxb5/ik
m8ajy0FiE9NUAeYItR9c5oLj1sd9PpjxK/bBJcIV3CkOhjHkcr0UkF7pRZemc8JEZy1ZiqapzkMC
eyiiFmyJJdhYBv30SFb1vnIBWsREPnTi3/X24y/tU0WRJDJGxtVG9BKg5l3uAuuqLF6pdx8hVQ3U
HU02xUrzVI+jIFCryHvQ1QXZtge7y85Wapw9TkO9prLKB7REDhvJ9MU153u3QJnFiabklFVedwKm
7T8gZI1aGpntktrRLfBcKOwgyCM1Q4tuOvAEqcZu5joQA1NIwY5GKSDZEXUBd5gtapGA0tpoXNUj
1aSRDtmwYMu5yPCRzOAMuWW9LAOm69ZjpNGLvdxSl3k3fTzo6uQ5mpM3R+Q/FTvtXV539fdilAHa
7P7DFAprU/s8sn4rZcJWRwDlHMGOnmFyAwHK14Gg60VgAeboWegTNU/fA8WawaMaLbT+2Ri7DMB0
R+OXPdjoPWRMum+acUcrXT4zQ71OqAXs58hEKitDMqCqQKOACcuj5uhrwwyPZldP/telg0au5GtT
EaRrtX+TAeF8XkR9ypnGBqaAVd2/BZP3mnsk3F5Cmz3O8w3drFtXguGUGQLzvf+aOuiP6xdaZA2r
2jiWYYipQm6dzWF4w7/Lu5pzCWbegu5v1O+TMf5xU/ctlM1jqPC+Caq/AWGNIIhqx5KFZ6I/p1rr
2nTjTyxsCddnLH933TQb3zlwZmI2tl7PDfGtaKd661KtXPnB/GVkXb7TxR8J6NjCcNKRNYSAdtt5
OMEUTrePg/rsyQX79WbnkKJUpbqHgLJDSOh+DszzQGVhsggSde8ndw+YQH1MlAqCNDrCLjiDUlm3
NB/NHExG7dgcOT1l5cI8eTbCTnK4VIF99Hu85fr6w/WxCpK2OurdopQuZmJAvhuK9L4E6z80Lwby
CHcDlwiW/rNLF39VYHKBpkFxR1cFuzlFQKMGNGLh9umqOuCVArDjEiWbTspnD8PnTYmMA7i+CT22
Cg6TYB9M8LhurJGMHHWirgh0TwIUJLrrJlBht6fWk+AOtCQtiotzhi6pbq0EI6q/JkQw2XIcRUn6
lmd4DyyESSZZ5N3ScGq2HVSW1tnYg7GywOTRJHryJDwvqKnUPG4TUlt5FO6jqHwoM8e/hlSaP70p
PSlh3UYlWyje5XgAoRqvbFBGGF+/p4TCWZM+z+Oc7uEV2ic8q7tj7kNY6ib/XscKswkNKR/B08/O
DG58rJ+7lK6ELAHQ1U51mh3zZPTRcQCefxrS6cK5ue1pJkXTQh8iPMF0pt+Yb/Ku2IilZCcat3Nu
9XAOqFCSi+YiPIP5JMjOV7bJggTqTIkZDd1I2WdramkN2NaHgi2Mtj8ABALP6Oy481MJX/HOi9F0
bII42fWdq5PtNlT3zSjApdgwC0oFIbWJdQtqyuRt0IWwZZqudkH4OsVj99Y5XbuLB/njVvlHWTiU
CiTaCcgfxi/S6kDOWCZQmIGFuXbh2ABuhlz8M9cRZuHDOO1mx6su3ii6F+DPlPE5eOd+arlCEG2B
maQYYprLPwMMyy72o+KazGFy31qyJcoUk9Vv/HxermECpQHeGtuzhCxV2guKZ7Uxr61GzfsxlAjC
9xgzBHb6PPlJupp7AVY+jpBmC51oM6h42Ne59E8FI3r0KYiBZMrqW1DBlxI1sHFRJN+Jk9pf7LbV
1kvh509th+574xgPTlTaW6Mv5TrCyhy8ap4fo/KaNKK9S4CLr+ORPrUFmce1B4p8EczsEqLTqpoi
sPkBIocCUEMe01etMgePtca9Gxv7aQhUxd41v2Dm+KJg4gF8sP4UGavQl81BdemB9oZ351Xl+1D1
b4S7ex/hD5rv3RZw1HvppmgvgAHCYVx4JyNg9hQQbY+AWB5TERDZpus6wManJZQO2/oUj97Np/o9
xfUGYN9znwDdsKB8InO1b/MGcAU1fo9qmJk91YO//k0LY+jfeuPRtUtjTLHjYSHnc3crygUlztrQ
5aL+eXKdP8zikwuRBtEtadvPrd0On0pNh2rC+KONnXUzpFVJL3baSfBLZmcg7VgDbe/87DlwaNBb
ujaQpdfKGxWiwfiiVP4VdT50Ef207Pd+IbbdlJ+swhiDldHCeRmRJR04dNBP746eP8TQGgPSb6jL
VlOtg9A/+/yxmQ1i8M0BuCqC2QQBSdQBR4QVswUFbDy4wcJG7AkQdcBxd34wZOVGFYDcrJSEyU8t
0LNxFm5VHcV0WxUqQEUX/WPiQXAY5XIs7Mq/WAWcaTOkKjjFIoXtXBe9/1XEPs2COs1NNLDqOoNy
4yfuRckpBm2F6ZdnpjHQrXZmrWYa4uEo1zhl3Zjw8qcgZDb25n5KUGNdRvbpQW5F2oGFh/8myawt
ifBMm25GPwEZn38KdikZEwKmSIVlLkTxdoJqiHp4R9uFgAEwP9fQ34w1pOVJuesyoKs8IHKVjjFH
S7ueaY19UTpQdOWNQlH4mHZ9pa3MjXM25X9SsOUOmhhxldx807m5iBGEqj0ljdHdO0aT7GNo0dVi
bCYXe+AAdqWTkmXZRXEtZ8u8074PURYdx8A8qbr/8CE291SdCWooOxdViKh+462FA1bb9KubzHxC
hJ683S+S1wwWXMCh28jg0oTpv0W0T6EpgLcRS5iud6fyBv53k8b7pY8/x8h6VmxD6K65mIB53aGg
uiqQ3zN8xPehsDmjC/yw6HaD2T+gXnCv+uA1qcPHqMJIRi27EVmjeWzf5n7xifKbgFJzcYV/9J5O
MEjqsV8l+QzMF6JRmH73ylnxEOsc3RSjKV9NxGUAwgKlDRwckSMgPioJ/yoVPVgGgM0K7k2q2q+m
d+8Hd7pKUSDQU1xcR7xRcGHDKazxmNr5iyNRvRymvxXaZnWqtYCzJ49KnUklMjZ2YV8g/cIf5W0Q
g+/y0Nror8WIzVU5my+eDURK4kg2O8EFSCm+j44iqLSzkH4gmW1vjvCu0WNcxJ3ZQC7ro/JOxNVT
EYkd+jCbeKh3gbK+Oictdx7u3CcotntjYW+qEvi3ntwbWQhfOzsIlTpIcs4gV/KAMklBZ5nGJuam
9JQY1ymBHYMLZ4ZMNZpvdxXJI8pTKc2KSS6rhZTQdod1zGxbkmU1tvW+tbs1kHJwZohjdiaR/XgX
dkhgcERZXfo3TzHICfrwTsKpjTyS2sG9taTLiYo2gNh3Nj4UibAPws8erWbexOaPhTZBmYP6mSdI
WaQijDZyzPj1zB2FdCj2vvnQLh5vlpux1JlG5mNR5u9FTho1wwtCn7CP4BKhgzWnzaZIMAIL6FG0
+cWwp8/cBa+cOyOMl3whMpmWTV4BRFSGuZmaBa60u6WK/mzjFV0BoqO1TxmmvcqGwwXgs/aFXLHj
bcNU0EATw5/RsK5qSh7baD5QDDrlY7f3ipnQIBxhaIf0cPVFi4DyoF6NaXVKzcyCdpa8zyWtqCkK
72yaTjJKYSbkFCsa68k1UzS1GzJSw7zQ+n2uk/q9ljHgD3mMmN9uh+Ry7O7IHrZ6BERpPbSmC4Rf
XIRpPzqcbNmSfcTxsl8med+iAmzIaT8E3ibP0wPWjzhkIg5gU6OrrK8FH0cQnjPNr8zh8E5aCOfI
J+QJRal5epAdPkr+2K3Aum7zkSky9stWjfFVhPG3ckJCQRo7a9OZPvI2XfuJQgzFPMWRt04itadH
grZLpV4p258mcyk2y4KocYug4Yrth2Jg0WxGio43DzuQQ+waZ8eC4D2413DJH5ZqOGN0hqZSR2CV
jPlO2DbKKIKyRoNbeu3SyyvXPeBzs1Z7wRY8JxU6I1aCv0gHPrcbIEHD4rx3O/R8rIB9wSudFyPm
6DBFn28GE9J5P+R/xTzdLMd9i6S7Ns3opfH9r9k1dwFyekdqH49R7TwaZSa3UXKYXa3Kc3DIFJEP
NICAlwRD4Vsp6dog0qtdBUySGuvVTZ21DVgYWOROJHi4JvPGbZ115iz/ujleVq64x1HeWlVNvbJT
cZiq4ZDFwaEYkDGz3b9R8Oh2MVIuZn5re0E7DHRy+YGOwnfVGyfuYhmxNm88tH+YvnxfAB2fLPRl
aCMt07A2LIXIMHaetbm3J7DKJHNZSv0mznAT+b1DvchkBOFYque6epCE5k3TrtxCbAy0qx23xNb4
O0pJp1G8+FVumwtONvuhNwq4rWOBSMCwIWoiUJUotsgOuElU/yw+RuSGXp/N1jaMUzP1B5HZTxlK
fLN8nXsM19O3PqU0bpff9WKdKrA5CKc0OX479s40QPyNc7nmuZJK0V3wQMi2J4kaeoTuK0VRK4Wn
OozthmcZ3BT3h7TTTqi7CKdfBNi2xSxAxKOoijVgYKmV3f8bmMV1XW6aguTepR+dzQ4qcGYMQQ26
rX6ZiQOYKW2Q6mnf+GKm5EZhv8uzFN57cbUUNT8V9kz5qFlFKRXdJJlh4mvuKksPXbpWX40u7tJ6
wPYqmCDohbsx9vAONibfpfHZhjTiVIhqv+kc0Byq2E6T7pB40U6mdb924qa5iB52X7L8S5b+FCHw
qUe5X5ynqvcf46IRpzidLyltNb8K01XBNJJJ9eK21PX6snnIcknFZkppJGUppWu3Fpgqjk9J5XwK
cIhl52HoXuCNWKvJvwmMlmkaA2KwG4Gw27JGgWk9ojtoN92Ozuxaiei7M0CCOiBfiBPHmjpxg8ld
uEBo99cilefISjkmrRlL57EI1gmqAC7NfDEGFJF6E4h+fpSl9WjUMR1NWoRN393qyV23Kn7Jk/Y1
SsV3Y4xEoZaNPQlYaXMKHzrXvB/DIGe8xXkcdUV3+LtIgAZUIiDIQV3wOYJJEKbCpfExTuS78pJS
uY9D/9CH4KU619j3ETxlo6J4IZ5y34cn7xAWiGCc7iYFSdEVFasJRa/EoTzhGRD9AgFZz3mRTX1t
inLNcV3wrquNV/ChArAhiSExmWdAmWrgw7k+AVBqJFDse2fTxsB3RzzEFpCT9UA6kdPwSgxxtrPy
ZuPC27Qm8HQ8sg2B+onMN3OHxF9RZlsXCdEeP2u4/7b1Rlk5fo6ytnoNg+ZnMPrnysoBT3rcRsqW
0XnuJY46uUW18NJ2o0V3SXEk9+VRoR4MguUdrs5JRssHYDf0gRP1TcJxqJb5lneRWplD+ibS5V/l
856DWD60Q6VV6a30OSsSE6yt1XQfhpDhK7Igz+6Ez26dPzlG/iDtBGBYu8sQpDmn5F527W4qkwZw
LHdAeu69YSEHWTqE4mnmBQiF0Ojxl+HW+t0AyLej/DR5LIe6WwASyt0ArIo2OBQmd+l/EiAsDfIp
qBHlIoY03uE5UQWbLm1+wnZwdi4xRB4i/Gm0xtpp3FVGVMJg73LTh9yhJJyURZyKLD2abnTrSdIX
4X3Jvlg7IYBOE7ldFa4jH+ycnCZ6Cm2+BfEBDZrWetrwnufU2UBYfbHI3FB0njFnsdfCak9jUNwy
p9i6INB11OfC2Uxltgsy86JxNU4wrX4PTwdM0hi/WQaiPg7s2GVBqUql9+XSvNk2kLbZ6YnPQiTk
MbOac6YH3Tf6ycBi38qhO7px+CBQ6OmCClHprP9p5LCXU/dQueCiJTWLFedrw6zM97G0P7TZB8kf
B54i5mnSA4CNxn+i3MuuvNJqSXFzw/S8scknp2ytoR60pe1vQC/sfK575rcL41Narwu6Xex0tldt
YltreaFPkkXssrTBRnfDOX3PJ/T1pSKjyTCZ+i5mqH3FoSgAoCGFEXsO2RfC//NBzXJtcjiY3nni
J0ALZ/aXePE3iWUgxoJ42rUxr/rt9a7PS/qsXQzDMTh1fq/aZDe9GYICUN1F/xMPEbkP/LcYDnrZ
SEsrL//om8hOotFIla6iTTFqHz7uiUsp61ZAbisBfHzbnjyF1adVoJ2JQLXzxo8zG41HFzVT9+yp
aD3BXFOMIOYngwuttr5PeLuZrPH5xKOIPjWX5QZoN5H3ojnWHCrvxQm/MdUiu3sC68WPeLEGB1Um
MG6bDx6NGg6cLP5BSp+h0E1M6gva8WHauMM7Nx5G2aY33r3wmnjVsZ8wLim31YQCT7btbRCOPYVc
5MOxQqaGkWr8m153/NL/f23OQbLytmt+qIelFxdE3prl8vtXLqPCXFTVr7qRy/0DlQG2vKuIOnQh
gFvieKDDq1+ZHjrulMvqM4EvCFnd5fxz2Y0vbkaxsfofsseDTTnS9X7zD/O4B31gB+P82csQy98J
q90XPqw/yBdtf6jnj56SWbIqwvsqWGhwfRtUhHrgHyPq5BO4fkaB4tGpKQOo3OZRT0cijobAWq9r
z43oVm7jBHItiJ5ZDwRXF/C2mBw8quoIvuwjF9ayzimVPB0jJQ35HQFQGlFaRNKaj8R82/j/e0rq
65Tv+g3oDxkjaJjp38ih7S7El0iIx3gcpVyHSVcHzVEvDP7WQnbG39e7kP7iJjdQyDVafQWZBzPe
EjdFQ5M50kSSOQyRPdsKfjut2AOIafS7MWZKBqBN+PFAXyVeNHDze8xnwFrDygof9DvklqOUxRVK
/UL4iVab1c/IQPMdAAk9F7Q1uyEefPmnGBB37pGXcUIt2hUQDWbbcjho7kLOOUdAxitjrGEmc0oV
v9dTnAbt3K6IeK8Omw8fKVgaGeYfIbEVI8d7EsN7nr6OhgOgn8KphblI4FJiS9Z+QM1ct5/Y4vVU
yLj9tE0pg7jH2lXPfLgY3BNfYBzfqtiEb4pZCLc+6O0EDqZeENxLh9FhH/6tCvuxM97/H+AYG7o6
JuTm4xGPpPFTenrw8UG8m/Z8aueRVtHrZGXYpLOf13UP3YnBYEK1MwyxFgOTugWmBNQjip/9UiLl
3SrkF1mGs94o6Ek5aKhZFzUA5+fxHU5rL/jbJA9jeMsk3ZvZ/jIF4Y5lVg89u0OkHifASHXuvKVQ
V80KALtnzIe5HvAUYXhHUFkl6pdoBhYId64c65wEqEjaIw3dUX30oQVSic3C/taj3IzfMDA+JcKE
hR0T5Cr/3rIHeZf1QL9zrwL7AnOfyruNHnNJMt1OFS39+F9TVU9UuKh/FvN9U9NRLZsX1dEOn2K7
2jVV/lZPzp+eALCLh3vfS08jTlg0D5DdqduDO9uroi7wOYwOs2z/o+k8liJJgjT8RGmWWlwprSgK
CtFzSYOGTq0j5dPv5+zuZdqmG0pERni4+MVBvuFszBByAuOjaehBu+ZwMkk5XA0QZ1G2T5mLvEWC
iJAMwzO/u6CpsPbHcVcV3qscu94KL6adIdpbowsbTfsp1Q/JaP/tQ+c/Rb9T5vXrdGjOogyuiBlJ
rI+rrh7foiJ61qf0v6bNDz6MNxLLBF+zPJeY6qz00qK7MYE6z6zxFAfGY6KbR5Ltl8B079miXeVx
GzQier/Fb0QLj3SjD1LBlOFwlSS3Doc1bd61RLQo1Y+q8dEw6k4MI156LX22a0Qh+DnEjp5ROrtE
YbPvxvrgxek9Ev5TYaI0aDrxTRRdFn18dWv93o3MtfJyvCDhcJSk2A+JdmXxVrvJlVpbMYru9kUQ
vZfg+4HHuN0q6eNnGpcm+DEKNN9qv5Qdf9sxvTIqepq4HCCFUUflX7Jgfm0iFPiL4R7SlzJy9OgY
iX6Ok0E+y4dR1XDWOnszMm4powbPH+vq2Nq7YS5faZIDqYAQ4HDRoXEWiAbdFWYOaj8tT818nuvs
KSZIKj+55EzCkDiCkt/on4az/Auc5nF0fXCHY3ebuf6yzt6bnJF5zj4Qi1s5yLAFbXR2vHrje+1x
8ZaVjyReVVKSztal7Ow3ia7hBOCppgvTDhAisoQWMNOjY5+OL3FtH1qEjOA4AalO7C/LGI9uNJ+B
wvwYff6mhwaQfWya+wZfOvscNZRDU0wTM170q0nvRy/Lc+/WRxcTDvjd9r6OOPl6iMQjaV6iDgCx
PspYv4WljlJYi8TFdKTMIMezdnmdvYdL/bev+2vYaVCnR6Ko2YADQhV4ADvMKikbZUeH1p8/CnDh
ecRGAqX/U5Pjf5nWG1kTvcFafckvzmi9jya2b422r6bwGAxkYtzlQ7S8L1qws4LwltvNVUvVqZvx
EUPWqlCkhHmL9omx88PhNHE/t7OGJx+LuFgBbJAgopqJQ8YM8W7hrey6/wiSBuZvsmCfHtEx7Dfy
HPCzovmwIi6uJ2/CzLpDuJU/9cYCiCDub8vedTv0W7KIzhQnSpbIcLRP5jo9FoQAex2V/Fcv42Gq
+3elB0iZeuUnQ7DzrM8HSTnrwji6oKgSjiamGTtk7DY22TFeGtSq3rIZS+egAtreHRiHaKjfkeG/
G3a8TZzqK5i1reQGbZxvK5de4sCy2Mb7TLSIAqYTEkj1pIJull2EsDj288lFmBNVP23NePnoZ929
sKcX33GeW9t8q6fgCJ8LvTMsK+sGIzitunS2jf0VS5O4A7V7n+0nDb6k7tnHKfJWdWXhN7VY4GbZ
1kGjDsjUIq2kla8OGihTGh9cPXvyxuQViNSeEP2PGSqsHzTnvIWSvky28VCe6AfsgrjTHqx45l8p
411n2ulZfAUmjLyA3PlQd9aaaaFmVbiHyOIxEfeQZkHnBBzpvyhDISBrcZSniW6N/VY2lGckR7Hn
Ljr/MXdtlB6Y1LCCIe8Hn4eT5yAwEsJDDUIiRwqk1K7PY99eg97+B7R6Zw/5xfankxWpbRDw+Ot4
U9PwladXtfTTpiC6uRVDCscRQRwccFhoFQdUo9G0y0Q+Pdf0L5sZJFJ72smdLBzpa/NRD5JdYyeE
8xiktgk4sm3HI9Xbh6QtkpJmXLUrp+/+dMtyRZIS9H7d3vw62OZtee3QY7e8fuf3+r6dJryn82SS
TfOYejYMRg6jU6qNmwGjCVEAHAk+yN0eGjrJqVMc06Z7qfxlC83Le/Cd/A2JhD0Mii9fD+GatQYq
aL0OiZ1PknoxbfKy+Cg172uK6cfXlkFYaf5DwOpgGv7RGNNNaoLFJ90mH9u4lodeVILwnAAFZ2qD
eUo/KyBjfI6rp6P3ZdD35eIMW11mblsV4OhB3phUzPfiDJ0PuT2MamLoXQPMmdASMoxDgAoZZHIA
sClK6vwuMHSQoLr6Umnyn8ax6KZwFw7F1vDVN+C6g1XTPidxhv8N/D9+tf0BpgoWbHH4MYZoNXpQ
y3NgGZ7X/5RkP409oFs4qi9Y3NSXOAzJReDZJqPTdCc/2Vb5W8hVUNZsfUAPT2GPIbAFdqxp6XBQ
fkFvssNP2izgmfR7hhK87BgJLgv3qnjgxTbaHfQcaWDtgNs8da3aLIN6rk2iR5tlxz5CICQFx11E
12GMz+CCHueRAiqrHwJuDd8H1WujiJXRGDMSvHGi8L+ynTAeTw8qy/YSozW7P5Vav41oCMRk9nVP
Wl2o9M130lttFk+e1n02viWqosgVWevKGD+9SP0zBgvNeOdriLHGg6UZ+2qdFmS+QVegL7N4+zTL
d/hZYfM+/JRZeBp8QpBIMhEKgEJhAhZuNE//yoNlm/QwNhOsQytIiWnZbRYiYNdoR43udVx4f4Yg
/gBUiLdtiU32/NzyECPbfpo9wyVHTV7QUzvUYf3BLPKVp7qZxnkzdfVxIeDD9lvWM0ZZNA1v8Qzn
dhrIWOvg3Vv8hNElGUFCKjpOCJAm2oUMYMuYIoDFO2x89pBmoEJQeocOPcyaAsed04NHNJsWdluy
GH9rF+A+2TpE1PZr8RBGdNtdE8UHLCu3Y6qOnoDHGqd6tiVQaLTCOBTIbL7IjmS7bNuavqDuXZVW
H9xsPlfCacvQyEIOueWFAu79frQPYaVwYtHpc2Dm8lAGIy3mYi+XxO8TSus/ywQiy02WXZQ2VOUD
vbXaIK0ueMopGU2dJwc/cT+1Htm7XP1gH0Cja0EWy3ir+157CPsC5BsdvG7Z0JL/W2pGhbTdgDE1
AoxWF1IVOt5zGUs9CuM3nZHKMOLuDS3ik+4XIAYNrFRK48VoptOS+jiVLVgjISjvT+Oba9OV9g2s
wFsvoqXdgVBiFhV7zd9cc55MvCtYnHc/RQKqHjMURdCsyH17O5v6tpeeUuFWHFdmEbKymkXBlpXa
BzCboxuWL47Y+mgwFsMxO2ECuw+IIppOhu/OBQ6GekkbAXT/5LzDJnnWx/yfaQ7fmqVhua2+7FQk
NArZohgE8OvNYJxsy/4vm7JNh8JY6yBwnIqxECeypj7A4KmJUFv3fujWvFV1etI9bZdUatV3pNRj
VzzLKVlG/3np8n9JML2FY3enSgXYN9/KxjzqMwqJ9NdcGlhW6FzlQ8qpMmCZWrR/u7Le0rCmOUXC
TEUA/H5tECj8iM+np3/1JvgcsPkkecCG215HtrMZKShnMhLJmLk+2LwtbKwRQi9HPcBBdsZZgZ1o
+2X9kBflYxXirLgYz3PbYOri0saGMZ+V+1nP6LmF15LulJyA2cyPrtajwutyu8TPjWdvPCDATglq
WbPAv7WQpNNT12Xvgz4xSeruv5EbN0gJClPec+UX18DO/ozNDC4ezcGQJrsuSHdPtbA4qR9zKOBG
9EjxT0mY70wOpRUnzymD3B5pcI/spqLW8JvypQZIiNLkzjGmg+bWl8kYrhn7EwkGb1c041pKsywv
v4vIXRElaKt3J/n+2YjgDdWOSW3eWM5FBRbHONp7ncKbZIlxicRttfDP0zL8KWzrz2Cj4AHBOkyG
y+A133UKrzrXuw+9RbnICvpyb5vam00WG3bNlZHIN7DEV6rMXRcxOEMZ/ZGBybKOg3jDJrqjxfeN
fNJdnkyMonDppa9NTw+FOEFwhuM472yvfmu5EvS+ee8wE4NdDfmWNIfu2W3Wxm/kni8k1dsgM04N
26NKrMvQ6biOuO+VxdfRSKarHKY5kur+eCy77hRO8cVlB2dmutd7ezfH4+OIpm6UwZZrwYKyPEic
MR4GBh2b2jdK8xUpu7pCnd4FbbOzq3HrjMsptsoDOOJb0Rsf7cSN15BsespBO6iYTjljOgDXAILY
q6gybFQENS/UzoZX7jIj2wTBfKaIPJRle5Q3RptlM7AaohFd4wea0lVSsm8N+2wDwofBR0oX6QfZ
fxWibFIqS1Up30huzCn0HxMjcR6ivMaQzbmrztzmi7/lar70xPjJMi7WhN6dC6U612Ih5jp/M5zU
UgR2ZA+kCPeCS/euVpS32FuGn8vs/VvG+FAy8E0i998gDI46wFMJjxTSnrtUQ0tmPdUxGk+DiaxU
El5oXPb0jeQ+n+15LRang0KDPB+Tf8OYVBuJqLU2bQKz/YZUeZceuNzDMYcW5ZWHRnuZAfsV0mDj
nhxcNqpbS83FLWBC+q/VtOtCUXSL4GMnDOKZASj49vNBzEYGsnAT6H1ncR/hTKIWfBhM2rxfDv2k
uBxvVaK9p950lXCydDHK497eViG87+6sFhh67Aup6eXY+KNwHdutwe2gHPBXxY+F5Ddd7oUPic/c
3smq75oszTeB8jaA8WlpS7t1JmDJA3Wt6pjlGe4Y/Z8MwdNaGZfZVjfg73gNwkGlW8wC7rRC/y/X
lyu0RUqlFooprPaZPmkZ/9ZddQNPxtQoh7MNU8xV2wUk6+mWSQ3keAMpRg/Z2/tvlePBt+OT6HUK
kgvnZlxiiiV7MKO3HoCLhFWBRNEihj/2lAhxQ2LOQBtMOzcDOuJCXTAP8nY1DTpTvcmnXDyKKLaL
3AJZnDwWU7pzxxEV3RumXn6mMLdp1jYqW1W2rCburoZn3Y/6qzRr5VhPFVhKJmgkPUcUuIgp9GmQ
gsImEcFouqP5RN8/XumJfqFTOI31g5VxjojZFg2Wqv8p/G8X/goq1aCB04d6MlZR+KPVt2y6g7Zb
o7wIeHdh/NpDnIPm64SPrIrcCLJgDu3TwTIxuPkr38RGDoFosALkdZF2gEliTO9QPB5+w2AeI31F
rwhM35gB0WTR5tbkq2BjxcaIYm1btNPdIieSn2ubP71qTi4F8Vyj5R/NRyaSD3KDmFGIazUtF7Dz
PAJ+sjMxpOEiJxVadXA9FF6yeY6mSXaQ5udYAMS2yzUWmKtuaX8TMycK8BxDLAfLq9z+I6dG9+d1
RWe9DctTj3S37BLMwcOoO5Vpe7AD5EtITehOytnScn6XYdHygiDpW7Z8DoN1LVJr5fXqgPQPeF3E
BwOYy0NyUmO0Qs+OPvWP7JS6+FPX3Vo2UJvOm4rOmMz5wWw9yNJx+kSsOjMMvitqdnw2kUZW3byX
VTXYkuhCuxF8NcxemEiwqWTN5FgTsR5QIfmRq1eSHJmBBMi+2DNCTxW6EEyWSHBVh+VI+C3vVpf1
X76T5Gz0RM1o2Dcssrx5VH9J2EAca2NyvoNyPNS2SXAO0SFAgr/2LvxiMbcbA1/citxqSi+h+V22
Bk5x8ZqZxRgZ+6HXUKcdyREn9SiZah4UB0WhaoaAvGmDBOqu2LlJrn4T2VDd5Sj0XJZ9PgFnwCW6
DA/9QgbIduQbsO+JBTHKHe3OpNMNuNsymLj3Lcy8FtM9qldHlfdIvfRtBfFqxMHqRZ5axXIAc9zK
nIUmKMKvgPUB9Mm2IB71nPAiHba51vH/viajn5U8Jmkayh7hTl0ohjy8mBNF+xNpWw63REOLORv1
oOwAa/iMbXXxW+PaAYt2sHYJiw0bJrZRFgYw0Eh67jEc7IDlFcVzDIJb/WnDiXzE2mQ6UqhKWwP3
fZSQ4ytvxZOR/ZQZ1kFOj4QQRlY1T7KGgoMV7koCU+8NACY+5Rm2FMAjYFfoxhciCkSIe1f8yPMe
Sci8kpsq/GTkyH99n6k8GhD+B/sootcoZxT+jHydCAOohrWZq08xq2lcRgzpJWiBSy6IQCSQkMhx
ZPPqhBC5aHS6BsxuQvJTnoIcUAYkc6KYYTPH5oAyU/CoQOykg7D8DeXsIXUmAJDUlYSfPNIejOCe
ahFgWBeQABNOZiSyBlly9G1ESsXwgSpWCiU59FxIDcZPufWJNttJ3pAaYW2xLXCjkS1fUSdL0FpG
SyKhXCJyKtwI3Tld947EbbpRd5y4YAPR3+FrOzQY5Jip+jpy99T6sh/n4ECEgKXADdxx2viScRTt
JEpY4CX0fHxsKvvMrOg3fFfMxyj8ZDfm6Uza013YuUnFDtATcAMA40I6zISqbPGfpFRg/8njTjsF
KQuiNJevXPuyBIbxQeiISsD4fIkCbdIxBtOIjqv1mbD4TYFzgsQvjhKnrqLCkUsq7mdOP81GD/nC
gXGuRH5a9luxhOsaH5bulvM6QYqT2CHDP56cuku0kTMWD1C62af8rcSDRcpefPrUi0Qbk9eKYSjw
Gg25LNsHgN0x4Ooqpq9B1NdxCnfgKhAbBvasbJScCzgHwxKVkMe0irFhhsXiB8yka0ZybQ83u+Cn
eYbKsg8+kzjBkfzfrpH4xzlw6aXL8zMchBzDRwkmITjmNo6vzgCbEuSRT6tBWgqu3z5A6T3rhGOA
CEe3s/5kIQCK5bPt5VgYefdGzCpm78znDy2AsAu8s/IaFv6jP1bfvzeKUcOB+9BcdxU4aGQ6kN8g
svuxefkNCc4ZjOfe/t/gaqlYJBemdYYPHZLCK7o8tJY4bv70mGVXSea4e43oLQCyhc7USY56PI/v
KkxPhnoj+PPBEDzZuChr53G/w6Py943ldMs1zj/LCsl5HKpsz65arHrngbRF0OA3DpB3IhVroOGO
1LcG3JCfkc3IHxm0NkkNAj0GFQ8uina0l6ZPDG8JZLx0HEAlxDJh7vJri928y1piEXiUY5bSVKtv
ckRlUG/GZ4INv8IBgjWCcC/eiUQkGHdYH1t0g34G/ANc4M+Sb843flfCioRkTglbNU/Km10CbmAn
lwRO2PobrUD+MKr3QUALifd3eIbh4B6kWpMP4CzViuNAVwNCOI+OjtMwVDv+ShaFb2gaHyHftSYm
igmzBDTP/hcAWyFF7xb3Se6AieBBXJYd5gQfNkw5Xut3V6s3MeudO3WSqB5N7WPP5V1xXTuEFCIe
9WOwkSDccgi04EcbnvW8u9t4skDBfPTZIvIOoa6tuB0lDsl9Ku8kX1HjzOv03fLE2zXavA2D99lB
kqc1AFHdUxBFDqUp21x8bRIfiy8isDOPv0ZpCRZQM5D/aI4e5xkRRAdRz4mxowiCcRoJmstAfoXz
thdsZ32QEqLQmJ3OWvSYyhHm4BMgZqc9irmQvDtSfOw534z/oi/HpCpDlp7XSvW/vE5ms1ASYSQJ
kd+wlXHu7PgKdBKblaBERQYjWHpTlN7CLt2AOt1MbGkfgk47jSAeCVRsOgP2Ra26tTXbrx1JgOK2
5YHJPnQY5vdd8ShhVCtRr6y+5bL3HMqgeNlV1PKy75PIuxYhOr7sf1Bc5J39BGaw7MiLI4bk+sHK
srOXIsTJeZBQmvTOkVtDTq2dR8ApyGT8QAks40FiZOBgNo1lGS8qoQ6ElNxusAZ/k5mxta9ywehF
tVWE85h8WCJKasSkL0INu8hWkThYk07I3Srhgpgkbygxh+fzm7zaGSNl4KySxRIVGVruZRoV0zXM
e3o1ZbptENiw3HYtB6nGxGSixym7QaJxOoA5b9fKhhudOQfZaRrDOD8xT0sPqTYqfhMjdJFXEac3
4MLI9HsDHcQn7wB5Q74p2avE1gLAUcW/yGPhzEsAk7dFRwOuORoEfHIJuewIaaxM4OBZIL1d7rlT
bQPd3jYNir5sOumtEvqHmnMT6EcvrbFAC8D5NGQpCFuV9qrumZxV7bVINPDLFeoAJDfp9F8XAiAK
Ed7kmGTh8k6Fx923BKDqix+5seX+WepiW5ONGx5eJ9yaklsQMn73Yvgz0V8QZFNJPxVjVif78Lxn
+bQAUc6V5z+lZGdM+o6Spvg052KsKzzLWzfeTTarTYLZLFgxFhrECHVrNDR42B2xUbzyegLflNRb
w4hFEpuIECcbCpzYVpaJg91RnUhUkJTR4nKXPcielrTUYwCi5uomW6AhhHlWsZM8R249JpRrjKgk
NFAs3v73mQ0vSw3/gjSN67vxQQ5DOfbUq8RiTrB8ST16+/0w48SMFtYo0SWKv1RvHX7fxewvkrr0
kXMgxcmr7E9BPugOjN3Zqf8fmyTndGJ7ZyhvL8FoomJXbLgeDy953KGGQ/wUruHm4oRhiSQ+6nbO
K9rrVGyDOukaKyhL1SC5GTu/y1Z583bSa4DIIRkgl6PcA0G5rOUdWrJR3rQVkmrx8xsIaTxzF0hC
tzT2axhViETisIeqC04GU/gqOUoQJMdsCfaRScxuHbKQ6K21tIMEdFOl+GDPJ0pR4AzPUE4OkjnL
xo4muinct2jdcop0cxOm4y3rlAhi3hi+CDbxycs+TKvbSFwtdP8k2WXevIee9s/3dcR+tWHf8Vaz
KKn60UnSL2kFTa3itKCeBfQYuiJjQdG8ekla4kir49STJ4jX+JV2XzSHqWLRX/sgekPV6goNpFgt
QEVWCBJC2YggebZOVAOVUOewU39RGiOGzNzvfTg6Dz1GQXAhMl4cLr5enpskX5DdmxHiDjPtPTB4
TmM9I8oaKPexbxcg9GVNXu2BW85dFLajEjW3xTIKCmv/i/aTTqXqE8NmiF1lVGQkkvX7aLS3Io7O
uWPR1A+RxxXjnwJXBWTE4gLjz/SzxmUP5cilfUzaojvHDpSo1K9PiT/BYCgR4pp3Dlw8xotlwnvq
Gk8Pp8IgMPd1tTiHXA5MOaGI2XkB5YPXLbdZcGBL57QrPTXRyB+J0iZa+tRXYtgrrjL1f0Wh5QDo
q63t/+M23zMSL6xTQfwZTajhQ3RU4V/IYmpFmqGDr2v+VFp5mgg4FUgrDT2DVZ0uz7WGkvZYAVxv
/rWYSwPQIoWv6QQikKBQlHUpgGa3+rJsiDmeNgPmtGPX3TldvgNUjdlSo/FaaTY/5y3PFlz6UxAC
/O0d8Ht5c2siYDmSsfYe9pzo9r1h4A000nTfWgO0ezNyT1Su+c8ZoaDULV56TRG4O9eYxm2waJ9p
jUqzNnYKQVk0VG0oIYCSz4vPkYvnr1HRVpqSCbsMNwXbllQ71wcGwWQqQqMBPRCfQXiTAzdb9GXa
azoyO6NGSO/Uvajb1z4oXxfcNNaILp7HkIfstDqFuAqeI6EmZXTU0YVzPqDz3I3M/Syq6k85hsXa
aUsP1VV6pdW8q1T8jiQRHrTZZNAtS62dD/0MOtdr0heHzEr/my3/MxHh1zygO+Im6XBMkImjlkTq
Gz/Ce9SjrBUZ2lNvooKaJYXazlxiMFLpHpog9m2EY9ZGXf9pluwN5Zv/GFk84vBHR0WvPzW/eNOn
yITvM92yJn+qMoYXRfcZzMgRGjpNTSdIXsccjY5YT6iiTTO+xVrBGLrkSWaDrR4UiPcIsCoqmNMl
K/RbPnBrJEbN1Tgiv46ajD0FOftsQhWsRUGr05+HhTShrvKXsA7OGGEhK6MXz7rCyS5u6/pomsat
tdOIHBEsz9BX7VE5eBsWTXfNB+OlSiD5ZmZGQYTI9tJbq8W3M1I9/xIa5lOhFfFpscCspQoBWNRp
F4WUuUujvo0VnoZg7t/RmTDewokO7ZjR26Nx9FX67smMOjy9JlQItNr+h/wG1ZY59PBoFLPM0DGO
Sck8LGsckCg+Qlupv8ZsjbnlYlkEU/QJYp6fF+vhQ7mAghrQlqcp/txqdLI9bbpPlj+S5S23ql/e
50KjdQz/78EpqQE6hSVmE9XbIZi/i8A7JXMJJSUA4R0DwfD95Rz0jgGBSqctOKDgFsRfUaZu5uje
mn4BDSoeZ5XVAJ5LAN0vBsbQU5yC3CvziMZBoR/L2mVW1vdBcR1tnNm8ChJPYXNP49tDG21Egrlu
AuyJYC6/THGlE8l979jPxVUDuoNa7ExZAlzrCWPydjWh1wBSxHDWkE7wz64TZxcvEALKIsy3OVAw
AN3s2yzQ4ak53nfd4q6gmTiZBPMM+hNk5bpvwmSr194kGhfuyeqRD2JZEV9D3IxM7idrmNm26Pyp
yHk0NP0DP8QMqSsNPPz4bZbRK3z1Y2zF6PMyeG9inRpdx7O9s4ID8jIB2uXlsak6zEg869JFU0kr
naIesQXkc3rzv9ZFBySF7P0A/wVPmhxogxbTll3yhV46Xm86wnnrtukQtQ+MDBD+kh7n2rGljbBA
oDF6ZuFoLcHWCB4sY+73Rao9eROab8ATc6NiM0867p069yi3iVY9oLICOT12TgInLWzcH6cq5LKH
Le96ZOqFPtKbtBaPq3QoLAvmcaA+Wg8bIzMZcEBXtNeCFMmTuLfnW8GUHWqqpb40aMjrrs8oDatK
M7aRN4xv7RL0ZFw6CnTJeDcbK9l5NgGPkgKZ7hGJgN3cuWVJwOjJKLHK0s8zPAsmvdBpBn8S7l0V
HzRtyhgmeda8mhMruxZdhf2EHbohYixwsUHOW1ytWM9N9wXXHyRdBzTVDGR37KXpIWUASADM77Pg
WgqAoWtxT06s5OiU6bR3HScApJoAlEGFD2+AVeBHjKbtuSvo2DVpeg6Q7EaTAO7HuraN/7LWRJS5
C5xdixYvTb1+oemn6Ue7TybGc2Z8V3qlDomuWzsjrhZUb1JnnZf4rya0Rg9LLal6qgVnszfHcOV0
JWchKMik6Gi1Z29M6xokxBif4jDDHL0pqj2DSIZruVmi7epW4T32jJR7LTchNuDHcGwzqwEO0uhf
hVe7z7XTRR+D7S5fgaW76yVHzqo0HarCbEj25jyALapLV/9K3Cz6rJGk2btQH3EY0ErzC6FtJIbS
GaFoN4ceNGFWgwqTpeNUBLbX6kyFrKKNB1O4gLbaNrCryZWiIHsqnBlZjHEQcp6T1yOegbMFBLQs
qijE9dRnwh4V5r/KRHSsSIvmyXZGntoU4pbTsKUvMJ2a50HZkD3sIJ1uA3hQEEqJ+zb1Wvcx0y2+
VmZCx7/XrE81cLU2FsR0fwIzYkRIjo8uKC0yoWEbmF1x8+d++VupCAmssAtdslInOmDdR2bZzz1X
gM1IkAUDpof2R7y3DHSF3Kn8biaDEcdsoXaUgwi2Zwv99XZIn40OTr+GAs4qicGND+PyiONM9w/H
qwyxbUeL+pUaNThmyoVv7cT+aG6mxPRwHs1mMj7HYLPjd4Xk7Vjp+7Iw+g2zYrAu7kDd74J/Rr+8
mcFgNz1xK2s0bNLCEKK5GvrsOk/mj4lh5QpTwOR5qF3oIVNp/WAeOjF362lJT0W+Nn3T25hj8p+N
ho3ohCHlkokWCngJsmodiwQ/Vx79pKEnP6hBNjLADQc8ovG/yeNd72E5yaLVD16WmuvJrjSURIP5
cez+jK37bqh/PBS4gs/9CHSmG0VH0oEhx7V8arqfOUcccYyfvb6NriZ1F362FJQYhtODnSbMywVT
BCcQv0K8uQDzX9LUuSGmtZ7aQj2YGoNscrzayN4Nt0f0dArorn3wvtDD3zuDDlpgP5Vc7BvD1g+K
mQka2SmyV2zB78J5aeDX7+fYXVOpTwNBns/JdnnwufJTcz5ouba1gY4ZSKfwqnQJUG99jdoSrb75
aDObbp36oCvs1QbvXM8/FjCKjm5FgFDiwGGnRfnhtctb1M8b38bnARHbonwbyBuZXgwil4JFTcPq
OQ6WvR0eJggERGgf0N59GBL4ZxUGO0sm2PIHXB9+dbqQWq0oDtM3EwluPwQeZCNH7K00mzZsxdDI
gwT4J4FViUjqlGBMQ9Hdo8ebWRYilvSO3WYzo/VIDh9ti1Sk3SvvNc2uRjS/8ZA8tIYAUfpb3Rw2
pq0fJw83Y7Yarl07+WSGlbzEWCbY0auIwPAZfA1fMTvzbhV6gI6GJUqF1ICl/pkl46na+xSCD0Xp
W2nMG0zQz4ubUGyHK14CBALzh2EzRO6H67bPWBShJ2qdgcatRKvSyBXg9QQtq/GbTzfRLuSP1sRn
ySFy4YKCYtbDEsebzk03soLy/7/wa7gIqJ+2/K9Fs0iPv+Q1Q5QkSnhUDhLQLVNsbXjv+mXbhzQ4
kVPpgZJR7HLdWpsisj5KNCxTVm5Qr5MFSdJCBSKYtxoEFDtB14IUfeQjxSgBGQXEoUWHOhDctKxZ
4zG8tiNmHQV0Of0tz6NTEKNo7NjYHYPUnI+IvDKRRcyRQsW621yQ+ThjS0M+Wjf7eUzuZuUcCse/
F/pw98CKlnnwMUe0Q5HwxsvZbxEG7hoEqKOX1ETUww5q+pI2x7cdm2MUo7/VTH/NanklCci3SZsG
KxRndp4RbgPUJ/L0iB4NNgIIr/UDQDsIFP1VQ9NjGPwzrJML8iV0f+mUonpn928ldvCV4kQjZsjd
/wZXd4+s5pcd949qmTFoGBqcQdCM6MNwXfB45KeT7DoSE4nSJ4x5NzbmOhnY8CmONt3YfOt+irrV
BBZ6gfJvgmZRrNwrWcwqJhMeXP+vcu9YDT95fX5Lnf5uYr/DUpu9vTGc7N5UxTcF76ozlhupNlrR
Bjpn6AvLIzGrXZDIAKT5qpIaNMcM6BHdQYh3RXos7foZ48+d40L40X1wTeVu8hkXuYeptf7KI0o5
TCZtyRBU+qh7+94CG7pQA6kbHQXu/+4DsOOKnONi4+BiZh9tjfxjVuPMYTJEIkMcKwxEccNlXUQ5
VpQg2amjp57YGTXWL+zOhU7ZIC3TxHrl+1Woxhnog0fNV+GgdkAeRrXy4NRImWiKsR/ClXzmdrD2
DjsnYDnk/8XhtcbcaESuAONc2Coox3BMgx79zCbjcSiQAKCc1Zdu1X/gxilrfkRu/0PLZnR6YPyF
h8joPrgiOGkZNgkTk2a1RS73xHpJBHArxL+hHPyep6o8Z/EzDfStMqxNpLIdH94Fzswf7E06hEeq
0e7RHoyLfBH+elbthj+81sMUcGGnospYgy1WeIhrL07S0lbvIjQyRlBcrfWKKDLasu0V2SIkV9DI
Qmhy4/UItgR2/m6Ff+RLWxZlgNcnYpiDTcQ0YhjJm2gkhTf+HJUm79mFDlqqdH69lGY3f2ED+Xgv
Q/2jtBrI+ybDJ6NAvvQEgLu+ulAAfoqo/ZviCuLl/+xl2rEz27TL4Zu9Zoiy8iuzV7zl+l0IpgA/
noN0OY6Ztk+9+pN/hbd04F+FXJUj5GopQEPmcOOsXWgkI0pOZqoXZ35EqLY2Tn5li1qb85Rbzrrj
apRjknTT0YUaprP1UeDmd0oH57ssWGXO/F8c85q0XRcjmc/D1G26GRELTIqAZPPHQKW9qgamtGk5
nRFV9bNp5SHPJG7B8loq/eNQprKBlo0q1MHk7oWmzSw2vLj1VwyX1/4fls5jOW4lC6JfhAgUbGHL
9t1sRy9uEKREwduC//o5pTeb0TyJpgEUytybedI/M1Zas0DLqG4+ONp1WI03XEGXZOjJQWq2YxS8
uk4NEZh8x661JgRirQ5PMEM9dXMuPVrT+BrP2bGlDUHt+x19TBDyhZlB9La2A+u3ekbn0Ka/huJH
R7IBkV1J/radITGp1zFj3izGV7P9SLjf3BAdaTYJE/QLTCMglJoty9j1mpekwdyIJoH9euqam9Ym
0oEv5qm3jBCz4DjY/0h8Ix1rBC9iNuO2C809UG2nJQB2YCnO/zIh6ocymLV+1qllrWT+l4VFf8yc
0h8G5w3BSqwDYpNFzPXpUc8tYY/0nlLZwrJhBTUu2B87/w4guoUsDm6qVvrzqJlyJ4RWPlMfpdsB
+UjZ/eo9X7tWLeWvYy7SaQpCMR4rAUiIQqxR3D31A5CNBRKwi0MooCMv/jR+BvDkmF/ond64gRMf
aJTZIYOIG9pqrZ94LzoiYbEPcMXcMAA4D4H/EQ/cQhJ1kGU0I01BhZiY6ZNR6rbgXNwfL3odG4+o
DdRSNDbEX/7XRK2k40mizACYedRfGVgLzDFwtmwXpkJswG7jJ7WWdx/oNs0U/bj+PWEel35nuVWT
uOtl3sq/+QB+8OOkpAY1v8dMJ6BnG76CzS8/RL9q+vGSo8QR/1/wh8tTUSbv6p31ZWABL7xXGZl7
KZ4sizZzuZVccQsEyLW78+IRj8D9YruHgQEi94e+4rC+Yb8/5hRdfLhoGWBeSw+1RBkgqNAgzMse
mfmDZWJqcwRtaeK+sEUT1LnVk32fDis9DvVH4z4NMQkGWbTlIyTkUXGXuIACokkOmlRfsb61A6Pa
Ayy6xHS8QXMmLpuEUOxF8vNvTHE7WOPpOFMVZujyMe1locuEaL8nAzDq1uzwBKHovFrcGW7BEqL6
DHb8UXqvnWusGfX84kDv9LE86W/xAgrcAyqeoFEbwSiK2ckijeAj8lD+e1A5lX5WrwneK06wTZ/S
No61GBYAoh9eCvsdUXtM3miFz9Tu5JGX3iWjODSjw9IgJJXILln1zZeCGbbPXyrh8k7Cp7B0+jo+
cceKd7GQj042bFC8vTE56Uu2DWbO7l6wO1dZ8uIivsVdekKYD9s5uZkw+EfbRn1K15a9g56eQqsg
Zo7qbOOdkwXMBjMKN5BlTdBnDJzq32RQjybmOJ46k56eBsZuoTCtwDDpsitxJEt2ixqiI+cKfzsr
ao9HP13OKdOtmYbGdmYrgP2wp4mJg4lYRJJW4nVjtydltGd7gLpGmJoGXiiGd5fQwkrDm8azc1cZ
ambmYrJ95uR01U+C85DLq4BEDe4x5wrZ6RHOCx37iEIz/zGksq9nZNnZ96EeWaq2dVPgmwxRJJh8
03ZEcLzM6S329Jj4pmd1Aoexomq349UPmNkHbmwgwmoVFKBrbAdc8fjJdDJ4yz4IPVvPlCqM3tt5
5n65BOHW87Xuk2BtlsZqEP6xjHHrAZd7CwfCJusxrt66ukku/TxVXwvkMWLCfUVPDWIExfTwfaR4
hGV6Fy3xKbCTp9AZ/ugJYcAcwpntlVI88rF5i+fqVxD5lBtbi8J90ZFMNXbk/MZHL4uZRhxaKfHw
SJw9K8cEcE459dnK1I8T2O1GmhVJljSvqLtZlHdcuZFVhybBBydXDDx0w5iBzDToJx22EV2UnQRy
8dxLwXUqn46CT3YFws0HSw4H+tZv4DO/KPdwSELCRnUypTShg1WLdx9FszEnwIWhZawcssv/sIej
Oe5zWJIUPHMQQUb5SCn2XW/4UFW824Z9KGke6++fUqzyFbY+IO0UsfYtBfjDZLOTF1H/bYngKDz7
bMbWrQo6EuvhegFoFeyNsja+kggXrvI0IBHZxHFv2uJhUoUE9WEfCFwnAJgJFgmnpAHmXq3wTx9g
QPP8p3nWVTkaWujeAP6uS10awMZmSyhJAtpU4ZExCxCE2A9ZvogqWedVfOcnmPzqJOh5SOla3ydB
pO4A+KobT6M033oyGnguiKXyrWQXiJ0BsAfscWvCzReth3bGyZpoIwan74TS1lNTgOfKDeMVrs7v
phDoDlR5opaDvbRI6OlPe2pYu7wnBSKvm5fei9+9JoVCEJxo23/mZQM4qD/E9dCD9i9eg5z/Q53h
V+lTQBJDew59sFlK3cjwem3s5ZZiRqkHcS17yAyg5n2O8EBssHET/CH7K8Wem0c5K6iceGFAZcW6
seyrP+XrtneIrXFtMJyLxzmNiPbDjIr/QU/wxAiRyOQQfASgw88o4HXoiCpUvUnlrmv0RflAjtLk
0eZl1INK6P9Mflcz4xe/hj64m12MMAbAolbagiXuR/cJ4mWMqTHNHHB3UR3+xWQVPoLLf7UBmIyd
R58lIIsvvGP8O2Zmdx67euNin5P2DLigPwQQ0qTvhifTcl90F6cOmd6raF+HKaLx2nmquFtpP1TY
btQ1aBlQqN8pecbEGVY2pVb/q/TDD+kVX7NZ3Cj1bTXuNKmxoSE6Y7Izw/epn586pWUwWX8JK7ZC
VROQC+1ZHfJ1gmssfPmN8O6DSS0mWjqkKY7izK+uxoSvNhNGxPoYs5MDQtWVB1HWd4+TolANjJuS
V7TMT308TqfQSJ7yxv/rZcOuCDRsIJyotELjN5PwdXH7Q5L7u5SQKVpiwdHKzdfInsgB9z/noHgH
P//odwW4DyT+RrwfFQ7ZwTE598YFn82Q5OegJWoNAc0ZN1dfHGl0bbxWXgIimlie8vFBLM5Z4s5e
aPX3FagxOgmcWt5CRGo0kLZum+z1v4tBnqKKeBnDFwjo0TTlQ5kCo54PwuxPKra+MfH/SNtt75wR
D4WFwjRo+3encM6e4BZXJg6hCWlHA+PYhDjMQ+59scPWdE0895jwCic1fLgZGkOR2dekUxwYyLG5
TFQ8Lm7r1+xC5IC/GNmTbYpXB/b/w2SPBsI1tpmm8n6rjNgRX1q/A1nc+sgnq2YQ1Ozb/i1GjQVn
Uu1817n4NthqVyXmHYXKeEIj4FNdEneAMl9qrm8hWX2GZIi6BKvkPj2mKjhT5Drb/vwmq2juqJhT
+opt+bdwnGzaUKQ0Pic78okCDzP5HsMzMqxlFXreqYE/lVA3Sdk0EchCtYhXLBsYW9TjvMRn9kSH
M8W7kbFMOMDVd3SeDC+yW73NXbBxhmU99o2F+JN4H80ELJ01TvddwN0sTODGZUxMjkCDV/eHVC7I
VdlsdxbUxsa1+HRd8Ez59VU4NsEiffBhe5rFyEPWQIaoqW6LZZ0poW8rfE2OQ8RbbsHyk2w7TrCw
CEBQWo08DWRhd43CPKSi15IGEHSO/jI1YUeEbJDlIL3iP5ldcrSYkR/QbzJlsp3mzgKoHgKEhPWe
IORsCQ6M4gAp7MymligSYaMh4kRXmtQnnUai6ueMZXM/aA0ND7gEXYnsWWFgYV377myTGsukMxzM
UqCgRi62CgybiN6a7gjxBvAqYCUiTYjG7lDOPs7DsJ53shpCb9UskbkaZJFlu7ylq/8SqWZGTlv/
ao0eJLaL8q835olNQToshIsXRk2jyPdxbyhPevcwz80zBqtlOhMpDwfZWFC5NgOHAhdFSIwZ1WSr
aCRu02yCOjUFZ32YFwXG6npbO/1UbMMs7RDUtmo/9qW986HXvKMgr7+EbtmsE2dh19TNYkMBYxOw
CiI1EMAdgO6/ekJiwVG2g6KajAPeNtyJaBj6ev5N8c5/jK1w3CrkrweYactD1MXe2YrVj8rd796h
oaZmnDGDAT0GUpxuRbHJHCsEnp6Y3uyi9c51gBCI/sGwHuHrwQyVFYM2zog43OB4atcmaMtDKKMR
zcCSWN9BHwgF3tMLtqhn5NWXNgJWU5CaJIcQI5+fDOuiJX+HN5pYtqFlj4YuGiYbs2MsM0yKGday
MJAh0DUvfkw5uG2csSrWHsDPtYk69D4PKYCALKJxQgbz2zz3vGFVat1KWqUs+PEPaH0yTMe5gQEb
Fahv4nLTgqyGh8B+jBIs9NoR0fVEl96IQne9NAFJxfFaFHjCOteKqdkQW+RLMmHmJOnWrmGjMh0j
59r4cL6TkAKCkBEVvzSRv+bJQzNgG+kjihl04UEfsqgNOm0XbXaYEFTL2YRNvUwMxl4TWWsgrs3D
UMc/RFPTdXEkVssROE47luKPNRT1c6XFNRM12pMRGThO0C3Z2BfJD869jrnSJ8DPS3g1usALVrUb
2z/OkgeIe1gDIaLTlTeD9hA1EvkdcItVWcK8Z83qSRbJhfPGx19YX5jxqyUtbnVIfBGpHPKFDDS5
HhvbAl014jAzuuRSOX5KGaeMGzQuFmxm3wo+m6wZnhnR2FyXVO17mfsMpsonzM1fFKVNu/hjB1Cg
WtKPH6h8IvKky+TH2wWhg242DQ3ieqcD0hgP7YeFXuuWO63Vg1nvlmd7FtOmHC6Lead/RxnHdzIQ
CR35Q/MoPw1gZxYYSQA2NkntOde3s80CO3FRWbe09uiDVKByqAN47zKMeHfcSYX0GNqGtsGQsCIJ
hAEPWfQHOQ9nvwYJCOFxWJeQ1jZrn7v6MDt5+uwu8/RpQVD/HeQx72tMoJ4b9h0+PoNwTyubMBZN
IjmoocoPaZJM+8Z1yo1IRjThRqi+soYCZWsjOcpGjvVJmyTXSNERbFni4Me43eMyxxka0SqdnWfh
RR0E1Amm9KiLLmaTJs+mIbpTxcCGArEs5zrJPTbL0JYaqX5bMHz8qajJVBviasTS5mnfEHVU9oTW
U+vSU59cPxguQRLHwy5PvbpcRbWC9Ty1Js0QrvmvUYkkXIe+JP1oAjm5hScaPBmilT+VSotXc+72
obVQPl9iKvRWtwmLHDZ8bKTV2mwGE/RFk/bAb0wKDxzrz2pCssWeSQMHySvBTdu3wWuP98NC1ags
ytFj3xNswSL92xjG+bPv+hB0tbBA22WEFtJh2VTFUCMmxMLpRsLdMW1NV1K57ItQPu0Qkpk4VfSU
cpwFOoPXfrZxOO5nexF41mpakokbnXIhTOpIYiLzB4PXKlfT8BjHJdqDOdDLwjA74aZskCkDtPf3
NMChd9eSZ1tkdO/nFJu6F/kmZ8EUGcXoc3aPPbTwLegbdwmmU0zH6TqNPb6ftuzWHbCDnevTnHP6
psYhgAG27yf3WkJ+2A7lhPfIFeS2usRfVVnf/ibTg3ZzlaNELkj+Sci4ouiiafdDUO7GzqJmw8ls
PY6ew+7Y+4NWtsOo3jrYPBoHA0vxbwso77mR0evJKDkI0xnplEReg/+0rk//fgfx8Ci0ayjAnhGU
pyotEo4JuU3lW8G8QGO3NWJ+B0EVyd125vRPynOBm10O9UfjFsPebJPh6Ad6/iSL92KOyVfn+BV9
Qg8v/RJXV4OZhNqZlXDe9OP5QI8gudTd4p8ToeantLWo/ywcbTcL1QuoArUSb0jnaDAWJRyd3h1f
QUynJ1is8xFcYwxcejJoniJg9+xhuVqBG1N3KdhfBTbNU0FWKZ07R5z9BYyP0dneLktneQsqIz1b
lRI7izb/2uL9WhGNhJl3QSUZJWx2PDNCUyqJGQ96hKGRYymSflHqsUEK6Z8WuXHIchufd4PvdDCQ
Fk0LtLl/5CDisyvqVVq2a6LuYXxDkXFYkbOm7shxyenP/uMH6a2Sb3P+H5zc24rEKbZeUQOOTmK/
gPtKkz4A8EFDg36a8FzUJBkkwVhECblspOUFZiT3LWGG9Pfm5aR6ImoqhQCLYkG/7kaKBQj3IBAp
+PEpR7x97LpwiR1W1sVxiLMgRwGBkAsxY7JjCO2i3StTkLYTel+EolPtqyEiyBSqrbQgx7EDAv2c
DwWpaqgamiAbto1NVbzl4Z/Gxp/OKosEFUE5P7HxLba+HKItAero2/U/hFoytXhm9YHa0d27Q4uT
iBdpNbqL9cEr661NK0gORjOZl2pM1DYmzXk9Wo4kwRLJmV1VdCp8UuSQYgxIeeY0b7/jTGUvmTVE
v0JFSpsbYXeWaWwzZYjgFLdJ8+a5yBuN1ILwRskOcIxl7DOcv6uA1i8G4ZnkekOXtBie07M5+MOp
81uJzYjJai/EDM+LCiDt/z5LNr3vGNClZVU+I7BCJVRW7FjrfNglvfdL44CRnuwimqQJicR2LS+e
333MbGMfFhgwldPipXfAL03VPSj9vae1fLbxNbQeNbOEhaaanOQSpH28iVPnlxlmn1UDZkb05YcU
QPQQrL0YC/SlrKPYn+ZQVMxH6vlPuZu9d43/Ccf8qJzy3InkSgr6W8k5ueXP0WP9drNuLazxmafK
N1WkwJAk1CfFybcRCYZDdistb8+lHjm/05SNaVslarcMJpEEQb2bnOhWpKzc0mmwrvevKkg5sc3g
huI4fM1mIitaCPFpNL05Vfzt5fJFLN23xkiLJd51g40Y08dV1h+Q0Fy9sXwqaQMDaILmmL0uZvSo
CyVhBA8dtRlqhnu4BB+5Gs9QuR+XJmQwTw9e31y0WbxySi1y77eIkcjCHaL3LGqPOimghX2BWZcI
BChsXts+l2lzicLqUSr5OIchRliFu58cl6CCXYXu+MHy2Vy4JAV38WG2ELXzY9BkrTtBo4OszXCI
90mEqw4dxio1qQob83Pj1j+ZW72wmcCgFEyPRmnfrbamrx+e9V2aouImmC/wKveQJ7qTR+rErJoz
bch92Ld/lCTxbMjqYxJaMKtx38DRLEgv7il4T6mL9rPuz7yWV4RLXxMTUVybrCnxE5NWRLs3/k6H
6tTXknfKYQEJlr2G3+ep9ZQr4yA65+BaC4o8UgOc9BnKz24aCU7tvRGRT/9sgiHoHGzoGmxJ+ivo
SBjaM5gHhRrR6INrUftHglDu4UwxBm4TPnde7JjClrAwX5NGDipouptp9Nu1tE2y+ejq6BCk3V50
ILoriT2vBPbX8v4mNadT14tvHYmJbhdeleutjCZFDSO3bRMfp0qY0H5hWCTua1zZYLWHd9g6ZFoP
50DLA3vvWtnWM6ppGIjUyJlxMgr3+V2SyaJTStyS3SfqUN0EtjFhABw1Vz6hVPSeb3acvnXl+Jnq
gLAquk9F/Dl23dX2/F9YhY5ti8GwEq9d1m8Nyz2CsmSzWL+kBNzWBI6z6hEa2W/0xTCp7HriDxAA
fqOR30RtupMRfmzTOHeo8sdovC+VvbGrdidRI052vw87cWlbl7PDQHWxAOW3mi3v19TkTwy994yN
Evw+Xk0yNSxvt3Bcilr3PCb5Ts7zIR6CqxnSOo7GW+jNt7ECMsXXO1ZBOg3qC/juBkoRZ+IqCauD
QMwirpwfaaUvc0Cu8RjbtxxZNCspMoGSD5GSXufMkJp0iprZOPumNGjMozTXN4HpJV83Vfws0JiC
prQ3OiFXmMD24uKPib/Jx0XkVZ/NELPf73+1lfiLTOOv03Tc5flK3hBitYqaUgFgGZKl/SxrjpWl
DjFMTVpSxr63CI8jSbZsGbZN807j7tolNWuPs7HK8RtvzZalRD1wO8fnlHf80BTl98INrTJzl7T+
v081iIJgeFLMPIY8fi7EX5mP7596sF8Zn72B5Y400YFwHbr129ib953PQViUJO0I67X1BdYMEN3l
8p2gNXzAfbuZpYkb2O9YJMSFzir6v+yHETgil9YgDJuEEj9/NnUcpWp2njcSb8jD4HM55QQW39sV
VkuEBzaQqidfwnZ8CTcBVnBn4nNBwVUfhhb6lodQhqALSTeGwbFe1PwWpom4i3aU+BmpP2jsdV5f
pe3v5noaXsO8ek8s8WaVJq4q7AgtckVR8yoBg/Dm5J5pAYNsUKnLXD52JQ26UFGYHYv+Q6LbU75V
2nu7Kqo/jjf790WiQOBAaBFILJp7rEz1YhkUnDZOGHoTootk/CkI4dryKwv0M2g3YjvAeu1x1inb
aHyp6L7APU4hf7aN5T0WnV9txsqGN9GYy4b4yJowoVnsfTlbB58kJsogdBSDFp1n4shm3yR2s6uc
2tp5bQS1R7n+gVpKtCcrOtrPKBB2Ueh76AZd+r1mlh4Ixyq2qefp1X7M0BpWNIHQYb9FUo27LmG7
P/VNARFmIgtdWd7GpwX8HLeBWgVBlumuVLG1ki7czZmD5CZtWp3s/Vt6tAmczMUPBaxlpyuCz05g
DJu071Lm4uQP+1DsdPGQvgiXLIOHBncAEDAbzXXLDu3TbClmGW7Tr33fZvft0TFOfCLhONsORHo4
srDXNAwiNOtlZL0rL4cMxTqxs3x942aeVjPgmsvEYMCNMOZVrNVuKie9MKpH/4gRnQTEyOIgMxVG
e+oKuAKrrA0B14dBnLv7xJDOfs7xNHeWVMcpw80whou17aWlactGd5ydLH+Bl9Siwm9ROPljK95s
KFUEjmO0o1fnU26ts9eUyzOxH8Xh9GD278QVW6ynyml0unVvZ/gm93XtrMp5n9L35H1p5nMS9pQB
AyjllKnr3ygxFnKs6JbiGCgXienB2Add+E/0BsZKpb/6EfFGSp+pOYRedkR2iPCf8DwP5Gr71Mbv
qbFcsFExRD5nOe1c4lfZaK7q+YzQ/0GXCgufUjJt+ujZK6e1gemn7UnSRikSA24zrBUfmP/ybfS0
06arblOH556Yezg6hfsmSNmeqIp3xbuTEGt5IrcwDTnQOWQKElucjuDTiGYufqv5eXF+j1y7R8ob
wQ0ruA4bE5/miGHSIDuVX5N6+4JYh4aPwGck0qiHXtoRP8hd6r3vIL43grCfM8d13Oas+8Rwk+pr
NH+8BJHMv79wl/eW29Nwe60lRUv0zl3OzTeK1oQyHYPmw25iCku/9XXPC/Ivav/crllAkvuXkt7w
7WXxrOvDTnKjs61/HhfWWmI3dc6DvogyyS8NlW9pBds2ykBKuFtuIj8WAYS+QjqrXncTKjjggz4Q
to48560w/3LTgroGEv+E6u6hwjBZqUe+E0DdKhm9LdcoiRvkgvVYMCHzo3rwjDMXURioD4doLXp9
Sdxynk3LwaepBj0okuTA13n2lbvCveQfA61NxEUA+X1GjsFlYxmNKLSaBB7Nz/pJM7y4dS44MENQ
nO13U0MRRHww5rSwhZGptQpx9s0ZY82XFWz0+cMkg0h3Q5y6XTGEGBCg9Hg2EPZXPDY1/cwxhga0
7/pHcGuT7DtlC9Ln7JXZ1VCwYU4hFytFjng1Fj5jz6vD13l7/WHYtonl10KQqClJZwF4JF5RUjiE
RZLRbBJgStCgNaJXMoM9j1g/MibonX6CBZYxDzFrwByxwEHlG9KIVy6E/76A7ebcE7PX4Mzc1gHm
Gn4IyVD/3VEvnj/0Y3ZmOMM+SAXzL/e5jGeUgS7bkUsomZ6NZWJkQk/EcZTwijNE+NxcJZOVLj6v
/xu8lv87ZPLin3iajDCGkL67PBv9S7lYRhdfybvF0MiEx2PASupNoFQAgvBduDiG/m2xkEFs2WUi
JERk1r8ZU/HI2/b/H4eV4aG1AqrId8wXRz3ueVVE+zcNs7sNDldV1y4rqKewl6O2NKcbPa/0vXPU
t6MFxerWrDHNrpbDWc9Kks0PwYj8TTplr9Cpd4PD8W7+5pNHA6Uevk21cu8N7zQAOZ49uaG9+2/U
6Vur3w8umssvrU++yAzlRl94JASCQ2xDRAiSlSqGZqPH/2KeMsPXTOStU1p/onY/l21zN6iF7h3m
xXkgUNUwwvUsQrTYHA5Jz+u/+2XBLeN2f+loHkoV7HKjOuiZw6xxPukERQQ7goYg1JD2qPtD+gvN
tPvipLzFFLvhHzd+EqDfWCDI9o95gje6aW59HvMu02XtK3ro5WPd9e9hxM6aCS3oDDJ+kJJIAhzT
SO2a2vj0k+4+18Fb4KtTG3YbpwteF6c5laFxMYjOTZfx78QYWMoC71oVPEnFADftbt9yu5e+Xyvy
TpAqU69Sw0V1E3HN/VePuId2P7m8bf0VltaHa9CRHao37D2/VRAQ0Wp3az3MxTJS8JwJyMn2BChu
WsVZnysWbocFrXiMPOs22PXFwAhBlNnZ5rA21sutdYJb1lgbNTiQvM3rpOp7yPn0gfzHE5GdGxTK
eMFoJv8bASQDOPZ41PfPImC4IiaoafvXyqFZCUZgB4XD14VXTDFhtU4Sz3uIhqWg1U8Xj5QbWuCg
NgyS6Bpy76hVfMnEvkax/51I9Yl5bVMzf+CXO0cR+mMHtMqDKvD7UaN7ip2Yimx9tOm8iTxFD1M8
WnlOJIjamjg+eDvpOyyh7aCZ5kmNQItd5e1IWN25abwzY1ujXJDKKf/F7yLSmxgsoqof6W9dh1Qe
VetuyD2mk4Yzyq7UqW8qyiABfWaefjEGW6ySmJ9B7NZyZxfYWwFnZSQMUMh+C5R9KCTtny6IyF6G
HRNaL2GAkKrJOIyg0mLxiG91ZtNxrNuXsAUC6eQQR30vrwh3dbmR83OgjJ8Us9KaiG3m60YXLWOS
odlDJul0qqd2N6folUtHfoU5qa3jWPw28A3pL5tJ2mAPtkmMhiJzsVWc/zrQI9FoXSDr7DuJ4G/O
zXvKXoPSgrFuZ+MRSD1xT/Z7CcGkMZyXVKGbHmmo0YY08bmhTTqIAaWPO3/4hCv/u3JvWKe1eUOo
vev0+9lEjxFpo1hwh7X+9aEATA7+qsnTVz9BEjqrFxGnkH4ZHYlHszdNryHi4L4x/hBmRf4C2tbe
/rCHcFv16gD2DMMbMaVm62ETwvXRsMAB5FUQHW23eJml8R4WxSaW+mMExxnbFtCieOeGzW5SbAhC
Xjd9QZllXJ0uvQg/2iF8u/h0Od0Axqdf3pa02mOUOtvSvyzudHAhPMpePnJ+utWy0kCaTxUbRxOe
r08iaMzRu47cjUk7Z4nrfV+X+9yzv5zceEVl8Kcx3TWNOX2WPdKl23tZf3a8twXeXYRFoPTotkHb
cAdvO+XJtp7yAjtav7Js0N3Vcqj99i/b3U3NZrHtEKcqwNm1DpRgrIcd+zRZnnVnZvXvgccjmIek
2Vc0wsGDud9jUB6tgXSkmtKz2yW/Rgu5McxCKo7m2mCfnUvW8EHhj6aM/+0ZTBcoCEUK3y/Avgil
2TEHOmejtXNN8wIqhmJdaJ6mwqODBOE7HuqTFXCc9HWyGfJA/dkl+8JwNFZ9KTmHEMEG1PAR3Cd1
kgFhlLhWKAYeTLWsHWe+uwFqsqgZEYb4KVyFpn4pDCpvhUM2MmGPFA1no7+VTryv2+BiZTWTC6Wz
Bl07pJMBOyOGgjig1uhOwZUS1n6iMBmQE0KIT/1ReQBEceHtMqdDrgARNaaYOxTRxjfsW2Ug3mHk
uAniO6V21E7B900Xd05/1WX+kgjKlSq7unlFCISdk74q7X++83bVm9U+Txa68NynnoijGb1xnaOf
Pedlh8a/+ZxS+iGLi47QDX5hC6MKiZlsKJ6i/t4GgooUTPJ0BupfOAfpqEOOc7IcmlVbP6kUqia/
3u4/CsNa56o+SPlCCjBOrgfF7FnNt7nFBIrmzjObSx2naGLrnR4lrenS5khPIORmdhIq+NQPI4Qu
1pjqUQ8Xg2iajtfHANMqcQKllfe+FDwJG3u8F29MiY/M7x8J1cbWR6IAr9vQ0XsYA0TJf1VqXPNq
fFYzIV/eqx/WW30bK8It+oVTg9Phhc6wdLou4ZrRJsd7Xi05nXaCiNCbD555TVmpaxEdHe9cVP2l
JtihoSRkd9RKNOcnoCGQt6Qh8BHNtH1HnbfpKxOKAdgcgeI9jPN16VH9Gboz1fBHvx5PYX3BPXoK
aX7a7fio097Yz86IYyibS85TrqE2Zkx/rTvzwl0kaM3cTzbGBPKAySpZYHaRDPVgWjSxWCyioLtI
pri6gacRobuuqVwhX2jzpyKWAGOKz7pE3KupmuHyrCGYCXOspapHIYojzfBf1rDc5DI+RehoplrT
esR3wSYpnN0jXa0T69oqS3v0Mj28jICEnAy93FlnY89mfiZi9zFS1iW28M3SQklqg0WKVUg3MAgB
c0hMq5vntJs+wHK+D535QREIFQPaEONtjkhGn9HWQJxzmVANcF4juio76G5DV1xC/TrQA9pUeXYv
pyc3oxWomge7JgUpdeE+yAdiRqhiY3Ip4g1edhQjP2nPmRbL1NLL+zxhpWn0cB4K+aoGCk8YLWNU
ryhgKQcFWKwa+qspWWduGG4i5K3OXCXI4aFpIFvUN75lf0KBGuKPRa2F0ZaFKR33ry4GSG3HwF6d
SzCUG4+k7GEEI2OYzyTo7lStw7EXdt54SsPx2MbOWwVfdB4c6MBPvmWBnKu2ff5kwwEMIKZYVOoL
WLikL75A270lOMsCy9hWQblF+UElnKTSxIeAoU8luOV5PCHeCTiez4NtUXVLOEZ/MeoOZdfGD/q1
iUEcTOl8yWoYWSyaYfk2We8wyDh2HJaOHLF52ZEm9dJ3xtac0A8WgvREFIVct95pGOy7elbPliCA
6V9b1v9CgPQQTvZO0cR1mAWKgEZdcWZNXXfttyR9A1IcIC189XzEePmuCxwzvEYlW4PcCvb6Skw3
fBjntyhzdw2yH2SB7FPg/3nV3rIptYT2nnXkH7mPrPQnd1qO6VCg8xbHARA1e/LxrMVY+j6P7GVE
l20Ghl2AoOiB7jUhUwWaHDxMib/NuXwsbtQ6+YmVRZGSfkWDsAIH6cTulPFYcs2MXtDJh383d4h3
NaiTCom9y3EDk6K5jpbvogk+wUxIVGE04nGoVs5L4ottWlQfNUqAHqmPxWyHPoTYMpI1avitC3JZ
+TVnDfvEWKEb694Z0Yp1mJr0Ua/HFvkZVizWerLJmXMzbc2d2dRb0GQk5VVR4cHyzIxNJoRjlFmC
yTKeoruNsoMtxPhK51A7fB/007FJSrXGc5Q6Dx5Q8QqNVtLI2/9oOq/tVpVti34RrZHDq5WDZUvO
64XmSC5CFRTw9bdzzrlPa6+wZQlB1aw5x+jDjzFykJpd+uMSbUegQYEpFpk/4ueKqT+uF6goJgry
cja/A+FvsS2EQJ0Y/wnDJ6ZCL+bHconGEDtONqTeOkyljZhKlgChF5shA63ZfWoYr9DAf+Qo/nJX
ZOR/+HIH/HwzzSWPFs32POLRjSDbhQcNPqt0yt9egbYMywp2t350XP+XPD2OlGaIhqLdGAL0Kue0
LBy++JZuSQopaKg43CYuzraxpENmWZIulFMfkBXe40fehFj94KwYyOGAMqU2Aiw9SpqKODmi5CcR
SCYyrhJYh0NpVF+uD6si9OJ9IJl6c16fdiCFEKzHDxHhRms7qr/aGY+6S1gF1AuTdrK6lZF+iCHF
b9pl5NR6N5LG90GpT0VOyrhnZDGR4aiIyoQDjgz2uJrfvCQ/F/iDQBHSqPSmZkf3/QP236s2O5dl
y2zZTKafYtBXQwfIfeQz6ewgckBRM/gK9rgd17U0X9oYEWM3lCdtFIRfZPe+az4vyymThQ/RJxur
dbdoLbkYw8kpkjdMXceGpOAgqe6VBgijmDRbGfnRdffhdPKDSf0uy4u9tHp/VTJabHxFUAUFMrVG
fFo4aQHHILejpK3FtWnjld3aECuZgNeSQ9SgnAuOSChDswW5KDrNGYs/fizkyxD94n1TtAc63cw0
LOqKbOtbBWHm4X4Ik4st/I9hcfnUSGHvWrjQa9OzBiwZsEVKm0CARaUXOZshLGDYccC04z5EytXN
cB48AKuJuPhYL4Z4gOcVan/VcTJKW+BUPd+H60FEpJ40Kvsjy0wk5X7EuFz6TzOU68JSLBsWSfOR
15/bNISpEwFJdFblFDzbuKstHf4JAlxV1JPN6H03/XwwJvvioULKreTds8tbUUYCDInzXaaQczqz
vXfidONxpnN1uAbm/pq2khJlFC50tvIHloE8W8X8FcYcs4suQguYt+TqBuJEDbyyo+rVCw2CViHd
lQWxj0iHOWTT+MrMP9PEFYk+hA+R/JrkIOmob1dgJW4N8yuZwUwHExD53IKkzryR9Poxe864TwUZ
dZn2vhxz3KYJfU365MO6bQDQtxTGzAXk2uqK8E5L9xYiGFnPY8BcLzlxj4Jgs69Mc4AsZ83JVC2r
CL3xszCBAg2N+s7sNtylHHDngDa8YhIXwP2iZd6OxhY0zCYa2+E0+8Z6aSEw71/phfliK+8SCXnU
1Xzfd9OTy8ruRe1D2KB7GDggIVFcpR0a3AiihTbrJ52Ey7YoPUxcBRHqXvavj/p/8Gf3LkATg80V
VhB82qG49K598mBz0WEkPy+T/7wCi2NP/gMhUD2RqaFUP7YihI0jVsleH1nBTkX5PsHgmWUV4CZw
0SpxwrVjgSOY4SmFxovCo4ASIq13ahGTj8Q+3EnRAU8I5VlQPfeYkaPav5j0VVHZHos4O+Wsd3VI
5GkU67eYhNWyV6euq/5qDxNuTpudEtl60DXDS6rpJm9eqo6nSuN2b5ipTXW9j+k0b8h7zMnTHIGw
8HBN2USsU9Y9itLDLI452E8/i6a8ZnypNLw5glk4kDytmGuZ45sbgPJNeEjZYCm5iDz33QTqDzFs
c5eeNTOIc20z0nPSH4MCNi+Le3vErc9h1CzZ35ATHRllkivc9JSqrgRcbEnyFHzloDkZn/yxvMaY
Fd1CInuw4Ti7M1p0AhWXqzuI8ke5yW/q+K8ZJRMVQ8suZVSs+o2RBpxgGMoJ9WAN6hl7MlC5HkPc
9GwX5UNW+/eJj1OSwrcVHjFO7vPCQB3z4HX5BB6tbAuMmNPiTIe4t2Bg0XLRInd3JHacfMhfHPTX
eAyo9+JT5nWfSwmT+OWxAZ5ZoR5wKh8dXLFfikt+NE7nHd6OTdXHm7SxV8vheHku4qW7gy4wrf09
cR8bF6CylfWrEXMg76c8kWd2GtLw3kVkveh+Me8ZoM2HoQJEgvxCjoQYm2SnFkygQpVaq8JmDZ14
zH0BN5aFIO05L3FmmHE04Ja6GakN2515sUzflxLZMVxs0z5b3YQSvUS6gOkJ+vHyPmwNAE55aPXI
0GzIDYwYvi01vswvjvFaJ8Tt4R/cVyCtFkdFKKr7FnrSSdf+zWxLweG4BV45PlC9hFrTO0LFbjs/
ObUFFqNn4FBn6kYvqTexdrbQ3Vc26GmvcveCdo7NIXYuWv0TcQrX0LImzf4Sttm+Tyn+G7Uxu5+0
b6F/9cyVo32cRQfL1VvgFGWIfE47GI19jhuNNDl/uqvWao5TCJJcvS0VLsU7bK6lqkrh5xVXSycf
fuxsHf5cwL90YrWaOaBpkzMrYxLfgDcl8oSVDN/Hch5MynDj5sNB2OZG6PYjsjGacVJR0fRQ97A9
ePXOE5TtaKTnAXWOs7Ki5sfNoNot56gupC5b+hAZxWqJy4DbPfkZw+yqon9LjWlTnrUYDOi7g6N4
w2jEv+CTcLYaOaEyib0F+GeSDl1v3Z7Jsv/j74gKsLnZhrYBmuwAQTFZOUofYlMMjoUHGOQUtZet
sk1Te+uKH7S8IovMcWJFH2gJ5CaTPotTS8WqMzTVRZoR99XwgAinWmUSdclCzojtmGH2KALcHu5r
RNLZnbEwVMMZWGhNeRcaOH8b4rWQ6zWOuxWztVeGPE+JXhcJJnlOZ5xVsv08NkyNF6NxmB5Gld3T
53zGQwTvUP7nVL4c2TCBXyaOS0nDXt7k/N+zc/HM4UysyBoWxIV2/z8/xxfAWbGz3ma4F0EAatUq
tst9XY03m1u7q0P0N+ZBTiP9He9qFfFjD2WEvpZpNWs/tXa5PRZ38JAuEvtEMAwXbwCNkKKCTekT
aZTdyx3FTP7OBHQJxILC2GQhpzjpiZuywBBUEXMA5ggVBUwvvrzcOTeh9+qN2Q6j2aG0gyt9UYri
zL/lqrgHvfcCHGjjtdWrAkxYpfIgAYgt68gQl3s4eD9VLa9mIZ54ltjUY2LAtLHNzfYbvteXb/Nc
8LHgu6zYaNf83QqxxUYgMAdwi9DxV2fORkrvmKN14NwbKEw0ig9EoIqkuOjJ7yEU+sgjQXNfIRBK
XBrSeMOXVWVAoLvtvf/klPa3OeTJ6rizctN5wDpKM44HcOnIzHazU6wMiW+c69R9oK9CJSD3bqU/
lBo+dNaf2VTflw6NwRWUrtyUFLeuHx2dQJ/QH/ylJXe+ZRQn4cEEAUm7nWXuE/RZrLoZ2zyfvQ/x
p1aB95uNDTrHrvpObWbgXkrieTz3gEldO9swH8Yd117j0OBAD0a0zbKfvqeDFpksUQS+oHEiW4BV
saZiKfkmZxZfsyQzEgofYawbKbh1gGZ9BdRFmIvxfxJo37vrzqp/sajxTALfHWR2Dp3qjDwppxxk
BMdph3NZPIL9CORv7lLOuIu+EuQcNqakH9a959N8AlEr3hKzwZvL6IO28cC3FEgybIIwWgm5mGoG
H/UQNUUaDFuLE2/IRufl2S6uokPHp7JYFXzRnQIL0I8bAmaOAWRx92gJNVE43X2Z5d+pjzE/GOwf
TCS7hKXR7uk/6uQL3cBeF849RfmKr4AhC1ESLN1G27xL2SN2xMZB5V2OAw3ueOu7aktD/rBctgiV
8Z2Ira1pub+DiCgIPJfoJbyR7vDIcO1haXMt217B4VOw8mYy3sQl6gCfwVSGo8fk3S/XwdSY6ZRH
zo2LkLXxF8ZKuY3a6Ral9alsPEzd9EoTtfOK6NFaPKRhBj3W6c+pIwENTz5lo7jXZg9Pz9ilzoCq
xl1VVh2vEaJy+MznVSOYJumBcAYovwAaY9N7M9zuc+nSF1nAWdda2dV4H6ZlyS6Sf3dthiUPAhEL
ZR13X35VPRMPH9zNCvS8rTeTFb4XNASdGMlbgE6XEQN8Ld77YAwr1ebfyy5r9N4H9/0amcXdLPBF
8pwu4wNncHd9HyBIGQANKWRwUWuunGWDGeeTORjvOdFgQVqcqR+BeoL7tVKf5jPUQN0C7iLgcLfk
cIgGESXVo0nbruRYM1rx0R1RBLC9Wss5gO46XpsA/wB8ty8I2nSXaVpKZe+DyadFMACrU7bGcE7B
nQkPEDajgjYsNk7f/gUIZNglb7h6Nsvbc+MJuZSBtgsw9KqtxaGfsh+jRrfFNinb4nNw6IZZI1fF
7sx3Q/qXJJxPZdfQ+0NGWoSXlqefLgQDX8d2dw0WiKXD4dHdKAkwuJPa+jA58ec0ghDynMh4Y+Qr
rmOKaAXnxTodwek2KUAxCZzaJjt3W4e4say8JTBo3MpcP2Ea+1iaiU5jG8seoFzzaBrmYyKCbd21
lBnoduTSrdPFWpfRLnL0zcJbn6vpM1T5d1QPn8u8DaLG1Z/0MQyGJ7Bqhxwvdx2VO5xfI4CPZo/2
epGmA8KIMFqEm3qGipaynUb9ycmLk9TlFqdPBvMQ32146MzuDfHYnoA7jJo2yT9OZ1yFUI95592W
xSdiW+GJOA1OtClVCKncJOao5JxYuOMfJ9LnoLKhxjFIZMVcnkmfxSVIzAdXN9j+BWiN0vaztTFP
x1Z9zg5gvfGmCcXl4lJf+/aLDlmd8s88AeyQauaRRhthukSuwQpo+UutocEVm9BQIRVPzdUKligT
nSK3cEY0i3hj8IGdWsO+LlfAVuqg5fi03AXtIr5rsLZQ7nsvRXQLguSQs5zk9Z8c/GcSLjeg4RiC
R/Fmplzw4/wgu+rRjcq31hTBWoXRbZqHo1LNw0QCJEcqTTd1uh+z7jAOtsUpJFo7MbUrOUjTHRnQ
l07W75b1Hcr5PtXlx0xPQ4CVKpiI2yHIc+u9mbFB+MlR1JyM4uADVzEoaUEJ5jsu6g+LVNYeNuYy
gaZWibEL++W4x0DCbFjcA/9/GYphP/Xo9hgHxO101U14jpvhikpgJrhAzvrQD5G3Bi921/WUT0GF
1siqL/lU3KcJENjuy2azaLtbnPjI6QbzviZiIw6zTdlaJ7+Pn6bO241+zIFJbobY22lTP3KSOHAx
MYn0j449vrVdsRuadp3Y5b7BfO95+iP05g2u1EfbHP+cyby6mKibmfrFdZI/ouAEcgiSGN3oMmqm
bV1Mzma0TvLgxLvRhGajdpi42ZFGhBm9c0QzUrm7AftPwkoYifHTtFqBnr3+aBkrKlO/SdP4LUYW
t6FMzwr5ToN54W6in4Wc/iJsVhu6Yi9mXp1zJR88sAgYQ+DEgawIHetoctFEg2BsyC5l0N7Hc73t
yvA2pc4zYjtkFNPPVJfXJIGQGLeHLo+o6txfPPZwFlyOTq6wNsQ6Ut56zn2k6iO60mviTS+5g/eM
ejHqoVo5zevkwpbjsI8WyZX5SLxAlm4WwVWH9ojoJpq/fAkOgpzCMI7CHs5eFdENkMlt6oslq0NW
D7Lw7WPZk5MgUah1FJZe3T1LtNRVTOp4EPwn+uO+jQkfRAXSu8VrmBsQyuZpHRhptarD8RRM5MDN
Ffrd5QVYWU+1Xy2kgfZMS3fi/2r3zYQwOPQQzh0zU+/bLiO5oYw3udFD/UQ2IMeHMFaQYhTyODCc
rQ2XEduyxmo/Zuu6cxaPevTi2eNnkfTP89Rfgi577Xv5WDnhI7Do6K5xp7PQ3WVc3Bwp3PG03Om0
hZFIv1gU0Bp1+g+vrU1/JWZ1yd7CbLw1Kvxtmn6dyqV9XOCqthOXrijf6roukN+PpA00SjDSy9lh
yjz8J8Zpm5YoZIFYyyo7ueVMFxI/WzM/5DHRXUvkexj8c+FIOW6zpVrb1TOIcds0lqgEsSemYzcy
sl2Z1Xzh5iJuBPEW4qCR2y3nuCSWhrHvoi9M9sYoTpYxH62SDoLRy+2Q5M6mnKKacNp+x+FjG4ze
hptH39Wmc5baTs6sbu+BJbC2j5zVDP2QADU2ku6E+XltteaxQ1uWG8uBPC4oR6rkYs08UcuFwxK/
Wp4u3AILUOxVhs65SvFz8uLaRV09yKfOj55DIR8d6R6TLHjhLJY8ulU+AyZstl7sP1k4CnGpn4Y+
+Z469T1rz0doET4JC4ud7Xy5I7kVvvHDbPSUA5jl8mT3cxqfKu2BJwXCsiypCoXDpY2hxWYW3nCP
VDaM5u2HmuejMxX9elaSsLNQXiDDbG3TOoBvaHaz8PcWG1M/oxofgCeVAHcalvneOYfoZuY6y7Zt
N72VY/6i3YLMzWk+urGxikGHP1d0/VazotsP8NOCxezuEkdGDD6AHUEV/hmpkNnrqKsQAabO/G8S
wW9eQlJOXfOnA3nhNcFDZLgPipUtKqAuxvkHyu5bXaFJaRCcgSLAijCQ28ssDG1L/CpneR/Z2TEv
HaI2dfNYtYQot4Z6zbP+2KFNWh7U3vNOWeH9qQYGfeKloCzzHjOBd5QTQn8M77iDIZBX3GTusJza
ieOKMgquRXSV9IuY0YUzFXbG3kfWIzrvNPnRzpYIUzqzX1m1sxdAfCzNqgPAYJ+rmXIba/YKz9ux
p/0kkvI1EOQZuhbjIURnyldnNQRLdlf/3OT1a+nU0Hqnp9wZrnlUniG4KFSWRYQJzzIPE7BnrLu4
qQ20fmX5Xgb+tpfyOc4RsPj9U6Kmar8IPka7PEtuy7ve9391Mn/HqnqsQ2vvWepZsxD4MZxLaW4w
jr6GvT75kfEsq4B8NH2WnkfYjPMZ5gVaCUzHHQCBJNhJXxGj4L+YuDwX8tiZsGgyipjMKBTwSfM6
msGrYQXAkqufJBX7AR+nO4wbFpeV5NGZIDzSCfb/Rm6bVqVHqyCLEOjLumqGCY2tD4XRhUGOrMtb
1W2GHgnNU5Uy2rVBKaGKSRYFuuBcolmux9T86/1kLQyPJGgbnkdtgF7JDKgJbfPl9L0HldV6ZL4L
56R0V662XCoJ91kEHDeihug27HyVm1lQdZ0X4UeboqDzgkUGDZANjUdcs9plAMQKlZIb50+g7lNL
Pk5m6K4i29nhKzxM02LOjU0OksByyAA9izR4Y/ZAvkqO48hRr63y921CYzZOa9So4aPstI2u1NtO
soMdrBtGFP7TMEX01OUAILKHyC3O+EfnjUMrputH5DjWdrRMtJPj2zSUz7MdRXcDanBpEz+y3AxW
axwMO79SNP6qqDyOTf4vsAAwmxFWNuuhrLLzIOiMhdODjJlcze21MoJN2OnzaHsf4J0PXdNeHZ/T
S+8BNig+dWz0dP2dJ9QM3Az+8GXX/l8SRhfEpWTOF/kptMq1g1t6R2/52kTi0hM4yhYiHrtFRl/a
NG3wVPCcwHAos/tsxCRK9URdPm0DjYa5kQl65WYARxaG2xTrMA2F7wpPROg4N6mHYA1dfMvNceva
cRcUaB6IqUsK6x9UjRNwXwkSVRyCqLoWoX6z0P35Q35wCuRwGLMA1ExHK2q3jddCVm/TW9aMfKwM
xZzNoKaxKeObo7bxHy1Kjlo9GwXi2IkzyuAzxcwjztiBlBeQCOc0Kq9eVR/zvjxkmTgun2e59DV6
HmSdP7jELlaRPMWdeiGSnYYbuYi8O9Rw+1SHP2hrLOQA9T3+gL+AUiszxAMBwF/LC9C1OVpNdRx7
+YMHkDgDml1AtaimnVJci8jeTZV4WOSqjNhf0ME+t2RaMBQma5aP3aqWYz2heczmqyaE6CKW62/T
zJGQEyZTcbn5Ocv1bJuA/JqRqVnvlxG0Ibaicdq7SDHbojwPREwAnXgs8uqI8eyUWf7zzDHJrvxD
GDWPXlm8JyOtN8sJrTVKAlAGY+9CvO0WydTRmBmO0YLnGYjneEdgx77CCoP+d6QJlwU4CmDyCXpo
lfw3wweiufrF87DpsT2Tg0vZMxa7NJ/Pjeeclv9m2/yd/J7Y1WZTlHKFOewHxdpDhCh0iLpLkTt/
SUmIi2MG2UsrBrljWbtBr5vWKrHeGoiDH1bYeIS+ecM6KYb3OcoWR8cD2Sa4YYNYkkCNqBFoWxgb
xwrZQsHXW2h5rymnsMW7PyUxPkvzI8uafVAQwYzn1jGq3dhQLcfdrkh5A5N5XwyclyUsLbM42RmE
bnu4d0X1aDsl1vl6xwtvIzVjCU934dA+Gqa1NxfYGv7GtQpwsgLuB4I6ok7PitMgGMN7if1OUfNH
4AN0CEivrf8A3oGUghGLAdpUuhXTlyMp4lmNPm1Bn4xcFgcpQPFgWOEHisc/t2HTTZjgVMa4srlT
kbmeRx3uqjT9NxvG3qKtGOfJMSzK+zGvTwk2TGZG2+Wn5sjWLc/b9BKReygOeTJdwjG4z/X4peAa
wIbNN8sLVEHx2FiaaUf5bXP7O20GSbQiZFjYV6ayizGU6a1Z4QsSL2PPsxaLDjUD0qS7gfSYO6zo
d14Xbcc+u04yPJXsB5nbL2Rfmmlh/1doT34Iq380evug6KRihQYVZyOIhNHB0KMMv61C4NGcjkbZ
cuulIN9cP78Veo62y5dXYUfpyUEbioItP7WfHBoLVQq7uh2PQFCynfbFb5MDVQEO21vlVU2zuffH
/GvkMaNxvOL5386Fu+2zPrs3fOkRUNZ8UsISSqYAGnQBwye7BiCY/xsTUDxBrg5oRw4m5mV2mzq/
Tag4+AarNS7+dR54gKjYChDl3aLM+5wTzvtWYP3U3bxP0OgxY6E5ODduhQcWCJdgsBDiAAQuAWoC
kaIWEMUUPYA7gUjPTKK9XUJE6BPjmDBmR1Cvz7VTP3MCtHZlnZO/vHz+5XUafOkrhoaPNAL5GYl8
jtLgPDIQJ8o56ja6hbojGzLNu/niY0Ym9PwXmle8M1JmQvSI860LTXVVVqTL2Gb9XY4OHOeuu+8y
svgKb6Vm2rgFoBX6esjXuiyIkfsMLfERsMhiA7PwvEyLqwh/F7U8ql+oHZgnEWk21SSPtSBurKR2
YkPt0i0CO1hVBX3orBuYZ5tD3pFtmADh7yrKmVbl5GdP9lcckPcAEah/6mOXRPba52xPgSjfsqJd
8O85M8oO9fc6NO2RMCK2VmR1sqmu6HrLjRU571h5OUgGs/MhPZOeiW2CojOn7lHSxdqFTqHxg+fR
hkgntrM4HyFitNkTaSXdScyCXcyLoq2bwB4LVI8UfUhII+OkshtM7Iy9aSYnjvv6LGYjRj5V0/vx
sH/Wmq4zXJV8P2jhnFIQghRHtb2NU5exlaA+oyNduO6t0kFVEWqr22dlB2oVW7CnCyv5VyvD3nQ1
nZeoLS4hZoSbX6U0soXnFzj5kVlpb3wMRqPfmboDF28F5ZbTHNCIKUF4oQEyzsyWiHWaJCnpprfx
iwEYBBcX+UOYr7khiPhm6PnQJTYPHQUd0l9kciRVAAsQYXHvt368EkuoNK0/Z50lcJnnuej3GdFI
6zKNwLqbWA2i1GGySrvgKoUgJ9GyOATkOr/5ZRrAHhzrI9i2DCpBpfezqzC0WrH71Cmm1kWVtTeS
9hxIK6gkzBnHrIoZ6DuzHh5VIcIVbYVmNZlAHth2GHbbdrPNRxU/Bk7fbXNrqp6UNUQ3z6j+QL/8
xjaXoRIR1zeRDWnUCA0S2ETbvrYr/IgKeISdxUwHCbCCiouFQFWaUcKghr1dZe7JbvpkP0eFf5KD
nZ91ZUa4nPx8lfTCWleESm7VqLNzFmIqrCeRvirsvPtOBNgF/B6ldYPfzJ0ocsch77/p+U7n3PXs
AyUsVaSjwcpZLtMhd8w3YBNg2IaZ3geoG+/KaeruKzm8ezF9DzSA4sBYinN6I3AaCnJETPaWtWO2
CIQxyR4Iy8l3rU4UsF+J/7Yhn0Q5rQmrIylxzEnz5PWx/RR5c/HKqQ3rBlM+ABXmwEREIOu3JPaV
ukZEHWEhhgvZgRXuUw9h/QxmQDFpHg3DONWJpA4UY/6g8JjeJTWZ4yaw6tc8bp2XsjbbHJVklEPo
Yzll3RBH6FgcSXrMsddWk8azchA4vkszlStOQXfSm9HcI6bmXNESdjYKKffDOB1xEj6kdY3Gn8Sn
wgXIqNqtiyCyrHL0CjY7aeFCSqYf82Zb42NZtXizc1rH1rybCIU1GkYzg+ldEuhl0DGDb78KdkaC
2Itk1oKCZ3A7whEFhTQxyC7xxDrL92wTV9VG77MqP9oBqsNc00dQAeoblBZAAzvxHanmL/NnpI4E
IBfhiAUC/RbtK2YcbLtGSCJVa344ZcxH8Qj3nWkAyGa4J9Jo59Iz5rR2y/vpI8CE6rOaRkl3C616
Y3vlcWix/XtcyD6ItwoNVJhiBiVqMmz6P5Wl17wrzqYuXgB0vas4eAfwh3MliHfgerEtuVdLEkms
3YqExGkDoutsN9MVdtSL69HNKottF7XH0fSfp1Ht/Sp5S1H8B3a7rq3+tR3Bfms6gYEwbynDLi5z
amxqaxn6gOUcPPsqZMDJfWRLFHQS7zCfkpPX4sHL8vYjm6h1TJSNUW9sKq9FYAHh5Be2HmL+Emev
FVqEKhU4x5I+RagBx9mWqI48Bhdxa9xU6z9FTf0altGpFfglTXP4N7V4aXTyb7AYTbrM20dc3YR1
EiUqvNOcxIwVSySGHdygu1F71OCqXdl1B5R70dtHb1k73MLEeJG59TLVA4mI+b2jukdfAVTrG1qd
8LEwH5IxOlnYJLCHki8RMchBD9JpaH9EwBDTaW7C+dMp5oPfzexs9lOZ2ltAJuh32G6qlC5XUd2T
rkXkJzJDL3Je+KDfFGwv8zKMSw28cWHz6HPFmCNZz4LB0QYqUwlbNz7OBjaEbmng4EsmjakkLpg3
xJE1szc0u2kY+i8lnV4/ICPDlByEnS9OP/a+VtZz3HuSdSd/FgWE7xEz8todx/UkRL6m3wJao3Ee
Gia3WT3R56O5xFQOn+5g3wQWGMhdcUf8CdTckS6NAfGIqLG/bqq2Yczx2qpsxHP88LLOzDvZggRe
juB2EdJLoL8lKSvacTwvFIWF6LHrfTTJFZLVJsVFmb7UBevOksbIfrVqA+LPbYHLpX5Js/oRrGdx
ZwfWh++yF0G2wDnfJc56oZ03DeO+YuRuE23zqMLqZUgBK5c+Npyihl0ZBx52Cf/TMgUBDC2GARNb
2IJbCZAbIBndZBbaZzocNDcuY2BwuMQEGtsHHUQrbsD3pTGeTu7F0y7V0JiebOQWKkOHW47zgNkL
po/hpM2u8AxE7gkrmDAJJgOuP4Z8FMfFGVvZn7P87PNJn0ztyreCE6Xj6d1CO1tar1RVF22O6FCr
+VYmRbaa8OltUpbCzMdorCCeZraP89SAZqbscs1Zz6ItlvmbapQ9dFybw1uhP/xQ4igr0PdpX/2b
JSTZwsVZPCzRYAW9sk72Ty0rOYpLjnwurxbfwj6hVog7DHqsUTYCKuTp/ywjctGQMZjDQXex04mh
UuhVmwqdyZyPMBTRHqDEBurHA5ocgiHEV7bc7q6OP+hNUNmrR5SHx4rGxSEpYB8vV9i1ppXD5EKY
3Qn20kMrFCHHxVaqaTNazjko+w/UaCweGsdL3PlgkH5SUC4yIyzK0V9F2jNtrE58NW/SSMCnUxbZ
yM1VCDZRVsucoP+Is+mP4LiU3TR8YLV89CZzT9jxX1sAuFF4cMmc+RHIi0VvgGjux5m5FTqxnONL
a0RviZF8TWmzTk37qegmclGMB+YWT4FWx9yeerr/mV43LgAReo5rt3JWES3Yui2f3VTf6Fei/atf
48WsUZeXSSYnL/S/wPqtbcRmyP/ad780Tzn8l7Ca6CDBeprDJxgD95KZQVBEOyDBt14SCE5PYr3s
DQP+NbvsaGsEVbdvFYVi3FkfvYffm/r9QF2GOAe32SZYhEfpbF6SpqtIRuZfd/m+SRu5Xr4jSvNX
FNY3w5nWljW/Ggz7xx4O2eh4D9mio/YseU5i8ZzM7S0K0vd+cJ69sT+JoDpXtNnCuWBpx1bDeiEI
O8Ueuqc2fky98GQrYzUXM5YHtsMWLxJP9SZWMR922bxV9Lg8fyx6CDLYJKf0nZHOrUu8hV4cXVEl
vbkOmcs0dmGUmVs1oJZSwyPmrd+23xe+8dWy7SSeYLDKoyFg4nyC9ufvyF0KoSor1E68x//+oiKg
TPUrHslbPU+3qWFqOsddvxJ+jiSAw9/JQ2mwPG+8Ql0RQc1pWaA8dsLvFmheaRJcywBqQmLU8Sj1
FqNEdm9oMOnT8odZ3pwG4zqWRKvzyUjgHbsvQjACnO2EcWbeRYE3LH6XxBJ+RAitlV9AZCy/c7Q6
L3faiExboXbjXWMi3RbYo4buK6n69YKxcUVyckV0V02oq29W9JkZxSaarnxyEbPjhZ//e3Gug0dX
h4MJ7UWUy1//uxhM59EOUDIWN16DRAJDvOLMW9jZEKK3y7OZqjd7mR0WtAiuHdUNr1rQ/+eXEeph
Ln74KxeAmGzyTWnpJz7fDGYAm0VHr45/FrKu8wsNZW6QLTV+M6Hx7vf8K74WB+0ET3POF8afLa8s
aDRXArjhF2+bWpRWLu87LqN73mbdTB+06iE8Xubo0SnIJLL3KqxRLe6XizsCIo/NM78zZfQbxEi4
GgMwxGPgQnvhg/A9GM4DOxXjxaueftq6/v/7gj/wgQDxXoWTrOPuXxIqDtggNULMbu/8IJ867H/v
kpfkS5HRAxGnhfUaNMTDhpToICb++4ViG6j8H/718vv/fvVc+DSYdssv3Of8uPH/mDuv5UiSI2u/
ythcM2dTi7UlL0oLFKoKunGTBqCrU2udT/9/gR6SQKEX2OHVbxz2TJeKDOXh4X78HEqSWDHJUEyG
9IrxHDvoS8MbMS+0X1JEqNw1RvggxoUP9lhjjbQFPSXnMTfaW2bJIi7ISGl0Thz5ooApFaPSZ5Sh
cpS0w158nQn2CrHmfo6U2AvMwM+/sE6l/JL/bsxiK2ZdoSCktK9rQ13yqkSAXmuezKYVsOlVVO+N
8VY0a5jhhpY699hBJcIn+Xm6ymOI5SY2oXitvqVt2mJg+ZPeN+Y9HxmAOjDzEihPPtURS2qs/ppP
kP2KyEOWGZH1aGH2/TUd8j1nqYSd6HoAD30G+z2vpqO5Fp3jB8TpHxDT5dskikXH4PBaimYxG6KR
slK56i6iWF209TGH8dVBHoFSILFvxbDxZqsFMxNBWCaVhW+FOpTNTHxK+SMAsPilwCqzgpKiu2f2
aYO1VgNz16UdT5M33yvYQGxoS3ZacKE6grYSNeIOvR9mmhkN+Bkk06YVlsMwLqzoMu3JE/MAY7aH
7HgWjS4k98by9UG89uBRKpIFj1UYbBQsaNBdewXE4biHlH66L0O30Kw7Cwk6BpdFwOAS26ZtKPWp
kUKvx7pTiVdGlVgUwVjOW0F1aN0G2BkxgwwnveCbrGf6TxB0I84vcHEsFnGC8jXHjlYaC8IycBYw
O6J5YV/4Ih3gT0arY5toHUd+vUiNaB0739t+JzW3/KaYBn5FSX7OTUNKDSIORr98zMynenBWLThd
684ntSKWjZhPn/tyqFx5gLMpYELAO4CRkddFl6SyXYsE6Z9PILlTLY1AY6MJiAyUMUwzF66R9Bp0
eO/Bk6jcmSBSxC/yPiCnmTMEW/FxYZFgU+pxnTnuWKNw1orVC+4lSsHCX/HUdaetG5mdPxLtpXiu
6bS9BR5IK0bkuyDcWqQ6CfYMz9Gmci665F7VhdmrwW7uCGFMOKy5y0LxwRLUwBWb9g2a2RMkxgOe
laJzQPWgIAS5DIkMdgBT0sRI1mesnHIbqKT/lWSGeN6sClfUHsI6GxIvf67lyzDTEYEmGs/2Z4LE
v9R0FbnJ0uzLCWuGRxV7o0leZ8shM1T11eum/7lpxKnDzGPd+JQ3dKjT2Qth9oThSFBUt3FH2KtR
QGIVehSmU+xl2JuKHDZp4jxxg7gXHIt+IVzufhl1F2IkmRyx7G1tzw4RjpDLxZ3/ZIHyG0a1YeX6
sTPV5a0ckg8ergeu4TwEe0EsKYwGwgBi17BN+DunWoxj1qKImWugyLQ9nXX4k9sbtZui69JIErq4
DHRYMlnVenXoBUCruOR5eKEbtPsYGkmZuxBM2ktbaC1W0dRInwzjFOUUXEAIgO3js+L87kFycDwj
cTobTF10W9WPlnVbdc8lDJ00KBdA9uUXno6FYo3UGaYLzqaK1BWvpUynxcUVE9fGZE4AjrL1WsCG
oh3jpy0KYDoEBV3Vl4FyZVvNC+8h5TxxNYDnQYUw80LuRpwn+JuBkXjKiivpqqagRuMlXa6h8L0W
3eQ5RmJYjDAVMHwr4SCSsuesAPwSAZYgMIZgNcj4Xa+sQT0SUS+pN8GJTcp5rHobR1omtbJympuf
vxEoBUzr8gHevwtHMJ7ib4k17rBixAmh1ndiMyqZH81FF3UJSbLmWvx03oRPTmHeFDSJQfO7eamT
m+tS9ZK1Jh5Hgi8Ic0BnOT0UF5wjik5VzL0eedGiJR5DZEeD07Ar6rtAFG2HEA1KKiIR5pqRCtNa
jBvT09sYEv9kqBmpIh1BF/sWAoRZ2qELjYnr3OgyhB9xbKvLvLWIB6Ph65fD9nU62TFoY2J96AAL
rOlwRagCItsydHOmUNeeWZg4NGC9Fpoaw2Fz38SwuDr7IdyBG5wLN9KoqFBM0lXj1MgMLWwUieIK
pQE8rag5whu/5XeETeC3ezJ3TYUjxOLjr7TB5lKsCrJb8mNMa1xQQFGdeG9giVB6zaPpeDk8VCWv
cmfjSt8q+x7PAuvjZCpVN7eooLza5ZoABCZOOHBiAUfuI+JbE44mOisUUZLoWVg05TtP6RTkyNZe
zBalRg5/3RxhU+aYYLsB9xZrtDbFQU0l0sTLnx0D26A+iXtiFfvkxK+x2LxNmQFFJqAbzWcRh/hz
WNEKWbWl4PaF4QcXx9kLk2dQqEK06HHMxLHAN8q4Xsb4IfC9wXlDoO+14GSkdDDc0C9VDbqNRfgi
QLmpgz/H0o5BTwLQwGZ0hFBQD2rZb8wBLYimYdly9oaJ/iC7gGXRsmEYJ7F9yiGgyq45ikMq1UDH
AxwzGB7GP4ejj4UnjjVh8hhqMa0tD5DLsPMuPQnNB2RgoL1yWjjCyhASnX4nlsuQUjIKzmSSAVrr
q/HA6HYJgMlmRa2qcPtkGDp1xtaXk3mglovIhDM/L+vHVl7wkCNvO9YtBeBzylnAd2owpZPyBqgi
zAUqCzej3qwzJduPDbhXcQHpvA3yYOIy9dObAzCJXEI19T24waw7gxsBDdMjPEymU6Omyqvv+x5g
BQgJhkrDk7BN8hZxsBTLGgwyMikXYgxK0B04mYyBYtuToSbUQT9qXCcxzNpAIXWNS8Y9igXF7wty
AHEiBhSQlK8GEEpWBbZ7uyl2rGLhfwTHjjOqgNwNn4IbRkGqp7cV1AUigsn1NYy2wmSxmhg2HkLv
UR5ogbzmUbWtEWdntYhOCwcAUl/Y9ghAgarlOz3MFOJlHFi3ryasST5rSekWwWoqlrcsNZa8uOJo
wIRZIqWvzi1KjEDwBVAtcCbLcJHxdb7HdLCC2F0VuU4biofXyBq2TsyEon7zAn3OphYBAlE2A4cM
qSvoxLU1o4yr4ltXYm8In8w4enBHKH1F4TWqaq9WWbQgHcu6v5UpDLW4FdFdXhSbMMD3EU+Hm/Q6
ZyxUxpn3Ne9OEJJiJlEBQCnDmisUYlT9OichJeeCkIMjLHqskKoamztV/abV4kYm/Ecx6iwU4Udz
gzF+3l34WeEq4N2+zlINSnBcpWBpeBKsMxtqQ7Oojq+Mvl4oASU4uHxF/zo5KhcVgFS4BrG5dpWM
0tZiC0f2cz3Us0Grtn0H2Zg4RAMV6hfNt1+qMaf82xbVeETxinBAIRN+KCIDYVFs6jaC6CmuSd+X
DjwiYbeqnWwrF/pdF4Y3ea39sMfu3qupShWzkqNRIYLo3PguIoiLXk9O34ZIms3oEO8FX4w2vdX8
8CrtgixzxeRxktmKTIqVInR4TfHA1K0+pPPa9XGvuhui0RT9WZSBR1q+5c4YT1QsUF0Oy5wyV3D8
hRA9QY3Wp2ApEvqwM0mObpRWXcW5fk1UeZ+2ZP7d9htpnHXZSPX09QZF4Wnml7ddnnFt7BcIYx0g
XCZsDpcufNn3kLjitpRrLS63icRTgABai+0hVodsyasmdLem3hNXJkwsjsysuxlw6Bv9WjiG3LcB
YVmHRiNbJEUJ5QkaUuZ1citCMUkLjIv7TQmkmGTsypQlchioByghFw7AmletPIqS3jmc7PvUyNup
0xUP8Mwec/T+HHFjLrlyJx7Do1gHMQGAu4luVurMzPxNxSrpnOpCIuVGKT1VOYi6moM7sbTwgmN7
IsfhY63DDpt26yqFeB1sCKZQRcoiTLBBLOm26iwy1MFUODTwzV31lgkXi3lQRJKGmrLE9b6VQloW
OmNRzhJwEWgBoEMrOQzxd1SNUKvJH+AgperTyu86yXwpMyo3SKkcx8q+cXpzKdaaeHwlpX7/9Uge
vJcA/3OQQbZz/vyARILqO3PmcjKnJVQ4YHQcIPtG492Dv74V/mtWgAukiC8sygrOXnPbINsA/vdC
l6hqNOwQ4hyYZ/r0NhiVm8wZDrVIXTgO9RMCaNZSFuS1zQHxLXIOlQ6m3oXAI7cpsK1I3/lDy7Hf
UyQYz2V4bNAOQtKq1S5GYtKTIkZVQm79HbJ2/YGcRrMsTONaXElHIamsRSSNk7EQmrILqBmgUIm4
Vid7Q/MOjSiiw24a2NE6tpc5rBbcprwbREq4o2hsUrMYl0bv59OcYEbnG/eWE7xYxHXnuDNT2y6X
KUEyJaqfXclLCE6qk4ZqogDlcU1TsKWjN+sHdhxBV1Bh2JgK30EK3VtKWh6TChakaFAWr/c2eB3T
tl9YarsQp1dXd9sEx9rRoe6V8/aQoZi3ckcZmsbUX9nWuBq15FF3fWZf7QCpdTWlXiRhlmnS2LNC
I8dpVQQU4tKFu1j71gI/Bhi16kcICsJa3wwlMi9e/+QpDtXFjgRFdlCgG6vlR0j5vxtt/S1jD7dt
tAVou8KXIgKERSqaPQwtYFiQoza9+FINnyDZ2dScI5VpHMSpaMsVMQTvRiTKFYmoa95uUjj8Jr3s
XDgu7iV1mZUHIwOo50Aod8LPNfEsj0M4mVeEonJsn1tXW2ELLOx0CVGJiB4UIB9DVbq1m+iHQiGV
CRkH0nJ7Hxa2LiGnY+dr37LmKDUsfFv+ERCuTBQHnqN443pwVsjWY6QNV7FUPbrhQFhffgaUQlQO
gZ+8RyLU3dYghoAH/BArJIqqG02u93GqH7WUAsq8vyCPv5crqP1VIi8AKyMp2ZoUB9pqsPIjj8uI
vZQt9U7lVIkFyasBqy4l0RAqHDiLRrlYdmTNNCS9faCvU5K9l3qZnnqDigGFyqoCWimU6+bS6120
2fSVvc7xn8VylalVQTBz2znWymJ99ln6el4Cg913Y3hsKnJuJkT4OB9pSQ13wcqywH2N+Bd1GkKG
XK/ED4a591K1SHL53i4UQFonF+AzuFckMYZwxefd4E6HTib7ptzLDR5NTFmMxvKv2GF20l4kwbjg
KrgWa1sN1YsgNq5C27pJeZ2U1k5EoAosmZn7mA3/JQ2Kh97Ol74RLEhQLYWzyJVKmg46UT6CL44y
Qtlccs5LVz3FFJZBujeHJdpJYGLvgRJUS7GIrRiJRVM7eF12AdRkGwO+nxAZB3ekWUdAjCC5uX4G
NkWmXiHvxbRUoTOTDHlheNqyBRXQwZ03ytm9CgmXrkG7WxN+L90FKgAUG4EyjYu55vav2Uo/GZd+
Wa3FnInF3XOyx2Z323be1GIvZjpI8DbdWli8ECSv8MJtZgcNwXnD5q8aSRR+TZKyW/coZvmpunkd
GD1aCgdDKewXeE1mUug/Ctuigp1OImVOmddMMcd15BsXDnqQIavCjrQN0flvPqYbGIpJIMdY1HV8
CCIf0sdmp1rGNjWpATP8XUfh2CAlcCJDBswqwBu3ze4GeSfizulCBd7VUB/qwtjDFlhbGsl3I59Z
HIHiPeH5NqN2qXEhk+0KeywKwcoNGmrs0cg9iY7KnbeF5WHXWfW16QUXWYW+JXdczlBrlgfDjYhk
OoiOtl62NH39YqgQ4RVdMXLCOUZIsCPdmPn4nLrOZeD563jwDihYTlpHXec+p99Y32mRgyauuxI7
vhy4c8hQDwMOIWFKDtjctD7uSh9BACLCyzAMeBMciC1CSRuNoo1I1qE44i+hlywcrefgVGfiGeSg
IE+KEJQSwSzVLkvIIECEfCshjA/TYqkACe4b7QlxhNukQnNw9E5xK+29Achbpfv3KA6sYJC4rmHl
VE074crU7uPWe4gAu7RldAP//AZ7sQptnTIbhMbQGujH9IY67J1iGeuMxJCwnrkbPyda8GAkxkWe
D5uQ4pSOA1LEqkxB4xVwKy3GkgwhPBU5KyQTWchmS7IdDKozA5B7aEaEv0p1GWtpjnqVNddz6ETE
GhXHk+o1B6UHlYExd0IyvJisAKimn+Q7U9Bi54gkVbxpscgzLXjpELSAeHMGLT7s08UWTi0KPcjU
o7FlFZSKw7cIoQxQpfIkciE+rnsf9MsxEfCL/qJrOnGh94HB2zFsmlW3iTmQK1faCzMK9wAx0NK4
q0v3IGahIdpWts7SQxbldSI1dqJOxRpgnivLIAuSWeqm7ZxNArlDWcMVB8tfgJVOkbwXlj+3XPA0
BKJizb+oYvklZLIy31qqCrlj2B4SW7vNfP8hJHDo6VaL0+RvKPZbaUb3YqbWlay0yG/329gutxqm
Vuf8CeiXl2jbCiIgVQemg23vDfWKgnRj7sfuOkJggFSZeylioX6tUrefbnzMl6dXe3E6GCmq8rrC
+08QbN6alr/8WzV0idVwYl4HuYN1HteUWsOuMUz/5oexGlEwM14XQ05e9btP/v/33/7rH//z0v+3
d8oOGZskS39LG8oegrSu/v67Iv/+G26heHn9/e+/Q8ava44iO6ZpaQbnhmzw/svTVZB64tN/A+hF
Dd4Y5UffBnvcuscmym8Co5vpfsJ+hLIhIBRWQapUuvvP2xY//a5pQ7YNByyhrFrg3W3nrOlWyqt4
SCnFq9pyISOSdaHaQbAbvChcfN6U9rEthVJJ25BlRzFtzdHetyWX0N2oHTKyepv30yGAXCQDQu4T
cwK5HMETtJU1qjA1c/iRa+MLpTopIdQ03asyKcbEj/SL2lCCy6BCn97PvHztDSoELGha3UqW1a3k
kAhs1I7Swm10jdOreeR2TSU9NdHTCgmlGwl+k71NWvwmHBXcnJw631SBy6cS95G8UDowk/gzAaKM
X/TfOhtqQ1FNQ9Fl1VEUXTF15X33CcbZpIr66hgC/Il98j2NP9MDtMPk/EgY0vpiWZ0P98/2LN1k
im1ZVs6G23FzSnmQBAHsFG1ttCl6gyKaILv8YlrNX/XLNAzskgow2DxbvUaYW4EcBe6l3gR5MkW9
iTDP6DvORelDdpSyvKgDhzUX/LBeP6iBb16lPUzbeCztjBkIyHf77cFHJmhRBL4zryTZXUEn7awd
NTaPqiSIfygRhCbBhrm2y/1kPxqGem2VbbpzPYIxeRL/gChpPCCSqa40BUyY5gXg2UrTze88S9fv
a2M0gR/mHYmcpjB2nID99edjcT4UuqEYlmIzybJi6Ip6NhRFDPOsL3vFIdU6EjHVlRQml0qi3UEN
98Wwf2jKBM6qqDobyjZV+Xzjqo1aGMTTzD3nCrTZuT0+mt4Y3lRxAkFBg1/0edf0X8wyW5agJgvY
tsyz1TvEqQKINLEuKRvVHmFPkWGeHsK7v9qKpqq6bZrYROyRdrZmzd5Iwjxy8qPZ+g+exSHpa/PP
mxAW7a3FMxSaMFRFNhg/Ru6sI/BrNoqDsNTR00L9mVIM5FQDxKzzUKJKJbXGF69AXk4xGuS/1bqb
ft78L8YR9DADKIPY1vXzXdmFbQVaml1ZWXa0H0aPBKHS2qvPW3n9mfe9BGam4nqrOitS0YUxenOk
mGEQl3FnlceyNJappkPnYChXdVdeC+pJwAhrLSe/LAsM0Tg3DIo0CvSjx9H6Yt0o9i/GWzEZaFO2
DFbP2XgrIIXNDhKPy6FsuQvXg+0inWA6FTRIcQLYLx6VDiaiPl3Bz94NFG2rHvaqCC5CrvTIsxHU
ImeWwwkFkKA04gLQsJw+jg7F4U7hogvxxeCpv3hk1eJ/WGwdQ322Cg2rbAqzq/Njh20ytKVE7C/a
lGE5T7hI9Q7SkA6yE+h7BtBrWP3i8/Z/tUJ1VXNkXeHAZKGczZ2T6GWSovNdQ/MxzUcjQJ+sX8qj
SqlX+0gVAjlAggdpIM8+b1n5Vc91TRgWmaPaOm9a8kwbaeEuP1ZyWe0qPaIWoFC87UCkaCXZEFkk
KnBCVVMbahso9ysla5g3ZarNChkMzReP84u1wwAoHC08ES64eP/NKu65PKuUzedH2fejrRvppKoG
MuAZC2UdqTKrw1OtXREl+nViGu6sUStlFVgePLm6PG7yFN59jwfdVOagwn9c4rhDQrKxOWGGL5bN
uUXG9mswSRiObpqapmpnD+sahUFkOGkutTjOb7mvp8tqJHLPBiiohUPq9osGP66Tdw3qwq18Mzod
yqCtB4bh6Nm2suikHKqKJAWOk7qUXVHP75EWCuUnxwzXn0+MWIHvrYv2bl7Ek71pGV22XDMhij5K
dbbvIv2Q9fZT5VfSX+7hu3Y+HDq2LlshlfTHBJxnrRIvhKNJhb+8RCf3JPvPlfqFP/zBF+d40EyF
q7mCwXKc8xPIjXJkCD0bOcWmXpNKTo0HQCRpejLba/6qQ19M/OLz4VQ+Lh3dwSm2FU0hcmuZZ+MJ
i0cPA6zs7YOWIGzhteGq13uVhIQuAziw8nUN/cp8SDvKjCtg6n4jaPjsJKMgrArmkRxGxGUBBeUx
7Jn2QDLu80f8OOMGYT0ekfuJDYz5zIqnXI9GuUfdiwAEOB4bFvjoi8lWPjrItKHyDz4yVZzy2SjY
iCOApTXjY5b6ROzacd13MWQgYXMghL4KxmqFIvxMyPqR9ZmLgtNBh0ZjNO9kswPA1s5EiDKM+7v/
oPP/frDXNfNmuYPy9BS/jAaKjcfsaOD8QL/hGAu2fLj7vKmP7sG7MVDOxtk1xtrgNp0cWyWbZaV+
9Hr1+B80IQyU4ugYEOfMNWglSw0lV4qPwhNgN+VF9ZddLDqhy4qs2ZTpfdhD3Jfj0MBJP1bJ/Qhn
CKRabFRSiH6FLmorzwz1C8f7dVzeWySaNDRbeI22pp8fXFFfN0kPR+Qx6/2rWIkBlgcFvHLhXqbi
EuwARIIuGBPLQ/yQVJ3jFl8dVmJq3j0Ca1MRzZu4sJptnI0rAuL2mHi6cgipEG4UEG4xCFmIIOOl
NYDukSAE8RCLEemnEs7Nz2f14+45a/7s+Klw+GRqnYydpcFfhJQ5mFPYnmclnsRLlIc9qIIEiIg1
WmDkwAYI8jel6Kdhb0izynXjw6BI1qHU4PTrBnQWcj3IHz5/yg/Lm4fUqWc0FDY6u/xsjGCPzyw5
KdSd2hJw0tLxtgrt/AtbRb7/w1Rohk5cgwuLbqsfLityH9QxAuKo0GjWty5WBX8t5e1lWT15LkIS
lBzwKNSKZPOqsdaSXa8ypb/PrWKN3s8hLNoLNwOnKHv5QmuRkfIlTZrw4LMOYQHwp/lKL/NdOVLf
TGSobRSsomHCWNav7DQdJ2gTzrNGeehN0yAv1C5s9C2qOnoiHnxVtuGVH5ogEnUY8tDCIK+cCWUj
xDwXYKqnQTxuJUv+rsTeMikI35uUqxrMKgXJ92OgPXYDDBSFTYlE7CcCXJrfw0O8gWNgZoeeDTNA
deUoLoiekBIn7u3UxWarJrBxKX0ycf510wMv1+N0anP3QJf5cvT9RdpU11BD7mBWgbcPHXaYBKtH
taPmR4dzmR7yeYLcZiLquWCrkxT5QS7De62rAlB15pXfscNhq1l4insz6JBlmzBee1VwnVAaBzb6
fkTFHFSDdldFONCmicrK4AbQ/UnEafog/C4UVY1aPpge1boVMWGCM1YWr6k4eoHz7aGNrHspjf35
ONbLgErhIda3oxyuqgL22ZorPyCSdUfIjSKEBnLwkBRWj+igrUffuDMB4UraeTD28AJqVgrOA54U
Swq2ZongpWLKxFR1ZaYjjYAI9jLzAYg5rQrnkAazopOTt+fHtBQ4f1uMNaRfyUVmBIBhpe5KEF6C
xpn1Nj/v2siz1KE+75uynqQO4J8A4jTFQVGgfVD3rSIV8zoJYNTGGV8GJDXIQNfoJAV1Q9Y7LK6K
qoHCtTCyjotP6s+DULXWGixSwFcGewldewlQJyWhYhbASPXOVE92EPd7S8Igkn4Oe5R09XjT9enG
LcisAiQYAbj6MiLMMUCYDKBkFP4g4r6j+IaydDtsrrIYuo3Pd/65A2EquMW2YRD+U4VLf3anklRH
MhBV7Haj50d7x4jyR8tyxh0Rsf4L7/S9H4FLREiTdiwCqSbkKMaZX+xknj/U6VBD0p6G89KzzeVQ
Nv5tP9rOQxdG4yIqau/02r//ehfFrV6jui9A+UvSH/XZX/+xPGWXT8mp+h/xrX996v13/nGTJfxz
/pF33+B3/2x39lQ/vfvLnHrEGsDfqRyuTiix1/+MM4tP/l/f/O30+is3Q376+++wq0C1yq95QZb+
/udbIi6tEZFmaP8VyRYt/Pm26OXff78mnP3b7umprE+/+uLpqar//rtkan/gCRDztUzDFBGx7vTP
1xViE45l4Ss46qsRT7Oy9gl5238AIVFEEMi2DdXQ8AQrGI3/fItIhePoODBkwQhs/HMEDj8P45+T
8uvI+88D59+HNsvENGxCJGKhcFZ88Btc3w0gbGhh90JVDZGY0vUoqYsmD4Z9a3P7V5Vvst9APjHM
q9IExCYvhpAUjA9ZCqXlVUbJeXtQ3etkoLopPiXgRUdMOGTesAFMiuBHprbUPN+O0J/ICRvcMict
ynWlTty7AnVhhLOy6pdKcltazSRMwKOR7lWoLophDQDhswr49afSgjdBPg392oF7FkoKBBuPkbdv
ullKTjtG63Xgeq7mt2ELEhKiBqQLQKuH06CGG4CcbQURAgozkxrsA2gpG2kqqe2mkU8qUT4FAZ+u
Z3I7YAxxUCySpJY7tcv7Tr6P/ZNqphMnodoSiZwa+uexdbaO6922w1VFVZ4zioB+Oi0bc1/2xnPQ
KoLxvJhXDub1RRmrlvLOul2G1Bf4ihPPWlcS1dn91ukV8mtCGtmXv8myBtVKS0E7kz9xPdg7dIvS
O0Do+alIbs3mYHDsRZ5BfVwzc0p3GhTRZjQVsBSQyyp3LZIA7twMKQY2QX9RbARfWtdBYmneOGEL
wznUaSmckfeVedXBDCtetOSTaTFkfHSEuFj26WjQTSnigBhVmgyQvgXhKW/hvEmWpFBXpTIuivo0
EHNwqAWEhgQmzBXiVxeYM7velFCkBBWLIw6mErhsijyFYJAeJdPWvE/j+9w+SHqwqSVp5kJh10vO
RE1OkCNMIio8DSfaDDUbSXBg+mt1dEC0kHyL0A8F794lc7XlP+E1kjqIrlxKydGbLep2XsRHxTZA
mHDYKLuqAaMIVkVP4LnNbofxGd0laN5mcXlo0F0J+oPmM2vg8fS4W5XVvRxsdE5oHyYmdA+mPbSV
vi1N0wwuNdRnB79a1G65UcF+N/1pdGCCKfXpfM2lGf5ugLIJ8lhXaXYfFqeg0C9snOGug/QiPf1H
NvfX5vSd/d0FwKqq7Ed9bnT/b5/6/9A02xxp/7tdXpy+n8qn+vT9t+uaf1W/ZT9+ex2D9FQFT29N
vPidn2ZaEWZaw0A7hD2JOTp47j8NtaJZfxCNtGycEJt4ss295592Wv5DdkgHOKbMG4Sa1X/b6T9k
FWuP3dctcn2khf6SnVbfe/S2TOaBgmoRCbQcLpX6WWzAjTXD6TMpOFoIodiGRhlnn4YrH22bUYZw
TJ4alTyAkgnRGpUnabLvpPtCy5Z+kFITVLSIhz04RfCEdlED914+S5Lx2kHSSwsdpDYuVO8J7vxp
QWGRTZoI7noE2y3YMAY/uVYyc140+UIufjQxQolbVd6bHkzvjij8+d7rEtR7L1r8WIE/dIeRIKMx
lWDMSeScclZkswqXOig4VTTorGR5ig80bftTMqC7y/9R+vCDp2YsJnUIbYKz86PvBvXlFc/dVdK1
VqPFMMTXAEZ3in4FjQBdLO0nx033ZBvXsEdjCs19WvP4MYgKLJZOdReqVmF/CgQZaK3vVHv4oRkU
WKjaY+R6FMNB0reKAazHA/GGnaPcWmU2Rf5AryDp5UDzwtsy2KeYmUHhkINWHZ8cRgmvu7bjfZeu
A8A9xnCd64e8pYS3sze2pVAuDilE4S5zyl8M9DrcSppHmaFOTMASimsjEopkZhxSsWrNnehQaadq
pAA0dZaGIErvi2kIXiuUIYqh+nzQ+52hZLse8sMayjQ5F8SG8SJXwao1FgUb0cyCKgysrglKutdv
a6iGplmDOF2LXPu4CFTHn7jFt9YQRMNAlFSr2LTQIBr1i2ti6RwgwWV0XUGB0rsmEMJIes4z3qmT
50xXHorRP/YW9JNBqV9GEpxJThft3arZOnb7w6bisdPmJWRh1q0fFgctuLfc9tRrkAkU8PO73dZo
8wcL5IdeIhPWFhc1nAWIyqUUeWpyRZEWrndeUQfDLQi+kLx5AAKHHLU51e0YndF8MqhPOc9nxXB1
5RQUNaD11XhhUHZjA8JsYb3IySw3xs4oL1UZ0bu43DjJVQC+ExYLKKvRZ/G3dQPasYOB13/O46pA
swYaRLk2H4zUQhBO28VN8kXOS2zOfztZPzevbonLuO7gBJ7HVOGd8YyCUN3RS+9l6vDs1oVNdSA3
O2y9Op033iH24i8afX/h+NioCEW8CdrpxNtrIhDB0fDAWbbbHOLpoNi8Max/OpTvoBu/sktvuyae
4k0reejDfh7SNbcGoslhN9GHZC5dezpkT2BC/RGRrxQHo3u2FQB35o2ZPgKcnQ2DwlJ8Dgdvzab9
T/puyzbMNRBNYDrfPxXhZNyDSAlAIT639TWMt5PQOnzR9fexnD8H+E0jGP+3XcevhildoYaCLhJV
GObdJZqSlMNMpEf1AcnPOeXzzerzVt9Hyj82enaNNGG/MVGkCY4mfli41+0dTEmydfN5K2fp05/N
WNAw6RxdFsv2rJlyLJtu1IbwaEzgzZihkAHP0syZWku2OTS/s+aL6/FZmvRji2fLdYiGGB+ZFu1Q
gW6bklvnWGfSlC0/syjzbRJjXgYOdbbDXIVu1zbjjUPVTgAvWJLYcycGaIcQ+AQpgK8im7+a6bej
cb7Iy6GAZwZQa71o5sqCAJA31bbA9q+dpbmoYEvf2V/AG5Rfbd+3bYqF8GZjSWkEC75Lm+4JVjLu
7VfxIlomAPV3sLjYU3mWIAEztb/YOWf5n4/zcBahNCj4w7+n3X5hbpplsoSwZApdx9L6IkrxVQeF
ZXnTwSC3EkvumfBIvSkdzt+Nk199sYx/tVveDuKZ11RZmY6SB20gHT8h7PvNeuY+tDaYtfDISp6m
06k1+7zRX1nEN22eR19E5N826z48+l0PQDCd5pSy2hAjStrKH48DxvDzBs+S1h+mzDizdmHUmUMG
DccRSkwO2DkY+Ek/5Z6jTdGZnX21RH51mr3t4JndK0pLVnPltTlvRdXiCsjYolyGy8+79cX6OA+Y
dXoxqoAbwqMX9IC6v4dmC7L6L6YN/jl4+NW6ZoBLOU+6UZZayGj5hsdwDXjLuE7XySo7+v6EYtqp
ukjW9oNy1x5JJnyxTv6XHf6vls+zanptyCbJoPCoLpVFelBuKOI3ttKVNNUn8kKGPymeSd/c+efD
ehYcFBcJoCgKVxmZXIRxnlL26s7sHckMjknMAoGFXTshEUZVWElhYP7FHP6qj6psgWcy4NklMnm2
NHMiX6Uu5+Gxm3Y/lAX0wxASQWQ1pWJyvNSGOTquL1TX9V/5Jb8w2e8aPlukWhDbQw+V45Hyr0MH
hnSKRwhl7inyxo1natOWaq8scLN1UqFxDsEHJYGrRoL7tPpqf371LGeHqTzoLoRUDIJ3xxDAdDkb
V+gsEWib2pPqAM3+85eL6xdW6F3/xTO9sa6Q2bYDSuThsZpDbElZpLVBZHNaLaxbhmGO/Ey28EiU
zyCaG+6/bF506czjheiaRLbz/0g7k+a4kSQL/yKYYV+uAHLlliQlkuIFJqkk7PuOXz8fNNNdSTAt
UT19qEOZyegZER4OD/fn7xk8eExjsWRq9wUoOtLC2XyYuHW84QlmI1ewSTTbJJVwxbUv5oW4hE2N
gjcNL4rsS1+TJ1KZdCQ1gki/F0ZGJE2HaUBbYMxSSN+T3IJzwHsUc+UgTm8zw69VwbGZFEc/KX+o
8CoEMahJZYskzfVLJ3/aDyqtgH6p+8tULikpfDyOkYn5alRl/TSi6ijnPaUr1Z0sXtUB4m6Tor+O
pjIPFm2EsfjB0/MICN31Qt0p1IIWDQKtzFZKDeCeEfUGCHDzEJJon8HAStB2DKqu5Tzzbn04wfkX
yyK1ZonKsLZsKBfojvu84vVT4/Ybf5+4EGn8+XBCgrUSJT756sLUItXRk6qStVrVT/2UPojKXU9z
2MBj8obhdyZzCmWtGfM5Li1MLs4j08soDOfVDe2bCXlkgl5wln8vgxRqtOZ7pCuunEQ79PeOSh//
kOlzgVajGqhCNme+XPeOz7kvIsD4hklxhx4R6MyP3mFUE2HSMpSTF/82rfgxlIX3OIPpvY1+Z8Nf
vfBXTcZrtRDoVcous34PnbaXIvpYcCdbOqNfLcqmthSoKyfz+R2w+GWLozFMlBTEQVFOomA+wmJ2
LM3xpp+6e4NhJWrz7mg+jKbJmKz0qJvVHhZlhkCz/ziCAkKk5qXSMgdQ8al5NnqqmafAZU+Scejb
n7URP2kqE4wQGsY1+tUMuzBijMhEb4eTeNPAxxcK4Vse9mu/5FNWMkNzdUvkUUT3Rlte5CKPskyJ
m/4UdCrEwpSQm0B0xO5H3c166Qz8pHQPAi26RbfXHhALaFvtNmoVRl0gUYvVtSxi9tQP93TxgxZp
NCB3QdaHoj8x+LXXXsvH8Ibewr7zbSYb3RHeAiffJjv5yayc6267thWL5LoKggg5mbI/mdpbO2hO
Sq9FGx6vG5E+fTw/ru8TyC8R1SGW/7U+qKs2gpNCtbCDtIbaux263maoVpKkBZyGLHBhdfEtkUQz
mgIVq1Bc7MdfuJPDq8uxXoLjWqRdW+AiU8mUtoXQhm3sB3Sshh9murKF8x294iHLt3wtwKxcGHV/
avNTwRgX9RqUhB6koFzbtRWPUBdJB9jQUEZ0uj/VG2hr8x1sjwzK2roNNRc8RDeF4yQO5LjXXeTi
+gxq7ZYC9Mlafqn6BimfWI24AQkTzqAlINd2y/6tNf6ziZL/84ozS4toaOq+AfA6mS+/BiyPso/2
11yGvL6eC58DYsyZmcXHyciNwIt51Z3mcgNUIqcutOdbHbixk9jq2/gmOe2Bl96PtTf5qulFNMk6
lPPSjhWqO68JXVX1j5EKmJZG8CbZmqcQdbbdRNro5VBYdd+DaYNCdbxdSwkuXoqzLVjElqCGYqmd
zzQeKicRv6v94K7s8nyvPl0L5nbBAAJYwy8/fnT1QI/DLPgTWISfKPkeYq648puWJeWtNR9dzH79
y3X+tra4Gh2z5Iy+pv2p05EXUJqNYRi7AJmlAdqFoqLxbXoo0MP5hZ6CBnEofLEQyE1HRHtcYyiQ
Z/6WpSqNE2bEh+dE4SQmjy/fD3X8ymgc6QkD+CMIHit/SVte/kO9ESiNiy0d9VzHZ9M/rKRQza16
zadccY6WZ1s5x4Wzx8bY/OsbhMaQ23xpd82+saFbfYJKZC0jWTu2xR0sDdFA0zifY0xvOsY2fJzf
y7Cm+g4t5pu1l8zFkHa2tMVdzJjYCnKRC5E2Mtzx+pcmBhUWrn7G15a1uHhV3us5A/n9CZmbPXL1
TK266UHdQuWj8o1bq+F8ToAXR7a4YH2nNYoEmf/JYmLeKZ/qx/wd+c8nplIU9Eqc4S50IReRvv13
t25uwJ67SjKNSel52Xx8QJvD/bTvbKpV8As60YZv+cq34fKH/O/zm5u35/YQdzf91OT8kkNzaO/I
0RxtBwHBXeas3fHPdbiPe2rOZ3x2DZJOmwr0ZrjjWzgK/rcOx7cvZDtj9x/YW7l25iKCmWKQoLD3
J1hDQ2Yre/2Q2BDp7NeLcbM7XAmW5iJ8RX7Xm6GHuwD+fen0HdQmNs9sCDUgk+2LV1NACCCrt9e9
ZeXymYu4kjJQkpu8lk9CLN2BrHELHRJ9a8XK5RTzzEcWIaUVKGBB046PcGpHybXkzbBHn+wwgeV0
GmL0neCam+tru/C0+hA0zUVk8YJMbbKCLS1/p/cwdctb/w5A6Ft7AoH5apyktX7V/AevneEixCi6
As4KCa8TtbhNcrJQXHVKJ3eaPepOjT1u5WAjbYqdJW3Xrsb8p5emNSaqYJuZ4f1/sNtnN6MwQ7kt
WjihZ+SxXIDACRV7qLbpoNuaxXopVl/fXqDOl2xiUtMtCXU0eRHheC0j9cVo4SmD47IMvLuqQEU4
GOH3GY2XonkVIh1ZiqeCx2Mc1aeklA9+iSQOwGwTnp6SJkuvAy+dxUWilyB/QIT9XhdvaVPR5ITT
Tii+WGgkdpaYuzXC9iX4nygFCZvV0t08f13INFGqGMGiaq9XT9oEzxqplAnSKqjkLepO9lQzw0WB
u21NW+4hFc825SA6OcToJpvSwZEQDr9q+TnqIPc5aGG4E0LlRlIfPESb+s5yIUlFL6BwKoTP+0La
+bA2BcFtNfovs6QlkongZ3u7AJiUT8GeY0MAW9wrIAOEcFeOQOnoPSe1BlAMlZ5xZgx88jpADh2D
A1kT7yi12Y31a8b7wfiAiF/7tW1+m7lyF9awCxnvRZs5oTh+mVINRoMRqkYfPaYg2ghxv1MaHXms
p24IbL2GHCVWDkVlbgphN+ndrTx5BykVN17e2JUKE3ryrfKyu7yV32PkGkWrgmMohFU+gPlWsS0A
xtWUPUkSsHLIFzPYKEQM5alFyq8/ZuieDpHuztyFIZDyoYDDpIEyEHB6PxpkWz30EaIztXzo6jZ0
RT+DZxSJQj2AjSYgv4po1rwLiEz7KI9PULp5aXFo9W9BayJbrmyE8nkaxFdYX++S+ImSSxDBG6a0
7qjBOW70blxDLKWEJ8ascAVZeED4eS+OwX0RilsPRsYBrEfNnpq+CSfQXoR5sk5f0qr+mpcpHHix
nXg/y/5xUCfUnYL7ET6hKaptXYofSq25a1Jzy6TiWzBXqIzv0tg6YgtntAxnI2NRyfiewWVdt8VG
SPpdJf9sUTMymFdKoi8m8tulgOqW0d1WPjKLvraxIM/KIF9sIOstlG8pcqyQBkB1i8SepjjMHDll
lztFqoPpqaEbePMBcraeaUtG7xTQT+Vwvw/xk99KN4kGG9WsyBwB8NQGpGWT0C0TWP0Uf9sPsHNU
2RHoEgi7r7GAvhANOeNF/yOnE27qunUSo9iJgXTQ4YGUWs8WEKkQ4LOBSR+Wwaz5lgXC0Ru0l4nB
BBXG8GifTI+D9LU1f0JL5oxJfMeE508fMfeqgcFXkbYdVCCSiUasekyt7lbKhNtBgiVbzN7S8GXI
2lMiSlsUQuHyQpVdr1+Yxv8lj5ZdCCNlQQ4inUnUYSpUpMNkZL/EKtvBfXfXj/1BHiyQsVB9Nip0
uNnOA29QQTdVoi+uHXvt1YQaTEJnLPje+7+QVA6ib1ZAHVxoD0juQOulQCZW7mST4JTKX7zO38Ul
SWBYvcr9CKQAuEsn3HohaMkUV1N1OIQT5U0ff3T6xlJ+SrW/y3Oo67wGamXf7WV4nYzErvVkIxBk
I+U7wgsgWqF5Vx8bWiFFhrJJgnBNhqiaT3G+M91qFOnxV0L8iGbQqN1FQQ8f7v/S8fHbg+AY1ShY
xrcSRK5ThpoTHGqi9mTmhxyRsjrmDVPFAVDNem9O9x5RwKg9kGaiAxu9oJ8y8CFBDsmgNksSP8C2
m7773bYVfzUFcpg0wEpEsIToTi2R5z7ow0k3X3SK3OAsNx0kXmhXu2p/lKBJSmHLivFcz4y3cv+Y
Fie/+trAfMF4XKM8iOWtbhFfYaUK/xqs74N/H0b3UfwugcdVs5cs+d4wgOFB9dbKb+GEUm92E6i/
LPHWkL7r5tfK+4KShF33sMPJD6GYH0Ik0JOygWndfGoJMCaCZn4BkYvx4ulAJFBX7FFSM8iJNEXb
iGH7PAt7pykqJsoXy/+meneRULooMM2iOHGTubGnouiL8LCWbNoYUJLIkEsBrzRcmyKv/UawoQhx
whaGsTyFLNHbZnK0s3LRNYTHUvjCED3cY/leaqPbiAubIaSujs9eJG9UIbknBUEXKH6VZDB5bG9e
ImM7GgxitZuAQiX8NVnVOALzYlauvEwqXOvV12EUjqbSHYz261jTdhjlG380nQlUcA+FsmwEexkq
fv3oIZkxvKUmPZbpZw9vu5DcJs0pGYHtoiFV6Bsv8N9hcnc0vnVq/YJW11sNjY8/DnZT1vDGf4vL
dyutab81L3p5mxUKV00iF4G3tH1KB+Y0+ubFMjpIQ32Yh+C8Vd97BY7vXL9Xe/UbU3Gb1uTpHj3m
4+vUNnbJc1o22udUqt0QwirVAtOYxzt0Tu2iDRy9zFwx7rYxoPBitKDLVI4imOUEulCoTxC0hTg3
2IyG/1CVT0JpHhHsQ3X9zZ+eW/B5BayypQ+1KVFQyEIEmfBzMbkXqHWZ0V1iUIA2HIsuT1WaW2U0
tpZ4FwTwQInlNp96p/E9N5fvlOEYAwDL3gLUREr1YNXHXn0o+GpY8nNT3Rfi4Gjg4gTwh731mCOk
Y5Bv1Gi4p2jrTd0jLOqzWDfA8WMM+FzKn1TT30Xz6KTo9iy7k+U7RqBvZyqq0mtvW3TKQgsekYxB
Wh2qv5yhmXar8GHWmbVPQZNOX4ZKBAOtwb08EJrkfaABlewYxFcPogmzL8BPAQDeCAqe3iYwfbi8
UfKxwlcpfYWp2FHaH9Nk2qLQuF6tHeT4AS2wQ1zGL2iJb6chp8t1RILdLuqCf8WgUa/fMXKyCZAi
h7lrkwV/BdQzxKTaSMbXARKy2PoRS09yy3UR6EW1wAENGIrgIoqhFU39G6n4qguMtfm3GuSRoWkc
WvhzG373kKR8bgcbCWV4Dx0/u03V4KtXycwjhKjmvQ2DehO16qamqFIoxT5G8Niof6gItAtd8FS1
L5pCHzPMv9aBzhSZcPDofLTGtMm94RQhJKh10UZW42OX/mhflZ+txO0fRidO0q1v9Tuxf5sy+n7M
Tgn4zyg/qo1/0xrxzkuSQ9+hG0IzB/25bSz+VNGx68hKBi8/ZpLJyc+FhwLWZu8e9STyvJ1KGNUa
VMn4ACYa6iHGZCfhr8Iin1D30fisVSkitTOF8pOnos067cgqds30SxRuxQAartG4p9GyKfuJ//FN
t81/+ox5BAZUVUgJSjr/Wg/uhwAybONHXho7vW3ugd2+omdvN5WyF8v6ph8oR5J9ZSNYfD8+hCM8
4IHhIpuzCXMYq5lpSEQU9GTIuUzav/S8TWIDsw7wfhebLLY2XlZvGq5wgRrqiOaY4h1HqINlyKZC
KAj7vtlXhcbzaK9U5kFQfgi0u5RAhRMYYD0KtxpZIzwA24yIMfXvDPk5BkEgzSpHYZaijh408qx8
/GWK3yXh2ZyMLQqVo0o3E/WcNEexAl0z8vkQ+iX0C405/5crxwtkO1BOJSNaIgJZiKqUHB/z6FmL
eKo/3PcqFTbdv9PAXWfQiXU/+u4laCE9RY44QMs1hm/zL2RiavHZQ21xYIzAZwKNUbtUAoNqSDtL
pJKbG/vIKO4AKW+B9zli30Pn3h5ClG478F6mONqMi4Fv/VmyIUH3dQyYhrnPS3xmEsMDFVs+guZv
FLocuSPnaWfBlQm5W9OJff/VLGXeKObGb9V9CA62FgsnKWInC6hKeBDzFiZveYQFZMWuPFS/Ek50
yPk2FW4MQoS/60rKK+rvqHOqt7nfQTkqODIawV1igFYWSHcJNaO6SSdlY2rPbTZA3vyq9yR0Sn9U
5C9T8jOxvovNl8wH9gqNRZ7+IkxtROVhSMXD5EFHnzWurx2jtMKJOZCZhR52UCnh+WWgzwZcNFx5
El+qL9DCMyyZ5jz/LZ7gAA5TWHeN7lSDQc/9X+0sfQkTzPWn6KVatqYy/QeY0rQ+oX/FWgvaAKXG
UxZkjEgZTpetkepcLCac21jUZ9KhboyywkZ7bDfVoXsoHVinfRve2CObndnKytZdLHadW1zUZoKk
SVt1wmLvDK6/V1xQZ1R9g/vqGD4oh+tbeNnaTDCiz2CiT4BevQnbYTRoidSgiGB5eJgxbq3bd3a3
81er9Z9BkFTygGn829yikodsqOc3JRWh4ACKn96Af7B2zQ42tpX6pHzROc4sLWp4pawH0KNjqd5Q
GdmUd94xDR1iZ7+T9sGzf2fdwTMvbHRXtRkscESKwfnkRvoqbvHiLwGBAEoFcARIGuopZzUatSzT
2pKz7iREdECUzo70NYTOXNz9VAb628QS8TbGVoOcX9WdDI0HEg+aSUNM19sLvoFyZQP4H/QdBQGf
1GDFgS5WoM5ML+rAHKYPqibnqm+SL2Wyb6pN+YJs1ybY1tvWFXaImm982NrUo7xfrfVdKr0xj0vx
iwEjHYaTj3sbtGMiRnXdnfS7xg2fqtP4NUXCbFvsESm5HV1l07yHbvbV+nJ92RcDnAX3FDB4uPeW
GMrS9CwhiAcq0lPgFv2vTmPavA/XNvdSIVqXQK6IBFEuzWJzzUqCsSTp+lMUeMzpaG6UFXBUhRtd
aql/wyI+5chIDK6YJs/+GjPbxV4Ga4TtSya6Mk77cXfNqp5axm/olwJVUp1sG21LkNHcGMToHHSw
3ukHv17f2bkmvHTlM5vK7OpntyXxLM+L5p1llnPbJJbd8KqyeK7Vxrfrli6dISicmVyQKTPgmx8t
jdnQUBdQ+xn7Imm3kvHsDb+um/hDUbhcDRdf1RVNYWpiOaCSKVXTVhKrEcmdBSbuqzZ/UOKMjzpv
xPwvqTZ2OaTQdTzYObTCaXWbWvd9ox54q21SrzjqoNC6Hnr8qd2O+Z2ZMp8bjkcrzu2GZjkjk7Dm
W2i8ea4uMQcKfEhTio0+1TchpUeGoY+90QF4tbZ6eNvNuRwzspr0Bhm+LevgRtXvAUqt8V4TXkrl
2R9vhDZzPThlyzrgBOAbRLk31RVbZBxyX4XyMeRVmPSx27bPIVhaXRl4d4wbeFftOKserPHt+jZe
bCQYOvyY815qjJl+PCqlk9QIaEB/yskd+yzYDclXGM4O0eTZdSTdZBDXo3c9xk81fGayLLiFX9tI
CjdrN/KS05z/kkVLo5mEfMZJgvlQt2XaI7EdbUGJ//RJPH0BgdyouZnVHZNB+Ar2Dv0N8xYa3b2n
IZgCyfr1jbn0aTEM1TRg4gR2bC4uaKxZwcAPwoWRAS+kb136ct3AxfyANA5OQ77bcKUtLCDTTXd9
aPsT/K1UfJ3yGNFA9bqb6F5z1tthysUVWVgD5ApP3TJzDLt0RHxeBJ8gNbtpNA8BxXrLQpNYFxyR
IqYwvcjdd6XcB/7kqrJBGKSaX3o3vcgzF4JQMTqGlrhrcp/T6NLNlFq7kU6Fz9B7k1WuGIj7yff3
lc6IG09engsuaqcHvc4O0azh1eQ3UW9tVjby0sJMUQYSARbRkJeRwIqTRkpKFqa+x/cyVMAULW3e
F19mMPz0nVGG/matO3QxgJ8bnX/UWTDtcgg+vGzsT5oZH5RM34TBU1srh4DyQCRmkPk0LjTutgIQ
xsy6Xca8qMTzKJIAo0ABv7IHl2L7+c9ZXGOp8pBIiSZ+DsNPoILRRrqRbrobwYlvg3vJoTs+j9Ta
a1iDNbuLSxuIXpa31IdOVfklZUi2GMM7HZL1PF8Dv3y2ZKikInwxZybiTw+fop+ECIw2uR5hvr7x
ETso1GZXF/pKfvs57ZoNYYZLj9TAkhs3LKteMzSSSpHCLfNk8Cq4E5N/baXZlXxIOMDrh/fZfz8a
XOxhlCd832oMei36OEC0crVfiWbzB/fjxxITYJP+vOdUcTnTUEKsWKUpJtDY5M8LMHqh4YhAbRgn
G00Y1mL5HLs+2eOMYIQVDeDti+xK9r1YriSrnaEa/QaqIDoLxs/BlW4RlgIShjwZ2qPvkCj4jkRK
u11LXz9/TFiwpTAco0Pt++lloAmy6U0mDMVa+VgjaFlJ74a0RpN60SX/NrJ8GxQTJMo88zrAE9EJ
WS844C0SOQG8oG19nRhBk0A4I6LrSofrLnPhtTevDwD2/PKRP2XnkuIbla/BrKHAUdIp05Ofw0hf
iq7UNfsacbLcqP6oSCrMIq7YvuSvsGYqsJwy7sOX5GPo07VRF6iTdCfm9u07wYbWYz8Paqjgp+Jv
6/ipS857Zm85nWa1QqL6nc+zfVbdbH+MBTPmVmAjZO5QldpeX94lz1EMbgrEMswQLF23KhllLwSp
PZk53aDnUDh2azN+l/zm3IS82MDOFDrBw4QAk4pV3DcppFhUPIa1x+vnR858A0nq4E8GagrxzoeP
VOtFaExXZneCZcEZv6NdtpN2EuJHLv3NldtwySvObc1h9eyDqLdWj4AGtmSmPrwycrv+2/WTuVAx
+richeNlfQMbfo8J8XF05glfoCB3AjgQcuYndb82tzz/uWUQg4oOdlhYMlRSz48rapKijT0P8Im6
Q1RrPw8NBv8ApwStxiU7mmaRBZLDLJEmYkrf2Zr+wAPpLM+1KWuLHCnQzoZqmKP8Hg/Uoh2i2Mp+
rhleHJlg1KOsdQwGkKpA01AfKhmu1kO9C3fjg24D00dX6OcMUvwH6NLPhRUOE9Kvf616cZhxOSX/
i2X17gaOkqoGEn3SfKQOQsfOqGwjdz7bkb0gZSKYFkcatvAn+1t5m39T4NBzvfvVyHrp86/y5Ufk
jFI2g0QfT31MJBWyCKpbwBPIjanb0xcHcDQZjvEIOcd8FrvgYNKE+B66a/nUn8P+7HT/Nm8tHukq
4ga9MYb9KYMBQtiYR+VGQyPtqUvt/ue4bTbTZrin2fejuIOTcsUhLno83j4/BhVeJYssspjMqfVm
yBzFgRE/ZPVo7/wBccuSndiSY26tnWyH6CDY6z5x+Sac2Z8d9iyGIIU1BU3BTeiPcbzv3O6gvBr7
eXyCyql8223mtqmd7PKV9OhyZDkzvLjqxiDmfj5x1eHtqA7pjKVzkN26GRxhN9z9g0HaS980GNT+
vdOLq4d2UtO0LQbz34riCkiHPZIduSx1A5Sq012I3zf6tnz+B7QFc332k4ud2V54eFP4WqWW7LLy
ALrIrU4MOt7J37Rdf+s7tEHqtd299Ek9W6y+8GkGrTzJS1gsPTPaqztYyH5qe2SlmVj7Vm3QCvbd
9RTwwgObCPP3OpclvqLpJ2PoMDuPdsibcMPrejsd58FvzzFuV+7OpRNlnkMn4wUySNHro+9aEkON
9DopKB60bbsjJbqzNumteWs9wnl0NNzkls6qOz6t2L0UxPm+i6YiijqEfYtUuxFJDusYu9MDzXuQ
SY6hOvqvzqRWO35DPfQ3WA1A+WisrTyULm6wRppEjo/hT8zzmsbBInvTnUw1fxQ0dYeEl+1n2V71
ZbQxVbeeIYFGttViPp6dvp0FBFaWfynt0FQOWgYwCevHYvn06uqM0RPSDqplx34HQMRAwPab9NgD
r082ySPwo9Uv5yWPPrcqfzzsuG8juTSwWtLbKZ/y9wBPDl6Dl3nKZfoauxB7rGsOra114WJF3fuq
nGO1h2zOrg5tBYOW0+2D30ANRbc6eiIKiQyXXd/jix52tsXzzzqLylMt1SlE5ZhFV8oHcaIau1as
Abeoh+uW1ha4+P60WjMmBlX5k6TcNsOL0L5f//sXqp14ydlSFh+YHOmOBobOuaXS3Jq/FRfyAhAF
NqCEuUaSvQvfYnHFRdcWtfi2mH7sRX2GTd161rmWEZiw68u6eEDUKee59ZnufRHQfRT3zDQtu5Oi
oZ6qA3P8GhS3CrXS63YuX3hNVSTGSRUR4uyPnpAmIZC/sZ+3j8Hj+3YXfqVYTorqTL8S5//Rr+W0
zswtPpIenEgo+mLOu4OEYO8f/dv0IDmNA3WXra94+cUrfWZssYlj1BeCXsxrCxHRLn9o1qbO3ZUN
vJT0nq1oOUrS9p6MmhVGYJc+1jDVDEdhNw+Eais36WJGoxH6eaHPHL7q4ip1jSTEhUr7bi4Idofi
eS67DI7kRIw0hqv1lgtDK/NZ/W1vcbMEf+rrvOBboKcnBbRJpZyMBn3P/EYvv4oUPjNd2wrie0uu
s7Kpl0/ub9MLr8xkDU7r4c9S9R2U4e27tPc3gEI3oyveWi9ohK0yAcmX79zfRhe+aQhF2SbI45w8
hJVs/waouOgo2/C+20rbwEnc4dV6Qnb0btwqG2CRfPnkt+I+2RRffVdb86u1LVg4b9WlugyKGUGu
Q+eKm8wtd8FD8Vq6FJ2d6gg679twWtl2mcu+TCPPTnxZlhn9ygz1gAGJuYXZHTJ35khpjuWtuR1v
1mLBxSCq8xwDkkKa88fdz75BRi1ZkSp2PP2L330EnMt7WlnOpawYapl/W5h/wZkF0/eZkhVZDu/R
W91JH2PV1p4QlD1IdyAYKDW9Xrc4u+Vy/+Y5D5rPCBZ9KmhD26jVSiY2JzgEVadGbBcR7KRI7qG3
KGzI2FfuyWc+Th1huTODC5eVmiDKSF6bk+zHblnTvJeZu+DyAEpW0RAe0QxGDRTaTcnaRANYRh7b
E/pPYT0+Tk22l7L+LrHg+QiHzpYHNYJDLnxJpqOSDo95Mtz4aX0b0uAZANNrgrgTQcdF1pq3X3J2
3WJqi+IBonzLfo/UlGohiD3rGFqnrHt3FL4WqrKS3c5X5vPx/G1l4Q+dLijTgGr9SQ/hGPXiyu67
g+Z7nSNN4r1W3BcBswb5tFJGu2QWRnsFlDO4BBTPPrphUBuFx/u/PfUBoLKEB2+k3OvxcAjKwInr
u0rTkOxO0xXnkC7aRcxS1aDxNhEA+WjXapWi8dWkOTVE7YgBARHVBzC3/UANQPqR+lCF0mgP/O57
L+WxI/hI+/T+ZqrD7RhSm0pVgJIB6GUpdoXE2FSe8Xj9wsz+uTwRtOwMZGaoan6CbKC2KOeaWjen
UQ7uoBnpxd+6EdmqyqSb9yMI5RUPuBTiz+3NAfAsIshCA1Fu2jansviJKIMtpcB9mIdS4Bu/vrJL
0e3c0mLzzTb0ErNgZZb+lPav4vR0/e9fCjU0sxliEykGf0KbIDMQgX5mJWYMgZY32NC9beUWSZwI
ELQM2P+6vUs3FEJfiqbcTyTFFutpijEClTE1J60DnF8/m94xKn5ct3GhBWJSpadF90f6jJf+x+MJ
CkmFWLJuT034riMJOvjNc8lc0pBIdFi9h0a5iZp6b1jIOlw3/dkRsaxbUKr86YAsC8NFMvhwOnXt
yTcix9NlN06lBzkEtk4Zv42QNDbNn9dNfvbFjyYXsVsrBaBYXUtXYqKGMABUn0jnxu9985/3DLBk
KMjozagHEEoft7WGhstoi4GRzqP11u7iu4YEv/ySHdcxi5/d5KOpRc5Yjq0XahOmKunUQHoljamd
M55zfesuvFo+mlnkh53qdaFZYkZ4Tr7UNi/mG8vpt/mhPZEIrwSNtTUtDmrqhmpQjb491RD6hjex
equ1364vaM3EwvEHTwuTSMGEjLuNTDKIgDgsdGSum7nwWP6wb0u8mFhPFUBj9q1/rG4nlaQICfIv
MCUBsKeUNQ+I95s1soSLd+tv91MW9Rxx7FTZnBeXWcZODX1bTrxtCHmB6pHZl9oOjaxf1xd6eT8t
y5qrWDMR20ePt3xLRV68aU/DwCMp/mV4tdOaf1038jnEs5mU9UUoyiDgXaIKOrFQ8h7FK4z8Toqb
xnr57/7+4i4ZTRahnEWA8NrEHrVXuVzj7Lx4MmcrWFyjUBysKUSi5hSWCE5NzFaiphO+tvm7JTDE
Re/5+oouQGw+btniKplTpshaxpJA1o2kXxuyHkaLEne6gYn9CCFiO22Lx3AdS30x2p4tdXHD/Mj3
Bkiv50vMAIg9bL3f/g3C9FvPlb9gN202UF1u/HVKYRlf+5jjfFizsSiVB2jcW2HImqNDjWRJ6qTH
dKd+0Xa1tyMR3w4rseTiJht0ekzE30SEvhen2lkS2ohe0Z7yhjEyGXx6WTDe092HcrCXxl8jZcwM
KYtAgDlnhggKDKYptKSMIZ6FNtZYRRaXEawGkDiKuRS0tQv3pJZFAa42Q7unB+ao8WTH6Xu2xm24
ZmRxWbzKTK3UN7X7acicIPGBETyP3hoj15qVxdaitmlkM83o/SjBBV3/hB3PSWiOX78mi8DyacMW
tyRIRC9gP7V79BkRh1EBMb/+5xYk2FdRkpgD1zKbqyWpU4Ni1O6LNmKMzXJjs/3Pvpp/FnFuYl7k
Warti+II+HPS7hvlxWDqpPtq9r//u1XMp3VmIrRUAPU5JsTwOUpey3atHrIIGp/WsHCqTtN7bSxF
7b49qsfJHZ7H3JG8Pz1sguV3kDH2YG4UBoJXNm+ZCX+yvHC0Uctz0xIk7d5orHm4HZp+0fPepH60
lV47mon2NUHbwPZ681eNfND1jb3k5udnt3BA6tJZPI2s25e+yMlJV4B6xStZ6SUnP7exCMihB2y9
g0DhPigfAutLla8NPC377n/2EP+WkUwBrmYsnXzyRCWvEQi956GvPWtvtd3uEGf44d9WkdP+lI6w
Q9jpM30dNNqub+AyQf1ke+H9cqKWkTZ62j1RyKkOaG661U37NrqpG2zWEAaXtvJ8oYt70ANOj5oQ
Y2n8yuPKThnyX1mP8vEj9mk9i5sQ+pkYoaCi3cN3tamsPYWLx26vkjem3Q4ovnVao+JfW9TiBlTg
24E9E9D1BpgGqxrr3fVFrVlYeLkoWI0IopBt8ytuV2gLwQr/86X4cX4wCx/P00YvEo+DUccHPyjt
pNE3XQC0SbfWetWXruzfpkxxkWWY4GxbRZ5N7eBPAUnlQNCbHYyNL9s+MAsRv2vDbdtur2/imt1F
pt2lipaJGo5hxbAGp9E2DVQ7EcTNf2dmTrLOQn0w5h2kQdxljbTRgzO8hnoli5r/R+A738X5GpyZ
6SSDvnfOLkaIx3lJa/vwyA0rZ3XZ75geJKlCyHn5OGl0z+w99N7u6yZ3YvlXUH2/vlmzW51lnP93
Wf82sNgsVOf4Tli+fm9Ap85YjDM2+p7VbOogceWhc6s0OnbCynW67Ox/W13snWcUaJfVWK3zE08y
qART+Nx7u/PD/fX1zVf/2vrmDT47pV7R5MLK2ECx0x7D4hEp+c3kd65Pbt/Ka1Lka8e1iK61mGlJ
YWGtgmbYydItbZGtlNr0EYKNXLmym73DI77W174UcQ0QnjN3OWDFZRZfVl4dpQrbKUj2uFE30Zbi
vB/b/k6k/eQL7j94qly6zOc2FxExqHCdUsamxtPMNB11EyPmBHWqK78FT54NdYt2gOh2ZYsv+eu5
2UWYDCsoPZoEs2X/XS2sfQbhTcBZxkl2H/ShG7aqG5r14boXLYshf64J3fVZLVoE3LO8h9NQlYIP
gxGr9e+r6guaXzMwTnW9h6x6Icz8D2nXtRy3rmy/iFUkCKZXhkkKlGRZtvXCkmWJOWd+/V3wObU9
A7IG93iX/TZVagLobjQ6rHUjziVtqe65TM40jTKkqHrBXZaoBSjgEiz7H+A0txs0PrdAxb2+xNV5
oj8YHeWArUbSD9QSnElmUpomStTXPqh/EeZPv+oJ2J0jERQ4NsUYsmzoyLiAKpi7AzDdKUV00Gq/
A3dvad5kQ/ykkE6gJUz5LqyeLeZMCrd1wCzIDAAy1T5tYndUv9dqbiOhYEvAUukH+gkeX8H2iSRy
29dJpiY12VL7Q6N/KcsPRV/ARdm5kqI/9aAzlqTauX5g/NtdodwiOddWzmgrWVpS+1IROpGCnsw8
Gg/SoDqxghlshtcTYcIzjfY0aPaGTp4KZXKKUDnW3bSfAOtx/YNWTv3394CThAD4XQMX7KWrjRZM
kym1ju+pHzutsSsDWBaGbw2iVNS2Dv0jiM+S9EtulhjArn0wYB/C+QgYIm+Jvl9fzfaB/hHCKerU
J4AMA4+2T0r4bUtmHNLAlvvUx8RTZJ8Oun1doGhVnM7WtAz7JMGqLECzgGdUraudUX+9LoTvsf2v
0vxZFqenc9Ea/WRhWfLJTA8gaVps5Vv6lTXRN4uDMirm+TB/6IwH9fm6aNH6OHWtZ5QcpBjr05Ha
MdN7QB06IRWEM6sL+FIHDfYRZ9d9MmsjBQsgDH8wT1UduHJReNfXsX4rcjKYHZzJCJshbFqmfnAm
1HSC2S5+gZt1z0Z/MhtUt2ruJmSvAh42eBLBL6wuBU44+/1MuDXWGB6m7Px0kAtFNThqoZoghC0r
YOcIAgvRkTEbORNWh8lEMGqEI0uA3R0fqs6ww+Dx+n6KVsS5DYKBYh0gJNhOlaB5RR4fVfKoq1iZ
iNtHsBy+/SoO6CCFbDltFe7K4XXJ6AEADgI7Fqggj9+bJL0kNTI7oQHaALgcSXq/vmMCR8uj9gKY
scTkMyTUVnWqs84OAJykE8VVy+F/fZVeqhsP2FvqSaJpEbbMHIHngdFvA1BYNLwHP7Bg29gxr6/s
fxwTj9fb1vMQU+YeaAdoJoI3gaK4UfYjIL/Q3ujIQDFtREfFg8f/1xv+brZAS8GKGwMBZAUwvhFC
wUDhjoszYfxFAgScTX51Hhh7TwAPc4Cq9CiJ0ZC3FeWPcM66Fq1Im06F8Cl5UyZAL42V4EbeDhEs
Ns5moJ6BFr1LAx7RHJECpbNGb3gAAnA3vWn3posmdfCpAhIKQTrmgoGJJvAbGwqKrAKjkMdEP1H4
dq061NNGDxF+NTEe+A2i8xClXbeeXq4bwobrQL0EIBMo/4PR2OKcIdCrJStuYQixWntjXDpj/kMC
hGIkPWjKINjMDe9xIYw7rowubRgRCKMNzKA4aAC1S6Ap15e0LQUJSKzJQKmTu59pmk1AsqVwufNr
Ckw0IwFStShftnU+qPL/I4S7is04D4yC3ZIx4PvRQW/30zeyfISmwLWLFsOpX9SiYJhGCPbrLgXY
9s8RAKsF/NX1LduwIxzMn9Ww1Z7dUqrSh0A/hhRqfRmnu7CrBAJEy+DULIlHQy5jbFcnfyv6+1b7
hQP6lzJ47TLLSJoGld3rMpDyMH4XVLYaflzfqvU7Fozg53vFXbYjSDpMGkFM584oauatHSkAS9Ce
jNfBqwoXGMKpIyrqC/aPcvlG8JwmMgZVar8A/0GTPTbQBl0WNTiKpHABu6JhPLQ2YDkxHHg5OXrz
3KDX6foGioSQS13rrDInMtqM/LhU9moxgmU7cjDW6f47MZwXKAPLjLMRa5HMfWEYQNUDAHn17d8J
4byANOQWbWociwXAQ7z+7SVubCP+lyrH30Fm0ytoeYeYBtww5qd1w/gv+l32RnaNM3z81b2K4jFm
SwmeZepqhFtblnIGgnLtJ+jhrYcv5SK4dtZhAxsHZkOSwMaSVXBqXWqBauVpOnVJ648LrLUc9Kes
MH4q0gyUgcjLaACSvAawhFrya4lqNFTS3bhYLunG45jPt3EOTKAKnFvjMTHi/fVTXXlDfBt67sDd
jdk3NHMyDT7zhn2JnI0Z1q0vo6UYL3IUtxfvuoh1WMFkULZyNve1aseOS0nNrBgyAA12396nh+kQ
3CrfqNu72mf+XjihO4mc8Oa6qGowaHxA2PBhtZaOXVpkkBmiRCdV76YomBAJ4Ey7LtAUULNFkfpz
RIUnSw1BBCGSwKlN2YJVXtUhIalKQDH/MAGydP1kRBLY72eHP/ZLUJg9JAzFszb7Xfj57/4+p1xT
MA/JNLBDwIM3/ZkZyr9cAHeXtyMt8oawQ5hir0HjRAvUmr9YA+YWETHqhKo85FVvLk2bWBBhgQFE
yj4aRaSqhF01F28ZZh8sHkXBBkPkv38/OwZdbrp8TJrWb1HCc6fbV/Kp9RjEKR6A9Oaav4yvAAzL
3XregabaQQMK4M+Nv1nm2TeQS1UYwF5QjA2+YUHLjlwAfTgVclIyhb22Tk6h5zlOciNq2TqDPSbl
U284dLndeNlTAlKqehEONjEFW0sEOAdgZVTWI3+5qmBcahVD4q2fL69miv7KX5ooRbZpQwz/4z8i
+BF8MGBgpygWZSjoBcg/pPLpLxTwTAAXqIB9cdJ0FQKWcLFz9Nu3mciMePZWBa3XuAIBmMb6uoCC
wxlqboZTQ4Kl8800fcP76UHuo4dgaG+kNPOrrsOkx+CCsuwYKp0nB4ObA14NfCvObHRuVacfoBf9
jvalr/EyvsgkQ9WhAE4hmDLaxQLg8CBKHq+e/+yDMb0IMEaMqazKD2MwFMGwqPhgCpy9PgTi+LSr
C+WEPJdHilczSo9EigQPlHXvDMSiNQBnzVzBilLNyOp6UrSm8zFKYCDD0B3nTt6ZyCur6vQSpgnI
SisX2b7Uo8CCuq4IzJnxygwUXwz0oDWfVV4ulZksZZOrAYofi5TZegsz1c0DbcKbShOEels6DRJS
UJ5hQlRDp9+lJKvsg0Vays5X5M4JzeVIZ9GYsEDE750+83mhntBJ7+rOp9WN1Nzn06/rmyX6+9xm
zWhQtFpadL7UHmmY2DNApq9LWDfiMGX4s0u/fz9bQlJ3dM4K7BLK4MtttlvKQ514QId0x2OGqYke
VWNBSLCtAv8cDJ8pQbHRwKgV9M8aCqdXWd7zYTR6DBmJnLVo/9jvZ4uT5CwmeVHBwFBCrPvWmUxL
sIFbztnCBqomWKOt1fBSUTRgkEUji6/NN1k3Hpb0RW2EeH8iKVyIUAaNpQcUUhpgSSCvVOwU64fl
dRh11Jz6SwBu9NTDkHUuqFxubuDZ6rgsQD8qKnrr0s4vwL8AhFgQYAiUgbCH8MohnIngkgDWFEpg
q4AI+li/zW/9fvqZJ66FpLtdY7LlqXUVJCMx6QTAd4kxL4H8R4jpt20GZ1/BOQstjZO5CvAV84k4
EQhC7MBlUyCz2zzG/v/ckMaM7o803m+0hTaBLBd2ravPaokRK0kUdm9dLRao26GQQItdodFpxCzr
QE86fyqt3smnzK3z8mWuwaKhfxtBPGXS+oOqleBu2TBtDAkhq8xgVZGl5PRFt8aibK2u8Wsjd4jV
/JC076Wx7wLt63W/pTLXx6nNhSRObcbcIp0VD41PxxD4+E2zj/MxcMI2aeyIZO/AwgNvmqbJDyop
PlNCXub8WyHHJbIX9I6YMvWIYXpFXL2AO/upLxAHjLMEFpkifctA3RQ0+bRn/FP68H2Ju4Os5G6R
a5kNdhckqoinARC3CiKBPWy9M4FpQgkxFFUlyM9f+iw5KNMsBPy230D0Ka7QpyY575NjfgdFYWDr
N2B8dEuBnW9JZU0emL7EAx9gt1zshPFLcH8oiDG77/1b/JY8lKf0tQJQ/Kdu2SAYQ+AOnhswq//v
7vNCLufYcC0Pcm9Armr5k3ZUhq9jJ1ob2zFOVS5kcEppNWMmWS1kJMfpNnPBdhGBP0l7ZPAX5rdQ
PGDAdI8XiLlD2UAlAJOAPMytgTeITnur8c2vFCQOjmrr+8VFvRJIX6UT/Io+593YedoHuYk80TTW
hstG5xyALw3EWMqqI6EjSpotAVZLje9WftCNu+uWt6kqZwL4ToSwNaKl6pmAPQH0jnZTpm7oFd/A
Y7ZHrytwGFPHcue9QOzmpv5Zl8HFQh1wrmuzg9jWU3baberFHyWIAukBIOIWAhayy7xgvsX0ZWF6
vd0KioIbN/D5thrk0iyDvqpyVYL4OLybAADQ3arjUbDETRmY7yZgOzZRvOKNUE7oaOb/WeL35piC
TDr0jHtqF5hLh+0nXvNVhPjHo2awVxMC5D9COQsktAbZx4yX2bDrjrLuJH7uLPcMBaw5pa6seKLe
/e1Voj4H5BF03fKMzh3ARtRQg0AzeNC1L5YKij8Rov62krIi4H+FcJFfEWCmk0rIBOiP4SH3yrv4
7kgeyC8G2Kl40ak0AS94/fg2De9MJHd6vVS1UpthXVXwaM0HFdRT1wXwgCP/Pao/i+KOKh1HC4Uy
SNDs7BgeWuAGWvfLKTp0dyIAs42L3CCKiX+YowFUA2dtcUxSXHZIGNWoTJcagwu6tcLvbVUIdm1d
nWE1vzNJnGGVYZIVWoWTGiPQUgNxG7RsKMdgTtsGz6qNprUYbI5i1MEtNTyXy92zZdInXadCLiCB
Jzc9YMbup3rIneZmQQTRAqU3OamjkH5YJJZTzBLhrqoZLEUVnPr8oZ6+gU1aoCciGZwmZsuSt8YM
GWwYoSzcyAFl1cf0ZOzRYYKSNAqSoEjpflwXu6X/LF7RMbUCDh0+ARhEWrMEtEASPrhVpdEOdFEJ
dytzAbDzPyI4XYlp23cooiEVW6c2aWtPT+d9BbjxRAUsxqQ959Iz1csbWa9Evpn9af5OPxfNqYtO
p3jIgoql/we3eujvOkx3jG4NGuB4JyoeiraSU5I8HmKy6BA21SUaXUp7FHU5rXvimNmdbSWnIx0i
WxrOMPBhB1YlyY7B/PCVwdlQoF4AebQD48E7+ki/id4+m8p5JphzYokWN7LVYm0y2OzK8m2mimMV
QlXZdGBnYrigj+YlLTJWOulc2VHc1MOgswYimal15IdxNxPE9faEaEwMiyhaIfc0kRIJ+OYdRIN0
NkBveo7OwrsFuPSV14KQ44DXrJvt/+b6OT9Q9iI8y3UEcaaFGci9/Rq0RCS+NUUwLYJl8bPx4A7v
tUQqWz9FBDQBprf8zERDb+xUrljZ71ff2SJobZh5wAx8bH+G2qOc4u1KvrRRji7mbnfdXwk0ROWc
yax34KRToIhFCJCw+V1KvtEYZIVqI7jiRBvHuQ4zN43c7LFxZfzNKu4G+l2ZBEE52ZSB/iNi4uVq
rNJQsZ4ZcRYSxDtjtx/T+StJZRlcw+ZdO2JuvOqeqD47Fjjwulg9RX3vGAHICiMFfMsogquZ26Yw
/Lr0OnP5OWThbUWyJ2PM/aAOHCtIPxIjn+wwX9y/OAUUlEEZhmBwhVqflYE+DLLZ+goCjO6AL7R7
/V3PRdWBzQ36I4dPuWjh1HVaATn1QjCSrHpqdlLlQfBKEUnhwqYlMrIuSyBlKkywD75r4XfwgNvX
t0wkhFPctKFmkQEB1S/aEPyloNBuf6jF03UhmxE06AQMg+AlyxBVL/1Jo6Z1qwcW4iM0AyZHdBb/
ipx6r6OqgiK/nRM3a23zRj5QweDr9vL+CObc59yBs0lPIHhGJsJ8SOp3InrDikTwvnLp68hqIMIE
4BOCT5BcnBpLlBredDB/dpBvvVXatsOIK6SkmDic5hFE06WngRczC6bnf3dafLyOwYepQfEQ6g34
hrfmF6u5ghk5vk1eJq8DbokE1kgMSotwgdaN4SyOOFskp4w16L/b0cS1E3+CeV191uzqmIPYEvnT
FuC8aK7ZK58UZEr/D0D1rWNUUcZSMKGP4jYPh9TNvWpMgdL6fUb3df06TOoO42h/cU+cSVmB/qUV
aoEKGl+yFh4yAhDneCMD5bcS4SlvLkeRgQ7PmFgwkX1pcVLVNFJWYivHsLZj6akaOnCGiMa+t65Y
UEv8I4Uzr6CjXbSQFAemyEd5eNOlF7nVgIYfO1H57bpabq4IjBIy6owoy/MT5nWc9HqaqshlDrVr
gPO6VYFkisG562K2UkMqZthZdw6E8INqYFANrTqXkG/rq9s8iu5KYGLlUMcc3Oqoob0YjQipZVMk
0JcBW4d+31UXriy1mow0auO3uGtDEKGMM4CIM8mJptST6sXLK1En/5Y7QWL2H5HcwelBTFR0xzZ+
1Ct2AI6TNnwq6k8MaQvuF9HaOO/YdjUwMQycWpySU2Q0+znGDo67DAOAk/U9n0UdPJuJDTACIn7B
xPq6e21M+zDo5wguv3gpm/rQDRPCS9Oz9O62DrObBZTMY1MCYjo5VEokSBBvaSnyUDKmBRCBIN9x
aXdtCF71oUYpITaTk9IYGD+fUE8TvMrZrvGh7bkUdrxnoS144WuzTBpWGvmu59mbQYpdFlUvkp6c
tNJwEmN2gs44XDcN0do4nxJkQRTV+tT4imR60XKLYjWYxUVvjy2fgrFwapmKqqOzggt70qklTZMR
SKm02y4ElTswI7LWMa0W/KSiZqbNNZ1J466cBQnLLImWxpeW6dRbSFKanTMOH9d3bmtNGAlFpQxQ
80jIcjs3WZLeWA1KWZH0GoP0uFKpF46lDRTIUzmIjHu9JuBwYeegf+AYApj+pXaE0WJaY2MlD4vy
2de3jQmSqEQUOK6XdCmESysoZqRXdEnSB9msnCn9kfQgFAmpPWTv6jJ61/eP/bFLfb8UxlZ8pu+K
xLpxSgjTAFgZJ695KIAJ2MgGXUrgLCobLSUa5DB9oFr8RUmiL/rYe1aggZS6hA13+wBvfjWw7qom
FskWnRenHUqsdWOhxyk4JB3Axqq35WNf28OhdkHnTf3svnMm4IMLCWw2jxC6j35Qw1DBCXe5qxQ5
ZqnL1QQUoMCJA/tWLqWOriUuoC0PsgiJYWuVyKCjiKSwkq7KrVJum3ZIcIM/DDFIQsLSDuMMM0p/
oyoMhU5G+dFCuMCpSqWaSTVMefqQtpZDlxGgQaUgiFt7XzQbsSBRZuxGq+7lZoz7Weqxksaa0QmC
0THsWdmWx6BUHfzqFrHuzMI5vy0dBTwB+vZwuSAG+v1uP7OCZOmnhRZS/KAgAi4qo3DQqZ3a2Vwc
OkD5BmO/D2K6Q93nswvU79dNcP2G00C1a4LkFEUebCw/ndyAvGMcay1+iG5lxh7l9JOTO2q/Y6zc
1mfjAPqi3hu/rotdxQ+Qik5pJCMsYIIqfC25GC051q0geujz7iEtKzcBt47eZ96oyaeRgGYm+Xld
4nqhaDVA1pkgLMHAl8XnngeSGqpkIEYPW9XWhtEuVTRop4U3dR+ZHrqdjFmpTj2MeAC1FQG7ECwz
kDBrNEV4PAeWQN1WhvP7exhuAmZPgN7ImWkXROkYagjlg1my5ewlymeb6qJrd/34uhSzbtvU+qSN
kVmaR6wkR6pxUB7MQD6QKHBNs78LDfPOzCunAQZXm6K7S23dcjaOtUr3eUW9Uq9QXvl6/TQ2Fw/4
ffQXAjwCyAqXPmrRJcucQFPuL1lpp9Od0b1ZQhA/FlJcXC9YOoCbAYwuU4QcfBUReEtaPWAQzs8S
ikPM7G5BXSM1l4d2Ut1G9htTASOx9LRI5EhKIX3SWj5RUb/EowZctus3hzRPsxS0Qe+Xo3VEz7Fr
zqmnheBjz0p3DiZXryW/asbbJpb25pwJ4rp1/l5HspchSmAuQMazgHPNc07zoDGM3q+ir40R2Upc
e/0430wmps7ar0Wh32WZtDPT2gPIEnBmn1UDRJ7ofZjvjEhYnV/d9uxz0G4Ay0ctGR7v8szRFKCT
KTJ7lJxwHVYL+AC6yA5POloEZjQTht+BIABEU0GuaMPwIRcGD5BRtOtYfJZKa5OynbJh8KdYShwk
BHahgdp1D361UH4taOwuCTnJw/BUSQ8AdrdhIXaBTyTt4Czl23XNX7t7tg1nn8Nc45m7j6t0ktp0
HHyDAsBzzJy6tBwTtZV++Kbluh3FGHJTcidMhYmYLYXUDLR86SobT+Fb/MdWTjNF7we/A2psjdkp
8BtjLKdx2362NTl1x+xNNTJfreXj2H8IFs5i7ktzBH47uq/hfxEsAKP6cuHZoqudBKR0P3wz9xax
UXTcMfKNEOClISpkoirSumEPtIHoosM60SS1bmKuSmVQozwd/L7R94WmOPPMFC6fJ2ekM1q5Im+i
lasmWmdjjuYxnaO9iIhq7ehUdCdj0Th1Cw03nA3qLR1mNZt6f5oAeARCM/mjCURZxE0hUHCFIIKQ
8RC53Nl0CtSaNdz4Mf1BpcxTJkC9pSIG4I39ZDkuih5WBi6+ChXkmDRGaaooyxllZFu9lrldZd2n
8eL04+iFsgaa+bJ5XRT1iL6KOzWqjmosaLJhEfulFlEZqJtwIxigBlIO0/Ez84FuGaM+0t6PcEXX
anzAFXCa9HLfF6Pg0b/hOSALyFFoftFY+YGTlco0w2egSD7Ik90b91MV7QyalY42mBihI81uNB5I
BnCQBOB0JAOsTU6dOGvdkHRHoxCFMGsPSmXUPxDCYESHjepcrh1FA6mIF6VHH2x6j6EZd7GR/yvf
WTHWeKv2Op7UtsBqV1ExmEV+Nxr+vqdXkVqf9IUcIpfl117rVQPoXIB34Ze1LTnmbfLZZTbZAYvY
pofYtdxY1Am0ddwEARsFIYhiEN5poNVRtvI2RHt2CV4NAFyWi+Kk1ikXthlunjaw+VV0OmFoGrCI
l7urzDNIP6uc3U/a++xJdnoKJ+B2GXejC5xlv9n3P0XL2zxRJHJhuwr7z7mHZlJzY1Qp+tzr0BmV
X7r8Lji/zQ1EjI1xDhOvG/7h1AVjnVml3mFVxXMoe62DxPtwGBz6btrK27QwxOZd+1OUSFg3jTHF
ORPMPuzMUDUlkcdA0xu0VFbPxY/MLe+0+4KpCyCQJjv7KqKqWrcJ/ZZoQSiGwcH6xSVIYkNbwHqE
FCEjCX1hiKHmcaic6AVkQ45sF3eZE367vr1rz4uEMlUtZO0IKKX4EEuZlKHP+xad6Tl4PrIHJUBT
SyuarmZawPu8cylcyKCbWWZGs9b5VQgPi6gkx6DHVHyAJABYuqHI5NdhwuWiODeT9sgcDxYmCcwK
vMjLtOtMAkRMxS1Ja+tl4GS1wvJct+BPzGQhkfbqbYhjPFstz4sZ9+kS1DVWKzOSrsWtdiDMSl3k
oZxstgNwv7iLp6FehTylqtqFJigVbJ8pBoVhL3g+8HHqksadBgzLzh+yXVbVTtG99Mnzdb3ZsntA
WeDvoPdeX+HeN205Z1odw+6pboNw6DCp5v66iE2lAW0yA60jKFJy7mzq04GMqtT7SCsfp9rC4K7u
9V29i+fIQSO3QNyWn2HkuDKBNMxtsc85M3dZjiszBgahTxFgz0lka6DkiEEyMmaCvdt01GzWmSIV
j4wFfye0NebR5AkrG3b1G3FaGz7GDX6lTu8Gdv+gd/bf4DpCK5HlAhMW0ggIJ7ntrEYA0Ub5iDmr
g/moNGgUUt36o7mhdvfZvYy30U3xahyvH+H2ShF8IOhiDER8oz9wcADkUmJTx1PwER2LI8Ow1I/T
o/lMbXkn38oH0bzalvYjxWz9h+V5NaPb15ka61LUA2LhJ5V026S/WioCNt8ycWRi8B/HaKzGVZt+
6rWolHs/iIjdaJ2jhQ85Kt89obt4wKurESDvbBkDhicJSCZwjIS36WJslyKJ8faI8brSjA99GD2r
BpW4GrphL+od2FweulVUFqqSFTT8gnAQ2ONT60vJYGuWfkNq9B9KN9mYnDrJ8EqhSWz5E9bTgyo7
Mmvrhul+WGpzQGiO52txXHLk7OxkN1fIYzqQjfEot/wCQLbBu66hm9piACATbLfAlOAj0r7Jswqt
OZ1Pqtju8GZO0681/Z/r0bA9ZFCQLfwN1sQPS8jF2FslxaRSCIAyY/nUakxrWukxzZ4qTNhcX9JG
wIvhdJmltFnyiPcueim1cV+hv2xJi7015QeAN7pWR+wBYG96/RyqlReZncB9boVLGKwhMrqpUdxf
Pa50TTfVRA5g6s7szC/GTXiCQ9uFD+DVcKNHUfP2hsIoMro7MVuMOsE6NxZK+RiNRuNX9Q+9eZ2R
lbq+jdsLAmY28EbhwAz+QghJVY0V64nQfGVHHflj+Sk5BFMXRzY0ILmxaGZ0c0kYlGbpPlCg8PUx
I2uScCIsv1QtToZ4zBhEJZ0NNwIbs/CaZ4zWSC9eXnJRajaypHWd35+AoZ09m6e+ta2b4kvzE+ny
7/lzP9j9c/dafYjc8ubiziRzIaCiFjC0AE+/GG+S0aodJRJBbG1kpjALeCaDi/vUCeRkGI5vfIu0
u6JOXLnO9qREy06Z7dIWgMaouZfDJ45WcNFtuBE86GFrqO8brBhyua/o1w5iUPjhoa2AIoIRNVjA
nEtFXZYbyXAKOUjEgBQYdznfbNKabTVlSL/ByEhjY5L0Hs8Sx3pSn4y73k0fpnvZxkSz5Uo7gTWQ
dQjPJtpljdW/AVnO7e1IU70HOkznGyHLfhq7eHKCYldGXvUEHD0PzfCl6HG5kbDBzA5G9XTUAVHH
4S2iLfKs1wzMNltfFvBW3kVfEEJndvBO7NTVEiHlxtYxAoEG/RkIbLHRXL7ErMnczIBlA4QIUH6s
nQxK0qwSGOFGoInpJ0QoCgO3W13lwE6uNC3FlTMC0W4cSjsu/Iq8ysKe3K3oC+k03N8W0l3Kakav
pNGwYAtROonG+zRi7y4NlXCCirEWen2EoQIajEBrlp+sbHhWyHLKSX2vGdKhB3eFLVeKwE6Yllw+
BJl94HkL7mITO8C9cGujrmI04ap+UbT7YC73SJHtkjk6pepTWGZfqDrt2okIXPk6nLmUynzTWWiv
NySu4FlVP2l+yDQ5kRoJ1BxIYsEdpfWuTzNPYC1rbwcLkQngmn5z7fEXfplreb4UgYoppgFzN+lj
oLnTjQ4cJaDHzihJSpItGqhYo1dBdRjmBUhUAadEeGyQSZq6KbUglO7DQ+olX6Tcthzl0FQny+k8
umv2dXXSXPkwKo4wWb1W60vp7PezTVY7kHoHBqSPzuj5NcOMqU4IWLvDAjJs6yMYdrJ2Zx1FgrdU
6nzV3JVWohCrBeZ/V60c0j1bKTmYoiPdXB9cIJjeFKB68ACO+WKohRlJ6u/hGBD7OhpwuE0vd9rC
oTZSUZ58aMJT/7dbeyaa018toNoys60F+4CnuDEqvnY77YtmH8g3gzO6+q67w7xFISHGE9jOhhPB
uZ4J5662SAJsZTBDOKperuJmu067C4L31p28cgc06eBQ9Hdl6QrfjusbB4JV1ATQ+kqRr+CcMWa7
ggoNSqqff85OeCh2+d5oH4w7eVd44wEzDQKb3VSkM3nse84UWAMkLjEryJvlU6J5w2DT9gkFADA9
WE5cIYkafKeII4zj5Cyeeaj2IgzojQQgphExoG4h/kO6k68NMJtWMmUhvqnVr0Gu3fRh5uDDbmm1
HBcp2ecdQHSC6DEgN2V4YwajowO9vOnEY2gbHgyJejSsYEKfcYRxx74k+hBYXav45t3oGbvl0CZ7
Qh8MhzFPLBhA3sfqURYxyWzc+OaFWM6LtFI/FL3RKPAiLOjOUJCw6bF1pX2+0w3hhb9h1BBnMVg9
GXPXvFEvMzWCPCKKnxDNbfOfVEFNRvqZVsLa0zoniYX9bh5UNLxY1tockpzqE/ntHpn7yO/A+Lwr
d0CsPgg0ecNyCBACWU8GSgGr/FIPgu+x0zviN63HssilA15vxVYrx9gXXrEHvOVfSESAQdCstlWp
lOt5GeeUEn95b47tY/et38UPgV146f9jCoypHhdEoEz4RxjnDqsMIG9GZhLf6uJ9Xxq2hPJ7O4jQ
3rYsAKEukmUUBKKrhs9Q0pcirAPit4tkk0Q6tdPyeH3f1s8xZBrPRHAuBwi3FVJUIQIT8ms2bmo1
cQdjdAn9OofCM9rcNmRzUFJGhzVmTy79mxRWsoRiiuqr6W7W3e52OBoAeBwo9MGVIsd6XLzEi31R
Bfl31Lw6LzSwQP+BUoVy5qVgAhplNRlSFZnHrHEb69jNGMNvvgD0w2u89EFvvT53ylvzvZpxkTJ+
tOTxb+5vopx9BedZDDqFphJmLD6J8MitnSQHwEK0q7wQX+AWrQ1GgRCh2V8Al+o45jPR3M6j71UP
wgWideCDYhRNJqnIAFngfG2Puee1lBplEZrY486ls4e5+b3kdHZ6O3yWz6HT7IXB5pbnBFAqQU7L
ZBxW3KEWSaiVqZwSXw09C2C20T5yYs90zVsGZhTHbhvcscxP7gtFb7k3jF4jySSbQD3mHxEqonmi
l7gjKEMcwdx39zM2vMFRHAzRH/NSULDfSCuAPRCjFyq6oFDZ4ZPYcyjNgQS4V4Bjmm4cJPt0yXeV
0h5JX2EqG4lsUjtD0x8jM9pddxBbNqui1wgpKLT+AEPg0nRi0Dt2QwDRihwc5fo1bBpPBZzzdSlb
buhcCueGQrNtahO5Lh86tIvCyJuHbwlmPNr8McYo13Vh60EIWAPVkSFEKgFPU75hMwZSYV7V6F7r
pwnJp2ZwOtzsox7vyxDj/Evr9rrk0URzDFr5yzwI9nTzPM8+gAd3WUYyzIBKlP3FBBGtbEnPuEBA
AYO2paJx0jp56JLkdgqNY2WJxnjWwgHcSIFgDO2lJkyHO1GwRae5FeU9DHX0glN5Mo/Tab4tHkXx
8yqcZYIQt5no7kdhl+/9iMxaAxsSmgdDo7JpEtp6pR9MKh3AjuEEaumOMwYXzPb5+vGubk1OLKdL
nVkn1MqQQgmayI4CALd/XBew7gqEBCwIG4h4GG3bnDeNxzyplIC2vuoPtyjoZjvJC/fojgzs5a09
ZugGSJzOXX4I5K5A3Di5nItVRn2JixYJbrVLnhe9PNFCt5GNu28t6s117YaB7ml54C5C9uQ17Ccn
mx322dsE/ZYVmVsU74ad5I+NbX5FuzE9qXiORagcBrfzD2SmNQ9RnoY0pwuX78yH7E4W0RKvrZd9
CawW7VMoL6yiiGwwMARDRwx8gjA1q2RvItNenYafdDEnmw7TXosAA65Or/KS3ylS+iQ4BqZAFzcd
PgD4u+BsZUEMCrWXW4HWMGVuAJKEe1xHnsP4GXpIo+2iw/hFElOGr+5VJg0wZaz9FKEt74CLuZyD
ogF86bCbwn18qHGvgvG02eGyAQ+QlIhh+rYs6FwkZ0FtWVVDO6HrtfXm9ABa1Z1yGGxc5tnOtIe3
0o13ohnGLV+BF5CGGSC8O9HeermnQYBOgjHS0Rh3ipE5Mo/jDlWOvcglrXMJbDdVFQBCrLUGueRL
OXWyTGSxkCZnOSIsj/UoedON5ah7gLI6EajXRTnk7aX9I5JvxsjCecGUP9QlYWhCe/OYHhXv/xEP
baolQIQAeagbVOVvNWmYtZb06BZqvS7cF88giASmnX6rofeqtVMhfMrvKGdlB38E8rdY9X+kfVdz
5DiT7S9iBOjJV7oyKiNv+oXRaqlB0FuQxK/fQ83d+0lkRXFnN2I6Zl6mUQCBRCLzmN6wKt7pNdYS
NWThmYGKFk7sKK/5PVR2j9TTP64fvUUyMn29byPOrq6mCzOjpiE4hOlDGT6aFmybf18f4mJ4Qf+E
TLY2wAjO2wx6m5oWbmc03eA++eVgCyCGPz1by8+1J8HFgwbU6QQrQ1NjnkemhVyNYYd20dC+mpLs
tDAq/V9MZ0oep1alMmEef254nXMxWXQ357aytsIQ2yIq7xKp8xTOthaXb7TG9No8/SuHCSo9EBxY
+QGXtiXMZgwZDBmwreeFaBNa6LkcEgh2qclhKGNUu3XlpavJ38yK/KzayT1YFKp8wLZ+5i063yX7
e/03LF4K2DbWl6GABqYEoszPNeBgHHVAEKO13zLXoDTQkxBYfZA5QGW7PpQ+bcH5ofjiAsEiAUnz
vMpi99Zog/yN6ebnvNWfSwFyfvhBqhOXa8BflWBkn7xp/VEGjAJ+9zwaXA3+TLVCDlH9Xg9PnPOj
HdXbajwOcuuAS+hqNLIdNJwFhFMUdwRijPOnQtR7JVNfS2FAd1Q7qhawpXbtClnemjAnHrL8QSi5
QxVzy4wcJDZDdays++zlp6KtXJJBGDiRjnGM4DC+MK29tQdrg1a328nv19dlWVicvsHEkfp/6zJt
k2/5A+vaNAcQDoR4EQaSlAb6WOzlhLhp+Sg3rSvJlkOLIgDqYxsZvSOH9oGlbrfGZ7xw5GT0EAFv
REMdvdJZCOFtZ2Z6hChJ4FgZD7/keoWBvHjKgJkBSDOmqUFtfFG0EaktyymL6jOC1YNi5N7Qlx+8
ZkGUMK82pJVS28X5fBtutq6JErVRmcQ1asbEs/OpWLv2WrlwfNBvQP6BL0iWDvZcgZAU8pL6nB7g
bmwEOjAq/rDVMydqAd3izwyWwJ1D3lFIXMOPX1xN0Nwg1Ggi/ZkXgUehDDSOEfHxCwC6pfIfzvSt
zR5l7amJ/oTyMexfDaxqa0ExJY6Ljc6rh9i0znmseJXNwN+0yEr/9B9Q8eyUoy0MuDHyz0lDZZZG
jGXaJ1Xa1Wdl1P2KyXeKlv5iAvvW5OaZhx9ZCpu5RtkwYR44RPDTAoBaXuROo8V/03QIeEyCgppO
ooNPlmSJo9dGgJYnyGJKEOsxbF2sd8OuttweXd1MH/RWchqW+9i8qELXWaCVH5DWd2tIIFR46XTl
bzWGECmQnqHmdGpyVNrPttpTW3cNfCFZ+pTKO3VMvE6yHLWpHMPO4PEXomuT/FELWONp+3iAl5vG
dyM71GHnWHbi8tLwTYltRWzfoAUEBtibVj3Jotx3QGmUePmA6gJBoR3lsUv4fTNyx2yfeaPe1nBL
jiXYF6cQScpzEIbKfaR09ygTHWhVUTDKIjwAI7xbhKPaaHiHo9vYfSDr1DPDZqPk1U3e9l7RGzui
PeXqowlujYmKPFMB7lFtN6S/ddgtoikh2eqHhPXQSmmbD5pXEaAai5u2/1NA3pco+b1RTc6P2mFM
ypsCFsSmtbWqj6o99XjKmBLcns3cK2uyS+vEb+3UGzi4m3ZYY3dDNQAuuFwjni5lQaO+JynoCxF3
Sx0qBn14sjPY8lyPmV/10MUuQyf1qwM1Aep/xkxVVI3N1ao+F9CFUNi+MpSnvrkVCZBiSWxus/xP
XXC30/YKQNrwathBndlNpNGHW+k2Uw0vsjCDuHRbUJn7xB8N+VduwaCyxwMCxn36iQ03KRRDpAqP
V/2Z1eNk0ByklnCYDgcvOroRxoYFcBBTKPkyaD8PJ1xETsoPman46O17vKe+lJUBT49tPDjwlwK1
uHREj00HYmZPEihacoqtHnmlZB9zSfEabm3NjLxa8RHqe8GoShtVACZj9E9KM/ikuDURLou+2oej
cIXWOITqKCAUAYvtwIz0wyDnj3akbow434WQ0bi+9l+w88Xag6Uz6fuidPpVRfl2X9VSlJccYgHn
rK7dRhQuAMdnAxul1tOAlXwHQHOHkq0awRw5iwEoetEE6L8N5lj+bpXIlSrdHcytwj4q7a5OBjBl
yZ6zbkMZSsz681ggQYaRZ5bd22XjquQ+ZjvSF06nhw7DRaxH1pMY2Mm2QrcrwBoxcNq77iUspTtd
pMcKDqBi0HHf/9XETQo4QVFLUBQz0DaMoYvFvRgxwyTohDcbU5duWsXc6/bn9ZW6dAGB1GRCUQRZ
3qIWKvEoDUMZLypTv6eU4nN/XB/gwvsJqfFXax/s+AViTOuUiHYdRGBKY3RSc7zlRn7DknjDceLk
yt6AQhpwmDVfH3aJdMJFjrzZmnztkDDMn6QjMWlixZCP153kd7lT3MyPPWgGTYKU1OUbBFFQIiJ/
DVcoX5zwfwae841DQ84LqPdOfJPej9+aDaTiulvbRVmy2+t4o3aQi9QdAGNxLP4n3X5yodCEqSN9
RZED/WBlVuGQoA/YyxEKXAO2WFGRV7XPPnM724jusZkyShMideoriU2nhQeQbXZOq92byR01biT9
WJvxsRpGT6XNlrfinoUPeme4oqJHRWs+4JS7kSszyAYYqWVZQKgaGAXxcgW9yQq0zdD0Cu2PbFoe
NgTovkcq9ga6axp5ldWDsB4KvZq4534MEhWr6qM0/EqlN1nZMRKg9QR1+Wqf5/EbyxrX7AufScyt
euZE3X3Wln5Y9Z8wgvlVWKduhDflWyJQnJTSu8R8y0XqAcLiITV1wjRx9fSkjmZQljcyLqKewLk+
sX6RGgc2AxNSjX1rvE8A0s/y6K8kIX728GWyUQUbqc8IEiTttcvvBOh+oSZwy79z24+Hx0G71/qT
0j/11p9YW6swK1PaNw9fUEMAdQF1MgC2Z2murpA+rhLUU+okP8YQYzeqPzqglYZUOTZtK6e2h9+x
PN5ligUGudyDvGo94n10yPRyC9VGtzfNbS2Ze0KrTUu6D10FxVQj9yYvUu/6UbuUYKp4I6IpDVwf
AO0/7zmjlxMbdh7dmQByWpnUVaM3wyg3WZ2u5bIXqmnQmTHBQUAXBWnlbF2sjpZqW8pgxuzNoINu
77jhL8mm9idh80bbRgC1r8SvS08fXCCoa1lT0X0hm5AbHBIjzG7PaeoK/BOYQRxYt6wIrMozgOZV
buR+HQ41vWrnWwB6FMDxTpjoBd1Cl0I5bGt4ACGZ6n3F7U/dMfby93wLj17tD57A2jbf6OrKx7xU
FsKWQ+wAjASv/jmhC1HVznsVUPOpxFaCYhk95C+NhzvvYLyApvO/eG/h1sFfC0422jkzQN8EOhQK
9DjPre7npPXySPJ4JO778W+lrDv5XAqNIMEDPQgVNBDWZrWETq4qSXDcCiUxHrTQ3gqz8LL2QDgJ
ugyWV2rfe7YlNkXVrtQW5ItJCV4cUF+bUL4L1wFaZ0rKZDghAYPnmvKB6OdGoqjaQO800x8jWfUQ
DgJmVP4Qtk5NHw0JD49CjfdZfCwHI7AkdJlxunlkehVrdqx674t7pfpgOnUN7Im+BmzYCh0IDm50
i58BzjTYTYTkZCxe4z6oAJmEkGVASm1nGOLBsoe7Irwt9fwvgCxObD+p9psyFjcJ0OlWfJshPxrA
Ga9TeZM1YFXg9Rhnxj0tz7bNPJk3D2H5WMKLj0rxYxNVfp6knsWFU5Pn2oCxNGQwpcpCbvNRwUm0
CitXGZJz5I22gsLIcOzqm6a8EdFbWIZOFL11XezpxlsSZw419gA1jO2up39yCTYp9NmA6E2tHkrt
3JdgkwhMmnv1cJ9CsFQxD2n91kPXiFPLbXmxiRq41LC7RA6YfCwSaJqq/WHgmdPaI7TT2XMjBiev
D4WB18ugwYFPy/Yj3BmEcmrjwhdqctskj62M/4P8HqrAaj+7Mnar7J7G+4i/8xzLgfdamUh+jteQ
1YhdTR9E0kBdoNwaeekD1XATKdy16mOjQiTrUfRIO+qPLpZAkobcwk4b/prDb4VLrgRSdR0S6JXy
XauK1xJSNKJD1aeFMffb9ah9Kb4AQmsgXmsopM+b0nUCQ8XQbKGNAaO5MredPs5cma1Ez8uj4G9H
pxKDzbOwFC3aNEwaMNUo8SDG4SQyRtLalagFNPKFcAmfuP8eaJ514dUrdwUUpc9N1AWwA3PCMXfg
LozUHluXKx9x8tFnu0JyBanxjG8Dmv3JonZLbc0Zwxte7zKOw4UbzH6UqzspKTdlfhTktou29qQd
oo4OH15gQEcsd6xdvcXderbNbSh1rhTfZKaTk9vxvY7uyn6b0kCOC6fMAtqd2mxvf8j6R4bdmNzC
xEuPU0fY74rwYBHiVLUfS45cBrR/j+vXJN8N9HctB0PXOzBPcxWl2DQyBEL699RiXjdk2Melq+Q3
FXG1nLoa2jpQMXlP63epvlGMe0SJNDpwJAvyb1JtGuW5UIIBRM7KacsTSZxx2Mf5piw8JTwq6Q2c
j8i4t0toH/9K+sdwCES5LUw/hSYr/itLAqU/NnAJSu564DejIK1dK/cy5orEg0qHWZ5E6Yl8S5W/
JqCl0qY09zWp4Tnk9e3eSO61hyp6tLK/cvbWE/xVkA48xW3lhcpOLh+bYptLG6NMIBz3u2ae1T4V
xk2DPmy7l8vYK3nlDjjXTWsFKnLa3nqVlGhjduYhCkGGFZpXQztczb2uTv0aRoFpAo0GzBO4oCgt
HVD6XM08Wc0vJh2ZJXmjgZINh+Huu2r7tgqMYP43t+7gR+100rmzD5n0RxdHhe81CpMrFA303CRO
bELqoHhIShW/5wWY1pbsQ36XK2+qqgYJZLMG/qvsLcc0P2o7R8KtOhIpHTIiLiDrzWnvqo3pE+0D
1HCnCRXHtEY3s+6vH+5LKdn30zDLk1pmJfKggQlUK7YXmSi4sEOEayWz+pWU7NIBR4KioZsLnACZ
Z6p1pzSgo0KNQg2Faw79lhbcETxzr0/o4jC2AUAC3qro6syeNHWXskKTBSbEa0fNnyNxJ4Pcd32Q
JXgUaQiITf9/lFmHftAU0250sDLJfgIGNYY7GZyFD7B52XTwc365Pt6ll+KXvwDSfPSr5s2G2qzU
sFEQHHtIJ+oke1JjsMMSxZN7QGON/G/VgcyYk5VPdjHFg5A48miAokF+myXsUdWrOuTxJvpw/ljL
jrzV7/EsLpz2VO+hdnbTrzLqtQvh+duQ83oMBJArkCYwZL+H9A0w77BloZ/QQvgjuyicbjPLWX2I
X3osoLCBChCE3UCYmU1TrXMF1SVYDIB1egTb0c1svC053MnignmoV++TTAl4ZD1za3Rg8Hiok/rG
RBpw/TNf2rv4GdMTCWAlnJOf7yNFqB16NBAgU2AGgODL68+YrmDMLq7vtzGmgPC93iUzYsVqhsY4
kM/w/kvBgP33swBeZpLpg1rHgoltpFaVZhl0pLPiMyP7hOVOPd5dH+PiW2vy/ANiDZiJBdKzUXNu
RwoePey592F18yAsJwqUHcw37qJthj7T2xr94xIcCBDuL0QZwKXoK/1cuqYNCaszhkO/EUFr70bg
4Uun2NgnJBLdRvjmc486OoU29ype/0Kc/jH2LOAUYdtaoQWu+WTAUZ0q9Ddd+2Vq/HMUDB+hue5m
cQCi2trIF/YLBsbzEh8SlOn5s0uBEqgWgXd+TtHDi5HFDmvCIJcKcD+GmH7Cty1pZ5BqTcET/sLZ
hJvKdNNbAPKDZFN5xNzamZf6tjfcymd1jXMyLdvs7Yw9CskcAIwIFAtmj8pITeEzperVuYI3MRyP
HbU1vCQ5IGtSuc+T5+vb9sIBV6Cao6JdCOiBNSdMm2o0NmA1V/CRfKv6t1Z9FMPayZh24WJKIPuZ
BDObqJs/VxNADdkuGrNCORP5IQKo4aie2BpeSAH5BmIWPovgk+johDjq7vr8lsQwwHomrYn/Hnwq
V337lLxHj1qmGLwYHRGouq8e+AEAlcDwFGPL/zYHGEH5zU0jufRhDYBz6Yx8IR0NoACgEToL4zFr
YuhdMCgZx7kjo+inF4ZD+gY575qv5PRXzRZ5ggVOT3MAw4DY+jlPeajMLrbkEWkT7FO1eJvj1ZJ0
9n0egUwCm98qLf1e1Jvr63tx2CmygosOfYZ5VUuNhjJtQzGeM/iI6VIeJLHuKOFD3UH9BYj3hoCR
2zxdH/RC3IObCHRAAUqeaBfzyaqpHdlS0hunulR8WY+3IcrDg8KSoKHxTYMgXMA4qhDZ26DQPXbl
Awt7xakskHeiLt0mHLKslrJyzXwhWn5+AzBn8YNMgE7h0zJPKMu6iaALqNmnErPO5eoIh7pdbkbA
1fYBYS2E8goYs6ToerHuUKTo+aUKXECt+DDCflOWom0CMU9zRMWdhm4ZIfsHWL8p39KqZo6Elr4x
PDdNs5I8Lg8ofvcE8kPAQRxQZ9dIBqyALFBFPE294rZ+yEeQ/Rm8HuEClLK1xvoywv0cbXZxdBQ9
F4BGMJpW/BLwrchTPdDYsUGlgWsQDBoGX2TGTVtADK+GeJBVj74g+TYBdbNI2F1noBmscuud0Xp7
fWctw+H029B6AECbALk0O0VhJqWkzA37RLTEB+Z1F5aZm6vmyhpcXvD/DDNLeVqis4J2GMboTNca
VaeBFrhMwDKLCmhIroloXhpuYiugeDchy+ZJcxgNXEhtSs9yrsL7HQx203Q1SX9h1tRxBXq2iIcz
gxoHj9vtqBt+JZ6TMQ/qYthoYX2jd91fna+5ny+jI5iNlozACAoaNGtmi12OSS2VKAKcq9gIjOgj
sXCvovzBijUToq8cfX4yweTDFkcRfMlnSqMYRrSdQs+jhm5OG3GUw9JtY7FdwbVj3Y3UiZN4lyqP
mpStXUHTFfNz8ElJAwVbGbJHKE/P5gmBbSgsakSc0cqX9+CIbSIvcUUG3wVHd5VttbK7lgnSl3LH
xEabEtH528ysqaaldSfOSdY4WgnHFun+3x6TnyPMLtXYIGWt1Y04h/q4N1J10xa3LeAI10e5AJlF
Ko3nOVJ2SLosCuy5ZeRKp2cEpt1H4vJd4sOWhULzAcKjyW15V7AAim1roy635TQqvpcKKcFJ4fjn
TZrI7TjIPUblAfc0F10Ez74v9nSPzBZ8Y8Xrcmd8UdYO6dqwszW1hcqhn41h5bOx6U4A0uVbJd6M
b8mOeLEfJY4FYdAbrfTlj5V1nnLK+QaFxinqE2iEGZBa+jnjPrakwVQLgbav3LkKmsxACycbedMq
eyVo3XV510tbdNLBxFjQz15g4dQBXnMQDhnPDRSL0xEQLnUlkl8oiOAzfhtitp6DOqatIPYI/Yx8
ZwbVpt5GvwUsoYFc93Tv+hIuI+zPwWYrSDJUisc6EufaKLYkBERK6nZDoQUmT564rL9eH05Z9oIw
noVWELIutLzmEV1vhCi1xhgh7Cle2Yt5BpTLh7j+RNi2vMaLTzlz69RBhJmIaOvkgIu/YGLYTH8m
sMpsxjSKJC1EbfAsbKfJN7LxR3EhTYcyqPuH/AFw6hbG4vavNjpqqiv72o3trQlqXEgD8WT59hum
XfYtt5elxiJhKYszbs0xdWRP+VShjuJHXr1tXgFwqS03RV0oCbrSv/4FVseeBXWDNC1qN4M4F2jW
tABoeYBpZHh7ax73mbktSsuNYCLtwg0yWGNSXYgVKqjUAFZP1QYgI39OXK8iJYwHKs5prTsM7eoY
YrLdwdRXOpwXHsLAP38baJarlRysWSj6j2AQxB/IO80JfAA+Bv+b3I67chM9pfeTQSrEY1+uL/C0
frOYhJEh4oXsAFnLnGPJNColRsHEWUPPK9Efu1H2omxNnOxSlMAwpg3pWGykRWkolGEQaZi4ycBx
YU6/iRHtgZzw2QeFSOVqXe/CudVsSOZPfyChN4+0DYW2hqKH/XmA5aUlSX6SWsBKnVoC5wq8oBIL
eEDrVW7ttf16YT1/jDw7K0ZCOitvpf4c7cw/JvTeHoo7hittPEtHc09fB+BqHlbv0umunH3FH6PO
TkkkmWYrwyz4rBDdJ7w8NRLZmpIalFHmqcbohzKEyxXUp0cbTaJkc30TzV+n8OiCkgSEprGF0MGb
v05ZbOh4BIInoitQZuuADgwNJ011r2MKcwxmHQ15+NWqxtv1cRe072lgG3VxPFJRnkMN9+cBzQpV
GmBTMjFi5KDal7ecO3YAv4a7ZGP7IWRh1L29j2+Urf6GCp20W1v5+QU7+wFzU7s2hH+B6PEDGLIV
Me40qO5dn+OiFP81xERnhbQDkod5ENLGfIhqGxQScPLkAIDMPQUHunWAPpp0MljQrqn7TdHm+27C
iBO+HcJCSOEB75iFPa5JhBshJL1H+DFQObkNY6j9EyYcu88CJBvADasrzquLQP/PoKDr4nGsQMd6
dtHB1QbKYwloFeAaeeymhPGEEz8khQu+kbqRNhO/xUk/e+GpH9dXeH5k5yPPjmwVN4j/YTO5YadO
39+J9CWUxdpnnPKg5aL+Z36zIwpWBgnrAvOzIXC/L4PMcGGRVvtwtdiWLvXIvy2KfU0LYW66uSf9
3Fl+bQPSWecyplUIP8n0IBLHQm3R8F5rXlw4A9CL+89AswywDyWlaqf1KxLTjbLbNPx7/QNdCC/o
5iNkg2GEItK8/K43hW2N037MUgZX22zfQzungL6fKoq7KImcDD3vmNCVp8K0zWdfTAWbBQRgKFyi
3Dc7BmSsOXrFNoJL1L0LIMFTFboRbHzozL8ilZzrk1y8nfG9cDdCqhdWPyjNzGmgvOBVylrwuNJM
7AqZ7msRAetEHC7aO9CsbxJegfEjoHnVfl4fewEmxNioo02OTuC0gMQz2ythmTZtS0cQmiLrSFi/
rS0ZWH+mnqAU5LMi1zeqDqCKIB5Fs9rFgxjGguAUCBdGGg+D3psbqyOQgBHdCcQ714gggmGqr1qR
vQz//pad0pVJrw/vjgk1Mu/1hr3edDYlwylXLTgtE+ZURffYRsZLZXVARu0Sy7wFW+rT1EJXCTVg
IOpbVreoDkdpoGRrVnrLHWqhJgzZrun9rC9MECATWvSUFvrJ0jO3pNS1hgLSSdsCApEi5Mjc8V5o
1jTnLlwNkLdTUXNHoIZjyXwZ4qxS+6jqulOc5sdRxIe67m4RYX0WIs0Yq8DoAK+CLXevAUcCVJJh
lkc8gFfYMsv7AjqDBognqGraeGfObmGENmtkydCdjIrCGgkNAFX4EKDylEwHhrt56sS/LaVCqVHR
sMvAqsT1v3BcaEXSVd0YilMXNqdW9eT2HjhZwGhupdT0r5+O+SvAQGMYTC84nuGMTHpViBPfnj+D
EtZjqLHuZLGXcUR/eoB4VyfgsLBqJDEPpV9DQQloIpeZSz3YuqgbK8FddCLgMQKXqzlNqm37voB+
xbjTm/uqUDZoQ98JxXrhter3HKijV0XLVqLRpR+io4QHE5PJ7mEO/WolEWV2nrSnVOIeds8mC0vv
+rLOz8w0V4Q7cAqmtAb/+rmsdaoTFlPRngog6spuAjga+77pMachSLh9gvTULS3y3fVh57f9P8NC
Mn5yuDUWuGlCu1pm0PsE0ke8UALR/oF5SftyfZT5kcAoSEdRGZycdJcgUmaHEqd21AJ+rgeU1x56
KY4e25uG5qeOGXdhs0Y1vjAxoKsh7YsmIx5z8/JnNfSUpK3enAbweig1NgVrAyW5uz6xRUECejyo
7OK7aZAzW7J9o7odCihpsxOFwBNJcNhJ/ir07jkrpZtChk+2OhzyEarMMp5fg+IS8pAY6nPUaHdS
1m5yIzuUuD46mzk563oXgof/Mh59/UTkbDhHOqSo5miKllcFkWBGeKK5eRIJD5ToZA8g6YCTKrID
zV5X1mSx9NOafBtwiiDfIoQsAOyMUwzYek3q0BQuFx7YZpMEG/WNnXyvHhvbYQfrlm66YBIXhHbR
S+xXb/lmFawwfwti9ijm4j2Ep+8Xq+bnj2GijrjVJfRkVzrkxgEtjWjpag0YHNWLnoPnVPOHIeO/
7dTeEEhFXV+MxbH+OfxXmvNtLYyc9ENU5vQUUTOoRYWGaAqKYe0LG89RgwNM29xCyy24PuyiwvDP
tJHsQrLYRKlmFqV5k+nczAp6SnTiDUzdwtO8AnkvD5CdBnFS7lhn/tG0CKpcY3vDLIANdOPf6mtP
vwK9UmAmJgtFILl/Ln5ZkqpsOgsIQhlIwxC43HBzfaKX1heQBQiEooWI7tm0F7+tr6IOWgqLPnqy
YNFlC/aSRiJxerlyhFBPWr0p4+YwVP1KtF7kGl8z+zbubI/bzBwYKTBuazvAQpWB3gJ30xKU6qPG
KTwgM3vI/63spkUcndZTBbQAZxkEi3n5U061Uut7bOZqBDmrYy96F7mkqDax0vgUgooW5AauL/D0
ib6n/f9MFPh/hG7wkRe5sNzzumCUnsY6sK3Wk1GwyurXHBYBdEhWQFkXIsfkFgYJYkiy450xfe1v
XzNJosGMNUk6WsqboQGgX9hezLWVTtX0bRZT+s8o8zM5VlhdOmCUXr4zeO5Yyt++OkvtCqVy8YT5
Wrpv48yeEVbUjwNpMY7EbUfohksjdqOE2RurrMNg6L5BKHaN1Gw43grXP9vaHJWfK9mSEb38DmPL
6FpHkN9L2C9efWT5vxYX+2eW4GigYgvV8DkqImY1oBg6kY4dj04UkOjCLAIBYgrcz928MYJaV/1G
Lzy7b4Ouyx6vT/Ti/kST04QRLnbovGIL+WVFygpNOo463Wv9uzwAyQ6aHEGNWpbXAtrFDfpttNmx
7wojzFqqSEeC+ntX0nst18BnkNbCy/R5Flv02zizwDmAQ6WXoSod0127S6oD3LfAyoUmK6SsY4DA
rHrlTKwt4xR5vp08DZLOpIH3zxEwE0fVoHeFK7rikRtVtyxeOxmXl9GC5RaiCnSlZsluQ6UokeDo
erSk4rYwugjsa3IrVUc7fgNCzdWKFqq/g29m4qiCKh217YHGo2cyPG2blcLG2o/Rfk69H5SG1You
HZPioaxvRuW2S9bKecssZMLWyUgT4d2CYsbse1qpHKoN+LwnfYJkyWAqA2NfpQdZKdxSOsugv6SF
4pYC2RBET64fkQVIFDmwBscVmCfjxlIXohJGnzRoWmF05Y7s1SD3kIa91dvkYG9AzkBbOVqZ73I3
IddEExvBD0DixXtJpLmqDXFVnfoJvt+jBs3yfZuAGjUCoE3btaf/Mgv4Od7sE2IVGTXNpjrFOgqi
Wr0fBfpxMXXzvHIri8K/Z7gXUC24vrAXpglXVBCGkWABBjdPsiwzLFlmYFi8h6EGkPsw8PFakvlm
BAhT2N//2+GwdwAnAY0TdRXUvn9uVJv3TB2ohOyZwgc3vLPCECD75JA1gyeyZGVyy2Pxc7TZDdIn
IymlAqOVw03W72L7IV4DdCzXD29deIOiKDt1LL6Qbd+CTjhWNtzGdPXY6uCDVsiaIt1B/gOzP9Up
bOpfX7/FLgHMwFRBHABhAXa285uqZByCEmYxHFPZ9sB6i0EVMEeXRdImr5CVt1LhRyWVwSNcCXjT
/vsRzmcjz68N4IVDHUYixww8IDWXgiYyVpqmiwt/GgLQZBxzAPEX9yDV4j5VMwzR6p/hgBhO061d
wm51LXtapjWzkWaTQaAROlcwkgwqPMMzd6jSoJE/8/G17atN3nQ7C5iHNeGfi+PCwQKFRUi+LW1c
034EGD1Mh2PfQ+SjEkFnfWZgV+Zkr9XPrOF+Cjyb6Fe+3aWFBYgW5QtrUvaeh+64L3rQcadhhXCy
HuZtEVQX5ach/nt9e16e4NTXQvUQzbs5xLzuwT2yOjYcK5DqOo68TQF6azyoIkiLJjBTeRvGjRuu
ur4sxC5xqQNSAY74F1gNPYWfkaUwc1uvG9U4Qkj0VyhyGNmDPBYPMZrTafJMtbvRJBud0jMxBBI6
01Ua86yP2ZlY5SbtPjvkJbqkvjTVK7OERxO+AZbRK5B4tma/u75Qi8gE8zCEDDTkJqPkhRFV01YZ
aFlEORL8UsI+dfuBqiux9uIYE8MInx3gufmzJxkAEWqQ+h47eozyp7587NX369NYbizbUBH2sO7o
2i5YLiJrpAyyQsrRDJ+ATPVCiIR1/KSWmnN9oMWrEXV4FD+wrUCNh6ry7N4o5KTgeV5rx75Rfa2o
4ZenOUBBOBkoBTl8F4EYWBlyEdmnISFdAu775DszZ7FGHR2ATOy0I00bB6I+24Ec2gaoU0vZymuR
4dL88DBGLRp+dsBbzuaXkAqCgxZuqh7QQIBi5E5/GKV2J2tJENnWrs7wWL2+pItvh/l9H1L5eWCy
rDOMLKPakaQPDfvM7KchecWZWXkHXBwGwiSAOgFxtZCCgRpL0gqO7nJZP7Zye2oKeiubLAAAkv0f
h5o9AMwijeMIoNkj7dkNbUZvKF66SgmsNYjcorsGzxxoCcBkHZmoAiDRLNhwgG8B9jXxuWA4MTwG
Rup0p8Ydts1Ru4Wo8KQ2kydOdAcKqTsReuK7VUHziwuLzBRXCaRDF76/dq7HBQc++Nj40rl8lJzh
of+MHtR7eWNv+kfzM/JtSAmtrPGyaoSpgz2IPQptc7AmZu+eXuqjXM0hXWi1zO/AAIaCwaf8GBvR
RtXCI1fFCSvnJMq91Ud7m08yW+3j9a27yILwG9BWBYzLmPqF8xoSIU1CojbVjgaMx80WHrlV9dCM
1QNIFUd44QU9EjGoA6zxFC6FBDRQ0BXEJb40SYwrw2A5sGVHuVVdQ2mDIVI2Lfr+hXjAlbbWPFoE
cExzKkdgsQlu7vm1TUdc2YVqKceCFdwLm/Sgd+yz7uT/Yu7MmhtHriz8Vxz9POhJ7MCE7QfsBAmJ
FCVR0gtCK/bElont189BTfe4RGmKtp8mwlHRZZUIYsu8y7nfuTTm993qAyAeQY4F1iZGwz4vBW1d
GVPV1XKUmyWuXW9lC7G0GJUyaYJJKbVnubv0HH33+EK8jkogVABf52BjaVKSZFoDZzB3rowPUP9A
5Xdip39UK+Dq7fQG4DqbBBdXpC/q6PXtXb2YVv4ITA3Pr6ugMRILC25jXL/MvNmVeemPSXszYHob
pvbckjC9PaLvLYnt1sTkWKmxwprEbtPVc9hfYsZ9zW3Pvs/ZuoUSmrh0Hb4PCeleD4qwUCzpsXVW
A/YlKjxU+C8Bbr57tPDyIPqALmhF6n++49hvJnifpHJUzcmmZ3cmTAq6TLwgkfn2KPpa1oIIAYKy
9T3+KTkaeN226OpK0SgcGxRdF32w8pZe2Mi+PQp4kzBxxCznl8V4FjptKtGLj/SZ2tX8mGt4ePRL
goDvnlcDZWskewpcX893aNKmoCjRBPsYG9ENeoPyxm3pobkkjfn+OEh+kI7DqeK89W72GOYA3VGO
RELttAGTLj+NNOropdVFwcX/lNDhqcNcx58HOhe6jSImzcoJj8BoXjF2ZO3HrxfpCyfyg7r7082n
mSwkWlHKkZSfcrxUSh8XFugtV0CjB//OoTByIK+JxxdBXdW2SpZhW4pGIlhz3jlmXLk1yb2aDRe2
nm+vGjpSmJ3DygVlyOdH2sg4VgmxkqPVkXTK0fWkF47wtR+73hgNaD4sj6tRytlbI2qzmBBaK1GM
ibYjd8XdHCWBHGR+gawb1C+YmSkeCXK/8wrDEqh9SSX9ZfZzXSFXqSCw64i2YXP8+SwFrRH0skds
2Lsa1qDY6q0R44gi0AhEtubXAZ434mQ1PrimoMD9G0PSP74BDo9S6UpsPU8kWaX3SsIbXIT0ACKm
k8bNW0eZq87iJq9LyJFmT2+Ga+CjwpzUQIjCCaRS4RCrcBFYGwJfh/mSNvTHznD+zmCvWoeSIF/8
MpBEWK0MrYrAI37S4au3Stc1W3yBOsnuPYBm3lbA/2V38u/2558Pu75qP71KQk1FSYBTViR25Wsn
a6DVav44y046Nl5jEJtn6YUE9f84VR3niGwep3v2oBdDFpclwSMgHocHffZkDwiXyNikWJHumvv8
Jg34tXIatxdNY78/238ceX0FfzrbfFp4a/axjMQEU7C+thoorPrf9y4A3aX7yG75jjwQp/snhvO/
iyxhhLnWfRFUf6F1mWqpgw2BFGKGMjBGsFXkHipuLqO5pc3507y8Z6y7sFJ+t4H9dNBzKD+GD2tB
RTM9mgzFnsHlz4cKSK2XXy+S3x4FyioNu5j4dWhw0dM8TlNJjmrMIhjmR1aisHFp7uGb5VGDpApV
JhnZwZfuZ9WwroOLsRyZACgjhbbQqLyw3V84xI8S1E+PR9mKxajogxxpbeMBq+tP4oVG0hcROhYf
nAWM7Fe32a9EiljKjFROezkaYDlWh/wuvS4OqZPZwhNBQlc4MDxyJQvoJKdx4pv2wnb2zZ36dPiz
150J0lQv0IJFlA5eAv3UpACxJlwavbp0mLNFvq4mMa+ATIgW2ttiPVld+mDolzo33+RMmKXEcwcR
Jbrv56IwVVTk0TAQBixD6lRAe0xECRpNteOmtXCmF67dN4sHCDeYHsBYNjav80nycSalyAlSmbpL
b0Z2n/edhSKrlGabUaKAXb//+q36wiBbfamwH6hrk0j+WgLrqUqRP6QsajGwMGxavzmZT4a1btDx
JY2k9PXZXzWSiKgxiwyZ7PnZ1fmSNNSgPR5MoGQ7R9hJh/Z+dbyoosKPdzp68Q4LhLvFVjILHtsO
PZAttS9thF+Xyc/f46x2NI6VLOQVvgfEd57WwQdregOH3EpV1U6q2C7QdVUZufTmk+/OHxEeRo4g
OUYQdlYmKw3QCURd7iJsTa6stI5SlvtKCRR462Dzd7ukfzHKKpRkVD70TWHu4jqzpPrFaF+V8jVH
RbhiTwzqKVHdJBgbQp5gD+rbgha4XGIkFh4l2nU3X8HZDEsXPbRTNCDer9J7JRmDrJmslmOKYdnT
5J7Qdc4zDyDegWwOy8O0WAU/kYUFVMo92GcDlUAso9YctQGAd3lj4FEngAHx4YWqqD2bHkaXLKN7
AXtMNj74cN3odynlTt3cwC6lB9I8ueoWn7MZQhx1M+uln/eHod7lyfrddGtawFZBJNbJxJbnG1F8
1eqoyhVHAd5FkO+09qhIryoAjFQrPYiLvdzIQWQGoUxuQaeGBH6aMeAj+3JtBgw0xqqdjqQhAR/k
O9INVj2CplLDTGgAZiQrcBqQtVR2Iakuj8tNIXJ4ZSwWVW/SYVvO+ABC7A7x/ojIURZelBljS6jG
s8wD8MIdkTWlH9J4MlNwypcTbPkcoYQR8lyBgbmdAKATFmaXw+PCQ2qmjjEC1p0hGU4aV2fUkY27
fNzHgJQbLL8T6FtL3JV5nkOQLeq5NagnwLXbvreaIfMJB4IYQyDceEowrQ/Fn11rxNLHJxNCagMW
CJzBmWn+mEA1b2Rylfb0aWRZUGudTcyjAv8kXYD0ujjqgP4i3K2wUBbg9s1g/JtIz6oBFHX9ecmB
K+bVvkokV0j3LMElmWdLrIhfNCOutAkoJLUmgPNm46MbBndUlwCs/15jnowOhABVYYoBoOFZkFMv
Jq2blo9mCYvLonBJD1ImyjK14Kuk2YntiZtwhexA3VSTHRfUUM5TT0A2AAXLLSjHQDqXnonTUzDe
aZRJqIKLDB+SHcdt1HjpqoBhyrx2S7MJe2jJ0fS3miXz8qYNUPuzJuFRhZtoKoORycqNWW9KMPkk
2JXwtjsKIrWXMb3TlSEgQGf2A5zKserE3C7616k6GElnaYDYAuxkxwZEk7HmlIXg8FTbgFCM4Xpg
2FGqZAAVbsfSSYbFijUFHgHiAS+DSjFfh3mFOp89dVTdIgaHcUytsRosoFwjoXkvGQbSMOHYF92h
lB6yNWySH1OyfkZWWgxFgE7WrwpzeBz1Ae9Pzg61Ijuc3DV55ZotEPVT5cZsyxQAukfRnbnkEjMS
yIJHq3V0nTs8B1g5rTxx0S19qqwWUvhGCgYOwrTJPKZo/lBWbmMIPsQuVg4Ts6wVQd0D/xRDxGJy
qjTJMmeyyRPNzZrHuHhua8xTYxGZzOcYfGuQ2G2afCQENNWseEBFwC7kdmNOjqFtGvGp7h66rtxn
RLUS2t+q5bZvM4D3My/Tn6Z2bw7vJpiJON0f5oexabERSnP1bcYTrFTCroRiS5Qx6QHievHKx63a
3BUMnqX6vmXqRsxGayi2rNp03bu0vOr9u5Q9dkukwSyEmB8LVpma3lZrpge2kjE5Q341csGp9bBG
CCkkGF0u1f0MAG2rvQ8dLFqK2AXKHkut34Ixaozx1hQ+RhkgUEXx4/aoq7WvG8e0YLaYdHYWX3Qw
WrOTz4ka/HdRPIXQYB19OxcMw4CjEIwZ+FX1emU3LwGefof/ICatacOlyaxvquKfj3cWsqmZVrQw
4gHuFVGAYnNfPOFRsOvVNswmLxfHYb/dCH86v7PYTc2SmKAS3UUMSShYmld1OGwzmzv0StlpQepe
rPt/jRY/n+EaeP0UdsOFTTZnGUfsnMlRPRUFifKaBSsNO7YmH5NM4/bSZb10lmeVEF0qR0ib1mMq
rUdABWKXulPf1II/ndZ57lWYY0sXATdO8bUw25KoPAqubqv+6AxXNMwP/OJZyWt09IuHUz+LYpI+
zkizPpwrbVvezeHoigjhjFDc4dLCrjwN4e/lwNbJLVwslkCe+BoWJCidZpjGIP3Ng8Ibg4vOPV+D
Z1wMxMyQl6DrgAr553ssGGWTMgjtcTHUB9jTykbQMbcIsrCw0dTKrPoWUyxz6uamnW7LkF8I3jGA
//XSqAoGwdbpkRXUsD6FPz1lXZpVpZIRtNHIweSqVSnN3pTveyBg1cVbJsxVypuJhyRv4blBHIjH
UZFYLGRJV4v2ohuLKwN4WwlvS3rH+9EB58A2hNSa+mga3wnW9hLRiJHoDiap7kTtpSmvWn4vYaCj
1Du7UyYr17g3QRcyT7W1oqe0NRzoB4cqkGWTLPPnvHSXWg/WfQQ7GLC7L/oQiSUItNA1xJi0QEik
RAWTPYMzS81UX8o7OBw8NfqhM3trwegfHTaaPEeqsNhozpP8imGwvdX24+rqg+Z20xwy9qQr+7jc
1jlGaMX3Rih2cGyOin5eJzMtab4Tut06UGjAjWBQpoPQDzn21vGmTUnQt5LbkbsMl9HsmB9zxW1B
MtaH5yHP0TgH9KJ7T6Z3pj1U8wPcDq2uFVwzHa1er5y4uWuz2wqUkTibXAq3hWSkXi7FHxSqCCbO
DoV+JSE+m5mdTpi+x7RYIW5iTHKKUv9k1FcypvII7Oo0rQxT81iUeLInT2puCx2VRD0U6uQkdPmu
EsljxjBbLoITDtKvwOhxFEpLg80dmVNHozRKu2ZrdtjcMfuG6UW7zXeyqDiV8laiXVTEg9vm6Lrm
1OkGMPJgskHEHWfgf5KXFtGoQTcidisqixZc9GyYxMxVvC0TzS6YtDehuknyk5HFbg6NZlfG4RrN
0/JuKSY7xvz7KN5K6usw65CMn6DN93o9ELWrwggGA4P5wIzXuuEWM4xHwLFvH6iuIuhTXIpkRVi2
meBk6MjqMEmrc3dGlt1zdkF5/mM48GxdQU96fYNhhbgqJT6/PLzqddosJp50CvvPOfWydNjkDEIx
CGLn+bVrTSvmHq9j3Kw98BT2VD8p6W1ShSv3Wf5AUccyAlM4JW+wWMqnE+QcBfyZaI6hD2M4zgnz
SxkPPK6Ywty+3VF+LZYnOt0m5oc43XYs9aURpOW+3acpBpYwPL8qx7V6cgc4w41gYYgHyBJ8rnIX
L7tH+XgHmQrA1oWbJEUIIP22hsuOSWhp1YnoLsujnsuOAPtDbVrl9MmrgEyvr9Udr5uVRGVlxmFZ
7spyAdBVWwm+T3LN9jTrAWbOYIhBPK0vYNYDzi6iPf2Yttu+i/18ykD4pKGcJBup6z0Njkvm2IOs
oNiDgC1Ng+XGUDr/0VcABCZ1ziK1dmOBwdknteklCcgaIny5e6uACR0mVC/Oc1uznbJ57Oc+ipmO
sfwJ96hy076yaHP365rFN1u5ClfF/z3SWfY+D1UutSqOpIOEz0Glhw+CYsTur49y6XzONhOxN2oF
aVAfaQLsDQTBqbqoTmSYlFxsoH5/KKh1ABGEGkI+21BlI22NDLDdCEuwAXvfNfyqgC1qnWxj+tDy
BVB4+Ze2y2+ik7XqA6kiWEIYlj07wbrlS9EucR91CW5SfaLiw6+v4A+zsC+PBOocpmiYqKaeq55U
IeX5GJcsSsv+tmS5M2G4q0nYUZ9eRXUn1qKjj6ZTdM9lCdKfxgNTQjAOGWEvGHa2NJivx0qfTvdy
lz+quYiR5dnm2kcJWRGG4b1SlBxpeq/bOGRgXU+K4MaSEvTEm2ArlsWvg3xKht4r89prBzgJkszP
BOTWvz7RL6iIlceErRqFHWz94CWfhbPyjPSHalIWIeffTQDjyh6WziMykClMr2LUUKzOj13n14f9
WprEUaFfA8YGlghfmDKCWLUJTZcM7Wl4EsEHaCSzK/ZQ9GDdSbji//pw3yQJn4+3PlA/BTeo4MhG
K+Isl1ctXGorCUQ09cp7utjwSXCAwLd/fcSvL/p6wNXUBR3rb2BhC4bpuaRm6KSwYKwwfjGSba/d
/6tHARhRQnsfCxcxv2AOlEUbCjWWwaFMO8RC2AGF53m6NIX4TaT++TBnqxYpFa1jOg5TbtpntoGL
uVP7mgP0pQs/hcppbGr/6wnIyoTFSgm4pSp+EcYUw8Bkkg8FhDGNTzCGpJNLc9lfY24cAtO96PKg
z/pFQglNAUzTW1pEbY+inNS4XDZRY2msfhJR9Lv7E8v+n6/TfyXvGDUpZ4xQ93//K/7+WjdzlyUp
O/vr36Pstav7+oP9df21//1nn3/p79fNOz2y7v2dRc/N+b/89Iv4/D+O7zyz509/cSnL2Hzg7918
897zkv04CL7p+i//2R/+5f3Hp9zOzfvffnutOWXrpyUI9H7740ebt7/9tvp//OfPH//Hz66eK/ya
n71gHWTP3fmvvD/37G+/CervKxh7FdNhUF9GFRl3anz/80dYJ7DIQ3sKIwL4qv72F1ojmPnbb7L2
O7br1UgPpHf0jFZdSF/zP38EiBJaOSB1YhYQy/efX+7TXfrHXfsLRYWwzijrcTI/drF/7AarnBAd
SYhoENqpaDmQsxcgXpI0V5v6QxStdLNsmtvqRnyAi6bJAKewGkdz34qwClN72YkBb0FUG/0i0Lfw
AH1Xd8Mb2zT7/orelhvhunzL30RHDcrbBbWC1/GeoXrz3LvEppvZbl0TFvINvM8V19wum+ENSYEO
DLCdhKXTHtpQe073ygfyokjdSc8o04INLAIWcg+R564PoVNwTSzjJQZ1UhtV4nvp0OxGNz7kG9mD
eZEtueV+dtsDXFBr7hi3lZsFmJY0PXpdH8a7cbLxk/6w7Ax/2vF7tmlvhGv5VQoVO/VGn+00v7hS
ASeEWQPM51drsNTWPvJ9HeJbXslbeLTcVzeY2TZfjQ8Bi63hAPiC2ABWiyUSLWyTjhHCqxIHReZz
baKkQe6S6RrQKXP/wqMsrPCxmHrewyXler7HJdzhHD4kl3rxBmaboWYTV93Sa9QGMT1bHuNbaQOM
HWh+vX1b2TrIgs0O00q7FKsU8dIr4zYOAXp2IVdwmFX54zuNvQ6B8IMawFnZMz3BZQGP4kMHHxlh
C5VBUPjKEf520wGyUqZasYe6fm83YEuCbk7wggU8jVDhTl5KcStTG/W9DYcqgXrTVsb3mnbzaFe2
8ciOM6rnij3Cw/ph2VVBdmi2rV/AAGrTBqqj2TnOi1moKYf5BrAzrwpqP9lKIb3tn4SrKjL2OMIJ
qUVsoea+gVGXgcte+BmWYf1GDiAczN8S0xZOxRYuVL7xMUfwexxO5g18Y0/ylh27a0MDscVfYIRI
AhNfFJXSgFxlnugSp/E59LT82QjnkFHbMTW32orXwhHP54AhF3qdVYHuiVYd4ffRj5WsxNNgo2kR
DykV9lKneewt0WoPwz4DsZpZ8hUuGkyzNWdC1dXqiCPeTrGXUg/2LiSzm93gjTavrOoFJWynBWGW
5XYS7Ssb0/71Te6hYuDpQfnmsVtYZWr3EmbP8mg0cJmealj7WoYLr0+7d1H4twcd36J9qqJlSz3A
tJE1A8KHj3jL8RgRe9qgnKoAVAon3YLuCntKrI57ovbA9Q5v8ocggVVqfpTxFsEPuqSTHEzQSFr7
V0xP2AA8U0S1ENqvQ1q2fDcc5qN6By9Tg8J3aIv/T0UAONtQyPSv3EHd4650DdEOOhhbTfYMvQrM
Z5OtOlvw6FJlVEZyuhefhf5tmqB9dLMya1CZR75lZXvyMGpBwX0536BEC5Ng8miIRx6nFhG35nPy
WEOumXlLfy3oMJHlSDit3CWWimLgdQkBhWxBRJrd5RJMP5B4o/tW2Ex4TxxMhzTLU6YQuMkDYIVp
PtqduO6qNxnqtNnWdI2d4C5b2OEqXjzt6WzTlxHfSQvAIiqz2Oq2qMf3j5M9WZWLgodtAGzmaOlW
FgNzcQEQwgVlKPNgblg8zRXa9vUTWLDoXBSjU8avcVZC1CIf+RJU6R6bLRtCyS3uYRIkPipbyDEp
Zho21YmfsgUo4ASpMTo5MJIafRJ1hmY/6ZoPIGB/X6Sept2zwjPJqU+sOkCrgkC7mrk9TJaoszxw
01HhL4dqw2Y2nxvdmY8yuLTBeByP+j3uiU3xcFyxGzKAWg5gudWF7FA4R30jqjaHFbNdG+D8vaXG
LjEPieCMp/5EDugKDB6RXC54ucV8LtiBjCLwnbA3bvrgzXSgtqyIU1p9EwnKsx4RGFfxh/aaF3BW
8gBUjMTkhnryNSpDE2wGnnR+x6sRimrdh5OKXcOhbHrN7dmnuHuWvsmc0sY9vRnd2dXg/azDoLCF
1P0Wn/NQ2lBr6Sqahh4s5ERHSMPO5dBkm5H2UgEnAKqXO5glNjC8dpiiRFvyJGMiVvZbbXDFFuaO
AKdbRjRWioPlAU+HPjgCFLhW9WgqqMVZUhVlDyCUiNcdexKTjY58PNn1HzJ04G3zqnZ35rVabHlY
mTuF+E7rciu7VrkzTPbd4LrjawVVGzyfRDu3JnjDntCZXct3DDU3CcL9LHWbaDBsrI12CfKhjnUJ
/jzJgXssl6x5KDRYK5E9Fnx4dL72hrUY9B74ek8rqpMAUVaEFm5xjHNbaCxzcKkvjFYe8s2IILV9
MW6MKzQqMweaAejGqCW94A8WleG8i69VUGdh8GepGxwKN7WxNbfcGYUFIYMQNBsNi7PylG74C/QT
45a/yPsxULaQ3IMcNGlWsa938KhsH0Z1L8IqgjuSh3PFDKvo6ZOP/0gViwRdYcWg5Au1R9MAz2qT
2Rn6o2OgGq4Ot45mk2dhDMZUHTD1hFJR8sY3MWr/MHyC7V0VYkEoJq/W/TAN8ZDhaR4iQItgW8KD
zHk2AoyYibWnGd6ohTHbkzosR3tizhtBR+SP3OpfCmpv6wr/O49TP8W3/nu9BoP9+T/6fxjMGshW
fxHMPr98jn3Xf/4/gayo/K4SCUpYOAMhtf1RBvyfONb4HU5E66z6auoBu881Vv0jjJV+lzHFBQU1
yFvS6nmKj/sjjBXk300o5WFSAWk1pgihrvlX4lgoOM9YrmttEtN6K3kEtUrkPGva+lMeDKxZjilL
1M5nuEI3wCrAaMTuJHm4mjZsQjNyYbfSZI67PkPPfkrLazWrJhTXNazyEK2jJZ4sToMwHsqA1Tud
hNIy1Eee6ptmyJ05ZQ04MQmizPmRN7K47RU1hfqhwkPPm8E1YzRrpQ5TXKR/rcbqQc/70U7MQY+E
UTg0jIcAFMoPpT6l66yk6pkS/PFamsoO1VsdBXk070V5fIMSOEPJ2ETHBnVWPndTJJfQ0kvKhBVb
EMKYj1FWVCYa7ZNnNlj5ly7JUWlHlZTN9XWlK5KXpOp0PTCCijvaoXU20a2wVLLTAhdvj1yE/1yL
NbZrFWg3lPqjQQ0y0cnVTAzhqtDSDnb2ubYp0uF6NquNJHNpN4GXZbfLgiygr5xErW4KpT/mMkNZ
Gy37oIhl4oxYgFAGmQMVeoITbDNuxznbq+KkBlKi3MswOkiaYjMO0uQyTUbrRy2cVDBifDUWaMzI
r3he+FyGvqtp6/Sg8NKwGy3FytmDXA26RNlR+RYo28ypiDaBMSPj96TxZlbG9Xp0DuTuWMEN8jCZ
PPMqTJyglmfcGQtg7nAQQ+FZqj2WsOIWyvzcorCi3jVCp9yw6hYUhjAhBLJy7MxmiyZNx/Mygo/z
czGnrzrIQeC+YwQpWTC4F4udlYIZ5Yy8PKVGTXYQdNnGoMY+KTaS3kwO3OBmy0yrxcsyHVY3Q26i
IjTbE2SZbq+WzKsMCA/iVT4wQvj0Wlc9eWH9JtHwFKbtNLgTzEzdWWiLUEQMokjNCUhmZ2SabreF
SNwY5lKd2W14oTwnlQ6L7V6/H/C2enKSahBw5Pd4PKu7scoql0MDbSlC0gQKrU1/NibizTAg9Tly
LnAniY1ZfdEjEybByxH6hQJ+WcogCQ7h/F1piBgWowpgaBVS/UfcjfNjYt9aRp7kgSpZo5opllq1
yBeGrtyZMYrxrSI5qsg7t5VhxB2L2Y6VpVNxcbgt4bt9FKHkN6R8OQKLsc3b2sPo34K9Ur7uSLUv
CvXJBGzfNDI77yfD1+sBQ+l6ek2hgkB0KhE3V5ptJ2fpsVO09CikKrMZJrKhTOrA6+iS+rYcqBmI
087oFsnqURe/mlOOhoWW3vJqgBlMpmjQfVXZbdEpIWjfy3aMFbequtTvcvIqdKKxb2hM9svNMHJz
q9YnTUsi3vPZS1QNbl/wHfNqOlIfpX20DNVNX4KqqtECWzNIgFWRdM4yv9VN9qZhGDMYZah1DG5p
miiE5dLdzYOqh0VPdp3RkI3Yg+JXapWVluN1FhuNDTuq2VbUQ21ioFxo1YCqSAdgbrRYba6nsKzN
EQQlEsPqt9wDOBO7RCsrrySDw6H4tqeCLKExLrHbMBb1DUHcN4/OlC5m1KZF7TDd6L1+EBdrLpIh
7NYhNC2BGk4obkYuJ9GcJEHGFcNFlQiBOVn0zSg2dzEZEBUJPUO0Gb8LpPoYdU73Wak/ki6XgryA
azrjfWxRvI1uavQPMtQz27ITd5rRhHMnvOsFVHMtzECZxka/keCZ2qTjQTSqajvXhV2bKXEwY3Jv
Nh34p33D8JzYJM/qWzgQWbkgeXVmKvdDJvZuk5IcoRWGNhOugeep1lu2VEgHWVM4s7rsEoamMFbB
g6E2z3hnSzdP4P05zhqkQWbeR8wsgSeqt3pTp94MXqaTTOJ1DhGhU6tk02rxOy3B8dTXyfRO6vx5
ak+z0SdO1dZvtEblfBawVfRMCee0rd26GrNAnxu3VjIV0+PYTfpsWzVuBv0j8qyix4d2sGSuTqBd
5E9lhnhSR4wkwojexUqrOzVazZm4i6VG8yaWIH/py8KhFGb1c52BwzjvFkY3EnRM3cLB3coRvNGu
DKfKGMIkYQH0qyksovorZR1Tx+gaIsFFVavwxx8px/CHnpmupNMjLg6D2KvtO7S0FmDr4vU/f/w9
4yK0gmzpnE7QRD9L2eNc+XmmfgAdt5pqpnAwZnCqTczXRMo8LopPjKAzRNN5nxIT6UxHTJu1Umzn
DJUPZcRwHoMSf0IcqFRURf6t1ZtlmwuA7iTzEGMDaDIL+yYkeYnxjN0WJ4QVc6v1EAnWZh4WZpNb
QgzfB4PJjTMYwhsZ8URi/dA9g6LzrJbSqyzO8vUs0jpI5f49BfrNFVSptyk7LnGlPvIkO049uujo
u6s7Vg/o0SfFx1CksQuxbCAIgxEORTdZmjSmLlPT96YWQF4o6hniQgG3SyLxZuiBO1uSiR/UrpOD
vpbvE43XDoe5jdanC7IHgkS4ADbbYMhLqUYRQ8/Kjpr6JjYhsEyLCbSAGBBEDVvXJOKilXK8AjAB
Fk1w9fpW/DC4tqGs5bty2MRkEZCCd2QDIIoHO9DBlReUMapOEzzoED8Amumjph8e677fLqhZ+uoC
L2NetsNaF4njERd50bCQKbt5SOEeNsxHyWiuFAn9ZsqAAYG/PcpEQjUei7g5DEMpHpWFIyiKwe6Z
1t72sOTBIEK2rOIlS9GtL0skYKOu1CE1ZFtIFNnXOIfLUoWuN9SP6KWPFH2i/FGfmgqzkmIWzGOH
dHKmSNfbOvN1Aa7hOCo8etp5dA0Byj7VmEZHqMfOlwwWsKwpAqrxeD8IWAOJgRLQ3IjXS9tOvkDU
yCx1mJKaC2CU5YSfzTEw5S38rVpLG3PBQTNft4W+Cbu8kDZxoiNVGWFzFfOkBTwLSDsqFWildqIV
641qdWCwYeFmO5OM93o71ZtYgWAvMWY3nZGeGcmsbcWJH4tevzFUCXtfa2jYB+YxBF0YImFUOPJW
fhs5SPhVI4jWrMz+xKugTIfMGmAGuE8mhy+jbncV7HbKXkP1pwE9qFLA7Cedn7SIQmK9q7xx6YlD
AE7S8ltdGqjfMUwtzTOTdmT9wyxviillYUxRN234RoXtLYVxxX7Wllt9VkevXhpUszJQUuCncVUN
SN6wg41WUZVXU6uacDUOhEV+MgtSY/0UD1SQ3+H8Btw26bmTd9A8GkuyzWJsC3Ki2zXCNyetjUg0
ktwv68ED3Yo95WMnuVM2OjErTGwLigR5cZG63VCjXDjiSYeKJVCgrYfOhRO3b8rZwxUPtY6Oj8qS
9s5kqCgaM0pdrLYhlK2qN2KcAaXPUZfLQytI6FWWZJcTkd79N1Hntdw2z63hK+IMezkV1SX32LFz
wnEchw1gAUmQ4NXvR/n3zHeisRU7lkQCWOtdbxnYZ/3WP8LG9r/q9i9dTnlvZxFOx2a9s3vz2ihd
PrZZv+ztKhnSwWkp5fNTVrbApxm8ndVp5lPAbpoNVbgjlrh/FIBMsViPE+FsWxvxyKvjXty6hPdq
cdLEElKiSaa3bm371yEGD1nH8s6p3f6s0twkl7LF7dWrW/UUK/sLy4tNLK18Ixc+OT1gEBGN0MSr
BBpBYGEPXbMQZ2/9uQzZn3KBcNhrf397YWnrqtdGzHd4EwGXOhTgrTW/kHzTnkso0aFUfJLJXF/K
Ijpko7PscIvoYaeLL62whrKrU8IAn/UEhyO2yB6v6wvJev4m6R3004Re91kQk6czxVsss1fKp6Vr
H0yM77DdOwe1zPWmL+vXps/5sCQTYJwEUjduom0wx/Ypkhp2QzLe1ZVFrHMCBWL0x+CIZrDbjQa7
xqzpxCUs/P7NtdjvmEPjIuFpEtDqHGwlxocoYKl6mvMXpGMch+kttJIvt0JSo90XvfABYgbh7SCX
xAuOx4Nl3m0l1oPDh3Bw4sV5J4c8zcbMYyu020MXlvcrdgObMK5x/1iDBzb3elOhA0A9aPA46U6G
GvvU5tnv1rQfTYJiKwzkVfQDnQ01edLSQ2VIazcDS35TzezQlGHmOHn7hUN32diVxxUo2yj1smo/
w0E6C7egotfdyWqDtz7snqt48b5KXTzm8xTDxsZpgIiQ+7g5xA7p3mPYf4wWdOmkUQTKO/pDqU58
eBBzdmgu1zTBSI1teQXuW8rXXBVPoXEFPRO0pWAK0yKX3mFd1ZvbBda9mqutoNbRw1SfcDToL72q
CBzIwuNisRfG/drsZIEJijUtZ494wLTpxoUQdzVt8v7qtWDISaGqg9XYd0lj/8QrWRwiFdsEI2zc
Wwm8xGxGoWg+MuCaJKzvipvcoaVZXrjQ2zUH25Gx2YvFBgYyATHwQbPeizl66OrwpxvG67327OUk
G8B/0ZtrS2reEQ0fEP2z8ABPh5zh0qSIgQjrH7MeJT6S7ZszKozN4y6+H2rvpy/KPWmf3rbuWSZx
UZBtJaAXKTmeLfyJ085fPvVqXxR8rjS8cUEDjg4rhNpXtet6Goy5K9y6A+hGam7l2a6u490yV+qs
/WtRlbAahvKNwh1/FR1OV0JiGRkXPuhmDeQZZyGkv2GNdlmv7M1a5dNhqktA0u7DQs/2NHgX15XL
vc1ymUeT33mdHrbRWoJ0j/HqQTJ0YnyJYRnBvjotuk/u/z1l1bAQo07k27Uhbdq5PazzmLo3slaz
X+Wa7UdHWhs/99Wmy+p6k6ymPMzxStkAB2mfSz9nj5G/Y290L/Qf7hOsk2kb5PDwysxO/cXq7kTO
IVVGjj7MicO6yzL7YgyTikmWu06OFNbT4jx1Oh2bcD377ZyO2oPlao93brB4J1m8SE+6V783P5dA
/7AjbGesMsiPRvTJk53oqz0L9j1hn3ynMa8kvv3KxyVJ69XGHiHIcOwq+nvbogwuipomWcRmi8bE
2dR1VZ1NHT+1WZ02QQYoAa98qKb+7N0nETeHiOuAj1PqZyxIhrPk0BPIYvx66NOlRw0j2Bc2aqDP
DVTrk50Hq9Kp830dDFhYBhCL3O9QOfbRrqIfmAWM538Pjs4eu1k+eeVToCtnC0YygctSeM7ufmr6
4okw1MRvAFXGuMQfqoFA01IvOMrTab344waLoeVaF4AeTmvJrauH6CAc+IhJub663Mj7ouhv8h83
3/iPwWDaZ6tak90kwyV1uv4sewiBYXtDi7RzcM1qpb6SzqYrocXPbgZn0Ref7kJhG6rkWefDX6cL
FCAtFapYeK1Fu7Zbm9axgzycxpV1dm4zI2w9vsOk/oyV7rZDtYprl0NScBI4pdG6dxp+xqus8ClY
grehW52Tz23AlctNd2ncvtsql0wW25TilLUQ9410jqZz9T5yzNX2nszaI+XEkgDUtn0O5uwYM252
ZY6sSd2cdDv71dHlvlX4kjRWPcAb8i9rNn/z2ptDOaD4YEDSZ7I7DV6vN50Jl23Wg+Mt+RViiXhR
zrOlqzDtdfw16uRDBnOzqXz6Jz+Ul6BfUWehfQOYyZtjUHbMpnX+4IoLSl2ZljZjJ6HjOy+jhVFJ
8Wn5yVu33NpAXea7xXqITXtPYXZwofuki9swXhLywRTOA0xUa2rPbb/yyUfU+avHflOu77xml5Nr
efFh4+7WWXw14/x7dXnllIOVqd+jGIHDqn5EOIBuJp/r6CqsMVcV6q0J52tSZBQPnYpPek44aVX0
UHscEeCV9ZGrvR88q95WddQc8GI6MMO1RPOzybWmfQUGcRYuXeglE9O6nx7k4lLSSejhcntVKiwT
cm4RhbT6vp2H46ycfguH+DWu42ofKS85q2U5l2r+69VZ/Td3D41MtZ7Dk87EulGaeX1eNO6utzEO
LE15Lrxb8pri3LeLFFfIu66b+32tVErO9b1F4ZbKZpMEdbMrrG/CN2KAGYhmQZg9DlYQPPWRt0sQ
KV0b+280IqpqaAsWQfOAERn7bU2dHK6vY7s+Tslq7yx/hr5Dc8cZtwvqgsUbhXf2zIxYr7hCDyXw
7k3QhnnIMZPhLz/h5qQuhhjq/IwYPlT2c5lE62kiZyWdnKK6rCVUaGmC1Itm5wE5yucgXmzzWsb9
rnMEwkhP5pcFhrOn+6dWWq9NNKrHfIRULEqme7paLtVUWdeyDM6LO74QnradOtd68nzka1XHto2c
r01COBE27Tzttw71sJNLbVJR7fMqmjaNzxwxkIzq+1JfVDRluzJEENrCmFULfAnfJvWdqngnJnev
Sv+hid0bLoGiq8oPTSH+WBXrnzU+btbFUqCA2SWyrDANu1ikJizL3VKUjOy8jCT3pAc4TpkHvKxt
TloAYQy7gWnz4idHv8hXQpfqv1GmGbMvTzpgMB3A6zMmtJ9j5VzWyTyCAoht49k/88VAKQclcubh
vVr77yxqXtcWjD6E2C1raIj+YfG8/G9WNcfFznb+SPJRs4TASU02ASsH1i6o/L07JuMZQS6SwdtI
0TvUnq5OMsH8Ezv0jyx3Ln1tHUTpvkt/JE13reu0U4rCthfbisOwamZoBrZ8qRbzZBXRg93w5yqu
9jqo3TKGlxWhFUTIOAaJKopxPSw2G8SkYZwGNQp0AbDTNhxRifG9ncUEeijzGaVX/CndCaeq7lf7
LUfQmiQf3rE/pWOc7kZ3GREx8YPrJPCCTj7GjGGhI4d3rAOsNErqpzxwjw3hwwQRA8R2c/x3GLp+
F9ZV6ovkXvfT92osGlOLaTR99EOyuq9Wblun0fxGPM/9oyTjfpm8A+ScMWPbKlvrU2R440ERnusc
R3i7qoZNn4iH2TRozumrNpb9u5j9j0niUzTGH64JeA1J9WuR/ldWF2xZDb/XmWthPapKlLvAonwY
s+k5nxTrK/thKxXuV2Cl0LbMQekClzviXuIke+PmgBieZ0+Zsj9kYrE4ZXBxQ21vlMt6bMUhaJNz
LbhJ0Fm9lWQIpVmdXcLJR8K5HmnY06hPIPuv3fNY+kdMX7AIX9JpsFFfgok1U3RXBtNjUMbUXpLM
S7f5nKvm1HhwJdiz/zYzPzbcEpetEX2hQRnQlp/ltKIerF4Hv31n8HXXxfxbxiLaSAeokoX9yxdI
PPKKRsG0oNuOvKFWCLEkVXcUlQ/ZxAlaZBBcqibazN1n1WVPwOdIHRGEDocoomvXwboLLUb7q5X9
CjpvAwr3YrUQDgp9BYMZqXQAU7v81RfLd87sZLNMHP+ASPDtx0dTxE+e4gnpMW3I5jC1fD4cx3E7
6k333A8jjZXvfw5zex77Zy/p661VN++trz57boEdxXJL4IRznvLmZ7IE38Yw/R7l8mhTZe+COEsx
89oGi/jrV+IMeKnu1/wuD/tH5/aHbZ9XPyv+TI+V2q7OUbnaOYqdL3eWx7mujmFl3clabOtKbPQi
jmHjV3ulFDyv8bGknqjrX00Sn6Xj7k1Dp8h9+4jKuF5r5LRrBm4BIelmXqoHwAcd5eXBqR30wfra
lOatXdZrJeoHjtO3IkIK62b0/s1JhubFtrwnP4CoJls4+Yv564hvhzywjedIUpGd8tBRZrtkuNhd
v287Lllulahoh4brZvZDFqHDdNRlnrjHUWaz4zDQzn0QuHLx72QsmV+1Tx1ZNAAcZmsLxdAm9g90
Bc7G6ueXYpIngR6DqcV7t8C4h4P5Grucb70rzsmsqh1c0x7FZwq3D0rIHITbPpBHuCyvMcITCoC6
8wBcUMcyM/0yhiF+MSEiL9C6ltp5sxYm7c0MkApiZBI7209aU32WNhf7Jq3uHWtXustNUy0aQjyC
380AMlHVz1bu5ikxqcisyvZce2A92qrPs1c8x0amBWEgqZntlzDBFkq3ZieoY6rS3VGUrYv/Fnbq
wKt+DX1wKhfBbmwP76M3veQR7q8ClS4y9DQZ2BU73m6YQyPoEIFm+nci1NVY+qWFsr0ZdLTuhmao
t2RX7G27p2CLx3v219Vdd7kzXUPj78KuvZoqejJFhddq8yf6WY7WW6acR+PiCr7WnKpFG8FFQawx
on2qxKXwmzOFh73BCDXahe30BzDp6gi72GRHvZhHOX6t3TykmhFsU4rfLascs7ynrBW/+tH/1o1z
JWym2ajgFHUwl4aKU8WTwylMxl3TUDMGDCt89OcSnkk2Y6Etg/rVTM1NFPajcZerH3GGS/c2EYUy
ddtyfBV/xcL9FG0O5lefg5aKri/6F+HB0rppfOsS7Ufensahg0zhcfRaDkvVjO/2FH/lTAhj8ajD
2d1g4QEpo7vKzq2QmovzEIwvE3EQkWzOVoKAyzbJ1R3qR28SxN0qRn0qKoaNXZNErPWbN0XfstEv
tZavJjxSF23igIji0Vxp6qyRnF5mvwKBSLjLyvzcwPdrAqKhE+etFfOL58FIdIbzXNZbNy9eR1ce
7aR7X5z2SMeMVsLE59sPd2XyncXWDy9a102FOYDMxNVS2ZPTdUfplg9YSv8GYXnJ4rxMg1l8d3BR
N8zKS25sa9g0a3wsJVw4j1i5MrnGgzxE/nEs3CqFnFlQoVjcgQyTaQ1LtGLWhDgnUCQfR+HXpOXJ
Qym+8SYLehSI0eJEBycHeKrGDDnarDvKyPWxXn+UHvnlEaa5jeKPrx1ory2qBxNySJbUxr0Pt9A+
YPz3ZTlJnoLhCFJwzRtswCrKmdyWJxSIr3kY/cTG89TeMGxRv7bVTS7ttCfpCQ7gpUtXe2Fe1/yS
GbVL0dI3jThf0/k+Vr15WUdn69M3DWT2MHBNGJH5R87fDgYMd+rYjxfGdY9eK1sAvnvit1I7Gh7L
OfhS1tDslsa5c3S/rUnxcctym8Vxmi/zPvM/woCXjNq8AMhz36rEUHYkd1OYQKKkOJm7Ehpn0u/L
pTvBHBjhduH6HbjtiHmQc7hhHGHcMGLM2amqhWNjrH6sWX1thDxa8XgpbjMKEb4zU3xv9PBO8Twe
yjY7GcVdmxFOvFpPTu9BhcIkkG0KfXks8GR0o21dshkwGXvPf3lr0e6ssTvSMm27lvWVhTfygfhr
E6/YNkyI1vgunj/mJryOnplg3cLEZFR79qGKJgBq9GWnIoAPQV977Sp1D3hwR+reXeN84a021MGU
ju10aTzvYqpmTwd6qtkMse95MOXwKBrouwA7m3aszl1jXiosBwH0v6P1ue7aizfofaD71ETJLgdi
bnKBi8WsnxoJcTry1jx1neKPtahz1eOiyoZtD+oX8BqbRZG/DoCWnYaW2qE1xN1gMxuwXpARiKev
mZwfY8axyAQpfKdxerETNadNdgvnpXjOm1MmPrAie/Pn8nfklH9XM7y0EdMGp+RiDYxHow6WF3Se
tA0a8tzFja7XYpXnfCU3tiMrPc/qsxqow6f56pBsb/we6V55bZZvje/YFDwuFcWJzF/rDja0lz/H
zAEBNkHmdQa21FJqxAA9yrmfhvJ3JYMvk8fvczHddRgMXRdomXXrD48+QOshyFzIwiu2X+GIEYB3
UXZ4pyNHbgzbc4RVAPAHc6Yrl+FFyLoCgp1/uaK9MrXbglNs6iX8ySzuRy4uy2p9Au1Cg5jXXVOM
jxMod6u79+a2yXihOZBc/KsX9rNCOtLl65u71g+Mcd5s9rvVxAXHcoRyEuMtVBE04OdV10wP2+wj
Sly64+yIfrvAYSG8W5bga5wTkZbzpSxrGIWqjzhePqgS222EmTz8PsoVK7aS1GmmFRBpPwDQ5k2y
NQb/0WidtrkHQ8HT75Tq/QnvxK3Ogk+/94aNPx8ncnc2q8d+WOZX61CG6k9nMKwI6gcZx5+OyD7j
tQCeLW/kH+D9bj7GCTrELKfIBXA+2BQjIfRYux8Z+k9Wl9rusEdfdteV4feUZ3+Rs6ZWQLneixhv
GFO+aju5kzf8oLraKzdmOzh0VjoCF/K65Uguwc88+A009sZQTWzsdV62zfSnHka4ffkrKU8PovL1
ITI3FWpW7Fej6Ia0OBbl8uhPJtWy02Aty9EKwRMTPELSMrq1RmWSMKShlImfXCVOjubQMk0RpEH3
Mmhen+3N95AfdsU04YoVOlNqLYw/Ardoz2EW7qVcYIdbNEMBVq/GiqjNCVrFQRgHaN+mOxMTiRqC
6rxTdAvW7B6ihn2xDUAbIq/r71c2pSUokV9jYdIMDXSxtdWHNit+E/CwPLh/SD8ZaIiVn65FfM5M
guTAAQTt2gMY2qccIRmbq88AK80GF2n1DK3Slmdw+q9uks2uUtGdmgPvaHT1unRwV3rkrA1uc/8i
Fhxr7ja2jZ9Nl/2jTcQydUSebaVzTerkAd8XjxKzhj/ZVBcZon8NvfGQZN3vIAPICXr9Yw6nRzy8
sXMxt2OtG+n9lgKetiEo2LVSZsa7wFQP1IUYZzBYZBdpIvEeOsGhROFEClsawlJSowNVenwsvPC7
rRYoJtBeBxvijmdpaEoGU8rbTS44cq/u3FwaQ4/kYhIpekzty+qxL909HmqHfMyoeeyDZTGgDtp2
3Xhze9AdhaJrks2H86xyMKY6jeV69Qf/bg7mn6KkSM9KejN4JwT07lnoGXyftQFRYEz3ZIfVc8Jw
35ej2vxMVlCQ0LmZvUyPWOycBD2UzimhHJu5U1y22wprdc7a7JqHJUd9BafkX1GT9d07muNn7MM/
1pZqbpnY+BHI7gbXpOrNW7xr46wv+FEuC4Y1xCqsW9fbxgVlHHXhqdH+l6XlOcg4OMu2fwkj/Whb
Trh1J/vDnc2vZjQ48ghGdmJ9KL3xO5PeW9LCcOHdknXJy3F/OiXRBe4Y7PUyqe1NfzndL7XLtL2V
eEaw3O0I2WnlHKIx8veJsX40mObEMvhVxsY7yOBGS6HRqHx+yvppaffNuzX4dVs/gxynzuDt4ZEk
+3/7nwU/T0Dm11Bmx1yGWwoUQ7+Fbtaf663K8PhZVDr5y10Q9H99ylDK4+ECWMQFWMcX+CzRqs8G
eCPX5PDg62xv8gkid4kapM4+O+vWMwTDU228X7oUzmmomPlULUsM+JYoKOodj0pojYNv1WfPtfcV
UR6lxCk5G5E0xylD5i7dv55xdao0Pu7MFjmcNeeYB+kA8OqtFxr6odtGm7HuzrY7H8pu/RAJoepS
QGSBcWCrAnW4Nb3EBew7uRm9/jCJFoVLTxs25zEdO1y5wdB1g/t7vbK2t99rGHxsXDiSCob1nNfL
pkC4z69PLzOVLXDirnVHCocu+ypU/6sNsAMAc9224TodeYGHnk39oER8wUQ9uCSlw97l30j4diOH
81gMs2BENw3nf99bTnUNQM9MQ0/tJ8M7FTF531lXgAK6xXya6eUC0vQQorg2rpF5tPFcg6jImq99
wlngq3o9C3zwz07Noe54ZwkSTN2G98+/p5vc9k+6fFcllYUMmVEkanXO3kBBwqFfQOHo6RnsmC2p
9CuYKmj+CMwePq08iXZjJBMbamwznZNAQqIMvXeTKJM6cwML20WkVGk8rmmf/r2jfw/IGuedrqtv
p5OYRTjuLrq95f8eWuP9/7dQBEGG2zDeFM1sA0sF9hmFfHEqbm/OZOz1t4d/X6E0Jp24Hfyjpe4D
7XfnrCr6sxvp7vzft4KTsRhwV6L+Jf5kjn90RVWnbojApagpov123UYFp0RnT2/RUB0Cz4BjDMwi
s3Gm6aFlPhdSAh6uxoNXtXxlBfiyA/ydRutTtlKsM43E+uAwmWHvKqs/Vx4D/X8P/32LgVB1vAUS
xGICcZtLdBsDWcBIaXwW4rkfb5VDPna/ZhqL3b/nqqCmjvn3D/++XO+XNWLPu/08DNn2/O/Z/74t
I5Lz4hkFVms+kwGdTi3mQ+EkirkQd9z/vopDGrpFKeTOIgHBdP7QBkHjWvKWCebtwb+9icJgCqbH
xWV5eeIcw4kdYNF50s92Rsap37W4kxX+dyBBiUjOeAgWFBcdppJndXsIy649E6DaDMMuEMy7XJir
eCE4M3q4qAQP9geSNKE0lUF7XNbydybsrzVkwNEuy/toZSnrpqEzh0/bFu6uiFY6pJG9o4Q8tsmd
4i3X6rkuPBLHhfydreqqcrWjKTrLYbhGdfTt6EmdnTHeibme77M52uffSUvxNbpDwh8GEMtLrn7g
o+/pQsYXDU/3SwXkLw+SHutxqR141gr6HD4De+MXv20AkjRRwbjtZ4SHIqzhTcIBiauLxv3+ByNT
nZ4WK7L2Vg64Hg+gRs2MQsTNBjJq1nUb+g6SQQwFjiMAY9zNp1g3DAWGaXhgcLnJo2BluIVvmGM9
uLHffbSJtVf0edsFzsqmjckPAratH915Oi+B2VtqiE8xQ7lNbcN4sDB5y5KkgNqrGVlYoXdyLE4S
2XXWUa1M4QcpgFNiLgGEwTBpQ9g45ufkKXkdAmotEuQ0UwzUaYVvA1S/Z6L07znaJwjG07STkdXc
59bvKluqZT/TTe7c0Y3u+s7+AamWytV7mlUhU8hk4tYgm1P8xbrA5P+qfYGXpLGanWKrphlvfgMO
MhpbmeAWLSYsJVy/XljeqW5y52q5/ilaFkkfPM77rkadROjdo1nt4Y/0qJiKocU+Lav6XT7YH8oz
zAO66cOxhUvfuDxELf7/THt9zpDo6ZaVfe9VN1zBj+YfoUWdtKjg3HWODSTi87w1BH+0WgCQO+bf
fQ5dJKr6XyyIQ7+Mb7gKjYxhhX/C1+kYeBOJGGM07bwg9afFvUAQWndtcLLcKn7xcPiJsiVMoaF2
x2hV/RbTn+LUCt6yFTJwqTELyuVQPhHaTlPuQjowqsoxZcwPOb5rgbZ9UhmQ9sCBfISw6qaztqZT
VEO7W8JDPJoQNCTHhHIVybWBmcYgHEzKCYti01nulxjs6LGegSZXq7q0K3OcHCYVgHnuPk3durV8
9DgqN/leDfxEyOAVfZVRT7byTwOWLw+La2OlyjSOvrs+T4zifjSJbHfaEwCXFrtKYYr2viynEe2l
jbugk5WXUBSM9vm8m6oiLrB4/3dPmBX1gkMze5TF+tQI6M7VgvDGkWQoZfjF5SHCWXAhJD9W+UWU
av9RNohua9k/5FJ457ALRcabdO20cv0BVZ609qHU4d6aR66kW/6yZv83A7sqxVIJadq0IEl2xZGN
A7Ly7LUkDHOD6Ta5dLc3iluezYBVwYCGuMmB4F1owMKzFTQxQoTceSAlFMzHhmbXMaxvlcJMKMIp
KZigaliwK4PChb5QtW/WOO0xNscefpDlwS0hSU2MUq+NzG4Mxvy5FjgMJRzERzfI4tS0SbYXQyUP
jaV9yL6V9zoOogGgmcwRzYzz49+LzW78jGzazbFGVnFbXZnLcdLTqmFnE59GKD+4KMbDnzjEPauO
YjSsbeADoNgIchvJydLOF5jUZLo2/msswxChBN9Vsg5OXonF24D51rhWqCRLgPguS+JrNES467ii
vg6LfiSL7hKVPJM7PrZSyYAT/u1Pzt4EX6h3h1vBs+yx8eTMKAZkg/UEOjB2iAxVgp5uGSBV0C+A
TraXfw8O1Kn//ScrePwOk50MyU510m4VbB2pkN5mTn918KpXhFT/QGSSn0w2YrAYUXcy4n6bW9xD
CFDWq59fjFy4G2bkBHU5w0M0TnE2vah3zP+IlUvwrNXlp2FzW7w2raelva+mKK0mD07DHA/PXfG+
dGV5hc4+pLWf4mjmnfKshza4KMgRsXf1cAG+osDZF9HoXduAytj0XnK3ZiAmzexTS94W47CCD3Kk
nJcipqkahNgrmYRb09iPLcIMdwzZydip89ry74Na7dQwxttySPZomoZnhvRvQ58VaTSHxS7W+Rfj
xvXKFdJYWK3VYQUFPnkRFtWlqsbtfMt1/d8mluT+XQFl4Gf9FLmu2TPYmAgfI4fEb2DglQoccjHf
RTsispSGjrc8DpNdgBJ4X5U7J7SII8N9obotUKdz8Uen2wpVsSM4y8IHrGk6lmL/76miHpLHeG3e
vELeZWWCc3tJmR54rXcK5qQ8DIPA27Pu2/uJw2ASvGLe2Peo9IOsvOEpz0EZ/735JtAnx+VI1d36
DPmuvPeIyRUtRJPK7l+nufs7wet3lSHkbcn9k9fkyAccjE7mOtgveGFsMNXAJaqhHfKNJOIg8uMT
tr4I1dum2iZBsNEi8D9IYNr4UzbcOxDMNnO7JA969r7wWdCnpJfJg6s1GG8A1/NGo0LntS3FQ97G
49eQoFUmPYdAoEHKw2LG7wICIQQ8N9x3fT8d3G6iDimAIbvbip4QH4QjI8RibIvHXgxwmbI8PPga
l6TFeC8LKolc1ObdG0y59ywEjPBuqXz8/M0qkEPl9fwo1vBHVLbuvpnFiAgTR91/n3+4JB4VLd3N
gsUtbqDh5t/RG1dS3GzboqM/wlackuDFHvv1oXHa+Orm/FIy8tdMHYTH0rsVQpCXn7yxrs6ZN6C6
8VYSQjnHIH3ex6KOvobI+tMdUMbV77mOC2wCZPRDYyaAbjOuHzR0JofkneNshf2+Wm89MJxhy2EO
RKJ1eOK+AYddIPfPAS2rnXGHsD3qi4HDuZkCcwpJYn2CQQNRRqCBHyFQA/kWZ39l5YwiKraRSPQ9
XrfJlQ28PhMU/fnvO2WpaF/GeXOHA9R58rpy1ztrtEW2FD1Wg000sE+owxzmn41vu5+GL+Za/u+L
3JLo5oVlU7mse0jt4zvAwbifB4jsnJDNrukzOiTdivN/X1m+uHJb60Pf495sRS2RP7Zp9kUsvV02
uw54UqYOorIo1aJouSsr/JLmPs5xcyunY+gRilpDuzsuyw8XBsI56xnAlF7hHXKpfjZh+xnRpqox
cH6EukeDdmso5wGJqx5QMawGtfJiur+o4nuRPSsZ+ADggT4vM+aCcyTfgpgJwMqga/o/6s5rOXJk
y7K/0j+AGrjDoV5Da2r5AmMqaK0c+PpZwap7b2Z2T91us3mYMSsLiyKZJCLC4eKcvdc2Zfw66wi9
Ob08qGmbppzUPihCaBopndWpxuhNSae/zAH3sOgwJBSmjgIiYka9RqL8fUzphhlJbyK041loDi+l
Te0CcGK3tZnQTgYIt6IGGlXICZPkdQ1JuNu4fbtpibSJ0rjXpdvWdVAVYw5GVXQJPPwuzajjL0ZU
neapKJ6Fwqxf0+KJTe1ummyY3i33ZJKN8xb5WbBtK6gTs5++exzwn+lN3Bujdt4dzjVu77406Vg/
U9Py1sqoP9wUz1M8IFrWQIZhBNr5VwMudKNcttqJ8dRklHxQPQ8XiT/CcVLM3TbcZ4RQzvs4Ul8P
8+cy786liQVQJVV18qQX3qZYRulleeI+nPC7W/O07vtOfJ0MkBFCs4VD1Yg3n30cIoY7ugPvOGWi
VdhM4gHJUrQyQrTXE5vmY3j9Rqx91GymQfUuSIfNbJucbFF/LIAAFjsu8CHyqApQY1CYw4Ib1VIK
CwykJFNcuRxrhHVk81+sqOIn26kUH45YZ6YUjwNyW4CXGWZ+7hxKrB2bs3jjGD01dysGc1CywxgM
7yUm2PHObq03BIbRe7E0ymR47WLMR+HUb8K5zF4brVx8bMrdlSqvbsgzOCMyfnda6XyzLYZOk/lv
UajfZtl+mZtyvKE/Ze6KWRd7IDfGxu7pGlDNqNa2ORYPQ4Au0UlyjN9tEOJmZ/UwkhqTQm2cYKdT
nE4LIufoV1GTLrw9ePZ3j6PEtpbI63XZx6s2aJEuBaD8SiesN40Oop2MgD4kKbSJPLhiHwUMpxg/
AqvrQ+jF51i18/bPJYzV4+jY555Q+B9VX35QEpQrip/TrreJwpVe40AsnvmLyIkZYsVa6NZ9o4Vw
l7qj5kODijyHKZTtkU/OzkbjT/zi/20L+n8PvfT/kVHdJ1EWBN7fudVXZfqt/I//9R+PH+n3Fqrj
xy8Ipn/8+7/s65b4wwPh5/sQLD3fdMAc/WlfF9fvcP6WpoK15HsKfto/KEzuH1JBb/JhMckrJwl2
0z8oTHwLG++VfmZKrACm8z9xr4srZOlfECZc6wA2SXywSVSVIPm8q7f9J++6JNykhK1e3oX5j0Q9
aaQNDZJX1wXOQnp22bB0RGxqMo6+IcoFRC0/vXN/caF+5kD9RpH7z1fwG+wwwohj+Q1XUEPrzyA4
tkW4Kr1kNZ6nvd2kK6++i/v3nJ5k52A1ML59XsD/aJz/9wYxNAb++5218AuQ4f/4i/4fJDKwAfrp
o7riy37hi+2bj19oZJ8//ueYdqw/AIqB0Bemo66JVv8c00r9gRTrCvNiOEuKEwzcf4xp/w9GjRQu
Yx4ug7QY7n+NaWn/YQJycLg9bATADO7/yZiWv6Z5uOS/E/GEnMekBsYV2Ncx/9OYnrVdssUEqVDM
8V3ZSQh+OpSrZgY5FdAG7i1o9F3Tn+0oxPikMeXPFlK22HObdTWM55ainjFHZAIAAUBAgsIOk3xl
m2JF0f6knDamghQqdJrGF3NoHs1KnAbD5eCbeehhKAGi58D/8dP7/1/cKte7/ueblXx0n5wS4bm8
QgvewW+Ezsxs/DSFLrzyceAtrUi2N91kYALNsCcgMu93XT9jYbT6+WhHc4H0QMOQNa3wWYkMDCQ1
V8N102UkekoBUSSOpp2BzAtyyCmQDlxClJaj54qtCrJ8ZUf+vJEWWeJKoAg1IVBkYxBQQmzA65OA
YGnSilEb3LZHlKoOWyTdr6hBWOjXm3GjJGYbdGpj8m/eid8C3fiIIZWSiCPhykrmVRe8x88fcec4
Zdnzrq/GrEY5gt7qjDUI+muEv7Gz0nGDyKzCVaCbG+V6+8I55jCL3NnDdEc7AYiPlS7JCxyQnURI
emhXL7vWcld//5HJ6+z10/zKhTqO5ypxZdyxy3d+m91SAHdUSJH+NyoyNm4TB5fS6e4BwSOz0AKJ
kneqVH/VLRHM3XgFOS359JJIf9gXdq+3FVVx4J2xDXFjWbVw1Lw4aw++kz3GFeefSNNx/fuL/uSw
/nrRtqm4EQm2vS5b/m830FBPboQni66Nf27T8qsICrUunXbYOWa3FRjabfwuqJ7QSPaSrbg42ml9
GROy8zj+857mcNeAh6xw3COTHTnaa+cQOV10xKyykxRG9l1/xRKL6oad8lubmU+ePRSP7jBeNB1s
uqZG1XzzUSJlpNsfswGZiRVk7U3k0oGPfAAEIqjJyiYaR3shHWcvu/z9+/BffHi2LaDIkJnFGszd
9+soi1Hvs35fmbLdeImG0H1UOjm5Rn0cjLo/yPa59sCx9Y1TbcJw5n2Yw3YV2TgTCT259Ojiu3KC
70mPswofG9Q1Zx/DE3K+e9ws3//+cn8jil5vCsdkqwBZ0Ubp5/tM7z/fFDaWqy4emaScSDb4pQP8
NVi/sBy3MUyrrtxagQUnojRuIi+kZjGIcInzqF+igcgviW+/yqgwjl5oWf+G3Cp/y7P/vDhlknN0
xUFfc8h+G1NVlnSYkRygdK6h1qjUnoeqRNjIlnvtm8mtM4wnXEn5rsYQiT8JXb2r1VPKpZ3jEaRE
iN9spwffW7dGVa4TJhVH5uWF9vmqiuf+xZuzejnaXn1s6coXPhqMvhjbbVGVIOZm56RSJY4SfQ8+
wfbMO+mv50p4W+UP45bYDyh/6GD9+qQMM+RjxPVY6PIVRex9di3cialdsZcDGkjve2nPfXxHHOwP
vHfyyTGdPexMmI+WOpZdnS96B+ELE/qSxkJ/sPybvE81pDNR7ccKql2Fx6tIAKCO6VuGfOvOShOy
EXS7gA3v3Xc5eiAzFR+k9xirpradzWS6xQY3+4/SQ3MYC3o0YAHMXVWOxS4Y4hWBKtmBPiaHy86P
X50Kb6imneNy4Dp75MFswZbc5TpC4GJihVHpMK75ZVcCkQO4oxoe2oG2WLJHrt3towlDkFMqaDa+
vhMI15d52ODe9khl0UQ9LVmIJX5WWWOOVedWJPYumMvo+Pmsx/Nm9b2LSqo9Zt6wFnkMYkJHeEKC
hDt62s613W9SA5qGHtS96a5dprzbgfIN4sLsFBtB91ILMGpZ2gaXHn9Hn29yU5OBHtb1svMym5Wq
gXhSGpCVSqlOpcZkUoek8PRwHcfeiA/j4F/5JogpbMbQR2i7W9I4Qc2kOazKTKDRt9ml76zaoX5G
5+fFjuUuL1zvevJcmn5oPdm2YR9no3mnbALej7+5GnojP1Cmuskjr97OYz0skyasNg9RYJQnbNMs
K7480h4nacvpVrJOzFPdD98m2T5I1VtvYeyuPNmLQ5HFXIMHKAM7nkkPgEvPHeRE/lx4D05srPPR
oMIydl50sKdeXTpsgkqGsMBTYx9EQ/YaxBLgRSHaxYCsCZ0XStvKL+ZtJTtjCRmafE9OlesWO9QN
BV/Ol5G3COz+bmQUnQpwWXflUNjnuY4Bd1DXlKP5nFldAYacKlIkH/CWK2cRiTuTc/BNV7TlpU6/
yOCbU9VQp683trS7fht1SYZkyZq29SjipT/KcheYrXOwRoDpukhBggb/Lsz8P80wV/yWabpwaUFu
C3ZKv05/BU26IBZOgAHwNAWme49mh+56qvZer+dD6SGjsAADhJbmrJGePXe4y6Lwumkx4W3W+JKM
8la5U/LoztzA5sxUU/kThXUUeQPSHLdT56QA3fP3E/dnkMHP6+31yrEVg173TRdg+G/7uqoJovC6
Fq8E3otlj/s/txO5DiJ5z7ZA31BZp5Dc+MG6ncfyeptjhogEZVqalFNMiIOaWhMPclttZs8Nj8kk
nzQK1fWcWvm2w74Q497dGjTLdmQU1utpQEBX5PW/YeTzfl+v9ZfXYkni/GyPrRlANAb4r5+CsqxG
mVFYrscot+kMjytZNuologP+6EPTI3hneLSDAVDQbDxHHDJ2dt0+0seRDzpMViJCExxBjDqMgdwD
k/qe4FMqATbtU49wsLEAsOYGtJ9lXpGl0YthgxAYyOdoVcu0Zs4x+3BlFdMpEU1/McNq28a1PJQi
vvSVG9w0KZlPukZHDEvhYITjQ+cMZ6zyEd22aVoNSNYHETyXFp5e4RX3LQ0fCpzFFtAxI0Fb/T3b
s/bWw6cMa2aEdROjOKJdtyiIdjsFMbkYTf0WeqSlZWHhnvv5IwlsTQr7tWnVpV5waEmQCEyDf3JV
3zA0rMNoBcthbMODCsbo9K8H38v9fegBprl+XfT0iZV0r5vy5ABLgE49LKKFV1nWWsGQtdpkRxOg
XdhGuJ4N7PHw01z0chq5adx+IWjXWVNIp53XIzcp+2ZJxzfam7OG+RTJozuop4rlcNdGHUXvuLxp
0z13izpgwHauQvJu6fgsVsaUlescwbgdifEkozur1N4x1tkyyZ2CFsZYnEGnFOdqhp0WReepLvWx
w2QeITWFNIMUIIrVGVERmTdtikyNsmC8ZvuAYqOmZ917w9lHz3PTWtW8da+sgTl1vyTTXJ0rc3ia
lJHcp9SfCw0LqXXmYWWVQp9JJLF3Yprehyay7w31tSc/UPnowLGZZE/h6B1Tn4DHoHCqbTlIGHqy
lbCAJnnomtmj1WuhImRKDDRhI2gqADyFJcXNq3ApwpyOmofRGrRfRWN9dOP4llroT/MBCbMR3WNm
KDH2+/djyamMIszJJMOnrc1mV+sKsVaQfe+i0uZVGhQlI/kFjJCNEXC+mE6Yvwt+apGO2bbuBBrp
CvW7DoGMutaRX9+uE3hZ2VXkGrGCo+68aGEOO1Vlcj0328GQYukncbupkuEJb6GLH29rK/wJVHIf
ingMV0rcYZMjF6oP95AISNZTeX3o0hIBdd1ykIysDbS2lwStjfYVGnWr2DkYU0DyNRZexuSdaajj
HcwfKTI7W4QdD2k3jMsqa9x1P5T9HbdGOclw3w31Bb6Kcyyn1jmGw3RdFJtdn6CVnQvzKfAQraaR
6o4j4P2lPQC2mOxN2tW0dqLoJZiT/uDBOXMbtGiFcOINY6wk2gFhsDOzF+kNcCFXldTObVzUa3ac
nkz8EIsAkiKEnnSXZZDDQl0/RjpJN4hFkXxGxVGZ7Ln6ICGZwY/1wTdLaxmrCGVi6dIVxhQxEVAp
0u6AOcZfJmP13nQI+Cf5tehDe+dkY33rZvPAykcTu23m6cwUBqyg98U6clTPsYeHIlI/0o7EHQ5W
S4Br79KilMbpgcZ3G3+kHiaKpWi4Ozj28rfkBo1vf2KD9lppohsyN2HKHNE1LXqEbAsbU+ZkxMCj
uisa2Ku/lRkQi2TW80WEWb/LUthWYYayx1uierZoBO7EQAWkCcDFBK5OcEMojH4+vsGgLeW8nNqs
PpgICfih1oxXfT1iscUjabeBgV5AYtLBB7kCbLSdKgVxG7RrMhQcoSFNcJrcSWNubo2utjbzoBNa
4mgNaBtexpy3PNHZnUSE2oR0N5iEJL3idj8b2Ysq8/wGjStmsoJ0UUKqilPQdzluLBx9TVsnyxwJ
FVJbJ9/MLs6GblzVlaoejXJyHpOkvzGgwB3YFRxSU48np8j1uaVBdMJaRfxTex/Ec43YmMqEH6NI
79si2rS9nA8dhpa+n8Z9DUJodAx5Hz2YQ/0wOro6yKuU0i6GJxub2n1VtR9mF1pXmMhrg5I9F2o8
VG5PPlbBbp7ow4xoER+ksKI5gD4gP0zFFBxUjHq5LivzfoCYeJ/hUkjG4gMrYrmz0MPeJf5B1jI8
opkCUH59JqtmWNa5jTZNpBbUwN46fT5Dd7jlV2HCl+OHakpjE2A+QpIv0+Q0Tfotb6ppO9ol/B7Z
xBX09iy29NrCuX+DWL1f2yNCrTTrzbOfK/NcoywhKDZe+72gARpPHqoaE+yYwws7SBkaO1AQRMjt
SKOt9giHHuy+tgmylyGgpP7L1LniHB5b00I256ZNhr89ys7DRJxqpLnpe2M4onEfj2Hq+ftmcDGb
BXdjS55mG7Y3MwlhtRnW2w6R3qlvh78eyIINADXytbTzWtpKiEexa9jrBFQdGvGByScNNtSf6lvp
W/jFpy3tueQ5qkPkKgPtRPbF1bLPZ/cyZV+ysL+Lx4ZKhtQCrQGK1iAt6luOOta6HQUttEChx8sD
90TbHUZ9gJ4MuRbCfe3hMURutzejZjg7snodzBman90Eax/7OC6mydhSDusvsB3PbmJP594OjnE7
tqdk+oLQXuxLC0w87i7En8oIT/z2B4e5yC2C/BwWiV6bjLnlYDLbKwfTbBgrfWqjJy+e5xshGgQx
rDhm6N9GNhbMtGrrczN3h3DK0Nv5nEsst+04Xc4SptnBcmZ1aW31Lph7kWcIsZ+vXmjq+axj2iKK
Xg3FGm87cOMW4RLSifIiPWNXAOn4miIBWJi9fZ+kY7pTufe1geuG+MC6p/g27pzBMJY+mdVQA0R8
7lT9HUaQ8eEOw2MQN+G3EhY1BQ8VO/VrBzgEr0Ytt7liuxrbiNTCLky3mKXmfYIvZpqm+1KPGOll
Dwi6SueLZdUaixhSNm1fRWJtK79ZYumkQfzGskrZE565Dgg2yyPrJWFP9BDY+MpROyDUil9cl0/f
nbLpUU3qu4gmZqRR/pj7QR1z1OUugI9ARTu3Yt6NzdGlLf5NOu68jAu45aI22y2uEdewCBEzO1K/
3HjnTy7tQewS5+KmatofhguybaJh16lVGIrlZFnFfa2AkU56zFdt1XDWmZCmwXPcAeVzl2P1ZEX9
sA5aOLwMngfRAFRVClqUM5Qes1TosaVkUitkfwFJgHcGV+teFAEp2LrZRmN8HzLSF0zvzm0RtGqL
uo7AuCbYDMmgztQ1cW8i+ia2Zvqq7JL2pEKfV5T1kl1D9F279YvPLZp50evgOgQcE+J4J/SwSjNE
gxo16x1mWs6sBOY95n5SL2elp2WnS3Ho2IXHkyIc2Qm/9chbyjISP9zGwQNdh28Jm+wlasfhoMT8
WkjH2I668veTWfhnYkyRzxSl+cSZPFtYXpt+b6wnQ7WcTpLBOpi6fep65BAzc/Gy0kN5K+wkYa+Q
u/vccFE98cLWEuMO8Eh7PVqjeWIxavYjp/+90F6GZJPz0WCxRZjdlmA8m3pHU8fefexFYjmTX/ic
ggpdYA1OPpSDjOFqfO5lPT2oqVqVaDdiumAnnJt4sXIiGeNwGL8q1/9q2DCZh8rHMF14Ljq3snoK
MaKvlJPYd6p0FUeecr4gNwAOUaXq6MDYyowo3SiomfswrNHQs3nftmnc3PSB0XAD2sM957qrzpsw
hsqjfoPIocJARtpsa/rZq/JIMTDDTrwTmPeWqL786oRE0Odh+CPj3OJPG+lTclwI6xkjUX/Fqe2d
dG6w82b9yvIUqEYrPpbSLValHwZno7cf3TKzP6JugJ0Ra81xhcoYff3+ZfBZ9FUaUoFJJ+AbJTUg
0Qf6oS5g56BNdO8636UGZ5XFrRkSPFCFk7gYLY6XiBI8Z5G4PNPrT3a1kRjHxOQAQYtFHazIKQ5p
HJr70WW7J3BbZxH8+ijKoPpDxd1ot1tXboenSlHSScZsWCEKJC5h7giViku9SiOPvPOuR/GD+nIx
2x0RH3J6Zm/Ihth6BCSJduEqXTPZ6+AJwoAb9EVwiuGu6TkXC1N2GiCW1w8or5PvzC4oGPwr7aSI
9d6My+9jRkwBoc/eco5r2AS2r5Z0/CN2MfnN4Ilu6ya0OpCxMq0l6VpPSGi63tKr1ve7ix3CLKHM
0a2qABGc0xdffV7OBl2ftcQYBmCiwMJZahea0nDpKafc5elRwhy9HQVzRBiH8LHtNuNr9P4NC6/n
hI3MT+t6L6V6byqd7DxpPGDjIcnlnw+cNuEJ6Cu+/p9fa92RDaNLjFrdaXXi5PbXg3t9NiiFmjc3
JUqy0DyZt2MYoDK8/uTns88HF30b90M7oolhYxDWa9mCIBi9mhsmN2vr9PlQexTljDk4OEn9EHOt
q7GSSHZCCDJ1SVw3HNK/HpzAoIek7MN8BUS2Xp6uZYgQMDXtbQ9QYY9NECuQ79X7XlrW5fMhyvzn
ZJw3ZuUUm9qtvNPnQzhgEhmEKkjDAEVmivLopNLdQcqYTzJo5lNTQAeK+fDWUKgxcro3AfjJYzyH
Y0ch4vo4zkhWqsrPN7KrklPRAaVtcQ4YID4QxcTVgcMr0uPWY9o2OCcVZrf3MtAYElC4WRvD7Rzj
+uHV3nz+XzTU461TsMOnhnrN++UnoGXCDUn47I0JFyFTW3VBoF0FmWUtvLQG7X39Oh8/niZKiz2S
qtWEmecMK/2KEmrwtV2VMPuElmOXNCfbLK8gaj978t3xMHXTdPuJ286t8iOahHv+/F7iskoKYbfH
z28GvkGyCgfrfcYO8lBnJcEOXmjeZD6WcGWTlh3L+ebzIatHztrgO0zANyz21x9zxm6mJus/QhcF
CGj2NzBMAQFdn/Uy3yDALOg4UPxhJziSGzFQmwmFI7cdgtA7gACADxzxZE3aJ0sb+xO+64sw+nTp
RCLZ67EqDm454ynVDhu6IlA7b6D0ZfbZkhO4+dDqWqzAa8gLGr1+X9lVs5urPLslEZWWE9uVV9EZ
d+5gjz9MN1/SkIahTTcG8q8XPrZZHG0G0GQnmQOkoiRKpvvYPJS1a78Z/o0dpTBWbQ5eVq2aNdI6
dAlJiVVgaomuKL+hD446br8QNCSIsyFZU2ulyciWJrBwTZF7A2pqmr4ZlJM2OOr0TRZn31k0MLuN
Idj0SUfHPx9qBLdLX5P1Atg1QFN3wLDVb2puc7fHQOXMRbtubLk00ym56OFbO5nNmR6o3Entr72K
xFgLpcZLSkzvouGTP/VahS9OBtjaLct7kIDyUWbx8vOn9Bz5287pn1yzNJGrYuXyI2MrAPQ5aRbt
KXej3ZqOvhjHM73c7JKWZGX1jXlTwvripbFfdmoKNcsYFMOyS2ZvO/C+30FPkXepBzMuDPr+8Pm1
P79RZ8ewQ9WKRu7Vaa56MzXuZ9MC65HC4Blukl4W61Y1DySunQhcZ+GD4G9oWipFTO8aG1i4idAI
552F4XW2vuRz9+zgIyZVjRWCUJDC3OPOuGnD2YcRgvnOKMoNBUZJ5aYtV4MwDwQ57HEpWftxWY/B
fa5irCChf18V41PHvEwLAXtKpDlpVxKX/rxhdwSGCSLxanKT7+ArX3F54XQAwgjuBDx1fqGie1GK
6CCqgCk2yORLJZICNYHTrWuGgmp6CVwnfrY1CjijwVU4EaO7ULYDHMQK9daxpQZxhT43S0iLCPJL
YLKPir61dkIjIGZnPdDr9DnILSi+krQkdnIAWIx50uMuhirV7FtbvOoeYEoRTtaysYH4VlQ5N5mV
0iVw2zM+yR8C/9CWLeKm9wTZRpGn4Si2b4UT7TTgHDfwL0FhvQEhPNv1NFwS+4aO/97X2vhmtd6l
rouVQ2rwF4dgh0REyGNV0O0du/gSRa6xp+4bxiYtqWreWBi0j6VflEs2kGCw2QCt5qpMUBEyAEJf
v4xRkj+OQ/y9HesHnwrhRzL3eP3dq+1ewalCzQ1XKIxvaOYRPqb6YeWMdn2BLIysgXVGmy61Xs9p
V22q7FXWKYCwKAiPBozgrZ0TWYCCEAh0GSVbSnx63WEDyQUyRZwpl+LqVqOnQCXTpclWesbSK587
u0fWwJkTHSshR8X0RYSYttFj+at83vpNiLMvqMO1o6cViu6VmV9rXKi+tWEhmdUW5eecrCqHLkob
2fQ8RXlDzEYYBSEhO7WxyHuyGqz04jdoXmfKRXNwM+cqv5HVbZ1mO9cn0iBT7gdn3XcTgmrfui+U
h15G26CeYX1TRXaXWv1eOwaADaqnQenbWOtY6Uq1krSuotz9ioft6uyITnHUnt1BYFtz3pphMM5G
BPxfTeu6KMmCGogaS4evcY9cBFXN0hZgfDPrZNIus9EkU2+eNnMSgx7Jkho4Uu8vGo5i3gAXu3Oe
O7IFFtcE5KEj0aKIf0SigUJhVlwJK02mwq8U3HqXtvQg4Nfn4G6nxF8kkitJ5z2QRoChzkceJyw6
cHB9K+j3xBLucF9aa7PkLeuK7mhZ3QHBsATAoF+dHOAtFZ0z3CP4YnDNICqU8ZL6xwOUwec0zpbN
NLzhgGMnEG4BIT0yQJ5RYV5aA8+8HzZfvBK0G82ou8EVG0ZQqR1MFAbLb+aS9zCa4b0c5X3J4RMJ
R66XmIaeIpZVbEib1A+IhJYPWQQjxIq3HrN8ZCcYeFmcQpcIE8w/Z0MyeOaQth46T24GKn+bxKA0
6fo7VO0H5VKFNfQO9miwQOuMzH2SG7ftg4VRTBdLmRAi5GzAwm7eEW3cUwiLS3WpPDbQGUQ4BTrN
lPecqkiIiR2oz5poQlBUI3XgBUe/no1zRLDX1fg7Rke3cOetCcdhmVpjuysq92viu3d2Tccyc8Id
LQOx1qGNIip+6e3hHXH7W5IWN1me71qTlqie2scqUCxaik6sv7XBiHBWJHdqhgLdY/Ym6iEUdx20
mpMqq0uQPXiGNYCqguWJcU8gDxc/+mlhafcOAS2R7lfjJxVVHNLlDjZb2yM7LOzmFIqSyTFg6AQZ
vhROXA+S80jSioweaUjiB34WhO/xcwO6b2GpD7MVYAHhzC30hBs3SodLyhDBnUV0d+C8ximYb+pj
0Dpwr8XaPJGy8YMK8mLIIUkOAXbZsq31SrUkTiYO8XJefm831Zb6MTvACt+SfeXu18pDVWzPi7L2
H1zAXvExMC1M4Il1wEa+RWm0mBIQAzreyIRqg5uqR1pH6T4H1U2ogV74gf+SgXjxCueg6/CI8WJd
B81XSNhAODucC/AvNm2FXguyQ76K+NqqLYZ5HbgzKR8YMuPIu9jFUx6JW4p1xnnGbWcE8Qtjw1vk
eQXf2LnyJvGAYvtGzxYI1iUgCmNVLUInOBm6qleD/T0dQ4Ah+BdHMoIWniHCtcv2g5KhLFBc53O1
1EEPWpt87YobaAXq7kdcVihMRjgR6XTuRP9WE1Hv4aO3u1fDYIFIR+jC0KciHZqgGyVCbSA8rOvU
ljK4xwbBFlR0mKZ87t0Warf0E0gL8JPa8Hto9ES6p9XZdnD0AoVdKHTuJu/CMsaThGmv3JpYiNcy
C55q2jBl6zzOsf+ctukFLVKNQ2l4lm6AYsoEzJ0mj2Pgrx2JQd8aEIakdvJUK/QlWKpOjQqoXVAT
zdxLTZxGA1oAwxSV29MVJSBAL+aaFxdkQGYoXmy4/AMpLPvY51zEgt1USAgGdp+L9Ahl5Yo2qx5C
mGCnCAW6AOO1dBDUbaQmMUPo4IiPCxRNNKyBKoLWq5Mv47yXKC9WdS3v4eWTkmbC60szfHeVh7Sh
uB2T5K2gXFDWE5V6Ve4EWP04tWkEESM1BEecYZBL0pqNCtkMt6NUX80ZWIWKb1NB5c1GKQG8iLcv
rIK1oTQNB5OjF32Lja3GR8fjDwXFO53OjlOT+WrN7UORoHWka4Cp+VKPsbiCcvfJ4EAYp9y1iEAe
LZyk6XcB3G3m6HaJdfyLPRvfVB41m3nuakCm7kaykV/OCQd/kbQru1N7o8C4QohjTSQK7JBjg9QA
aNKdpzRMVfvHCC8VORhnZT91vjRU1Sxhsa2ie5EErbnLIoJCIX41bEYlFoCV4XxBh32Wor56l9qS
JemavRfWL+WA765JHdjA9sOgbBRqUfhCC/M5HamzIXH+AAv+IhABVRnFZQ4pZEbQA4bw1FHt7NIj
6HAQqVZ0Y8+UO2ZnpBhx/VxDs7uZ+4mjfYzCUinCXphb3vS10jsF39LrsV4AKXTJnoIhbkNnB4lU
tQXkZALqyhlmX9Q6K9og9kKB9RPsPMs4ek2b/GZ0R/itwYqshNtO6FtYvJzDAUZTrQrro6enmrPH
zA39r/+Phqo+aimNTTVWj6PdfBCHQsqADZiC7VcvjuWr26buQZhhuJIElS1VMfXHJKn649C6fz1z
HcOGWgsEsykZW8GsgiN4h+BI2UVnbEcQFCAWh/aZwfVq6JpWgGA+rf3JlU/w6fQfDazO2rQyql01
FEjSJQ6fzz4fCpg+7A+TH4a1y/Ecr1tMn0tcp82266x7XH6SbBzaY6K51GAbVhMsr8kL6h3Qkfxx
mtQhc+njDUP0Gvc0LMLiizHn1aZtRHSfj2dzALkdFzbcMCOFUVzAHEtH0W7C1hFkTwzjUTiUQesa
70c34Lypv6fu3K7Q/5bv9dDRMDTM0xCk2RqyNEPNbZ4yf9JbuD4Phmn9yGU9b8o0o+cWxptEULJM
2nI61ZR8d2X8LdANAcGeU9HD8j9VP8SBsYGtovncTCWzSdc/6ca5CQxwU9ElDNUrTXxOGmp6Yeyc
pPgeiuwtTY27pvfYcvxvts5juXFgyaJfhAj4Arb0nmySEkVtELLwruDx9XOg92JmMxuGSHVIbAqo
ysq891yMfFG3UmwWM6E8AlX+OhGgrJpYez3JmbWwVTUOAHU6sN60E64KESIkI6Oysz/Crj21pgEb
Of9oFfFiRhSLtX9omCfbWCOx73LTotdhXifzjelgYYKrXOf9LzyGhvMMwRY4nu1Um4omg+QXYk2V
HlgJuBVPi/6R/LCvg2Dbpz/kYe2y5jqiGs7yfhllHG4TFZS2sVMy55EG4lFsWtn/Nj6yhTHBtIb8
pY3LV7wJVAXWJTeRf2YBmBpO9Vis4/on+3Q6zs1s879G4NEDJqygMF7cQn/x6uhYAkUIQvfCmOor
I7fSmwh/TXEeDWdf6MGRaJBH4lnfQpTEvRSbSgS/WTQC2ejSKzENSyVj+pAUCCahz34xZNtUufdi
NzB2srqJZ9wXgPjkJdL6f8lIeF2OSiqAla8o6b6Nn15tXtqM/kRZPWrV+Gel/imn1Txeyhy2YWej
qDNPPbFxBDzt8Hyy36fZZ05BT57E09MA0Jagb3tnVqo0lvjEfuMsJfjZey19cjaS6eOomupVcZ6d
41AuI1Qw/I+QADUnKg+Wnd2PiqfebSVkZOeugItPDSJAejblV/VNnt9FdtSbMdgRuJ36PHUOuRIa
K3qbjO45mTPIAo1T1DCUAe2GGpztmpdxli2Dvtz1UfBaDeQC98+8bZZxVl2qHh0zAWUvtRqRUtqs
UrfmI/S48q1E3sEZrfWJ0F2iu0cmUkJ0I9U1WQ+C2Y9sfX9loIE21YFYMB8XNKdi1TTfKpczI2sM
jujKR4/yrZm4/HVxqlPjgmrgCiHwM7JdNEb2F0DQMpUOvLJmV3GICAMt3TRmOVOdvp6ZHAV9Q6yy
kTs2JB800/W1qXJN2z1Np/JfjGHa1s0fN1U+tdy846x/FroH2XrcQMd8M2vxl8nzIHx2L8xyJ9yV
noyn3KuuIqvxwW/C0PmKJtBKHMP8NTsNJXTyHaYDJDA0lEBz3JWv1e9J4f7TFf8Hmzer59AdrHUc
1L8iTD2OmNne75r3jFgHjvz1R+znJ1Ehvtb814Ag7Ciyr72aPJrhLSI4kSEYAhFSrLPBvDsGowuz
jl50zdtJdZwbZfbOzHPTJ3cK/rUt5L+ky3Z9zKHe6j8t9G6D9opw9Rf6CtYyO/nw0PsbKpJNO34L
TVYS5n/evEzSW1sbOpozktpBy7wFsqZ8w0ff5YAzDPTolp4q8yB4dnS/ECFww06vCkMCANFWOGdz
6nfmqvmg9jNDBY3osL9oFoPUoiNmm47raMDdSQX4mlHcE0clBitKg4U24kiqO+hsASVg40AZTKcU
INQxaFKM19GWWGHtbO4W4ckzvQHpGEuIjeGydEmPkP1nn1q3zrN1am8GuyFd/MDe4T1WFsibwGpW
xF7bsTvjIyQPwbW+2RD2ESWIe60nZheOA950VTzVoT0kAG2UKN2KQGxcDwBinL9AGI5D/TIOLUrI
8VCyu1Y6hXDtbMxMhfdDgC63omPTwSWSreMTHvu1yrGV7MuDlvbIuOAYFt17SJi1HSMEcGN6GzaB
Bs654DZcOgvXi39IfCsXJJQdrELZYYaeIRQ8q2n4qufVA6bXwta6bT/IuR7wVmx32zTm0Rm7a8dh
1a4x24/YolEhK6u6JqvC0uEfoC/bo3jLliIKHlX+EvtMPQsauHTkuqusSRuPjBDODOKNRtgNKe4A
Vg3rGGrconYWgUaGKjVTaO5VZZDPCkRbRI99SDGcU2ldR2FdPMCQpRusah3xgRtU7ygu75X2U2TG
wYKoSC1NA0Uv/a/R1c5OefcBsmZw1FnTIBe8xZUPU0xXdkGn/QtQXTVtv2EudbLC7iggCwpUQBiT
3os2/jDBgM8iu+Dio8/tO/an0BFQqy6W/cwwL2ZZb9uBWRnu9FvtOM9cvGYFCMIqA4/GQArZ3lYZ
gEe1yotLNebp2gkBMUNGr14NRPZE+bcTV2dbked2qJHtgvzQuAEhZSwyIzxCEGPz0d2rb9uvzeDf
0XF7yatWja/5dAnrU1Zgr80NZDdzw+GvEPwOPfrfTidg0WRgOnNfdIGpXhn8fxaxfdXIe9MUfZHJ
GKqzy3hjCOCCsyG5NA7c0IEzwO002C7Bhu09n9CgqfmThubAUYuqnVbQhRE9HcO1wfpSBCc3717h
GeSueJVS8+GwUW6BI2vz/F62JnMF+7VTaA6rCte6uw4sQjLj8tI27T0TNmJp49q66S/38WGQv73t
HLs6eR89TFRZ421Cq1WgAuifil7sgwAAwKjVG+yRxqykZzcXbfbWtO0aRsUqVtMn1ZKNBL4G7RDQ
c8jrV4mccWlZbC6WOOSRu+lIvElMa9V47atlFLtI0XaoJQ9K2fczEfk3EnNMxV1I+Rh6cTGmrqdf
Vq+h3V1ZzbAYexcxkDRdR7QLhjHe2kXEbIa/gJ7516hWP9VQ3cf+0nX41bRdGoCoacIR6oCkmxEn
EdEOqehaW9eLFhqbQCQ/LVSmzphkDDZ+dMq0iKo4VB+mkgQLXWNIarBCgU4mP2FQnp54VT3nQzGK
E6qoz6RmDcfG1Q/cZJKTGtqvHilkecWT9k9RcrwxLR0Snz9RELU5vcPkDc6yT75Lv/Tr5FymxnfW
s1QNMRoOAAn3AKGSM/RERTWAg4SaMQbpYNa2BDE03q8yWt99MB0KR2UKDtt0Yf6hooSgk8WfKUw+
+8QGfwpUNI+I2aZxQoMgcdadz6UZ6vTf7LD+NdrhXhcwG8estVkK4muXIlPQbRpgovn2p39XBQpM
WcJjURZxWmlyY1GPxalwy03pNWTH8JtDFTG21nw7DTWbNqKrI60QGgNzmYob1x7ljyipnwXEttJk
qYnFb9pwPxbqOphA23UcoBOV5ayvS7JUFHL8uuKLud5cguhB8wb1FpvJFoUlYx7mEFi0s7VmFJ/Z
lCQlM7x/SAUMsCN8qEo/p9+4rPDXzFK4c1rcQGGhJNNIl5oFafaGhI+/RcCWYZ6r0qERiZ02Yxu1
RlYDh//n6E39YAqCKKmPWjpeAWEfcUJe6UVT1CYUeSkfCsOmCiYhfYamdtfYDFadN36it3oJSJ4w
QgnwiaaCWx4jfFCz0GNKnaC7lVB263o4kQIxCyzn2HriOxrp6/XpY0Q74ElIqnWI/I/uPEPwGBC5
goBJLYtfFVct2sVP1KkgT+uPukg/PL160RnVKnG0Klr2uxoBHmf8cRlbQJj6PikXegU9tqinTgLT
Gmv4qW1JZZPqrwL+yyyt1QPL+6J327veTTD8mMpWKbfMy2GpVBcMVWdbwNLsFa+aYzZYtyJ52OE+
lsw5VNWPiLDu96UI9rZwr0Pgnmm5vDeQpfR/bql80b3/LtPwS1eTNR7nPZmR+UwVNr+b/amUWUEQ
Gx0jUStvWRLvmOGedbe0uGFovxILFbf5u90zfgy88j3KXOZbOBfrSSfhXYKeFaEuzI0M2o8Gkix3
XfXBlpE66tPW6dkLhSCVIPpH7ifWvVH5aQcMNx3cRJOLsoJlGwTjzmIfb9X6VU+tV45Q90CApK3H
Y1Nbd27mf7n7MiT6d1eyYyVJ/aQR02vNh4uGABYR7V3pjT8e6xZ/R0697FrcXhDcctOalTrD1dAf
dn3FR69Nvi3Tz76ocLfCOtPR+upixj0G6t7GwdlNMaNo+r27qIZ4axOmTl7RPscRL4na/vN8PjHE
FjRR1aWhYcPyIu1lUM33hLEHIdgXRRm/apm8lKN2b0xsRp56K6dlQnXhGTNK5tIsXtzRvYHQcOga
dC8Oo6mo6nGP0mSdyyR7j8o1Qh5/pqT9e2UEe0Rtgz7ciBHdGRot+7L9DDj1GyZrk5a258EQ+yHU
7yKxl3bASJ3foJjoMuvq1uLv4VPLthBgrynzCSfYuzVLoZsH70EvfpMSzUwrb05lweyFm1an54ss
xX0ooze6B6fRILI7PDHcfZDoBPw0u1Ru+WJhbyV3de/l4gP502/EsQ+c1g1JzdzuGDXYhv+JX+Sl
p8hA7YcSsqKortkYFqiyDr3SQpEm1xBw7y72Rjg12q4K2lVCSjEdewoItX3icD0marf7gRJ2SxJE
l/GyCceParqSTZMKgggmAI7tJoZ/OuigU7EfvOZswLZxieDVFkly9eBNzQrN85mVIanRj9M6PJIv
ptDmsNL4Y2JuY9mG0qySLVP4/KkEoViNt4scWoh+uFeSNb4t0E8snK4d3GPd7eB3RCxLw6W1xAR1
r8nSsKxh1pvqDL+rSV/MknPC4D9jqb6olf8Vxp6/DKxUhw7XfWeGgbDB/5c00bOrcSj4LqjkhOzi
FNOkWnEHARcKQJJhvDOr5QDSZyb16hTf0fq+pVLQ4A86sp3VPXBnPwePB5DPdTBUDiOWKvs8ShPV
Gpk2mL1byCfqIycMNFE8OJRIiAHtWcYFHvkhrMhICmvcDmCui3ofcsmQj9J3xAZiwqo1UD62XMd+
ANJn2PZjs1TNEoCM8wYd7dQq6apIF246PEGMUUfaGDgdcfbj5teVJYcGHQlodwOtg7CUKy2OfNzF
OYye6qhHNmN90tVmOf5A0X4NZfYrZYySnZypPvlW4xLBpkyruTuqW8WhKquqycftZoc6pWsvksuk
wHf7CWWmUU25IxrFCoJkHpYslQaTLkTWnXMezW4d+Zx0k0L9LjNxTlijwTGCVZl+LJSWpbTL906p
2pmbClhP1V4L2ogjasNkPwk3dVZuXGRuBKqjWCesV4tbsVD6MOfKqZFb5luGYk+7K/EclO8WrmYl
aB/6oH3HTfsSlwZa3yejwrughB50C78wKFGLKExmNSSZnJQiexea8p0q1ovjxXugsAuL0RO6dAiG
h9QpuZB1Z4Wea+12KremWLpBeClM+8VGqjCZ7MnOGOxl1PeMiPprlzk/ZuP+WFcygj+0LFl5TSEX
eRc9LD+8G7h8p0G7M+8rRISW8qwtdhwotqfU6fem1bznaGA7tfUnUh4rrlHeIwblrqddI7P+bofx
o5TaJz6aRaZBKk1szHhWm647U98OFe4Jks8/m1LdpVD46Do+tEwFN48Zz/DiC6Ya6n1m1potnrXZ
IIsm/tenmZpZz8F0fy2GbOLFJph55o0lEpeqvKrfhtWSgpsm5swpnQP4xaWLRRr8doFkvZezwQzN
+aBTocdlcyoqCPlu9euo8h4P3m20kaZZctcb7S/NsKmBFF2VHF13HF21BqCB4nH4IvWQnmG+Rpi4
HQSgPmOaEne/mRb/doyCVPnoVRxYgdMdLd3FnJHf0PTfcqXewvSZfgSHugLogPuKWLOp6VkyT5nR
nr3UfnQzlZbaxXrL1OCq4tyAOe6TKoYLCsNvqrEId+lPk43UasAtZ6jYEeIkOaNlq5ylI4VES5q4
4aMu6hXqKF7olZAk7xjvSFt81NN79Rmi/L0aMcwV+iXo2nzhcjRXFaJyJ1hdbMgH4Yv2nNUIda06
lZNoIU1K9VkrNRI0QXvpw7tdKxC/Cv66PkotAe1S1afWqU12jqcxZyoNLi8wgOgK43hZ66q/Efnw
ioPGm6OTZ6DwJOmj2hW/mFD9f9UiCzxmiiDGbk0ZWSuD2pto6mAbR45zCcpoFlfpz9CVGpZfwqRz
ONMdZT9CQkcu+rZSWYeDN6GCFJXSV3dlWkQLJVBOfkcDKyLd9jKq5XkwEZ8obp8BMlONrZl3NGwJ
aQI5l665SNol5qR2MTrmo5fxzvBILNBikwGY6J6Z/qGnE9dbbZ0ZQ8Sz5iunPpl02ab5YjLMYDah
0+1Os0cqnCWNuC9uY5+Rsrf1S2trxUqzlLL6bOI3s9Q3pknLNTaVbINB5yj6KQGk9j5Ktz+4kkN1
NpwTLdnKwboGPRjHKXgHmQQV9hYieIykA1Cn3qI6sGlW1+0/Kcx3FSmJ2buMGwUEVK1gsAoSgwS8
nngsOi79VpHfhKXSIJLN3fC0Yxdpr25J6p6CTPZFFMypwKeRzZcqbz3X21rvpi0p1zaNlV1lrNyJ
/aOz22HfVpJnbcibGoy/YZBXMxmkCPz9bUVsZUvoVTqYRxmIl6Y33i3f3DAIWvqt94RZ9imy/Nl4
41n1lUdWzqU65T3THZE+m0MiRwP2bEf/vI2Xg24yZ4/Cdts2JSkY4zMYBiqvrMkZI4zLwnYfkcm2
rCh9Cj28wWjln6UunlYMJbOsb1LxvqBrruzC2sREN60HL0AjxeS76Dl6TB1kQLrRHCTXa0JlZmho
WSyNcB7JJC4qgE+reEWPfnhtoPH8G2uXd5Q4b85NDtFPY+e4TXXsdcaYLznpxIt2sBuca+K3g/eO
1mEThf7j75/Y2CXo/rI+OyWaEm/U5lXHpRBVPtefdWe0VUEz5DZPaXS0ks4RUpJgJPTaKt0v2hf5
rLSKFAkEmQ6w8aKdUvy93Q1ZiQ/y5zmd2UxHc49GWL3Wlch5V4qW8jInpyI7owbriY0ZaPKngjVS
LRtlU9G8NwY1PziQKP/zoE1Pc81ibD7iE/E0bj3XIBqOnoRVHGSDKJaAtGrVcsw5ZBbCHh+qIiQI
Iz7+PVD0+SSLEIIxMi4804s56YnEJ1I5QBiZ6DRt0G3+WMYF3cZ1PDrBLJYoeWOt1DCJ5glkYmEu
/l4rg0NU1NaBE+WrdMp8XthBu9OlVPYWN/t+NO12g2X+P8/+Xvp7UKd/8X//7O81lx7dzJKAIJzI
A+cwPVh5OC7Jlufc+7+v0f/1JyOSf/j/XsNiEs0lQXS4bYEAVn6D2GkAhdtMTj6tpR3HzIfv/H27
1DprH6hACBRDIf/cq8jiqwK5dAV0Z2WA9/r3wHwc9n2VEZQpCaxcdtiE13VCx6/lIEG3NtapX/XM
2ptGNx96BMLI97cUemjkpwfVTKH1qMilpmdKpRAa04Z4t6enBjtxQ/IqgZdhQCwNb2CRYhGmZ0Oa
nKATe+zi8r9fNdNXf0+9lAQ0d0RWTsRp6q8bJiu4p0wD6poM6Fn9PffbFqpxjuYuDZRlpOfOrrGG
S2nAzsMXWpvLSrAh/+d5IVdUatE88fGWaqMaE0Wj8wt8fwIhKCPEOZ+2YzPazjR6cqjYOPbvo+kh
ZQa4NaSY0xlr5ArnnoJTicSV3gw1fxGaWruNnHTpZBBQ4KwUJxGrzSHk/V31kUFZKTSx/c9TKYuT
axTEbOM1zTT9JG1PXGz47vS9Fp3GxCbyaXBYkOhXgd5VZ5g49drzjIEhNLiVv4fe88edqWbHvHDl
oUPusS4y8d46CSaswBwBbf996drGyhQ+WNzCDU/12N0oWBIcSTz7eykKx/9+Re7aIZfOuZa6XEdR
aZzx7Bvnv6+qkjQF8ioOOqHbNEcSsQ+1UqymOLpVoAr9UVo0oBBHE5U9PR3aZWrJ8FETeHqiGCJt
d3o569V47aZJtqrbTDnZXf+VQ0Slbdeq6zgW6d1s43rLdo+MbXqqJHaBdwhhROz0G7Oxs5ewUcyb
Hn7R5uGwBw3hRThPZtji9vdthNGbzsxSfMIyW3VGpa2omdVCGT6kzjCUjLlx52VABxu34AOrxw+U
g2S5tZp+djglwiGJ8I22zvhBUsDBBUw678MxPrWFIAPBDcytDRjxtZIdKzDZH3uSAhiI0u9oIxZK
pyBtQii1daNppm4N3FEzsPHWbZgeIMbrSp/dRj140PWJVrGZxxscKv68VwL7EMGTXaYOh/e/p7ou
p6Mr34Bz5SPsmOLCCzmJQP1fLcjT7d8zI2oYnROTy1qAYDjBnMjojvQsQs2ujukQgiWcdG8EJMy0
aYpqaHQ3sA3ufqXXJ4JWm5NWkYXQSI2M8EEuMYkbW3IhGCP5RohWxGMxGThXpVmRLG0j0VzavrnY
4XKxdx5JwjujNY5VqjVbTUggMNhnT5e/L8OJDf73FX7n5tgbZ3Q+/qaYGn8aP69cplq+akigOKp1
Ly8Cy8BiiPHI0tSaEe/YPVHtpps2kTGyY55y8oWcn5m3gd7Xrg1McIuWM8exl3/EII9QH9vfdNxQ
21SFdqcaMVZh5owzbkMWNxOVdTyxaWOVIQgdkCv5Vdbh73W45sSBgDTY+bZf/QsBrhBi5THC0CSB
Jg5DJ6NjMFMQqOcUGpEAibeqUv3YAbjYhcwzL8Cv8FXV/iJKKVTDWKcvmQ8YzhWBMcRKiqVjA8WN
ppCLJK3yDQsAyPC43qsmpdffQ42Cdm87MbcsPAabyupo90ffHIfD3xM3qyTLZ8mMVKbRityj//58
yx/1vWt8Zhax0lTbvN7ReaCy9DjSxtrONfruXNTQolQTU7POhGQQAz28wvlt2TsDxXHnKViDRHVi
zrTtM/HcfmbSppyjWvfnnl9CIzOZhUh8uwZ7Qdr76cZAHuabUc+l737gsP4oTZSHCDNpeqs/OCxI
wet7fxblxdeXizVipg80FBPTYRgY6HN7yK9dD55hCI9VUPz6qY46sTefjCVnsY8tufyxO+9d7//F
PX/KlP7ODK8h32SjB03xaFLmXkmcbQkQpSSKzNeecgqFz+dADildd/OsK1MNxK4mVYXlqoov+Bgv
maCxNWZkHAb5v7RGLT8YrGaqn30nenp14YSbRCNGQ3t3Qo3svbZ80Tz7uyB1XXo/ZEFfSVx8Z4N4
J76H2LmvzHY/FKRthBeKi9cSPkhDXe0P2ehtrQqledq/oCV5dI14hqp3TKAlWy12gvCoRe51rMJ/
bVKu2KAZ+pTql+sjbtMurKqgaUmkhHU3c3R5sVXvVrrHlplZwcANBXu6EJmT09mJbxhAFmjHN+Tj
AEcK6GqL6KZOXY0+bsn1HqO3ZPBWZe1/EptHV76j2DJgFDguTcwcZ9Ci1rHMq/p7YQVr0Ol7M4aE
lvV0JyLv6tf11Y2URZPLVZLLD6Aqu87OV7Xabfw6fyjl+NQbIlPITrlbqrvOQfGxLJzB7gY0vLob
Z5lza6V3QrdPyDTxcRGdYKQrhjZnZ9wZtdy4acbZuEKq6x1DJgFWpiyFzC5j2V5MDdTCGJHfnp5w
ti80G60qxn/pv+Tk0yTrpDQW/iD3GhG8vl4gO4heOz3YD/xlO+bbdQCvLXVYk5CY5Jr2GgT+eUw0
eNcd7VC4FLkdnMMmo1tBmHLeMbgOEbUSl+T+kD0+iwflAu/5p6T5xzJx8GtCL6buVpYtomYkMXIc
PjKL4Ubt1wurw3RRxHc/irZkoH2L0aXZoC4lUgNFqS9QDklzw9dCjjDLDC3z2AjiuVC7Yx5Fcpua
/il0cyxNrf6es/vP8tZyZi067Vwtb8mZXiqzF3wWo/6udlwoaowkjwvxu8bUEI/1inyTgfYA4Y2x
SJhmMvHz81mr0n2qGw8Nf+WugR2v+ozQ6jLs2bmch+8RhMgHUdj9wxzGOyeVpHDOABW/dVe7goz6
FCm2LnwPdkThWFjDr0/yEMvxWfHlKbnkYfM6yHYbNsUp7IaXhoiu2Tg80lR7r62BTFCukoSzkWp1
/8y04xzZtSsuhS373I9vF+PcVd51AdZO43wY4aBYGCoEkLp9MazGYLaN3j2ywLvB91v4EeedAm20
RludLjGtMs23kNWeIPiSEFdmnIl69R417r1zUQnB8sDVE+BdaVt6fTrgU7XRXzKVXqAo9YVw6aR7
WXVkez0JT2o7HffEugB2Mu+84qCpTFGuuc8BvCuZq5nJsTK0K1mWp9alrdgz+bKhGlMFsSawvM26
jOUtoa5pfP8fVt5fUdjfToTJkAFpKJGKRUrxTXdXP/o4OxypDfiXZ2GblQfF6W4Sfx3Wy9Cqs7nI
LGPB8AZMmic2QisfypDR22L/YcRUN8jPaNyS0GZarMJNnYOTDoAi+/KlGJNbPEXPFpwXMNsEU1Q2
BavKcAKfd3NrnRXj3XBdOtXAvLpalpg3RuLZq9zfJnX8VabCm5MCT4vWugW4U3c9BzzPUzqCDMp3
I4ketrXKMuctVBO0PtEu6YOfCeI8c3WazVMHRFKyhHAlPOVr5PzPxkmfvjOZt6QawQ12elDp6KSx
463qN7BYz6oqf/TONsnVCY6CxIp5wsB2Fo1ks2im3Mgw/ex67VLo8il69nc/iI+mXz+FrOXSs9pZ
FMUMP0S/gsGLer8bs3Ug+1Xp1eEpT8CQhY1LJHjDqTEzbgO+aR/FgM9U2EHMxhhz6OZx5x4yZOmY
5TZBnAHZcRkU//UGVHjrkaMekg7ABWngpMvB1sMJhVxy2CG+XNQuBgLXZUnLR8tBuEn3NKXwYmyK
7je12Mk4nnrFgPFDwczmEU6YGqAKIOJwJ7AudFpeLe1o0ZCotdAzxVjGNdq0DEQiN8aePNCT4SYf
yOAIFO6MaxSZBpHp4qgm9tTkqu8D0DTskfyu0nrg85oZgnQYy0VjGGXaBzmWzBrjZypY92pM0ME4
bP+eyDBAqM+ugjYKIR99n1RlB0md+L3zyCEmf9kMWQ5oydWzYmwT2BtIkvJEzBmVbcKyeiKVDHLG
n42tlAC0krfKIScSxLytcp9UyefgIg2DPHItRebP4+nnj02wY+hMx1Jbe5NnqYetNQ+wpMy0Znw2
ym/Ymj89qJk0x+1tNfteYdw4SsWmW9StE3c8gCRCZZailCQN4AgZrr96hDBxOrUJhOFG6dF3SrN/
cTCaoQS8BFHn7tqo7jcATjexjEnAoR9UhKVy6dhDya00T44drxPVQhwdys+EXjZJtYjodO+BGZDl
UnQgNRRcUQ2jm5tjkLGtheD/ps+buVO+5JJLVvizhkPS119lQ2Rt16rmUgsRdofkoBzihLuFzi9q
ATN6UyyN2XvhrHqVmc+IuQFkx9huPKfqz572o4Gc5WJiLKG4ymsMjWNfee05DtWMoMpOgdIxYC6P
PUbOSGwD19HmMaMphsiefVasVe2dIlUOOHKbzRDY4wLhwNHoPeBQNiZcN8qgTA2ujSLCTja5SL6z
2PrHrGl88RLSV4rKe6sCgRdLFN26UBJnocuKeYvcELqCBNrKpxEmBrDoFzMTP1Yhds6pPJPMQ/we
gWtD6TNdZjtNQMBupNI9HwW2pAFX0GC0z7DAKE+TInmFDDQjG92DCmYlxmtRNMk67DA79bBYaWiB
PepFOhWqAcYOEW8Qa6uLoVHFIiW81zcY1hO2h1iF6hGdxkeqD+pVE8VsjB6KnvMRwYWsIvU9GceS
pYGju0F+nOyrHWrKGfsJMxqO/ljCs72AfqUNzbgty5QG+ZCWsyInlbtGqI1EIt4ygXiQVtJwnKv8
izUsVYxDA9OODXwvf+3ik4upljDznzWKZIZeybAo1eFNlniIjOozVBvrnz2JqIreTzjkUsskQi3I
KGUqbqhkgtH92XmYDBdgRalvX7rKYGmApYxkBrZCy5kGDYdxaCEYXnH7obk7xpbevIMbOqeJsmEC
rDyJG3aXqkVJOCY47LPS2Bk6uzNeokehuV+m2xFkR6VqS8DDYV3/sIXMyZY/BpqF6EkG/XxMJYhB
M7EXBfmSbemAm9Xbf6FOU8jy3/2x8RbAlXvsu96Btf7iB4pBClUXkNwR9AtvGH66MX5P9KYh20A7
6qalLephykLzbHnzpTkFE5jzgDy8xZQ0Mvrtd6j6tx6Al9vZ3dJBjI9trVqKLuxW2oCuoC9XbgSc
M5TWps9LUJOIMqqezx1TD73dF8/IgyWxHtE6FtFbVqlvbeU5i8LvWF0i6+obwKZojt1rizqvbQhD
oevYzAOn/akTu19hS+FTtUJ8NmIr3LLbpS0h51WozrttlCDcSMWnZVT7sm1IuQh+MfPvQCl4C0SY
9LwT8M8ykksiDWD9uCL5Z6pdBNsynevki5bNqF6hpa5d5COt+2VItvwuixGh2/9q0w5uqKxg5eL4
q6sXq3L3gVm9h8R5Ics/Vx0xVlxxOUsuPpoqMYdJRJgshhLfTITd6KAy/OMf62FkXiQgVzsV6hY5
ajKvsthdeHH+kMNoIiYyPgo6fHXCeR6fzmNEKbgBnny36khwuxZ7VRYcJUtSyaP4FlBXn0oEVEmi
fOtKcDMtZd1ExYPV6hqEtb5o/fQS1u3JMSbTamF9ESXPu6vqU5J9p2V5tN55kz4NgJmh693CckNj
r/DhcF2KZKlgcF9Ekq24ZQiGEURkaBzQP8wZOQbLsaJIRsr7gjJun+jiB517u8xMAq2E9Oig+AFB
7bn58LB8M6F6TVVoMXHf8fN0kDF5gQ0rL4N27j4cdjn2X3zwPTluXQmPYlRnxlCGu64O/X3QIICK
qd88XVE2TC2VaxKz6eH4WkeWrW/k2HP/Uiz4ytivRqypnEfs/BxgPJn/D1PnsRy3smXRL0IEvJmW
tyzDop0gKIoEkHAJJPzX94Lei+6e6F45iiyiMo/Ze23Xir21he1pkRDGxCnDyrkpTJAxCaasBjnC
3rKrTyq8aenrctjHBbFycd5Ty1uE0Nh+eB/GnMbJFpQZUJHe/ZKhlcFivQXQsbXyioojOE5wZloB
HDKVj5QYMuxzT46JhYkIdvWp4pHEGSmu5SB+hVH9qWwiL4chZzyJpK3vWLT1mjHC8LJJSE4uDQuF
B3gQ/yClgSxuepdGC+EqhMc+DYrG+6uawL0whCA2xH4PXcz0NavsND9bNA2LoGdmVoAyaeLkq9FZ
crLkB/qkwxqJSi4TNFxuWyugI1QDcYNi3tLIRa7jLRCru4V7dV2Hw6+SAQxOFlL6VDmr1K+fmkYD
pKLJOyUmCxAtPg6p/o02AZFW1MxEF5g6uHFVSSv62WXRh9nn9OsQ4xZY0rzWuIQMmZzE/0vgIp9F
zJYwqrJVN5rVpkHWux4N2e7MvnfYDalPl7HWjqQcupRxa2eh8d4JbztGuyKqqg/aLG+pySy8JJ4W
7iq8A7kmICuVXnXVRrPYcm7w1nMw0EfubyJ9sfYYYCw6n/lFT5DrYtTKYNsGCkyOIZjQtHQzmfvg
LNp1JX1OJDysfioBGOXsYS2zxKHoX0/UcsyO2HlZQeo86X67LVuEz1xLnNuavplMySHoJje60x6l
Vc2Yr7y4XTCu8ZldSHh5S7j59y5nwAbIMy5TdjTgxoS5z3NLbtjQvEVlAxUq6qyHM7A/bOOGzqkk
Q9MOnYdyhvEA5/h7GEsybhXpOmpLGtFH0opbJNXDwYkrYK2LQRwcy/+Ip+gdzzAGWUfwz/X1w3e6
fvY4LnoXXYRfYZlT6BC7iLqnzlobfiNU5cRAOYhjb4XsH9P6CKQP5y3N06iLDcaxM+iWbWwZ2sqM
kj9ZoD01MEQK4E1mGHsrGMew7fxmgzccqqfyt43lyqsq1In9DcZ4p6NxqBEfzCv6cAKNxoCvWjRz
aekQcmWGCZj+adxIw3qqLOyDXvxwRv/VH6aAHYLi5tH9bZh351rfyqAnTDnlgY2mMV2TKce+0sgA
xgQBRjcfwZDhfkdl+Fq46TnV2d6WJSwDp/E27TSSVrVyhXcVjB2xhmNKc8JixZqz5m0F2KFBuZqE
7cnBoNKEdA4q87bgtbm286Fc2zE6/MlOnwaF2yoNjN00uwE5xcG0fkOLcsAZoIsctfy14fsamsAG
bNxakbUudciQKHNWlqly3KDwDZm+wAfUDqYY0M4mVbMds+oVtRpbQyOYw8rhyhp+i1PV9fcJpypN
EmmP09QW1Pz3PB9hjLi5WA2F7q/FfH05Xix3WUg/q5NxD099Xej9TGgbkS8Vx9AmujXzzYM+2xzS
muvfCdDk7CMEfjiMj47uMyeo6pFZoznfI+0J3PMSk7a+8pWk2XTjm5/DIbaMKVsixFsRoVGcioCE
ThbVBf2v99FW8aoOZk5pHCzVaCTHLn/mEOEoiODhoN3ClTTbcwKfkV8WbeZbxAdRpQkgtI1FZymt
9ljGNA7Mw/GlRlfEUTsr/8ZULaOs3pipvqnH5looo8KSmO6bwsddXJCL6BE2V0NcX7RJ/SbkRuQd
yq+A9koLgP2wWV76PSPqtNLMec7JUGMCzjlYZr3p2HEtYo9dgOXInRFoJdm2tFBlGKJu6dLp2Pbp
Ps5tRh5+kJxMUAlxH66sOJm1jSyP+9Y415V47ryYT9ydmg/cTwHYwm2kkng1tReumeAQafbOJgVi
4b75afGiC/XW4xOAkvUaR8Yag95LlrlqSUKqfSo675CnpdxpjFp9m3calWHEKhf3Q15s3BzmrM9f
lpNFtxfChnKiIdgkI8FlaWQZQIlGED3u2F5xGIn9WOagaR0Hwiqe9bR0P4pA/5VVwd6avHstn+8Q
/x44RF9FXt0uiFH8FtNNUbFBZfosM5tm0+5fHUuQP14hUgkHHwi3jL8H23wjZJx+tck34cytIQwY
T9jCtqLPtBzxVxvS2YxmUvHwwi7V1QzHaaq9nbwl035kmVm33jPkbHetCzhadSk8EIEu5RYz/TlE
dyt8iQ4gZEAgMNRz+xTGhnkeDxH8m8SvGRVyXlpE1t1Nvf+ricAE+hJZgDJYxtphCu0z2dtj/xhL
X9+i7DDZXuUvPCFwlTvlIsMuSiqZnm1LvNA7QzsH2AWfCIT3UBYTh1XUd4x8mOt1mo/ROtWG+CNc
LtVCadWyg9bJmUIQcp20dy+gQY+NBAy5p15SiZxPpZ+jQ/GKSexU2J8yvBpJ+cFotTgYufvjeTmI
DVaBFL88j1W3Zut8ZUZQrVxeLn3y/KVv0HFk/kDx0KPfQy5i5QzWiHlHCZM0rL8q7QmFrb3AQLD3
9RCdBYCLVdYqOJNhaa/zsXhivI5OqHH/6pHzhCnCOCXSOBcjvm8RVeEqts5VP7EMQTiw0Xkw6n6e
h1vPSsfiokD5BeOkDlNwaKTV7422/9P3uXlQOCBEJFdF2I3Ik41xi0/PQFVoDDiWYAS5ShgIMon0
4xJ8K9381XSLiKgE49abw8mp8X6E/fwtDkfYUyNlIHowZdGPuZ33mTkSbweLwsJL176R3bRxPHde
AC/lrYo6hK9hleK995BdzMfOs9kaFDsC04tlJrtMVcdGi/09i0I0gSj0fH/LMfAK6HCt1Qjyurbm
fR8bW6Ni4GcDfzr4PP8y6cJ1RDhprKWf2EjxffXVn1A1lCGcDTuZitc0Ei2fO6dcQnjPBLVkHQ0K
1+KAEwy4+XmIun3tOe7qoxZ6undKEr3h3imKrONgBDe0eI+iasG8pmi/iRmlIiLoE2EntTvKHg7c
wa2ZPvKeD/VpEZGpSlE4gL8zxm43RdXJxE6xcBQ3u4pdZ1151RlNzlLzcE5mDksjPORsOwIESMxC
/+Qaoaxofb4nKzkNlfMlE9rbwAnyldmCkGmTgWBvI3uR4TzsQRzJzBagS3o0MClD4Jo+ODpaEJUa
xXkltx3jNqNBctOIdLYwTq8Iv6YNu8h9Xw2nKGqtbRnA7oI0tqOEeKq1O4bKR4fv4sWSDQzngKfP
CY3XLNbGpeRhYtTEsh9lTulZ54atRmDE+d5WHsMR+Cd+50W0XM7DRtWFrg/9HqcnDt7ZZR9kzZE3
L3PKJP6B58hKpNUgWVpiQ3150eN4M7Ks5r0CJ6VvUcN4vCyWZ27ggPu7uvZvUz184MN8ntjb0NOi
mofuo/lyeCptg8az61dBz/A+Sp3fxk/vQfLji/prUqJ7DuWuR+C1sqXB1sFTd+Z0H3iVjmPKsH3w
tX1B+HamdVuN9QfVGLsOhHAbaLzD+l8fgO2qDKovDd7CBoLKkUzD+KKxCSZDAx1Sbr/KyPlBbUon
afpvoyE2UwS2pobLsVe9Y99YdZUMzr4Rh0F0D9H71vaTDg907MpfhhjjIbYKMPxhKagLACj2zfPg
2nJdkc+wcwaNhPYEUlNo4WGwCwN6tlF367i2cw71e5OV5bppNWs1OjgJbLgYHmOCyK8O8TRdRVxr
+8Y4BS2s5N7Pn0sPHVON+ZHIz0ufEAGduB5cYoyauUDY2zriFJR6SM4yLiHXZpBqwfhygn6NL+Vt
0HprPxALdU74AEtZDq9p6AQnzMRKMhQayftG3uSzuKkGD1FX+3f0arwwKMzCVtyD2H9IuDeLoacw
CSlM83pcGh5GimmwvsvI3GYTQ+yyNrd9YV/qnCMxp4kcpjyhGoZJNBEaEojs1824jB3viSK7XPVu
+yqZiEAnWNmRQjJOMPiyUSXYZCjBi1oFZ83V1+5keqybJq5IPfwJ7aS6E+XLKpYsFDs11sBH8dpo
0KVgC4KCKjxA6iK4aHGLl12tCQbL16ZAGitK2jBi3hmMsF9cBnbDliQvVqGmGSviyddtZnSnDuoN
T4mxTgAtoYXFKCabpybUqLIbgPatRtGWd8XKUOK1o9pfBrmPmXKOHxZyei57i/YprMj+qNp7VLRH
q/RI4mCzD5tu5acst3jBFnGfc/8V1RvN+jxWCD4i4sV7DPf0Ml9WPog1rM8c3hyz+jj/8i3G4BlL
VyTOHcVdAiwxhIPaoY1nIccZt1QlNbHuAzhGXNJstJC5Dm0/sZi2880Gz1XmdHT7aWdJGWwzt+iX
pQ0Nq4hYjgEef0+qoN2m30kApB6z3qPxUAfiJD6ZHdXVxPxBt3ZgtQzKZolD1XY+4xz2+zSd4nQC
Kw/uRPW4cidvOIVRuQfZHu9Ga0Jjp8NC7/V6Lkd9zoXopGlAP/qRBVOOs3HZotJJ2FcsTehNC+Fh
JIuHnHc3ETVw4JGIl2y+aNcRKeIrFCO1kiDMemkW/dbL6u8Bvh72X/IbyAmAZdA+eymgcL2M0FjH
L41ZfccQL1aFmxxY+wokjRAO2O9qi8nP1mnf41huAnI6y7cywp7t+FRKo2vpKxUFv/UQ3VUev1We
8tfdVJzrMnh3QxUtIwazSip8ZD3PnGGW2VY6+MSgoaarttbX2ZidRyapSxT33PgBS1UEpD2k2m1d
2ZDugv61bOUHkRfVMTXbcR2Ia5po5zwDRzMWMt1XXe4v0fVQQZb8X2jK9CVI1c1GX4z0h5t3mJnx
mMGuCcLUzURbzqxpRFGQR6u6S6o9U/Gw0Da5MYZzx8NAFfbcsjOqb3bn86Fh0L4rY57IQ/VI0kPk
iwOpH4R+j1ebz2pZ1slT38E0SFkPek6zm1oRn/vW+41s0+fOtH/ZC4ARIu4XE/waLxU9Va0F65gs
oBW0ZY5K+p9ag/FTmadJx4diZX+6cc55WHedtoJic5HzugNF8jN2udswiHMXm3vYGEsvyK92XlPz
ol41KvNLG8Smb/25Fng0BT4wfWNz2ilSiJKh35HAdNGUC707c1Y2eOAlG1ISZFNWbrTGUfvWJzGs
W+egN3ypqbZpswdO8rUW29sCHESO0AFO6UExXGdadRCu2hG2sC/8qFlDl3TTx9Alp9ovH1PkX73e
eyNW5xWqIH1Ne8jEWowS+gnLQjIhqJ3tg++HT5lZ3cDTH/VR7rtB/UlpChu0adSY31AJ7W2p189u
xlzWxGJUnOY/N3+GTR6flAfJH09Nqid/PZRwsZchsNcRNxNk3Lr8Q2p8r6T1AIyKhgNKRGuNjwHX
k2LO3qaUKMX06gTGIxDxHBtc/ZDtsSuM8RmF4U0PohdSCZ666T21qpNvFBelfdRWcHLd/K5nxa9l
GoQvdbyNs6WO0StkvMzuWPTxVfPGoytxxNn6SqCuRod3G6bwHdRKg5M2adN/r2I2I88cRXiPe6wx
uevpJo3ho5r1wxxgFtbJjlflHOKfLzBPaMUbeogVR8oFWjUoxjtUuF1R9wcbB31YYlwiAcgMuj+p
V+3nzwNl0znAAjGQD4JMDdB++a4ah1FZtYuz8nuwWOb7JcKoBqwErr2R9e5UnvO83JPVBO47vvgl
AzAXK2jR+w9grbfBt9adkUAjx12sw7rro+8sprO2iYu2nWMUuAAjuPYdPlmVOimYBdQImi7vQU6I
HN8hJ2gulosIOfWKWz6ZJ+RysSues0g79bZrEs2XMcYW17xieQ2R5SlIsutgmhCU8KUbI/6B+FAl
jLX5FsUNX17XGgB3++fMxNUqhf2YkRC9NRy1H06FY+z61563FEaQlF4tgAcPTkhaPr4nv191Rf/E
RfPpDdohl8V5YraVTDGKmOZjyq0n6V95XY5p7D4ZRXBVZv/d0SwVU3fsQS00OIv82drd3t2aQa8T
MfLtli4yqMLmKYkGVEmrig5K6i3Jb/LF7Kar7ZFC5iTkhePRbOS+fGRW9ugjtZts47W191Yuf9O5
rBitnWBoysozCFgtpc4+RrOg/EtYDOfYGkEQ2E+hkevzxnFJac7CU0JsnOfoLMRx+1JpJ6MGWEEO
y4o59sIqwoIVZMMwABVpShS00veVQMU57eUU4kzI4mWl2ADkYbY0q48pY3ZWBGQyN33HKclbaz90
o3GYixCrTD4a+dW2HfowH6EzkBdqaf2bKI5PJ0Gfwgo0TW3C8Kg9Y0/ftbO3MQ+ru1PeYTQ/lWLY
0O1fay075U5+j1CQNmJlWYLNatTdgc06tbWVLRBh0zmPlsE63XtLbPPQ+d11cIobXIvPEAkaapQF
cRxbetIdDHOxMBmXktC30G1MM+zBBM0I6hKXyJeI8mT+53xPfmCULwJrX0/G1hvL66hVDzuwzrOs
FW9DsJd+sACHM/ogAXX13drOc6T1Z8tfe3xBtaVe6oK5pN0th1Zdu1qyxsnRDpmklBrGW2ZUuwZF
caturM5WuIM+zYZ7OSzCXznP14YcKH45UZnSXhbWjUH/oq+LpyYzrolW7DXeGGPXnG0tOYW88aCr
0SMguMjMex4jicpgN9vJJqmNc2qgvIamUnCeeHnAzr/8jllAMuoPoXnS+MZHqTmvsrdA4dY7KEln
emakWUu/4eUIe0wnZGoETGjnF0F01i4DVD6ybKH1XSJ65CY3IHuhheA1SHsEdXxqvnXsAwykdTJh
VPeYEbmfGsleWLpr8YEIHhkjfnbkhWwJeJ3Zms3D55eIr08Xw7YX3oVj99l0jL0Pqcsw3RX4PNSI
K2e0OGuxY6TWmZS4fd6BL9WTc13cS93/9VtF5z+kSyPWKaKoW92s3ZLTMgrz6tfjqSF9Zc/wjVjV
uL4RJoSBuk6LbZq8CFaC6zjozKWys42Vzg4Psy63jmtRdrGW6oLaW7SskJZTUL37kcTOQ4rZyjHK
N1ewrJYCkRNT0v5V5u69HLQLRLw0pa1IwRIu6nEAWfrOwOPcBT1RRnwg1f6YJryJKuf9z8BGeUBr
tPZOEK22hGTJzW54/RIqZ+jtp/GS9o2+llqNy6c135rJvOgGyAmKF7kJ87ZaGD3dQtlCbleqfY6N
6WuUpHbpHaaCPKR+HvKn+b8CMFdfos/T8w0WI64GrXWQqyh/aTKJ1n3rV3l0AXxxGvgD3qeOFTjr
LtHe47Q6CMeOjyYbhqw+ESiJiCS7ta7j8vxOUI4nvd8jWOL7YCbkxbQTLl47Y32dfhkVBhdkr4AX
Es/G6hN2d9NUd32w2iXhnh4U7o2luh/G1ncSsbRptM5m+9zzhKykpTGxb5B2W4zB4zFZYNyLDmPJ
mCry/vQgVxdJBR/erOCPe8rBTQ5mtkyGY1u64o0p2razm5faq48AvvulbdGBqGQyWHwS9lEK/yvG
y7Rw2mmW0pYRgLX6muXYmwnbBb4KJN8s2LpDrl/ob550PhvP+KBvBQ2biurgt9eMLNmFK6vrkMZy
I1V5I/2bHYAPuTU3gg/f6v7OtNWb7ux1otqoA5mskj7wY+IaO4dN/gRz6AU12r2oJtpvN/wdgcSL
SYKPk/SSg/hLqhfeQTJD0fdTu/bvU9gA3qFlq2BUzf3eNpRBsQXBinSw8U6JfR2a2RvZQq+Skb+x
DLrAqoaoCkGAgAWjXg4iKU950h3CBLFAz7JmUWOhwqVVExrGt3ZNThJLzRgEg4jevAqyrunCroYe
Bfd0FQYIcynhSyP/dYzkp3HDaOvbBRiktrsrJx0PpCr89nykpWhIeVa2OEcTx4CtMwV3yS/hXog+
85JbjMH2nX1LsVRC/Y3KDP2w5n6bQiuRs6knQomdTV9x89ZKkniSXhP6lF1Ds7Gsm8hea5iQNriv
cx4o96AML4XDnt6xPZwUTQTbTeuJXVt0wAsKzTj5dTTbXfifvmaq/Vyr43cEc1x564669VDhwV8M
Aqlfwez6qieQ+TOkV2wo7u0/4Vyrbw0Fz806hBPtaQRmcWeh0D+ZmfHocZUxl8Gj2lQcJX6rkYCQ
22tn1Dd6F/brWPHC5dSPyinWiDRbIgAieseu3pMoQf9c/mWut4Qc86UaN1o1SVZSRLIJw8qcbUY2
GnFugdWp80++8cMa9MNFToEgPDXEdI5FMEKKgl4QobgFYQ6fGzFinN+UQtdKhVsPLiqY/BfykI1t
ki+dzLj1BjzFRvYb2AWwd1AdrbnFuevzyV84Gmde4qbXRj8PVTyzKk0IgUvHLh+BWxfEw3lqCyks
haIz4D/mQKY5LdylaXDY2Ea6sbKuuKn2K6VpWbZxXa+9Cmd26bImsnrtFXH/wbIGZ2ebaOOL9JvE
hfgLZd2RA2guwSMd8zexBlHLcoapLntW5HGoiUBxO4aLCpovFSZWfgEkA2KnYEwfuqzUXDcZ16Id
lugWV+jZqlMsOYAIH/90MvfF74oTwdTy1XTaV2xkPKu9L856kROKyDa+HW1zxTCtWLQelJHEdi8W
e8Gt3aC8bityxsfLKMjrFqkdwVnvmfmhHcLVH4wKtjjiPUb7J6tV1qaIvrh6rVXHGOFdz/J3Wy/J
I+jznR2THDWabrbOU/Ozqhp838Ea81t3irdW3LBliM13t1Fvuc2GOBrzs9QAW7VdabLEwSWfmMLc
6oYRrzSZbsqRt8M/Sx4BxLr4S/6juezToFt7MjzpBZEuY2Nor4PHYsZoZXNK95JV9DKX3rWt7UcO
w3G8xx1XltJ81sG9rPbYt9Zt66a7QbO3kaGDCbLZ2KJqdpwM9sbgXPh4twhDAx3vC0iXP9WcwUVw
PSOFxkd15Y7PiNFhMUQh1+4IJivzuePSR9z5NwbgTd7cK8Umx56Gd6GPKPqprb2GCDDa9QuH9AOy
wC3MArkuMh6ecbylEku4GvIrkKK3JCeuCI6owl23iHKPa92EYxSiUXA71H2TfaEnPg12uZG+9hEF
gViaaQb1pBmg/bg0rq48y1ySdQXvu5n17JWdfuAo+Jm7DXRWWw/hZdL6TwX6k8UwJORn1OfM9P/4
xvCb6e9erth99Bs3YIbYnfui4ErswBe0YJOYVx3aHvXigGcjGhDbZLPUv+5QUxHBmIdPDgTtxBrB
+8dXZCrMFz+9xHqpaRSYg2jPxRydnuQvKNCuTPxPmVNd6u7UpIyMepHtQWvZ1c7v1YaEt6d5elGx
SRzbu1E551xxdockh6H1nMryPH/AKhxWsacRLlrfGHOeqsLF64sZom3049RFaxRTr3Vg/CbuHfvV
e6JxiEuIiFSN5nOn+28Iz9j9yARGQAi7rUNfiOgJTnc23Tz3iH3sYejBnzaH7WjZZ+ANZ2FNmE8+
gxHnCBGEgad/6bH4qixzYxfhSxgjgC0h7FJC3oQj/xDihPpINj+onp612l8p9BJjVV8lQVgVEzR0
NyxYy/bTnvLzMLpP9czPSXXwPfiSkh/o97MbYR5WieJP06p7Hvg3jCDRYoWi7ZtpGk9inv2A5c9X
Ivn2+ZRMNQfxDCjj+4Bd/vA3xdHF3Vrd8ynbwYJYmHVxQqqyR/0G681ctQG+4aCdcSU8n42eihXx
UqAeCrknZ+NOGBpp8H2p3VjKArZw3yKgW4GYVqBWn2FAvOC3OrHeZ/k2PuTYMrLQlkpDiunqb7qB
eUJPp0+t/kHjtxyTdmcb2evIOCz8NCKGjIVDzxOZgiEgSDvXrbkV7PqjjmGTNQnnTrvt5jpzcE9e
nV3MmOGUxxVmKDIgP0fdvxYi//FT57stsboKJOyFOHZxV29hLH33LZO0LHbuThyRBuC8RLl88xLW
fjJg35/b91I5P3mavqC4eC+qvd+kbyXOH9av+ldRyWXWhQ+0cz7BmNNPKdVTJpHzj2X0C0t31wU2
/BSgFLU/vViNS3rEI+PGWNBulGgwGZ4y7Pd5nKvaYKPR3Qakn06T3nEHtqsxiV/6wsejOaEVGH8U
tKy8MMEpa8kuMs2L6macDyLtmG6ko2pfII3culn8UqaU1DIPX+LU/rFgLRt+uPVB+bU6Wmi7wzqU
Ju01MIEW8GIPZdASlGHgBKmD9yAqPkB9JUKuR4LBEDW9xTFKi/ljxVCKA+ro0ucAEbY7LPuB1WUS
hGcn+huYbJmcfzA7d9iNcEbWAAzIGzJnekZgLKo30PLPrYNgzwDxnzOVbpAH4QKoeMOxrgkRCUqd
fq/IOUEi2tKEDmFWddF4lG8gnU9DRhvvJajXNe5JLKfEqZfWsx3FLzkqlSzh3ZY3frusA8Vyjb8Z
pQ/aDwPzFqKHVlAU2TaCUaOK3nmD3Ic2PVtOZvMo8ApkbnDXkKEnOr6ruC6PXpluNEi7nc17EETc
U5I161zNSksHYFwseN2pnvWG6QQw13s9L1MM29t0XvoJ2Xjpx/yLVgjHZJrGdedA1msFq9So/ioI
5FySHfjbesHWEObHmJrvdlm9VGm86vgCl1aPmSkTWygXJyTKBpKm5CNm3Mbn1vOaaebejNgLCj04
0VXeh7hFGqEV0JiclyE6OCL5KLzix9Pj7yYbD4aSl8jrn1eVmtVjVLQ4yXhtihB9f6sQ4zRIL4BP
LXoPf6CygK4FYYL2Kt5xmeMJ0+QtB/tOCJSzMKQds5zgrgREOroYWD2LG6BvGFe4r5wrr4yerlHE
QjYIUPALHrauV7u8qF6CQS0TDySpWc2OpYC6JNCgzFjWk4h2cem9aUH+kXS5x2SUL7Xn1WUtb1QI
DFtDe9dTKvYGiKFd/AT1jK3ghueSeymqEYMiWmCv3rna2jA0EODFuU9aj9yFhGEBaJ1YH96mwnzz
huomGC1WpCvowmXYUkljoTlz3rW15NZ4lylhtu6I7iVD42Vaxi9CG5ol+Go2u8KFn5jHDhlnJxh9
juV7Qg4MyvurGzn4x+roDusCQwOboKD3DqNEVpL0tKaLLlHXMtL+xKPOisW4es50DZz0qLlru8wv
QorzoNJL1+tgM4qNhBU1WuO9MUCDNP6fSSCAi5PokPb1pXbosetsOtkRZIa2L58jHTieuY5K9+8U
tT0oN2ySsUcPpmBbQTNAb3KHBXbucvc3sM2ntLBfzah79XvthLByjfxqrUn5cFiWm3b/6GwIXox4
M9lcabYQsPXtV+/t7T6/jXp/17Vox3aaK5OntuI6IkO2NfmOjTzwic1q7JhO7HgDFM6sSlMtZ343
PZSo9npZo3nqdmZ54KC/Bx0Ff61YJrT1SQp5qWaMVpJA8VcwoEviOPBnZS9m4P82wvmsE+0RlH/S
GMmvnd2jsrvGSbgLB+vGnH+TD9MKJc/asdpVrGZOrqKqI8cg+zHq5Ac8QgRp0vlk87q1zWnNqPsh
CdS2j77MryYuoUUPGcnpMEPW5bgibRDtcPcTa8Hs1HLfpe8dQ6/Y+MgSEWEeMqfc9vRNMQr9Qcmb
kOOlykuIC33MNbIMWadXWsS6g6d5OqcM/N1AvMdEtC9ypa8nHHI8Pw0YS9Yud97x1cIxQXE69iEv
x5vlesc+ZarXEIOgJv9hj/ZTZrgP4epbP7ZfiGb5IywbE1H3yqKJQs2GCNhpzo6yems21b3lix8k
R6ft608uXZzZzJbn4FxDSYG3lJPyp6XvLQCVxkKky1srl/nZa4md8Dx68InFTHBF5YvWrak4obSX
sbMfVRm/hIIFqyctsBF8o4ZuzzgKdbB30wlyekHRg2mitsH8omeEHMP4I2xY6GXVsxc327hA1sXR
JldO0v5MEM132qBe49Iyl7JD0ONUcPBaoW1dkTymGnpgO/lkM7nTVvXhxfSiek+m3K4qMqb3YZZv
2KjexYiJamBzRTSOsI41IgtT9sYfuzT8hS3jfag34YoVos2nrVXbqttami1WSVbFDztu4wsq7fO/
n/mgD57zK9Pmk+VMztmSv303RA9XeQ2YIrIv/v20CXFaKzBEHF9Z9PAaXByFR8giMHs9CcgytrVn
BJs6HYTTHESv+Gmlxm0dAxdupg83aquD/b8/BJxp6zGHDKgF72GOfOf/fu/fH8X6ilqsm/OiYUr8
969GY8Iv/t/P//12G4O3GWDWCxwGzIZreXAcnx9Y/BH57b2GdcGtpkmQzyjlJLiXGf48/7kmbGgU
MqQblTmUh38/+ASO7QeSdeeZCUPUGGLMgVy2+oDD/r8//OfXgBujI+l3/3793y/952/8+znVQLYC
ecwLMvjY8///b/37uFaClm4qgetTjQw2VVzPdvQ5E+CValJfDMP6yxB945UFWQqj6e90QAjwOgOW
sZe2q5GaV3j2OtqyZRcMHegkbDBuU5+gyCDFylgw+9+KxutYm0IeM7T9S5jGoMqfvZF3NHtLwc03
T4OpPQRELaZL9p5Js1g1hXbL/WhchXGA+I/8gJXXorkXqlSblmnrnViMb02OB6vvU0QnTKkCgtOO
CbEqpzwOWDVr2hqlrDj2ZJYeGyGRzPGXE/L4mDeS8TK5G97fNY4wztVqfCPHsFuN86BpZK24TTCk
beNWYfmcOCcjhjH/w9iZNTmqZNn6rxzL50s14IBDW516kIRmKaSYM1+wHCKZ58GBX98fcaqH6mt2
7b7IQhmRMQjkvn3vtb7VQoKrZg5EJjM3NLDEFxknc6C5oC9OQ53ouAz96K5SzGcr6dR+KBcJaC9i
CFFoDmUI7Se1i+1UmUjwFu4qGofpkPWj2tCiQXnhYd4Y4/wpbnHndBUtKKOV2aZm0TlTUVvcMY1Z
m1fQsBiijPo9lUZ1lqQwnN2JSEKNM0VIstANsZ5xHZmzSnuS721Nt8x+G8H73qihtJ2Hpo4Tcele
isLhwN/CMF0Cn8lQs9ptOjLYdoURXscu+gW/kCmkNe65L8n1ixn2ZF2n38B9eX6FixkzlQ5UhmbG
xjGT4ll7bwsjjjA9om6C28UViYlJ4iXwWyty1/ZC82gmslGVLU96Nzg7jXjZY2UZwckLpbutlZ0d
GYbsQXrEp0SY+cZtyPr2lBuSfMAEa0oQgiHpp7zNHPd7glhj6s5csHPlGdUreUOcUKIyObQES2hG
zq2y0F6cnNEHSoqgsrMzzEH0SGoyMLZhjbHTudi7lBHvjvk9Z948EBf22GiN89wG1WZqy+ixbzX7
WUo0gB0RVLmuP1CVdS9hoK30ytdT+iZjzBS6tKIQ0w02gIYuDnVh26CdAc0aGE65jww7v2lV+SJ+
wdTXLkYpvHnVpYIPY+vd4VQ50dK3BUM5QnGqYSUqxzmPHsJr00vlTlcZCDmrctGbjto6NtMCWQKT
jqBs023eMHS255CCTXeTR0d8Jpkkv3Npkersgj3gvE6kiTHaT0E5sx+J3EA4wNMZw/YuipbcIJLJ
n3orM2+zHPzPTyZd/Ma9FZ7h2H6Ni9n+LpnMc1s7CZNZWqKZQcBcwEj1Tuf6B+0V3llEMF9UmIQv
pBwUa6et5OHzKQNqDUOV5fgTezJHj5LcNTedTrWrru5cEkrL2rXCZzR9iyjUWTOmx8FM3pDpc2nc
cXpXFdhHh2AsMyTg1rURv+DnaLLqHgylflJCv9AvGE6plgynz4+YgrOSIY+u4kS8tOTivCTOW06N
lM6moMYiYpTS9Vc2MGSO0W1cU2mXROLUNsF6Qh4axTGuCaa1ZWbF0+d3SeDofT7TKmLBNI5DvqaA
8Gj4rp4+PyraMvvrI03TrI2UiOgnu3S2k4NCVLhMzcC7ZmzFhXqVnNO9SN21ME9+LaLFiRyMNzzZ
mC6Evh+M0rwMyzh4Kuec5UQjhN2eS8QPCGZwZTxbMI0BSxnGV23k9AdA0yYlw/Ro5HivTmM0996K
3prSqU+aDZMlWsAsc5L+9U+V2dgbRQkPzgG18caSk3H6fLDFVJysYeeGijogRGPvFX39gDZO7bWQ
OGGlmdWaSCzxUpgTH4V6fKMD3TNcAqJCJxsTkPESRZJWeCazrZEwIrLHRPdVhHMooi/tDxoqBzvr
IJzPUb14DpiNF2fldclz4A7RqW+wKDXL1ZOSw3PXc3wTyG7WY2bBfcNG+hPzQLDmxF6fvCFbNuB7
EGXpRbcVb41OJpjpGmsv2gU93Dp+nyOdUFqB4M4ZLrls9Xu2RJEv9uNBd55LEs5W2kDPKiXt1NZi
iLYcF0Jvbh9MnDr70uZaxDSQ8jC+65bp7BqCOg5icK6WpY03JznE8XiTzWy+9zkVYti1w7qvAaRm
lheCZyHh2kLTsdUD5vOhPWT7uLL1V13g22KKMp/q0dJ3LRkaBEHb+paEUp0xpK5p/O2aQcGATckF
fHtP6ibzbTclpYlKEQZlH5zavIdL7pk0skIvqre4DzFUe0G1i6jx3zzVbVMp+ifDJTK0GrHzfv4z
0mpiiwVNQqvO3ho1Jbu5yMNtncy87RLigpg/3DWVjT+L1v3rg/B//kvhmNd8CIZ73y3RDgEOEDx0
P4ZhdND0IlhZ5Uvxs5C//KYoxj3Ky3lfD6N2Czv2/Savph8IZ9fljDIHHfrvrtWaq5WLox0X1mV0
mQ0OpDGta+wRG1XWsOAIJdthwx43jQ6APGZ+jsMU5bIFLqZtGPfpwhHQYDL3GGRa7Vs0qL+XlA/K
q35owI45Ti59J4dOrUuP9tnpRosUI9rAyULQKquGdmfxHYvKNicc6yiFNSPegDC3ZqhMiOKQ6/i/
um4f9gSqLs+GKCE8tSlpCSx21zFr1DaQA3Keqm7ORozn1HbPPZ5b2LwCfjhT73mIyXXNldjMBkG6
g7bFTmJi2XDnNbQPBD9LXtw8MARAi7hxy7z/5cXTr6nX8vfSpWdTaKF4pEoXLImpdll6zrR0g23h
WppfBBodEg5QThMOP3pb7aZFhaUGXF21UCcmKPolN3Qe7NK4fD6dpMB5ZISIKefk3AWMOYayebJb
HK0TXfrPZ/qMXitPNYpiO6BFh1hEZ5JAtG2eHqsuStaVcJ4Dp0bsiYUAvxsM58+ncCwin8kYcDam
SC1JPzjmtQpgb7MkDrIaWKk8jGYQ7ODWZ0swjSKLTH+GprqgC9IGHKbWbisPR4VZ1ZEfJEDeRtBN
Z7yn+ZY6qhLjAVgUUdRchHUwGC4jW0oIauuVZwfo8kju2qjBLg7mXBUb26ndb4jFIdq0zrM06w5T
jY5XyLOT/cB3Rf2wj8ek/whMAeLPtcwzrqu3UdXDySxsBJqz0N7Q/C/Z7kiyaD6G7yNQXlPnPhKh
U92R+T8BSgjfrSCv98boUpMu0XUtWzuQwEjnZYj2xEXWjxFzuMeCOJdtawXR5vPfPh8wuDBu0a3s
mCxfEiIkOFiGS8+f5ly9uJc5sUdPJiII9EG4qam561PYMg3h+MoRmCkoKpSwe3Eg7V8SC7uVqr1T
HQJyD4qcJdGkXVDM+bzJrFbc+sKe6Fpia+Fd4rLZGaHF4XR8EyDtfUlv9GYCi7ilklYeltGVpSz3
F1VZ9zbopcnhP3YuTj9udBuIwJhU4o2llEYkf8Q1UFr/irZxCpfTqAq/R53LmNWkKG3iVjvYAqfX
GILJmJCU+InWZeeJnvdGSXJzKo/mhWJWs+3INd5C5ZS3EDskvy3jOoqL2i5yEASucZJqJjo37xsS
zIFAMwtAhTuggG7QIW8TE49yMM06hAdeN6+Q8bZDUfwjNqPw0k3Tb6OQ2cVqOM2iBtraLuqdpEym
p6BFTaxN+V30BFpPuTzg4GMNbuSgs+LQ+I0Uyr5E0DBTMFacWGjbIRzLK4OH+UA36AkwUXcDhiAA
yDBbmHvr3aMU/Bpo00MUpKB3OuxNreq7g9dJyArDNG04nxGc3Mtib8yi2nF+fiaEswdqXOTMkA3o
M5CLyuvnj4KJBiNbRmL7WXiaXv8j6fFPUOJmp67m1NO1dfxuWvmpF0N1lwGN5Rbf7b5GzqTXk7h5
LbuJzMWJWQ0NFgcwZhepn7qcgj06h++iyMcLbgASh3NzG2YEjFZCf9U6Fe7TILikI/NNMlav1a8c
8lLALPtRUByRk67dItuH9Jt+9KCP+gRTSatgYU6yaR+EFx26aBO4hAGuYj3ZaZ1LihxhNWGJ1cnq
KZTsrnFfw54MUcae7c6eYZFPyjkzUsp9jRTQnTJsn9Phi7Rk+VSNqvTxuBaHMVs6I4ziJ4oHU2S4
yhNgLSrM7b1bjwPsC83ysZJwHlWBuHCyJesKzt0684jRBjO/1+IKVmJvTBfVOLu5qadbbxyB6KKz
polj9sSJZjVarjKbcPEsBxMoMXSomvF5jBQip8iKtk3TbWdrIPpNp0J29HRxOZfTdZmyFLp4MRdp
ZzUwKoyA5EMKuVVWTLMRZQ2Oda09NQ0y1zYr3M08KWNPeUID340fmqhhidIXK2+Kz0U2XgwCGDGk
pFd7HhuieApBYlrctr7hGfEGRDqtCFAvm3pKpT8W0XgRZQo2gowZ9hJb3r3Uu+QlZbJZVYRmzyhE
i3HcMQRPziJQLaKHRaoP/uRNwEUzKzO7yK7N0I0xj6plJo+t7WIQmMXRi63HDjjH5fNBSi89gQq3
TiNH077nAGGhZlw7Hvx5HdnNRi/x03S5y1uR8KJcVufKiZunhntuWHQ/ZaMhc4DftGFXTfwMO8h3
drYhL7eqGDi2dRhluiJRaDqyLb4jw1fPvwibF9egf21TWkR+abXRV5iRXw0ADmtQS7Gv6qh4FjNI
FTMx593kkGhXufVpMrofQ4D/rWzZMPPlwWLp0IaUi6ORwBHqEZba1Gl3jGRBFHi5/hrLTl4Y+boX
R2b5ussHbwOfsDlzCGnOmshdP3IIGyPrqHgcPUYnOruIvayq5YDr4/N7fj5YlfmNGXBF6AhLL5Br
gjCyU5bMGoJ1jqZqjJ0TOTjbGWmBH2qt2jR9y5tu0McT5lWoJNVOU056KcwtsUWvjchfqXriZ72U
7kqWGLIVyrjeE3TX5z6+eyoyd3ZsqtOUl0fM3NDNa0PiA8xmtHWCytpw50OSjMEFiujXcBAjhKWu
PdACkW+ROV0I0FhEoDMSUaM413ggqJzm++dDZfUOvevo2ikrvpf4sZku3eKpz2/C3uShIw6iD78N
k8gvnw+InLAkkCmGBxx1PLE747ZIOEVjscz3The88iqmZ6okkLCUKKsSGa6a6+KaZuW4iyAdrWej
im6xpc8Hp+GuG5y7wd39miALXkO6YYaGT2ebFlga6hGwspV3IN/dnB+He2mHHsW6YllEW0zWYzhZ
pzhEj2qWI+NFZMYP9Y+SRuClaYlXdwQApNQW4a6SRnfoR9IseEnppKed73X6U4+TbSuCUe0EiZfb
qmjec5lHOEEbNJJRcrW7mroyXQVWGl5DZb3qpBD5xqjRvhqN+oo2KD1G0y41hHmwCjqyaCeaXREP
pl866U/usfxo0Semh/wSaATD9iOuXn2YWR2t9GjNqKPbSDhrcuCQaMg62eFwtY+mbiY+iI98A8DN
ZHjpTe+iSV4gPg6HcdQWboTC5olzoQf8crGz+X200oqaZmo3gcyJwXQBGKB9r7HL9if6dsZ9lrZ3
VE31GA5EvJrT6Oy80L3golFnbdTaA0E9mOZEoEHMZvGs3CHcoydJ1zWeba3U1D1v6xczhtCVYa3f
SsEWMJmIofGWYLM0QFIUiThOQ1pBeNPH127wVgPb9aajqPFH9tSbZlX1uoo8Bruy+cCRpR4DZ0LJ
EMfV/NCO/bafqZiKzOJkiKuiI17LN1351UEe+4ChjLSj3u8TaCb0f47gReVKNkOzjbFCh1XUHhFW
zF58UJBJV7p2gfB+yhXVmKlKiIbWuxZgGkXktUQyJfCKkbKs0QLo99rLlzzEoH2Im4z2blpCylGE
nwyl+0g6CqFDzL5ha5iI0BzpnQllZ5LHLAJhnIjOM2rcZroWRWLcBSNPCAzZ2SDlR9Sacbbr8h24
aLwL+3KHBIwg1cG41HrLSwSO9I6X78FuH/oQMH7bwbCf2uEhdB5yBwHsmFi4NAKoJ6giO19b4nTB
0mgng25SmZ8/FzWv60+qnsH5LhVCXSzZC5zX9mBPnrp8ys/S+wXmMTl9Phn7igQq3drqI1RXzoCn
mPv5ENutPGS5+DkEuMVq1/B7Bz10wvhhrVwt2lGz1hc0v94qy1HtL1G4UWN0SLgAIBg0WA5FjiRD
5cm8ikcRv2sWZZKWcIfjzygehyLcUEprPy19XcyFd8zAKv/Vq9O8wjs483AxQXQhbIasiwqJ61Qx
0VqwN7PZOT8aqGVmL87jAn8SqbjXg/rm1HQWysgKfVrBqF0ETYfkUPakDlRL5UaG+pqh4bxxh7rY
5AigsSZsgkSDpRSN0VZT3ME5gfW9KtYMDxU2dA/RZnuQyRT7Bc7bJDnndO7unD0iACey9JEosLMx
jSHyfvLOqqxIU+wWoV7aHUd9zk+6h/Luc38mKnunpBB0LBo21zgdd91QQWaclDpIl4FAG8gKlZlT
vLNznAXzbKZ/2UlfNnXBNHvtSDKVY3MQJ1RFjIhSVABaZqOaaUz7QGPuZiRNfxWdhjMrq0KOamRQ
Yn9ufc/pyDHNoWpH5oCdSNuktN+OZV6CPXuRc7gD31Xfur6LacnmjyPHKgh/hBfXKV30oEi3U15h
h426Cf1WDSM1Ccpw3Q/pWzemdAMb4HExgMqsZHST4SajR4u7TeWo8+gYHcKG+i7mDIpRnqkkwKAH
TxvuzJ/LQ+xGz2GIGrsNAtp+tXUYghgs1kS/QsvyEptS1AGbqk+ohw1o6MbNNSv32KN03A6ZKzZ1
UiR+R4L7ETEJtoqhs4BikqXQ2+hJxmi+0iRMborp6WhylhpDYHvAdB7KYuwPw7J/dONwdKuGBnsA
QLl2dZJClkvoJrOzJ15pO2dhdzLy758ljJLPswImbY75jkyffe9McitVIXYM4ZF/B/mvpALWO+ne
E4AOSHayPFQUd4acsCbMOPQZobSsx+QvBsUCxN+PsUucFG78LVjxyLdqDy02gp2NY5TeQ0jle7bi
cNsMZnRWkEswTE42BwQPIO3S8JYepyFlZMFFGw6OznG7x+O7QakwnabzGFXeTZ8+eH9MeDCqiysj
50R7EQeaTahpB1TCZ+SH6YoGdAiApT8kDaP/zz5iWDGoaYv+q0Ar7ARjcYlM4jj+ejDkuBk79EKz
PV3zxusPjucal9DTv+cKd4bFaBwSVSe5MmVwMBoQYSbDiYeKkzj7LU1bA8s7ABtCrj/LLSqw7pA4
CFrckEjmOGSMw2CkO2hMdVZaTGgd3G30ZpID8rJNC/nW19V0Np3xbmqkuaKNb9ayrqwrg1fr2gu4
4CS80vmAz7JrZ8J9nEzVt2KhGM35I7q38fy5tmGqs4WMV1/++Ld//P3ffo7/Hn6UEB+Y6xTtP/7O
858lORNxGHX/6+k/nktaWfnn//mvr/nX//GPS/yTllX5u/t/ftXuo7x+zz/a//1Fy2/zX9+Zn/7P
327zvfv+L0/8AqTqdO8/munxo0Xa+/lb8HcsX/n/+8k/Pj6/y/NUffz55WfZF5zXHz+Iyii+/PNT
h19/fjGk+Hyh/nqdlu//z08uf8CfX65x+NH8X1//gd6a/2r/jaBcdhdXN3QTL4Tx5Q/1sXxG/xvO
ONPyPE+3HGHajmt9+QMDeBf9+cUUf7Np1wrdEA6TGP73lz/asl8+ZRh/czyC0j30iTjodOl++c8/
/F8u4H9f0D8K6t0ypmr+84stDPvLH9VfV3r506TpghA34Oq4nhCOJyyPz//8/hgXIV9v/J+ZLl7Y
V0jlAMlWGpPlMuwnCB/umzUj2cNdnd0c82uhWx5eMVldIaNF64pwczsvHwlxtbejbWoH/HkPOdKM
+ZGQwWpNxd5cq2ADkOhQpDImr9aZ/K6M70gOPWWvo5jcLT1OiK4J5r3h4rquBf0KTjSgKHU4m93Z
VDEK4po2e6A2XYQTXXg/HY4ZXRoc22pKfA7Vv+XS31bOQJHixSmmR1u/pu2LAdCVEALCWjMc0UvP
KWndasOYYdgUVq5tjBL8H74Bznkl7yxlJyAz1Yg5P3mvYeUcSohSFxqiazMULxEBpydb8rc7sa2I
DkCIORvHAEsY6qDsVMeJvbdzPcH8ql2DmdYchqKtAc2fyqSb/ZqkWji3r+WC1jDTCEKkBD9r6rq5
iUMIYjZLlm9DF++m1N2yjNOjLFejrWlkfBmYiMoMTX3e3Po86mlNBl9LwzuQMZtQNM7rMIGf0MsK
mlKUwgFwnqrahbflOWjqux5dKfj5C2U32qUseh68VHyMmcaoNWoegrlV9ANJYI6rX+los0rlSUv3
NvfbJiDN2/yaGQq1UGNax7oXPmZa910OfQrZJZZrz8YnYkPBGul1bQnC2EWD1Tx6pnoGbtgh2gJQ
Flu2j1EOXAuBHVu8DBHOwegBB/t+LjKX4zZ8n3KJZuqL/oel5yR1teYvl/4SyA5pXcvqQ58F+j6E
5KgqPOxmZeMnEWjtJlGgqpuhf9aG5NlyMqb4WM39shoS/HSWtaFr2lwTFlwzmuROwVWbdBvC6dA1
tPCmyS8MVvi+GeUlyl9SSyw3x2LSRfZHOrrcKC9nF7XprUxVsGVQUBwDKUqkL+ajspDygBVosg1v
a0T2KF7aCtYeASDoHLOmgo1njUdNDuOxQsni0wNuV/Sy91aqzB1Z176ykLPKHYml6qjSKTpMmYFP
VIOBmxQWFvdrndGeUMOlSJAuarC5U0JVfulR9rsetI+WhubVS5lI95YUD1FJqwWnxXE0W1Te7o/a
6MwLr34o8dss1uMIFs9rYVaMu8YIiXps/RC2tvTno99BJp5DB3CIVRnDtiOCglMVTm8gNtGxmMeP
kNH+3qw8RvHgLO2ZkETOdyVHw+xakS3f0rzYEvxKR5DxyjXNg/cppzEDRmSt03FahU3YbkjQ2Kc0
zrcoNd0VBtmtjBg0o0l+XmiPqd0QicUxnbQmr4MWGBXbZKRrrE9JdVxM6Wyh2VU48x55ZiGTnTNG
17x2KNEdVJt6yQiY7155/GDG7yQ9D9F19nqXM3SNeMRI2Uf7COmndKifUF41Mx1K2f0M+pudYBYp
+tgXgBY2o8IdRluRIxZhkw38IZs0rk3Ee2rOhE8eKuFV2EFtFJa0rKjFdckZ9Rt5VzMAOxQSVuhg
sol4h4ukmOiWodbMNOjTYYTszlkAlBU5CdtY/SRrGDcoR6JVbIavmfjpZF2wNRS2amh1R0LBzlo8
VeAhF+98Lb5SwQMNknQCaLXwo3oYr5R/kkCmR5cRFnhi4+oZffpV6sSoATuk+0wzqMqOeeSCgnTM
wIXRhsp5MskgFCLfMHKIjgFAlxVekc772YruPubcqUxr1L4Z5ny1/AnwDE0fnCm0QQe2n/Ss2p/6
EVNYp25uEepPEHJ2EFrpPo51soegdUmy1LrMgC4KV+8OYVgi40QX9DRZnfsUIblD6O3dCm+WyFIq
v+OtCmEBHKoXNGQSjOmjF3TBrYlf4/RuaFZ5YxJc3e9VRyKNIlSE3e5AwtKlbopj2vfpPdJrtVKx
QL0XEoRrNeR9LQ9gCjB7Toh22BkweomHXJEpUohBbEdIPjRpInl0eg5JnGqVILcOuWz54IaFz6i3
fil6YBq4S8+lBJIddlG0cV0U0Y6S38gv2I+J/VywuqqpEsfK+87i1VxDmzgfphxSmaaPLVgB+mme
tLRj74sz+6BBPmqgBFcLWYLG1KaUqAXrUeydAikl/PnNZJEQMEdPDe/9PVA9g9FtyUoMFQX4Teq+
QrMjBK0ax0vDpabhzzBMRl9T51vfgg2TCrB3tLDvpEJCldIIhFrU1jtD671zJmW7d+rO2LSCUVGc
luIw9JZ7gPnZnkwrbfcDKO1Lp8iGbgKO0vFcH8eUpoZTEgXu9hJ6qzek93ZyOLzVWntb0l/8Ir2C
ZjVvmokHQI72Y720SMpSiK2I6cGgxHzy6Fb43PDfHKU3d70Z34fw4NRaf2hQ9wAO8H6XSEp3yBHY
UzXtl5Wk5g4aFhM7g0mFa9ipn1Z4LhNhPNOI8B2tfmQ+bd0p48VtiRw0m4sgSqiuRftse8mbUvzW
BJSqXWNux8FOnjsO5Cs7MpwfZo8NA4f0bza2I4APTDQBv71nBcdgwIebpG62dsiu3HX1AA6UxlIw
Ue7LiIyTcTJ6sJjN0ebkv0tMPqL1wVsQFP0qLq6itbSDhZVwdtC6KRTwGxN+2DQRmsWasHTVEc+M
RrQm6Y8wgTaHKcl4qangH8QS2qBnZL+chAEtTkpk1SRLekNDQWKWfqASVjgGBhuszw92HD1kM5SD
ZuEKgE31uPbjsaOphnPXFxYOPKB60ax/tRK24TH7qlSl049wPnS0sqe5v5M7FgIEC9vtqAD0571d
b3lHYVmK22afEQsaIINjbqaHTDaJY8yNPejTp2FM3VvVHUvbLPb4vGI/xXMWFU+FhzclMKpjKs3X
kKYHFx/a8Qh93PGu8dLHlwbZmrPg/TINct2P5ovS6ezzejUP0AYXmV7pi8D27lbGYAM5lhHFBZl2
2gE10YjWlqA+aqHOY6bWV/HWm8ejV4o1E89gNf0OzDr14UpYq2m+ZNV4NEI6tWG1K4wQ3QU+9arT
Hlp0Fe8qIQXJpDL2S1tfgJMOirNhOIkU7jDMaGS77BGk42wqFR/HsEBujq8r6PMz40NrCgiqltwj
lB6PraG9CAwUa62rLypDmWzk0TZEabyi1y0adOSQKm9D0b6MUNp3UJEnpPCLxrwxfpTK4+XWoesm
1deWoZ7Mf3V6Y2xnnL7bfMDUG5dtf0k7w8HBnHJ/VLtAm70VfU3Db6p2T5V9xYVf4UxQFLjiqdAO
oQ5Szs7VfmixLZjZUTDFJsKQbgPpWQ4mOc3aFjoJgGzQTBwHeO009/vK5xCM7noxSnSzdVLMhlZU
qvEuxRPnAuoZrSbCp0iSwjzx7glw0tdOtNOmcBfK2N3FBmsr0KXpYUxwhZasJ6zgOcM0rGXMZ48t
G+gKjyRp7TVBH0IXDTBVvdl68S3CKqBXgIYKCiYoweTDVxDP16lHeFqcvCQLqt6rIM1ie4MaUl5H
IBdEx77CvkD2h+yJAhtfRiy/jy5qej3uTrCamK/VQA+0r1rRfevJgjmMxvDa5Tp1lVOb65rZ/0aa
0z2xPIqfyLmTCI49nMpl04+4O2KdhgDHvK+FsQgLZfoQJkt0d+l1m9KNYLZArlkPWrEbc6DITjef
Zj3FgYBrNJqaZCsnxZvLMwyf3C2ksvZy/Y3mNCNnZdEdEMqnEvJzeEt1N94gM3pnTaPXoJFnXpH4
FAwVdc30SL4JLJsZrbxGYKfg8jhyfIWFYq2ymHF9Z5jXyCBYLBBgFWpr1zQTxHFELI5otFWtYSMc
lxtqxPfhmKCD3PE91yDXDqSlOXmLIGcEuGUsd16Dj8yVCTokun24oeBJyb4zfbsHhxgrvkMJI9zL
oyVFdzxDvcgJuBDLbAOP+YT1jEOL+aqPZCRnLlFzSBzXbU95WsRX065e3JgZc06KyTFKSOhBWEKb
aLl+GvHt45TQ8putPaPaxy6F0zMXlOH0avZBQRxCCCfRqe+tLsuNGVW7xlEPrYMxojq05UTKSTO8
RLCoj64yBF3+8rflgFfHopxpuY2SYOa1qN6qQpVLhCkcg86Ejo8+eG1m0a11hI+UNdqMNlKULKHJ
2eIVWoc9Rz8VAhIQefFbme1NMZvaN+7OdsHNd6yTfl/rDLCXly+cun0vYHDpDW6ouXXaSxqD8Z2r
cNcM1bdRJxAgoM/nJN62du17ybVaS3KsQZKQb0Einh/19P6n/ORgfV/rrYMw26s7n3ua7A9k76ep
qRifSPrx7EPrubQP6BfGZ9UEv4w+3hkGVAPLaQcgMzhyrCTbs5YVzzaaNgB+ZQs5qSVHnq43+z4Z
jZ1rnJ3EaVD5Ed5QivZCAtgjycF1JFz2SDJXMfPSgpcFsBiKXEvX0LlbKUB23Sy3baMHe5rSj1kl
PjQrJnNZdE+SA0flWbtaTTrJLoRtVO1DFFr4dQcmqHlSveiieksa23itoQPg+TApnNqMSisxTxpK
8WhFXF3w28p5xSxAp3NgUOTAjKg6RVWO9jCwdcYk7NORycga9XZfz+EBGbvqPGdtSAJoUzqHVW+R
yyZ7GLNqx0Yy3CzHGQ4u8Ufr1m7ddSKh5yGFegjD6Fkr7ODoppieKkGIsqc3/igksTRWLJ8c5ImG
Tv4vWwtDITrGp3YSzBQURB+ZAVqKcbE6jQh9zlHGXN8xTbYbpc9Xq9bJR+xhfNgJDjxw7IyZ4MxF
xPLQAk0ArU1txlS4GNDiq9XckuGZDO0jRw/QfY7c1Etfn8jjdMVyrB9wg9wwNtOQwDThD2QIPYaC
EVLa6cMWmrFhGvhdlj8hgZqWsWNRY6PKG4NHW9PjjT4QDQ2G5qYP7hsiOO3kBVFwJeFjQ/5y7jNc
puwWM9IShXp5rOtD5gT5PsLuJBXpqrPdUl/Z2br3iK/JE/hM9TJN7ooZ52xm4spGWWbi5942bv6W
zdH3hniAbUuum9bA9U6IWi8j0n7i1LI40IR7OYTTPg2hM6FNH7lLwQt05lVHvXQ06r7bttrdsp2X
QTdvcOqjHckuvxOFE9m2tZsgT/zzMP75kM6SZpTCvR7M1XmONXuHNfFWdFyqHAbAChfgriJR8wiZ
E+Xyb743mtHJ//xpnw/R8p4QiSBKB0FwufwnvY+YVOthuSa7U18vcVFHIonRQciy91PilPxa4OGZ
oq66tLpO+Ec8Q7IQ4153W3oG8BGR9j+M5hsZMeZa6/E4KQRVXmKecc4eQ1Pdo+ZR5/SxxTH2QIno
goViz48mdzi1hi79NLMQNREezHIt++Aln5dtKaWJ1OP06FEoEXbGGpsHAN5bj187BgCGYeluuEB/
9WneZUjDV4njYs8TQXgIlPfWVtr3KRK/RccMZTa0W8O7f523iDyq5DVKsbERiJsYIV6XfAr8esJH
jZWIZbLo1kalyMpcHjjYuuu83uFl1Ndj+92TGqm44fyC9hVYIrurbpqQcS154gf8thNV3fL/YOq8
liJXom37RYpQyqZey3uqoLAvCqBBSnnvvv4MsU/cc18qqmmaBiRlrlxrzjFz9PVT3n0jCKaLZsb6
GjU2ntCxPLieFuwjt/01OzbQgHuQxIcekXWKCjho2z2Pk68/qZizdu9XJ5JetIrKBbVltVVabp1K
Xb50TBVS0hAXEaoY19CePEV2VYsWOXxMa+s1CryP1sXX5WbcrxXJdgpxpwTqz6EuTHIgwOUDa2NI
VhnKMPLDUMg4RYUwI3g0tGOvB5+SvBgEMaAGx3DsNkPQ7ujMHVAcf2Tt7CvTk1s9H97RdFpAN5JS
flmaeXaq4ZJJ9VkRLJl28O/8fjoMslUcoS9NpO1MjrprdHsvmTtCC81Rrfeop6cYUULw2wYOkCZf
u9oMXelEo9UNoDRB5nG6TxsxWeqcxtA4FpCwYK+XAFuxMuPioJuDPFEJBp3travEc+671A01JDnL
nSGHDa5EQSApWt+g+o3Jxg3Tr3KCt5naR50mlWkPSxH3D8riN4cL/x0KK/4DqvaQTiHBlgau4BEv
IxwcZa5HV/FV2CUReyEMpjypEK746iTd6dXpazgH2Vw/tjs/BBfsVO8aN2ysMzgZTUmslgD16Ogf
7NvhUjMwxpZauSuSmKD0Mvx2veqVsSXdxZauZ9CjQRmbB6lIcfO+HJ0ITpUlHFJoL6cY1y37WQRo
tXU6MWnMXCygNaH3x1pyhBnK7gGanVpIMEtV8hmEo7U0VU+LrrAPHSKDBI30whwy6kbSSqFfNmvX
SD9zUd7HqfzqmTt2PMuchGqykUy70JYpMbsTxh4Z2TAGx5HYOpe6eDZHcCgSjs3SVCAnjtLwGDma
gX2GLnnCvjXaGmIlTzwaPnd+g4Q2N7+6Tm/By0e0FZ1l2lifoyLEKsub5chZWgDC1IN2i3f/Pg78
8nrfWiEMnNtXUrIuLQ1m5qqevqICWkfUeccqHcibHa59gvQrbA/IhOhiNCNME9qgowl9t8YgE9Ti
2toOMWnPHHgfMzwbDsiazixGWB8NzpGpIIB5GBZIYWpuU5yzLr0ahLiMNOHVO63zwUx5j4jwI+Bw
PhGJZhgV4XPDgxnFZxu/W+zERBUDjiP1Z9F02otGaZxH3rEYTeKOas45ggxXmIolwMslC+YsH5++
zHF4DWt35ZfpKc8D8hbwDJH5N+3RVrzmxDWFSBRZPL9oriyHlETuHN0YoA9Ba2xGORihunSSKM44
G4/CIsFw9E8QFzjsIErcguffjPbAdxtXBxbWeFFU0Jd8QsgZHG2ZjFxzmxCDBFSXPelHgjdOtQFr
WHDa9B1ont4T8k5Iw3XAveGXI7runiiB+LUPgxNwo72U+UWyC9gvumYeMz2+RKP5IKh76rp47sFz
9LiCVgZjIKkhsCSvAqIFYmAOzvlEXwAkloitj5kISk/BMY5BNe5EWO9qTZkLRtL/ejO+FVVMLLMX
fZvt2swJPopUt+UEsq5DO2dbP9ErwrHf/MY0TIhYYzxaVLusRmhFnIZUtDpI6PQjLFWD8zGxaBca
3dBRfAxgRZYUAf3aRJJRUtjqY3IJW6QxZfGLkeoWVBZU6HzfBN4pJFbLQjbaRE2/bSn8k954Bwt+
51nYSZ3LZ8FaX1POn8lThRtVEsPF4YM8S+OxHdtPKhxjhc1NJ1OP0LZMTPj9EybTBGS/i6Y6uJQH
fnJX5XgN0jAkkHBhgpRfKqeAgG6/e1z7rovPYWls2zW9r1vQuoighPmU06A2LFqLebFVefcaJ8Uj
Xp1Dr8tDEWfZQuuxUeNi56D0YCBLH5kvrjC+oMMuFPMJ58HxGB8k/iqCJs5QZWmiqYlLrC1dDNIt
MU61bncLMjlB1dAshKt1jzztZIaejevHPwkt/3A7p1qXdThxRmfVZ/uEutvW+EosgfTcYnIXNo9t
3O1dp92yGlpLiypFS9wrgpvXypw4rxMODhddY6i4xJWwGX331DcdBR92NCxl2A04aTbcr4ViXFia
/3rO/JJbtsy2EuxknFtXMDC/8KE7HlFfeAAM84umT8m2F8iAWVlVfmmbQu4qBB5g5k9G7B0TILjR
SL9ZUJ+yJMOzprrAikz76lha49xM/3Fqr9vNW1fpEh6Dt3mZEcVLBiv6CFm6d9t16E7D8sD/TQXg
Ei7aH7EWn2LlPWMlpaJNfrXI/i1M6zkvYrg2Zr8VtX7oEHxFdbaPJVRAuD+rJgFnHeoswImenrnz
7wXVA/Xvredm7iZUI+YtyfAkuqMOXUtc7R6rulVPVHY8eKbh3QWWhLDRv2WAt/Gki3wdBQmZEPgn
FN6bbfpq6867ORGhN4GLGib9TAG36VP6QrhviLppSdtMg2/yX3/cbpsMT8NQ7j2E8yuCAR4FFhT4
yrT3W2Zr+fjsJjUJx7AloHnSsZLw7uGYET1c06cfjVOb1hsPZjJ23vtgYnAkEGuKycOsqOBkXb56
ClMM8xSxAAb3XLQZ3kBKY9eIn4IguRDqvmjnOF9LJ269yD8wKgCgtOP8gMgmP2izk9oN0mwBnoko
vGkFP7eHuFJM8bahAoXo/1ppMO9bonJGrfqI6vA7mTKme/ZHn0wMhRoSl+K9aDqqhDK9RS1ZmalN
G6WTH97XOAi58TkeL9z0Zgx1cyDSaads4V7+XrI8KJeNhRUYJdxfmgG974RxG3b+7ZAh3Qp9xI51
QLtCjfS02o71GE2RwP43v/imucuZ8m+NSl5VJ8Z127BsVyi1Fve+850NNDqM0y1M85bcXxO2SZ1u
aGKIpuaIwshtMakx3hnql36Ge/Zbm5U6YUwZyEuX3hE0SWytpbwE0DtXBBNXECr3RZG2h4jZQ2tS
RafApjZ+RoB6XYEy68AzFoX71nTpqwgy6DU5ub0pRiEk3l9jJ41jVFAepFoO6WrW9o3OuHFyU5zy
WAclVFgQoXhIRptYb3gL+mLMqG+oShBWtaO3wXjIpR2QhYY1lGp95oCHbIvwcWBkU9vavdE+WBHx
P/5Iol1s5F9SR1CZqYJMwhL1MQO72S2GmBTeNMFPZ6IMAw/eti3tYFdWKPZBnbKdlf48+dQeZfUT
hNMP+pmREL8JixRz3ZnrFttecrA5fS5GZWI5D2n242td4hbFV+H4IPqGCKQxAPtjOvPV6sGlLVSw
M0X1o5/PADz6CX7w00lAYmM9rbNs7o732euIVlZWwt4miGmr394lV6msjbl1T584Uua2pwS2DZ+V
p6k1mnfjP4Tz8SJMaQ1GAT2hJOa0x8ht48C7Q1vxoOnwyekDo5tHi78I7Gab2O53GvkgxjkfZlZY
3BuAaA+MYM/Uau+E+tHnEeC8FBPco29a3zGen6i19wLj3YKwGbWWJv7RNlNwdR49CnovU59urLlL
afguZ/Za2yVkc+zxcmdnOORRU2gELIQbXPPqqheXuByfVU9Kad6TLoI7FvuiOkJQ17LCuBcRQn/C
hTZjH4hXU0J0G1Jj2A5SoS0d6+1APtqSp9nAE3BKOYwdspJgAhM0LpE0Vlf8wHUw15ZZ7ig3kYON
27Jp+4dooIqRdS0/bY+9RKWiI77NVUt6mnmJJxK7C7rCzKIBg4wvNaonr1D4fMkYWIyDPEba+IGk
oZvy+HMAK7/poq7Y2z3ozELXH5PAv5cucw9wUvGSJR2siV6XVwerwxH120Jq3NaJrrVbCkx7U3Ia
CLKbG4bvWozkwB7JUBV97e3sAJQeWp29jX4cE8m/JnTm8LE4udd0w3jEhh0iOsPnHnaOBIUzSMl8
rtz0YAjPWzrDdOYOv+Eljshp7nTqFQHbyMEvEmCcuw0ZnCKkBa99XS1j5gjg9a5MJrU7jzKSwW46
h3SkLy53x2ownCcBGOVEAX2Mk2mE5ZZ6j/Tl6A/N7+ourFeIGB4C6ZMmrBlnTafmH8AveW2h3Zh5
cBCHz12mTbybcuICVU0KgAsH5zoW1bieBvYqU2+sfdCZ1ewm3BDPQ7h4OB0zGW8rjyQPnxq9Tmb2
1AwZ13vq0qz35WZIMemPpeYd/Egy9wxBXxo9XT6q5+HQEVhwBCmQ7yw52mfCUu61hgYVJ4l5zQ2s
OmCutKeoLsslE+5oVtSpXVMSZDCiCsnG6itvMEkh10ecREM7DP+JST/kUc5eps+3cSggXXOq8nP7
WXqsaSHbsEHR+a3srkDY3MXPXgNcw2VUY5TZI52YBCsFP71fyozWUEEUsM+5QFLje6VugPjrxM4Z
jPhYFjGTcV0Z+5SUDCSd6QdGI3A/o6PO5ajFW9fpzYvmtGqDuaq9Wi05KHWvl49JPsdn+fGpJGPt
jgGmQ6s7jhtaftFGS0xz4YkoeFd/5zq7JHMita8lZyJ4QvG2NMvm153sXdZEzo/jI+/VB/NIw+tp
EpaDE/wlFOVAWpA3bRrLpc0Ey/FadjSlw3b6mobgn4lI8z2IZ8MSRITXOOhwLiCHWEmf4FzqiBDs
f64/TjoRSn1bDpj1JMiovDlIM8iOmV1kgKFj3mAkse2R/i/6miYtoz2H7nVb+f2+sod5KUCn5Dsp
JWI+Hfp+mA5iyH8Lu/LoBxbT8e/FEbuyTgl9tAnTyNnry66wUCQUGWcaktLn2oSusW5xo0emDvcZ
sq0ebgs9u0TTlBzp6vz/L//3sdKxP/WiTzZ/n9GMw4TRojh7aBoYlCfSP5hMDuhILeuA5pMM4v5Y
pE1/zOYXMjGqfVo4KP91JuCm6FcyNIGVaU1+FOg2MNelVJSZkxigiVHpl2JtjowGnCLw963i3rXt
FC2P/a1VSEWM0t39/fKyzAMalcodIQ6k3A12TQCXTV5tHNjWTrPtegevZ6vMfDgG84sKUnHw9KfJ
TJEHD5Z3+HtHMekdatbDjaPrn8IwkfrOV+jv3d/Xjphpj3zS//0d2awZi6ZHA0+34G3pmToq4WOg
n3p11Dlb0TzvCNV0W4a/tkWLO/ypnQporlnTRjAEZLr5XZUT+SqjCqFCc0coFZx6EhcVux5ssm/Z
RYzhMpjhqa17S2RPLtJzqmzZ2u3WEM6zr2OxDAd/bcXms+56Zst/HHGqN1HkZZFRL9BtW+APZXT6
e0nnxmI0uMvGYN0kNYXphU7PXcb50WGULm1ArCY8aRtq6iabD/56L9Z+XQFINDe14BCa54Y++9pg
rlRgqzxAkJgs8g4mvgi2wsHvBrXi1BbUrH/vFOb4jhypZRrWf6l8b36GXktkcm5KuYOBIydfMjEk
jk9XamXqroL0GQdg7aN44wyzwgSBXCInbrWGKSIPv0Ku1PtnkbrByje0ZJVowbeMJ+w6pFKh5sUd
UaXLKMk59HXNyUwEjSPLl9sYUSZjGM15dBsbpXTJUKV2gFiEFQT+GFQblMSvMRA4T+MKD2ofbLK2
Dg40INpTw6R6O9T+64RwPuVMuA6U/A1yw9zXAZjrRmybCYiwHxaI9sGUbi0BIMZlH37PwELEIg7u
nW4O5yGkY9X2hL9pOVmQMXZ6DacE3W1LHUcnLd/G9svrI/sF62B+dl1g9nRBSQPpJYF3oPfW6V/K
wiTcJQPW/o3gNs53WnmPOse5tIWB9NGwurcc1uV6Umm8c3PQsHxmXQebySbfaxFQsOlO7v9EbfgK
uaZ9BzgekX6G6WXKhwcrTCYCzPDu0Z3cogExHuI5RdelpzTLYU8mXuQrCkwalFP+WaHWvo9jdaTv
bKBPG94Vw/FNlAQ4clDjrD3lMsLvjFfLf7HTzvhSJVW56nu1lz1tW923D9JJOdgaGWH0VNInn+pt
JyOLjIzZkpzGMn+ok7pZ6k3ZflvTm1E5QGlc6yVKGQtX6RuOm5pVy6ZwsGIwm3jUWllF6K3w4Hda
RDFGoATyACKJgq+6DsmrDDKelp6DTg6faZ9dVaKT7K6x/CtJOquBB3KFEPVctfrwCGSfwENEuS+4
Hq6CunzU8zV25t+gVd3VjKAX5bBzVhWBtEHQq4/kQbiy/4qbgh4JoC3GtVN4bQZCp5JKeDdETwV2
A/dYOaMAFTOsINWguRj4zU+A4ZyoYr4kjy74Bp5TsieLqr4xGEDwZhb9ss3jflGIRm4UUZ9n/Nh4
H/O0+Uo8wKjRlL/3eLM3PAEC9TyOiq5uOAJXyY8ro/bLGRLuBUJU1iPCfVhpXL1xrJt1axjFyrdl
vw18Y9z26bihz9kvJzoltz7U92wh+XOkB+rYFzlgsbJNP9pWPEvYIMoZsXy02tZygFtMdfbZh68S
njqan4kwGrqnbIjznzFK0bey/17/PspegYXWxrlv+R94vpNNUuJ2+3tJSzghuIK3qRYb9PIl8uH/
9+7vY23VvXXhRFBBMzwzSfEI26MlwG28HIzMP3fzy9/H/951VobhOIXfq2B3QQ4pg+3fX3iRyM6W
OsSjGZ04fC7jacTFTT74f7gkHwIATWfu03DY5PgzjlUSrkeoL5exld5qov2HuC85wtKzDqHFXNbQ
tRWDQkRXpm3p1GEDUPoiSy9J36y5WI9dFzWEa/DhZH6xc8hQqP7Q4TUD51bObX8fV677v58Rz++y
onqduvYa20W9tiCQX/5eyEZDgaXD/mHdpqQDbMvUblVi9/Dy6jXPvO5iO2N36dv8f9/BInRWhfDa
pQzf4jK86S4kRp9+2K6WxqXTa9o4lMybMOSRaAxtGxdDwg42p66pElqyYWNyZ145NQbtkV/GJxY8
rfYKrmqLaEKs8tS+0AzF+D2jakyju1Fr+ddGH7dt6tOWNcnNgMVo0WU2UD3Y2NBtgfFo6KjZCTCM
Luk8EfMtvEou0ojK20QeE2ljtPp7A/6+kaZ+03NveCq0a5GLD5+ptFcEZK8yS0ZV/ITuVq77iNAY
JxngB07DhVyFI93Mj8Ag/j3vOJZRF4h70lfWzR6NlQmFCI1lFOzz0JcPxJtztI2uQKweUwegYoaJ
HjYKItahYuIkEtJxk9gcNlWfRHfbIcRdOB7zKbq9W1cjjTSQQ3RfhEHXERCOImeRwVY4BpH/y3EB
PuDE4+OF/5y+sA5Jn6t1oi31gu0X0BSzxNalGc4ssW3TZQDDujU067VAL78izXO6YKN39lalW5zT
ow1dZXS25UDLAXbhRc2c7dgYP+1GiJselia8b+M02Ty/jdA+Ad1f+NrtrdVN+iKpcaP2kGtcrvxQ
DU18wbira4DqyKqsXlrloAEjFtNGqrwxuxlSstDtqPgtJWEHKEvlcwxuaN277gAYze4YZTANtHpS
OeLyCf7Vh9JUsvQCmPZUxWKr+UuYGt1PV9JQiu2BYIHOIoEuVTEuiHLJbN08dHVJNE0BUTmnrj9U
dWSualo+5I169gGocwkoeA5bsZqX1C6bnY6vIZ7wGtrFsQjRgSCcqNa5Vg5wPPYFxqK1V4l2zfTc
uCVV0+6VSSElmAIB76p/tbJ9H/EF8+RCRw4SgEsdo0kzyfVtTpa0rIeCHOI0vgiTGSahRfu+ceuH
xGlqMMN8Z2kKOqrVnAGDuEuIbw/RsK+qRTm1TCHt6IkIqGibtlq/EHgcaBjlNam+s4eJVs6s1LYu
jMHGS/KqQwyQvREeUTwUiQY8RS845hdPNdDoc29U+qUXnbPzjenj709RXJjIT3BkOcZ0aedP6Gzo
8K5IK+Z4fAz1hHGaG1hRMTS7fsxQyS2blhCBZkAbMyI47toXaxZZQwGGLuhoHiNcWcDDNV0Csgbt
3U6IjHJlBYAItOBSptAGS74hS5n/zDBnBj162FTSHTnwFkt52+FlMap1A27mEGSg3dOhuVADNRdn
cBseTM7uDoZYv/D3ysBxpnzKXA5PpE2ZFXiMKRDc0W2AL9p5E9SlDt1vvCkF/lgkPrnSy4trFuUl
lZALnNB7xqq4dnxGAfjO7nXdEcSGNGBgeJmLOrvm5OnOxZGz1c28urhT0XAmoBeK7eRopv3RKAtO
554G+nf4kRMzY3g8AJ8sPJH0pENBXKZvpzTzevRX0xz7mJPi0iaEFBbIzXhsakA0UeSvuwTt4YB+
c2GlVXKx/XkrtFNxQc2jz2Hh/Wms1/7Ula/v1eCEl6Q1SkTVRGX5TX/XFc0CYyirzZCw4DqazZPX
QqAYGlysrR57e0EMxqRi/VUW91QV5QtGD6eKH6JM/+m1ZHgdZJnsTG0SaBI1GIp99+pIhKBIga0D
h+sSZezU7wt/PIyZOz1qWWo+ctNgmyG2sYVewKrWpociY1BL6stACAar39Q4LTRlVnrLx+BjaoBN
ptZ9sbnTtSnLngPLGh+aNv+Hl2t44Rnki+tbp6tcXEuxfC2kNBYgsMIzzSZwlW5tHTELNmXTvHp0
RM76gKbKAxpw7x2yzIFzbyYEPlstqKI3LaLjLRHfiGGAIYZS9Ukv1bbFc7KuR2nTdKa52ShEVwSU
i4PQU3fZKxBnrUqnQ9WGyRutdwhJtHgT3IjHnMHBpevR89tCJm9xj09IAvHbAsYpV2zCEvWn/h5Z
ZnXNKt9+6gcD3f64KsnCeg5L9rs2DEFpGXKFG4hjvarToxkUx1o1TAGsKDq72TEcdeulEtu/a5MS
iON1/Of4jgXVXk4InIMmKfZb8BIedBiLVthqUAxT06E6RRp9febyYlsPVXcry+JpHGx1H20aTtCr
dm5GBjOBhcQDV2l7Qi3wK0nWIYmED3nKTx9N1zkFHtg2xXZwqrva2YVF/JIa2sy3n+K3YMwkSXH0
tMnrOkSlSl474z5hFXoLjd5GqNgd2xKie1B55ivYDfS4zrCnYkD+DivmLZ3Iidek/1wHmUHgRvQP
r9989s3CN8YqYs1xx99Ok2serKZyl5HSn+wxh1RD0AAB007GsWjh29bzJAH80MuRaJT9bO3l8YtT
JsSoCh2MMSeGZYdX7fT3lUPjYKQS5WKF4s7zGLFwLdHuuk6zNlp6ceAni00LUXIrDR63AAFVWr1o
aZDczFp3iHpEeei1zlk0PNWCKcfeYEHBC2dsCq0N11HX5m9tPOHIjckT0tAXCDKc6fX773GR91fD
/g6gQT6UVvQmmC6fdUYiC6sugHUIPrHQWAe0vvC3ULTLtyIurnppSbS2zaabmGSbtfbRF6Z4K6aC
eB3b3mBOaraB6pI3m+Fp7eLj1/3xxomoXdQuYSepKz+CepfhyLhNRvuT5ETssi7Ua1t43zE2OJVI
Z6di9Tto/ZW8x+KxzedvtjM+raoKzvRFPADBqt+4bZJhEw/aN85Oz0nFM9igxnZV0N0EDcFqdIc3
z+aaTG1y99MKRVVq41wyzAcg2taja3eEilnNETIMPlK+66r7bNm312PIrVBL/R5MenvLx+Ecuyw6
43zby7wsrsPUfDtFMb6hRu501a9tq/K2SmXam2qGrTXF3WpCbLdNLW9k5yOgqojM+i0sugm7YQ9k
FpWcW042vzym7/WU33NSHBeWojQV7L+M7fj2I9smjiElJ47W4F53WcXh+/eXmJvWKLVb53bGQ+Z7
1rm34gmxAgsAUJd6U3EQXlnUsHt2UbGx7Dzf0pOg0z6+Khl6R5pf7bKeLFaBPng2R71YhkHUnRCu
wBn3NXKIGf6kTq+9VgG5uaBK4KXo3PcaU2emMgXJnBGw8vm7w/JDEFpoyBOTtitmx8doKMRbgHof
vnaEHtly9Tfksc8s9ihbOCPvpoj4j97pXrQoGN6q3JSbqAqvNNThJDqj8QbPEXDp4N/+thDSCTkF
d/k/QSbsG6M4fFEoqZZsDuxWHXpm+tnMfjKTewnslt6j9qdQCCDGNqjk2EQ5FiV4aLhqUKidlS61
ag+InfFzydMzDNaKjln5bDepcw44US4yWttvcBfonPYuO7oxqX1iWETnhsnKVWp8EUFAPkZVJqus
MTcOvZWnIfuxgIUtRRh+1LaLpGP+YRYEtXdkKUMP5/RZkezOAQkPxN+3E+sD+/G40bPQBotDk9us
v1jFaGtYb7nmRkAfyNjOkDFSsr2Pob6kAXyeY4duaVRd7dgrj0Mk3yfvKSnwe9qKA1FB82KNwdbe
RYQIuhmxRo5onhrLqE9TA5kiq+IXGjT9s9bRNw867WGw0alyRZ2bN3XTIvKKu6YCIkZ0pNV5Trhu
SAQYngRwVRsvHhED2LgnjAzgSzQxvxlg+ndyCveTL69jGwwHPa2+VQsTGnAAij/tp4kxfdoxO92A
SiEHUbxtXiTFPA1YfUD34HZ76Qez+C1dVVDO33zNf6InVv0iTGSUhKJTRqn/NOG+WcSDmz4nHtdk
hKZzIfB53FcmD+dUFKuSxJZL3Ycoq5SOMaPSrgkGDyii4bZRlnev3O5JOqb7K+OPyjV4gKbGe2qT
5EmZKt/EFmuRkdLjj5wETYEA/i0TxrsMrpnUwcLN825axl1fkMwQltukLYob59dpSciUf5PSewnL
5NrqkugFkqXH0s2+oGYES90TqOlUrfZmwaDGYVR6zkPp7VyOkdhSrG3cTO5DH3TOsiyrQ+mO0d1w
q0fDMpGB2MkTNTBCuTb/znmA4FoIAAp6cYNe3q5yIxrhd2vYLbMOI5gbHOjsx+fe5qhZN5qzGoVR
bIYogs4ddPEHzsUrXguT/ijJvGOOeq4SNcX9jRVgeBemhjDQGYInixitNRKx9lz0XKhWQ+NLD91h
HQissywsFzdC0z0qy+JaemweJURX6ukGKZRVZwwtEPHNMLc/rNtU/KPT3v3Ylf5jyDJ9LWWTrjAv
PE9l2h/IZPS36OrSQ2OlKegxXLAgkbwnZgcm0rk6PIBjIwCAOFcCdphz869hNs0/B9RaAsnCT7IQ
EIxlccV+ZOl7PcntVa/VDZJz19vagxCH0qashM+KcDfNrQ1BvwO7k0JyY7IpuFP8adoiWfYGucEp
yxIBvDSV1pWBq+u/P2dlH2+7QZAUTaF61vM2ONIH3rLc86fRJRGDJ1YtzSA21rEZKQhY/rVcAUSp
9hnxMrvBIt6YVv7574X7yD/3WGvXEoc7x9WJiXgDProMR+1MPgkOnE7ldCXUNMPNV+FMFkusHs/q
aEQupVu076H0HGoWYT6toq7X8vQCi1k/YX9blGUsJ9ZMfLuNIICV1EL//N8HI3GP6duehGFFOA/g
xBeJcw49tqtVCC2VAx4rS6gBQG+ntPjv52HKry5tmqhz1z4DUMAZCA9oHRl0KjqdLpOoY2JKZYgQ
Cx1BchFpxJEGyteiqypwaTG7FhpJFEIzvPDvXdLzi2mD5tdiaLtO0dsjztLiy39ffn7n17icSH0/
o0IRmzH3cCiHNFDAT/7vSwb9bp1WbMCNbrwjPQsI6sC8XRbpc81V27QqLA8TSrJkoWx3pU0JI6zW
QWpRZwioCpsSvorA8zdIThrxkE9iArPOLCirVfbfC57PEf/j6CynoaF1gs1ORJRQnAM5Rip05LSx
TGaDGiJl2jKHvxfRmy+WLLU1cMPqYI3YGrhv8NvKBhMoERB5oQVHIwKFalf+1mpluSPMZx0lJpEO
soOgSyYvAEynPzh2tiwLN90PF7MMMKuAFFjYMvpnZSHsrnJHsnp2UFqJz91HCPYnlpdyU+HAGaym
Qa+VtqukdBgZ0bNjQGkmHiVs+cqoeDzYnVNvEMfea6fcZAzUGTJjf6ll068om82F09vPaTP8s0ln
WloQeZHOcUwIuNh9ScA01+4wFMW/hHyMNWp0SEL2FrnR2ihwWGN9M3YRzWOWpvLg1cGLH4QB9UAZ
UG7o5kLgc4zDsNwLYFYLu9DiVQrO9cBvyl0VXBUjGzaBVoKgpcVH6CyB8T5uHYNkiCxIAR/UqGR0
kWaHv3f5iDsH3eN85RkyW2FMNCHEVI0Ark3QRzeUlwR9gvHYdFLe6p4kBx3FO152Z8fzu2CRBzKP
9GdGP1gCzZWnyCsSglR4hH9LBsAYRefLXysNZuwQEOJhIZfKFB0tjeEiK/p4GEIFrLgizZaOA7TI
INoY7vT8d5362t3UHSDcxo0J3Y6AIDAVJkrX2ZmmDkXVUJ9DjhG4u41kIByaYV24hBnplkAUaQbH
oPH7A9gDDXESZuIoSP0di8dsVHTRYDSOoH1l1+o+BMJcum5f7eqGksrWhLFj2mftgppVnPs3wgVt
O5yGJ+vsoXGb9OjQG9aw7j3LgN7AQBM09cgFGXEz8CAl8nGki7EmdAXaQ0mMkmtycPNR6BVZe4DT
2Rz+3kEiY6Db+duIoL81Zu0fuvTZyipHzlRzVqDLyYKvjIUv0QjIRAf59+8AdMDPGVKo/qScYVmg
yhcdFHK3oBmo/H3lDjNQH0cG+tsuMLCKm9M+c8mpna/vEKBfi1TznMzJH4Y9vOXg3TdV3CyL1EvX
QP3vvV88EawXsQj0oPaDhv51OsRrN1tnXvOspQ6HMr16cYYaVX4PZ7IqcIOZDNjhFwMSSpS+4NzY
gDnEsdia2o3mbH5qYxN9vgGKk3kgUCBVFTfEacd4yHVcYdArkkQNZDvmHFFAoiYOWigebooXjnyl
h2pfT+KVUddACjIHkEep3U3ClHFz68QTmA+R2lHEYNEZKbMStl7uE3vR+7F7DuYcnXZkYwn9YGlW
wBv+h73zWpIbybbsr8wPoA3ucId4DS0yMiIVmeQLjEyS0Frj62eBde12MauNnH4fazNaVwtGBIT7
8XP2XltLJ9ummIrWHCLI7hms9gDhvViblKwseaQ3mCmYli646rS85Hg4Tjze29jjZS02eY0+y08v
ZUb7TpCGAX2bFQ5rEueY5hKoAkFSS14nUSqHRSFhcSbl/EW8X6FH+KUczixBFsJnNYx7K8Cy7RIl
x+ZFpBT4gnXXmbDI/VBx/zEpD5k+geH0VoOpRsbSEcxQ6LW9aA+2UC/Ige+7aEi2WGmwwNjdFlVK
v86cdHg0QpTCc0bGNG7Bg+V4bwIqTZL01fdhHp4nr+82jqqSU0LsHN0jRFEVuIyVrlFlDRaaJt+U
7WH5CM05H7u6HRy1WkJcY7Qm3KdP9fBlRHHAdocGwAnSxwQBFB6Gi+RQt2/0Sz3X0NCrvW85bzAj
nb3dFigyOgl53UCaIwduImk2JCrH+86cObUWfX769x+zyzY12xETjRBrTGTlD2mj9saoh4PPbFnZ
9RcZZMUWVQNW7gKmzNqi6blue5YjTHGA8G3v5y487Vone0JcxPulHxgyE9bUqxKZD3tim3qgDC1W
tFj72Zrj6bjurWJAmAN3EN4pRXF4aFlSy4Z/ypc/KuEe46Cu9i6R4raDzdLlxzmx1W7cuOx5kDqK
0Cbe1413BMtn7P0o4+ZNeNkTkiP6Hj3qhF4On7azZ5YV0NSWb+M0DNs2qMJFtE2SQOwuAdhOf0Zq
buupPFOC22vXluC+l78PbXDKcwzJY4gX010Oy4SzT3tO55RgtMbxMeLz3GRejTqrZfGPJkjsc6O+
eUUXrsJUvohpems7Glh0jz/NlL07ZpcPXWWJPRh44+yMLGsZbryff5NEzIgasYq2aMufpzjEYBhG
zV3qEVw7eW2wGxJau5VnP/g28k0nbl+8eMTijB2Doxq0fAmwtmnoAcSa2JG4BPPWJAuLD6Ow7tEe
zxN1wIoDr3+2MUkNMXhaMkneBlDqe1FPz22OUi7B+bEqvPCFNhdTmeWPIDf9HWD7Z9Nq4q2v55qS
7BmMaXMKizcfXe8OYQ+Oy8WJHclpOv/8o2KSwM2gCCVaRMZ2tMNU/XnISABucv2JYMcXBl6kbQfJ
hoXVPALbhG3pteNZmLV3GtCzgJA7k3pRkgqIeDsGBuCY5MTlNBCOMDtpIibjOS9HRJ1Tc5INViSV
gNHAtQaszzLuGhJU4egHhwZRaJ9iJyZzJU1OhjF+cGHy2GblHgwTOkvqlnI3jOA/ZUWpXQtHIwr0
Nmy99p6aZziNnDtCgVeDX/4RVTLaIOal6wEZHQ+neYVAUR0LkuswOTDLyYdsy5OLjBPY9iYraG57
RPbhWCISIoPO5lFa0h/7kcmE5kyjaD8UHG5L0bh3kh7AeXYIfbA94zLPQ/rsyefEQc6VxK5GD2LV
V6LKY588h7gSr3MPayAmH/CDG7gJJSvLVG/2hPyhwcMar5FyQL3YoG6Cajjclc0s9jN6q9AmlAlu
qbOyW/ez3dXJWYQ2VyvBjMqQd53m+JIjYmk4G76ZXNDdNI5PEBrgDvnug50O36DfGZva0ADswuQu
L8ov0yC9UzD2n97gfsTrLiA7x6HIxhyQ83HEDK4c7zynRBmJLPnG0ZRtV9DiTEiAgElwoyfzKZNN
fQiC725FgkEK3n9fZ6SBsODxyPMYxKKHzOmSNW7YcBE9AYUxCckKH+1PcFAzBNWmPgyOme+CnkZz
6svnLnOiY9TCTBmC6jqnPyzoIQf0od9mbOt3k6AUL9HtEpz3w1BTse+X0FBh6GnNMsAyjl6NfGUq
qHXB+R9dJpOKJGWgkrhXJADFiWaWgWqaFk8ZXdiA6TcgYdn+DJhJSvk/KTN1/zkPUlbVqUdYbBNb
BgTGQViFmTqtE+/ge3LYldVtUB/mwpjvyxzF2GirXcadH7RD7Eqf3Sd1gLo4xeoQT18Yin1V0cLe
LFL3mIaIKDP3G9Hu3g73BwIZO62GbZ9jImV1w1mAwSjDULANOK7SwVncbXaiVzXc3SWNzLu3fEBi
Ixha7tspjXBaTxNQB7vPLkHW4VYIXThZk36yLE2UlcW9BaiPIczy/HsEKOYqTeWz7fTt85ChTSgT
WlOC2DlEO+gvmvrYEgBKKZ3dkt58S9uiOwAOD3YBCQmrrv3u0UjZMIevD+TMwBZY68TxsItlbCu+
9S0PvY5ZsvjAAeHSxXNyz8Flbbo4zwOvfgEEQNZDi34obXz55AzRxqh7e6Nxjmwnczz5I8UEpsJg
1+j6W6VVsafbsTHGmDi9sbUQgRK1TKg21bC0132WvwWRNJcc+n49x73eJO7Cec6LC1YCaNhWQLuG
LxcuiWBujkxHzx6wj9CdYDOk3yPlp2dCN96UP+fQWpo7rLv0YCxv2xjzuTvoRn2nJR+vZEdfnhFR
MdOgTwLM4k3E1u5yicG40VHNUm+tFxeH2TyPQylpsQnMM1O/byp0MRCayPPKYFmQaozhSF374Ps4
juSRRjBjQZ6sWgCr+5YFzejEIy8TTSNFbKbDSSWa2s2USdLDaTxvxtJ9GCLjLZ1IRO1jzOKKbJh1
GDf3Rh1pYJviZWoJPJY07tFcmMj6KV5Do3hq+/6H6rsTEicg26Sb2j2EiioQm55Ctw49BByTVT0Y
mQ8nV4C1LaGCwc2AlK98KKXW1yl2KwoYtUoiW3GOBVENeHrlV4rgkxQ+RwgOikgcjkctM7OdOYQP
loE1WOX3uWzPPdPRFdxmZ6u9+mFyM57KGNuCG4TMw4mFInG1uKi4RaXNy752fBMkG8gGLCT6ocGD
fmht/cNRxqbJIjSOgxeuGx+vZP+pzC1ng8Rmj1Ha3XcMXcAPbfiegDlyzCcuw7H9lA3fPbf3L5ZH
6HFlGYcgz1/bIrkvpxZog4WtqscsGPNYbjo4r9vMIXIZRMU6E/DrUfptOBoiYKnLI/Kr9ViLam0V
eYEFdph3Ece2urV/JKSYxMScUqD9IAUrvkYCrkZoJYduLu+H1jYPbkOtOE+fKEpA5dUP6I0wc1uI
BXKD0Eni6P0N69LaQaS8btSA8ouzdZYZLWsJCktiEnDjMFrbuiWNxJEe6WoebbHBFlHIkj0SC2YC
kqrTRnZpg4icY3gGgTOazC3nhncYS0SCuRnr8Mcoar6UZat5+CibshmkQJ1nz5A6ICsGCFuBCWdm
PqOFQ1QWevj2l/BcdDMbnrbXKYYI6MWPjJGJtg6IIOsyLGejM64tO7bWhQuTsIRV4wL0bT7oOjhk
NJ82/uK/Tsy62jBDu7ocG1xnOPa0alduzuSpH4xlWv1AyvfnJJw/O9JEJDoXEqkKMWDeHPOkbIag
5BiuCAah2gQ8Uz1B6jd3tIiLtT91m6Fqr3M1wuKdkARUvL2w9QhrdXrKLMOLxFrCejgxg18WpAAt
Po6lQvv2ITdEcaoNhxECzqlNKosJCY9O91kb6v2/m0eYul5DCC04PiiTfY7x2AwG81Tn+ntIBwZv
PnYMZXZ0CuT8gB3P2JhhcM3nklcPax0dGDAnTughf52NniqwesoKCL2zV57b2oW06Ztg4mTH/tJF
353ORQKH91cpucnTUZxcUs+FVR6sArNMijNq42DeTqau2Vp1g7LTdX+gavLvUVGwgEd99Lkkwsu1
Tw34hg8ekTadTr/YLYlvvZ4e/OSBxZQX7as5VoKQmVWRlfqA7AUv3LIgTGEKNimMiGOxiTRgdAEB
ftcClBtK75OH5vlDyTKD57dd6W5Qj/geCGgf/BX/XXguG1PQ3WT/7zAlXTM3/ULY3rPVVHBwevK9
FQjjTTF3O7OvsEF4hrhOhXpm5Pi1rAnrzmCA4lfkVEfuZHoeWz/eJ53xOA8tzpuQw/Kkg+2EsxlI
+NgguS6PyU+Pm8ec16T9u7HjIDlwORHk2CX1NJAaRw1Xgpqw6pnBxSnrYB9jo2jxGpci+wTY/TZm
OQ0U80hDoLnEro8YK7XCfSV19uoGiFkp8xMLF01k2vjCvFtYGD+YdR+8RHmr0uZ17rv45nXL6blV
ziov+B8GAktXJD2xNtzj7M7gb3Af64EL7WCLgcaAxAdH1XII8rA+1N0Zx027h/PAxlTvyUoH6MQj
1Y4e0q3BemmpEdrYJz3aBIIiouQjIozxERoirZYBzkMQ+ofUIxKYe0h/ozGqjTkunB08H4WT0jgN
NKKbwRPHhmBI/D5EOas+rTYcqbZNarHLmH56yHsMJD21t8mxY62L4BgVVn3wSpD7HeUPcbFBlWQn
ROnN7F9bOUDxR/O6K5Oe/G1c2/dWOn6iTlarDC3aGsEGfR1m92EW75tEwHocMCktT3LS4PSJCCnG
kU+wC3AOCyQKTS2+J+tnmpA8T7fv0FsCCVE18/CeK+MxS4fkGIjuIaAkX3Wxe5gQh2ONcz5L/41s
l2jbO0C4LEz8YeswW18WR4E5Cfw0cnc1X0UyfxvNkvhMLHIkGvCaZ8WPBpacSBdYBpr2YEKwpyP6
QoysfJwyOec7iISFNe9k6NxEXY6r2e1PFuLwovV+WDaDXP0QTepR0/9YGPKbcc6/mi3OeOeuDr+3
EZLfDAnLvia34di6xWMXOPzsvLHRIyT54SdXwgNuIEyEVUZJ7Gu06cKeyJXYKYnz6r+VATY47uU9
mjuN0i+In920RpfcG+GmKprwnkgLKJqe/Gii1d5NEdrqLvH0rQDfiSeR19sYmvzsd/gB5uLRmrT6
Opsu0nLc99e0nBKyBvFPVNNQbqUlKBJTTDr1QBh1RPE2p2jBcj7Ss/LqmjN7FJ1pHorA2yDcUzuG
ylBurEcTRlHRFk/IxplG1ukDVu+7kb6exR0mJZfvHNMxRahMnmGG3cDdQ2R70lgEfeoI06ufpE/D
K5tc5LeLfWuRVccN/RTEZLZamsjDCzZV9JyG/GJuo1a+KG9knSQanQCN08DYfBuEyOFV+rgrcpfT
GK2SQKHXSQgGD+oR7ziubVrB1YfZdum4NJrXArsCxzZ60z458O3yBXts8Tsnu6RzdIt17/BjZpp0
AFJ3xVgzXlDzp2BuxjvPJC0g8AV9vrSzj65OLglD2TW5OBMFZyjuyrZap5mqDsHUnE3h3zklZwrH
hvjS9wUM5miGiliG06ooY9pcE+0GyIB0PiJXHVyMz6vAGJABKFodARynNriMifjUlBXUKMafrvOC
XpazXYl3MvoaiBpfjYMCJo3qr5P7NIjss5PqH3RRKXP1dIoE5U6qk8++wGKo5C6Rgv3cWhQ3y2F3
8Od0w/O+V5HprYrma1h2p8x4qigx6ViP08FunM9o88+BlxI+j0gT+A1rHKp5dN2AXEOSZLa4Xdtj
pOQnWWZXVeOgx1W3pVExrLKKY0zqxi9uGN5Bbju6zviYOeXpc2cIE8nrMPLosqA2Ag2bV5HyRSth
QGrxSOwZc8K52iVI21eB5V9qqsOtn2A281WaH8Pau29abeMXQvpLxy/c6inDEMOeEcizzUO39kpy
O6gW7m1yBXijy4Ovhr0LpQFzqvOQDN8Kj2oFdR0NkKIOziOBZbvONr+xG8Z017x6CwSq3ptpScI3
AK/Nkt531wnz62zbDf3V2tjT74V1ha6I5cYKNlGCH2HIjTvTUcnG7LggDGC9fTm5+0Bw4nI89KNm
EsOm8sazQzxzbah8FwZ+smk7iD3xNDBPv2ZW8xnEJOQzSkNsQ8BGm6F5IiSA/IIla56kDMqinlQA
rDQNllKIb4hWohYuRk6I6Z30H3zdvM46L+DpZN5ZBZ/ohTLNpWwuMi84O23z5rb9Fm1xeRynqtut
fZO9PHPM9qPfAzuDela043L2BugrKrAOToKsjrVjzsGOmp4pH2WoPgxmyyGbJqiS9Us6NMMxH6JD
VQzXulOvbkaunygINa1m/xALoTa5l5GUjSZaTeMmho2TBhDvkhpdKJ3ALCN/AxEA1g4dFwdd92qt
waUPE1OzNp8uYTuemICtqsI5mglwxNrYDREtbMtThM5YNX1ss4Ux6mNagqvAKyuPGBTpc3OMMNtS
PwjAGUrvoQMDfEt6Zh6D/yyxBu9ip7tQfr0O41vds+mWKcFLwTBAeWl3JiiUNRIMGx22Os8oDJAx
lgcb77gd4zwKtMQVH+WgBKv2fgzJs8qLpOUsAVYR81WEmGFO5mfV730mWTvkeF95vuTKi5MfFR1Z
ULb+LTVsfHI4VLmGfswU9HPXZuUVIm60Enmz/f8RBf8vEQWW+buEAmIiiUHJ/8+xSb/k35q/ZxUs
/8f/iSqwvX+52tIMPExh2Y4gCeCvqAKh9b+0sEzHdlwppa3t/00qMPS/TOlKYjmQ2yj+h9L536gC
Rn7/ovYRpucpTktKe/9NVAGf8becAtdllWFWyd/jKU4awiYt4e85BWoMJ7srpuAW977YxqMVbuqc
ahPtOpqfQl//doFufwUg/D0ZYfnr/h2L8NfHkcrAvzGV5Vkml+nvH0dAemS4iIduEE+uBQZTJL0U
KL//kP/0m7CZCdehe6P4Xb9+SJrlpCAlACNda4Fu9AxPQokMfS7cBxp23e73H/cu6+GvH+U4Umvb
VtKBGPDr54Wqk+40pdGtFhltBnDTu2BCgOI7XrZCsA4bv69hX2ciPUEJ8i/TJO8BkM33tA1wYo3x
ExnZtOKc+Pb7r7akTLy73J6pHGUprbgW7rvLTbfNFpkU0S0aYhq3qnuOHeOewILhYCc0ehyt3gxH
dw/Vx//2g0ne8IRjS1d4piPf3YLGjjOhkZjcGljfa8bwcCzV0CMoYIQwdpwpxYQWoSV0OfKN+99/
uFh+1q8/m5/qWPzLFa5nCV6evz9lXSYx+aVJdPOzNt0qu7OeCB0947GtULeW6NsAr5b011Cu4njp
fHysv/8K/7zwmndaedK0bcfBivvrNzBs02tzP45R3pU1c+y+3rQOwbsEjK11CW94dotvqVmm+1zz
H/33H86KIdHL2dpyPfnrhxMcIH2wpvEthA/7NPspknAfJWCbULZnQ7ztKYp2Rq/D/TCUb3/48OXi
/nrxwbpw24XJsoae+N3bICxARtix41sKfXMXYJzaaGWsrbwfd0PLDXjkjVRbJbr2UNSI4/NuP7be
UaoBx5jTLucYA4h8v2HXA6UYzsMmymO9bwyQujSYm+fUax+MBABfV8n9TAuMBlLmU7GyN1rM3rPu
DF5Z7hVcyW1MMRjFkKZKO//Y2xcGhQZ9QCc+o4/p3a00Bcq/lkMoWWLbOmuCuwSvX606lMJJcSHC
EgVZA7s3CtDkdwOORvqRxVY4vnfSFYrTsjXp49ALnWe+Ykeu2M5pvfVYGS8RVRBTP/4YBbNEKUh2
zcPpQP75xImOrMOm7tttb5GCBJB2nde2+di409emICHXAVKO9Si5b5jgXuOJiU0KGVXkLNNy/2T2
tXxqiT116pz20rgJiLq7MhEkepFj/tFOoAe2ZXqwW9sldqM0z3kR3jGnrbcylUwMhnTDdPxb3btf
f/8Y/Fxa3j0GLrZwW2rPEWwxZO38/R0cRove9uyTrDXpMzHwABhwAt5sjf0Zmkeyi9JoAREkINcJ
KESo7T7FA+KwQLj1qezMekOCirMbhZXc6Rn4SNkH7qoJjUfc5kB1lOk/isp/AHqDSDSEdlz12ImG
5JVY1viDHllocYghwTTwBdHIhDrQfC+rqGMwCl2J+Gm1n5Af0V7hgdE14J0sZmLXG82BgfBtdFEa
Lq3/Z041G79NcADxaOH51nd2lxOIZ4yg+yCEVUFy7cyYE5RGEFHjVhw7nySuILybXDc+16G7Nbi7
aBay8cU+Ri2HYd9BCIlfw7jvZ/OgtL4BHoajjhpzTyHNjNYGoxugO7lr+6vA8KFy4CUGeFc0QMGw
gVIEJCTktDfPLrmBkmoWc+L59zdS/nM3tZGrCioNl0O7Vu/2EBtEFA3LIL7h52ZPo+l1iPvuPhXE
n4RpMu1NFfgo0ox4E+ruw+yUwyVcIBOYM4v13NaLeiUeTyXRW0CxcQCDat61aGd8NgFCfrDxm7nT
bmwj7A8q7TAdFrx69P0Q9frGX6XsL2Fbf69AxD9LEH4Pa6MnbZd0KHdJbvpbMpNdd4XnZ3l8iwLO
86jZWI5d9PSDuZPVdMT+XK89VR/9tGbYlZv7ARm+M+N0h7umV8wMXn9/hZcK8N2K6WoKQSXVUrEI
+903CvPJk/CA6xu8VlYytZeljiEHYTyPjKyDh1nui8QiuxBxGN3ug0m+UJR05gv8iXvX8J5slUFZ
EONr23mPSU7zvS1m9w97mjD/+ShAkVNAL8jeURZ726+XbiDkwTTSvL2JoH6wLOw+liXeaBGSDu+U
4sQXRZdFol5nixMZ9rRJivI2a3UxtBcfZVIV9z//aAJg5kmDarz32vCxMTJjX7uHSjjYSm0ZH/K4
Mk9GYMykrDyklYxeSF/smbj78w3n+dppzPL0c7NQfjtt4rwsNkNO5FMgw2vNArvF7x+v7LiJzilI
rVWZTRjiU/j1c2V/rTiXc/pK9tKc0BmYqHBxwPWHyQG04wCveUjAInShW20mu/pARB9ReJV4k1mQ
XET8sSVE+Zn2gU9zM6WjMGf9Mwi5eq1Uc6UkYcWbTX2mv9BuwKExnsikfb9kMAHcjBnB5PGD5dbu
OpodgGUaKR3N56M7YUfP2otBCtQux8Fz17jdCnNrfNdz4l6jmVGIB2O1qfDknOlhIwZreSilWaRs
dMGHIu36TeABEjThRcFSgKOeoB9Oh4fErvTeGkxrp/G5koyMYS1wjccIO9TKCLzmmnvVWwFjCioa
nFi38oKb0ZA88vvHXf2Hp8jhaMOnKEqzf1Rnso8nfzA1cesdSnKG7QFd2yZnuCJhBaQZaLg5HWAu
F+W1LrO13zB0QnCR7ugaMsvES7Yua8Z3bSbli9nSNQABvaviwLopRW2JdnP8AICL8wt5UUj/9GMt
lyYz2d5NZzZ4dlv3Y69Ws+fglW1JIQp8YDO689/sqDNOMKmMkx2bkFHdWmzihQS5oDbUPBZXX4Yj
QGW3u3e6/qSjXF1yQ7vHKmK1N2gE/f5yiaVa+3UjdR1t48oR0jYFL+CvL50gYaTWRdbdhJ2pDeyY
V3vARRsAlcVrl9+a+5pp1D6oQY2I6oelovYi5rb/Q1Etlw373ffwHIL1XNOWpuX9o6Q1DVGzHnc3
N6nu3FY8OGBYLyPpOCupuh+AX/qvccrRN7COXtvaj0k5XuEIvg1z4n+erGFF9CNOqNnL2RAAQqqA
Zto8bvM5fhHjND2LQHr3RUP1QlrL/GS40xNOweqOnj1GDIiVv7+y9j8rVc+0le0suX+CB/Ldclbk
PP6ljbnNbVMsP3ZmHTKISTua+PWK98o8oydM6dtDoZF+T9pA2JW7kgjpox8aL84YsHP5pTj3hLUt
cQqY9kz0BHe5GJiO7uK8qb5V5ogItZEhxG2IcMXIDCXtp89SFNAuySQq/Tm4JACuV6KV486NEKwJ
oskwoGEgDET0cVza1jIaxNX35xnRd1ciAmNMWRHf8YFurC8dusyVPpFBboE7srBY0QceeJuARmdi
PJMQmKwdjgt36FH8lbRI/p4ay1ozBzgY/aBvRlz5z0WDVCSdvEdPxebOyJL5EIHJwzEo7asZd8T+
nisLEQ+7f35jl+3/cHT3ltPBL0+Zazum9kh09BTUN/Nd2Uj6S1c3Ipa3KG/Eugyj7DQC22TB8+x9
WfGNo3Ji8S5t3D77MmJO65izsUWHbqCFojghnuaSlazopttnJzf+QX99gP8KizKYSNPKuYt7ds+a
ie1DMzIvmuJEsG9V7C/F8JRZhnFJ7e2E52E7VA0OPrbDF7RZhPot/5hlYgdJwNtZaDk2nTtOr1nA
YL2anGafejLdRA6TbD/3y1dQqWSWffH82bkrguQJAMiHNg8+WkPZ7X0FsyWQ5bCyhqQ/Rc4AkspA
LIGcDV07rJ6NOQGT4qbOJ5J7OnKHTPrYlndtdOodSS/UH8Ar/ph2lBb2azA0r0VSV+B6unXawqzW
duV+rtr81eotj3Rv1970lgPfeE6bvTmUzn1L4HzRKfMk+5EYZzS9eb08C1CxKUJxcUFWIr+QKQCa
mkXbdi6HIOLbuPXl96+jfH/rqclcx1asuawziobKrwtdRySzOSVlc+tS49FghVkxS1Fog/vyElAV
o4vvVkEUlE8OMbQvUxndTcRxr31aSbk5cKRBC/uSRyTAwLwoDqGGIlbGLby+1CU6vQ0P0mvcP9ST
S3H29wf257d2aWMviwguwHcPrN9X9jAYfcNscDE9OejOpY3mWc36Dxvnf/okl/VK0vzTXKF3PZXA
78cMOGZzKyuSNMdjC78GsrpT/WHHeV8gL7+IpgENRpPl0XLf/aK0azw/YZG76cYCXo0jJY6C+g8f
8n43WQpwil5X4HOD+Pz+x6C+qNNOBO0txza5HjHN7ado6hGqDwdXio10Ti1z8j8cZoT1j7vlUMBq
B1OqXHJZ3z1jlEi0vVq7JeyO+aokuvaU+AQZV/YHzZv0AJ4dIiOmkVB0d4FpZBtyVn6kZgSqARfg
Hy7CP/Z2+iOmlnSATdvUrCLv9vbUHns07k13awcwPk00bqzRaPcWcoV1rsMHRZ20HloFZRQHeM3m
cpdLpQjraR7+8Pa93wz5KpbgCGLyiCEte980BbAEPFXXw62orZ2zgGppDryB7XMfUPZ8mfk6d+Cc
F7mef50L+2utzBl7azOccJM86XD09tMsnI1kBFj24pzpEF5EMuCJHf0DQ9cYInGk7okoeR3CUKES
a+pnrPcraqw/rCXW+yPV8muW68pjTOsTxumva0mdAHiGuDTccksO8AHicZsUA3IghZ2DL0VCHegd
hEYG6B1ctieR+A9VpL0rwNYLlEB96XOSxRnE7KCv6msdhfZ1LKJHJMWfh7kh7sRzNTrr6a3QiPXF
OKQP2u78S9czlOpbqCChujZe7a1r7FIUpQgvvdFyrrObfQspSPdp6dW0NubPAQ61I22US+VJ//D7
G0u/790zjy9Ae1JqJamvLMrIX68FVZqtjGbub8wAiEAVjEibCcGh6u4SPUV3AdmChHrdUdMEpKmd
mxqUSUvsGyy56NEz0uxkM4UkYHe6LYFh+yEe7JPRRvUdhfbV9wjvzpsy/NIND1GDQnMOp/iAmiDa
u7qSWwN3NMHy4Xw3ZCcZC+vmjiOKx8oadjL1x4dM9nLPNS1Zo52rmdRypejTHFDboc4WVQXISbQb
I22cEybR6aoigtqzxnqKujrFv4+qaa4XBoM33kvYmCkz43wy9YHyE4sWcZFrqjZ4gCrpTlOBN9t2
MSADclsNSf0diHK3M5wSNkPfHYmpOA/EE+/sKqKi9lBS07Vwz3NlRS9xwkE7sgPmqZIZBjLNAswN
0EuMBHpsX+ggkO5kWD2q3DG4YjrFj4Y4976bDLQWuVkSTFFE+7Yx8YjmySdvrCHMKIwcU+YZO/Ih
19Yo1LVc0LSEcOzqAfsg8YoHs17uWjRWd8BcYm4ZrQugxfPZJwq5BgdwCgjYKApxDpKsfuy9vFqL
BEKDV4orffdxg1ZV4e0TyDVBxm1LMz5bFRkE/mSTVrX8YXzMEqe+EHTEUD3hIR8bjRR+7Md7M6Uj
N8V7xFbTK1lZ015K2pwIk/cISwmK4b5tFinQ2oX5dOd6cBeQuRD4hAK/glE8aqDKrVW6F2YgJwuv
1+ihl/Uz8I6+MpyDYYtXwlioU9MQhZNjWbd6aEDxmz0e135nLdu7WWDqyOEfNduhwJZHupt7ciHd
0wUW12B8HoG/PATWveOQ0GH1mXEYavu5VHH9DFemXxt9S2A2Dj2zHetbk8UvQ5+7O0eiL64L6WE1
R12HSJ4dIHuUgwBFGTNnBuo64I+1/L0hFCwzLClljipxsXNRpRG+UINvDZG9uQg+1o7LDJ3cywQJ
Jxop2ZIQApQCOICwYIsYqN2F9z3uY0Tolb4ouMvEIn5iN7yr7bI79rFFx3M1gVf+7pH07GfpU0w+
6CPkIGI3MfUEtLc2TZ5C8bKifItukfe5MXBoJlF2AVq5mrvBeYz9Gpw7WvpAO/pWpS3jd1k8k9wm
t01i6W3Hfgd7PC83ZO2lpyQjsLPEDgd41SSZAJLZYSgTKJhZB0FHdRfeZ8S4OGnoJmgHbyDobonv
PM/6/qs20VTEGoEwNkXSRtN8wtCc4xMf0NGyDha6c1+DyX9Q/fzBdcmYSMjN3htFNJ4LxcoTpNC8
rcJfpYhYnyUi8x1iE2bkHFIy2e2Ixh3kYHwgWzpFHhcTzIJMv2y94BEBJ1Kv0TkGUdSfic+kSU8c
ZtNAgrWwwx2p0wEijCRURcD5qtiBiwcLmTgb71x3fvkcdClRE3VUHX/+Y580zZ618ewKf342SOcl
rfo57koav+HwA/lWs+NVXhqvUX8o622OwsII1UOl7PCpRFp/pDQEIepiebDD8mMNadxY+hkwHjC/
m0hw8BuMaXn7+QaHOaq43sYc6Ch2keTWRzpaKxzP1xwr7SUqI0jrwRzCnoT52AYU+tIOkan26DTJ
NIG/29vy5vRxc/GVvlpTj8avhySGSmsAr4U2NuhEdG8Y6FYp7r9NIEXuYM+pvEKP7sqtbc48GClZ
TIWzJbs3v9gN2TxaeDQ/rdg9I4NoVm3ffM/L8BAVfvQAiSM640lvNlEsMVDWclN8G0ujZ++3EvJq
dbXxWBBvgSPZeILuSL4iuYAtuqGqrbf/l7LzWI4bCbvsEyECQMJuq1Dek6IRNwhRBt4mXOLp5xRn
Fi3qH2mmI5rRHeomi1VA4jP3nmt0DDXjoq6XYaj1B//uTxM6yxZdW3Ez9Nu+RdgrBB2u0gVTrLi6
UmCWDwj7z2mYkVxBSoI3T7u+wsmOHw+zxi7u3fjdy2JoncL9lqR+fgH0vZP9WPxjkmB8bl14xLLm
8wy22qzxUaT//oiNc6OdXWArV8hAAM5g+WwQDpNg0dXT12liQofC+5dpfsshzgTsJ5o9TXD0jxru
Y2Dx317k42X4hmdZbL91w/hU9eAbV17mt9M1zEDQK1DRmcXipw5zfUdSZGIQxyzmdrhCiCLLpfEQ
ePGpk1TjHDo78YPK9v1VRRrgTVUcsq62DYfkpaFO31WIjpdJYxZr8+7VQUQa81CLSIvt/HMqZ8A7
sW/QfRf+Ocf1h6wvf4v6MT5IiWo29X312pJHFmnCQ9uyM3WiKewu3kT6/NzXvrsneCGJSvWQEwyz
0Ep5tZpE3Zzx7mIyRBXAd8hWXm8MJ9wkP7xyCvTQZMqXat+JpEienMgOctqN/98inXfVZeJNl+Ia
pvuHZiFx/HmsolFdu2LE19mD3owKv/5ak1RjgdUO1TW2eBtTswiDLmdTaYdGfvCIUvlHr/m5M4MP
ZDh0CfRkwnL/GI6UhjuISWQZ+SeGt+IYIgXJhQb494rxYz3+22XEtED3HfY9to1exb03Uf/ZkOCJ
z11pudkt8VAxjGPsblAaa8zJ+wCb/LAapC8g1GVviJjZbEEtwPZhk9RpafW+t5S57qqp2KVJ2uxI
SSZZqLf+UeF/tEa/v0jeCQHUixW/RyP5qUvtLdgKBn8Rna573G1sQMkyJYvA19WxlSSPEUarQknk
DcGIIJRqYtiIcTqDaGzPTI1a+3tj+ugZCQ/BHnxPB0pWWEArNtGJ/uPv76nw/6jCTS4imhGHv2hK
Ph8RE9OW1KgT56pk/Jal7rZwhv5r3TkOUbQ8gwy9yRY2wr0X3zA3vpd/HwDr0lIlWzKEtP09AmuH
gWQCaEC6jAZQ6rGvwpynFdR7wkXzrRmCk5uS9KQ54fnjeUJO0UtGsMBCRc60dyvAOC44hcCFIrM1
plnnm31jBcu2KUEgZ5UqW3dgTTezR+xsW6ITIQXKoVk68rBcQcD/Rv9nB2WGVS+KXXn1C6z+sSVv
StcHisTip14B9mgmU+5cZoR+lBYbsuBnHqOxWrQznueZEd+p7p/KAqTkQO9ybV2LNNGuP1q8H9tO
QvfxK2fEkuCXrMqvwAPNKxSsEsr3zMFQaQpfXHSkD+2euvG5w2w9Z2ly6BNCPafYkytJhDH0A4yO
dpMUyxaaBAtpkLdtFG8xqGKhsrroLIgcRozCiDQR4tGphvSWkEkUqpiK37lHxabc0CBYeYyVZbkz
a5NEFerNKi263Shi+9F+ieO6PrekoqMyFu6aO6QfUBGy6+dozOf5ARX/Ry2X7nm/3Kc2MbcTSYhr
MZAo/AHhRN7+TjKGHdh5Ni0JD/R3I6hVPgNw+kAb02Xdu1bwwScOOxxqtR1esh63kql76cPHlwQ5
N5vXYxz3w2MYu8XeSGNzgfYHg4HXPoyMfda1k2UHD/9703c307Oq88eRHU/D/DC3I4r2+DyABtu4
RdMFnV9nJ4waKvAw+i3KxM23/t0igZlvlTR5RuT2jPG6NrDDirE71HPx5rCxggKQP7ZM069zZ8Dm
wTB17MTd+4HQPwnnkwGj4kBA5JWm9VVHIofkW8KXLwjFLUGkLFzfM04qa4BhZ7wcS0an1Ek3VtVj
JO5K+OatGM6lYT2yC0uCrL5ryEWHdWZImI3yXXtKkmUs4FlV4NqWhixeMDUNX1DkX8jD4SfWbfjY
GKa57Oy6qgPum3eQQtCR5rMB2brQoG2lPaTASIDStLA2BImlx488AWHpa/oJtPcZH0p3qtuiWQMU
S/UDLu4DH9t40pKBgtLJNhOepC2lKutzMlvXLjxvIEI+qniaLLq/eKtaos0mS0BRa/L0ULryHXbj
k9Pn48bxdCa/sTmtbOkAkLOQFQy6gHP75DaadZNjR8k9OL8cmCNbBMgASKJoX0ZdsrdOYdeEQW7o
wy5lULLiYZZuyBnExUVqUI24bUXGKDczA/Sl7zrFoZEClXCnVVdCdyvyilQcBoaZaRuPRJ0tySXh
Im1bd1vHzjM3GUWiPfI4wGQEcdT7WvdUbwVGtY9KdMDRP4+pdczVReIqkIxNuOzJm1AjHPX0HkQd
aYpQvgxyGG7dYt/QWC2bO7LwnoyOKLz2dzQgTafwXcILB5cUrxnp+isabfdEnI19yHOsdKNqb41O
ALdSHs0XavtN42WoclCQNGhl9pRvEUCJDChLP5JPNetXHk/ZXhb5bUAdjM09In+5SnokW7wp2dSP
xyGHYYXtuDqEqHdhQoznnAf8uuh1Av4sqznUA+CU+crM3io6ecDCdG2TZHpwJ7/cu8POFT7gEdEM
lH/VNZqQS+stXOtuIFgh5hfO6+bF7+F69aHzlVKn3sQ6y2nWMiURC1rMsZlA1KRFWivmkXCMyerg
s+PC1jlT61T+MuzqgREQpFPaWrZl84QrT12ye0OkGem6gtC+gOq6SurSvChJzgDxxPHG1GznMsvq
bHTTgyQXbSFrQhr4MeoAFncBZSF+LMIZnE8IqlZHLXUvxPCtYSa43JXaS9PTcYQRclDqDSMEcY8X
Ted97ap1nHRZEJYZETf8Rgths9eOjYiVt2u37+HQkqdYxivJJGVjs4XZihqzljGxJywchxwtbqvH
vNTyR4upWgLaZIiVwTPJdfd/f0B/zOl/rydchmM8myme6ZPMTyW8cskVTR3tzqKt1nkriYpMiabo
RP6EZknuOseFmd3O6Oaiccvn7jzoBisW3Qn3Gcb249CY5MI24LVzmR7iepbYC3VjQVP93YlC8nK9
yt70sW2xX06clSULTINiJraDHAZyLeJrWV8NMicfZ7pmBi3NI8HqWEjml86Dm9u3zcn3swMkJwor
QeA9X9wyaoF9yhn77nuUG+43Jq1eYCRWUCsFIadLJxbVevyPlsf9vI0Qd6Wrib6DZZ1tis8KT70Z
Ogc2g3sddMUV+rEH9TrYJnNvpwercZD3lAt96opLoUrGKQn26bqMq5VZ2NorR5lclQVKdYu18N4a
GgNXRFds4LdhKapCQNSNAmdZc3fa4U1PRxMrFFu7j5/UlUyxhsHvv8XN9IpLOll1ru4FodckTwZK
ZnG3ck7IC5QD7qCNjwZ8fUaRzN6w0WhUMFZ8yvN+PQlRPniS6BOp5wi/Km281GYYCLqgY1VEm5Hj
jQS+SF56c+D1kWq7NLwxergL/kanYoMgIuOQ6Sx9sirZSw+OYqhqnNeRJ/CVtN80e+x3uudtppbb
McItYcpi1ci0PNqa95LbhlzpafhSJkb+DHERy4YyHjJlfPv7Rf6HMJYPDT2eZyFBuSszvXsf+5/K
vlWZQdku3KvuYBL2s4YVam68t0oYkHcj/UumirMPVg0GcVTCcdL+j5Pg/y6/+ryB4SXYQLFQMtBW
cc98egkdUSyY0KPoVszZU85LXfpSfyri/A0RRbGt66TisahhzoNBik09vgIhcxcoyB7pq49/f0MY
OfEb/37bs++gt2PhBagISdjv7wh23THvhjK7Ef7hHoU+gtmc+g1GSDtgdEmDxbV1JVcs45zFDxlH
yEIn3TI3WI0wC/VYHnVkmg+JsEA0+1tcroQWS3H433t97CuBMIppiQunXhqhtwpbtXdiwMfUTO4X
MpOWY919c4TsQcC4J1ORrkgMlDh6bS+OdR//Sooq5Q5xkqAbZXthLjbsSjN9M7S+OdaK6sO7t9jd
XGRfG6bHy9QyxAH/nvnsUfsNg/3Y1k73FRTDga1J/9T2+bPm2Vc67f6rlyGCcYQ2LicD7ls8usa2
Br9049tpC/Czl6TR9St5RXGQsLdfDFwyGGrJPB3yo6Zp+k1M/iMzmUDPo+LE9u5LM7Y/KHm/9R1e
Y1GKemMTSjL3XOcNmIi1GlRylR2xhlJ7djIq0dH0MAAn0FHiqNnaTnZXKPH0VZNOK5Aay6pB/Au2
fMwuYTJ6j44zvBAbTvRNB3He6rT0dRxZu7gqyTcf/xoL+z2taJjKVoftpCJ6rtHptib+yQshQIEF
oAeYQ+Gf0Np269722NokDy7ehBWilW6jSV2cVMhc3sJx+aFIsFC3DPgQ0RRn7hqdSnFwdQIdifTc
GaL0t07ofdNMeqXBhuBTSnA54VieWijfujUnxyIu5WlQ/XTNzVslIvVkVJMPgaHdumL4lqGHWpo4
5wKrLKZTFf7AgJsdsTO94ltjEpLaYG3sxN3NlEjLOknt0+S32FjdZOsp78c8CnWOppb05XR6Anm1
SERYv8+h/kPSX5w7YciFnQzm0fKLKVBV29+/e3WxatNYVOaj8POeMO/R2sEhe/Hk3J7u/4ASptq4
2ugf5FOTM/5Awyt3EvO4jPVmjXUKXlBUCJhU5gn7hVi2dq8908NrqBiJlSAvc8+NlgdGVdbE7uEz
9FudEl/g7x7b3IbrA9Mf9Gh7dXQcySDZWTKAMYbNOZQYJifSjOETrFTIG6H3VrLMJ/7jmiF0aXpV
AIQr3SlmpebU0m34Cpaa+CY9LTlF941dljFMHXIyf6LJOyYTFixzBjFRKRB3nkBEBUt+V8c/HZPN
jNZnp1YYz7InRhQ5+ZLv03yXVYLcbgbkYXd1skF3DLQhNaydpw3JzbSa76mV3RpANEM3Q7mzAWek
aMqCWRu1p0JDkhCTzG6FcbticyboFPv4Qe/1jajN/OTSnhIoE5ebKZb5ASAIETzIMx6mkM1QluO0
7TX10wsrf09uDzkKE1kIXdJ3zHY7uFt28djohKMibu42arBuBcNtaMB9dUWC+oRYoXjRAfEiFbKQ
UQ5p8VIbRFvMQJNQ1YhHzIL6VUW4W4tG9Cevc4svHnpKZIfFd1Z2L01VFU+NpeHVJ5hy55SgM+yi
6A4MrYqAkidZRDPKX6QSxgE5BIP8ZJYIN2xmj16JJd8EZanD2yrN6Elltn5IaGFpx8lsuJfwH1/0
rOuCuq5/YWsZ13GTVmerHMl2jvz01FgsGH3ptmtEwhPqAVyQMzb3L3bWmBcv1098gP4XVuXUvIPl
BsncNWuNjKVDxegT1AvrFxY3x5FLvhkKeQIq807EKAlhkMJ5wwWpCL2JC1vsZ5dGOkWwsp49Lb3W
Cb7t0jKeOdWGQ+g4+cXB6AN2gDAh5givDIpDXB3alWVR8Rg5db3zveQnyirtaMS/HGY9wHO9Kynq
NqJBgeyzCplbuW11TkpoYpxbCkxIdHLtOD9HzvDOlW8e5GT8zIx8qwDHfMHk7e5S6va97o4xG0dm
K5ys3zX2boHIZ3JlNeMqavLeCY8ldtU2kJWmRsdeFP8CNazz8PFPUWt9YRxhkLxbtmveExFwl3QB
WpNpCzw02TRlm/De/YQZJR4iS0JWnUGlT+k3ciashoKuGaz8qPegerTMHncGUoVwJqZQdCCsW+1n
WZX6F9vMxTXSv6cML051/ANUaLTKJhFu4WlEB2vudWZBFvkDZSkP+FrfbQ3M3ehO3X42MVGmc3vV
exAwtSYflK9IMOkx+Sq7MQ++BMdulam/7MiQ4iEnGnRiBWgRaYFRYtRByg1f8v7ER3SPEtbdo2MN
bwZQm32D41KRQb8opMzW5IV1EAvxL2sshp/8/quhRdMzTHUJioiIsbSOkp2aGrH1h1pdyCO7VPho
QTZVSeAOVftYKMLM/dp/7ZrsmvTp+KO0+sdoSsAUwo7xhh0aFHPbNiwDyAVLTtKyu9MwYyUlPGaX
sEC5uakuV2kxOOuxcN0H5ocLZGUcSVZCT9wPu0kA1yqjX2ooXw239V4wFLzPxDLyRhTmzm9l+ZpE
xPxajnYYI/LRfbj/C6k3Je7x/guG52lRKZDwOGPS5UTi0HGUDhmkbrVpXQZQkRffkvu612I5v/HI
XJkQU+iDPm7I6Zu2mJpZWMdE4jg4LOKSQeHowtK+zz5yxalsjM600JiqHPJ0bgJIlfF1ZCq2jeJp
J5GMPAxNZwYd8KytR8YHEkr7Vnmhf7FtpDCc1E710BRx/RWv0ZJxXbiDy8NZRKEcpFN5sQXejxoT
3TpXyPan1KKi5tpV4Wuemkt4OfF71HhPpBec5F0trKVau9nXvp0+WE79rodwj/rB0jkqfSCScSRJ
1rTEA43CipNjP9nRI5r65Jj0YeAm/gh3xdUfnMlo1xDBL6RcWfCWHuT7HNfJq3QHH8iedYta96cS
tON/r1f/XAB4iIHZ7uAT8HT7s7ENq2aWdLFX3MI5bJYpqLb9/4OkzbwrQj4VxZ5n+v5dh2lazmfF
iPJDqckwLG7SwQiBRFQGCGWIPGzkuKkSFOq9NmtczDJfaUqzVrVXArdL026LRJm9Yb1C9RQHttPO
AcFydPgKhFzBojbwS3v6EnGKNMYdpw1m7O9vkbgvuT69eJ/FgIdcnBWJpX9q5G0ktgqhB3tlXawQ
9R6bIjeOtpOMi3a04Frg7QmmtvJWFWuanWJMAdLpvtF3MQZ2kDLMbBxA/aLkU91Xw6ynA5uwoJB+
g0fdQRnhVPYShUq1QSr31mWdz2bBeEmM6t31h2jpwc7eW3707FMBLZuBce74vWdpfynM9EGTTfvo
le0/dD5oDf+HX5xPjeEFq0gfvTh//p/mTlRCx2FVpLdUzy4WyQs4GSxjnVfmXfS6xZAwBRpCiBWi
g3BfxLG2d1W2I9Gz2w2NbLeONVFnJNqxZ8B1bCZYzmCkAkNVW74R6UitsZYot79a3RFeJ+zRLBwC
gHvb2GVb7QFmsUpzZAuAZtCxmopQN8StHWpky/DzL7nUoqCIOLcsnVHGgbD3rTIUQgXDYULtR4+E
FRYLIgTwAcjcOQjL+uUmWkmQu5atxtHaI82OVnBFi7Ue4kxoY0S7Q9IiKOC4Rkz+iH7F2A26thlk
Ne3bJnwlFBzwFgre1HLJfbBEuB5a7ws5qc79sThtxFrIznuerWfijzJqqPna3A+Ivqs5cyBzYkxC
FF0PmwQq3sobDmkBkbn1pgd/sn7kakbwnnXy2maMNgtDOyQ5kRU9S9AAZQyhkDl5xRVY221atNOy
J95mgTej2IppwZ51ZF/IUgST7FWP5lXilg8hJpyjlR1pwglFzZuGkORphomP9NhsUQz5BpcV2zlz
lRONAeTYb9dORBWoN52P0D4ZgmKyqWqpmoPRzVwmzD71VWH0+8hBumHnrPYghMMb8U13I7EcQpLK
hhWj7ZNBNiD+k/sRk9vpSpiFRFWeleeEZ00+NJu/37J/qDKF6SODRLlmWb6l6+KuTfzPlQtzLmWC
RXhk35Fr7/vma3lvhwxkRWGt90hMSKI0NaQkKAYQlcBNBQdqYP/zhkD4w/ivF/TnVIBADxa+LBbZ
7KMi/P0F6V5n87aSIpfH3ogYnm0ihOtxYU/NuM41dmNsJougQ44yDjwuyRn8lcSZCqQOodYpCXdE
EhakhjTX2sSySqIXf9IgY/zjnfsfJjpwvbnbTeYpvoGA//dXirLFwgtYNjejljMgFF0FVVi9i6aE
aKi5ER0dXdrovIms0l49f3ik/l5T5p0qo5kOVhe2LxLUHmYj4xaReHAokBlhOQP+1qbxz8Yt0FuI
9GCyXiPKK7x1PpnOxjAQY9DLx8Il2k5jOHdAf/Xm0CJBQ7f8Bz03lxDi8yd0OU/Kzx99JeUiY9iy
jccsvMYuLJCsKO21n0z+jokCysL80lcCqp4U6v7Y8N+ULn96HJxrnCcdbGLfut0xf2uGzwzUwEUp
yMcBtxfII5Mh7VAzmSBI5vkeqGUpjhpr7LtgNDqo4ap74Xde1NGYHduQ1FuD2SBoEDZQuClb6YMP
tHzv4k5huhr5uDfDsAIwP3Cmk8PjlycD8p49ujDCBX1cODfkAhMBAwjzTqIhue86gKHcZgkCfYUj
lyDYQ6nhT3NoQrGZ2s4Wl9lbmuevGhaYlUfOCspEc2329nc8SQvzrh8jE6XbtjN9fYuYsoFtdbEm
OznRZ3mGG2/7LBLss3sRVPrs/OPx+THn/u3xKUxqDMfkbHV0rqdPy39mGSKL0l7eorCcN5xSiOhg
O5fQoxajhvaBfJRqGw39YXK/CnJAAq0XZtC21Y8k5hlrIB3bpmb1tXVe0OgAU5s3wkf615ZlFGDp
jXcUhLCTBd8ln92dk5I8/vfb4o/blwGji+6XMRzTRu/zrl0Dtx3pcTnciO8qV33ILtaf2Y0x+F3U
frXGomSwWdXt3d9/7h/lGWcGvjaLk4MtAriP32/GCJNQ4s3yDsYcRzwmdb6aiC35+w/5H345WFl4
YxyOTMa5n84mgZw6liTh3Jg/zusZI8nCRYizEfo+6s4p2UuXXtHB/f2nfpaHcxxa/GbQDGzTse3P
Y9sGoZ4vG3O4dcaPWRqLUOIt7NJkDNIauGIxt+9//4G2/5niwI9kXsGnd5eguMK6Kyr+81Twaldz
/NzCaMaE+DDqrXkcenWFikQjN+dr/i9n27IOoxnZWk6Lqtbo161L1qhiJQaOl9VIPnk7hJIh04zJ
WsGkIFQ1K0nJkE53NPHq1FUDncsDi0bOuLVLiCJc2jJLt5qn0IbX7ps7NoSitHn4MEfRDKczL1Hu
SXL64kgdGVqra5Tgya5i8VV2GUR1z9/olV4fEpl9aaaICYUjxiAmfLQx1UgCQ7+oeKINTpStSyEi
lLDMwKypPSV+kj7Y4SGhjdMn/zaN3nZwBWE2IDKPQnFytmSszgn48Tj2WGonBjNjW2MXehg0k4zN
nRPPPzPMDJQ17qlHUYKfyLXXut3024pQ2flOYYWvgPwAztd953oeQ2VRScyPiab/IMcpDsDPJTvW
cqsUri0zTR5h9Y5VSbiaDf2rTH1S2TSRH13Svxh/L5ICngd+3YDGj4heBRCpQ1waT45igc1g38bu
Cyha/666+Ggb5vOoz9PFMeSP0U2bZe9C1XOiX/7cRs8eNsQ1VrvY0PKNDBUxxgmVCkm6fot4r53G
6ZrUdbEYJz9EmD4StD686Lwo1qIshgjmENuOmG2nE05Q0KuijZ6gc2kJdfx4jyuFseU2yUBXK/RN
Wnhv2G1J3phrd9nJxkbfCofCWdqNV686Scq065Usc8wZ0mQ1HfqCVIiWEaYW2W9mMbwbXpVthUnA
kV7Cmfc7Dbuqa0N8JhigiEGDsSpa2PT4S92JCYSJkqdS8YOUW7Gls8p9ykJ1OYcMGYr5ZbTz77Qo
VdBXTLcj1bNV5rdU9p2VPEDkMkFOmC6F4ZAh0HTINSekHrGGfNWSdQOV+q4/XyBAIfrGyYulILNl
Paq6WggjH+4HNEAIsj/Yy9X5wnXnIBppgAkCCKoekYPDuL4mL9yOoLXHnfUFV6i46N0FTV4EQCxC
ghqPN2Ns/ACz+LCw04K/cYOQAprtzdlsth5Bg0tTk1/9RJGNWw6XygatV2vjY+/q1ZOK6/1skVDb
Wfp0LG3G9Z5JIA8xFGj5rKVuKiZEk3dru/LN911U95WygsoiFfZ+gTkIRlBaFDzlkRnx4WnESwEp
XE/u+8xifd0XvrMWDqkITb0jbyhcNbqRbNgem0QIiPquD48O8+hS/IPMNNrQZwRcPgnlXNrUkQdt
YP5WnHjYUrvw8MeusMYJ1r+Q275Jo0bsHIJ5MHvz/jbuS5VC158reqskPzZ2sTIm7nvH8L6zlKUU
QzcZz8bRIRT8IgvrXccnf+nEL59AKHIF8QBKV5dEDPQKAoVjL5M8uw0YSjYhULEnZea7VjPlG9Ld
jBUpqAw9fvh4/NIJvOcoZCruRdIy2po9f846T8hyXbB1yImN3capq5jTRWR/RuN1ICIN3rgPGDp1
DsqEc5ryGjBcMLpwovph/NnCgV3X5Petem9YRyQvPlWYGg1U1CysxYuhsenE63uskZMvmE6QAO0T
gcZlkO1HaV31cUy4h9pmH0nc1H2ZjsdYg6mQZidnXafmPYkJPXtZ1k8dm7TaHI2FO1Xemk2yhEjZ
UH3V41EQwbFhgbeKfFudnIrTmkSmBjR8nR07sBhkEQzr2DMwhc/SJzbZfDEiNlx08kjgo+yIYrIJ
8slnEyVreUtbXK12rC3MpoxYy7r8igODUZkX71pd/0yr+X2s2AfHXDrLKv9iOPoN48dwV2WVRI+h
w/FD9xwX4pwo0R7NWrHt7pyFMF3M53WEwMYfLmk2SoCHzBMiJL8qTg7kZNVB5nvPSvPbkzlRzSYj
9Bd3hgwf5zDg6VfJ9Y2SRUOQ1hSpl7jnjxhhs6OVKrsAejCD+0ofTVZ7nTrC8vyJ2WJe0r12dTMe
K3t8J3fwDSolLAtaAgL3MlZ2zBC50mCZJAbqEtCj1tCVQUzdBs/fhpaCkKMnGWJDnEIaYA5wV3nP
bJvgB4L7KnOtQFjRKliMan391zCr6oQ8Fgkv+oNy7H5yb3iHwbKA+gHrA8gXHlJ0vre8eyMs48kJ
i+jVISMLjds9kQ0OJ6uvweOkzrKEFCBR8AEm+j2W+aUsgAliTSY20q4e59Z0j3oEiZgQyHCb4Egx
7JsbxgdXRd52EvWvrPPGc98wNCT1edFoObt0YIiFWT2CBnAgQjCNUU1LHnfUkl4fEveqY2WYPV8G
CAcJHq92mmYy8727wmbVPDKXSOCmEt00F0fRpzgp8OYoVPqv4Sq1GANBk8dhEjU/cm/Wgl6PnEV6
lwDjm2iPfQkgOORN6sdzbAPs84vaWfk4+jckmTbMm7Vj7OThG8GdDXq0ch79Y1w8kw/VHKw7GRzl
Nt8+71apgY1DgOqEdpyfG9vjdpycwIXye9+9LWBE6i9aiS4+yY6Z4tLU7pee6uxHqAXRxalpL8Ja
hWvDJHKOES3uWj/eahYOhyQdvtsJWzwAu2qbhdFRNQUuYJ4xEyOlVeiFDaZbC6Y3B9RSayXEJUdz
15qJ24OWR9IfEbzeNozVC4PnZj276yxD1SN1OgRINxb6FUx4ka2fSVJlMd2PrOKq6rXqzbvhR19p
slTgH+WLQE62a03vogF2Mien/x7ZVBgpEvOZLfDeYjS3N8lxYB9cOktXsCmkzKcAIdquU/MWpemT
l2EOsoC2LjAT5Uul4xHTIPEvdJGci1rWXKaRsZjUHSJsIXiwGXiHXvLqWYhQanbWm1hjuqlXL72Q
OrN69MPaTNv39zL3D1mwsIWO0NpCocnw7rN9uKCUj+xUG265UEeuRHwiBt1oBcmkzOXac8ZX0h7Q
Hzr/shOb/r0d+b3VuysxGLoA/qOl+AzjY+pvMGAqpltbkwPTNzy42LEttcnbRvhxRybxvKwpOhpd
yQKiQvNm3TME86i6JEPKBFw0PHZzkxwr0yzws8P0EeVHP5I9U3Rbe1eHRjtT5rTkK9E6SoOjH9VU
EprJuh+LFCFD9J20xC+hO9rPYcluBBG12Br0aCtgQ/IbW8Qutdu3ypn0NSEaOtLZdH6OBsECiD8P
wwkbQ2JWx1DKJ4buxi7HXUyULP4VMXXxiWoyUNI+ockhGLFPcclNdbcZCbJicmZSyAgPWwwC4r0h
S1ZqnS6wujm7usQPaIyAtFHwXf3EuUX09teKvmyZysdWS0tuM3RNml04m6m2ulOFEEMDrM0N4Z79
3I0OGsY42iWNdMR+VOdZTKs0gWNS4HDfdSZhKwYX5yJTpXoJtR/Qt5MTU0OEnDzfxtG9GUQv4tZK
VxpH/ZeGtyHgir1lc6P4Jnr2Aug5DezeiU4UEgQKCvfRsoZ79NCl5859wMnfPgxFkyxNRYBBaSTi
ZomxPw85DeQUi6vh+8MC5iwr2g71RSpyknBIW7EJow6ILJr23g7sSfvCwN49K59QUouD7WLSvi2Y
t0RBlhXZO/JKgio4zSW+l41r1PWhZj8UdCkyRVb3zt6enHw12meirwjZIsF1m+mu/VK6b1FHE4Ey
+MWcc2y1XofoETWbH+pHr+yRAkUrf/DSy9SOGgxo6MxGVFtHi4U8DWAuGcoSNZjh3TZqdzhm2t2/
mmjPlg/q1YWYMRupZG+SaOspI+paDHm3LnIF9NIgNSzNG//Std/7sNXIxlZt4DR+c/r4QqLCMmpR
5ED4cc+kAD8UHjgjvb4bVa0p2zZaUt2ce73td8XKzfV5ybzzm938cJAkHIhpDozSaMgcMH4wd66W
YMgb1G80J2yUVVjIFCzshUAIbVFEQ3SsRh3XVVngfawK5Dzkg35IfV3SR1Q3Rl+aBGQFMaYRarbp
XcA9PtoRHZIfFyudi/Q9CWRIap0Ok2QPA6vatnG/SwZPnqNmgLpFg+smYldqePbaZiC+N7S2oD2G
oHWMrzk5NUeIUwTvQRP3bfelAXEKKs6kmfHnn0hwETGW+mNiU7CRLuptfd/JzkP1ZPQw3zBj0kxN
hM84+EU3AKnq5cfSLU2MQ4856Rh7yeZj0W8gtV8YCZpFTpqvH9wiR45cjcqOkZAU56lCvb2odeJJ
M1Y7687Nm9Nw/wLXpT7hNwTRkvFs+l+UndlS5Eq2bX/lWr2rjjpXY3aqHkLRRwBB0CYvMkhAfefq
9fVniCo7dwNlyb0PRWXmBqKT3JevNeeYH9AYt1zUVlddDETfILNh/NhXRO2lVbsiV0xjU+tbXHos
s7ghjiDoNpXgghqcxHme0BolWfc7I0Joy2CYsC0OEQQE5ByDOK/XwMS3vjH0V7E5kW1tRsQUgOzm
XNnRUWcXuy05QLNcAmUjx1K9/fNe8Q0XQPKPy+xvVqk6joY4/3NHZFJGp3MKKa51d8ZYW8O2KmW6
KszhFkI8M5HWVb3WJeipzSmvgsAreqzNnCX//EQ+GvKfdw7LnmdsqHdM/vfVIdRW1ogyLxHXSqFE
DGB6hNGu6x6wLRF+FIUhqgmyoyRpLvg1wf834TAe7C56dhA9XiF0L9eFkSJp8kveeyolobjoq90T
2hdGJ8hIdVUWhzCjH0o7SltLhfMrnsAllWWwJv1SnGYsOef44ODQx2XIVB3D2CFzWponH206uY56
va4iv730M/Puz+/A920bGccMsFDBZOBEmJt0f+lNTRWxw4ExWdemyK6G2DbwVTD9DIKKERmEmUVk
tfeKSTgepdz9nx/7G4nJMOiYWOb8wLYBR/fLuISHzREil9Y18/8c9IuhegV8wJ1I4QABMhgX9Dig
0w/viVVXHvbNfOf76bAf55yStMhOA47pTamlqmfNg9lUUTauFUsk7MkTtLF+OQxaD6FxUdXYy9K6
PVNepkfffNcyyQhstn39+UX9hzd01qTaMIGN2eT2ZY4BhjHoMGDZ1+Wgkqzntrg229S8kIJM7hI0
BvRNfEItlPPJ0eIfupvafOd8uaBBuAjAxLZpcD1/6dzG8RRkknf6uu27YSPYCIq+B80Z3xuROpEC
U1E4ZBNTNBJYFVFcjA4Y9LIY1ymmqBsVROIPjXi8fd+eky0Y5TLONQyEqV8bvWOuo0xwnfA8SFwE
toKD23ovImlzzlSMpRZMc/YGxWLfls2CDKF9hS1rn7TGk1FUyrLT036V1lOz1+z+ZiqK17zNVlIn
QRpzVLAEF9B6tlkEJzjwDEhvQOm91LZlrlTJlJtZn7yWc1zJrAVTHGaQ1nSVOmF0huFj3pYlY98q
X/VaCwEfLTHmK5t2Id0KFqR8RwdnQkMRHijutVWXZaXX+J1xhz142UfwkjjZc58opEj0OSVnGKS4
qsKb2KbDoeg0X0FFKyf9bsgIthRoGEUZnSrpTg9MX9RdH5D+1dD9JvKvO+aAi9a6Vj9zfLTW1pz/
Eml9D1nAH72Bd/gUlxKi3yBXbgu5ok9iAASO+8C3M4iylDlBod4O9UAunYWGLZNCP3An5x6OWpIB
iApajcqwCuuJdGDlmc5weNWhXVqaFZIjQmdRupQYmAoz2EEYCbywe26nzqd9+FJNjwVd3xVS29Rr
nCbe4m6rV2lgJmtYbTYJndnBdTmiqWR6HcDytCTAEqwKFCLf1nYOV7FkzphO4BGyYjQQ9bbYsbrK
3HL7s9u01YMd23A27F9ToBC5o5v7sKoH4ityvMalfuZElCwCPWI6rkePo2MzfGb+spfz9I/wBtS0
Ab2Xqb0jBDG/1hzKOzvBE9MG+a4SyMmyFsEuhoBqzUx+FWKFuVJVPAZotonpaZTWI6UrEI19/PiS
1RVMgMTxglqv930yG+0UR18PdcwH7WfuzhwIdteN7DBiHDwokqkgkUCa6JPbsh+0o93Ur1q8qoe6
Iaw7yXd52Yt11jUBrQ+L+HCNjG+UgumizLjYpCtNUIBQbjmyKqF1DMzynqF8dNU7UOoGs9f2QqY2
OY0CIkdSHNMa/GvMRAEarBLv2gwlUZOCfgzIjdurLdVh1MLZGMwGL5TROsxU2VmcIh0OQrMaIkGz
K0sOZE7SNF91KzbddDkQ8L2uShundxx2y0ia7VKYsbFmLnPFWmseNaVZ0nVx4CaUxCLX6tVETgAd
4B1ZlQwOFZNoWxImMS1Vh77AlB34hNzmCotvFLaP0g/rfV7gJwEGpMbGc5u/Cns0L+w+pbypCAoI
aBda46U6CegMqdPvhHNnJs2pT3330RflXlMy/WhJTV5DGjtRvd4PMb4bmQ8jOu98XJvKINnMZUHC
TIE5LE3OHcKAA9kF8zxCctVVbrqQQDFXdt1wzyYmSnRKrqZk5tBoZ1Xtge46DtmgFZMJRMnmqm+z
HpgEo1l3xs4rFuqQJuwuSrSMueNmux597ArU0WWC7gqMyoQUOi6bw8cXJ75ogmw8tHoTLODrDoyE
kJ0I26WpVpcamAHV3ONbPhM/VN+oDUIxKRTzss6tYlcltxyMyJTtmPtoxpMMkNFC+/goRPXMenbV
tjmgodsNiFd3RgzpEN37FVb2ZkO+IQkbQUJ7WXIrk6oc7iwdDwjKDvca3Iam5eq+7zPSGLv0OdIa
8yKYv3z8ySVNt1PGH/wL363aM+JcVy18VoDO4W1/rkPAjAOYHpvobKih+uTkTJgI6sGfQIxIyRqc
5dbCHcUuTLjLxzAI4dFz9JxCxrdtY+ExuOlaGxWZKrVLGYgfdvXv8gSDHZ1KlSYD9nnx1VXVaE6d
oVuPztH0KwQ2tkZSr+2r/CoIE2buAS4UbcjpKZg4eI1Ulj9s7N/KCobAPAPiF2abuPmxx/6lThOV
ZeiYvIdzofBQbVtTFmZxu1ASf8Wp+SkhJmyqf5NZMv3Q2PlWUfDIjOP5YvHoTCc+fzJCaVnni2o8
+21NdEq5G1XYin8umr4LZ+gbIVWFlagDuTK+PsiUlH4WQsLGYCxPDibVtQJ+CbofUSx2vk2j7DpB
6q6E5SmA07KSLfw7dFA3UcA2/ecn871eESaGHiR3qJdnBZr++RVbBGdhehv0sz1kdw2yUSWDid01
JpAc54pJxPBA9fjb4egecNIKOAIeQrIJGR4LhlH++Lt184Qzn37fBCgLC0gHCDyEciyJB0UVIn7w
/KHl+VpiCe5j9D248m3GB19HzJkzxgD6E5PLgwfUV35shx4OUncfxvRksWFoGzUe7z+g0JbNEVhU
O/x1kn5HWq3kOKEscEkOUzoygpGxIqdSJvdotzjE87ZWVoqByw8ZNvQlC3xF2ygJM73I34oooZuV
kvA2Tx2m7rZuwwbtenqi268x4AJKndlAqyh41qo0pldpFo8se3RlamtcR46IL5jF3TH7dxjOuuMV
LTrPzdmkkHEPt8LSL6wS07bf+e0eYJMn5PCkIFHADtxdYNwBH1W/Bj0nWwzeDpISkhJzkuhIzyAS
E+PaLs8g5ubI8TRnOpqS2EVfU7jIRvNh0nfRYBAjFapE9znpiXlaSPiFli8pYqzpgBIdix4hmCQt
kHWYqO0Wp2j1ko1o1bMgoGkoHxMRj8yakRdj5VC8ybTWKpY95uQMBmp1HLaTElxDzWQtixRtW7h3
gxogYB9Fsi0DZR+mvbYmDJWssrqrtoClKVZTPV8pRclUoyLlkJp/WVAcHZKAalHkVeNBWTa3XTal
W02NL8MhOjaAho7OPGNJrmQ/RhejSt+iLeqfrrlvqgZhGTDb0aWyJiIR+XLSEOXYxSRKiXPRzzSk
MSXoSYzPuHyl91ERzzhLkecDnoTpLClDvT/fp9+XRJ4A+Ss6pHIsr1+VHEOh6DoEAYGWn9jPznkI
IuSa5UDUZhrSPdGdylPEJRR78cMK8f1uswwemIe3MABy631eIMqgid0Mr83ZKKm5bRRkPt58OWVX
TbCTkfmcIaX484v9JgYWNlnzCDxMbk4H2M3nh0RMDVRYShTbtUl+Y+ruGWhRQjsk3eIV/eGtFfOi
/ukYKZwZ0Tyrszm6sQN8frgszv06svFJaHYGZGMqL0xlzJYGiX/LoLSheCvFrnT0p6Gt7uxRbbh+
xRa9PvwlggtMm/ZBJpB3wgLxS9ehZ4VyoCz0YEMP8D30vRoF5UKktnKwauMGxizAweguxT+56olP
fm4oLT2zchSvj7RpZUkBzzhqyr0fq2fQFxmW2rZfDbWZXTtlM1459XtgTnAIcwDjSV3xmBUxWWjg
1JVvNYzZhvxNBVa2xv+N5Menxp4CdTX0/nD80F5qGQK1jsSvwUyeQekhjXXtHwqJ//TGwlcVhCIx
L2Fo8fmNdVlcaOmMxtkarZ1ZqqXHnAu4eS0PnRo+Fs6Pe6s+34hfP0tOEY5GOj17q/plO2sGlfYx
0pJz5XZ7sD7Br7ZyPRMYhBsUkg6JtPYyYwOgZZ4saorCxehCH8ey5U3K0emNJ2FEwS63ILIkGUGt
kWMdw16fc6w5UgeFwwgsqQk9QfKw+/N1//1Wc5gq8dTZ0z64j5/fL2ROvh2nlnHOYs5OuY/jxIGu
GpjvgcSApPbjta0l2z8/6LcgJG4x9HYIeBGLqdzoX+62kDzNTu9762xlgiR21EKbqMBj6TOJKWQZ
XgutPFpDO8E0zfoVfnvh+R1omKQc6WIKrEtD3K1JWfd/qpT+wxsiCDG0rblb6JBJ8vkNiUF6YuRj
2a2mEbypr94Ujs44Vy1vusRoz7CTj35M/jbBV8E6Msd3IFZUJaEKMyOvl6qpjTcuZ78IQEjKlKGV
fv34w/v39So3BeQlncAkorFol35dPpLAMtO0t9XrwTCtPU8X86gzPdXMbQmya218TtrbxLnoSpCF
u66QIK7bAdAgUsGDiq/+dprorgD8cZa0Tim0M9CkPz3Jr5WtKeYkKZeyFhEisuMvO5jRaU5c245z
bViRe9FWIebOptwhuUy3DmlTy6DFdmSiKFgEGDG31SDFzWSvfD8UpH+W15pVclYO+2gjVRIgmeVP
yw8US69Gu1wa1lUPdU6SMnJtcuUolmE9t/BGAU84uygBQZj6ECKlFna3wHFDj56UvoKnglyJau6k
I1CEMHdPs+SXn5ftVtOmOR4wKU+6XT4d62Z4c/vSvJhZKfPcLyAWoI+oNUNzl8q+2UiJWKW0jae+
RPFfjup0YCANKHuML0kvuwsx8W9q3WoXKDQRBIwMBOshyJ6cSN3pCgo+f9oXIxxxmI8H7AUoX00F
0Xo+NawDEUq4On523V57KeP2ulF1a526GDgB4ihE0PKFovjOcsvoUjLjZgDGQZrZ2aL2NX+nDPRg
EQ4uOmnK3yR6enJS9o1SteT7ICfLtSzZN4jjvaqkEkK9tBl05q9aS056EyVUd9ZpiBVyYIsp30L9
D7fUJP3eUfVy34iQzlJhXSLfTa/QflD1hU67VxNkEai1yyM3+XkiWLys2u5+xKXNfFY5KON4oVfW
qyh14xGQR9F6DBDioz1b66i+If1HI8o71VkNthYtQ61GEZFER0207rZ3Xj8yM2QvXi0xEJw2M2nj
qtvE8NA8RduH/nCljRVwpYJ0W+HYj3rrIFPwG+aaeXmUlaV5Rh8Za80mWhxGKWIEGjf7IBpeopmC
FPt5vwM58OZGfb6yO7g6puIG23AonqvSqdHFP324NhE11cuiZMCAQ/k2daJ2BVU/89CEIqdLdtIX
d6pZlChtwGT1jDhLZVy71uI1mNlLaZRkP5QWH2Tqv25HJicqKhg2P7hvaJu/rK00AUwtQfR0Znal
dz4BwNibNcug/eQkv2DJHoVQ+gvI0NFe5OOpC4tq6w/Ns97Ki5ZlZ0svkSCbgNtVMrH9RfqIo0bN
ostbbW0UzklF0LLIojIgLDqDD6Wfx4jkeItFiSz08lxmk7azyK5bGBgOUPek1U/pgN8WQF4kAMX5
LIsemNX6yyotsG4VoSTu2UIjC0hzOJbZrxHIwlKokrBrRa33mdbnNFG7Oz7h6LWsEpD07pp/HHdp
iz/DT3ScLnFYHwuk32tXx/St+y8C5/fGprw9tLa5i6Fo7poSdE8sIlAPg5atiywetoQcjYsEryE6
0AK3xCDXAhYoui8Dbi4rxqohhGHfu/k9iUt5sJgelNFHV5UgA2IQ3mBOI9kw2ReFtZrixv7lWu17
2zOC/fNC/P29wpgjXNTmdK/nFfnze+Wb0ygEZ2iwGJaxb9yLASRMY8TrrM2JhSl+Kim+zUhMmx2J
dgqcDJur0Zz3hb/0UuQIy9fWm+RGnQJAErIjoL5vzeOQ2xsAbdqesGO5KwJ1o0vXPdbpMZwCsW9F
myxDE/qqjwj1h33d+lrgz09K00hVZ3NnBG1/qdL6NrT6hoS0m5rJ/iKlNCGyKa73HYYZlHTuhfox
9lcRIZN3RviQti5CIMWhIyY4C4hu4qlQPda74s4mBWEM3EPDpBF6w1rzwV+5iAy00vCXSCtmxqgh
d4EBDr9mgAw5AKHt2MYbRoXpkqrD3ncor/dWGhAYVBg3VaFymxnp4JVOUBxsBVlrrKQjbctQw6ws
15IEARQy5A7VdmZeOn6zGls1uhFpvGdmr+B4TeVCJ87DY0gmT/Fo72fct4e4FUsMhizX5vVaToln
ppFL52nwB+GpcxpB6RoEdbnGDhOYfSuq0rxsf/gAvqFPPz4AUPqYpHBb0Ib8fFV0VUmfvzWSm6qh
jZ6M5qtqYxzDZivFcGQ1C9YmcfFKhcC2w2+plvpPF8F/vDKJV+VMraPDpPH++Tn0UYTPG9fjTUmY
rhxLMv5q9TJ4U6NeOWi5tY6tCm6uK5fpbEBihMFwVPCHaUgIfhp+eE++nrBxRyCnwgjiMKhlRPvl
mkSSn0aGpeg3tipfhlY/FXaxdRzi+bLxchzllYKhsIisn8IN5hnpX7cIHtdiIEhtyMIwdx0/vw2R
O8PB6AbecO6s4HCdGDmdUKncdDrtnTIESKuY9KpMWg3NIK5F2eLH7SbUKi41eaxjOuDK/bcb578+
MX/qf/43f/9dlKOMAmzwn//6z81bcfmcvdX/Pf/U/37XPz//lR/69y9dPjfPn/6y+kjrvW7f5Hh+
q9u0+fj9wVsxf+f/63/8P28fv+V2LN/+8bffZDs0828LoiL/a3SvNsea/ddff/+/f25+Af/427bI
X1v5XH/7kX/F/SqO8XcNOKuBNIAlCcYRn9K/8n5hL/zdEDjV2cQ5U86N+/8N/NXsv5ukpSInIJJO
0JZhGFwXbRP+42/E/fKZkrdESMTcyXbN/5+834+W5v+9SATaSs3mFOQizeJC+Sb6o3kLbjuBOuqm
+aZtCCqpoqUuFmE/bOrB3eaBu63LCPSAve5iRHU+R2zX35rZoc2RSKnxddkSd6hFV1E03odYQ0e3
u+jya5feAeN5DNie7sSnLBlXwRQ9MFH/JWR5NqycAIh25WT+E+ijX+bM8E/kSwGM0pYT+tB8Xes1
6dX3kWg3CWeEHNuKgM3nIrTJDG3dhG9y+AEk+yUegTcEBSZpM9RWJl3gbz30yK57vTGx+LF7wc8E
1HOcOjEPXC+jQNVfiQbD+NmbZ9Jqg4t/2XQFusekrS8haqC4MAOW60Rzd0NXXIHRuKfYVn7FqviV
TkiE+Y2aNyrNDFNgiDeKRt+o9DyZempXNurFLSIHm5oDlZ6WrANamntoSkdDezeysdvRoTilcdsf
9Mj0Rq2GSjC6t4OFiVsm43CZF5F+NveIhOGQojK0usibagMfEg4xKvkcvWPSGySqj8oe9+6qjKG3
IuoKl6Ppmx7WZfRtXR4fVNlGiwZTAvUXoHF0qe5F5avuhUGcoyghg/Jc2NjxsRpB4+4rlWAivybD
GHksLnpTXtoDGnk/ZtA02l21tkol9lqwUFdAxZ7DqCYMwBpLRrVRsgkg41913fQqBuXJsHztuRib
x+ARRIBANHdUTOgDf7lXT/+6zv+a/vjR3fx0+bMswvhDRiVIwkD59nmNrEOgLGEwEFgZ1UiPkqcC
+TsC4sRGYpZNa+pAmEjV4NVYGB29RxgXZ09uOzAX7suzy/K6y6FOTZTQBzdXbrLUvqs5YZ3mLWjR
NDmsMjm9Iay3WeOBZmiQC0e9dm+cXsWBlrnVwg50YuoD6xz5gbLBg1Eta+RmZRhiGposEBoOZ7o6
mktSmRCMV4hlM2n5AtzU+MNm9UVN9HH90wXVWH4+/m9eef5a1pFxqHeMEUHwA2ZfAbarl7lRIywU
9VpxOG0MbuRuOndsjlGNZx4R82/sl9FltejXMTPrTQErhXDeekkbp1yws3C6F3r9YIaNdmxNDf2V
vJOK5q986OC73vntjKrPKJ4r2fpx5KeLecH+y0bIS0LDQzlCceGqqGe+lsZ5Xbj4AQNjTVzjsqQ2
geqQbaKourK4DDcTYQ8HbSqUEmoQf8ymAjovcsXVEPkmBmgnJdOGXoVsmr2CinHVi7gEcAIND0P8
rDMZd5bU+RwbLFGIFYPRSPH32quocK9NBa9NGqjbNhyLpcivbD246Zm7Mngu641hd4QyvAdqjPsk
TW/VCbGw1uxIHYhXZdEt8pp5HgLIQr/TDXz4VR3sMVIT8xF6cM6ZYA7qHs1Fu6n62KF7mE4LY+7q
xTH8wlh/pHH1AlH3pvST0CsH9Mkp9Lww7u8INkCsHPm3nfVaZmLRaPWjn5vLsB2PTuSzTqQkhOMa
7OOIYdhwV79NQoGxVumEmmHsk40BhQB9a4zeZhv1LwajoiQPjrx7M9nKnLyyg7niVIVX2+AeXC6U
Qe1ewrpYOxkI+SIXEGvr5OgHDaMu/8KJTG3rNNGccoJQWjGfVRgPA6JCgGrpr8nJYq+yGOY0A7qD
OCNZmmJ5jIdHonz1Fx9+DuNcAxUrUW+F/Uw02ypU/QgvwVXZZIi3oG+NttFd0d2+Miv12Vd9CJN4
4zN9jHCIB/rC6QY8/YlzNERhICydA50NVJUd+bNhiuNqBjgPtgQChqWMlMdoaTYvwmxy9A0TWuUO
vCr6FhxWC0cDQsyw7MbMSrSRfgBoVkK/0Qt1qZaNviDtpwDCEThQaWt/7YTEixhh4OkTbuuURfuQ
6BIikvrc1OFN7k9yn+QaZFIZNOtuUC/CeLxWA6rYydL3fgOURg+vK7+fvEFXHutOO3c6c7CCY3NT
zxoRCDWjRfCor15l4bU6kGJHPvmlUw1A7Wcxd6MmvM4KHEprXDjJrs9FsOJf+8U4YC2inYtCnetD
DQIWp+a1iUBHMs1bDTHpF5hMsXxgCDkwCcd21zkqYx2FH26aeNlZ0XWF0G0h2mBcA4W/i5v0NTes
etkEQttBKH7HGIRpl/DCcldI/1GoPee44bHkgI5SN9pber+pDQTRtW+opJ4AExPpSyeFsxzHOEAD
g4F2CrAZGk5le7nrW8vQYpBSi8Uw2ME6G91N6yYvI0E9hLjUy6lxn4ekR0orDn6TR+vM/qUlaX5k
KLIyC5OmV16o25w0FBhXbHDIy9GmXicRiC4tX9tpXSw6O3QvxLxQorHNoxyeIRhw/oVQljqCaFrL
cYUODWSk7+LxSVp747ilZ9TFUcEXBcq9XFlufdKz8oTZ1UXsat5AlKhhNKvpTmn56O2x3fdI5biA
gjWKGojVtXsYS0R1lcTYus20JsLAl1mLNq3MBdvfazSoPFyrPULcs1ZKnnlpED/YZPtpkBYXof6h
pk5sCCryZPV3JCk4qLfGJ+mP10lh35VZeOXY3SXp641ny/KX8NPnAW4cOnl8U4gS1kwWcAEyvsjH
YCU7rd1GLhZdI8sizxXKBYS5XZvIcqMmDK1lMAPNDHPtl8BQql5y1ejV2nYKLn6U36Yf3yRG9BTo
ir7IumRXGU25LSb1rtFj5TJpjJOZW9YC7PLKzEbPdHq0I3FwbRuzxtXOsKKNNOz8PGhPpqtqGwKI
9+DIjZULymitlmWz1qm0aHiRe+HMpp55Ql05PtE1dnBRWX64JKgdkl5qPo3pxjKbB51B/oL461fC
BM/42cieUYMnrQc0Y4DBamdjUmgjxY+wv1L8N6wNSG6o7qjhoLSPuR+uBtU+cHimuTDhrg2gGA6k
KublbAhTgCL0Tp8vq3E1mdG1EtqvjRWCw8uaFVyhANFeD1/S730sUGrGVBxFDVuA3PtG3KNzy1qq
DvXCj6ydkXfEx8gypxMQv4OkBFJa/E4rOGpt21BiTupNMjQnpXWmjZywpKr0PRZmoSaLOKbH6Tcb
pkmEZ8U2YU5+eK/24hF3jLmg8drTrrefgxzffOG+TMjpMHtoHZJ54s3BnYBiSevbdOAmxLb/1Gs+
3izrtYZdl6j+MXa7Mzgb4WmWxr0qAbtLsmMEg0968PGuFNPaTzXjQkme8qLR8FeTVAayKFr2A++p
XgDA0WDjBxdKlqJnU813pR32rpouO0K6/InldlLdZwfJgQ+jKlWtF/yfOlg5fddFfIfOQhuI0qRl
m4g1xSiume6XjFZI5Yl5CsNr5ANbyw43tcj7BUrau8E69ggbFgV5ExTJhBEhbnsxjfS2myNJFID5
dn0bW8WxQ/LDvdBfpVbHhmAOJLznCXeteur0V8x8imeK4Gjp7TNmqFVfB+8yOlQ98MthWXNbegwj
QzxtWK8NmGOLOmq2FcIhzkTDqN5V4McWQ6fcwKtlUbS61xgu7HU3J8VmM2Q9A1WiqXduRiL9xPDI
64v3gbTkhRMhTo2tlrU3SxhwuVglkmyhlXA4Lb/aV1byKvJ0geblph63hl292FV8q2XRHg0y1bEB
pF1NtoptPfg49EdA+42TLSf6xwtXzd9VBUpYQU5Zw7eurB7fJuYKUo0UWFjCX9gF0CktafaS+2nB
UPSMLKZfNvnasi3qMitkekLSl69uKg5K666Gvmsk8sINfoMj/YXHNVvRvSbGQTWbfT5Uy0qP+43f
l+9WHj/Pvb6QG9kTA3twmZDrR6w2y4G6yIP8XDvx0rF5CjZhfeO6VNxVQwNb6YZykVn9L2cqHuqk
u0kyUsnBRV3YavhQSUS34YMbA+RkIyQHpVRPSUH4XEXjyCj6VSQ6dmCdbUAXBfaPJFwyuI6XgdXC
AhvvGeYD70Si47lIsM2+WTSZ2p1gKuIE9t2lhjzSM13LxNZrPTUOf3M6Ra7VaLpVR6yPAScBeq0P
REKmC6Tgh0YnUkZWe0W9pL+HL5eiys5ZL9u4IvdXwVxPj4hoim7HNnRGhfMWf/hqIT/0ih0uTHkY
9I6BGfNsT7a6hcG0f1YioOsQhm6rRCrLoGYAIHxPmxkHpVTv1F4BbJS3D1BvWL40jWGHrV+N6UPb
Sp5lRZKtEZxt4GrgcAYu9eJMZAEH+fbCSkgosVyKmwa5J+KSYueXOYSc8QUmxcmtJiBqKQMnoYOx
qKeb0bUw5eUaV3gVuAg7wfnZLC3SYVeplJLYlP7X4ORXVqG/15a60xxOVX0mNc+Xvw0y1bdxQ9BV
MQxrocbn3O9ROibTIppCxs4RQAK12YT1btKk7THUNdZEJgULzUHFKvLgojEjotyVpTXp5zoWp6Kp
jU0MJrCfu2VSI5w+CzgVoq6qoiilorPvLbBd3HQJYm8lqbgWxTSfg/IZvX8w8pBzBxYw2JFPTlCv
CYnIva5E/WNExkumY5oDLtJ4RZI/lfZq8h0vjqZuLboyxrhqPQs1d1YYF7YGTU7PQtK/LJRbv1eO
GI8e1J5b3RlISPDt4SZp/IM/we8AzBtpFaHC6R2U5FeOS3dVYI0Lv4lWOTOgcoMT+mGmQkB3ZX0b
NMJr2ez0Sj+VtX7RFybxBl3tepqR5EsThcmiHZpLxRle9JIXng3oxbNIvnnS6UhNjeynSKc+0NZO
Wb11tdjmscV+2GchH37SLmQtT6JW3lNLe5pCvJa0IUFXPbbT2DEfrDj9M3nRqsfETN4d4kEIQKvB
+GISqNn8Gj96893ynh6/y93eYwgOX7Mg5VRcIrNr2X9T54JgHScPH3Na4ibjXN6TbJ00ze8ExYWt
ZJejFbJmSWLagratPDwKG6xwZTuR+O2SACE659kAkwBiksi15poe100RPwWpEXvEa93EowaK+zIz
oycbo8XkthvMKvj8tKe68R8jIluKVFlnDsOINF6gs3lO7fxt4CVmlWRSbPqrDIfelmjyfV6JwUvG
yGs7UgQ7pY6hnYCoqlKBOMdUgYNMgFlRjEyiMWcT6mF0An/dZF2w1nCOe8Rl1E6gb3w7vFBtmS7I
KTllWb3TqFUWpaO9pLkvN6S5Ua3ZHsO/zVgGzgKRBkYEf3oZkjkjb0TdjNOhY1cGE6BfjgwwF10I
GWReT3qOwN7MV54KifY94foGJKuF2TEKMzIdQz5+pogrNyY20aexY8acqLTJ8gKjhNpd2jUEguid
498ziH8Qmxz/KtwZWCvsS9gna1qVaAfH5JQoPfHXdUxxGeP041DVZ+VdoQygV6gydX28FZliLSvi
BGFd3LdZ+MC5+4jFla1dU89GQxPG0ot1kka3TlLcDOTFOZkAvWr0RGiEjjfNHl2nHVamGE0K9oru
V6xtkpSav6pwGEaQJepWjpgCAvBW1ksWEWWgdcVjNSbXbpB3q2U3YaUS8+C3DZdM+XDJ9s8fb3pn
y2OMnHTZJQQJNEj/HRjFMrV+Q1W5b0fykuD2GgtOZksWi0MMvQlfBounZqX7wsIZp6f3QyEBZqLD
0y0sDpEzn0Ki6yzubhsNxqZM9Z3TmDeho0eI5cMD1sRwkZXcBRlmN8BDdOiMy4x8oNHW9yOtOQ55
Bq8ii28nyzq5Ohx1XblTbW465vIcx+O1P7r2su7yq7KHp+Jq90URnrPJhXrN3GAES1ZX8Y7b9Iom
9gsWW20xTmfbqa8CE4wxH4Fo/QMs6H5NFKuzgKYa6tVFo90kY+HP+IKXIja3U+wEC0vlxJa7UYql
4n+oO7PltrEt234RTgDYG90rwZ4URVGyLPkFYcsW+h4b3dfXAPNGVNo3KjPqsSIylHkydSyRxG7W
WnOOWTy5BJxA16s2E+lmxbNTQxk2mNUbUvN7QI7Lz+t5jOY0uDF0/dFEMfJPazOGGrJFijwtjD97
MyG0LkDoPXXqK/aHjORKgtnq4mfbCPaYqil97CB7QHrX3E2p5ZC/QrLvghx0XNEf2WnPeTL/gEyA
eNSKnkuGTX5i56QVdK+qrpOVYdYA/e1n07F+GIBR4/mDcAgA8B3WFWeKP7XZJVOTtON4LD+SNHo3
h/klGcZynzMj1Jk9qtzZB0HwJU3gFRX5hUHSl2ESBDF978SI08KN8G9EO/yX6zJKDw5oHwv8Njca
+ZVkl7dg/GLn4AiBDD3NCq6e2ekYfVZ6bm2HtjuPrn3EgcQR7FqZr/8qzeozUg6VDFoNOtjvHPhL
NLp0WLc5Lp2ATB9yp+0pZPWV/Ouk78/EoG3Qv1HgtE2KnzX41Vupu+qG+rlLhqckN5/FSGS1QvO9
Ma0tsNgfdlxifCrNc4Tgwq+d9mmaaa1OlCxumPpxIX5Af4cNo58b2b8SvfQRuJjD0yI9xl/vP5qQ
miO0TXelUBd7yfCeNn3hgzCtxx893vVVSZpIEvbX0oCJEKjptXMFXSnuuCrr34h2PQLl6zdz1+6T
diJ1qs/wlU17tAUNtm92/iw/Dw0hvmrAPRM6v1ydbwFb9ITMpV1HU1pyb31LHP296dwfond3sjXY
NPst+C44I7gRFd0SGiQu71eo1kMnLhOsUz8nuWVl5ixDSLBP3vu0ZAmlZt0QQkDbG0QyXVEisKae
fJTChR9ote+jU5KkzMWgms7A91wOMidbGVFQrfXwqWyMJ+BcLj0jUkVoLI/0VZgCb+3W2E4xbx76
QdzIYfQQiJJCD6ghpIGVM5BPVLU2CgUxbgkkAqzoyq03FYfJFdteLvaj4NSXcLjnYLpAwvL2GPWv
wbjqmSRvqtD4SkjU2Q7G77ICcosh+UsmAOqmwL+KcvIHwn8bpU+YTR4BFOzbdAoP4fANhaC9h8/7
WozcvAyH+J9SQwhm5z51hqTQgFJuOkyc8Au/xi1PcIOtZ6My8opTe6y23QydvpDGlfoNBHtTQPAl
rUgfXfmkHBvm1IwazgG43cDYfR0yg1Jjdp7ZDsUWW496mQPjmhrTd7dzYf2HqsO0D+9j/KwyL3rO
l2zZZLhmMuNTCVLOgTaK9r0Haq0fjeRrKXGUR4WXYBoxElI2eLlBWsxrOjVqLxaEmu2KpcaKqT0z
pf2ci6UXUOKX7XX65qsIAuE1THZQTIo1F37uIbWoX2q9RkbQgYAp3Lp+qcpC23tRBUQNp38ncBZy
7mKOyJOfIaePoSQ0zoUj4eAqZod8aLCCYVz3plseaPYZJsIzuTcZ06YcHSvSKhuZ/GxZ2DW5dDhV
fgmDcfiVTv0uMBMzZEaPEsrtJvQqRIVNjdrECM1+eBTpdBg6/UaHwYWhNWHPiDPv3E8T/cxsAKpi
0oGFCCPOMMWGTfRYJ0xvBmMAf48L6qnuDcj1nqr3Ik20p0yThL0hk/sZcN5o01/faTTWcDXmG+at
HAuBrm1nQl9fY1d/ZGvJP3RX25MlFhwJoaNF4xgh7KTyli4+Az0Y2M4XnZe1KL5kannHll75PTvB
WAIU7v8U1Y22oga0KfkY3YXVZXB1Gq8tssGLNBQmA+EQvpSjf1P5Jc0hj96/OLInAG0ggrZp832v
mQq/1GDcKpQap7ZNPuOwNG+p0N5VSDZXP/bsa3PSHhoR81CxPz4YkfF8/1/3L0AMHsGHfoqBRvLM
O8k6UTUwN8GwTScdqg6XL2313IRuutcHt30hhPG7OVTV1jK0+ZB0HdEzTgaKRU3RHqcSjzavJbCg
ItGDZFylR8nGAy394E4lqJvCCzeai8FWERezsXS3bcAX838ZEkhf1ICsniQ1H5sUIThIAfhWMfC9
NLzZ2q40n5siHS55OuibOhWNH4Vc0rjNIS0ZnBH1AA5/z0R351Ihzbp2K2f4fSDnvS08n+zNSeyf
MVm4+Ae5cc4Wj1Fb44QxSCIhvPEGSVycnMb8xuwFI8ZsPHA26o8u7WwBR+rSRyO0C3NMiDNZaHfQ
D7GmdN45iJvgaNDkdtLKPVnR4B1SD0cO/fMdHamWs2zJpLV8x+3q8wSkEnwZfbYyMIEz0qBmYd9I
9+liH2Zjt8niJXWdLbPTuuBIeo6PTxojSsneHAGMK0ervfJsEp9HQo40ovToRcq9WDMpUfobgh4b
YqFE4YQpiocp8tYoYqszZbULL2g61DRGT8z0yX2yqhejKcQXbh0rsg3GizlrzioMtcDPHFO79NZ0
SkpR7IchMKHzWTwsursHCDRfYI1+KnLP6JFEMYnrUbTrZ/poKhzLi5XXnxGf2Co2HSBjQJJpitYT
yNX4rFdpfBpTLJWiozVfA/BPw/pCnhrmhDCTG9BYW/Rzxi20rvclV4+jeqgbUI400WwQE1l+ZJc6
aMBVNjFjjJXIsxvX/3oX1Wo+OREZkSgrG546eBuZV++I3pv2pSu9Y1jgzoXWUm3hUiYPI6PLiQ7m
KWzU0e3M4J1m1hGozrSCCOhspgLIetBWHTUvUaJe2b26TaS9tEPz6y6eIoX3tUPfjW14dq6Ck+Qg
XE79ajyHVaD/8DL1TgpzeRmdAELxDE6KiYJ2bJuWMZxLD9wt6UMGyxczzaZTRDmjFgCUpxETP8VJ
+nT/klr5h8EJPuvFMYJ9/ESUg3NBbA90zsM6bmPZGWGgZanNuTVax77GcjESihy67/kwdzsa6Mno
mUz4tcekoU1rxM7ZCgZxbhOTiAui+/ZJw5SkF6mzG9rKuEZ68piPzYVVwaYOe+kBaHbnV7mHYgyi
2Xmk5zJXxCh54M2uPB0e9z3gdLa0qeghkz+2YjgPfQ5erTPkKdbi7Fg1nj/Mfby1xu6MHy846oa2
6U05PcUT/Vx5Gcw8/rQfbdkWhzTVjA3lGoAaKzzWuEuOHnnWBvXXDgvqS7QYReqUm2aQBPamHqIc
/3Zl7JjXUC8GM4ytzvhURv1R0TTaSjH0PpW0fUwa+WzCFGhy86bXvbajzj+0mfbA4OExLZtorQFd
jpKqBWARzdvywADX3pH8BDWghW+mjRUgG36eypiASh63rQNm/0I27rZuvfhWchjLSbAEhXFGnkX7
o6yGVc9MgepBNNvUrhCVEH40oJM+ipJF5I0HJ6S94zQWO1WL9xszHLGvxpV11zCdUuZ2jESGOTn+
VtKv2EV9Yu7KpL0GFokjujbIdTJ0NyOAXT5nx2PH478eEuM1m4Z8MW2TvOs820I8Nl3NsZ50EA25
ZCeRIF6sLjCA00wCvMBwqU0ONWQbaOEDa3PIIfx0qjrmmtolWXoU9hBthM4YuY+np7loGZh5G5T4
OVddZ9X2CyMX2LXoW6gjJfWboDVcW78yk2Z15ALlDLOziVrjTKH8ams63m2Crx5M0xbndM4Y8cqh
uoFb+JaBlkubyPsFAeNFJqH3lagm9IUEgKycADh8pkYoMwSEDkPX72Yy6G91Rqs4Cbv0nEOOWNcy
2fdyaM4tBPdtC3B5loa5stVob2wiXI0ap7yRdem+w4i+ynqZfx3QO65aF25AFrikS4Y6qLZU/hqr
aRXTfUPbHrwU2ShOSeV5foLPkTljS3yPDDMmQjvFdZhpnhe/zfO+Dx13heCNxESj+CR9GfNGZQMC
RyPcqr76xcv9OqeGfMVEcKt4UtC5z/ODJQNap/SNjArKrWHqwdURqDUDMRDm3s0PtFlhACMHd8cM
M3XQyn0cxv3BG/B/ss0OTx0z6M6oGZ+NdfowaNo5yKf5wXZS6CXTUTY54aJsZZSk/YqpS7FpPXBD
RA2tNaUN67hubzirzZXu9gpLPrtcmzhEk9Jy5A7rfuRe+iuFhc9VekHjy+mQm6G1G7yx30xjcJoi
zjWCjeJVnxBj4gQg1ikz6LdpTzYOdddBbkJKFezJJFgrRSZ0UNk0C4T3xQVwBMgKE4Sj9t4YBOvI
5EoKimYXdlP9WEZB4msUF0Yz9juRuOMGarha5akkF2eiV20o73sVdRt9YTvUwu38IGMerbIF7il+
Ggx0Lbqb+5RYaM/JP2AAbJsMiMJcPrt2+31D/EpASRQR3zSx2RDssHdMSuq24ggatJxEKHZh+oJh
vu21hJtFVWXbOhzDUz+5ox9yv2IRxX4LBdSXTZs8OY3LxttzQQJOcosndqYmAlVOK5QlqK9NIKLS
G76amLbXhOwYuzkSDwGRNWu6/+8Dfel9YnDdQiBf8GY82SSxnxGcou+tGov+cmxtBY2AjmFIjf/P
H4XH1oZyyg52czLoRyWbxh9U+KCAPMCV2lTumOyMHvcF855NM8/5TuYjMArcw3VYASzQm09sAcWe
FvY3sh3bU6SjW0A/wM2+qZ9tGUM7hlY8BhuFUu41tcAAcZ9ZRSE9/aGiMA5pR3Jgh6tRH76grLzk
TsE4JHfXKWkS7MjVrRCqxGPCwM6tlXnL9cWmYUa7eNTcddF6b1qfTs9OlBxklOrnlp7JYbkHDz8N
r4Q6A5XMGvwQBOqWd+eklQWRGzmtBinVNrMlGqIoeZxox61qr2wv5IDBXBm6mWg0YnUiqNKBW9hH
J4YJr2a8BQOg/OJjlDRcdf1R0ih2sYvKnExYurzF0e7bbj3Z7mdfx8wLSN6ukf46VXhlxEQQ/RJh
heUEVJ/qfRCU06pfJro6+b9RPr5+dpkM/QpJ+VoChKc94MW8W3yb4TFCNgk+bKvWT9/LniBsRu9l
F3DMMF2ap4xeyKQx65ryCEUaakdHzmpvUSz6pRXla6h2Ty3hAvwRKluXZEb4DXkSLGPrW1LH71aM
/IDWYXAWTvGq6R3yHfrRNG9WZbugvnX9IBmtbfVc2wbt3K7U4Hw2ZswgXrcuw0yhTLMgoPPdhb/Y
h/oDN1BnjcSe3JT4SnrFU9zTjBBB8SVsAcAJet6tC4EiN2p8I5zVRHr8bLnQJB0CxmFqIanqSwea
3lUnTLiiibcPaFRgkmEIVZpcjhO7ukVBvy+bGTAxKKEVqRf0+EKmB3pUkkkV+U4SAsbVEnsThSXx
PrJnTlwiwYD1zMolfrwje9UYGVsNwUuIIhTvV+b3rOj1Mv9Na7Nb1yjp+yxcqCPvbjJ+y9MHETfv
VVCbq0j0YlULgH2lSh5tAfkt+EYPE4xPV6HyeTYMb0TKYZ1yHbM3twPnGSJGzfjTVwaXAmNUoF9z
9TKOpNV5Y/1ujXjkkyDbDgpZpJaIdt/EmBJH5Q3+MktiyhrthUfXNaR8yowq+hJg2qer4p4G0yT8
Oa9+umgqaeZ15Z73760BX5j140tdZKlv5IHkHI7XXhBHD+TgyuOMNIIGcn6K+xyZP8J55BESXYCl
7bjUNf5StJ6biofUMgaIx6YbPc/F8GQH75oeDQ9l589ZwgbRo8yCuLoJan6iXh94wJiMBJ7v2Esn
SuMUK8Of8L6eiTWj3sbqbS5ulsgNEC5k73AiD4gDC6aR0U/Ixl22LWQ3Pvbyp6fnT0PHpCdN3a91
8NXM9JRRZW3Bmg+eJrwcjAoZtSURzPQG6AGDfb+dmOqA8wbkZlyZbSabIkMMqofVoWjFM25QeY2X
DyQrYJymMFOoVY13ZbUTD7B8T8uwwTbDEITL4KduhVtuHwcROlye2gQ5m4KHjoQ2XGUefGBOjTWO
T1LLrCeSWbkZ5qPLBBUbSGQvfgQrZ8Qx9sBm8IRYM2IAehKRFgJMGZGgpLBHCshVoQAon8Qrm0jD
S5gs4zszgKuMd81HjDKfeEAOiVDjIar6g46/ekdHcY7bQ6uYa1qNU1/8cGoY2dj9zaOdSac9WPdu
xHkFEZEOxcT2pH5kJA1zbqHIqJN3phigRe3uC3Jbuvx5fXBm9Vbn8gV7JRm84kOnAahR3m0YrT0g
0vxFmCd3npR6lK4fMyzynWpijQqruAjvhocQcGikv5U2CqRE4FZrum7TJjWaXIzbnqFDqkPghiRn
VYM+IOcLE3IuD3bBjTiaTWLj+5s9y+1QTW9Ti188cd4Ix/uoZ94epzQ+aSF9G5Rhbpwpy04etrHp
ySpt820kHnE9AGZEeWXqq3s4e4xfq25xRPNHtlvM4cwsi4okTuahrZ1u0yihLyKs/VI+nw05f2mH
cuR6qdPtzpg/p+13yHr6Y+1oLBKXECSVdpQkc4BIo8p/upj0ntpFncdyRM9MMwiJZrDThfahdK7n
mPW1rWnqCPZawsp54n46g3mrMpuuhixppGD4Oo9ctNYmdkY/0SMo2sCGH6JUe+xx+h0w4XO77XPa
nEidDcMgHxDxzaqau+YhhJjM7/7E9i/2sdSjZ8vr13h26ITCoFgJiZou1jXeI+yOSTcmj1XT/SKJ
5j0VxC6a6Fl0oil0IiuuWis/SKXBnuE2FNbvBAqML0zQA+qrnVvE3hoqdbuudCsBxYyj0mMwiV8U
Xi1H/DMlTnxVhfnW2sNwEH2NGihOncfZS28NPNnHLD4qBmO+DuJyEwXQcDrdQgRWdT+w3c0QOb2v
k6MTiGFW83YwYVR7aJFmvas3eAjrNc7SY9KJH3HEjCzUGrlymDgfe1WeCJbXfDF5b8THzFsk2M+x
GZrb2UnnLaPcwXWPFRWv5fbTV9RcfmSWu38Wdxu/G2/uul9sQC6iX+gaJoiJ36XMdolDlisV97Cy
92GMnzSTjyEY3HmTooXMvUnsZ7FcDTRGL2rUd0M67seMIjNMUndjJpxMREu+0e03wHiaF4BQ8Hlr
BN/3X/V/5Yl5KXP++t0C84dt5iEm5aEtP7t//K7/Q+aaxZP0P3trfPXj+999Nct3/z9bjSOx1Riu
wBn6d0eN/A/obCwtBnAIcsGWJ6JAlo1txhT/MR1srbowF3MHxtL/dtR4/3GpabkTOTaYAv72v3HU
/JGWaFn8BGFaEEYMBk5CuH/YvZY0kqkUTryTDonAmkXYWxYwNk/jkfXetX7f4hbXGsPza4WedSq4
YCU0F85eUhuXaKjG1zGquc2hbflAwevb6N8OcST3FiGj9cmTcXZyuLf9i/T/bkT7uxkCNySGogXi
Cj4KrsYfv3kUI5MQpHju6Fz7IAhhfuPlWedddY6nRVrbkpDiGHpP44QxIaGxwVUmcMLmwh+c4Djx
wg9kKiBcQj2beo8iqoKNq7KPqtL5L2lYIKWtr6ii5leZY9m30zem291GtsDt7/+d1gElqzs8WyHK
mWFgFvS3R4gL9hSWxd8tH38kWi2fj+DFYVPm43F1+09eQZ2VxQwdV9vWyy9VT2Z1rgRIZ3MG/QbP
T/mqUpsmyRwKBCKDCKavfRrxH9kUzwCPipn7e10eHFHdnBhB71x4OX5wXpxej2tOmvZGLRd3E7Gf
4X7CBpUhz/+XzY2H8ndTAy/D5fnCBObBSSIs7/fNbWxjm6EVWWi9Q3u40EtvS9xPddBDBa8Q5dhe
Wpn0zS7A/Wn208OsrmXDFEsIzXhMSMkg0o9Y9b6UZ9MLxRczp3VQliHm54BhmMuFzkKcjPKUGHXL
DTjum0g/o8iiB2f2X6ua4j/RbIyoBR11lHoX8lYBmaSABhiHeH7blG8MGrrLohBM+ZdIi46eOVy7
2M03iZXlW08bmEAlHVXb0LXftGGRlAiwfgwsvohOrpTTVe8iYobb8MOa+dDQTiLDh1o+1magsIDF
BvuYLfqpbgwaNCjvESKMl7JdFJTjfFb0wmW5ZTj2S8nsu9EZ0SUrQYy5JSLHoGnQRWjJs3Tb7lBk
ZoWSf/DtmF6oSXvoX3z75u+8J6woIDJsKGMC9z7ePfuPNRYXeTgPKThSlol1CvWQ+jxwGcMG1jZi
UIU2aqIHp+26+KWzW+vEO7yLhyrcGLo0t6oktmx51MhP2nD565GD8kEVyaapSu9florxRyQAJ6gO
fARuka0b7GrWn7w+Y2E1KC2nD7HsZTO7w07vq+kEzmFjapUGabOuNeDYqt6Jevihcm28MuQG446q
z7LGI+gFBhvDZD0kRv46Mb+krQshDVheCdFVtftC+zaBifUjAYs9MvAV3RfmZJvvs9ZrazdHT1AG
6EUkUtEVrSg0Mi1RXxnTqCRI5l2hOeXBnMbXNJ1Z0UPHLBzVnM408cTCiTZVFoCXacggwYoerP+C
0qquBpxvrmZKXRJdZ3VUAu10DeiL5XCKsWA+Dxau8bH1RRPKo1XONbLTVoEUN97jis1QN2TJ7DFS
5zLUXkWJPHGorO7czgC5q9H0SydqGau39bXUF0nS4C6Mp5rSV88fQmf4Am7Avy8/G/uTzaTnVDAR
PbWjPXIRr5Ndn8XtZobwuc1MnvrUaEHKK4itElH8/cSwFTPrqqHRakSvOc3BA5QwkyQkuj3cLeMd
dyDmolpK6XZfaaZHeZGHTrcGiIbgJtLkMbeam0vr8cEaEUYmi0RTeQgThyIRm4Qoh/0wU1jYVcCy
0snXcGOj4GSKrXPdZ8eODYQm43itPBo/lfvUT3Gx6/LpJ84jmqCO89SI8cMRzSUUbvQ4xLzzBi52
7DjZW2ztTQfiZK66Fh1uBlJC03SfViHZM2NpIHspkVdM8t2N+5sDucfPpgL3VUrcyUQU4Ro0cLu/
nzKKro01d+YXzXobuMUDDEjOgC93LMfg5MJAdaHDM81QimwN3uqkJpekkMVCws2+3DeuUvYtMOHg
0cwh7+pLlLM9e7fQRI9J045qMEmgCtsga7IF5Oq1/Z7X0p/tzhA0CMrm2sjsh9eUxI3Fc0n4hJai
gYrfsiJEfF849c6pyBfSgSWsTYguqZwvYjKCleg0nr9lb8gFHRoHiMKqGiBcU9G3lBwU4P+yJf1B
b78vcm4pEsgQNg3LvNvn/gZymJgFpKPqk52YpmGvpZFEWBEIPzemF2fCAELspDN5zGDI9vWtOQWr
E8GMUXQ4XR5KbJNsSEU2x7sl4GpF4c8qjHpAK469Kl2b2CAPLWKyTN+jjBdsKeeIJNrerBSlwmFM
1GOhovKBKL7njkgvABvtTrJ97mdnIpr3en+qR7P8t1PU/B1edH/tUPcIz+YNMAlpFb+fojQknCKc
g3jnaAU+hqigkYabJwlWOufEsRNDQofQT4WD3tMJjF0/Gb5LkXMdxpaa2RHOUyywYcAWoKPtjnJd
NymrLZ8ZuIcGcsegrphDml8bCGLnHEjHv4A/rD9vAqTjQavAwm3CgPeg2v3+GkRO8FCXF8kuC+iq
u6Uii23am7KNd7lWfcvy+pqbznyQMc6YBiXeI9ifsu7AkkT5LTPTD9kbRO4BlOSW2RDcEqkvqUEc
jjCm4a8tRFTISMQIN0xaB6p0fS8B7jQG4rrKSj+N0upXk4JEnOT6yRuSH6pHyDC3zqV28Ipx1LoP
s3kaMQwCtk6Rpy33Vy3Rv4UKFiY0pRAZKMlU0g2xH44wdQA/4qhE89zRQ+E6SH+pQV1LR2mrNHYA
NPEPiauCG8KxKNf/hWtl/Y5b58ngxJNCSgE0DY7C/Zr/91XBHSJ0yNbcUV/gLyCpYhXLcfFolsUu
UdOmy4Ph2mrGdFWGtquTuX+BLLtJSq2+IbACIH9qwLH5YPXV1qzx6ckpqfez0lLAXQgIVrJ1UD9x
s7kpRBijYPRkVepxaJEUBsOwg2L90QdFT8sSPrteBKcOmMTOQpy9u186w0zvDpEBldrj1HLn6Fl4
KdNlk6yMyOmcB6be6xZpqxB9sdNAYvl0Um/oapItJooEu5djbnqhf/7zHdtYHrm/VxKWYXGZoDNA
2Q3w957l+bc3zx7GSo2hiZiey/ipGAGNpnA+ktZ1kKFzM+sM83i/6aTmcy1mnwzlEvnGkzeG8jCU
Qhxk0mx0nNf/QsX4Iw9++VzZ5YAJAa5BSAkj5PfVgq+hd+aeTXvQ3Jg4RuucRRry2178wjt1zh0i
6nhp9YGKZ9zA9KpXPKk2ertrLa82BLKHihCXiANzNVck4HFKEdj50oVm/WQE4bfIBGFN9PpFmwdr
Y8kWK/yIor6EwuzpOvlcDCE2DUpKv5b6ZYxGyYGdyEPAhH7dD4FPCNG/kZft/3+T4JXplMAAlfjy
Z1VqKFF1TlEYWwgtzxW52dieCYPTTEHZqXZFOU6HhAj1XKkTwhP4AYHYVHNofKHP1iRqWzHE3Lmi
JuUrq4qds4yjF31WjcQlcMR3g5wI6CK64iKY+iqaO7Bt/iwmx+9lYz+M9MJDXdIr6+P+hFjm1S24
ytwvKDBzy0OWiwP2xO7Fm4jkjcKTjr1tH7f9WlmZ+1Tk/bFol2k4hpJV7wIQkgGWEZIPN6qS/RYJ
HNkjnmUyluTa1lYYgRPiXp5IZRXoHVZS19ADUQKI3mBYi058ZyXdd32Yi8WoiquqRtcAB8aZqorO
NSLDf14W94iG35YFrQfWhAf1Q7JPO3/AcdIRDMtAybhFfRZv6RQ8JngCikAcgnCotk0VmnsHjWGR
VwK1eV6dwqLcDg0CqMgj1GCrElwpcBzXWFLcHQ056+Q25WOBCkwWgbHJsRGv0oprh9W0GoGoqWP7
ICJevJqWaBXha5RNwIXFgr8+zVi5QY9QsmFpXJtysDdTiTO8J6fPsQH119wg8X1cssAu9VVtvxl8
n0MuEcHc/YmIqujBhOexCoku3Wphy1A/GxAp9zpCIzOD6GCJwz+/h/ZyIv/5HkLmgGkDpsNkNf++
fg2tnYzRMsftECtvB5q4gKeaHkJdPJPhCdtCZ4I0NfZrkHREyZXkzU0BID/mT0GnnYqcEWNap97O
rGv01mYHCJ0Rt2/XmQtiuH1OnXg+5CoZ8d6RH446u962fVscq1YBc4htE20SWXoIHxJfxmTPp5XC
uhlrNvI9xGVajzFqjsOAm2O5yfIkuFUq2GshMg05Mz5zOoScJsw+t3xMCvUxMKy2M294mEOOwWrU
wJuF/MoSeH7pUHRoXvGFmpHPd1BIDbHx//evdr8rCh0lpqTVxIkfb2yywJgAze///NaDpVmaCr+/
+dySIeJJhn4GkKc/rhqDOXdo6YOWCTIQk7DEzhFPQbqLcHesoxTrpBuna6na4OJGHJvo8eXaEz3p
XGbhnT2BsKWHaHkgw2C8arShjhX44Uujg6eakeofEkXhU8lpvI4O5sDMyvVDHXjuWZLHEIAcaWV1
y4bkG3bI5ims2mg3xyO6o4DAZ8QkkpYAxo02mOkETN4a3Xu0Aw7LBwRx3e/HkcQYnnLq6Rl4G2Zz
7jVh8cMrPP1cNieJn+Qka6LcwxH4HWLpQhEx65zvvxMDeIjkxYjMk+Eo4qnygaKhQyJrPySJEWwz
YeA+rxDh0LYfDviSUr+cgGg3wvzA3uZc/3pt5BBtOJ5AH0rbQGyQNbuiCLQ1LWkTQiIpRxQ414D7
Yz73wGfaNn6UOibuopnHU2shh7y/o00rH8twSM+Mq7QVIcVCIpxOIuq/Qiv3RT2RsMp+syzLop6r
9/s/lY6aN/daXepYjZe3dwj1Zp86kulDFHt+B/Z03UeIMsa5fr+/RgcC8DCC2h2GOdibAYgLZ6mA
hjlsHmEoOLv7H9RP5csgCBbrAXUe9ECtKU0nCC8pMb04YM9hj4eAKzfjKppEuMPGczAxSNbpmpxI
lfumV4w9xzlZ309Fmc3QNtPwqk1k0WF9DMA5YGMIcaf89aGEaPLQClCNtJ1lvFRdlR8dGJpbHRfn
ist6e2IsstYWnCs3TrGuIlJ7wpzxZYCa1b//2mUAZtTsf6SUtkNBYEQXy6epZh7Zs5LxPV1kNdef
HtNUy7yY7eBiqyg/ZRT1Jy+H99m0GV0NSjWuEoQYr8a4iHe2+diVlbvT9ObJKVqG8jB/537EgQDw
46BZhbkt3AIbijWjXF5++9g43gHMWkFn7L5MOgsRQt5yIQw87zsSeewGFYE+Rhwf759MQY3W0q88
OjVDbC7lGSE0UURjgq7JvaHBxMan3mTu6SUj+k/HPVSis05dMV5CT8OpX33lY7zwwtPHnLMBEc14
LUwaNWY8YuuJ2FrU8oG2LZtXaiJYCos0YwWQnaEF+bPqUABy5o0QxMpiI6o82Eq4ISeNlN+T7hA1
ZMTmtFJ15nwiOU18dilw2Nx7Wmt2yCsiOJagxFc+XO1AAEznexKxk9tD3I1c+xmdcA0s2DrdPy43
bVp6Fs77iGvmVo0kHBDMutY717jopXok1vMU11PwPKX7bHnu70+jos4g4bDElFxHGiOzLj/m+sgp
N6GyNRjHd54kL4XvJ2COlL4EcmwZYvCNTExNvbgYinaXUWd4zxkFckJMb3oUtaf7qjb0qnugG8MW
v2xvYiYDeMYGi4sDgAPR9eaKQMtonae9vbl/S9E7jx2Apae0/SH1B6T+4jlD1cJmJVnTKv1Vk6RM
vFH/bAD53pc5rBMbRW2ErvHFM+1jDr/Bt3DKbFqZUvh16mdoZZkvagnMQ2lI6YrgqxUgREH2AnQl
E9Uuj8i5xZ5a7HKLpkI9Ym9ynGnchUm89VSarm2homeFsJ3IjrlfQYwo90RYpnvmdcfJLoMGDm91
suFuritCPXbKpuM87gOzM3Y8huGxQjG0wmaqbz2gGVQvSKC4/1cru7Vfa4+mWlTLkgRN73tpBl9C
EpMIy0aGkLuZvDYzCbqSmac+VMf/Yu9MluNm0iv6Kg7v0QFkYlx44ZqLNXMSqQ1CEiXM85AAnt4H
UEe428/gxa+QQj/FKhaQyLzfved6VaXvwH58T/UeP15ZrT2KVzXXH78ruA8bSWi+7Pv+YKQ8gzuN
REUriZMVGMAOFMpy/Zrs6PAaYB2XFFZTlvzoJWb9ySPCxWM2vSLJ/O6hvex6kLYbZAlys5b7cDok
4JTx+ymLLPds1fZmMDv9bE7QZGZtTXc0edQy922oJHuokZk32RbmpLIRD2OOiUhu7QBTF46FcOwf
wQDr3777XpxdC9ETmyeqj3OBGfzJDcuXVGjGq1PbxGLMSD4W+UC4kvyorT0z8U53A3ONrTl3RcgY
wgWIEbzMXc8ROB/hSLWRF8NrR3Xo4tR4Acw2uAMNixF5FDRQjwRK9H2otR9/XxQeKGyjeSiuEkgx
IfNqG1p0UHBc2Ndu4RzGAd+s11aIpymS37IAhJnSIT2oNdaYV92N8gMVBjtOymxAiDjQiqodMxXG
+MoFfVMMEJYvs3UnxTXq1Y8oOAj94mrteGyLWKPBzx7fALJQ060f+GDZIEntRmTOOIBS1TdKd6st
UKy9TLVga7e9fzUnxUNMKLmTbNx5hY5xEJVjrEtgRNumHOSFTNbfN7ksgpYc/sQu0OI+J6bAlBz3
pf5W4vA5TRWF9wHSjmPU7d4pOOcblpj7MEeMwYWun520He7snYMLs68DlvPhSsWgAJZBL8T8T0Et
+DmoRtsFGvpuRQQUErK2iwRYib8fotF4G7vuDg7YpUOUA/gZByzQE9rhVH41GXL2UDh0FHoNr1uE
zsZmsrTW9d7aNtQkHVxB/6wc1kWTRfsAG3dJYYTST+whXKJ56b6yWbU9uNFDC5w0HVSJ+4xdRaHM
/jAgbG2niqRDPAv3MQG3o6bLN/al7dUp8+82dnBAlcgNZY3hA5s84iu96BOmx1OTzMRWHUZJKg9Z
U1jvI3iI5Y2VRv/RhXh8MIiOhOjYVmVJ89ZpbrGTsqxWkDQqwuKgvcJGphR68ZMlQIYbl3JXTG5+
QM6Ed2okkBIwzW6ryvnKhXzPzOxTzyUmi/lL0kI0uDXj+kiLew7kANsO8ci2fclot3hVg8OmnNbz
XZyQwTKputo1w76TlUXAZThSV6cdjcKnB3peGw0SXVcv5FU4U/QRjhUa4Dj8AR0a7ln06nVWaeGd
XbRzb9i7ZbE54OOnQq7icLFB9rSPIvU+TNScsQSEE+S5tpPlxMMo7H82ef6rSByawnrtHYY9ujtY
JeSsb56bkAvDmb2aGBadh4iONJ0C7ak1im8IHtshGz5YFbtvgWrEiqCYIpqDVbKpO3tvx70LcCA+
pqYzXjzrR1c53Wqo+u450pK1cMpy24qQRTmwsvXoYi6TdtjueyvVtqo/jE7Tv5pmgZ03aT5g7LP8
jUl7Tms3XKcRy6+oXIPnwNSv7TpFphasRG2PFJ0U0wDYiEPPoDnxJc6mdytqPqiGD87u4OwIB+Mb
khxEuDGoX3WL7EcRD7ccUZRhUTKdjSDlgNnePDe2vwsRrJPCT1aitYd74b8XNjdAYfrRDqdftG9L
CAOFR3Mgyom7Kxr2RaH3ZfskNaKQoeaA7HkIKBanrrxfTRNFhLpmYnurnkS+R2orgBsNeKCD+FKG
Xbxmo8PDSMlnj2KhF3al7KtDcfEALTy3tXXrwSvN9vTPv0t9NHaHxBhi2MCMCL2mJu5R0B0not81
rpONCDtxwFVirsE6hHuJG7TSSbx3k539klG67eDh461ntsKE4SjKNiNwHzrnQJlgmrLuSDWgvV/+
FACmW+6l2atPYOcHXAhrdG6mjRcLgPE24c5+wm4f44ydgrUTCdjr5SQOhaZojOP8ijgOdsefxMbm
KlrnuoVAUFfTilVN64vxG6neCf6J8xlUmXemv/DLld/9Ji0uesohyBmTgeNyHFzRDLpVUXHPDp5V
HCfWcISHnOBqEpfchV6xSbDyb8NKY8vGCrnJgdU9jUmXIxCkgMOmm+JeOpUxTMAiEyfD6W5Iedah
UMhpGDAxWSdY1HjouwdlNT+XVXKMkxt/Xz7pxArGxPlQrFuXinP2OtUAPEw62nAaOPaG+Le3iTpc
vlXfHKuUR7DMsBtlrZ/gZcZJCOEvPDtusJtmLWj5P3okgiPwMe+MmdY8og2WnykH1HWHL+tEHTQd
jxmpTMlGJtaZxDph2+0tERlbJ1TJgYBzstZCDOgRCIY3y85my1z9h/k+umqOd2OVJ5a519ruRyWL
kqwm0shyLTluSpmRRXJtKIh9+AZPaYs7PLJbyiM9bNdzKwbw4J0XQfOIabwLyjz+NrnVt2CA1M+K
r/EY508Wnw1k/eYCGW/aDnwPsA5lStFTdCwNvX6R6DV0CQ2noU3f0xbJgoOLuXftcDvKzHrytPid
TEWOuyny1/1Y+nvmL6w/Vu/sS7+WjMWw1YL5IFCVlLFOztkNQYuod8TUfZmH/tH11E1hX33RYjB4
XvmZVQOtp0Oq1qmN8VWZgCWCAm+vS25XhV/LVonwmG4OP3jD/q4r1XsdD9E1aPK9WRXxLinw9wWQ
pQ9TYV8C0fE0n+QNXY5wlfMxpIjo0nymVZA6MD5JGU3vqePLK5vr72j5TCTY/CxLu6km/GSWLQ/c
Q2ePccamicBeV8apHmrrZWzkYdmPtBEOAAxkvyPwartyvo58lYfXmGk3W1n7QnGKeB0z13ilRJsF
oKPfUSIr9bGb3WlBYNmZN2+x2Uxr+qbVreiH31ObWcfaFj4Wh/inCvK35fHF9rk6BZr9qGjTONUY
WQir3JbXgf3sjFt02IHw4ujY2p5+1A9MDv1zMXdeNYD5luXBHau3yeYc23IKferN8ttQzpt9bE/H
Omn3wL3L/XKOXIT0srRn84RKtvZoSPJHiu3nrGqkUPz+zvSVjp/dmyw2N0FPpWpxtGAsaDDyjiF0
m9Pfc1NVggJMqi8JggPZkR/okDTdEwHSXce0Bt4IFK3M5QfsAsPX7Gi6tJMG2aQxNrKZ3dypKK70
INDNhdigCZ3I+KjsMx2/2Dunyt2oipYgqsb8E7CEnYgr8ZSk06YfRfpNNeRJND8Vr3FqylvqGW8z
r12fNSVbv49uKJ8KrSdqgIWF5SW9+Y5DjOvXVJf+t7w3D9mIyGqyj0lM4nq+zD0ua2tfi5JTkuAl
VyL7keSc3HADfAZD/hPeYR+Pd9NX3dUQcBx1LMyvotX+jFHPUBiTB4HwCVQQXtYrpqo7aEcfE2ow
nqg9K9a28sB7ChONy4+AoI0+bIx5F8nUeU9i4DTCITqLCsJcD6VhD9vO5LZv/ygjUodOo5ZwbHWb
LQuIw2wgZUTTCwdovyVcUo13DOswajCLRDVRp7FPj4WfX7WAwgmCnhM8kKlDprJYXZIWM/945lCK
pqDBqNQa+3WYf6ium3w38nK6oScfR4eGGU9iNYDg3qzoBKQJnRDvxZmajwwY9X5ZPvm+bM6bZ0fe
LAcsCVR5vCHDiLMjszZOoof3xPWfpGV053FMLq7VfDV65bykDtgRHh9Pg6WSG/MEdrOZM66jWs7G
UVxkdZxLbsjS25flrIN7Zf6qDfaXhh3BEgHm4fFVpgwaavYgu6xYQ8yngnPcDZAW9l1PE25FHuzQ
QUVZpQS7o4wHYgl/mlcRflH1jN3WY0X/59lHeGTUUq/YC6VRI87aWzJDWclgxD9R8Mj3gja9GY1e
r2ZOfVPVza3Kiy8taJuzrte7VCkkSVdnHBjamEWL6aNTDTjClrb10rW480oTA5jO4rbsBwpu2G1B
5HHlana2q1JPQx1qYZl1A4JRPk7W81APG8kzwCKt6WZiuLocVXtV9gfNipHxzHiXk7dq7U4cVcsR
Tc7uHDuf96UT2cykRWCKSRY8LXPztqfTGQLr1Ra7sPZyMueEsrQ6HHhq2S0UHbwYmqB5Kh2nH0qR
63L6B0F9eIE1jzbf73Ucf7G7sX33hySFc41YAB9Vx545KstfbeD3MByH9m3ou7tvV2xm4tdclsYl
9/ofRSjWbieCc5xl14q54H05jgkd4k+oWZ/UnXn7TJdXmHTvhMmwn4wy36OfQXDjCQt1jHOlnA0i
qVs+lCXd4+DUDJw1ec+D1tyLxsjoGkpXXg8NyaEbhj7ag2o/e0OxWwjlyxA6v/NJkFksqno3UcvK
owIRqzGAp/Ul3n9cO8uPkXbDRVA1SzTgxYmUizF5VnW9ym3nZHpV+7Y4sDQ7raGc5vmqmETM4VgG
bOLxcqYUZlBtZabcnkQOncRv3sgWsZGzqTFfPCfLd0w8iRY0+3XY0wSHuItOYb2rZG+dsPavgrG6
52Y5rDUcpD70SoZEczw8O5KFehJJ3jyV4fRWV751LQJI7ROhn0GBBpOi3BLhEitGGeXj77z1W2CL
cl9SikihLccjI+xQcqvgmfLi7rkjuSNt7leuTEzlyfDdtd2bkwALRVKxdmx4kVO6eaLTFo9C7Axm
MCsrqR4RocI9IRyVS3WSBuGmMiyMfdsMr8FMvChiYwPL04JAlhPXmD9Jx6NiwZ5cmndLTe1scIyF
noWbIRePZi6ctCtp7f5alSpOUztNEl8tY5b0ptXIeVKXYBaccZhT1BtKWkwSX+O7ZBl7xxn1zZC8
NpvvT9ffe1WoB2vDox5HvDsxgC198XulrXXhwBFvOuH7W0e0DxWIjfLNcO9IxaLCEaSugniLD8Ra
p8ytC2++DbJsQBy34nMEnRNZnsog3cFun/326dq7wX2PVyl8KAKKxJE1LWCrRzPVwTQU6Ade/tZN
kdxi3SUBzv54mKjSG4cIKA7bym1RULNIfvZm+zESHTBhYKQp6RX4HvzTxslUsy1ivqTq+faL5xux
IRez8UrulGDM3iZIztc682FAGOrO/foDCRYLSl2iaBHcwu8TnnJdFGuOe+OGFD83l+zvbd0GT0ag
nQok64MoTUY1dWWzOwPBp7defDBbtjmWMKttS5h4Z+YqJCOmEmgy7sOdZX344Iq0HtCt5WCx/OKU
fXGhAe5F63PiwqS3N5oz5ds4C86dC2D7tx6V3jHUkD6cwfBPqdP7AA6NEusNmNkVziJUbFbe5gPO
cHdE+fJ2Q/5lzqKs0b1ZBlCTrMoOabQLonJDLDN8HslMLhoZOS04ZiyPjpevBVa4J1B2zzUHsK1M
yfjWFmS50YR/1WfdV9mGHKelTG9h4iXgnZW2ISEBeV2wpg6YeldRZVgnyyzfmJ2Ue/pcA9hanO5d
VpYNz0XmjIlUa4cfzGX0B2CeSs/otEubg4MVXNgjp+EQs1tAyZYinObru5E5F5p5oR3pBCDDbxjF
FtrXvF9NMXewOzD8PtlaXhs+w1jMzJ9JXEwHbFsr2yi8W5cFBNqQ+46+q5CMyvCYwAonfaPwHBbi
4vhgitkYWRs8AN1KMQ7e5kQyWihqhQWy1IjH9OwhDFM+0zevlvDNpzbXfyM47DQqBD7qtB/XMIjC
dSHakEG7ANDRRfGhhoKxibLWghuDz9DiUINTmNczKfFmlC1IjqH9RfpZPyYFMVvXtyQppQjYSKLi
zeCG1iX7ipAGV+Q1uAWUrdjvEP22YlntfaPDE4ilBXlCIzDcsH2t+jjaL2tJ04DidD33K2z716F0
NTBrLZXn2NG3jH9S6OR8Hkwp9sszJzHT9hjImtmEeg0dOyEWDNp8oslyuVjsOMRnaLnZevmUMys5
SUc4T1KZX5Qm+Puumpe9prhGpRPdtIiDlQNDYPGBBQaRbBEUzL5DjZ2mXzpQ3aZoW+euumRxujIx
qiZbBGHmAHJrRY566vT8MZRsvjgj3LKo0S/2Qj3o/cNybyPo95sq6IKd1eYkGHMPi4Bjv5mV/qQF
VEMs6wwtVbek1ahMH8z2sjzUGtOpt6IunonBMLvPaFiPe06m/OapiVyAl3HzCBptUw1e9+TRe4Cp
YqgOdp//qXsx7WmMuTFY+CxrzBkBMXQuS9LTWuc4uzyqm21ptwSGEo9tqCSrFnR+tbey9qANgAYK
fbROtdZfYQr4pyB2vhR+j5U/4vrLMvo0HHvKr0xMsFWVEWCVDJp1ieGcy4awGtwz8spQ4mddFfpQ
o3805tju9cIHz6doCfbG5E9ZueGe+ia1kmPLUaSKL8ulMUXTwVWTcXJ83uBikq1B62n+ZDwt56je
Rj9RFS2sXmecVOR8GVS376CcB5tFXY0nq9vhC/rlVKV1CiFPIcZPZ/bFm3Ge6BBA2S6rcGWxhUzb
Jt0b5hCslu/VVa15zm0GpGFkBBcLIApugXLgmeb+oprZf2K/oPUs8vOUpbL8V20Sir5U+qUo30ih
cyQNahPMHyH1cJeHNkbqod0PUf0dr8KwY5lyQHwPkNhxFlVtccyZbW1EpDmoypYgCNlWN79rbrHF
hLM3vOoE/CRbmxljV0V8S3CGYEPBxa8cbIFpUP3qAht4OP/iuqv0d93kHjNk+2743MKmPBuY5k9B
ibfXFQGyIQ6HHYJXv0uiXjIZHovjYiG0a7P47MzuEJpNdarN6lallX0u04zyk6LwEO7tl8GqjReN
q3k9Gs1LU8rxpbK5mqJh67CmeH3ffbPt8CvFjAEOmv2laWmHemBVYnE+NYH1vmzClktWSKLCisN1
aR/CLC9OfRjnW0K3d2XzTFsWisDtsl0uopMyig+Y4M0tL5NNkKQJzKOiOXqT8wofs4BaOX2r2Hpe
LQwtm4JqBjiatAPWwcxCCb4pYUPeiX9gtDJ2TuN5G0Cd1MTZcMjhbAGA7JgKUPcEv21t45fa5jNn
ujbD4gmRivV1jouILnsJTMFsiXK+5xKP4LqvPG9+ruAL1IDldQ2oZi2Mf4QZYDdk+xyDUij2Xm6K
DZ7KX14dljfy0qCGRue4eJ+NCaBu5WAvz2IFLI84EStnT3kkIvw8q/ei4JyVrK+R5/6O7BmkW+Bw
xFoVF157CwFSTxTrcil+FJOjX63v9QjXx+jFmpwBB1JJwbCiPuuw2E4oBwlAPUUxSgYdLUQC9Wtk
ajMc2T32KfVeyz1SRNHRqTRimuhCm+VzKwCv89bLExNZWgaz8uB5vvWT4cyoqg3tzOK7G04EJCWC
i+ll93bC4OrjqeBmi4Y1VGf3Smn4vrDi19CX8hLPvzSDuy5V2pwpag2utXPC1vYRMMJ8jnq7O/cp
OKh+WjfJSx2Jl8UBkbohUR6cb0EZMIvVUTjtRK067LM7fWwvi8fBb+3xUlvflvOAcl/TEMx6JDgh
LGcGRILZLJW9am6zHagF9utzaFvxyVf8fuqMbbwY7ztE/muhq1dR9eZbHVRvHM2rrdsG4aEbiKTY
hHnIUQ7E5/2EMwCPf5pA4cTtzSErt26gv7EZocjRDPxzO3unq2z8Vsejvi4RayIvkU/d2H6nKNR4
TYhnTWFDwXzX9bsU2P6Zra/aCG+wbhSzdyuYI/fEN+ur27UR3sYUZBeUksb4YzhNfqlETguAXWo7
10NwqARlP+RzwzaBEaG73cmwg0fYyrNgPX3rSwC6BmaGSx1RJzBoeF39oD5FtL1UsQKxzHBjnKcc
Scxwin3ZkP0ZcDTdlwedZaM9BTJ5FlHwSNoou4hBvZPYI4wpp/bs/hpj4TxcUBcULICwk9tOOsbG
n15yvU53gbDYfs2erio1qRpUPcZG+wCnYwcgHVtL0FvnkkGyNmrVW2757iFGa1P+9GsZxSPccLVF
3QnuIU5VHcAV+8wvClVrmkCxkZXvdZhuRquf0wJxSHwfaR88I5mRafKQBXilFe6nbAKOtfRCVajW
x1zO1iblge0TIHY4BX2YDSS5daa1ciPSrl/LeVRVDln9pInxQlscVS2oZMXURJtxMqDyWwn1JXpx
NzWzw2rOuTjqmksXuj8SIuWMb4tPsjzTmlvOP9iGe8m6CSbE5DAcN9l4eD19Fwzl/KvDLG7NEKnZ
NgEEnDaRv/3cafdWY4b3CSR7xv3hO775C8XHoEIvswq+3EHhbsb+LmkyPNpdQehG9YhRHP8vyRAc
Y81CpIL8sV5y3gpX6GpgG8HGgmc4oG5KaytMH3Aumht012k7sjfeUHEMJUKnVShyudy7KALsCJyh
ye/4g7L8YNWyOueuZX3roqFcWb2ln1MdO61mG8k3s+enX2H0+xp7kEOoSyljoA2Kun/xWPToW7DM
bdcCv8sFZ1kSi8EusWKw11pSXIU1ASjWOcDGJUfa3OSAWbGCWn7/rHmd2piqMz5FNX1VHhjH2f5i
WBr+saYzVgYjkJ1fuM0X8Z0BSmhYXMtRo5wu7c7BMDGq5LuvfI/QdylsKgfmr69HBhlhHnu3obtE
QY93Q09JpmPiKPvA+LRg/62a9IVSKu9M7P1EkMDbTd3YHYMhfE4rjj6BWjx2ArdlTrYZEvxqUUID
CPZ3j6FW/47VxH7oHjCxboTDv7y40FCfyh7D43IdhAmH9rxy02PpJZjUXas6jBJqtN4IoOedcSMN
Dr7y5OtD96L83j/OXumgSzTCfdWcu2c0BaYWDlz+YigiHGRrf/NOtH1JU+ueImYsC15+7MN2PNsR
QGhRYB8gNrY2Mha8Rc+dGg6AnvwlVA36Ok2qz6pTf3rOXXcZs39uUkvs7BYZhT0rTsvOsA8Cg/Da
zONi5VcFwhMew4tfmQc8dT8zrajXMhyDcz7BvmsS6CFwRWBxIFi8TClSSqLJAOS5yc8JFhQW2g9o
kNabArUy9eZ2dHKHXii6OpjIP0OBeoi45MojcvAUERc5FGFmkyMbPXq/TY0ly7jJNLdvxrwIRkEK
lp1ZQ8BALe/utMd19eBc6rpvVm4XUwPK1hN0NkF0L8KTUtbuJgjpIqnVq48AeW17OPt5zwClLoqj
aUzq4UQMLkfGstmgzhSBJHDiguRWGeMGfHlzTtCM/nrxKgSVo4E+VqY4pDZ1DCbQnoWIWPrplUEV
tTD3RZfxRka/f4cBE6OebS11OpjeltmB4iix1uecX4+14O9FHroDs7GymrHj4pcxOR1atdTfyRLb
mzGESte49tvyvWoqqNawspOdPgycErusmM7siNjcLs64KLc1gC9sz7kPmhVi37QFQCAPaZ/eRqVQ
b0bO+CsFKnhv8sSvNIwwUe+kN+3LcjUUxtp+Znj6o5ypRpY/FogwVHoHvZO8UBa3N9LuGOWJd9bU
PO2w7NrAXIACakXRVQf3cpe+x9rPUi6xbb5qmXFoPDTRvGY44RDeW4Ru5VKDSVGOdgJ5r707NYM4
Z2TpBpIR9z49C6YpyJUNB61zu0Ot2W8OjX3LDIrsBiaHWe6yNf8w0gR1sSqOglnv4EN20SkDq22u
QckV2UjW5KD3OUjMOYA8y71v5Okylb16tkNdaC1nNiR9ZDVZpLYZdQx5EDeWLd2yPzF4sG/YGGIB
6aCAjdPU7PX5F+Tgr4pK+FuUGC96QehXG0gF05zLrNWSF8i1W4kp/aijqK4Z4Xo3x/W5TWcvojMk
zyFFUMMMQGzjt7Ib8dz57bEJgWYGteRO9r3fntnJF79QpxRZ4TXzZgWUBVyoeKVEMN5jIjO4DDrz
OiAcRKg5NA4yga5P1Ty+mAa7oQ71M86bX24yJOe2bL/T/56csSeAp5FDxfuYsuYpnJWXGFOYiUe3
oDRyDcWWUUH/WZKq3YZStEfbmqJVWKXhU97Hv5aZTW8Uw1V2fsD2AKRmU7hYCuRDK8yHpjwsvxjn
VvlsG+/c8ktjeTjbIWMJAeVvskrjYQTyl9v/niI9/OmFzVM875balkMQyMDys7XokJsPhYEf5Vy6
ccqABU4MtJF+jD36AdUXg+kR7kdMzNnSqV2cGTClgWaS9CxrZo0ytggUZZbaZ1vZf3BrsbwyKcbw
E0HimK8kyqqKrSKxdq5nFyYGqHwLW4ulITwMCdv7xYW4WDc7+jlT/JNkKIOKJW9uQiqt4rF4OOd8
QNFS1MZNfy5Us+tdw7iEdtA8AFqDfw0wKrkYhfqRLG3SheUegRaYy+y4WCr6ggTk1PIY4yN6UKRd
yIQDaegCIFdP2WwjhqYWXPqq+2AJFQRRLcaTi42SkG5Cvxkm8k60/QkbbssObbbMBjWFKxnW4xNK
RYEpy6FoZL4Qo1ktBanA94EUutK9jKFJTANIJOz8QZOUoXvlpulDgx0FYwvikpkze39Hargpc7Q2
GJ3cvz5y18Pr4P1mPeRwXNSIUvP0sStx/GC8ao6BiC61GHqqtUrzO5gQhPzxQBmif4Cp/4WLmIR6
L9372APfTEDDrPpUiy5mWeer1AibF6cyfwet/tN03fgqQl28MVD/6eljfHWDT+G2zmPsjG47te4t
N3HmilZp4NR+Lbefea17kr2pLX7S4FBcJVwTVFb2DqSi9G2YD2+tlUCG1TO5SkUV30unehFV661x
hf+xhiEhmdG8KGDQ85ZBzzMOB7OhvoEAvcbGJa99fl7uTIEJcp4Fu0+ukZ6WxUfjSrTb3LxWUZz9
/ToHH5c5Oe4ut4PhsUzJU7bixCocYmT4iFc9w9BN73T4K5YXOtk3RhCY5bXP2miiQ4bZYRcboqad
qUMY1Do87PMHi2G/p2qg61/ihjNOTIeNH2rf82R497fNINRzrUXTdTGCL7sOM4WW/jct1UX5vdJX
iTAPXd+CvfFNuhJqItgmYvVTNcQ4vef3PSoNH7FO4ZFl2qugJQCZD93Gm6f63Sg+tdjfaUV3FIVT
nqn9cu616yMbUNqaW3DNCjvgBkBJunAUmlalGfdbMzGNU6GAJQvJdqJm6LUmAcZiivB8m4b4o3CD
9Mr4kOIqvR/ONBY5RVeelsfq4Gk/9WGs98OMye3MEZfH/KBqBnaMUYrM2VaNCcSqf07Y6F6Xt2Go
btobHOXwWzMJDyCePVdztZ6Pj35LI5bK8g6CkiPPatLTvUNx1TZ2e2fn03yyCfLGvvd4J+ftQDbp
2IQmtWlcBrgqU6dCiJSYstMcEq0z7wVhlWjUvmiOyD6Uv4nGNlpFZlu+RJUXbSbaz/H2wd6ifYU2
ttjr1vgSjj38OBwmxpug4eEWcWQFxhbcivljsH+6DJ3uiakYhtT4MtT0gnEK16tOahKAz8Xw4j/z
f8p0MFW0lvXMg7t+eAqihUnnJncAxR1UL1TgUxBBqiy8DPZL0Ij4PiVI0nZ1ZiVLyBxn9AgBr0Nw
Tp5yprNUbMu3uj/GeT7Sk5m+4aZmZucSmoBda1yagh6SAXAjQZLJPwYILXZoXvDFt7vC4jBYJio/
ptF0TmkrPOd/VQ9iQNOHk+GxKv0HRT3aa0YpZ57JCX0YQIqr/7GE7IBxYsibvZng915zPKRwDfoL
t0eJWjEam5zy5fWANXzdyC57pUjxrEo8rYAw5TErI/1aR8V70/kEqI3k1fPG+JKkMOzChLMM04Ty
amrds5KEfzwmcXu8KDZYSIOJih0/ElIKr2Dq2C37pyY2o38mNTxvt5wMMO41G7y40SvYhGb991o0
QoKQFs29256vWOOKQiOvC2cdJ8m1yXTtCMSea2s+AXXECnZaQ449N3gwBZAHjnWRcRJlNqHZw7jX
e6CQhRrrRw465e93UBj/gediodA9zVoZBn6aZbl0Wp7FyzWv6j7fBSxZawY0wd6LZbLHmrBNUvU9
rqHTGhlEEDAp52Vr5EJSvlBxltIqhZ8RmOmwUnpsXfIGGkHkZWof9aRbOO280Wtn7ziaaAwsM3fv
IRVY68aeUzRJJO9JN9pUYgTWxQN+i4utO7DBbTd9Wn0bU1c/ewy5lg3YspDJz5DQ1MrLxujJqdnZ
zAd4u0HKzHH6YPvRr/lsRAdwom10zB1n3f+MbcD6aY3jWm/CYbcc4kiW6CsbxeMRucWHhdvMtpv2
VIVnd9Iwu8TbtLFt2u78s5FZ7Qv7hwuiyqqbY0i6hvASYUBjyOfpDOjKYh/UFzkM9Q49KsVBjJwc
DNoNsrO2RUpJoLA8tZnxY9mqZm3xFGtZv8+F5207/Rr3iEaypSB1NOBzMSb8yFKHCEvY9GssdtyI
+SjvVvGe8zjeuCJk7mHlr+bg0Ahklc5RZNJdEQRpjlocfxm+2f0sm3qtuYSmDMt9xqGEeAmpc00y
4bepsvRO5U8fVTrEYdns7dJOfep3wmOkDdjqVZPvLBwc+6mbLqGEh97DaQNJa20VgTWKZFIIuQ05
hyF4TVqRPGzticHatY2S7JeGoQS88hSe2nbk0JOxF82ZVvhxFNyGSmtWum/+GVVpn/XWV7B1i09z
CLdRhTSgY4JyHOpI6rgtNuj4nyqr5pzoeA79pNovabv/R4K90kryX//5q+jyth6ffwdRkf8b5Otf
QombH+2P//idt4whrz8yvuq/p9/1zx8RvVD/50v+YsEs/R8zxgtylTBtguf/iwYzzX84DqQHB8IV
Acblb/5JBjONf+i2A4BOeBjvLEcncdoU3QwNk+4/qJqyDN0F6gX3GgDZQmQLfhf/JE01/+fP/0qe
kv/O/iGsSvhX6niDLaJ9Dq/w36Or46wE/A97Z7LcOJNm2Vdpqz3KHDPQZrUhQYKD5lmxgUkhBeZ5
xtP3obo6fwUySFrFunObfxCCT3D//N5zlbpLV1ZccCsZWnxCUZiV8K4rLbLWbH8H6koG2W/C83ZB
jaJCR7BUkT4w9r7hSCMOccpf6SogRmQZFeWOyqiae91SwhZZctmJe8ncNLpBEM1otatWWlYQkW9E
XIY7L+Gaujd0XB5Qhb/1w3+/7PeXk38naRxeTrFoKFk2Ndk2lK9c8W+W/ylLpLjKZRygkvlqluNV
QCkb2NpVYxlvitbeo/p+8vIUPG9l/kQqeKEOhwuS9tWe7M/Tf4x6MPH/41M1kZaJAw4DGJxANYvL
6PeWjlgMKWvFwERLdmJm/Vpb+W3I9q5u9XZJ5hSVKZe0Z5NNZh+Q7p0tSUm85Kv5y0fQ7gSm9y5U
YJ0BVTDb4iYnUSoSf2CbciFZL4qGW0/ia0ji+uCz9ayy1UfvjWkb624+xbiQlRazR6Q5IQckOLoY
LkLJJWbt+fSrHizjv70p0k7c/AraW01QO5phwCC1qcTL+GIld7q3V3pfczXxZIxkk6ch3wUp9tS9
8M/09r+17+Gp9sEKrKm6IYtZSDxagUjD4iBWtWzdRoHXUrNN1+OEavr06/2OLaAjFeaLbMDlU0zL
UMXMMW/miRLqeiNWI/YuCSDSCoHssOuIXyLxOtpPB9T1//iROnNd8DTDRgU+GzskaemN3GJiAXEK
BWisBLpy89ZO4ffVtt4jlzbzM+0pz5aGw3vqiMF0TWZ9olFnxmq5UG3CKGtIHQe9aOLtcsV47MZs
jzd8D1r4Ojcm15exd+YthuHTb/yHMWSoBhAcQ7U4Tn4xy75NXTMhmIA8YbjtKfX0Yhg2I2kSUQbi
IYrUx9yQbn0zW//PH0ruMkuipsmUo2cDV/IGTxmNaIRngLVSedB1XrbrHdS6JIGQDD9pxtlmVv59
thgMV26NYJkhD5sNJ9sbG+TiOIwMrfwhhVwR+spVHuIa8AwyqFAq/0QkzCEiiR20TYa04cY2PDOm
/zB5TIhqFt8pvjjMn98Xp0IxPfhlCX0dDpvsEL1mJYyvPPw83cK/m/W/5o7JgyyEe6atsjz8/hxL
aSIBH7ZfQfFbFsm4is1gjxHsMJqLDiJvpDilAoHzX4TOP3wHdO3f2ljjf6zACguDqjKwfn+s30YQ
IrQyWoWa2a6tnBRlSUr3sXzdGJ6Hr44LpU42txz9rmNkXIxIzj0adpM8bN6l9JYWH7iZL1SOxxHW
ZO+RAz/lYF+Fb5F9kHL3qHDyyygkbS1RbzoowgFnEfyeSC4mSTwab12r3tQ6MP9xsD/kQrnxIix6
Mb7y+KEPsp+VHL+qYfqcy9NLn/o/Brwnlu60ZvzglzoMK+L0AsKjlk03oHXXuYgAzWBWI1dMifxm
QoHRTJQZqk+S5vArDzuYtnl6o0+dY8U/A767A2IZ2wpfFCm5tuPwljLsVXGQpdpLCbmqjRJJ7sWd
KesQrsZdU2LmgUwtoTks9YokE6J+JkSY/MZyUmpSpBB+e9gcSvI2AqRzPqmeh2A4/0pDpovRvbos
DmU/6r+RCcFQeegrZJWKZ5trI638VaKVFKVafQfH6AHBDDGCTXQzlAHyqb7y11Cyqj1tGOMZ2itl
KO8DDsOLkaVrm3gwQcviMezLlgu55HYwUiC/qrVUxOEkHXOu1tAT0glteFEKeESc1n/16pVBZsfm
AKLqa9hnDduDJY6/LQLO5L7Qnrh+tpAM+v1FYxDkYav1JZ35Kx4SdF0oVkw7zw9855VKqCnoefwv
g+qnSy8l/Bu0gorKyGlMsl25kMMKpWIByy+DyTMBd3cWWGmSFfutQjWc5AalWvVCutcapb/IPcBs
HTmnUVSoa0nD/qgX0ovp4/ppbLztcFYxzKsute1i38foXYKE5M9QrxexX3kb374mvIVCZWzcmYLQ
TKlBlKcYHhrBlGtqvWtvpsHe8sqqg7GgXyFO3zeA0p5Vr3zhtHIL4X7FLQnm+gDKHwqgbR0JJ8zj
u8Lu71XlcRik5l4ymo0SfPgErnH9IogVVoZXbQJjp2fEcAjMP0tkMYKANqKN6iuqp+AeADM5ZWf8
KjOTDCUgBsAvop+FDZjMonAmgZS5DuU1rCRvo4XtFa6+pxYXhTPZuuFwj1s6qWe6UJtDB7LoY2aP
H1prP6G3lzcp0skk7A4SGjZCzNUkhO1RT0w5lGfNpqWhGrPrdwpKhoWn6okbCfnNbkC4izyhYq4Z
1wMM9Ei9tRrA9j4ZbRWHVLcsOOJR/rTXRR7AM6vFtMEbxGWzQJwn21UP9Tp12eIQ7YpSf4Ue3VJt
YsVVMV6GXIsiSxxes0K580wq3WUUT46Xg+oWdmety8ySGLOQ6FtctLlZFpvQ0Fpg1CD9xjG8jS0Z
frwX34xFp7mdIBRS7YXKyC2yC860CzT6DRoHruGQRaDT5tq2IDPCrLcKOklRp/qyyivFlbTqdcya
Jeb826SDZygAzrvNZd/glsOu/hnoYM+NGvtSDylqkAtqDAr42ymyS4KGICvogQw9Hl2ZwUYTEuIb
0PzrFE85f/GCYyiBVYn/egWFb1rVnQRApsFOqvsHF2QG/Uf8PCgRw5Qw69zO7pBPA/sGyIpUVHcI
PuQGpcUe5w2/FG9MV12t3yVGBTBF2lPBDpaiIR0+5GZmmUsw9iM/h4k7HIjA1EqEQsm5k36YRXJj
9THW0WhA+hOnl6xfzdY2VgTqvuDMuCScr1l4L1mA8DvyDlBAGdmDNL5wicM1P4XwXV3b48MYXje1
xkyGqoZdv/WWIBfRVwzcPWKjcEmwfs8ocnd1Ed2QKbdXpvpH8AN4G5cAkGEAVNpx8YA5itQbTlj2
XiE9YdVYChUoo8LY3aNXwqnyEhCdvejH1Lv0WbXujJTIGZ8138+SGkFCMWxLaQT0y1UUfxBRWCGg
Rn2gyouHveVCvRlwylKQ0NXAXPkcE9CIG/n1GOhARjycsnh60Gxg1w91Q9mEoAPjGEcr9/HSna1I
eAx9YkzaQrgd3uC9ggF5x8VeV9YBaDJKEmqVO6aGntl6JsiOAPSCZM5WIWkyGgAeJGIMFrFqPSl+
s+4t+dmTLdKaWe4wQSMFoQrVrWLF/GztdC8T/cF9do1Xh4JeiJYXdGeGbQ6YMfklNskAJL9zwxOb
yYqFCnkfsWJ7zsS9Q3wLcd7YTX62YX05KB9qqDZX2ZSvlUKH6AkZHvHtVetzsxw2iuOl010TFc99
57myFNzHifRRRMNSziQwC/19CTcKoCkB5fVY7LUmMtdW0D3AIgw2RWI+14k2LfLIQF2kvpXjpNGn
+TOhB7ZTlyn3vakJEihBaxRG2o2CE3xSETIHw8VQ4ooJsd46temNa0wxyMgF8KGq56MQdddBzX/t
a/UPrbb3clM/qrJcMEycWjOCe3RttwDILpUKirGc+B8HcMuouGMpCcI1lVezh3iaYyHSbDO51T2+
siWUOiNJCCflK7mIiNFgQve7sol/hWa30WALcMp4x8m2mvBQchWDZPrdsMt+pxJkkYXkzFh49evE
YMiI8TPoUwDULdVLqqNEY8fKg0SU0+b0Lk39ty2/zrUR+26glxw3UNj8vkmzTTtk5ThkMg0tpXLI
ewlQhfXU2dwUeAlxPAAldlV1EGVL/rCTCvZBZVUDeUzGi34Ub3nGKShhzMH0JJIu6ZpNwwXx1iQU
hW1KdmFJSHWV+mVqsxqpXfCeigSDcnHXJDCHgiS5isbxk3TXeNdmxDuZ5tvUpkjDcUZiRJYG7snL
bWhW0lX58vX6/7+2dqa2Jhucr/+1m/+36trlW/IGw/035v7XP/m/1TVZtmHoyyrDBQn84ez/H/+r
/6yb//oP2/5Pg0qLKUyT/b4Jt+pf3H2TipxMOQYFEx9hwjD+qa6J/6QQBqPfNsAzKPxjeHmzctqp
8trvxypJkTUTQhQApd+Hcor+FG+iXrt2qd5CZHQ0QNMUL7bfmuIPB5vfKxH//Pzhsd8Ox3WBjzJj
I+IO2Itz0lq4NN/J9oMQ0dr20t3ppxyKC/+Uc/55yqzokAMR0siMg8oY6lhVTHaa9s3pn/59yv/z
03TA9xeImyrT+r5tXKzMHlLUOv5M2hujGPaTeSVgrJ1+zLFuOBwLv7WTqY1+HRglqeG0kUehhuy8
xZhVq9M/f+jNPzXQrOJkB6VK/hs/70HssZD9JOLSBrmr5ucOsEceMDst20bCsTYFjGGjG5S42VRU
vumiPVNrOfL3m7NyBydiz7QaDMF2Fw1rBO9Ex8O6XYd2WMJeiqXN6Xb6KnH+oaHmjMluMjWFWNLa
xVy55YQvVU72kb0SGbQaFprDer5sLzy+5YvCQDe4sNYppQ5OvI5xpquOjISv5IJvIyEtPE3BH1K7
ZaA9R1L9yi6c/PPBPf2Gx1pyNt+JZssCuUATpGvsfwFeXpdGOzn1IL+0cXtm0hx7yOHdvr1D0POZ
y/MGFZVNbgHSYG/COKE8cZj5y9eYzfjaD/yeLW7tdgHVzTJwiWbf9JRU0Q6d64jD2P3TWJhNfbBU
6pDlNFXRSNiaq9H3N/oUobhXCcXdd6Ws/ALmrOFwLolrLw/CN5loJINY5R1yXxT/mezrL601WK8+
2gPCY2OxtItU7KI65Tgf44N6G4kJubebHG31YESPoiaODJAFAv8YBKRsd9tJbSTH17F1VmWcuKEv
hbuwtnzCUKRE2bbYUg8Sr2mFmK7ZxuirnEHCq0jkrn4Lk7q79lFl7/x+GD7ChPDeBYEcBECi2zUf
JF3KL1SvjpD/S2W8KAOjfmpKb7ohOit7+qtRNy9XlrWuZNMwYOinfBVb6OJh9+fwQOszgOIjXwDj
sHx/G3EtoNzYVEDRtzISVrnGARSP6dXpv/73kuC/vgGHbcD3H5/gj9ZpliF3VI0PzMWfkAsuORJ/
xpL51tX1oycDXLeLx9OPOzZ7Zt8C0cVjZXesQY2vL4Phc2g+Vc7ABJz+3e/PPgY5zhGge6wwlfcu
6ambeVcB6nti086Uao90hjn7GNSpnFYq9im3sK07tMuXbRSdm5R/npNzhGqN8ZlUVj4EU6suDUkm
hI3sgHP48iMtb8zXrQmaJHD+2rU4LJqE2vNVW5glN+hSeuYFjrSNMVu4BjKAp7aLWBpLr9zniB6x
VODJOt218qEP/7BmffF/v80DRcqIySx9huo0QUnMcJ+z6ySU1iSzFCUQObZI6XZGVYb4kiq0LmFt
3mHLN858QQ9N9ac/YDZ4Y8CtQ+TltQvN4hKK+oZ7oNWU23+3zzBmYzdsewQSKf2PknZdT5xsA++n
CMTl6fY71juzkRvVBTaGZKxdn0i3rqXgYJ0LjDiyE9ZnWxiMrhM0pZ6FguBFz1ziTYdgxhGvdjCa
nJnaR/5+fbYMpvVQyXrMOjt0qCuNiyo60zBHZsZXisK3ceWhM22hdaEoyZR9E78SrAvmDLWPembc
HGuew4O/PQDeoJaOalq70iRfZDqRuJ1/N0zSjzbJLjT8mn/VwfpshhtCnvSABDq3TMtuMfjVQ5CT
B336x4+MfX02t3H/87UGmOvGAI3FlN0PFWXOvMzOrB3HOmG2IcFlqkTaSBuVfnlhKu3eq4Jo2aXj
dV/F93/3DrP5m+QRyeM2H1Ivfy/jaTENr5wczjTQsReYz161KPpc8CGVbWsV+YobwrhAt0uNqj5D
iz82A2YzuOgAQdcIplw2NIag7iePZ1r/SO9qswk8WpFSmikfB3jYS/Sr9DW0uuhM0xz5u+d3q5om
EhLLaJoKdcDCajKyOoyP032qHDrvD4uyNtvAoDevbE3mT2+oL4Oj0MfR6TB3gt0hxVcalOBWrZPk
HVV3vImrVGwoQVK7JMRpA6u1u0e4It5GC0ZUE4FoaLCC7SbsYJALrNT1PbnbT5qvXNR6NO0gqP53
wuPP4X//Iwb6ro85MmC02aoA1CNuDJ3lvs7kFbuKFc7CN2wByGCa5u+WNu3Q399WnrbqK8r3UwM9
6Fky3oCxc8kFMrqxzgycYy8xWxZiZVDQf/eNi/J4EVdXhl858RitLBglpzv42NCcLQzZ0FsEKfEK
Xh9aL+Qmy7sG+undUGb+r9OPODY+Z+vC0CpCpjbduE3Q4fvTtRKYtt2nzumfP9ZGs5Uhs8EWyzEm
h97cd6R9l22NuLchmi1en37CsReYLQy10VdyMkTwabkNTgvdAQt95qeP/PHqbGXAQJzHwUSRyyDH
tUyvDCxAk8zkGLW/6+CvgvS3MYqhEL6O7zOE6gNO3HP4sixkzJqn2+bIx/cr4+rbz+M6xo+ahY1b
Vu9QPyGnvaoDCDDvpTcfTj/iyBCd6xq4lkjrriioow2I51v0VVF+Q/7Emc/WYYPzhxXuS9L27Q0m
CYpC3aQN10T9+OylsbzxSJJ6EiUiiKKJoGwIT77w7bw786E51umHcfbtiRG3lZ2Fr8HlTujd8P1p
YXg6nFdfOGVJjtnpZjvWM7OZTUKUOtqmgWm6AvUhWtx4b0ZhOxEopno48ypHpsZXsum3V/Fs35pG
xWZfgTFzUTXZD66JszNvcKydZjO7yEIitBraCQ1+pz11tbcZ2h/g8s9MjWO/P5vXA74eojr5fYnQ
nKXQMlep6mvEmttS7v9uczqXCZacmzQvO/RC86LweUYhwn36TT39yuDwnu7pI50wV4AayMiaQvAM
ivCYLsP2PTCFe/q3j0w+Zfb9VyfsTP3h74/ya5Lcl/44Eqb0cvrHjwxR5dAx30ZPkPVgdrHquDU3
i0UdLXv5yQqBZOgG7IHHv3vI4c2+PSSJOhkiJAVs3YQaBTnKSqf3Co/8YuyyN4ilf7mHn2tfAxUP
JbJJEgfw7VhgfSovcQhFPjMbjvXybD6bREZMAMcOPaFfaHa/hd5/ZpAe6+TZF5pyaAAemkpUI6ET
G1MHHcEKI61zugeOlRaU2USWOrsrUZtxNsa299Jh5XCipDId6MLKveYjt6gmkOwBcZk3chIRMBHR
ParwyjMz5EgZbi605BIVMEdG16j2QnvD3Rj7q4lw1dyRagd47un3PNJDXyE+30baGISFVEXsRDSC
ZHaEjdkw93vlTCse6ST58P369ut6b7SJFND/Q5/t08j4hTX6vjTbu7/742cT3VYGz2hGnMs6ysye
Q7tTFqNx5m8/MtG/Yuu+/e1h2uvEF1McsSJ5PaovfDcWecDhTYGECr/79CscWc/l2UzHpwehoLBK
t6lijzCmGogiltgNLs/mo/SJtD39nMMV6p+2DF+S/G+vM/WJMkZTWLoIiYCJE9AgjRtijvajL62j
QV/ZYfJskh6WctvTxdiV2+rFLh9PP149Ns5mKwFGvmRScM+6oolLNFpKHAFvrbpgZee2D91Rw8CN
+x8PFVBqoCqZMqVoGwvi3zBJvCTgUV9j1Ou/oIKl4IMb5aYNUnGdlmiRRiGIyiXWaAHYk+1ijKip
1bofnaaW2ygM4fBGFRKwMMJ1KU3V8KTZlopmtxNob3zjyVd0gsh7e3oqSiVwBWKf8kwPH8b6H/Zq
8myhyio9nIJgKInNC/gL8uoRE9DOI5s5G+ObqR8Azud/d7j7Wsy+dXKhp1I5ohVyw7AxVooh/UJ5
e5uY8q+m9n+c7spj82K2AyG0BZ1wE+BH1cMe6CmrkaYH6SJNINxLpE71shmfabuvoLY/NJ6YnTVs
xo1mhYI8Sv89UpSFZ+k7UwV7JDSiVjkX+0TT0XUkHjlDN6FOMpc9OQ+aHzlSQqaDXhANVJ+ZREeW
s7kQRuVeNitAmLi+BZXeV5vYIfQDtbGSnP3uHGleMVvTEEQHQUt2ipumjbQKh0TejLYCAg/Hww0G
lHA9tH61qivC0iJynMhdR/PYIYZaVWKI12qf6W6coEmvNUt5xqkbO3ZvmO7p3j+2jswDgAOtKtQ0
KrmXmyLDJTTL/ICvVD0ZBogeLwuiTS7w6oR9KCcL/stqC2M5co1cJ9uaqZ4t1EiNznTIkdVTzFbP
CTkwkPuqRz4ZLjyQUaopKFaNGL3fzrzvYZr+aQQeFrRvUyoUahcXU5W45Ij1Bk5TcmYWEtl9PyP2
mNeSXRMIWuJ6+ZBoGc6TMsHMaOSARwihtVht6urMweXY0JitoQEe4DoDv8BlA+LBXsYPkG37Irgw
UvkBtvGZSXfsMbMFy6t6zzCIi6DyZ6rULqX0MpKa4roHRrDkTYVY2HKjrE438LGnzfZZKXC2eoxA
vKOrxt6uErvZkUVzkcqGfgFep8vwwZrDmbvNI58hMVu8dGhA6DYsxR3Y2m2Emb5aYWGdWX1n9rb/
d3OK6en3sQJH0SskEYE+z21zEyAJ2LS+BDk6KlV5qUnC37QUH+7L0gjdQSXtKJBQ1A19L60SL/NW
Ciwv4mAzgB+nW/fPHx/MX7//Rc3UDNlYt6qb8QfY/gXEpV8EzC8M0B3Eb7xwKfd3Dzp077dpotYi
83s7UbmJi66M/F49JH9rgWN0NfhKWzg6iTOnH/XnEaPasxOYLo+ZapMh7/Zxtg5NfQUrci1zbrHs
5mrI/2qyqfZsaalTr0rUwFAIuI6oq+OCWIoJk9HQRKQktO+93Jwzk/15UKKxnLWdMulVUkMHIngM
S7aNAw8V8vp0ax378dmi0YSUtoMGRIFKLPVd4k8RgdK68petNFsrAktGJp5ytWGG9rCekCrdBLVd
bQ087bfdUJqPRN1kz6df5VjHz5YKCk44JcIx4b5aKXrqdQVOFnNUQzIzDPSzmY7cv231c5a3I/Io
zBK/d0wyyjJpqkXvan7zirr8rh27BVl61Hi2RpfA/M6u1R4Za1GvM1L18AAsp5DsEdP/xWQgagPf
vPCgJEM+E4JpZ7IbJfA41VnUElcv4zNLz8w2/K+lx5otPeTfBWkk9M7VLNphEVVFCeQj16olYYv+
plOlfI+UALtG62Tm5Pa2yuE1K5ERAdsk3Kn5aMjz8hcQJMhyN7TYabw0WgpybiCo+xEmgz6sNx5b
H8fU8b+llAxWHrkEbuMp0UVpF+VTIw3efR9M+rVa4JLH6UMXOad7f2Z//OcVZ2sZSQnpBAmIL7FQ
pbUX4whcKXbUq4sh9Sv4E7VtXeqt1t8LIuS7VcCR56deYX35u4XHmq9xuuEnUCoSt5MBGEZ9ne8H
XHvkISTex5S146PAniyfWbr/vLfhNuz3wedpPRorc8jcoBl2IYhYtoWPUmButSa7/ssmnS1ysDrC
QdUFsKWscyGcPcpJQURWZS3R/zt4fRQk6B0hXfF4k0rtx+nHHvkoWbP1riTK16gawr9TNfMcvIz5
VppGHYqckFxzCMRVK/zkTpTSOeP5kUXQmi2CCSTILPaC1o19/U01R/OlDvtzxbpDY/37DlG1Zmug
JNVq0RhS4xahjiO2NAt8f6UQV34Wlnenm+zYYJgtfUmfZ0MseV/3UdVlw7n5MtSJhUWuY9uXOokv
1V8Ou9mal0eCW7WAMw6AXj4aYz2utUCPXnUqEnf6Ifbw9BsdabW5xjWTYL8bWUf92sRen03CdkbN
wG4WUfo//YgjNbwvjsP3TUkt+55fw3tyASrmEGkOPJS2XzVZSN5YGkhLa0whgWf5hvPsziqeg4n8
v9MPPzLk5sonjsR6qQ9Ft02SoHjosBgv4Y5Wm9O/zsJyZEjMtbtEBjSph37aRZRZwhAzyOUBPpfj
jJXHdREZ8dYv9OBBsQpzhQikdPQoG9ZNLplXKuFj1dIqvZhEnpFRqxgrSZbvBz9bD16y9vqf8ZSs
i8x3YOoSJ1qn75lHnCkRpUZfQEmV9nUQfbT1eBF7KWDEao3zhxDhZq374XaUQKdYmb+DiRMvO+o7
sn1jQvFXC32RNMGnQTLxoii8pccBHZv1oqozqrjAyskwCYdpV8hkfwTZJd+bhdS+RAPKWsPrFpGM
2TxXtj5Q1kWkvwYQU0094baofjTguk2F+ZG24iKL0aIUnrQgaGzRo/WTtGgxeNJaG8VnZDxKOS43
VdqZEJXshFTNg0rzUKhM0pXe3CXT2BCkTdw9+BYAWznusenB6vs1GUHXKPvXwMUTEKKqfIPN/1Wr
i59Dfk38M4GGlSMDpkl+ad5HOOXQDiB1pByMW6JUbLlCLA4tFq6NzwlZibVN5YMDNNvPTCKQCszT
JJGMcEDzQl7XXbA0y9F+qDOT6gcuy/g2Dl+kzgOMep000UOca24NJc9THghlhYuHBqcA6iO/hkj6
CszQZW2syzLbAlYbIU4Q0VjA8eIzL5EdrvdX/tC9VOl91X7APCIeJOYIgoEP3Nj1ZFtXqP9LGPHD
rqxaqu39to8ISFcJISMkdvSHl/QQETqGzWNgv2Q2lgQ8lMr0I1HiGzX4TPsfpNpD7LkOQlINtVBy
Ut8dG83e8K2+bAwuNfQtaTA4ljEq9hO2LaBOy769haVO4PgnFadl4+kXikw1Vgcmd4hHUPy1Cr8p
eYGY7wifiEzZDiCIqevce9BamNPRrcdKzFGd5x3SG7UNnN5NClnLIMGFIPjrys4vSstbcnLHZthS
P5JIBtBF7nR1uZXs95z/k1TOC60PbmzrV0NoqN4rbqAQVmcAPKADTWimcNiRzlNnCUOSw5tFqsFS
5Pzsg+tULLdoqWca9ribdO8VJTL1A6LOJAI7O+uzYh8G1pG1SLQPMgKbOvIdv8rYpemkgEofUwH6
xdAgAFJag9ti6ku7FJu80jXKHBSACtjhMpE7IBAXskfGgV1PC1W7CVp7rZOT5QcPxBxJC1XPLjKN
W6o8/6SsRDLgj9a0rkVxm8c3jZWxox6vC3Ny2n5acDu3HwA8DGi7PKBKMJXykUHWmHjrM9bR12Yg
tyAHpq+2GzDrqwkjoFwMSM2eK7W6HqbpVe4vZAiIHfKw8cYor5o4Xg5xt6waxkny5knZnvG0Qq5N
MkW0i8DLSbhus0lflTA1KrraJ8Y1JSFaN/R3uWBTV1Loqa5M/T2xo5WEuzrp3slZXOeSSnaZzFKU
MsnSB2IYb5UWS4PErUAcEApMs4Ps1U39Jyhk0HBWtRBUNUgrReWHO/ix8PylYGq0+rsRfgzKa6A0
C8ASjlHwj4lOWnr0KIFHXFgO3q0umf5yGMu1Z6hLszykQb/i1F0KK3oGZ1lN6MwH3tciTs1baJ2d
MQgIHVD0jYCfF4tyo+cvlkwEiG8RhvGKX3wpy9VnO0FDgw3WW1Q6sa7jJvZ2zfhSlq2bEDjb5Ht/
uBZT91CVlxlWaKm4lHrvRwceUgR8AIj7y0ybEPfsEoDHEqzWkhjXa5REOOH1BVE8INVJVDVGWFjV
WuUYFTb1tTSK1VRc2RYnGLgaRGTlkHU97ZOYuoVgZyjlH0NyQ1qyI5vZkx+/aL6MybGBeqNzGh8d
D6RYwHgYw0Pcd7sLhLruTLKjsnQx6AS6Bp8W5EvDIuw1eyLn7xKS7KLAzz+WdElpNsRUZcukbaG2
kStKOoJaCYd1wi1ZNzKidryyepPJ7VUCRnfb9Czuw6VErqGpWHujj8kd9jdqbALjVZQlzsGFORgb
vyCa1fZ+jNFDiv1WhODw/GkNN4/sRw5iZvOpJRqAfPzEXeuiCFwaFZvR0F5NNT5k9Vn0hByqudMq
+U0H4ww/AulMe9wHK8vDfCBfpC2dUybRslQVNynflPYtTSKoefDYY0zRFiOX7UYhQla7S59sqCAO
f8YBpzXxgD1WpAt8YjiWCJmsnkO7DQnsEVm/l+FOYWLQIypv+Li9vYlqy1oQtgckQkuVqyKzhFNM
fhEuRKfrnISD9FP0nbhX6iF1PCUr7mJBZkpS8QYoKIlNa6eh3lO5bS8GqdYJpSq8/g6SeAQpfpS3
sRRjzZLtsNrFHKdyp8dtvgtliDeL0fTxBGsjTuSp0vF5hnVnI7KWCb1oLdOxgXJsuJo1hyWXstqv
KARsmzQKuXU2BS99IaKwx0luyMYW6MuTD7L7ogqm+rrwBuw/emLmD8GQvbUhzudSXBhDuq2Iyt5X
6liRyDBl5c2Yp/B+qRy6HRuYlY9QfqWZFuk1DZ/lYngc7eDw2cu7VeFXeIDV945C9B6sTQgZgpUp
hxrvTwif6+iXsA3AGN7SlPPNZNZ7EoSRw4fQbqU8f4x8cdERuoSLnObLjQvuWPrVlIUv2F85M9dx
31wKbVo3YZ9eVUN/jUO7WA1gVq6IvbwfDgoZTCcXSgx0U2mjfW52pMiVirUghqPB2IW+O1LFK3LD
VZ7AqANKdRvbFslzuYGp2Usf9dEynDjq+31sGZeJHcb4bVjgErt77IPgOawIAs0wTi9JAHJSC283
97rMrjC+m4ruWVbkbZg0962lXei2sVVzU1qjeX2BHbgaJpIBLc8gIZtouUU5DMBPFYh9PrFdclTB
weJqGwtNdNcrtRM3zSaXtRszz67K2N6EqkSWiXjuCEMBJ1jtZNQckBPHvT2Nz3AeYycMrBcYD2R3
BeLetMotxqwUww/oJCITgDUv1Dhah0Gzt2p9n4ESsZIq25c1OQhyOf4IMfY7ePp2QaOliyDydnUW
i43kKwtKLo/eZPvko+gfuH48h7qnzTpVwLTKuhxtWicAhVtZFa3NKdd+5iF+fStswk2QdSawUtuH
XQ33PObz2Fi4khW7YAt7MOeD5ozUIFjpbUu0F9fZSnbX1kTrwSXUOKvUMtoxKVeLtTB6JYVWXI8P
WOez52SyyVEjjGs03HYcUo9/rUWfppoXyYIgScgV4E9vSTRQ95qFH9pRi6oq2S9DiF60cqm+Q7OM
UbfnESwBf8LH3k6doTpqIlkkl6fiwgKxS559BDLc6NXm0pInNpS1pdw1JMMuO0WHYMkPLJkvsbo2
ifwqNn019W+ycigEE1tKTFlaEX2oWKW0NgDlPKJzMJKl1AO8XpIvbLt1VbO2wM8R4doORLyDX2ks
ezVs9rECYd1fhDJJ0BvfB2eJHS4B6BsTGukYtFr3UyO7K3AtSUO+MKpWvE6sSV41ajNd6GUi+Irq
DUTlFGQHDeJT8te7IWIYUnzgvzWiZRj36SpOh+AyapNwYwUtBFOpph3NHurjTsvMlB2NTRllocgG
QfS9nljywtZKdVHYUNhAz5I/A9rOA5Sf2kW+a1UlbrYd7GxzqY5B6R0Ap0W+DglkyFwzqrNmFXji
E0JCfl+w/OjkSDVRuC4UEgTQehwCZCdfj1Jy0tATbsbOGwLyrXXzmuMsrtCQHQwbjZRYCixm1qLi
+wRwZvSn/8PZme3GjazN9okIcEhOtzWXSrMsydYNIdtyMkkmhySZHJ7+rNpXP4zdu4Fz23BbchWZ
Q0R8sfTG4r97mwQyLuOUeee8SUpI7vu87Z7sILzPYewIFdFb0m97z9XPYRis3Y3WKY07kRB85FUu
hsco84aT4Hk+QvMFNSdjxZklFe6NjcXKodgb00uOY3sKQlO8Jm2WPDSt7fdSL/Mzzf/rTEmxmJ9I
cdJDFOmseWiaKH0IxxwyY+S6+zYd6Vy/kg2zcAnuRR93d0xsVrt6nu2LAlgIw3l1YSJy4di67OQH
3ShzXKAU3+BnqouOfEK0LmTtQ5KY6GsqvOK5roP4Xslc/5wdrfcNzhr/Jjq6t/71OAmqgm6RtM2T
YyRChioBkdJQi0Ny1JQYs+qr5T4LhbmseTAcosS0B+PGgGAXugxmtoH8knL2j8OuWTdpXLa3UyFo
/KTJsyzOSZFQyQ7fLtmvXWlvmryrX8bS0i1QT/JQ6AhwlJLTN+o6soO5HlNDt+S67Exu/YfzTbUb
df9zqUYQ3dPwONNdxbGeEBjwh/GyRMGNqRULxUCjFcNIUT77W7icy85bYjyeVv3xFnAoUEU+inD6
XOOMO6WLUZKb7Nn3QZ+7ffeDEJjcjvkqD9CpXt0yb7YJcMB7qOwtRehpxlc02E27Cnfv8udYoc17
4QBP8er6zWHa/dRncIwEBd9ci71z00fBcTTjREfQSglr55cHzXwfpTvzJctoUYE4Le+aWAG77daA
mVb11WWsSkWUv/smYl57Kpq7UKWWfKmagDRr/VAqT90mQ3YNkLXrHuAfPRlTs+y0s8w7CxFu5xlO
4kO7vExpaH6nsU5eHTpxdjSsJPe8hMtOOX2yLetCboc6Hl8g9KkzBKv01FD6sl0lreJNH0T72C2y
Z5rzaePv825TTHwqUDUqjqLRezMal9R2nVEz0XY/MulfGST+eghaIE1+zcg8PI9TSeyJRqhE7BJO
2qPgFuqHDkWBCuBeTAPQNm6d+pvN8+xuKCj2YNyFNli4C/T2hvZGWV3CA2JmatBpdjuD7brx2356
Vo1DjkUm3KKNBpsBfYy2+Wn9Wlrw5Iz4vA9VUOGUF/1Lg8lJ37Om4Kippl0Y9HSOWUZZoxCkkTPQ
IKMn1zLlC7B5Ssw33Uq+liJ/pkB3hVuv1b6FcIXfr8YPkdvhezW7MRNL3UNxXT9Gyqi2uLkW9kds
t7pqv69OBfYtZG69yzt5l60mOlZlnZK14UPmGhbcB1NbUDjt0ixeB+FeckV6cCE33g7lHNwGcpQ7
HH+KuPjTmzUU0c7NW9lsjKedXTH31JRE03vlC73tajuDm0/Z1cm7bzp/Wndhx7W/lvpPpd1vYzA+
dVJFh75OvrlWBWhL0xODyBHxGCqHcq/W+7p2upcZf3/jOjXaiWfrF8HsEY2SsaXksHoaDLun9gN9
DG3sHPu+eS5jR29BRq+brkh/6wqK6NJSUzKMyXnKr71Ys/2c1ApyVmS8sZjBmzI3P91uXB9WT5zS
LMNj1H7z5pVZt+/71cPSd73TZOWXikbqtZrcPFCo7D7bAlyNKgjEF15yVgRk9ppZvb1rYkkyMAcN
24RvA33Dd7mYm1M9eIygzoBoYg9gTOROb0ZLVI0ZuBhsGK4cFpRaXtzP0NfYvKKR6rqUPTdz0vtK
GrllWTsLSuYBeU3VrvWZDM2aL5nw8Sfa6lvq2gw2T9edmPHzD6LxkmNdFwkVaNf9OvHmXbMqQSXc
8MDx68zbcjsXLCGBwzJn/IQ+d8c88ss/NvFwV3u9Lk+2azhrFVGV7IF+6YelGP2SvvMZsGmSzU+W
uZstF672CXDl9Js7hM9z0fSxv/XkaD8l2eJlMwGiOcfIC/uOMvR1P0cJkXUd6ycXZso2qBfnq+/8
eKuCSjyvSmeUyEtkSOgSe66f0zUGO51T06S74IohrZn3oQ6csfWs8/JHkOHRRfI6vHSUGr5yM4Rf
RsEaIaF6CLzf1EiDduoyulnBzD/mzVcZBt1J22uXzQBBY15cJDvtie2y+N9nv6x2Xu5yZU45M110
DQeO07ubvs1sCYDc2vGVilMDtoACMAbW6cHqqukJ6GIFnT6X2R4roP8z0Ga066EWzLtlbigKnIpJ
XybTc6lKa5+/H3JG8UNIS9VCD0R8y5LAJpIHFPdbWAdGlPrMSL6H/JN5z3mr9evQd/Hz0MfNwZv9
6Gx6hzW1dvxLTkHaLkhHFqFJLS62Y+yYNw5dqdgnUAsY7Pfm5cPmdoFmlM4xjv0Sodp4NmNUiq5b
GoUKbETVc40DRSjMnVjsRMLHjiGLRtic6NoLtu4s3DtqXSLgJ3x1+7QGIEarxHDyhrrb5B6f+fUS
Nh79dYGVEM/+Pq4LnkKqlotL63jx6yoa/FEFrowiYLp8vgduI35HaxiN21wzz8WhBtXLKWW5z7rU
hdaj8lctmHuzqsk+C7+P6sM4acr8Xa2Q8rp8ZrMSbaLfPKU6Wi2TlqMzr3Febpltgy0R18wqwYky
TKSubTp3TxQTKHPXVI0DF3KdYkbTKjltVI6CSMj0CmKhIfkI2Zl54ylZY30XlZk3H32XT3fr1HF2
b7u4uvE6q35DiK0Bi8imuGgr5C9l7bCLirL5UdZMHe7akDn+jeNk9PtPyt6wvXhcfxtHqU0QlN1W
MdWxsz4zCogCS+TtS3xbSFWx0/Ba9yqIHxjhlW8LwMPzgAT7a8gr71WuIvw92yAGZdLk95mUzUHm
3fTIp9m9wONge6vSgNtECanFzssClk6F12meNTvKawMhdBYGmasouh9mumAiR1RvBnNiP9iovvUd
L3jXQ519j6Iw+LKxzutdUQZVuw3WZB03gL5B0zgNkmwWJskv3/tPKXpcPtZrMFDLFam9KjOo1vX6
c0pd90L/6XhLEaPaheFk9lYp1vIundOTBJj6q6aC6gcdwwm/gZzWEbAZCgYisSPN41AIF0x2PDgL
R7qyOE5dwYHTzvKniqma75xaHSjK8W9nyrT2ru0V27b9o1An2DBovNnY6ToPp0PUNBbi52RhVbHh
ena6Ot8NId3t6bUY36bFe5PRjjpm7xOjPQ2x/5Nt+D/yCMpVHdN3x9V7DwDMbmRV0ZyIJly00hIh
JimQuDE/wFL3342P9VhegN21GwtXZ7OW5jAtStU7O7G3NFxCdrphYx6yxF6K1U04+gEjHLNjMjon
r0pR62z8FHfdMxauR1yrgl8nVsCJc4ooynErV93HMBXl03XUGCr1LVeG/dBYyyGu/S3s8sMX3kuz
8Ev5HefnhkbqBLTXJG5dxx4NAL9tvEQ3bsH9t1RfsVecEtpLF3bVjFyAXblBTbKlNqDW48Xq4hHB
++THRXW70K63oeueo6uvqSPvee2WrMOZoLX3rnI+OnuxjfOmc2juQYE7V8rrcKY60vv1ERfZXvbi
Vo3Ii7MXpZfB1TdBlx4xCI4jY5iRXWArmuToz8krKuEhqBS3TmjMRfDgVD2lqjWHcwyWiLd4PS5L
TkKy0Hf9OMBY8DEqkFDt9zCM1u7wL7ZcEP+D7/d3oU0yDyAG4ig/pbIri10ciPFdMta0jyeTvYaJ
LgEZG47rNNmPz9SpRnqjpDK/GiDdL6brnVMacwa8VgoF3kZnfXAsO1DNG9XmvtqEnJ5vqyl3/N1Y
LrE5eJzo7irCK+LA1GVf75bCmQEWm7W/0I4wOBuexfFPVjRLBAkPcDhtnmHxGPYQu9vYeGcL86Xd
InRxI8p7gbHWrnb+aObGfwHDV77RmRWBieuBP8PTXKezqMd5v0Q4L1y5w+dMC/eJNZMX2OkSqubL
/I9KhmY/ePMUbjgDOQ+jHT0Djyzrht3YB93H7A+65FjkAklUhcfmQw3dt64dFrGp15GCFi+xr21r
sjvKRoNvfRKut8uozENbupbMZSJQfdUaOGKLKGwvbRx1nKZNfscvMT7KFh2V4TTXP3egvKttQ9zm
exe1wfXl0vOfJcT13cxlBzqwihZ7Kip6QjiZgq31VB98rYtlbsvNh/EOxt/wMHtN8N7DqzpJihdb
jiOpwaVwMvXL0QWEOnIw31Mj23dwfs1TMAQBqJC2j7eU+Ye3oViczWx678O3PtdJEYhjpmVyL2Dy
Gd6BoL/NghjbitDeH0qs0Iur5EbIRn7BB4cmxExI/Eid5PA6hMHy5i404maBPDu4uWiZcVn+an3m
klWQLs+AooLbWDfsKJ2Mp7OX9Pl+loH4aDDam01u2uzbtESh3Pq1ES9ppZPHtFNVx1I0QJHryNfd
mH5CFpdpUPGn3KXaSHDTd9UCwDnpyuAhCwMukOWSz/s89IqQXhXPKSjm5lazGZy2OsB1FTfUd8f7
TDBmCWvb5Q4QZQORgrx4H9IAut7gk8vcwAe7spjLtH/L4H195kufFTfAjmgObhJYtZvYGUJqm/OA
ivGldVmCiojJpWlIwZoVUoS3QWCYlRlHN3uNJpSOQ+ap7M6nqPhJBwUbfRQueU+f6NCPO1/MqKsZ
WJIcY9JnU2oqyKqD50XzJrAJRF/IQBQb+NrdhAv3xR3PU/KW9GBJN0Pf8nSramlPUvUtMJxizi6q
z9SPuIzC89pNGW7vXJmtKTk3QehN01t6L7MXi859jfDKS4erdcm7sDz7RR0McNOGQWwdbZLxNObZ
pDdMNVf3cTSKc5GN7WdoV3wAzQNxUKDVr99IsPz2uQm8Ma/SUuQSXRNas9nlQ+P/Rrpw6T6agzLY
lp0OXjHD+09NNExS2yvbJ8pfil+hF2QXHjtV7KIhXs/lIOI7uzDda9a2QlC8Iu7KJfnFbJD4bJVC
xZd6XY+GI9wpRGF0trbskwc9ztW3wVPrm1CIz/Gq+u8z5L7vqwz6N3+tofr17LWc2We2MCS7oob9
abiscyfxw53FUD05qwJZOKJzpXhQdf5Tu2N3WLywOwxaetOuKj035GXy13d/ykd6S1e/3YUWhCf8
FzP9cQpQzVwVVvZk1XxvkHH6a++mhm8t7E+qfJf3kFfkXbmZ86DzdrwDRJq+U+g2fwGcCA7Gji74
sUV693GSUCc9Lat7nMZWfo3SH+ivwg346GfYXZthKMU+nrP0tY6r/mSUqx/TcaguTtUk76tV+mFq
ovBFVbbodjGG8EtiU9DraeMPHzU924frgfs8tLV7bXnDzU0gB1yfdAnmOm2yis8blM2lcUtI2Qz8
0gLk+zBhN7G7zJdUp5Tg4utQuklBEEbtspbHpkza11D3C7FtyTJamuq1mGnJ3Pkgut6yZMWGabMM
QBwFthd3urIlfT9dw23bXdXNKjcYAa4z9g7ty1U/H3KREESYOu1S6Ty7vdkMnrAFVbS6eaeq28pT
RT0V3WBw3F9NOvunNY+bryRMh33IZ4UiMlwra2NA6o9Rqct3P6/WX2kWoz0lNWtBW+XTjx7O8q98
9Ra1cbxsfs1pOrvrl775vWJvwn0e67u0QuRFfx9Nt7dJYe6zVqtbH2gJTnQXTPHOSyY97UyYWqy4
GRExC1p+fT6nsd4xnMi3OvBVQgwrdXTnR3Y9qCbPbhj7qn/GI26A5wKMvgDdpkCXmRpasjP0W5hH
/JYb7RkM+Ww0+6SmeVtHpqn59XvEmiid1226NgEMM4wh9gjxUCNSc83umZEpwZwrrGtKbTmr6yfC
3+4npVvi1JdVs1vXMsGKN+t9knRMukjtPdaqQQp2XH0u9VIjeObqNvIK94rKHvZRXVaHhLTlZRaO
/1DUtoQNiFiRD20LR97p9BY1yPledeRZvWlJ1J4zuT2CfKfnmDytAK1eTOUtGiO0qjbxUcLHRu+G
KAFvHfU8jALy8ERTNQCEMLqpUp9dhT7v1zSah+XQE6vIaZYnWj6OvmweslzwiEcmo068c2302nL/
yXbkYVgRI4PdBSBmYSAkKdcPX11vpGE+k5VYkS46HBIMuTnNgNooB07oilfXypZbcuu1wfeaiu37
JnNI2HBaIdhCMkJsG6QStErXyZ/1KNwHviz1GYDfbJB+h/4+sGBYNnSjp+eOBt7v0AZZw5sq6e+h
hTPQNGbUk26rDGqsGlK5d1dvfeqRFs4iaIHXY98DLrGuyF5lstTfJiL7BGTDRJHBKupX03r13lsc
w+vW9s+2m9Rj4STTzQLFQe882S8Po+c4b2bRlPvL3rnMGuicbbP4s0+v5cPUiHo0m+PGuFWGB5zw
+fkVzf5ZSEOJyQT/gMWTh7mj4IodgCbntYXbyImfOAowrSEIp8NISTS1h1X6PpaTeDGw115Sv6bx
2Xf97zWMzQP45vYYzX25BwD86SVj+DEtPipojhi0Y8BZoKJSN/UciSW/l4uAYDVK7yQjl0b3PqX2
fwNAfbxW4y/hhp+fPqyh5zyayO+uTOI+nAn1gCtkkJ9vBr1q8B94drTeFU0wrrcN5M1XFRXD+G2x
qNJ7kblrjHamix9NLIOPrPOjbw45Nn+Tu4MUG3ZX0SBgugUCJC7rtKMG0Iu5gIzzWfk1sS+bzppx
42kwn00snPYlnmN1zEejf2lcTLSVJlPNlt2U2TVNzOk6fuixjFugqS+jdAfceon+8Oq065ycrAAf
tVkWBtQREsZ9Hw7jPgFP9tLkudnp3I5I8Onk3pVJWh9sgnW/wfqj/A+QACejeSFsBe4tf7cclw+Z
T/u6WR3ubgQ3twt+xL5Punk/xH5wcisJrFNFABHGWBLp4bc6KY1XhzEWnot5mLeWmPFnoZJ4m9e1
fm4WNb0aVuBj3EPkDoIuTiCyifJ7Faj6AYeze8tMu77TGpufZ+mVN2Fs1LlqSpTzovaucTuv2Xjs
LfAeOvvZdUH1JIv4rSO79M4Sqc+omw719GxKTdjUH+PcrPd1Ny0Htu3sWzdI98YdVHOZ+qg8uSvx
qxgKN8GaPklP2Wj9szC+fCWRkL56bHSsF0vAB2qqQz6PU7VdQrRDpHp5lnxA+2XsEBUiSlcUurte
nqRQ5L5KANHPYcJSS1grXwPSBnP8tYysCMUsm69pLEjbzMsYNvtg9FB3o3C6jG5V7uEn4ObG2hCP
azKP1SJPzPBYE33gsmFUuG+GtH1azJAkVzeguzFuDXsc5kiHsOgwGd9Qwn2zOr5/s4h8vO+6taFh
3RLF4kZRBxuTEMFfbTV/syCsHnBNs4seJ0aHS+klz8088RKEtt3R+bW+rnlYfnfy2f1WtV56xAMG
iwAOLHkeFAOtmTsGt41jupvR8ehn18C+prYXNxDPGdUnVUcUja3hnE5meMIzoEe3Wovfsjfscfnk
bAeFvmWdgIBtxqzCPC+I8HjF+s4ToXNEfJ33lc3YL1kdhttWwzvd5kva3odzRRt9Jlaqk0ZDUc3A
oFI+JO2Dwf9xN3CYowstzhORxqZ17nronM/REIhLMGHrVlh0l7DK/QcUrmqXsoY2JrHnhOahFxWq
GuM2x2jdUNQwPcrVuseiHolSCG46Zx3nLeXmwiPOuRS/HaAg7+zYcP94eOhjwn0++RNXkMmX4GgL
Ob8NYzydptTPL4Weiud5HJmkqpkyJp1PPKPcuii/8Lh6J8Yjp8gdY6f+MSknOTlVHXJWJhKwWfto
blHo6pbC/wKyAP6un34EsxPdyXhtqYKa+1OdzYAGiqlroC/27nI0NlPfZhN0hzE0wZuJnOrI9X/Z
90QXT0hI3edC4Rtn2bxloJ8HFBN50Mby13fxA5urvcUvT3920glOKckk5wabfTbHHuXldx7nloBO
KeQNRMHytqC195zMo/qVxsr5mUrASHhacO7dFWuK81VNKSj60N3Ulj6ZEJOeqN73DzQOZS9wF5vX
joMdOwupNYJlLZMrDsGToF+LHfuXOgmelg9Weu/37LTB76Lgjr3aUmyRi2RMBXGTHQSD2N9w9uuH
rMmXglQetuuWIX9vWw9OvEdVgEfd+oaO/Ni94WFIyM8lZiMTUsSJj0fJMzWcZ+om8GKIyyUy6Yj5
IgUz0Ful82vnOeVjh+C0U2XU3eGS0xeC33ZgrtS7GblZXmIZ8S72Iv2I/Xlod1WkVbqJupxI5lig
tGz63qurXcNGL7lAe8TdVDDdm8nPgdj4bXNry3WZ9lpq3iHj2Y2tgTjmnLbhma/DoY20fMz6er1U
nBvvzJhMt53L9W4Sqfqu1mrZNmXAkE/gFyAuRsaC8tzbVk6Y7dNc1FuSBQvGZbseAWbLY4COjLw7
LTyaNR3YZ1Piqm4HT5YEOl2/JykRpxUuiTMVR7eMnLPtJDnaaOIOymj8jYRBsys8NT/rlGBYPpNx
khmae1BPySmCiHS3xJMA/G5Ldaw7m17GPs+R86OY/xH66YW6L268IJaOS5OFj86oFh/FidQNlzzI
C2XpPskh8246JzBnEMvq6hD7D2FYmN8hBqi+EzbxH9IlGigrCEz0Vo56+CE8z/85QWA6TCqtL6ze
5LyFN4H0yC0m6YHC0VVtDUvqL730riSV2hUwqGdYLkZ151Kwa85B7/+oomt/kmRGIH5MwBybQ9j6
y5ddenvvwXM+o9fzBlWQ56INHdzJs1tyZu3rOa1PtOOsO6DU9pnbBzmQsJTzvhTpeuBOOZGuXuMb
Ixpnn+klvRGxnn60qyOfOO0MB5AqUIKmStytg8m/xwQK8q0BJrNXWViyx+bJ6xxmNAn0tfoygEOX
rYCpdS9SXQFksEZcGIds3kVg61MwYPpJT/tE2hhHgFYR+thBa/voTVG9ANgw/n3tTWyase/c2jzu
jjDuxvPAqQuwlEmHByYR1wcGJbwdRdDzq2JIK90uiU5vMarGDYuvANjVJIQsWpBJK0ygh8ZZ5bhX
jI2n4JH/g/WaCc9gazVk5md3sOMGKDNmbbzWJOaC5p010H2YUNDO/VgnjyEniB+FZ4atIVL8lKTW
2wuQLC8waZxp53VJsOVoEL2mTYHIKnVUXpqunMyOPh+BzhzWqIwmIK3QuvtyXcMndpjwuS/+Ewep
5PIucBLG3cp1bktAsSgIJ0vvMJbI2VOgA/jScw1r3NVPalQBkS1yYgU5rks11942ZJG8migsImvl
PRMjqZ5xpdRvWWtx6Tq1/gJNwZ04nNcQZEeZEZ22yz6rJ2+Tgwv5xWny6hOk0x4PQuwFcutOuU62
iyOoSNr21O/wDN/YHAsV59bfTpjrcDOJzbqm96FfDQCcS2Yd3hzWwXy7jE1xVAFMeMeY8YFRwfmR
RqV1bwDeTJukazl3lejBUW6TveNikfGrjOpYxtOwS0td3RsnkizySfk80y1cbGQkirchmdHL8wG5
Hod8gOsdLZzJEvUNYs90X9GlhDZliY/WgvszFjJSUC3XfT6XOjkVDeIcUwhV+S2VzvjLZ2LoNiMy
mu/ciSf2DrkeFFWkp3g7tAFS4VSK8aHLOHVvNfsG72+sDgMgNgoW+pzFJXL1JQbmnVycwI/Frm2E
hycOTnprTVI9BiMOLuD26DUvJYHQyI5wiIjTMDU4TIcgqyHmucN06ieHDNuInndbIHs626lJ5zeA
RFhkVeN7tx6g9ns03uyFI5H3XPlDtacAjTNQOvJMSiUlvc5lTySyjVT5gdCY87yaArttior0CAyz
J1njZpWH9DN12zY0IMgAyjsXypvTeF9XUfxzvrplBMXk2R9N8MSky5I+DI7j7jzL8OO3AMgfGGxP
uSTSAj8YbjFgVjQ+L/Aj+WIZZPlUap2P3KC5dPuzYDhrnN1kQNzrq3fPicS8wXVv5Cv1QlG7s6UT
ouaWGTzR67XbCOda4smrialIKb+i82JIaWyZ8QEura2ut/QwZIjGJ0ThmDDfMpQQhXtXupkF+QyZ
6SQNmydXmBR4oDyLjPQI5HJe1J0bOmhDU6Z4HcsuKRgT8ORdFxI+evYC1bxmHbrGLjZ5ip+3EFfa
5k2BxpiOefdbF/3o7uocsB0fELLCTTfj6GyCxVnGPVGLgD9uIOZx+IS4BfNZ07AOdnlS4J509oru
p6ZtF3Miv6Kh6ukGj4TgiJwm7Xw0us1PxifLz1ZsfxOMF/GPusCwptajdcjlaxUWxwDmFL0jnm3X
s7WT96I4ibkH+sTKiYGIKy7M8w37sclHiKqr8R9W2Uf5BslV1Shh1n+ewxLObMjJAJMPkJSIPL74
dUmpiq9rBlVUcTA9D22PA/dGfKPcBYicu3galxs/y7jbYFQdEmq/gy2BEzTzWYAQ3IiiYN5IVH5z
0sLJ9jFnMQYCoooLIml2bP61LA+9WeUzjnXBXA0P2g1xOXmcMbtfTLtUh9ELV0kWdB7uuzjvoxNi
iiSnTrB2r4XtfvTxMnwhtPYHv88EDflIi1bi+GwHBwJl7/gluUwf3HskCbq2TrjuzCgrIs0Rktl9
peb5Tyeu3uooJ5eXtFb3a8MpSLlrU256X+ZHVjeoGfT+HW2xio98KphgwqD8qPOyXIgzp/5dkbXj
x9AP5QOMOvOcJ0WP8Jd0X2tJTqIZ1Xog0aIOeVA4P1gE23wLHmDaE00vb3KTTFzHsGU+REF3xzoN
7Ze/SnwDT2GgE39gZJ2jUlT4t6Jzli8m/ES4DczcvpLDzA+2mxmHILD8bAQCbizr5Ab1xv5iN5jQ
RwPDusKXVN5YJ+o+bVpCHI8GcjaTjhp/I3Jv+p5WscjZCakOK5p+JHNhFmS8keHor5Y74OqH9H8S
cgfwS/cbOpPXXpAV0hsyMqM+1Nq4L0M9slhlCajmMFO9RKzICQisWbsnxBOjDUfrc19N3e1CRc+v
MIslv6TumHeyzpBsOuX3N/UwBwwMmRYpJsM8q53xknMD/eNz7Noj8V63wgVJfJBJMm5FUjW/HGv8
z6ho8psW9tYnwJ3yF30I/amzsz1Bho6c3Vhdp5D+t8P5T2Obf00lt41snKZdxuMsjHOKySydRvGf
uCFJ/P/9I/7JQb3+9/9TJZGFqQeF0uijq2b3HK6D2LvFvP6LRftP/4C/RoGTcWSEYBIQBntn5NUI
MLr6mZRFugb/Mtrq/9PP+GsimBMr93BYymcYj8SC6yVGP4Br+hwv43QZmLhU7NK+806GQZykK4Ln
sO3K8yoT74mIYHMTxIO5dYogOfPMhMVWB3rmbB4UwB+F2/zwF2D12VrE0S6IxgUpl5p1ByO73IiJ
XPt5igkZ/e/vI7gOGf+XAef4r+HjVEMyFgL/KUl1hrjrBzEVAVOZkCjUq/ztTMwYMCSVDXrHDac4
BWk777VmdIF+KNfsVmM5r8752H6heydvq4548sduRsMrGGgh3Etc+o7ZJP/H5CTJfZmp6iUeWIpg
TFXHXAV1tGVB1J/JiqO0w2rOH+p5LH+WQ6WfRstMA7Ge+F8AS//0/f01Az2H9dBNCfm6IFidR8LU
3o8u7bPvFFp0zr8MJ//D+O7fjJDMaecwIhfKlx7MkPGW+qcyDqMRS0hwuaH46V+exn/6QX/VJlBh
wfdTi+EME9XuUfOdXQje75DHkKLboJL/f1Ug0d/tCFI3dnbo/qh9tzp2BPuf3aBqnkXAviJsJPei
8c3L/34mr3/pf3kk/wZjAJKZki5cxnNDWIjy6mv//zICGkg5tNccQCLSq//7R/3DwxBd//v/WY6k
9l1OUkV/zgF1Mt4m7fiEK+y+JSBfX//3z/hP3eJ/+/f8tSp1S6oLgcV97lJuTknFBmtH58eSuOnB
WwRzGV1FZJFr+SWYhUf8Osv3TcORTlB/dg49UT3ZCAHQBjO3CG4Dm1x5+Z6h7eK0FJT//Msv+g9r
QfTX0jaRMEFkKsJzSYAt3ohkHX75ooZVaJw6edXZ/6PuTJYbx7It+ytpOUcYcHHRmdWrAQkSbCWq
d2kC80aOvu/xO29Ug/qK/LFaUMTLcFemh6rM3qRioHC5XKREAveee87ea8eT69gFB2SzWZpkRmPT
YC2cAwNrhu8f/BT/no1JZvXP70keW3oUA/fb24WS9l6D9S5f14Kw9zLuyD1HT6vcKKqhPybZIqYz
6kB9QGyuPlBa218GNI875AvQduxWOvG6LkWHtF9tCIiVavvUKwHybiAU0/1f/8S/uojerSjxnNdl
b4TsCHkrOKUjFryTVAIo1Rr/o1flF1wN4x0DhjZzaE91WDBGbsxDQjjfYnHPD4JI7FOW5MknBzn1
jMS1dJ6wO/rXac9MQwnyeVOhjbyHF404PIgJkzyOBVKx2TdozMssqnaxifzjg6voF6/G+9yOuCzg
mJncvSaAkwO83nMbEUDaTjgG//r1/sWiZ7xbjEI1LQCl9dxPA+fHOBbWGeVL+1LKhbIlko8oD7/6
TZbn/2FxQK9CyTim3R7HQIuoN5+ffH0mSpQiMv6gHvrV77I89w/Pgd4S9ULMq9U7wc5C9uramo6B
s2/oX/YfBbH96uJ5V3UNIhFO0TWsqJoiJnzfeBfbsk5uwgmdZVroi0kQkUEW4m384Ir9xW1svFv1
IN7rVZB33T7WCBm3aMhx1IMlQZRXhi081sSLofW0ULVk0K5spaPN/NfXx69+W/Hza+pkGRbHIOz2
YDToRusyZshvkQW8qqeEdRNckrzHLMXULYnRX2/++mm15fH/zTpvvFu4HKScOi1/RJMgoSZHT45d
NjHcZl5Ow6BuZLoz66g++n1MF21AzWfgFvTSPKcW6qv2I+zvr2BKxrsFKU2QLjWoQfd21OtHs4kJ
Kqas0+KVGVkpM6A8cxOmz+tcoF6l2suQgKNiUD8qS34Fy5PvVitOjbRz86jf46IRT7bPrMRlEoMW
XVNqjOkAvI9OLeU3O9CxVbVaNj7SQtLSTewUyDDigfONBmYLo2pDBf/BlfGLyuJfkkl0VXV6QLCE
2Jvxk98MiTvjWFlHRa+60o9qLIpO/cGt/Ysb4H1SiVpEIbnD2ryPE0UeS0foaw299cGIgiUkDyFW
64fJNq+IVgjRaX2wOr4lHfyby/B90EjcNaite5OHHxhPl03TninyszsRhfo6sCqjXxfo6jZZ2Vs7
PepgMpSz/WLgXzghess9P9Z8l001P5Asbd4S7p5tVFTxz8GQa6R+jOkha6GvzPQhrQ3KlfRxjMLx
caJr8LhUvhxiLaO4zpVivoyzVWywUfoeorbkPLVBjhy69kn0RmOKmgHXtYnn+6APnXGOU9/ZfnA7
/mIZkO+W1kLB3yn7ft5XvZ9/9QOmMZkqSKOvldlQVxJG0IuBzHVTahnar6gTr1JPIqy2jDFFayEP
bXXD9hz0jvReYCuMOcCctVOq6nOnte0HR7BfbAFLmO6PW4CfCbw97L97tdBu4tF+ACCxLXXptsiF
Prjwf7GVyXeLcdP7zciUEmvJmFq7uW20K/RK2d5amlN//Xr/6inerbrBbIVmaTfaDilhu7Uttdri
ssCl1LX9B6/Ur57i3QLLYg1eqKjhoyTd6DlN1G+AsTrbOsj+COX77w6G9l6Lq8/Za/M/lgf+Sm+k
xtTa/s+fPyW7+I/nXYKWf/pkEYK30033Wk+3rw0//n/FHi//8v/2i397fXuUDyKfhc6b/uvI57t/
/Gfxt/si+8f/+tvn/NvfLvU//nf+NSpf//7Ho++//cff3x7i9who6zfJbAm9lWla0lblcsT9PQLa
5CtCsx3+XrcsKZc9IadACv/j79pvFh460Km2sBzD0paaoGGiwZcU9TdV05H685/Q+U5bJxnmv16N
y+/r2l+FQGtvwOY/1z9L54kMadtSaLpqq4Sr/3xf4RafCaEiuBSXCH2/9KDD0qEFeqna8cGeulVL
7MkeRQx9yh6EjaDFa+bhPYkYDEDQyKzQod7ocgg2SWh6osGrsMg2yzovN4wu841IsL8XmDnTEGXz
jJtqRCTdBVInyNy+LcvmKkBlsZkQVIUaVlehyhUL5MYenBvzYDR+vsevl2/yebhFtAYfZ4eW+CWL
oCdk5qHth8nN59JfUc1AdFzC4GMqBhWbCOlU5JuISqMNbD1hkC23hSxXyWDwY8JKzwNlQehgq0QS
xjA8rB/QHinrMse4SyeT9/CunHw4lmoOm8C5wgZwGUOlXSclkRpVXH2tMGC4CMi+d+hzdaRkq5ro
qlJBKG5PsVsmM/CKJH2VgdW66DD3Yzf2XlC31Qp2wp1dVQ99GR9wowAWE/HWn4trM6uA7KseSXWF
K8zks1GhrKElymmt5tebfbtdWxGz0aoJrkFOY4SomKl1yH6YNkcKtol4mA6tKrTND9f7H1fQj8Fc
2htV7acrRkJM56LlArRNob5nF05Jk5em9WxmyeMEw2axEaUYl200aymaYUsMKz+YvhdxO7ohhouY
0RXOSITjI5bjdZK1LdQ55bFU7NjLUsS16cDXlhe1ToQEVp70iFkbsTZC5ZJKG3KArm0VUYX4E9uH
dK6WFzzaFxOjIQTb06bTunZDFwRnUz99I2/3KbHKEy4qhaEI+INx7HbwTPT1xPuUqwBCUhgpgDFy
FavdtI7y0XalZbWbOtSepTTPU1o7XkwH0xU2aFBIpsMy+5hqt0LHxcw32FK+Uaa3bPOhlUNK4QJl
hAyIwjr6WbrTKtBY/lAl1DPHWJ4o9LAW6SHz6i7BHm0BlBmp2bAaCzCpveuP/mvWl6DVBmQyObkq
vH37qpl6D/1vuu5GHr3nZvKN8WuXlRBCcprj7Z5sz5eOIe6UcNm0DafpsFoeuLWuw9Q+k8GcrYUd
KOtQDz6Tx5ety0h/0ZPpe4lc37O6Ld4O/RB23OMdyb2o/QAdZQLdU9jd8paUK62btrZZOdDrvo2N
75Bk0dGPL4zPPgJ16ExRxZQBA3II8sDNoug7aQf4BybtpW/6wi0tnJvYX3Fic+UK9KFFqXMLJsMV
P2u3RuAi1gljC1XlNhgYoGzKKExdPdI+abRVVxHBCQiYEEYs10lX1YVrWTqOfHQJbZQqa2RBt7Ip
GEA01V5ppqOd5fUuUBpIA3n2FKPS3enMi1DMt69CtgGV9nJfdyVWc1PbdVnXM5FTvzUqgD4Z4v5I
jNJ2taa77WH9OVpKMTYMiMcYODAbKV5oiZXbSkGAHfphj9RqdDZ2ID4h6PqgC/sO34glTliMYHWT
4Y7DrmG/29PxYfRpYD+PWX4O4rZd2Yr1xKDjrLaQUCbEDDJV7lgoOuhH4fe3m+fttv/v3unP0Vck
rcX39ue9/W2H+nPj//+oHtCWvuqv64Hz6xh9LX7c/d++4ffdX7HN3yz2VdO0baELtth/bv+Kptm/
LbM6G5mUZhvGcu75Y//XxW+WZlqGjSlb5X1fSt0/9n9N/mboyAdY+6kDJLKw/5fN/+2E++dKbqgW
A3qda9o0NSn+dSWv9V6L8jyszsyddSAHEkhQ2qIaH9vbpIHXVOO1suR4luw1v38w//knBgPV2mhZ
Voa596bkCrt+9DVUTGwyptNdz6muHoAAVVu1VdPHYVGLp8Umae3OYbwaCfzSVnhsRVQwi6zbO9tA
B5lJwx1L8CBZ2qsbfXk2EIb1DvBPv5675CpNGvkap+O+zyc8klFzMPPqqFphzVxyskIPFWS4ChxQ
WkSbsN2PTLyj5VOKg9sf3ut/txeqy3330yvIG6ezMcBfsR3ciMtp5YfGVDREKYGVZX+KzGju3Ckt
Kg50UH+6ENV0K5rsXPkl8Rg68y9dbbOLD13oKstQ4PdB3BHrR+LlwTQDg1bWN+GHXxib5hd/Ethn
ZNYfEmmD7A21E7IO+srqiCV6+RRQZLEqrTg/TrK3jsnSlujY655UMHEoIhgh10X6SYmuh8kqn3Ow
H/tqthmfZ3C5YiPDLYsmamUlQrvpe2WAYMhMDv1OdWyruDw1xYQNAQd7hw74NGfRdJlCfbxAQ8nZ
q1DVCmVYk4TYrxQ9SdDKTaNnJ0V/CHGYnHW+fxMNzjEgSPKsSNBVOa6k27c/YWejlJu8PvNhjlam
eGxTyaRLBM7XIQg3iP8sOi4RvDExDwef4mJdprFxbakZ2jRlPubNhKEbQEScWNn924eh0/a1HjvX
hWSDbXuLBDpe/COSTvyWZYTPPwj2cfWg+KX9iuFoXdQjnfEQ9UonBu37nDYXCpP2c9piRkYlpT3i
wTbWozkOH53NlubSTxeOrVuCXBLDouT+1wtHqLrRakOqnfS5hE9YZz5xPZUe3vVmG1+3kGf9toup
pASOJ6Xw1S8ocJs1xWl3wGuy5AT1/b2mB9qlj4X39pl0tMqVcT+6wdI6YiuwzYe0F8+aaiGEUFPC
umTaZ/WqoJ197DdVFJuvZDSiI681cd/O12rUI00cSv0BjUnPvMzR1r3sxUOMBpWOnaGh/toMEC36
EIGCVkHmoBi0jpFRfh0sXUN5p/AQmU15Y8p8WuPCUk++nSFhsh7/+vZ7O4//8CJqnF14BSHba46Q
JAi/P7tMKHXCqsyOtsrqkLXWRh376rbNhFhoaBtQY9VtarQHU5KLkDr2fTIP04sdOOz+WLTcGvfQ
GlXafFOpA5C1tJ8/U6fTf2vr/MbJ0/Rk2QhGGSqvtS7HwKBXVyIK1pFI8sufH7iw7XWmLZRhzcgu
GlqZWlWufl92rOZBaxx/70xh5U4JqaEJTLOr0IIFZTA9XhlVKa+Ctnv465fnbSj9w8ujOo5hGIJT
Js1B0Hbv+cuwCKQodaP8Y3HSsCzdorIMAMr6CDtTtTwLclTctpDiHMYLRaeFn4tu1VJvO2V01hFH
LM+Cv3n79nfIw5qovW3R+wrmOddqFXABM1jAQl3fGGIo+NV1VrLJDj87PaAOAcjlITFCC287+GXg
Kz2LfWvcY//+FGGSY410ok2IluQCN8TGmHfjLx8gR80UzjMPltuIkhBptlGSfcUWxoYDO6vXI/VY
4JndpEMfX9TEbugOm+NlHGe0WVNSu7qFD7mLgZaFUyR2CQP0QdfVx5oBUGdE0RcFEzetzSA7Id7b
JWrQY8ovpj0A29dgWYadZRl++1Nh96+FCKY9OKEPAgveevw/vE+GxPEi8E9KQ7IzyvetLSN3ptrs
65EAutbgJJWON4lYEjewWL/opkSCJOV3FkdX7UTz1bRh4zhGUN4bQ8gpuax6F7JFu4x9+TSyYDaB
aVxZ2B6/Aud0u7FK3bALyjO2wH7to8I616lqLfpYdaUxz/zcVCEMx6KKbxsJQ010BErpFmf5MpHt
56IQW0zS/mtV5JcxQqPqYOKaL4bd51s7ACJZqTZrhANy5c9PlRao39gCZH77qmE1KsI/W1PXWTGk
u7e7J1nuo56zi4Oc9IMunny3OWuqYHmwKZgczMp8fLc5a8WkSWgK2tHX6uo41dOzHNrsu2WRkYYj
4hvULEymdmbcwZkaVyKA7ItAutxyV5VPqVamGKSi6ZiCm3lqa2UvsIb2Rn89NIF5N8+DRvOxsLYG
YNlo0lR1vRDXMkvJr1pb3mEoLvaGyYBY95+roLBXflRNV7pZjtgZIUOV2s60Df/K1Ib5+u1DaBfx
ycGyaCGqvKacN3d/vSa89e5/uNZYMm3NADdiW5R/yx9+LljyKPTHlOc6Rum3vNPp4wZkphO9MruV
XZhwiQ1oFXqIVhgv4GbsEZ0PGGU2WjEXCPdhBBtF+BQC7Lmw8E8rB/zbmWA7/cm0Nkmcf8OHPu6U
Ji3OUWFgb0EQVpztDg/9LEzAiqZRbp3eaA5akVWXgnsZw3xifp2cZyuo0i+GiXleATznKTW21Eh1
hnNasBjp9GS+ZB1H/irIXsrSFJu6HnoaVoVzoxDPtBow233Bdf+gK9YHG7ZcGrPvXjiOYKjOLdUw
hf0+izKfC8XMIUUeNVmk16Mv2IObETp3kLYaELzKXjW6orgFgry7OpE9h+wpW2m60txOQoerKovA
qzh93jqWfBqcJHcx6ldXUxKV7mANzkMWvdkam2EN82dggdaLnQTcgBEajkhi6/N9Vk3hFpNhcKqp
1AByGvEWD3KyqYK2gDLWjicnUynPGHcny5vCrH8VtkH/YE5ALgPZ6JtZTgHTNtP/8tfXllja4z+/
RLQSHZtbjYJGGu/3myyXed/kQ3XELpvg7rGHW9syT0URK09iSBnKt6lwMSfTthrxPzoFFU0yd/7X
6KBLNfmGIQdWW61GFzMIS8qLABq+mT6YOIbsWke0CP2pOCD4r2bsibG6/evf4C23+8ffwOBsxU5p
O4L7Yzlm/Xx3VH6A01SK8ZAPg7YblbG5IcYs9FJBM6MHJgrQr3e12TRAdSgDHBUdGxVmM6g2gHfa
trYe6yQicYbu172S+zk6LcN256EBEGiAjUpj/ZsQ5l2cVtNnZcgperNQ/URmMs4sJyWT3tCHjeZz
IdWx/DRbNF54pmw/lkV2A4zYQ1J+0pxAf8gzdrvlMxGq1Du2+dH87514j8KKvciy2Vy44nlp3s+G
kGoDVZma6mAqGo0i9uTgapJuNijGbYkCuYERRGcVMey2sAdAvlZdXM1z/R3Jmr0a1FRfo7OtPTYh
8gTyjqNlA3gKUAI4gfKpKHTzW0YQ9brvwq8xGaD2qlOmByTe+Qfv7Lv0xLdfxbQ4MpvCoRIS5rth
r6JOvEvECB/8btBuyujzoOrz85jX13qD86Aea+MuiEblKMEzrJKqNbArLj5rYlu79YxLam9yP66a
DMrs5BuWS++6W//19YcT6F2WBVYAG++d5miGoChVcX//fAk2UQnlD8qJZ/gQckfdjQ0HYMWKs8pF
TIuZ/dwVd0S2batI29WW5tYA7hnK4htMr3phHsKJnAINowIQ/6Atz7EFDdxOVzEDu1ovN/myUIoj
33pqhXaF8/QqQixeNt1LEeoP16HWfE5kdS0Cfx+K9hwP9jkDINy1J0E4qkmG0/NQdpsiMa8IOMAW
Ciw0B20swbRHkTeTbdD2vhdi2W79U15pZ626Nlgva0U/JPge6AZuI9g4+O4PofWg05+cJFW21t/P
ouLKJ1sq5daYymjHCZcRKuJtQF8pWSmJrm+SOnCH5NWJn2P7OZse9Mi14PPrx9TfG5BIxg1Q8/EO
mlv8FcwG6CU1u/IbBGXVdXqBGwc8mY3lvja+Dzb+Ig5AIdAvltGwuamV61E+Ko6HHbV2vqjKnV/H
Kyween+IkXc24Y59EvlMCqmA7nbpWoZnD8XKx0RtBTjz7NZtGJZP2GJ5s0IOq6PYLtjLHoGrKslq
SMjNljxDcwzFsMtm9cZUK8JzUvgQ+q1vFqSl6Gcinb1S4jyQ+yCxdhEOgyGOcOd19i7qMcZZzU2T
zgeBVimJ5L6IrHtJLdXjYZvLhBPzsEqbZgtdpQkhjlkvgaJcgDdvrexT6etnxu6eE3c3AcLvMpab
xuIQ1KX2Hei/sh93hi52NdAUXFAZJZO4woBEwgBQnrmhepngtH1yinI97lNMHYH2wvq9mmE7KIKJ
tgNXMYNsf2nqx4SBMqEMq1YGuF55sGj4FEyY7ufrNA53svNP4QVI22Mwk6oRwmQckuF72tFBcswv
UdDvA1uulMDZpEv/GMg6k3VZWDzb7IJXYNeDXzlxuQRH/7EJngjBxVd3GOWDUV6TnMI+KR5ksNbl
50wJ3UgHtDV965BaZKa1dXBgJLGxSSIYSdqnDoT33N314OGc1F7B89MX28F9Wz8nI2XurgxeGvPS
t/eYUu3HIUi3DakvOLSUcAtLtW1psGxC54BMYt2GV0Icg+pBzhxJ/MwdnJbEnyPUgDVQ+NnfdtHB
4sUkXjv3n83nIjhI/ZJqz+wXxEEUL32ybgpvaLYLSjDVHGK+agoDaLvSmJafxc9at7XCdaREeyiw
rBUBsPGZ2ZPDg2duj3ClVktQnM3KbJuLEgmvHB7VxL+C8LG2X/HxeCMo8cSYtjG02LczHO6+uHXI
eI12SWsc+D+/YueiLd2EXezyMkyigD/WbugVbpqZfxVthK6uVXJZDQRhVANr+mNe0kuvpVIa1HGP
zMhNUPYn8U1RVQecmZ4Eq4y0bjM2/doEwVY43V5J1Y1FELcC8jKpY0xWDBu1M+fzfROXV3augX02
95XocAf2p6YVhz5Qt7KVd8FYeFMmvaUZMmTs3am6Xm7tQMlJJgnWJsbrGfa9XEwm1JKAH/bpwr+5
qWHow0gsICHvKt2bO28mOhm/LZkDwQk/dBAeBHfFfAqdl6FGEjY9iuRrpGkHs2WCWpe4XUlSgATf
S5KA2uBMNoYb4gvBO5m4UwavteSmO46pzYtdx4+ZZfduo/n+c25kHgAC4WKLbYBMtq/piCKMOk0D
E7CG86JvREVEDVPWmyxSCSxKWgyHQeI5WZ9s5/I6Bj+6XSIbvUFZkhx6fIXGXH9Jiim9kFsw3DkA
dqqYM0aM7X5d9tLfE24auaoNWA4k222ZTCZ8CXU/RrOFUhMuvh6H6s6aQ3rDTvSAUwRLnOXsGVd4
Wq9WnzK7GrdAqhJgF06yL+vGdnWlf6bFp9ELvcZV2G3l1BCIaysemCdP9E79qaUY3Dta5Lh1Wjef
VLM3GCdjy1ezXDymBL+8/bPS7q0DCHCbsoHvCgCFrDNonEdmMrRQAQ6d8ukYi7B9wvItTouPaG3F
w6M+mtlNMXI2pnhj6Cpk/0lSNg7NYD6MaOjPBe76VZqow6fBYfw3ig43/WRdjao23jZNsJ3CFuF+
14/4pbkqmj7444MeE9EyZvH57e+L2YE6ogZByIXVCMuzJ4N6qBk9dSr3kmEaGVAxQ0bFYML+z0eq
jQUGLHjFGux6KsEjtuIj6oI6gyUqVjdmkHwGWPjHc75949uHt7/789O3H+vPv5tM28sCbvBWFgWT
qUilS5+Z5TpQfGXe6KmdH0ikoorOFtruAP9iXls1+VOZmdvu25ei5etvH8KcSMXN2x+BB/DvgWcP
a9AC8Tq29ZzObKpAXdSvTCX3qk7dpgxii9TfFCiT4/rG5MGzcDjgGqSNaq401AMQ8bbU2PTrAtS1
rYtUasMEfGOCLy+C9mqAANJg5Yxz6Jz4ivNCB9077NVc7BXx3KnURNp5sCwPJsRV5lOBgOKyO6+b
lqjSl1hw0m7lFpTtVmjqFuka+W3TfVHpe0gaawN51lyXLJzObVPMh6IhsyQPPb1nwXCEq061VzTJ
AfUvve/a48XcNRW1QLMYyb1CWptKFW6GTx6K7po0S+z9xaaRR5i4pwlTXK/HmyI2WQSbrdJKz4KX
2jAkD5hr5BjoVbrtDI9cOlebAtGE5P5NGebXzO8I5vE0mXjY+z0FZ1tZOptpPcslysx8KY32mBGA
7XSVW/YtAbbxeZ6VfYEpwwoVaJfmpZTxtTnK68kE7QfMgtr3enK6Q98Cz1fys1T1u36uP1c0Kuv6
CYTfgZCHR+AOX4z0obNaj+r8BEbF621+DqFdM3I9F1F5gfi8D4or2klea6Vvbx6+E1dh4eszsVNi
5TQ07BogsWqBO9uytmK67yEAZ0RfM4PZGBnxYQQnT73YwOPaOGTClYgC/D7Z1fZ84N6/RjpESApK
7Xi6K3IIunnjqSqYD8NzHHZkJjkDKRSvCXwQi3s2GaUXNr0X+eo2ARdi1fiU08BT4XjY7YGuJKEf
5cFiQTOScjORIFbr9hbn+mHpnxEGphgO+tJykynqpnUwJmWnGSt0o1cIpZ/piiHix8ZHQITsarfA
TK/q6qbre68rlFUwHZQcOAWJWBMiB1vdoyI+LP5B0to8K1O3TqsfjIK1+dOg2RdMr6uedxi8DoP9
cZvq41Yd4juNH3BQuYWA/McM6UdgwWO0VeLkaE32SVPSrRUyAsJITgSnRzcFVCU/wgJ4sx9VKgyt
YCbf5RtLmuz1GqOeyDWhX/ZLtWoPW/iHhL+MxwJHXA5blyCwXd1dZrvc5rHjtg7rA/W3sWABgcVE
oVj7s9yWnPkGhXMvx1mc01sf2bWCRNmvPUCxG2seePWSvZm4vKUeITsHbAYeEuoTfAJqTfW2EtGx
ruBMRKlr5iztkeMVFPdUqHv5AoZ6Z87leSZjqWKhtAztgZPR3szao6/ihQfUxTqNO1I9zOO4NcUN
ErPDgMOqRTdRdS+OZSHnKdzJDLdg1K4mNbzjRPFJLdrrsgCSXKzp214T8OD1suZuLx7glrt0U3aq
LM4g2w5OT4LvcFdU0a7Tge6kmZcpClwTFXP1tBOyoITXtlPLjASSQwS5GjZX3FuQiGZmeXgtWKYa
Y58te2yIdidNDwaqhgqkUz8lB1sPbosWVUr7pMzyFA9Xjci2yxxNztY2C7jWdIPCxz5oXXyY+4mi
x1zDNN2x2XtTPJ3ordxXciYpsjz0xaM55nt8qbfBPH5NzXoPcumYOdWFd6i3sm3nG26R6/vS8Pc6
oznezWNYWzc1PGKSqrQLlnRPJARZ8T4i6TwDf3Txsm16DVQ75uci/7LU+UKUO1qarpCd5yfKbqYv
TwZKxfobOMpWsVlhSCVTIrnJMKplFEjZuO1LtF52Q/QjFzOUJz/DoKd8rhx/58zp0VT8vZDN1ky5
/wveR9bmicQpddt2WHQBy4lUHsZV61efGUc9V7U8FN107nyxn/ycveSQmjNpB5DTszUYpSNAIFbE
xrPAgM4YBZX0E265TZavm8ZyhwE3szUdikG/zqfrcDZeh+FO5vGF0+oKcPntFBr7yN6PZEPQ2a5k
ciondV/LYQsW2rXUL2pt7qZm3DtMtgo929BA2BgtzI4ChKvduApeQKe5Na3gOsm7Q1YOe+b3YD67
W8MqV5M4xZJDAX1vRhaSkcPWZ9ZC1Dw18baW/Y7sNS/IuICZrNiyfKnJQ4rEhnd9DQiE47a2HYfC
rX1UQEq4hj0AzN7a6IWxtvz2DCiakR+atq5Kz85IVIGqHoTUAT7DOWFqQn/3qe/DBxIM7kJJsQIJ
cCcHRjlXE4WHpN9gxsquyuJ76sEbWcnbRNKFXlLInFu0BNcGQUTZiFrvYA/sh1vAjWqgb8zyZEKP
UNb8xGNybdcPzhd/uIk5hmqGV8f3vjgWRFarzVkl5iAxo5OK0V6xstuGDAB4kcwm5yML8j5Sob22
2adUs771VvBMUMAGABBG6XCbpsVp2f/GqjssvYYU10LptDvL5IcJ5VkzrNscc+nY3MHYOCqbHM1g
WShrbU6JNAOUmxq75k4qzb4ACz8r4A/mdo+959aqW/oaw74L4fDY4b3ZPGvx7Cr9tBdtsVfViQ4I
GVUNSnhEYj6IIaNEKI3i2+dsCUwVntE1kRuPk+ivaB5vlZ6GOpbj2p8PY3YTNP0uG58L3Tlp8LIU
P91B+dppKuQvyyTpLd1VFJuW/pjeI5GE6JG4tjjm6VK6EAwAvhw+vHk9DsDijeg8giHOSJwD67SD
vHQmcuEK+RSo0vFK45ATEYvRGzuKSTRcbJ8pHZJc7GjTXEV5cMtoe1+H/W2pjJeyDQ+2Gu6s29kH
jpycFR8mZKWrW7UEQO0Eh1ylYJsirjzHK6sF9w5AIVHuobafQ0XblXO7s4N8Z9hEtPn+vaLZj8LR
LwwxbtvRvI6q5ErqMSNXc9Ujk4uV9oYUn3OmhztQ6IeihI2tBTs7jj0oN5dyOS9Ds/aN+QLoYldZ
01Wg5Q+TP98kMZmC2SpV2osVy3u0FafUoIZL9b0cOAWhEYxoVJGn1RHwNVjBLYb9c2QXJ8iq+7k+
2b15GBXb00gQUP3qwcnaR9v/uiDug4ZuQNBcayZA+MHL1PGY5sGuscZjxVUA7Hwte2Ot9Qn7/vQE
KmiXpC0U8Py5jI0nZm43GczdRituGyBP47JSRuo548w4FeozK+WjQ1VnVL6bQSY36ZQTpvBszv4l
CLq91hY7jvqiaA5JVdyorXa0w+9pPnyOUNfMZXdp8sIDX+eZYXnWBJL8aqcOwNKDbhc44V3H3LQq
5CGBMKqW8gDc8hb9EY9SP7ZWcSXwVaJxWKWA8qW5W5ARXRzc2JntJtPCXHEOTaTdgC5a+8hvoWWf
mEetUjW/DfIQ6IF1MCn1l0tcjYOX1Oz3CTGF2mDddpU8jlj7embt83gEenRM0/RiW+ax4VA4jg8q
W2OXV9ucR6BLSAAlMQgVvQhB+Oi4NroWqR35oZW21S1/G4n61MViz0An7R5L2JO2DG4x7Ow63zrS
QW6G6MQWQJVeDSwzxLAQf+k61nNt61uAXieG34deimM3pXTnibDFOdWn8Aeb6JNM9DvAgh54KZCe
E5zR+9Q2jlYXnQtb7Bs9PTHDOPeGdQIAefAdZedP3qSCgh8V+A2qq2peTw5Prpkbp0JD+RVS+HYa
9E1rmes+jjd1Ml/DUbzE3MYBd+msozvRz0HIPNEHkYpAOTWbPQOZu+7/0HUeS24rWxb9IkTAmykJ
el9emiBKKgkeCZdwX98LqPve7R70BEGgKJaKJDLP2Wcb1TmFhbW13OCSKvomLsZtSIyP7RzLCAZ/
S4v/rpkTWYXVjviXi+5mx0ydjopeXvGXfUgaWXo8YnHA6+zk5I3D1XBZtbHhmfWxE+hHPJ0YN70p
3G+97H0CmbivKAEVnToHDmmbMVXQjum5wM/QwdIfDIc8IYMtNLa2GkqYsa24a6IDva/iaHd8PdYV
pkWVKy9aU9zylK9wE55GSDbCML66gmS0CCIZMEWTOrhl6GvyBu+Np94cw3jNMqjVef+nGxwWWA9+
Ez4K6cYa3jLVPGT5dGMkdCH+DBwuKFdE9ezxltr0uXgok/vqOM4TM6+7Bsd31NInKKB9Z+zxDkLV
tura9KgkOOyQzlTm2r4b2xnJPJtFv0lnr/6cWhsbQZvIpy6fnjQvudGLEysTnU1cNNX6E7HOuQvM
H2M+vlhS/+20+t42R6JvgnOKS63RyaMAlu1ieepH65ho74rsCJ5hEeMPKA3mHlBKx6RhpWpPh9Kb
PTPwC9JL5h2u7yB9NaXDtlack4w9Af55P3xgbv8Y3OLHVCgfsQzvShBuwFbHHaSEDXDXMFBvIVj6
K63BL8ebMweFqaTFUkzMMYIxAcGOmexa3aZ3k1fP1n34fz7mjfumi7bC+KPkfxuz8nF5vWVUbg1f
PbtKt9gMW0AdirMbwmqH285W0+XecTErUt1dQxGMLPKUPipTfEIXOLiYNGSqB+drDoF44x48sUDd
ddnsY6E9xT3NT+pe1bGgebxCnwOPVLZaYGHKhIFqOOwRRu20gq3IpsSYOqyPtL2lfQ5VcHPS/BK0
zTntKVZGnMYLmvoaAKUw5DZXBhvfWMKFSD/zZXhTOgNU9L/QyoKGeBZ2L6vl4nK+4CTL6XJYoJt/
T2VDnJmWtQMuqhDP/g/cU/0X+FleI/X8oAy6vaOCGvdE7vh5Q8jDyhlzjUKTSYBo4gJYgUMZiGal
FHnnJ3ggfl9bHhU5E+DvJ8YYvq2GOMSHWutgvaREmRyxQXRhiRNhRhc+HCnCq2MbR9WxkuBJalOz
NWsOX1RYPEdtqP85lEgv4DEt52AGc2H1n58HzKAhew64q3IJ477yKDG0/t9PWS4u//if1/n3JaYG
k7W6yRp/eQ8W8Gd5m/J+NFZ5kbAiz28TOUnvBhbWWxUNwnE5JAJrQJMdcu1oOeBTEuTMV7X8+1EG
c5K3DkEtSP+7nN+0dn6rlkdyfiuULiyRIlJqzgjb8pEtv4oQDRxzXP0LGTeuqHU2gKB0uvABGXhv
lxco9Pkd/X6t+aVdK/kdOODzUUjyO9Yca4iH3qGef+NkWfn3r10eLdcqzSWeBpOw4JBkdBK8xPJi
/z53uZbADhi/f83ykwQxKa1b+tykvNdtz8cTmPN73dZlvVVGaJAdCUlTMl67stmVJCjj/bV1wI0C
fXYaNUAc4lX/t6VPykcyIQlVJjaW/kDbmU21yYliTcjckb3cqLjhpsP4goPCL2KQA22j4Yke3upk
3OJ0Dy3oLxSxu6ET5Vr2GwEmrs64Qjpex78YHF6jaTqospk5/Vus+X3LAQEi4DLMfKdLiAyzTozA
DlPuPLRa3JjO7oxDzCA0bjQ+mOIuJv1UqtEJU9wLTnWbqC12CjpOjKEaiurRPsxB3AgdZ7OlY4j9
WTJvQWl6xSu3DPfkd+7pONkUCTp29FOQDNfUqV6AU/5ayrYPxKkboN/JWjxDGzpivIVxZrmNDWtf
77IkxpQ0Wacx3ludXCm8H1ksdgziTzWemoLigVCpvd5gc6j8CDr7YURUsN3X/DZMgb1ByuLPfnha
BkZHeEzQ6mRTEy9aubvelRTGfxq13kXJCXxtn2BmblTRRsqz1VE1qrGfKcEqsJAraORXUZxgLkLb
Fe5LCykRpUcKuRV3G0JZCbarNl+aUm3TiR5ATGdpEFIzuT6Z4n43ursKJ2epJTuzxa6Xihn22Mrt
xLYEymydcRcSXe3WL8FsVInJpKCEifgVnWIdiMe9JQaz+fLJcIYXNZ/2Zhq/tCYe58CPI1mGTaQ9
kio+z50jKXy8SbzlnblG1INDmdo+oaFaaQLbrmEuIBmdTIy0TDKbup6QTbzuvYwdQ9ulQGllM5NL
LD+hAkoZtKoY100Obl+hSYB15adFge8VxkKiWs+EVEY2e1t5b1RlVRggZpIA7ugFU2CNHqUrPL83
PMz6Oj+/JAdQ5JWa66vM1Ykgy1hF97HyZPbmip7Bj/Ov2Pqws79GiwOjS+FO2kPg+E2KL3xbbjtV
36MwWSuZ9EmqJB4F8Lkk9CevNipBqrEhTpXd+5BkfKd6EKAHZ7xfzeNTewrpm5P1gCqMIORVhZmy
y1+GbMcXYXnSdYPkNntDUhTfYYmPMTZXwZUpYUT+VZBipxxUP+LCw5Sj2iRBt4lx1zNT6xPf/h2M
TJKaCcnDhNsJUl+dCAZmSwmB9OT0WQE3Ocy+MGtL58B6AgkFuHiYvIAhKFHsp4T8KjYD6JDkiN4E
RMjAmWs/9PAPJNACbgYEXsJVzQnVDsaFwwAReDw6kfOL5g2ulbKrwvLNiZ2NdEmV75gSlDrE0Gzt
teR3sVhrEN0UOcwUZNDjdl05up+Elp/ukq8RlyWnvuA6vMnIrSsjyZDy4s7ZwSofllWDycGXtaAB
iHMcpn4fENMT9jsS0baTHdyZx22MltvHpbDp+SOSM1TOvauEu8gDp4TRmcIqbumQyM01eNGxDjcR
CKhR1kdkk8coUdepm6+dtkHeSvHdWf4oAa6CyYdmjJW4k1Rbr9b3wxit82q2EeDbBk0ixSlfYULR
9Na2HwPiIvhyEmylTX9U+SvX5ArtDfN1FEYkTJjHcIh9bUwYgKiY75vbNiz3cZKunVTupxjf2pI6
xJHrMPg71iZhCESQeuShFHym2RjOGurbhB2hSNt1YKYbh4nyoEVnL8UYGazYtCijWI8T8KIs+yuD
8mlg+OhW7T6in5BBc+waCm7jpGcQUIAxozw7loV3DZ0Pg6RdYSrcVeU+CN6snGBAEPeSoV4ElTdj
y7A6GwkaM0+FZCQ4K8Ipdqaj+ApLZeOhsnTI31Dw1W7zQ0DzUmXejg77GI5i55a/8x4VAd6pUjYz
t2cFiVISrdUDnOSn1lJfItUC91aPVeVukYhu5BAetaal1r0FifXQHKYRVfmMHfoILNWcsHxYjS7D
4lMOepVO3g55HraocOXiN6FaW4WIjDIB+2bxDLx0r0myoAkkDqu7OdTrMm/WJIkwuh/XGpo8HddS
QBrWXEJh+b/b5K7VubKxLfc02t0a87u1BiDoyGaH4dYmQ9ufTu5ugu4ZM/Lpcf4bRegXzk3Sh1Yh
Fltx8qhY6WM7AjZQ/U53r1VibLzJAwI1aQPKfQbzxyPTyBnFGstCSg3QGEzbx0x7KKSrRlI/QHz9
G+GYND4bZUdguzMPoKwjRhpvlkE0ZoctJe90nA0weBv+Oe4s4UFjBcH64aOU8evQFnfDFB+hgAXc
1sfEKQ5F6n4wnl2LnBVRpfuYO2I7DUHrDNQU+A7MaQP6FZftLVYmJ7u1Th1kp1K7T4Ny0Ap5ifE4
8LpLEo/Pkdf90GPra6rpgoT1Woc04iV0Xnxqz5GuPjWYfhNuu47NYV3T3RkP7PGvpkwobCiYuoEO
TyEyMdiVQruQhfuMpzz26OEPoSgvUH1hScmXpkjOMnb2WNxuA74IAenIBBQ5rQSgCtcWa+gIAQFq
4fO0tQL93g/xiWxPHwBoIwqBCjDdBoQD0HL6AYA5Pup+P8dpB+fSZes2Fb8WgLuadxoT9Ti/Dfp4
iFTwCrwrCj78WE8YO0M0rx/uZBw65xBi5l6HEZSH8hyNbBZdcoGbfWE5nG/7bR6ZLA93cDA0gsUm
HMa9Ip2bxSAyjFPYWcoh1dtjha9TY1/AOl9rXT8XnnMqSu3Y4/cpE/eaRMGpxoG7LhPfQ49cTT+J
yDmOIiGoQR5cF3AxZLcz3E0NHN4DfKeJRyV5TpSfPZmXA5oN5PzEjVBd0PXItME37zcqq1VnNKuw
/C3d51HcHe0tp0IvMihqG9WEiVR/2NqLNt1zeIlyBe9mnMgM8r3kFDgP0f2dzHuFSfRdSny15Ype
k4yBhOe+GP2u0feezvf+UThvhgKl6TC+aQFW9X79osekzB/UP/k6uImPeIBr5DdwetW198v89N5Z
U3K811fZFQ/9dXUgGOAFTgBFBrrdWen7LFkqzVXrbiWzj1Uk1/3fjjBx8POU/Ykm2k5q9ru+vafk
wDFoS83T5LrhFdO70of1rb0Q6PEc9zVTbbVgjRHtE1BxdbSGHPGGreFVGeo2kxzodvwiIlhGCO7x
6MjZdiZ61ghW2BMUiVX1fJrFybivcUxGH6OeQymdr0aoz1YeDlfF6RB5R5LKi2iynmTBmkxNTSjH
wXY7boZ201tk0FZ9eMm9XsKZ1/FxMRWLIrWIHULqKW3TOiV3BGw52KadIdYEgoz3YmCgbo7D3cJM
c9MVWbVLwrRg1VOSN+KczpkK5tZPkbtxuxarX9a013Qcpw0LtHb2IiRgQs3zVTIrwqL/HpQRw9Rc
o2cJRmjYtid8Mp0diq1SYFjKtbTIGxIpMJ7QcEw8KxHCHVHp4089LQ8N0XtFNmgvQmB+tPBqdE97
WS6l5AaMpF5yGzGoVu1KrGupiiveMD47oXLSwS6vy8GMiMReWVCFtLNNOPIZ/eN4rZNwuuqaNl7J
+wZFqcyfyyWmwvSxeXztxGjcJgUAd/5klk+LfpLeNeXmD6dxW83yJJXa1EdeF+6HVhmeE4Lkm5x5
GoEgUDPnf7kcyuSTGC3jEaRWg73ybCVXubg+E1F1Xh5ZSn22h+xa2SlO7/MrQ0IBZdBINMLG5I+S
qNazbCumgSJCYkHdeDFjyuxZFqlY6XCJOvROc6hMJ0VAXz05Jwyqgq1SiuRRYqS9LnvG7KQPhPh2
U8F1Xs6zsYdGiEVcCFPcKZ8+0+jTxDH4B3G901YlzXeflH3wCtsBo+98E+V5+aQaJAHWplHjfTwY
73nOgLyP/8BmWYUpAdgrgkdXoq8vIPK2CVLlPdRBs8irFM0zTRZRccmU/+7d4MnULYo4V1P8xuyO
Sp0b54RklnuFouaeGtxZSsOEp5lPvbE4lMT93AMnwYOXCKEM7GdFVZj6uWmOHxFOmGu9r/qzI6Pk
Xcl+eij5L0WN5y8OcgR8y6xHPB3iaCWc5IRUU9Ok/SUrS2fiG0D9nPqc96Q2i0OqxdGltR/jZKXn
UFXuKiFzK13pypPmJAl5R32D/H+IN22vwp6JhzvMc+OvIfHiYwzzNZCZx4CAe4u8lqOmijL3ncZO
dqGl/GWQcgmtyvgSfXoRKlTYWgJq5XunjaILturRZarUVUlYNrHFoiKlR6Y3pSYqM27j/mTZleNn
TR3/KsvbRK/HkJ/45+VrUtlbb0iyZ1N23OWDV2PIWEQXAIbwQqqBtY2fwPwFNrb2cK5B4wmaqtON
qKKftlnLg+HU+Dd7fQ8ZDRAtFRm/3vUSBvNacrcHVrKgI72uz8bneeLdGPlsQlsy0AWOsk1h/o00
fQeU5HzabYW/wZgb/gR24C/f7HCfJC706kY3XsHI+7x/CvE0y6dMf559FAe8/d9qhH/X0CMpInB6
6y0iC+0wdB2TaLPSdpNmuGzWhPDkZo1wQ2rdS1gE1k0XoJte1L+0TIBW2liUmGNM3QsV5h2OkXX1
RqV7waEFXRGpRgACKe4aMWGB4VPKAhKtyqTAvjjqPwcN8zU1l9WrUTBFq4uBDSjr2BUxJlx7Id/g
RiVeRyZfYv5G4sjd3+0GgplVinQd6EUCuSANX0wV7nA6dPaXSbcA8h39qmu2qZz8aUrD1GV618cA
uUT+4AAYX4oBh4OpUZvnKeev0CFotI6FlhU34Rs6BeuCChnVh2xuIkzbm8yDeNVmSwp5MeCygyLI
trH/XtfCgS0zS4LlSOQlJSzNWcHsJFPyu62FLpO7UV0ls/xpOaihVq4aux3JNIAYZtQd2AmfU+Il
4jmc757JwSl2zBwGhhleKxPsZrfKowvyNQSdQVI+QpguIXmn52T5zY7emb5QdfFzTsZz9N5CZlIx
r+hdvo/GGF76foCkS8YnGYSNuDYtLgbkghkvrQXzoyBiejmYKnaiCqT0LcEi2hzDHR/HpE0e/aS/
k+cT7qekaTbdPAtVJcO7eEBQqDdUFIsCEoFy6tctbTWr+UfVW+a76YSYQsSOdrPCpt+7ZGQuK4De
BuhPJwt5ZBeJE2AP3AVpXpNpGny9BsJclEWZFk40HTlxb4iLlkvLAcPDfZar6tmxcLwuTPkbYRvV
NgNaKs34WBSsgyAnJwMePxm+YxWccG5P/cCQct25WUe+5jTgueJSGvQkBEBmjatjZAfZqZ4EAtOk
aN+zOISllCdfiTR/dNL+/NZv57oSrmvTjp5dxR4uhmXdbUNGz8uBhTzExM9Q9i10w31kkxEwZumd
zAU4p4nLQMC2mifAql0+pubVyCKYhImWbIU+GzwIqB1UgZO5sYn2xhx/tL29ZyZnzAVY4Dy8yrbx
ouHUcCv0K7cYr8tB6w1gIAthFY4135cGqaEY6qnDqfg2TjbWPy2znPyusfMLxqv2md9r+2hkPIaw
gbaHR6ok3U+N2Kgdcxw8O0Mx/oQlVEEexY1Z2fAV0wtCRUYUsGQlJTBqLCzQLirT/QuOaNllOV0e
MT1RYFoSmjk/Y7lEzmXmI4s1ZwWBdh5MqZ5la/5zUAwxG38QeKqY+EevnGbmvw5aNR4bAoZrxy3O
5XzQlMbdWYr7WC7ZKCO+ry+P/rmm71wiJo6ZlrBPFlkIKYaYC8OqLjCUGojvVlcxmua8VQTqlgwD
87yu/Laqm1uKj/73wfNY2jtRgyD959LyDGe+Lnj+ct2oi+bQY165wl2tey4xVUhjq38sZzrWTL4Q
TrftZRY/ufavPNerm0sHORoCBtN8YPfDEqdWtO9r6fyMgGd0yPV9lMxin5WUHKWeU9/1mfMjxv9/
BXuhuNtdYd8qb44VnX8QEhSxzrv8j10r5k5GanXuxhpO3hBlt9CpzxBznDl9gPWbUvKpwdjpqZ8L
akK5uuM0XzMiUcwOAmHKaDIEPoMYR5s0gX/aVpWdjbS/RIVm3M1Gcw/QJbFi6KCZh+TdoxgNHq1B
7SjdpDs4EdOs5VrkZuW59MbLUsGmGOec09rgJlbHLyTs0kNhEOrKtrDL4ZLoyRtKAnNbmcGG+h5M
BNq73w+m26xN860bhualn9qQuVSrIb5M040HNnJy4lq5W2o3rIitk7/iZHrg3te+epOZ783fGKLW
e7vL9Fs9OgXAd22+q4n74bAHHd0GvxlzTmwbJb0ojCTj1Qvi/57Gvkme8tUhta7FA/q6aFs9zdtY
Wmh8K0LVuPiTaKDZ0xQgpYryFz1jVrdy01FhudHlmkROlngaadjUbgodHncj2mmgE4qdt9Ds6ZdU
Pdp18PCoYPPgMPK9mPk6zcUhbmELZNaAZFIwZEYxvebdSkf3vuoRGP9usfilOTT/xpZxS81++AF/
mnhOMVGk9rNPnEy6Y1bK4hKYHr9SJk+krYl3YQBDunjlnOL5NG2CXRHG0IeDqV7hTK+/6tO9KPvp
ZdF6cxKZ+pvhZMEjywMYjkUu9mRtRW/xmFyyGQlCgOwcYxJEnqA+Yshj0JEzuob74D4zgnYKY/x+
MS+4j6Xm7ujsKhLyUDfrRVFelarO9n1sB8g7cgbOqpru8SAorxns9E3jefETIbvuOiK4eBUJT7m4
ZfmMbZh+NxSrf8XSdbX8balwLyQX6QcpqWfroSjf26pQdlNPwI1iN/y56U+otsSGjcCujqpSuBMz
qt+06QIHK15XHvMcR8/FtWrd4ro8CsOJEY4HxTFpO3wbdAn7U6+LfcJ+t/fIlzvBp9PhDMrqVJWF
7uMAC6XUS3HemK/VXlmWq6RDcFQnz6IJyZH478FFUvB9qlUSpU2eQ2Gdf1rKmqCIMjS3fa71Ylcm
mrFRczQyRY8l9UrE+taN3P607AqhUPpj1dRnMW8UaoUT6UoZtVs/hPneCizrVGk9cx8B8tmYiEid
+ZpW1uhUyER6cYLnRY/fFrW2Hlytvwb5oJ1ShSSyptzrll3spJW679KZmDk30S/X3CiVGvhgsmKn
1YXxWupYZgoSoIBmbP01Ywy8jhSo1Tbe3RBPgU5E98/BdrPgZNX5xmRqgAOU08Dxa8pwhNUQlhWS
Fwlcb7VeAS4PsPbmiVZJXkqd2EZrwj/XcuLk2hE9WaCeeUxa0jwq1YyvmFf+r0sT5u1OyTeis8XV
nPrgkShp8DCcKdybQ4gR9HxtOfDGv+gTtZdSmNkmnpundD44UdUd1BS2iUKo9p2cLfVUEUSXFUZ/
iUd4gLV77RnEXmgOhu/LYwpnXEq4hgn4zmiLoN6Eajns0Nmy14sJqwgZW2gqyQrcT2rbbRCUVM9M
7p6Ix4V4i1+6L+b1scZXcNWXZnQZGudPFlXZO1MonGxFnN8VY5ZfOGTvEUzyZ4KnsjcdPX7gOTK7
csXis/Re1BQB0uClt6b38pdAIZQYiUICQc0oHvrMdNR689KUxf7b9qF0GijfioGBDZF1J6h7gklX
apCwZTEIimaurDoLVmkOsfU1ufsktYzT6PZXw6QSqXvxa2q9k4aIFDR7qo5Mb+IPpwMaLarphfW4
h0Sm/m2KNPng32HGoYSWubezKPGHyHjiFey9aucWO5IN1ZCsuj8RfMGKMJt0PNm28ehaiBHLGcVP
vpsy+3Mx2cnhrtwNVDW7uDHjdTTbPizXKgfdXFHHT1r4Q8U78ymKZPeME3Lvq8PkbpfTyStcaELR
g27Aw/HlvazCcccAu4PQb4Q/0sx8mK0jn+zIrW6JZWAU57jtCb1Fw5QEfyIzAcZf3sjlMI5d4Xum
O67SBgB6aQEDfFYQoSkuU5CWSOrvUtkzgJr0YXDerSE4hENU7selhgZBwnUnIhFPpMF0Xx4lVani
W4gVqKjCj8gW9t6huzqKCnmRiMh5c+v4D3Tyl4ZE5p9Vakf+1GrcckFOm4IBgO+KoiMGXPVWi4kK
mwDJtyT01li5Pdmtpt6bOKE7VZvzcjZYGlw3SVaiQUTRBtcnjEdIg7vr2KygnsExpZpkvXdJvV3D
pWIjt4LwrKfEflhuvc573bkTO+feh9rZmWPZXJZLywEDE7jiJe5ERHdb57qaXkGXkSBFY3qOJrJg
wq5390NS9RfHrYl6UNUekDxlp07z5E0W3gxNBH5ISXurRdM8zJxBQZFrRCdG4+zs20RXQRraxsIQ
7pF5Rug3VaC8kmI5rjSv138WQEPJaDt/er1bY0nrrLWxjJ6sBG54mad/w27mroj+Z9/p2kq3C/lq
Z1SGAUazd9q8HpmCvg9pf4+JLIvd0HYm5TDewgJx4Pejab4WzT8NB8u8/L/PIwa5USZtj9zEeNfq
6QnErSDHlWFbiEHIOkzNmAa/nFCeT7Efltr0LHL5zyOyWv55tPz03+cJu7GOwka5uTxlml/g+9HY
JU9mh0Ug4TyN07F5q7rabcYalL2sRfrUGwTJ0Ty1W1mYn3FlWqfFSYapgXVmfPjcayXjcDhLpPNQ
aONKMu6XJac0IJTKwDVgdNlEF+eXSdT1xbOAQLEsMl6XU2c+bWerH+gOlKxkPvpdgG6CgLfxQ5H8
RUkNSa5nx/wIrWdSK61DNQv1FIqI1B860Z+UIVSlH2gV9LbF4Wo5DKDZNdCewIvlWEzx3wVLRCJc
OWkD1xF0MbXHWQZkZRuMBLbfkF6mMwM0ivZS4/z0E+saD7prYjznQ0MGnZsbFyWXuMv3vQOVzZXX
DB+UjSV79aWsJE6Uwg0+a6i5QRA9M7IRr62GrraMreC51mrqTsGwVLqpdWpUAT2LdfE5GsiFNq22
e9NH+y27KbkV/lDaQhwnLML85bSv+Ku7utWuAzrMZ7KULuDX0XYQcbpvifTcdlo37sq0rn5oerBh
Tx9f+9EuzrUHKh/mXvkjryNvldhyYiDkaeTsRYhcM8s+Dw7BRJOmEbvTdvZ5AiztVsSwwlIKy63R
Yg9kzYcKI7YVeTZIBMrGuWSlIrcy08toaxIIfwvTgamgJQ6VtFnYWKmho5eqoOpHsfENaNYOEYs6
oLLRZXA5ZlDaDNC8FLXCJj4j1tYY0q16KTPwKBt3vcZE4R9kz8RNazCY8sWWx4o7w339ZASbrhlh
VuPo2ei+6NvqhJlJdeLP8Nz18rAWZoSvLf6jKN/1OTMeBJmOqDnD2XkteqnulkvL4V9kWTciuYUf
HK7w0CHlKzZS9ZSQNHkqCKI7dV+Gl8gT4FFXrZYryxOWA8zicaVPKWPCKTfPBgM2Box4YbIRt5iv
ZblCcm0+S6Xz+aFHCvF5Oe9D+oocNvfkSmvvqd61pernLu0z/cIq564A6a1NmBrxLPrA6tp26ue0
eQuigNwv8gaKO2ffIJYVVctZOuTNg6jNdtsLPEyVsQN4wfnuG4nHHiDf1olLptvcFskIFH75ab14
As0//T7VmTF4WdjtvNngCb3V2nHa8pbPr75capRybWZJeVvOFveN+VmJPsCsraeHMNPkGmlMxfpQ
Rj/SAFsjRq8mHYMnP/LBxwWsuQ+p/isLdQt2sNoxtlZURuNteqD2LfxRH9U3s+pQpHm9xh00/xTg
e+UgKEAQ2h+TQok/gsmmJ1PcF+wQxQ1fZ5Dz5brNP4LRB3Adbr7fJKUR2WY5X/7D7qg5UPvBESoV
OX8SKv954nLeqPEGC0WF0lW18ZHngK/SP4/+vVYbZFJiKbSdIL1BKyDykH6UwlFD3tT8rGS+1cJx
PcSDDh6DTVM/AjEI5leqQ2ZcYgN+esVOJTRiVajxCiXwm5dOO8JDy40ivWlVTIehpvwOCX6TbQ9F
o6FZ1uzZDxAXJPDfbaP8pr5k+jl7pQb1SZjJNm+mHaSkZjPV2l2SmYuHMTIob2jcte1WV1kaj6wk
VdGKirMhQwu9Y/WuGNS3ZbCfAXUoNrR4cJw8xbix9aM4pXpnEday8hNpVXNWdZ2hUqW/ygRTPKWU
DBEFQAn0XS8IGF5HD9dkucG4iAkVEhoVEq7wcpib6SdKmScGyVsdG2WGkCVqwGTGP2C+w7kl5fSc
6+gic7d4sjyoLmFsXSw4hXxczGdi0dJvJd0+sMFhIlD63H1V8f3ibnOfo3w4RwmoRdB7yaqBHxyz
1KzqyvsRiPoQt9rrvJbs1MDz81a82wNmRV1aPCy+fpZhEiL6qynC+xDKX/NHmhgGVaRAHK7CKmIC
GK4+Wpv7ubfBMsbJuSa9gvZD6ueR8Fq/QQCbItnzkuBt6rSXrPBuzNiQjaSEuqN9+6VX3QfrWUF+
xPBAGy12uUEINPPrytT/GJH9pYgPEY7jitw9NIrVUx0k6K2aNfDeVy/kFxHv57KmsfQmFBFuSxRw
p23tEDhFSQ9Nl/BlmmOYQJ5WNaU2IfE6FrSMuE3ojenshqGgZGtq+9hnyXqWPAfMw7N62qlpD+G5
bra5nT2JyXgOCvsKZpasbbCrqkL41Q7xS1Xr77E3hBvNHI+dA426nb/cTm7f9UJZVWGWbw2sHpNe
buNevbnJcPM845YJkkoSgk1dsNoRdQFkHbQWLqG02E23n03n/SlNy4KIg9Ic1ZfmqA6WyIxPES/I
0PjlKmghw2JbkeaJOjm14eGV7koP6pEisN1Xg7gBGX1aEaxK2JVsc1q4CofsK9QxCKza8A4+JmHd
kEKfdB+l5b7rngLCZmUnRsnpinTIg1a2R4WVdZPkIzwmWrZh5qOVhLWXUoZ+CRYgSjjUbrkLKzv0
nZCNclK1k1BvZJNWG3MkW33I8REZPOQtcb6LINqvOks8qDfOcQDOV7ctYoWU4N+mti5oIkNGzhIa
l08p2s7clU4H0izvrZa9eFasbcYGdwkgtrUlTPcUTj1ORiSWOXaKqkfjUyt0eFU2doEW33VRQecb
wj+ltQ2gTfvsHiUIWc7KxkwE06oj93LJ4kHT0lRPKgbR2zIV1Pceal2vW/c5om2YMcjeswTrAycG
Gc3O/NdYfuYJIHk3q7INoejX0RGt+gMf8d9Z3MQEmnoXbeCVCyC1Yvry4LDBsECRHOGG0ACobyVc
4ZVdb4yUlpIsy186EuZB248WYrOhUrX1CNW9ym9BGRpr4TTvSlT/cRm4zjYPPXzGohPFetKUP4qt
fJA9A/UPTpRdH0fAMlkf5WCfSHc+YJdCtHobMr3MFRvvd/OHlbIaZvr4K3QDA2Giaq3QGFTEYNKa
O6YBG1FV+OMmNlwv3MVgV1S/AJNT2u2ICYWIYbcsqmPzXGXtO8XTH4SHT04U/A9X57HcOLBk0S9C
BEzBbUFvRFHebBBqqRveFkwBXz8H7JnXL2bDoChShgQKlZn3nvvDznfnVTpX/CVwW5kdRVDrr51f
+KMesy590XBztcMf2pfUWJptIDXBWJLGa6tCamNqKJaiCOtvljJTtqpl3CE/+7bPtmPNh6I3ZtAm
Bv9gPONSzH6JQn5NPoQQTNV2ryFUMupPzLgcC0OOWkQYBKjIXdX+2G5B7H2RPIQi3nasvq6DojMj
j2trOs3aEl13ZnT11bvgf734RKJLvp0ypIYDwMI5+4nqjum1I9+szCIa0bd+A4awVyWGXDXhlvTB
ec+zcTcU6ikeJEZiqDCjtfczWQRT6Fib1E1hBIEW0F1i6lKspwDdYL2HqgxIizv5GTJA+BWWA+ix
tH9ranpDyU6/1OAZHvQ2iIteMA/hfVH2h7lnsxoxTh/Qc2jjvIQ2rzKxzi9+5X30FlQVhn33bDmP
lmujMoTYEND4ezZCfmYFMXwbAg3XQRN4qfljGIiyYszu5tIub1L1ElaolsaI+XiZ4uKIUHiC8+p8
MnA8y0A7MbTsdWf323YUopq2e9H8eOO1nRfkojtNXv/cOyuZMUlUVv3SlFOENSrdGW43bRzP1wML
fLXn+PZGI981L4eVCP2925s/nkSv67EAYVFWqwleU8D1+1XzuvvW8P5ERSiCviwgO9nWALHFMjCJ
DtchH/+MNMo9wbIZ58U7W41Xjp5+a1rtw4Tez5h1HY96/9uki7mqjRG3XVavPD1Hipmj5GPadERQ
fzcm4aVEe5m3KE2N6qg5A2RUYo8whf82c02uIdVz+de2MfuNvMR8FVqAoNgP3BM2QTAqe6ympCiT
n4KpfJD1xitovWJVcWIEqut/6XJmqBpO53ZM76Mew7Dr1S3SPXCi296HGIhWq70QCIevtaTpnzuP
rhb3l7IPy81EBzYA64YXGcssBCiFHt5DBGyD7mLfg1oH2QcIkQhW8ZyXF9PBqJ5maqZt1z8PCCIO
iLVG8h8g5pd3tSTRa2hpE8QJ4jJ79t84PIGTWnvTXHLCa1pLaaK/ZX2SrpFjMoatR+oGfcKfF8/I
q8FELNl5ZUnMfeeGCuW89J7p1qxH24wvbt58xwvqutR8tG9yvqQ38PVywzBn3iHI6II0a+UFmpLH
nvdCBPX3KFX7HNkX0FQ6UevxvutoWqSF9g3oqogqItwb0pjBOSarpLGocXWfMqqLUyqHbGvM9U/p
p/XV7IwWT0OFtAaigKxI7qqrhBkyb95APGoCfsuJ+y9fCSY1rcOQcpN043gxG45Qy5lYcGv/hOgI
DAaLapazD5R+epShdS1c1mOvzvcZQu/EKraytvOdY8fkkKM+RlXYPbaoWzBgVcRFIUog7Tr/lbNy
mzb4pNIZ97Yg609v518ybn57EwYQk6o4qH2CRAaeFGSxSeM9JpoDbCyHM1AtGbvTKeLiHHfjF+Uc
xu8QQlwn7Rfhdc6mNnMEsvTXx0h7blIvpxvesAfof3IkDkGsg1qNga7Z8kNJ7adFNB7VVrkik+Vk
uWlyPxwSX+PqrTzqmo5+8jiotzTxuAD4RDBYQ3LtpPUHmlruDh+Zv3QF5bz1s8REJ9hylR+RKw+J
Q7+dBUJAwnF9c19S2ZCE7mxJn+zBKW2LOnmKGm3nRZAoKqVaCGjuKtHxDg5DOR8nxOCoikAXV7pY
GQ1TkJkQ55ljHWAd/zHK9pU/zMwQZ+8btJe3mQn3hUaHiLbWQ28jVfypJeOivl4rsK8Eyw2XIp0v
U13LDRmsNpv85xoI7rau+dnAsb88XjfMSj/mbnVVNa7lsnmYK/NHZ4fWze6XXRs/jtDva7xIWKK3
tWIXbBOQhbj6jGRu6RhHiDJKgiD68MggZx/TvlhXaYG4JyqHTRETGEPs3Ks7ztqK7drV6tiazk79
E080uE2/hU1CnyPeel5/9AkTWRtF+GUX2hyM2p8pmcONLrt7gOjVYlxgRxqm1aoZ3OGFqOHzmE5v
JW0TCMzAkfvmq45j4jyGOxHb5VZ1gYX2Y2doCJNtRTM8i1DrEM9I6geTA5NGfyAaenRmPW01J7wX
smWgwKkVaMuQ0yGKG2870Lrqwa87dSJl7GzEEZdgb3iDl7CdIgfmUgbYqrVzDxwCes5SvY4+mTVw
PmbaCAZiSMcoAkekb7HdnEE/WhuRtzYQq0bhnsDoa/C7K8mO17YOzlgvmaBg5HV/VRL5seopF1dN
7r0mJDLRj8AZEaHzONlkjKzqnpFEL3KMbC7k5cGgR+q2+DxsYtY2puA6B9cIj64z49FMgFdkEkfF
cLArFMqVzSLLEokfABJUZ5mMgfCJDwNlGdjzxcWDnNadgHw0ZXKudKtdSWvY1qlzwuBaHIuK/1hL
ZHpc1JBRNdMnYrneeNEL00TYqRmuUq+q9yq2ia8V8oQsjXLPpPp1s3KjN6lLDQ2uVyfEJ6yFBeZH
v0/n5G52TXdPONIY0Kfbtj2GbnqZyBEHKuGBbb+rN/XBxM8WdDbNOrQJ5xGpOl3uO2eskMlLVrHC
T9YT69oD12oUurBHQou9aiRpHjL3HYOhwRTs0rM+eBNHst2hHfdjmG0oQ91Vex10iIRUuxVzSYo9
Dr3+gRUHeYo8eq2J4NZkd1V0ezgWcIj78BMAoDLtXwYdopXeqfY6zwBoHQdev1OZHxQoQPJz/LxV
E25RCWlB37eU+135Rb6t2kwZG/++oHNoiYOZ2z5GNFhS0mcClafNVdn1jxgBSNUkrMQK90vBZEdD
85U7jrEBns5hodE1V52qg04zcTgBYtCW/Vk5dvlah8toeM6XYAHbDpE4ZQQ+G3ab7XTNuVhL8LyF
kHc0eRVEJYe/aGBhBS6Uufo+Qc/LPtsJ0t7VV9BCdkaBcWA0oveIQc66Kzx6s3rxBgP52R3Exe4p
huDQ0Oe1dw7dRlKZYObmfoVzTDfe8nwBcNsI8PxUUTMsuyLoVYRPoCW2IjqSCOM1pOhc0l+ZLT41
iVdu4LPgMJhRL0sLZXX0J53cuxCia9z5FgWKoHHEvo6QrxpzmoF+G9JeMss7zSr+eCrFIFywyaXn
8I4S/R5VFumKmeWS+s2ayRmJoSGLMSZFMevwPtQ5YKpB/Ia7cZhaRgj1RKpUxCk8DDBbBphIFaf9
pmstM7D1aFzpiqEbjWfGNiaAMjt/sHFTSGUjIHS9n9zkQhm597IWoNy8QxURJ6nVKAyVi11qvi+F
9+iW+RmvWglhGM2RG8OV8l5Z7YXDZCqVPeNIi6PSEP5diDQjzC69T6DlqDsMTJMzI8RDNjUYGqVA
EmZ+e6H7nbhQLGPtlLgCLqTXIKMvL/6Au4bGDCcTgnVsHOQZCBI4w/CXiyYNIB0g5dH4XS+/LsLV
HRD+85HpkB11yRLaM75n72B8ee6EFzv8YxuDz/E0HlKHunTowDlSxn/lSfc0ttNOoohjqMomnVpj
J6TzKguDPUQvOCfAA/o4lj2r1/amcCp6EHgEPfezdots1frTwXUVKPwCS7IvEoQv6r2I6TK5RcWU
tQMQXdbmnZcnDEdkHrKN/hNpxX4yrOLxdpMyT9hFKA5Xty8llRZeHQ8h7+Q3BzaXu8IDJUSsO9nO
M5zVqBiM48zfeGwm0DOpPaF5ZSXFPL9wdhR8gTw+xkV23+hFd+iG+L6KC38Pxe65XsSlmfaN1p1S
iWsEPXImEmG6z+d6XnWd8ikCrRFNgV+Amne3IOLmtW/pb7Vba5dy4oKb6NFZnzDvaTrGdB/q1zDZ
2UYaeLIinxG/EbVnfMp6AMmXvF6boLD6DJLmXZRzuPbqIlB0lQ5MUp7zpPhWNKSGTj0BLq/3cIxb
dvpjHIxl8uTThd34MKnmsd5BKeFaptiM0GD+KETxlFvNyZYmnnh40j1R30HlFvea2128cX4fXG/n
5OlF+ABg0hbvpOVhJsxKZDLsf1mnmvckr66AuNYifzXQON7NWN8tzSJIC4UlVx4fSVZ7zCUw2YTZ
Ra5Ag7kuJBdvcOXaiLErDHiNenKoWuiMs1eyw+6LI/IDknpLimE92oR8+I3ErBKWC2iKXp3pwsrJ
3xyG6GmI8SM21X1TVZ+1mX1prX3SkEdt5ayg1POXIJiN6mjHrCyE4CustT66yETg+FvuUK66yntr
TMyNpgXmt0IUCnuRXlzxVCDVP7nKBaPB4Q33wG1ObjsTOsk/1buFvTVpmIVG8VCYacjAPv3VEuKB
SD1vIZOOybsqQd0YBntZ8IsCr76F1S2hkiH2g+HOePZ07LRpJ1gtSZZASpdLlEl2mTABjz8jyyTC
j9lmUSyguipeRxpMxN5kTTIxiXR1J7ASxvgOdSDwQ03D0RfD54ANOaslyjHD+erD6Ivi+CmR/V1W
9Rc5lqvKanEaliCmZ2N48+L8s4fwH9QlPYSxjQ6mHT0NkTykYvqeiTZaN6N5ibiYspSS3ebCJCMT
ZfCiZws8JGlwz4XN1URb3I+j9Zhm9xDy46ANKZEzvz9bFWDl+B4H60km9iYJS8b91i8U95At6J1t
BkZwWUZryDC/OOrBgPrDUTb5AbmTWllTfZmSXeT20ZZueb1OPBydsjN/miTewlY8MoagM5oTrTVT
CDSWsYFI9ntKaUjoLRVBxAfdFy2xZIUjMbqJE3LxJz+11/hS6JmI4WFs2l9oKI/ISfVgKCt/b9L3
K0N5Z+g4yRcvq4dMH8U2y3Az+q+MBrbRKL9lzU49aZszxw89+eistcxVZWd8xDP5aHj0Ao8jte0v
hjkcvDnBwZfybrfGiFgYA6o+JsB5uTIPnf2L9Lb3xlP70cqRrbdvxXTMAX3STZ7QZEd3ISuLEztP
tm2+djog116+Rk74Vf9Mk/WkQmfNduosQvCPnCOcvRb8V3c4z3FynVKRbwH/PDdeAbFaYh1opneo
q1DE8HVCUaCnG3Woc4xzz5vViE3zO4yjB9Bu175iPSiX8lAwtPC45KiWq1MIwYEJ2DquUSoutpnI
Fs+VPfM2dN68sZcDJMUoqRrjPaXgXru98QD0xQ2mpAVp3mi8EdYrxPFP8dG2zjZRMepYtm+BWQ0f
dgNSLcMRapy6kOuPT/t24cVRpGJnL6P+ORmNN5W99fEP1IsH28zC4Jq2YicjBc3RVy/gkQ/lTF8Y
G1EgEZeIeqLqZD1AAJtSFGrdq61zFYuT6VeMpmxrMz/dGNN4nie4pJONJYC+G8JAdket+KqtluAW
t17NuFM5v9Wpz+zXGnckCs47as4h6NvyEmryD6KmbTplX44JKsDvP72rjP19Z6l7nYZ/42mctRG1
9+RpcHMqcCtT/zVMyQ/dTBuuYf0z+wXHDL41nCb7yJo+FQvtbuY9NqmJ1fzDjNiljqARWVrNfrCW
+lsyvs0KKIsE9J3j5CcjM2utaZCeRdgyzBGgiRyamSUNXrMkVmaaQi2o9QKs55ZWPIdNVwZ2brEB
zd1kE1Y+b501VtupHMEzNd8GSeNazDoTT/4+H+dfsTbgXLKTrYyoAovy0tAxRzn5rWrvaJSIXukM
wLYGTVnx6dJCgiA5US1jLEte6C1cpLuDk5v5I8J9D6qanEw6TfQFfI/eiY5EDt9e/26nMAWBJrYy
40oI15EWxE7A+tgMOVzAfjqEQ29xxcCq7Utmh732phfxT8GqsCJp9t2tBPt5CeCxwtwbDYlPpiJo
CvtQ02ncW11/bwwY3emXuZRgUb4zNk1jYt5ssRs339EiNS3p4+H3Qt1dsSLHpYmxIz0KT73nJmAA
egNiYcyMNatgRPoia2lMUxIPXoF9YErY6bF/bmpS4SExspyzletM/8gHi0XhTi4xbG2/s+OExqx1
LO2SWBtP4yi4rS3piUuCWlVolgPX0azA9R9BO7/3QxoClGAQMtoPvq4P6ygcHvW+Krd94b+EYnxB
NoqfpByREsUny7TvE4OJgI5ejq1LF2S2OJPbcme44RqXKM72ma17iLJmVySPjaY/W1Ydo7f3P6KB
TQp0h7s5Le4SOoiBm9gPMjOfvD6QUparAs/+lkwSfHfEFlSxL8BCzp8kmK1gq3Kwdt90tT8wOjyM
MZ1Go8DrRpT9t1/9IDl7L2nAUQrzWKhthZyXHSuwE70idajFyOjH9rHseLv84qWt0I6kuX9vYZPW
ivpAnfOu+4UMKrZIq8FuKcvzcW/ZNP59Pd3RO0BQandrzzaBfWYMU5BqGuwIVwkSpXVqGo8Acf2V
CWF+7MqDk4LR8An8Kkv9C6IVnGd3UYqzRDk5DdPQmB8SMnVWbHUhyHggC+32N5MIuByZ9YeAUVxY
oF5ieE5dy0y41iZ/Q54RKOAWKMDkIo9EM5aiggo3xdQ9cUJBIImtXyKWHya14KkB+VHOiG08bYvv
jIULHZ3WsAgLzKwMnrAbaE8u+R7oPLaWPFVJ916lTJgjFa66zH6zm/6uVREXIZxqQayKO3sUl95A
pBzWDWAUlyotbOSLro6poz6ZfO0GyTiOlnmOg9Cfkj+5SGhsxfVI9FdxYSB1jtT4PEIxYWOw0JVS
+He6+dXSxCDEaK8lLpREvO6rpsQ7LtITk6wkaNkKe13J7KEOXxrhEvYCatRoma62QgOkP9SfulUd
aa49Tm3KMtJ8gEKHOz5E14VEO+PBY9Q3rVMFbwMHnm8ew0L+1gqXoDL7LhyJgM28lW5HsEoL5h9h
TPe1rKk5GzwxMZBDx1JBWmWHXtlfjNC81r9LjCZfOVnTAL4YmpUbR79Mr3yhuOHaq2EDjocdgrlx
5Rb+fQqeaeeN4y+XDroTpddIqfrg9ldmKfNqXkZaNmZDWgbjxlTjS2jDk3WqZbuVy1O7oan124VS
SJVNxpeTsyAyn2HhmRlWAq40Gw4fp3mL4pR8Lls8jLRcMLx/mZ5a+36/yr1BXWa77ALdVN9OZMyB
71Ash075yrbsNWMb4/hUBD72X8TfzoiDErlz6JZ3hedsGwRkqCkQZcTuTOel/EVL/JJbL9hmopXH
lD6gxvsziPZsFsWu6yvws+TWE5mFtDNDoTCn/b2tVbsqTc5Oio+1nPi4u+yO/tNPzTUooK2PN+Kt
nAfv0BcQF3W9QEoSEcVI+7mlFbWqdG1fpzQ+pcfCETMC94F6jFCz6Hk5pyFHkjD2n1ySE1TKbWBy
OZ1HpD9StM/02+29bUskfFl/Dn/CefQeCtqZTvdMbe1gN3wkdGeBLsKAKbgGlk9jOhYYA7E3D8SI
B6VBDxvc3sx5OCawmCxwLaAJ/MgFtpLB8R/km9DQFeUY+mnN5smZ06rHKLcWHDSeHO7cotlyCTK3
FGTrpYUkJGOjKhpOc4yW07MUXW7df5SxfkjtPt+3fv9img1nlcl+gBr0N3r8Z29GgOD0EeyRlKtE
F6GgyT2OiY4GzPAGsprtgMNpGkN+x1dGNAd6EVBPh3bqdpSbiKvUpmWDyUY2fiP/iYhoh82vQPPZ
wQ0MyiQjHa1wAKHG6cfgxyUSgjJaJvCfXo+7hi685XdXhw99zus3Kl8Ce+bhOKbe72jSx6AjBKOA
vBPkVfU0+WdDTg4BJwiZPT/fD3gJCNdOVsr1ks900FTAKtWvsoZtZTeWW9psVUiuhtqLRIB06elV
RJehd8+sVSyc2UBoiHYypvw1rTMaI/UbO7P+kOvjuz6iHsNR7mantqbpZ4c9jT3cuiEgwzbv4WuD
WUuSZOtCkgyMMVtSaNhzJB4tuLmk/gm6RjvYvr8z59He5NGCZe3rhz4szi3p1khqwBIBuKQyYPTc
Zfwj5LwyrJUz3Tj3d+WROliXTrqJ+/6h8yQ/jDILbU9uWP26ntEJ2zT3dwSBPYEKhiaTaMgkkB0V
evU4I1tcDaJ41ofkMEYWfVBwKs38WzQgTtP8pSuy7z4xPzqPk83LtZdY0padO/UpIpvYZMCt6ehA
O5hQjslqDCw733+LVgO0rbXrvDYhkxPbV0z0O+m+U16zo6ck841ZbnXKU+r4D7pE+0wfX2kTBW7N
eRPlz8ncfk5fejvSZNPWqbPTK9dg5i4PbPNdEqfoHoK4QubtYVBsELPBm2DEvHEjDHsgQrYjCJBq
ekBD9GZE5nc19c8zId9QfvLX1k+fOylxzXoBNUOh0uPIZXrS3cvc5B96jgjJNnIgewoUeV2/YBRg
CCB2XleInU3aysykrXcSd2dP40kk1sbAArMDennWLO07ckpFdgJBXUwhWSdGfJNL5xM7KQrqkXp5
3beA3j2A+mMIOjbsICEZbP4h8yIYyYs1o89rl9SbtnG+Sss9mH7zp8mriyddFciCcZN/MCiqV3WT
wp/LHChajFlronuaSB3wZV7ZXMP7JiFH1+t7tjPwoDr6MqiWad5xVR5J7RISTJ5fWEx553NSADpN
m4uaOJcwmNFlJYN+it59ZMVBatBz98H0s3MmzAo09W7gisY4G2xZh9c+tMR3rWU/mSN+JpB2SYe7
x6HV3L2NCs+Dm5oPnUaPZgkKkOi4AxI3mMsb87pQCLqdblrng2OtOlm8sTOBY4XMkKZmD2w8JwK3
XP5gUpxche989l8gcLBniWc4QIWNm4O3QFa4tFzv3IoYZskuEUazahRhBRFWRWKEDdbewUDXkn5Z
niSvJhGQrtpxbZb9ph1K8stmrA4amGvAMZgVmcqw1V8b3XQ1+xJilzV+zln1nJAr8gtzXrwnupSu
DSG4LLlkvwKynUvWQRfckND5SEjqvMM2FK3G3D9XuXqzdOvS685HletrNzT/ZBWzy2nq3ZWMCIdH
3mY4g/8Vgole9k0GhCNZnvwmfsGkhame60Mef+tmNlLVvyMN/zEtmguIcb6KfHpTI3tIGXPZ8IyI
+IIaWB5wsCKn6m4FokDEDSB3X8fGeHSEplOXx9AaqbrCqALVZaglS7IxVvBpOA1oea2q0LZWBIu+
6hPsOcFo3uzwEKAmDpkKdS3LSJc1L0OLkcXgOtcw+Rj0r7KdDtHsy41jzfeqY2yox+QEI+WoIK6V
W0mU2NpJkeYnSLnhdr3OcV5v9Ub1a90nzh5v93c+cEXSBHNPjUorATA6G4BL4+EZ+dRa7/iBYao/
CP4BmD9WcvB8WscmuxmxD5tJx1oxv9cKrlVk0jdnC/ID1onlgbpDGRZiomHdIxlZzQMKBT36anKa
/Xrj/ZoNilkgdw9Dwy63t+8GBX+r6uaB1hNzIJwg4nOmlRyWCZwWh3Z7kpnsJ7o3pzBbrpMMwomI
wmwkMg0McbG1pVRr6VAYZRJwHk09W08FGT+U8dNEWLE5LgAVetOrFtzwqjb7715zw0srPitJF90x
3Zxtyfyb1aS7Y3a1lQqYOu3dRPvT800+5x6facQQeogMKxCxS2FZb40SgYIH7GRapge+NPTzlLAT
zb2HmNzSvSVKquFprDd2l4MuN8YdtrR222hOxuNese+4Pm+8MPsczIgwkCKkxwqYU8BweqyyHYht
lZhzEIaAFr3kWnTyp2v0CsM22OnJnV59BTFdCXpsqQAiF2Hx7c140evU3Z4RLaAIcM46m7AM9fUK
9dPcxm+Fhd7bGvSYsBD9TPGusCKmdCNzVv8pSxk++mdNS43AH/yPzgVilg/qT+dNNGM5qDR8CXpN
rxL66ApuC1DwztqrRjTUBCLZGgj9ObaN5UKLzyEFn1e2WUWLoD9TbRlxVSF+WmQTEb6SuuvPDpQo
k0H9piaPZ9uOzTGV4iMH7EEjvr0TIj8QBPqipYxqTGtLouXS4AQrZ5uGs4qN9L7uAGibNEMi1HO7
GVpGgG+LBSnaqmUIg86UCVPb4Ut134TDDlsfKRs9x9zTE9cfJp0RKkLLg5114YOJ9wUxO2QypwTQ
7jf2ujTQEaqJ9hqWPTLRWDNT3phqruMznmum38AqgjjjUskhNBsh/4xe2kExMglz6TqYtQ+qKVfP
paH/VKYe7gyP+AxgaBPXS967vmITOZPhBfqI6F0tZZwtXQJsEyoAqbF7O5kcklmSlhshp+bYCsin
t5vbl07d1ksu3qNHHxnetMXQ214idv7exbnVolKvkPEMGAiw2aFKbYeJ2zny8GuGNsW77CrkifKM
QE7bppGJm3V56HaDdJySTdgnp0f2L5a4nH838RKMk97Scci13mN7XfULOhQHNGDQ270FEfrvy2oB
XVlwmrkCquJYc4Zmf+/qC210Wm7CImT6jfGSKhU06u1GS/7v3u1LbwGnkpPZAbE7aBXXm7oAHsjm
mbu3G8IgyPcQ1VUs7NpsyeZJubgFNC0JrV1mqbebLizbv/cKzx+Mze1BTHYSIe/ypNwwG/6g6bNY
Tro2dkZY5Op/b4RIKKrHs1XEGkYf89vPARy6/IWUGcbKpSnGBsEHGhlqessf4Qx8VLkibYrJiCgq
uq0S0WM4MsRqHZBU5jgTHLC8M7d/+HaPrQ5vQpfe65oN1gBL6BzlQOGOGbbtI4rWrWOrU7F8uoN4
aSWisThCiTc5K9eqahj+mQUWIBKMaQhHhI5/GjXedT0h+eLfJ3P7tG43cvncwo5IB8RHRPh83o6D
ZBL+pjfEZyrR4Zcn7beI6EUo3iTHeJqQsq6LqmE+Ry1uGT80RH+TXafhNcfo2vFTZq2XR/BT+Lqa
hfqc/r/3RTA+IzZ2f3uv/n6b+TYXLdtnE9h0iln8AultdRt+3O3uSCx0HjTFKIlOdL7/Pjag0/n7
7f52N2qc6ni7GYuF/dw4CAtuNOHE7byMk2w5YJfD1DZnl4i37M2UFJ5/D6b/f1zdDq4wK8ItBLsz
18iweb8dkt1ggLytIL4YKk0RXMWHCIHD7vaWejcC7+3NVv85Nf6eH//5spQFUlVEGA4fawEq4Hi7
V0UzbbuWOSPCCFqijWyPf290/3/v3d4xpgmMe1sm+HHTzcecjdNxUhk6puUms7UOiSBbkhJdDBU3
UMKhaZKHbrlhrNCvPAg5W+GG1I2TIIqwKblOgmuKH/wp5cM1m5RBNm3dpKE1ItTsYqX0nSszJPs8
JtOxKyxr1ftxh5oJ3Et7u6G/HzOOvvx7voFOLTC7VB5uL799w4w94iFK2gS3V92+UU9Jt09nIpWN
xLBOtuVfQz3yr41rMqalMVyUPEQSGqoaF+ir5RbD/e0Zcdj6V2H1n8jAlwil/3tl0cMKj2pW68nM
1zVt5wdb86IHpxn1DS2h7u9jo6GiB80riXlpKhOtN1/ebojDVScL/sztVbfXYz2S9xMXif4/z/r7
VDxGZV30l7hIrp5eOae06cWVZEuMCdiiqZNTcY2XxyZ80JuCofd6FnkMG4edOAth+3F7yr/nOckJ
AqR2f/tB40xxzAEwb9B8oN9V16S2zb+/5PYEXDiClMSZAg6fJKsgv063a2+n5RHhqQgm0QXEaOL1
KqTXnjibXCevKsjtzL4KrT82c2idp+W1rO/2VSMDYFVgxt3dHrvdcPm12eLQCPj3mDGl+XnZD05J
Ex5Uo/7Qi0weajebrnW9UfS9HjyImw7yuws4W/PqONNTmunlqeti63p7qJ+YCrqkRK01pB63h27f
TFGuHxyTYuD22O3GtybJh/3fj2gNNV9ESSVM4nH+PbUcJXSnWjHDX55y+0Zqk0XVOeLt32+/PQ7T
KMhalxCT//xVPpsvWtLM5W/PmJY/vui6dts7Gnig2m2uUJdLzw7v6+Wm9eDVCpLnhhkDkBeN9tWo
XPuqsyKvKmdqkB7yGPgn+wrjXC2kUiZhy2O3Gx9SxGkJvwYd8e/wSjU7vzjCZ+B2GmlMBVnTuxtt
BlLaDKRDIpd/UU6anhTqeabCiAd6l/mwYicK23u8ds2TiOentmO/PrtqjenvS3aZdm2Wm7JV8TY2
w3hpnYfX2zf0irxl00W2Y6OjxdGg8uxOqeFwe8rfx9rw1FDzX/9+lWrGAzkXp9EU5o488HhfawRt
YDeeL8gCgrkifmaZdCXVeI5a+4sr1quURGyFlFmpSlDeS8bp2cVGixEozUjWvhzJMW83c2I8p4Pp
B1XDLFYZ3ktthnsJMFWG/MGsGoHdOoHjoiSR/t2IP2nC6dap6Kf2YTUmtZusZeUEDRk7sgj9bZJ3
P+HYH1IDw1iThG3Qm1kb+FX+rTJCRnH1lqb67TS5Dgj8EJUWXS9nID48rL+Eb1h7K0qI/kC8zRl9
x1JtH2c26zU/5q5Q869II4+Uc/80oeFoMOly93bjdJ7O/m50tdXtrli+vn3HzivQQpCfu+x+lopl
4/YEP0/D/33u7evayA2gpryq/c+9sJyn41z8kE9C3Njtm//vuX+/c3uFl0rS0Qv90Gga1PV/z/77
S3so1Khplp/Nf/Oa1124vb3uv3747bt//7AZcIPbpcQVL38SjU0raCdTrCcv/L8/+/bs//qxf1+Y
Wl29busE79Pyyn9/r/Hvf//7K//9x36ctlh2/e9/D/3XP/b/3ylbn7y9IC0MrTafwb/XKOhgK8x3
gDQn9dTYdroD5W7XQj1UdT08aony99EUugFpBAtjVyBZheeWHqzUGB6FPtYPA92Y5YvbI6nbql3t
xQPBnBgpmVUf3HxAlyBZQe6moZ9OdTVerWnXE9bxqhytvSCmJxA4Ve6jyAeaEItP9mTP7cQUKJts
hqEJXVOLMnxqfaRHPH+tiXl4vN2LSvS7TJ/TE/r2li673291S5OPDhUe7S3AMxQaBmVX6QxPPirS
Jd67zQ1sWDVRxoY3+qsZKenu9qrbjVaU6+x/6DqT5caRJYt+EcwCM7AVZ3HULOUGlpIyMQTmMYCv
7wOo+lW/RW9oBKXKEkkg4OF+77mNdfAqCKkO8Xcnw2I647v2vS17ebK5lu8q3SMJxrbpb+fowSKL
QKHeV9OhAjqxHJGeMDFAQGuSNxjVQuAD1xhG9zYfc0zO8zON5PrDwLwoYLbn+YyXuseUsK4n8J46
kU8zrlB0mPKwYHDrHH+VwfARZbx5L2eDLwRy0dJugiOSEKIAjdp9zXJ3h3uVtLpYEe40mGdGruEK
uo774ZnMiZkDZxdLOtqDlvvvA5OFj6r0LpmRvgZeMP6yEmRAjDeefLYFx9Q2SjqNpX9B/4BRqdBe
aem6D9U0Vlf+Y3wqKU0c9gO02ezp3QgzbEBBZb65rECjZsWPvpaTiJ13M9RWB+3gzX5rjWHsuUiJ
uiNApqJ90krgld3RXs6BNGZ0z2lIMxHL+9WmKt2XtPWA+kTb5a+EiLOaDINonG7aa0qjj0/LC7Vs
g6UjF8FzCapgHtIN55Bg0ntnFOHKyvRvaefjjZ6v+nmoJJ05ItN3g2r+QsOqTfTqyt27ghZMTmh2
MI0d4HLcF6427iqhmOO7bgK+t2nxJyAE0tDb+0RLXf590ObDemhuWZGuuhlj1gIswY0SM1qYD+tW
WJxRvroBwaSpUL6kWWj9xe30ApOieWcICr89L9ttEJOIUDg7KA1us4qUh4mcMNqTgX3/rh0Z0xLc
g+1eZyd2DBwzOLZ9F/w8k9Znkg/aKZJjaa4rZGxEHOnloz2j6JB5v9SB5j9UzFi4hJD0aZ0D2bNS
OjaHhNoyCDwbag2C2j7xsnsjC4YzDYgGL12wRTPQHlAKlW98YHCvCVI0LO6bpbRgriH/HrS0emjM
8ssbZfQGVVGtkUUn1y5AaGeXjMHMUn3FaByIJACwEjnG1hrKiuY5wNUhopNoNMwHLB0zTNzQBxll
518Hk32WnCjbxHy4vAb25N4vK6IypmH8FXPfsJr2Y/AB3KcUeFtJRcWaEkV0zWqCkjChDQQP3f7P
Q1pfQ6/0jpZPbzJTFkTbeRmpYq6wfBK31EnKc1+Fj0QIEAwpGHMdRxOouEka7JVgZPeeIXG87aE6
vWpx8SBjxMjQHgNQQ927bunOW2eV+bqsDPNatzbhA6GE7WAAoi2D7lQnil0wI6Atsc7ERpuR/eRF
RXjGsYPnZjzkfvRhBuls6UlHhjmVpZbXOmGe9RbGxJaa03sINcTGNgZkhbfh5Jv0rSzbM+5Dj1jw
dEbcRMEf5i7epbUoUUAkRVRCrtvCH6NZb2mt/RTYdb3xkOJv2du5pzKKv9B6F/eY8ECzaBEXNGjE
354KkGPS+ngwaxS3bOrDX2IA6FAEJo1KJztGJXdF4YjfJPji/NKi9qG3nsrJ47S1UonYxG0Gdnd8
a1hGMP3qziExZTsvitS1bf+iy2Ck8Pe+RtI1iDTVO8Q1XL1OQaI8tyx5WK7osTfqPeaz/k7NXE0j
g1eQwaMtmNWvx3gu4ERfP3gzb6DIetqkfYAeaT7E+WFf2BVc/TRwz7EWli8s09xjeopYNxQHQND8
nbn91Eyu9WQG1V+CinJL6qdm5hrYNqxsvezzczUfuvNhJGK1wmBBLFHhxBcwSZi6Ypl92flOtmP9
Oc5o1Ai9XaU7/gfq78tCroVUvdKAxD5pfPi0qARLWpcXf9GvzOI/hPh3sZ3QQ8Cydgr8Lt5GfaM/
+ZM0iQsOu1XQKMLHZlpgqcyYRr1fcJpyGKM5PAqy2MCYc3lr+koX9cqz7ZkYKdx4Fwj1bXoOxsu6
Yc5rOXMKLHdtiBwpkfKDJc/OB7e0qt4I/oSV7tbFBciE2roxgmP49Wron+IWpEspfGDgHEUN408t
xP88cBrFtXz6Wd8TYOwHGGshIE+n/ajs8uxaEgq9ZP6b5z3vmjN/xfWI1nZZgbPl0R+InhjojP6s
hpg2UGun5sM0Mv8wCVXbNFgdH0LTPVVYVF/JKcNaleHIXQ5x9mh3qCuhYiVcucsyWFlAOlPfOCRx
4V1I1M320RhleCv6E1408QEuw+f/YjnXKbWZBZiNLVFTTvZzjueBmfXc7p3dD47xzzMtHNUK8x8I
1hkh5cFM2tcO44lkLBnSLy+SVvUWi2gnSdcb7Kbb6iKi6lVKX0UhFusod/NNY3bZc45MGDqw8z14
5ALpYalvUFS0txK9EkoU42U5EpXPDHmrKV28DFmdnRybjmQxY1xaDR/PYOB+HpACXidnXKH5Gt/b
GqUmIunyEFsiekqESwDrmGwTJXZW3yADX+6oGlvWvqA/sbxmNSVgwWGsH3oZ+dt6JBNEA1M4VNmX
3jvPhTWk9xbRFNtcYKSpageCpeOYt+UBcgxRIjSbUE3xWqQwMnhkNS9FmbBMd2/oUb0akw6nvE4u
XtSnRGZgzN6o+U8enAKJYUohhb9Rv5khpnvOGefbGUFR9uFXK1/SDjBBoXvRZ2cSgapPcfFoTMq+
h/iCN3C5YwbMHUh08+sH6KX+dnlny6EuYIi2rg+iFFGpYA/5ZEbmm23h7slhL+80ILUPru7RcEKv
vIq5VJ7JAm7bwXmKa7t/5n/6bbR1cBo0opZjGXv94yBjMlFCrzmXPi60vNTcZ98g6qGN8+pKmC2a
Xrd7zHN/uBrsyl90q3ns7VFdly+4DYbHQp/qY5VWN5C18a0LJaVO76ZfQURn1Mr1D8OJ8Lf5cX4M
Bb9RawBoCRsH+dQxSNBYzcjG67tjaKb6Z+uyd480r0fS4eTvQQlHXnmF3Gt1k7833PVdi8pA+pl4
cFP90TKD7J2biL/LqnRrOqjCYiSOBNo1m8JimY3z8jjZxXbQAoIXi/6rd9AFtT2cqzwfSEmrQusi
sD/Sk8GHGFfN4yjyX75Pgw8xAzTIoJAXGMavtD70Z8CV0TPoJW0+cPBeXSEawQdOj6gN26e+yrsr
Gp8EHcJtqOv0T5U+BJiO/hj8M5TbhvcCxXTtWMNsWYrLtzAWhItkPhOn+bChCgAf0TLzqrDB2m0F
Kqzy5clxJ2IPU3yeP8tObPkOsxtY+aVOPneZsBdZDpeHhZ9P/iXmS692QH2ChW5r5Z610vfuJ6rE
ELE6LIv5NbJBubtwoz33tYFXSUoNalJNfiQe9LU3QsK907QnuCzuFf8rR2Y3vqSWmx5dWgu3DufH
va5Pn7Qy8dKUNXzq+Va33O8YBmaQBEscKNz4yjppjmYVvgiRd6dsmBW6863J+O/Df3+qRWdqnL+9
StRjM3n1QZ+Y8JRo6uimQ9dbTkNXCQb9iU64bxy7J0ebSDKLjYtRMrYqllt6E5XcKp2x2JgWPbCs
HpPXICEdGuZH0rpIQkUT0YdDAtHbSXExp9Kgfu0MalL63neyAOv0g64TBZL72hM9nQPWKZ1B27vs
x36N0lYczPmwD+092d3TYy6vxAu519xmF8L+cHzPBnnj1lcym1X2k2WYbwoxGg6+8A8K/QpBKFiy
Jq4LJMlQT+qFWtZKOBQNs8J+dMuPWEj4Jmb/ZtuGd59FDM0zlVcb5bY9xW+hnWmf74A81A9OQuB9
k29DEtwuceVCoHKmhpqCjSF6VHTrFuBPvQj1syuYqGt5mDxHLFME8nhbEKNipRrCvBiHcNwkpVg5
UL4etIzzbvlgiy5CJEvqxMrBIrsOi1qdXY3oEjpMnwgH0BO7v7Qk+POfJ5qmPiu7sk7LvzTq4i0X
qjgu61eD+grbbyrOUlohjns8UwRrtLAJyuEXOmVW4UcJ1nGNEhuAl1ezrif1c13KZzbqRPjOLw0u
rbLKNvGazD9UTdnBo8FGuvw08bzfJCmk2zJEpipnAmImEFsMuu+eJpgkL6R5bZbX7XmRh2Tt/xyG
of0maBvQee7IkERwuvyWN1nFpgCUSVuzrbZ1bBPr3FvvIZDV72xi26/PN2CSu+rcRq6BuXsfO5n9
VXTyK8l0+cHEmt7hUEfrNBmtg0pq9COhjwu96y+pwUfBZGhrkTuPqw2Auq86/7MnrzSx3CfpRd5X
P/ibTHNzpHCgkQMj6f74GhCMpLXfSXIoCQxD0Epbg4J4CHetoyVYGbvhNMOfoEUxuE7RJoAOqoj7
gHcDMg3QIg/uGohsyD4yKJ+HNyM2aby5XnP1tQ4tfG15dByL5lyU4DYivfJIoHWN7UyUS0FRRlLX
n31n+CBDXj+PJII8jxAPVuzZg71wy+3EuQ3NF7eVozg9ZaOcVyE1tuFW8hRIDEbZJNHb2xbbW9sk
fmn5FXLIL4w4QzSNjXGfVip6wm1MCeqMD8sR2BH8Kx7dzJ6smuUlq/KjJ0v9Dedf8qSYbs1kIIj+
3+0pbwF0q64D/513qxPy521poyhOZUkulelQZBWB85sGKlOJmfEnXM/ZaLWDw3E+HCv0QB4sVJnl
8iNyi+eOHIjwLgROQ4H31y/Cd/whpynw1SmThXxRS4clNZqaeqtz8PAD9f25sNLeO6uKQDlW4eC9
6T6juNPfKAXZePMV+7KKP9tOu/ZZ3r4Ehin2Vdk9D72Do67K0SxOqbjmWSRWrTLXsk3tJwgBNt8I
f04olMYuJjNWE/l3N7xTEP857cCxbL2wxREGZuG3U30lFZsAgGD6tuSWh0Ndxq9WNKy0Vj9PVO6o
BIm1Qfhvnj2T2QRBuuQXIUuAtRbNSAUyTCYiz+I+zBEthzC0RBjv+wxROJxQlyidUp2Dgsyrtiv9
bao091JqHr0cw3gpawcbgMVar7mz5imruxvuJwSHbsj4F2c/8wCUTrIydtS96qZRq9+U38u9yknt
EaVpbYLQo9iwu57bu7bH+TaT/Ka+FXs19V+l47CRDicDZPTyfyJPbmMFIakWcRtEe5PTDVwUXnkV
RARHm3nxDv+k6E2E0k27zVgKOEXt4qK3g8nEuH0SetkeoIDZW69InHs6QxbiuKZ56MXMuLBnG+j0
hK+12UAh02DQ2M3jzwPAd0y1BjigwarqbZGsrZjYib6N28flQaUlAZKynXZRnn6GMqsfQ5lCXTLL
P2Cifp7Mr4QSYulkxAFy+mLcskks9gIn6Vsx7AvPZ//lwecIS4YTes0zxTlVVO21qd3i2sushcIV
iM+B97EnK5VQtSQ8LeBZAjSgiznGBOGgiy+gQ87k9UVz0h4NKY2PCqR3rV9j5GVOH2iXn+5pW4p0
DccFLUQPjYx9azRsUcvtiISawdZmQ19RFXg0hvDw81XgfR43cQh7pJWULl6mnzhv08NANQL1kOo3
7G70CsaHJsuLx/md4bwIB+F8zU8Kb3S/QjnQT4NUqLr+2XHE3H9srZ1Zuv5rZI4H0eTf/ZSYN11v
s13jQwJKm8xb/dAytZD7j5uX16pBybBAO83ShxqW2cfoC3GluqAEROk/+8V/Tp9cpOcq1jRSBcpL
F+lylQJ9PUIB9o9xiMtwSaMpA3COXepHR8jx6Dhy9Ddy6AGC6AVZmqqWhGwG43gTf9KKioBxFfm0
ldD3y2kwjsAUEBhFG0Q29D3ojCwPOtwbtNw4u8wcnjDznW1oKvlozrV7ENb4hFvubYZtECA1rsMZ
mmlktbeLoSptU0JPzqD6kGaj7fbTKuL/y0ejEKUwBXmIpB38aYe/GLOi71xDhlU2yLB+MkQSdLs1
juBs3cmk2JN69KB0fvrvH2dmNO8JeP1ZBiAHCrEaYnpOsumbI4hJ9vV2HH96+tHUUObVEg5oK+JH
PLj6IzPytW8P2cXz1HOX9f1zZMb9syR6CP7yU+Cb9X1RsBsihCKlAjWN5rkW3Pl0B4NKHHVoJOfL
iHG5zkQMeJPVzMJw674vFFGAFUaDrslYKgTy3tDrxOXnjZmdGe1wN7qovXy1q5C57FIfwV8iMW0U
qePtrLl0pxtSkQCeWeeWAB/kdoUjz2LY1y5UVJB/9t5Ibe2tU5im2LocxmqmH3cpIJj/+qEs/N/m
JLzLgpGtKT/OFYrhBXCZDnRRUSSd3L6tVwVYL5BIKVrOUaTkEYTGbfmmExCsrZARQ7faGI9RUQ33
esLmVMXDn+XKyU1mTEmSH5rQ88+VlXgQaDyJIKt7b7NC2xO5hdc80G4daICPlEUJV23k3/BgGTtL
M29lF01rc97mV4KoTz9gDGzMBO2KpusClaeIhbyyLF2QTEk0cP37RqNj7CsbL1TeTdWB9njedDOT
gY5FP8w4EV4J5UOUuZyxGMvXmmuNRxWGOA8lrnMa8tNvj07VXTehWte8FONxa2hHqy2njecb1Q2o
JV8hfosYSw5A4qLQWQ89+effJ3ITBQaTRlm+J4EMN6U1YRz3xbfK43GTIBM40L+vWOKybk+LqHlc
du/JHKo0GQ0Eoo4+GkRL5FpA1u9SDBqfRhhvfXOw/nKO3ftOWuwcIHkb28/GM76r8K7RU+83xTaR
N/iOjpFXWnsqioJptM+IkTuebqHL9Ntu97P+gAIk2CCzu1eXZM9EyOlX4BCJYClJVzVQAUN7gR/f
sk2agD5xEbmBwcn0n9oa88QwNxLov3aoKcdDOTdHSMhY1xUYCFlPgCcNzmM3zh6Wxb6Kw4ei0e0L
oV2zJbjOvhL1RwjR/C7Rka/hQq96FYwQC6mkBp3ztyQeBkRSs16uLYBk7eOQkpKqu3GH8AYd3gw6
ZrthrNMhmcg71AiOJAjdsmO6CaOIGK7Dx3JtfbusFO68lg3ThMEd+e1PWMyk1F/BuvhgCfVVpbC/
gQIOqyAad2D+qXe0In3r/Nc+86Y9vAzIn0ag7gsDW1ubj8YZ4AHuQ214yZxJf0NspK8tL6wuEDY7
aFbVuUOzhG8EfB6O9aoGfhUGKzU4E/a24tkBEf+31j/p19lbeKbFRoHAPdNUX9tz6pIqx+xs9mhM
B1KLlodmdP0jnV8yfe0ViIL42tjZ18+nHFXGeakHGhP96tACiKAD9E1drq2KTs0s8l4/jU5Kel5I
4Ahc9PvY4B4015g9c/dzgyxeCAAyZamJW0+ewr3sraMz9nSvizIenuDg2yhVs/qcYS+9I0JnvLkC
FGBG4Hbhpu63F5mIs0oFGT0LIFiE5VNAyiHuKJCSI1oqFF0wefW6X+G+DoncgXRjYKvZqRyT6zSk
BBvmOIQ9DPPd2Ir7NlIwekE1YbVTrJhVu1tW1SSEFGbY09mPGx08jov4OzTh7HiT/zQRuIImfXjS
HD/eLWdRbXXqXroDckgmwJef+2rBSnlWkiEEYCn/Mmnlt09dTrE8gIvMG9r3mX3vEqD1JAvjacn+
sQu8jqkvH2o/fUhMhjWR2/i3n3+wjumOhHG91YkmXccO3TOaG+bGdmqasm3CAKf8lcTh0Qv17pC7
Vnimc2Wi0qVYwSR2J52kuXaeo+7aLsAkRB6Qe/X8aaJZ+lp2FYkEU+G4axAezNHmYsobWL+oYEgF
dDKgJEFU6nRxXWzBVfUW9QUBNnE8rkGdiA/2ql+JxSy1SCFFYfV79ILGZ9MGiTjt4nul2wNiL7x2
RRV3eNd4lpj9P8+i/zybEJsoUVgv///vDqDo8Y7h0qpZkNRUQAuYww2YImlYg+k3L6EGtJJhInpP
TW7uVJcZB7z8xdawhPyICRHDx9t/5p2BuL63tHPlmeSPNCDY6MuYgS5/tak8JIqdKbrxh9xMw3fH
Rc8b4Q88k4cXbGkUngOM6wfEc8xOs2662C30cdkk7bMVFbMQBJzVqBF1SgNhm89aqaXuXx4ALzIu
oTsKjeUrqAq+2ZSkHzuB/WBpIIfRrbC5bfC7jJYg1WvW4UQiHTb0VOuNJDuIMGgeqqkcDk5letUu
SuwKuDOc9mzeY2YdfKi2nnDdZyU82JgGy2jQJGIObNxF7CWBpOIa0kHW3qdZjqMLK8prP6J+xroS
7pZDGFAImfjeY3avhGgFEKNdxsbCHONPGVL+etr3T2wBJqh67xbGQNsfD+GIUeloD15wLIN56I9G
feGbCc8szsuz5SGgSUq4OZlhUWXFG8MEimdOlrg3sMQub3F5GLNXxmbFe6JPR3e+b5kImnM4xp8W
GKkxBOSwzY3BWove5A4apAdBcBne+tA49vPD8nqT/ZMil0emsyWieKLhyuCWM0ix+eC0WgLalvI9
KLt31RD8bMPRsKWV3nBv2eCMO9xrMsSBYMCNiJiiFYGPPqdwin1Os/ikKnTkUsNqAGaL3IX5RrMs
FiryX3/+UrMm5omcQA9iA+Lcrk6Oo51xv1R0wevUgNDFA+46/diUpdikYPSB7kr7QcOCx3xde41C
wkGBd0Mgnw/xUgZrxtn2RgWGwsAVm9jiJpRp+5+pD5D8Q4yuHMBKAwvIXWZWBFfFxCVnAJNaWJ8F
3YF/FRwWtwT+0F+LEMEAn42hBGhWpMrsQVkSGcVI2Ul2diLd7Fnz7GgdjSkK9ZaEt9i3mnXeeA/a
kKqv/34SUjpNWhScLDItGPhivFyaU4aB+2BWdF9ch0lAKLJjXzuzgl+HZWYLnCXaMlfvoibemWE9
vtd4C44/i2RlpD+nlStM9F+J4PzIg0j9nHX5NKhVW2PPUll6VFWZveR8UOx4LZfoAu+BCI+5f8G0
2q2qZB+WWCaiyGLzQVToXYwHc5t7qrwuPUqtiPWLXjC0k83BQtOxWYQlFHkbs/a014At9CEB7L4C
nVdAqtJps9MPDA7gldhHVbmzTlz3TZ+o6ZcpjkkxfosbB9abP6iNPR/KSNyLprDv08lsNt5X7kIT
NufyyfU14zEhDq/KzcOk8fIY6fUT48K9SkrzzW/y8T6is4h66ovQkuBoNHNAH1lHPMVvCI45pqtB
kiQdpLQgU6JD7bcoParZLMHlTSy9B5IoF164dfK4PQclfeqGflI410mgD7uDVjFKZBMCpMSY0apG
hOsfpNY907/iImL8G0x4B9q5sUEMrjZu6THSoM+9jTYwosV0SqvsJ//MjFkGNeY55ZSbVwNPEvXW
vI7Mc+effXlUZi7ujSR/Djuptm0n2AJVZkbETh6uUdfzHbUNY/1RmNFeOf7JrhrqEUIhyzkpxebc
OrNoHPMmKSA0m3GA/xh+jQm+CyJFP24JvTVelsM6co1NCsYgqKsyWAH2OOXM5fcoC6td3jTiTHfw
n2ec5P88y8/KhEbpa5K5rkB1glXiw7I1fIvzQ+5XEKbSWaIVV/mJWJPymlbyWQg5o9naEfd7FAyb
Yb5jYssFGydIx/35hCp+aeXq6COArmhry4+iUz6EFruRIq75OxN5tuYib7ndpxG997LE3tsBSJGW
3j3hAC5m5VbCZfFo696OHpucP52fjyiPrJPVD8e+TN/HZNSuqac1r9I+LOMe1GPdxThOQfOtd3GA
bQAhERP8Ql/hVV2TZAnhQysEjIks/u1l8snpt26pR592zeYf8Xh2HJQ0H3Ak79CPM42iaBemdSnB
9rL9iCeT5paUz5rBdM3OWvxvndsXO1c3rQN52gHezNhZtfNOoepyb98EGZ7LpeJj3H+GQlHtWtug
uOgT7aUr2xV2S7q7U83AyXf4pLkvOiqy7lFGIBdTdFZgkw0VblQpPmeyVRRuQtcQn0mXfywqjtYc
zCeiFTxbO/9sBgt/oCEf5NrJxxbr45RtIB35fWQ++r7T7qnFkz37upzGDwOgXiPYMujUWs9Xy9Sa
ZMfstjzLIeR5+qadHOptyX2lrNli0/6zL2FcvuCot18NYYEvyiz0WT5dcZAGHcv4tidr6iX09D/o
VA+hyb0grW8QRenhmTln17Kr7by4vQ/TpNm0VB0HjDEVdkO5W6QiOl3XFX3sHfVF+qgTObCKnXT8
SCb52LohveBkpKaQ3YbRu39AxSB3ysCIm/jMOP1h3g/Q5Nku18ly2SyHnkdzfbTyra1y7YpvM7p2
Q4QUBWoRlFLakfPWrp5H3l4RpLuf+Xg9YhYMrWuQV8Z+ab0PrrK2mJjkZjn0osq9b4FwEG/OvaEb
v8lvIiJ71s35SYKiO4ytaxIYzYMQ/keZItTNau03d4DjUDPUnJ+MkzfeCFmQq0lYwTwDJ9xk3vQv
D3INEnefoMP+DGvvxclH/VXVjrEhv885SrMczm0+GVhPIaObJaMqTXf9tWZo8Tmwh/wEzOkxE7jD
JV3oZ41kQJoaOdnBQXlQTTR311FB1Gh+CJuo0XgNNDKldEk2S/rmwTB6hBoGzUrwXXRg+Vd2IIKz
+7a1HpabsCxQ6jRmq7NBxY6ZF0UPRJ8LutGaI9rs9GoxYoO+bftrY84Nj4lzuaDEhF8/VdGGKzM/
WFGNxEtw2Qr41le9IY9MKNG+jTkdTUOcql7zDrZVuKQgzrJT9B80hURHqpQVHT2zii7LfXLKkEZh
VnlrFFTW5YKyKwiPDfaG19A1SRnC6hpNwDTlcnnOF2o9t1N+FkDa//GjbXT6ju2kWi3fgacMf53P
kr4JKOCGaMAckZFjvCBit08U5Fe9Ja1Zeco8DzYlMrYF8cpI0+cM8y3E2fPhxN431BFe8bZigpzb
bk2m3ETn0KVLPe/aDZb9XW12OL3nPltrmW+jsKJDOmv89LrO7j2za9bSYMmsXG26ksaaXhPB+bdc
PMsPgGrDBB0hSBoMT86tBi1isnxaPpwM/ZC4L63GDSPL4It4NX+sG1p0+2cNBgFxR72DaBh5HcZ9
FxmdOVssSsSKHQbLc0dZzHAsO/jkkt55el0Rt83AANnfeLM7GDSTm5JsYYCxQ2rAT2eVTDDxMOaM
yIvuI/SlgAw+aLfWtWcNB+JVpb3qWvG4fAZ54dhPHYD5JEiqw+gE0MHxuB4CYfmn0EVZ2yZ689iV
tEdieqrvTWK/EZ4w67Q6F0y4QzPZGivvjKzHqStQJPOiWivMBZSp6Q1zoLnv49HcC72OLioqNkPS
iTs7okQyid/bzf1AaEpl+GaafrPmth0fRNJbazJkkk1NjvVFC/GN+d5w+KlY4VliEkvl99iZLXZw
HLemPkTXfx/8kon2qHXf/76EyWpbxX118lLQqUupVgyMMUUKBTWknFnnXtzv4sXLOz8Ll2djziQl
SfCycXoMRQ1Somsg5w3dQ0lHGsO01T/rtNN93XAfG6+Rh7j36rXm4OMdPOTTBICfXRu68HxEBhkB
Hj1mu64+A86bfjc2pmwX1Nx9Lmuy53PtzSYe9xxgLVrZg1vyTpWxRk6BZQGn5XHoKIjwruvP1uB7
kAVqYsw0765k97tSBDne/dQvLo1/aFp/f3RW46DHG6n/bwzsYCjv0JvN3pynSzmF/x64dQHPnkPd
ZnJY0fZhI1WO7Jp4GP/zbLImVv5O7JPWR2Hk6u9UgGTzEBUCttVMkl2CBPp9TB1sFiL6bOiuoNDz
1mbrd2+6o7+28PH+IMZaqXQkx1TP0Wt7zMZM/NFnejTlm0fzcaL59eK4NNZt26+wR2i7HxFPGxoP
YR3uM87Wc9qy9szqump+CEbTIRel3y1Ll7QNsTYCgnKSqEa+UWMY8fy5PRDieWa4h/YLnSOzF+vS
z0cxAZe31AD5QP4Wo5z5cPlBmPh35P0Om0gSO7b8GR6j6u1yqM9d5JnoQZc0uWb1DMmYd0OQq9Jz
1hq/liOb9ZUNNPqlnPb1Vgun/vrvMy2Z++pk467LJoEQWLoBnqnpvaAf+Bj20dvYtsmK665Ciscz
es/cxudn8fyaNqh/fhr3vLV8KH9+d3l9+Y3ld/MYSrVU7p+G1sXe9ia50f3UejMTix5iCmV2KJzb
omxIBhvx5/g6mGDpdaK/t0vhVJFXuxVMI1LpTXNGFKDcucEZ+OO10wh8dN24OCy/2jZdRdO8k1xT
BBYGRh8d47GUR9cAf5Fq7IZGNgAvfVto6wyv8AWIB/e9DK5MJJpPO26aN2WyAM96/bGfg8JLSx4I
C41JBZ6e/BbgZdZH6S2qx/7kVTlxPsLNXutCv9fQHduirR5LK2leGVG5qa+9pLEZPnm0Q5ZXwx4U
rzd2L45u1K/pIKcTkpf+biQL/GWyLiEtiG0xzepsp3cfdY8VlDg57xPmw0uTxOkL8BptB9VJ2y2H
qk1ell9o/VlSZbsumTz858s/NFTDhMh+hrH13qfy8JuFXh1ufS9CLqjrwUlTJbIU8lZ+x75/U1Pc
PudR0dyrFhllCbz0N9oCAC5h9O5jQdy7Gm5LMv2qVzuiG5WgWWqHDxO6/YHYUsbC86Em22eiVNrH
vFXdpSNTEuIlr0dBM0JrqLLTSH/1Rc9okiHdpfEanqt5+ttNhna4x3VLRVwy9TJQaxy6PO72NUCy
k+Vku7Qw+GxQ4q2X5VF11IO1RmKihbyIvV37OKY2kCFdyO+eiBBDtH/4bGcSQN8+O7EibSgq2pVK
BKiqlv5G2vnB1r9H+MlYpQvr9gkgoTjlGaXaz7EW4nkI4IiXnXrRqpJWPtX/TUSjy05Dq0+5DLQD
b9bekwTgnMeJYqxS4XGpLdKiTm4hjZflCAcZ7q+2d4/kl6IboUgfDLwKTjHWj41b63vOfG83TKxg
JfvGHeWYu2u83jsYlpVfVAHzKh00/TU31VcHkeNvQqQLm/c/I5qWOxgkUTpEL4PVI7KvuPkYfM/H
2lVEZeQpicwF96LJ6sQf/0MJa9r0stJOVAHUsp2oHzqW41NOeta6Ns36d6brh4EIkNcYA9qePiqM
aCgXSFJDNvecFjppwbNAKPZsZDlGyU20TaMPhvMkY/F4EnHCqMwmR6zBAIKYMXnGxziHUlnRN1xW
eOtxQxqJ+RLaNDztCksJeFN1Z7VM+GLmGi16sQ5OzJHJfgN7hENaAWodIHI7kNTVot0g2LYL4Lth
6lF7Z661dJseV+Ug21nKjuW16n+YO6/lyJEsTb9KW10vagCHHpvui9CaEVSZGTcwZiYJrTWefj8H
s0V1z/bu2t5sWVkYgQgyERDux8+vxlfHxdEhyM1ko6lO9NgP6rQ30J4SPQyIPO+ryvJehAk8vww9
fAeQEqxx39AAvdjGZ1RS2iRnv82Kr7OqqBVNsHd6ZacEGtqnKpV0MCETcyhiWozc8mVTJMeytMYL
QUQK6JRbHrDtQXDXpq9Fp+KEHpX6xsZJ/puOaVBeF8NDHrmStExxFpeOsZ0ZwfjArbGt8V4sS2Yv
2KC7Psb1eZ3dUjtWblYp2hPUksdKmuLML61RoR1PvMuA7dQrN9A5Axz+njksWUM/KZDZGvYxMBWs
SDI3PSnpSORLn7sLATFKZpGqj3oQ5ags8c4rY+0REFl7jGNYR5B60eC55T1+mitU6mcyq8/J41T4
00aksf4l03Fi9GJHJSGrabbNEIB9INUct4RDBho0nMI5kVEMAyjNiE6OQskY3JGOWJ64lcBDmkqp
D5C1X6hBoCuOxXiJG2o+f3DsnYGW4hrFAutDn6m1z0VyIKs+v/iF/jXoQm/R6bH9Ov8C/EP7lZWY
twCCcxZ6MRgPgXQR8qP0h04Pa2l3evPgxA091jrYVJNvnTBpVtfgZunSct2X1o6GM9HO3XOjPFW4
Vb5EVH6HPMy6U+IbN71wqiOHgwIGj6RuVcGqWKVzdDfI6JJqtL+V4i3VPfyuBl85zPWPgVlHY8JM
DgUTUkz+2cpOAgP/DWcreh1uqK3WW833HsOK6lw4JCVGOYShqZNZ3HqPBSUMx5U2hOW3tsBIwetE
+pDImdSPtXORQrO4lWEi+SdJ16Pmgltp9sVbHFr6yazJ+yCIMdh1vYXrZm6/xNTSu7wmlWz+KaQH
gprBLrcdqrZtgOrlDqElb/ulOxkB7pvqr7dahdGiguBHlTiPbxjmxTh96e21y/3goAhNYBc2xs84
wgXxwcweUzGND4mSZLAqBmybJ/Vuwyc+G1Akd5NrPhKcme4c+MMLaDTaS26V734Zt++mAKEya/37
lAFfEsxe3GL8GXc21UhNpNaWZ7q4qTmMa5X07Z9iWuW5bv0cFGhtwh8dCLbw0WMctnL8mNcq9qVv
1TsmUcUbkYL+Rkx9vxettF7uvOwQ6vhi2kWavbUGLsoSEMgjYwMb8w7IPD6mRkfUGnY0hMG449cA
lmRe98qzMCFTWuP0Cr+2PkW1BvFethCKitqZqao9uzilkeZlsha04VzayAY3YY+d8ZLImRdH63f0
2dSLKlznXIxYNiBACr+XCezVXL01otWfsrIN18j9jF0roSnRNReDwevRcGCCp6l1Y9oMlkgf88O8
ek8UepWIyWKDgrfT0RPFZh8jC6GRKdVZKRQMVAB4YWWETWOOO70qfu+TMVipr5kPs1DJ3zjncIWt
iXQSHRZ4p6GxLlwzetRM2dUSN2tKGFb1yjskA42CMqSQzBxarIlY0heXvoVW8pV1nH+MveLVVRPz
BDGAeljihFlN0HIEmYIUEf+lpMt2rjySrDF9WBmqfZo7Ai6OZzQbq0sxVM1jMTGsWZPoV1Tr1PSD
y+hL9wH7CHOkmVNM6i5LPaiug+bKqdT7PF8Vj7oCGfDR9a3iphX6U6646i3q40dL1Iy+hEZswjZE
yZDY7+qQ+tfKycxHz/PO6CC/+amsiktEXCw/vsUlbYE4NvVrC86/KAVkkhRqEUo+lp1FSFoJjrwu
3rpyUYqPBKrsTDnWya3tK/2haR24R1zVFyh12Nw7hvG9TWzalVV2nzuF2FbetKAme4OUpwev8vRt
F6bBMU2gXfdjUm9bbwyuhsBwf+hIJioxUduIaEifqStoTPpoIOdNWmocqo5rjIWR37ySEzqf/fum
KjeNqk5x2THcbTs1CkbzHlGxiPzW880U0iWmvepih9Vo+8+TrgnqvSkfle0s1KkndGs+kY+zdqdi
Lin8HBd6mepVyBwXu1OJjlbMFmWJ3KmiigdKKMiQlJtCsaIHWsPnSi+8X50iXDzJVheHeSlmFH18
qklwKwhLuCpl9MKJVV5JvxGHziMXrzTRFfktiZNO0n2n24VMZFKrp6ao1UszJSeDKrRYdoJMstpS
swNt4OrJp5Y6iAp3SJVkeQFz+lLSJ7BxnApTvNbjcfe5TUYYxBiiqpaFSaxP1EJHF5h5GJsqw28H
kxL94DHJGqivoHIUyVrJFeNJFI5y8QnRcjEVnReAny+xwlLQTr9Zii2BLRaG8/rRyQdvk7ooHacB
HwVCl5JNiCwsbBu8xlrXtWFc0dyLbQJl9TB0vgEM7uwwxIVfsgiFzVPtdjbCx24dZKD4jKB0Dmyi
QOuktvZBolareQjxc7oMSRAWx1qOKFqnMv5G2SMUT3q9XgmnKbLanWPU3mpu1g82oFpPEvW+c+3h
ajf6zzwYl61Vm19AbJ1dBIN789kJYeYIysA5evWUwViAU0wGkLGbKe9h+jxyS69wZDFfS4O0kMxy
tf28WYPEYOMnOzsitF6rwFxXansszCE8aJTpZ8GgOEBCXRcV80HYEERlhAwVDjc4TFrFyJFnVFly
mPtf7gh7BbfQ47ylyW6Yg7/xykOlipmicZjLn/kFU9tDVxTVZd4iOK45TKyKsKFPGmZPSqVI03Ma
tar6kKfeQCZ8Ve7LWlP2VaU/GaoEPCV9r89qni7H+xJ7dQpRoMSgSmIzZaTg+Aw+fLNwWTuATKA7
k5vzC/QsgzhADOOMkcBgV4DzzY9SUo/niPzvy+dj1rv8y5aVfb45f6IF0LfBRi7zlh+zuBhbEhXC
CUxWFRnSuiEgdqNnUVSBTbZrKHZHbwCmEOWvm2++A3NkTuCxUwYD46/dC7JwEZIQ3BGriNzMNHOX
QeP4jwnZIie7wHwSgu7jvMvv6nYLPMWll5+Y3zCUTIXhNOXbed/8AjviaiCcxeW2SDD/FI27SzHD
G0oBgok52WpCm6kTpZZ6FzLBsiO330FBOMWSzSE+pCNtpgfgecFoHKEc5m4vmYoUZQbQutE4z71u
yTATY1QdTfyEUQyWb6YrMLeVEhLYV8kqrCLv0A1B+yVj/mhL8hLCzHmcif9p1h+9CvCAR6l7diuT
MlLXmzWeik92h+EwNS+UQNxpctxmYF5jz3xIPWvalVYFZZ42Nm6V8iXq2l8/1Zim7THkRzjpbStP
9NDFmYlnsbRLZMdhMvvXsE7LnUO6yKLM++H8iZ5Ksfz8kyjTR9UHpTIpCD93hQkhsxOLtXVjlOIi
jwpXXO+azU5EZuNd1aJbN8INL/P++UVRtJAVKBVsoXkYgoRAEKoWujT3xWsQ58oeoFL9ruRDtyU8
HZphNCTf5p+Iq0g/f/rcJxh5adQs1Kyqb2ZIl7um2Nug3Aq/IkXel7pW7YB4VLiO3VYZs/bbFLqe
pEKPp0xU3Vm3nXYVG7W6MuMS5oI33fUMhcU8oHcRHBi8u1nTJbewgMLZ24dU85xD35r6uZUv80+I
eNKzVWw/N4bIOGMPRBBRCMVNzOrZ0ChcwjhQWc7dvGqM73bV52fTyZst3tzdmjRA4JlJM1c0/grw
el19HS3XXnh5Yx6jwVFOaVFptBYIkRiT9nWKen2vhzUjhGwqBZlJf0eHZZ/T6PdgJe46C3QrqAMP
FcH3qnNo5COhQU/ju3sjfGBgLr6YEN5d0JNPmb6VWLdpSvzHvmo3xOFpx55SrdyIkVmhVt9YCRAV
4rJAinEPWGiNDXlYvhgsoI/zJmam3GWDjeeFxGuHLL77kRFvXLeEtS6Qh2I7S2ix/OMqaOGx7dp+
34Hw/H2X7hLKOC+E1dJCYCfLPmjm+r4P6QjOhd+8r48dMlIxroCMQ94YgqHWz/V9GhbRpUuITKVz
pGLsZxkHz0QsP5CmvfgE6OZtBi46tSqXKgsCc6e5+nQybT+imQumYSfMOenY1wcjT/qLiVN2ta69
Jl76JuzDsumveIAlZ4jOV2dM9LPRGct/KHBBGaPNdK0GktaC0MVDRWJQc4N3/ilz9BGZBKwbIV9G
kqtXpupK7lch2T9p6bOI8UL7CQ2teHFsqU403SczU/WXqfi1lUtIyVC74WTlP0GucF6wbf+i+VOG
MRGbVCkP6ajZj6pcwqW5eUQN4D3peekf4gxiYeZJw8gycrbwUqplXPVi7SUTEpJOyAA0NTQ3WqIg
pLByjUIvRZNmtNavbYe6ZWMWZrfU2ti5OikLvlTx2tVAT/M678Pvs9+rtFKIBZP7cn+gpsc8Uo1y
OOtMmZzSR2MqkTQbqr+LFffXT32vvDsAFDvQoHpFS9D9FgBGaxkBBhQO3YMfFceiN/K3MbUd5stw
egqdCX+Yse02ClRZ+hCd+gDhFapAKWCvGvg9J651jdMYNiZcb0KUrMgkNKiEld1GG+iD+Nt0BWlI
0EuOrnyZN+eXKaxxx5+8K6a2/cltvA5faX4iNRPnpkIfjl6GXJXdgTr0J8WzIZXM3hkKIRhxTZC2
WsLpz72aTJS/vTSxrpxDjNFODWgTYZK4RUr7u6wYMJ6Hzozht7b6HHmtID9N9No+Cy6kQcyxKjKx
ueRqyM/djZJQSH2vLWGQWYeZQlNqFAQaqzmDYL9bTT7dvDvuMlZrrDLcdnwbS9Ylip1rt4L7a5k7
DiJCc1Bv8xuWdMozysbe/33fYE1Xw/FbOpUEuUEwEst8sKsHHWe6RRhp3gEGRL2McyIVyZfTvwQe
CHOc9s9MRs3VSkmzlbsr0pBR+aAIh1i90ZlNv+DAuxdYBHxvTBpGo+74V2ooG7pPZq9g/8Tf6xr2
EFNoEMGAGvCFcaS5iMPqdlvmrXOoLDnMO7JBSfrrk6KXjKbW6LwZjU+kLqowC7DSSYlGCvoBcNs0
gJ5jgsOHkiWgb6AC18v4qtkSCNIzBRseKvsaBezPPH4Omka8AzDC8UyDCnZwYa2thiY0zjnFqWSJ
tibhq38B3ZQaQle8T903zFP8n0JzkK0U9VcvZdWdgGQic4qnm05o8TowWM4OoCtbniL35E2W2DU4
MR5AZ4cD5izKjjDRAZKyVW4jj6AHlmIO4MeQ3OyO1V1Qj3I2026g1xh8BrX6rdIFqHbcvLsR2ZlY
5AQLA6N4+HTiPU3KV+IAnG9q6NERAwl+Dp1GrDLPDa50z2BJULyebBz0Dgiuxc7uzlmueEclghI4
joVxmn+iDNdPPqFB2/mnv+8L/7jPj03rQDOTHNwh23d0sHZmZA2XcbCJs5m09CUA4YYM4MU/MF8H
KBlwgZwwl/HjQfvOondYCGXIH0rdeojQ463glHUPegQgrtuoWXho3AP9cn+HvYhDhjQm8WPgBg8l
guPRRBHv1M1woNWFwbBNndpDbuH+V1ELoTRqCtd/VEtuXdwZ0k/cj1VPr4TK7bc//cdf/us/fgz/
6b/n1zwZWWbWf/kvtn8Q0wGrmSX1Hzf/cg5J7arzj2b+tb997J8+tX3PL2/pe/1vP/Scp/z/zx+R
R/O3P8u//uvoVm/N2x82CGUNm/HWvlfj43vdJs18CHwP+cn/0zf/9D7/leexeP/zb2hos0b+NT/M
s99+vbX/+effEPPOJ+rzPMm//+tN+R3//NuNHdW/fP4d070//2Zqv1vCMeChWI5t/van/n3eq/6O
SMExVU04mq07wvntTxnu5sGffxPW75qDV65LV14XpubyS3Xezm8Zvxu4E+ikXlgGrQhX/PbX7/yH
a/f3a/mnrE2vNFybWn6J3/5UfF5i+Z1s3TZc/hX+M2w4QYYpeP/H22OIlTef/h8Cw/zWcj1qr5YZ
OUQmLWNJKvctVit9OTT+QeuUr8ZVNKwE7HZSKaK4z/tRXbO6TOhZYJqIrCMZslfDw14ZgcT1H87j
r2P+wzHKY/jDMZqqaTmWYanQKonv1v94jDFGTwhZjGrljMrzOEInDj6i4AIPjAmQ8ZYAwUso1+sp
+c3oTeBKp6t/fwxcin85BBoB+DFpGrWB4Hr842lCM9IRNkEjoNQw21Ss50hznuuuxQM18J4rYBM4
fYSo/vt/VRj/8s9yV7gknQjDwkXE/qerU0TIrKbCy1djQlYO6Z1ulAKzWLTRzRUAy4Zm9AoeP3mM
w8qhRmBFvy+iV5GTRU4bc8oVlCfm0qriLyMGZRAsdoOh3KVNRWinDVkSwf/uahmqvB5/vF6Oqem6
athIDoSuypP5D/fUlA1DY+DJvDKdsnp2iuZE3p5/b/RSlZQv62pQrFO3RtkS+7h4CX5OWI6Hr/GI
oOILD8S3TkTme2fSutmxRIA4ZU0XFgxUxeIQpsl+SjosI/qjXuPj7ZinKOwvCjkr0ZitWnN6JIz5
qoxAL2Z4sVyG3tC8F2oBKotFSo3ZFC52zlCxRFiqqbSi0Xeeiz7Bemmgn06DgwABxma+DmxqK2Jm
WtrahYLtO9EfdbsXZr6erAEOFQTdPIdaUoMbZ1sL0rKnTOd60E/0DfYTjV5sUfHhwbrpow4npHv+
QyHGi4bcCDuJaVS3cQG9jigMLwu2GknNJXGOypNfB4+DS/KkZxx1H3QZ5UMS4kaf9DfSQzBAfyjd
bgcRD+pRj+8g/SetzLFwmfZ4/6z1KcBxL3ueiOkiRGwdVUxIQ+hD7tZp+dRPajU8hU2Kf5m1txvv
3mr1nhCCZYsPvELYHpTHrZM6K1sMx1S192CO2F3Fy0YEBzxrLnCOLn5qrpSwoIfKOr4cv5NxuMsF
IedR3Ut7Gy9Z1SUSPf+g5IFD54FFNDLjJoCs18toiWQdKdjzdJABo4HFF807zSWeDNMd81tSu8uu
8i51lmz6sF3Xrthatv5oqtPSTcQiVxs4leMuRJPWATK62oOgFVThw+Vu7bDbkwm71cLxJSWHgXSL
L/jGbYegg9NZnJueQJHIvuosVVcG7k/wQglXpyF16Yb6JTFYKhJ3+8MX0dapqnuA+cIGuaqgf0zm
Sj/d+hRuBJE2NMZg/h6IuJUWT80TGosU0LoulIsjsJjWsCCQ/dyMXBi+oEUo7yKwtBe1cS9guC81
f4vUIOBreEi1/2CM1mOcDLfKKYgL5iz3BD7bEwVppq/0EHvTyQzPtsW5MqyzYt5Z66xzxNKQNc/w
JV/Q1/Spu9L96YpUBMKjM6GUnQDDy+o9qfGdInuurl+daDxiO4ZbZ7+zmg+FnnXgO1uzgiMMspPa
7VoPnV1h6u4aY3OShltgwtY0kkXW5CfPsp9pbL75pqDfMTnmUifaOxudfAM2u3DaSa4ttpbbHlrw
G0cDlzD7m1K7azP2t76rrvoSYrR2MpNwh+vPPsTnS1Pia20+m3q5ceJp59TOppG2XeVwoL7dWQSR
BSJYtzoEBZPQPrSLKHgHkuDaNWZeK514ITk0IjXY1yOPXtLeEHU+tsMIhyyBp9AfSwTdajTtOIQl
lTcl+DWxIRBfqjw8ATAuCkXsIJwuGzNZBQTUjFa/d2sZGeVuSpdciclaATBBDxj3SjIczVDdyeub
kp4FFrQPwy8aIVrcZ9R0NMAn+xLB4aqa7mAZxaIY8y9+QndxsOwHr8mQIcTLwnptnJ9Gbq3Qu+zr
lGQTkxiWgKAMrtGoeZuYrmKSKyWhQxVobXqpt1BDN40Vr5xouHnDsFdwi2gocG17reWwivt2zVIa
cbrO4HElGBFmlLFBa7JqoBYhZMgbAD1ymlzvkUH3scySjwTywrLVjZ+9k9+0JhgXcURoIaaRGz3l
7vNN54tnVE96o9/URmMNndfOqvfjd+B7rqPLHeeTn1VPrbLMZG/IBWIO44K1s4yEytTT5AwHVn77
KA13dmF+DdJghb2/TcOeLNjCVN4633vyshoDICyOdUKDVqZPZvzIRACn+cPWYszNUx1/ogenMn5Y
0AsGg0V2GDyME6lilZ/i0atmT5q1yQdjG/vJk6a4a42U6Sgl+1inWWH4Ny1LoEwRExkm6oJUFazM
sJFocJy2a0Rt7dKPstca382F0iQXzMAXPu2YXqtvejwcY1pOCDYQ2ejtV6j+DPz+zon6e2mvwpbx
oMQmgoQOapciDvejWx/6yWnWYmJJBlioLlXIBqTZ6fcKyL/0nyN9BawP1/QrbhsHtcMsdmBFuug5
e01S20tRNrvYCoq1j4wXPrO5nB89RVe/KEnFRYScWEPex9wpOyXGqUm1584OP7w0uefCTZdRvh8a
goCq/NWui7s+4Z3cZ09ZGn8tbbDCzsTjWYVv17V44+HbkFDzFSnfW3xDp15iF0C8yAhxZ/Qtgoz4
G2bUqwtEtfdxSu9Ol9yr+A2SFII2QrxEyneIJCsuNjxYBmb4oLg4j2UMuUFi7hQVKxHDfcb74sMr
I4xxKrS8YQa0STKI1fXXMTx0ZfBhlyWFNfnDMV0TTwk/4Jlg10nUIF23eEUiXbBICazN42OoJTTj
epx7uTDqwi6ye2YTKthwjtP8UtMgSvIPUMceZslSnqlMh8onXQz9oeHc2tzWSUrPN8qcBVm5sL7M
BLmbZS7n09JVkrike+tOEMGSj+s2l0nsodgWNLLWVoSCYcq1lWbyLcNseKHEeEjqqcJDVXkVJbE5
MFe/8PR8Lwe3BiakTDOzktDi+IumgLDX7fhoddEPuzHwmJOsDLOLN8JMIXJnP8g6lRYc4YcV8Kca
cl0Wps3grCHhXXZoPbAOoqjPp7MTiXjVh1xPCzrEAswBWyGRTDjulNRfOAWR4BzUWScz4K52xneW
3A6NWh7dOTE+Vn7PRkzlDZdkQOH81ELl5Me8jWDOBZAJP+T5k0YNC8udXjIn+1an0KV7TSeDzN56
9rCrrfgRS4CfbmjEy9RL7xnM0cpx+wU4yzWwh68tlHlzEDvdHb5mvidWtWH9NIruCh1zj1oITnfw
rBpcQOqSDdK0ENUHClvvoxz0hIii9J6m7lPIs+ODOOGok97dkTPiDA7lsnIjmuOjaLWE8BD02m35
omM4zoMHqxpOH4ZupzyKKYJcxMzZhcYzTvkZGGjnkd3GYGdV1b4DczZAOmCjUJO3kAJ7yuoVOV1Y
DZI/Afd8wZIeJ78U7es09t/NCTVoQSQ4DuKYGKk5N2MsSFUnzZE4bCqzDmaMGR4MZhdTD9/6wooX
vUfWkMERFEKyBYtHu+/fNOMFB6CP+fmMOu95EjRi+/xID6vDKcfolr6l74iwIUVQLoTm0xC2nIv5
bu5ogA5+9hhM2SnAMG8BL5fYDU3fFwMWNISs9Fr8Ae3rapC6ZOf9cTBH8j7pm3MrQQ0eukVqoUaR
S5+m/2lbbrYqq5KqDu1DZ9+GCDsqraEFgd1Np2o8XETiOi73ta3teCoZUVAOrQoXjCPM663Vlkes
3daq0klIhPKepLhnzcS3menLSrCbFlWEg0BXOPiExesq5772mwTHTkd/dGsjZ1BS+fLC/6DxtuoJ
bXc6WpFVnl49LOyW2CZaSxYFh0lbIggXa6HiXWLhBU/GpFwXJR+143zPE4cRnHtjko+PV5MWDRfI
1fCdsijQgdM7yntOLHHLKaiZszZy/6p1yQspqSaZ05hLuLZ7DSes5jMexEWL1zpn6EkbO/xIO0y5
cxXtAcZfV1cOxDIpuybEBtzm2e54p4ly6Msh1tfyMYb/dxjH6nvZ42Spayah5PCLPY0cZljszx62
lMu0ju8q4NJCjYhKdlSEB0764bNCXTgR65Rm3RGZKiyTKHoI7GtjlDc/Yju7US+JTQ8d2HuRB8TZ
6LjdrUUR0UaweZYUDta+kk2tLiom3ihQfuTGcO46MCTlYNBN0zzvXS3Cj9wJPnyt9xcWC6BBOq4g
/uYW14aEyhX3FqhXjTY+T2PRrzRDUFcAsCfszUbrWUTWdaDKiq30qmpMITFt74VsZ3HG74oSnsiR
ujeD/ZwP6TWTWjS5elDF8NbB63Hl1ARxgjNgGC81Ye49Gnx8gVE9M9E0SnJVUuYVvbiq0Xeh0yng
sUkKdqOLXUDwQp7crxPbelZRdaOiyO6GRfStFu/7ynUWMWNbis6dGILuZ4XXEPbq6T3SeCxSqWvJ
CRhKWRGs0yT8qCv3ucOlU21A+AP/LEg/pSUu1wLlSUk4SpNbxaujOw++SoIQZ1ck5nPqkdhXhq/z
/QF2zYljWKePtCtEcB8U+hqaFX3Ih5Py7V6W3oN8WD2dCdWuXgq/vhSR8yzC5AToj7U8v6274RMu
U7UV3eVVatwE/5fkDgkW9W3NVdXOofsdJvFGCz5PsN9wXLXzLEcHCKzPMQHRcuSH7QdpC3/4UkUU
OnwP8yIiX5XRPy44+3lYrqOA0xWQcilPTj3WD24a3OYzbArqA61L95la7tKxZnqO3wQD3Aoh8z30
kLj30w73+Jd5uJ1/B9HEg4kB23yvE4d7GkRyjTm/esapkc+PwTV0GBuqVsEujQlZ6/JrouZXGiAw
7+UAVnM/xfm9gry+kNeFfJkBWQ1tgfJiBdZ3sFreSLI7Aka8BvlUVt4z+gQ6AHerF9iRtwVO2IRC
9xlm8lCRCPY5Yw16Fl77lqZPVE8waR0Z8VZhnVPVLKvx/mX4eXN131olDc4NhrfCxOlLEU9fAqEC
EPAN5q+S4GbVl7vMjA52TBdN3nmYwtcL1zV+4p9cclt03MLl9NUU5vdwYqKQw8c8UmA/fm9Nul26
ccDxkTP1U03GO7Ece0MjzGnSrxWwId5xfIS6J6T8mh+I3mSskU9mnqXfa5ygTCwEaFifwLyJlhXa
zpGsTZbsGQmzyrirJh2v102QusuacDPGW74XsuIhxaql05Zmnq4jcGpgtoVhW8vebo6TlaEtTonY
rafi3If6h1amT50i1qRevWfj9KwH1rppgWxdba3RtGgwfAt52qqcQrIor5HrfzA/XDXKIm0Ua/oL
GHiLjZyisbu7w4s+yVpROMragO2IrWe6pkUwV7gInT4mrTuY6VE+/3NhFMpZMww4vvI17/znVG02
iemi6CCWmdv6NgwU2DX4XmHh3E0iOuU2louZ3jEGUNsEjJUpPvc4nzkkakcYyUUf2H4sASxumNff
zdT/oI2y7K3kpEbxB+z6h3Avb9aI3AxSH7lyyb0mqgGrE3k5bJ6Bkb7wIrm0bYuJgXjD8CRd+R1L
k6r+4cUTlFct3QdhSIDD8DUVBN5r5VtvMnIl7dLwmKM3mIe8ORP2HghHAiwfumTCjZUYrfoux9Sc
yz9xOHqlXj0o9/OYoZbes6Iq7wWnWD4b8qnFFU6s/ZrfHujrcAd4Q/1gyzy66ovH7Val6akN3Wf5
uGRuS9B9eJODSzbpOwuf5sX8l0m3u8pRD9uEexcyycXmjuaNoeB/l91j5azGxW5QOmQOyut8f7ue
QoJMlS7SHCfBoCX7nXgh1SUd0GdAllcQscJpLkbzbPyRjKQe8YDL8x9wm0jpZZ6a96HQULHX44OJ
D9YCh9H1WFTfTY97XcMGY3EhxORd0SkRA38zP+/hqAiG9XxJukrPUp5kM65WnCUrItgJZlCJtRmw
D9ASwkI0zPws1N+LpLFOWo4gi8/K8zHU8YdZ2aA1zapXvfVIVHofBB9g1fdW9kpIMXvy2vY2d6ax
hmcq6TFtzLsXeYLmG0TOJoP/xUuGcgXWOy6tofzZ9UylrcM5GBoepxED2TBjznfNANeGCaVKkver
ptOwsXVrC1MS7irVLZ6ItL4ZPncXyKKkL8CI7NPgjfV2vGdEWWYljJskG9ZojJJtMhF4W+ZEtuYO
lndDglGPlaIRAOU65jqc9C6wsLLBLZdAhdcq7TCRizmOQlHWQc0xmn2TbLUYN+X41CksmnBEcyl2
03GtMBfA9p9eY51ZsAmwtiWqDWdGWJE2Or3tWOHzImd7MkYbxtA+WMlRu4kRoo+0Ahdu4YY7koOB
t4LkrYgV1rqmWyytEi+zZmBmEq21DD3EAygab6XZyFhd5AQVMluvoTn3LSqt8oBKC+ZY2aJz6XtS
yts4PJZmXi5luutQ2jjElOWL6Q/VjyCyv6FMtrxs+KpWmE2BnWrPtZsqy7i7CvIXb6SiJBuH+uCc
0gbe6Tk0UzWsSeLqs/eZXpPaqQWwXf+EQ298km0G6ySqxD/Pe0rHPKq9qa06m0QlXOLpRfx75ECT
gMQ/9eARxli6Dlhh28QS/LEH7ymOHdZw1FayM5t0SOVzE2qxt1EDgpsRgTPSM7cfLDXaVCh+bONb
G5RbpRewe9TdfDT/V5Dhf4/z/SPM9/+IKv5/CBlKRA9o9X+BGC7es/APCKP8+CdgqP8OgoJ8whGu
pmqmJfGmT9AQzNA2TPmWI0zV1oUBJvQLNdTE7wYLHyBBbClNAWb0N9TQ+l3ouuaqqulaluZY4Hx/
Pa7r523zCfH+96ghdj//hEwJl6PQ+ZOqTVaQzXH+8f6idxFUOTWfDkPpiE7YA2eSS3uo2xfDq79F
uqXsajXWL1FiiQsl/yJKnV1nRO7esMUzcoVpn5GkRuYb1NFlLqsvczBerNL3z8T8tMeqxEBHadPz
oNbGyRvW0+S75/kFEcEC6/bklHmqe4bOAetARWyr9v4Fo533OHbzLQHn9sG0yf+tJ/Pki8I8OX33
1R8Ccrbl1rw/zmS15xjq2sRV8IhC6Bue0doGVwLraOB8v+IcfO2dHt9SNBX1FB3cTPPKRccycY1E
tl6zHnkJpjihCcvkHOTM8vj12lQH1Tk0K3/ldMQndUljHyMPGCPvnBLmpJMf1TgpkMW5+5o40F0w
ROHR7vxvJB/WWy8V0TlQyT1FqwIQw1YvnTYG1Yq2HLqxxomJOPXCSpdGGKDgJGFxWQ3TbZICcCdq
k3WLqQTU9LcRHOygp/ah6MR46PZYzYSpy3Ab9sMpEupBGY3HJhMKDbI2WwfmCVJ5szG6+Ip1f4pa
K3APhFB/YQFOImY4pFwZz3sucakqrClajWYFh9eJ/id757Gct5Ze0SdCF3AO4hThz8xBlCYokZSQ
w0EGnt4Ltz2xq1xlz90DVnffK4r8ARx8Ye+1U3SA8AdhpJFW9dKU+R8rHrB21WFWsu3S5PRl1djH
XFKgTK4gIUczZVTrfQ6ekFD+kwF/Uko6Zf63XRPAszh1K0r2cMUNn3E1tMUa6QL7h8ky5p8bueKa
kXwXyqYYmJ/W2mJaXX9lFlCaHBxOUNbE5tVxVkejmwCnXwqOfezSvk4esruYMDXQBtl4FJHokUhU
AHU1iBC/qrGZL5PNIK6SFanBimnl2o4XLU1/6mJ97UB7BXsLeM5UBX4o/o7pLAuWO6HXphRpFoah
pbhLiZw5Wu5TJmtxBfMaTonx4jA2gvttX9aUDclapne93d9ZtgoqMRwXFRPXlLqIaQvngNEbb5sR
8aodIPENUCgnzHPWop3EZB30ebKghvJF87yfpJ/ZQZcMerjWuMmHq0mDEVRJ9TAmNVMo4dIZeF9m
XyCKc5IPkTKkYSWSX5sNYH4zjQerIzW4BeoaLlZv+dbU0Hep+t02MzzIbfLNfgimWVV91tI3WF4F
M2PwQFcr2JNEdzA+mylx0GzXhhTvGQZ4vXQvmSMTQJO8z4mpZltFvnIu54AxMC7Y3cEzr+GWsHFS
1luds7WqW5OgbvWGToNdgtLVWfJb5Yl+tfQ9I9qadQZ7aZBoVnq3kNeslK5f6iTJb0JX4PZkK4gj
daurHPhg5cZANLW7+WhZ9vdG0mOkW9BfMwwNfnWk8eVhEgANsQy9F0v5wU8dB3Yy8/8s5itKGR0S
huUz0tyOGHvIbx9EfMNOGrVZT7Y5AM6w3njNjkX5tC21ve8rNyhleDpZQgadiuFe4ICf54npTVXB
zVimEcBLnd6217Hd8xJzvL/aOD6YY2cgr5qLwLUAgjr9YbDqV9S/l1EJcVB6HAgL8RMBysnG1lhv
2bOtDBww1ekOPCh3agIV7/YNRyOTGpwTjQ1XUgfACa8D8nXG5NGIWX/EosagajxLcpj9xaECA2ca
aiN2kJySUTBo8jsNUD2El5YgS46Clly8fqhqcGiN3+S5xzZ9J2bilTuS/tKEZgXsLtbr09bjhe7Z
R6eoVSmgMQg4rRgDhZ43gD2KyayMT4Vh/13MziPngr8Rp/mHamvr6K5pxj1LAmbCLyHNIWgoqwM8
o8iGWwKMLVKEip7nExWLHmWrwNqkzJA4ptvuvTothjo7ZvyUzjhrwKH7wm0/Kleb2G4rv5oNTHg2
9X98jIt0ORaFkkE1Ii0lw+zTJqTUH01hX8i5aynFFbnOhaSbpQfxxzuZQvQDVPGysbKGBc9Et4+h
rNigMgaY3RnWzYYR/s664CGBNj8Jr0GqyniwMlg1j8UHXrssLBvWhhagmqxaHrqiNCG2L2zvVxww
C4hAX01ufcCLSbQB/W8nyWhnoDnVK//F0DAwD9VnUeFIjKmhm9rFINmVpyE317PNqZgB9pz+jiRl
ttyjgIviAKgV41JGUCCat3Mj5Yu77sDqwQkWq+24UAMqXvD+dfxudkiDXHt7wcLM6wh8zSFvUuOl
N2ySNKGmu7vzZtkIEOSzhgc/frodigS2GM+NydjItjE37Ipfm2HwqjJf19uHOWV+RKosQxleUoUz
Xguo6QF5az6j1qCu3ThKy+QemfcpkbbwudXYq84zkl3Wv3r7JgFXMIdw5309Cwabl2oem6GsCA6V
I/neWWVzhGv5gcQnebB7uji5EGBPqi0f7mM7M5znDrmOi1GfU3N6ljlDgBReBSKIUb+ZClV4a/bH
GdArG1ntsIIJiapiAbZRqAc2Cd+NI4xQzi1mgq94AOrT4n84wnm4OePevm0WV21d7thtHGdR2ne5
LG5qaZ8LMK0E0S71qZ5UHk5o0aPBnl9RlzPJR3nAEqkoIZZPxxL7uZZW3/qwjBHpvcRc5YwFLZOR
OY4UGcGbDSWoS3yEaXPMhT3gF2S0ay5AGdGKqFaeB91woAISNZYn1TsbQTIXKqQoGPMT0NWJxl2/
eRjN82IrHnLsn1W3gfD+qkBgHCp9tDFNk/u9zRV0oT6/JcZQnDYVY1x0vtQ0tvh6N7+Z1HqtvITh
kxvEnptFRkkb6KbYQee9GPuiOZRYtMwvkHL2mazYV7DPN0dzfjuiHMOptuur3d63qfvbapM70Adz
FDvberBs5jHeMsbMe9My8maQPwPVm9NnZrCI/EnLx/UwOOptLIbHFCoNum/XORT7Rtfhyk7F8kPv
eTWIDfYp52XLQwojo8j/SEHQUGXKAOQbwBfedWFXdH/A2GQHA1+b7k3uPZLIYMq28kTEbx5x1jHB
NZrF98rkq11pRcl+pqmeCK91GSgjP2C5r6ybaemPEtjyE7bgifYdJNvqIlxvacTSqWoiQokyzGlg
KNg/fDgbk6SxRxoT44KyRP1K5AVPaz4fCV4P8RVdd6BDYOOoIEl0+/S27m3B4rE/zD/TMisO5qwg
FmvNE5o89y6v2ZynMJmaan6pSNc+As35bBhKHK15Jwukc+RUkpAYqH25aMR5c4pLR0Dj0RzJVi+J
vlvoPEDrVyQSs7Lt2C90rnpSqfHUqeyHWbA91+Jfbc/7H48bo2kLY5RpnJaihUROnOk6a9hxC3Yb
uhVUjbzvBPXMBh3JHLKXZQSbShDeMUY+HE5q1iC9Z7wg9hFlPaXoluGb7/wPU7cRC7WY6rymZlvQ
bTchavwWNjsvTW3iKBWU8m78JGeK2tgYIocUaca0LPvzjD8BRubOkailZioP3WrDmTVFwOF+4He7
NduYnYqSogEUfs4PjVPaiRxIaY2c7mZYamc7Wd8yDt8nuE2PsdZiDlDiIR6H+yaBPtvGO0pHmX9Q
fXnnVhakX+TmU9y5uLCAjuxyP7/Nh1fl8WyO3AAhVRSGZMUqhk1uTLJFcpc6RZi5NukeWY8y2n3u
x/QOdwWxy8xkLGRFmniaE3VZxn6FhBdzFnRgMErjSa9C1nDDkzvG37lwwjhe4AStJILIDgJmega8
KC/e2OKzSkjjqZl+lMRtiQLaAW0T+EyEAKmbPZsF5DkXnFJUYJmMTHw3KVEnpy7VEMJN/EMspbwO
lsyNuqW6Z75L+p6ipqjrr22c3bOMrSHAKkHIaGCaRD3UVJUhD/qffjYf57braEpk4HUtbkp+mGNp
dp8EdZQXzYqQta8XL2ViTWsUiNFbQ3NQrq9nG4Mq5oZLWq336MrzyNkgq9qAz2RbnMeh8hDXf7n4
enx0XjRx1XikKviBz+IOy73D0pLmoNaGjx58KBF9/MJ6+7wAoQgKx3ZYKqC1IJKjjar0PDk7E7nf
DYt9Ce13e1yZUh3i+jnrdeMu7RGgVZyG49R2L169vQ2Wtn4n9uPIq7YQWv6Ve7FAh0Wx0ANn9HQI
8mLHfozgK6M61/rAccvdB24DshLtXZ6MHWZnZBcwz/pfCraB3dasbdKy8idd244dTev9Snt18/A0
J0v5t+2r6UQJYN+nk2Pf5/98GbYGURqBs5Vcf46uZOC8f4FUugRCE01Es7vepyD1DmaVsNNAoon4
qSOBkDzcNn8qqvLkTuKZC51hfnOYWiXORgVTz5c1Vzec8D+SKj227bC7+xFBDOA0F+tX18T5gQ53
O1WwUWHhxo8dCS5+zER60Sy6Mnv+HFkRkjhxnDrgWpl7Kwt1NWHhNQ27FyMFZt+p4R4NjhGmFtw+
1FTE17bOh60vRLgTjQIHBhLKZl+hXfM8j8MhpUZQJcL6ftIUg9CvfMo+KDDuxhIxlT3Hr1mBxVPM
MbpLKEUCrdTQWk/ZLifBxO57ViHO/P5F7BWIIIYZ/EddB2C5V6RziEPFcrALWPFd45yZB5MuM13G
er1bVpb3NtQeu8NV1ZMLdhJlSahiFfdnHP66i+2aT3nyi8q+uRhXQx4YglzroDCA/BMpcRINrACv
UiRijOaHKtcHB/NQS0I1RrTubR4omyDqkaRgvjPxEc86vC42if3FLcaAeAqOlBX0AVG46NfUEGmc
1Yxwhx8aeU3+YV0Vhm8CGGl8MRUM/VfL65qQiHiLNOn4VvLTrXl8YL83lHD9h8R/m93ZfXslq+5Q
McEdyPcI+2luAoxmhza1sNlZJFZCqkNE0nOL58xVhyS7sqdityZ7BEEPxTqHI/HqR1D5Rdhr0Cld
mYfp6i1Xo8gjXMfFAUZvTG/gog5sPPoaNt8GeZrhAugT50bGaok4YZQfjDCTnbQtsW7oNqIxSPaf
ZNYA445HyB9lK9j3zMQkJR4ZvOOcnydb/15rTP1L0yXX1aYfaXkS/XL+7g3LecI5S1TqfDTtqT05
yjzLZLmf9J4CVqvsYO31K0Dp0FPFG3V8ypMz6SFrI/s8TM49ypHqHAMYjNjzzBGK0nu3qD2WNe2h
c6QKt+mZsMr5aXHqmW6XXgvUP9jWFXRbhZnzej+q5uJShlYNUwmwspWbv9WKlxzaupnMoBXuOB/I
SJr82ug/yxbxnkfhEek9rQ0D5wM/EetiL6GSB1nICs65Or3zq00VKtmGcjdeXzyJCM37jWTRozDk
wHVbth5TD+MxlyymBRw11xRwNbm+VsG+e94ORbNc3DThvdaJv7nBusTlnd189tleWgAkCPPPNp/4
58LhyC3jNyO2b+S6vAKj/2nB1hq97llUyP60uWGyX2Dycc3Ttn65w3glK+CcFHx7w2QOmI0syNG4
ppGMcySECTP/PoaKE6trUZnq1KBfy3fw+kROeVggAQscokwxmNpn1gugGnUY2Rqf7K0yt581IAzq
BniUzbYBFbBQqxC7/GhXd6PMt0PfUdhtJFX52UqpYHsdVVpvHcjM4YRe1HsrU2iKiuo735jfqQRE
mRwvc0e0b7Aim5x7eaUwraKMGAlJdYLOaj6rQn/jDtHE7wZ+fOjI4Y3YnglNhnFP4lSZmeyDt/wJ
ySyU3TglkBjBInm6OzIebJL54pk2g8CgzJsmIAUeoJVZQn6ULvIqxmqbeUOE9bQ06rbfnbhK33ma
/lhLFkzpyjnArWuNMtBHnhyZT0Dbh7dpGr5yJ+zwe/mELwAf0uYhjNlX8+n8dUwW34n7mLnr82qO
h3JKfiiLcYwarfupLu+SosF9ke2fQPfZLeqlLJoIce2jpwHSlLK9NkSZJo4FWmcuwSkvyzWjj1Ou
cU/5oQACBI6YqihVf2QrUTTHJJVbg/4nnolFHx08jzUj1EmhNa/7+iTXXB5oGgzf0vu7AZa0nTpH
fZpPef21dtY7r4Sj2TvxaZYdBCv7pSJX8geYKkrbjnh6s+8eYm1PxyIr/r4hOtnM59OQUlsbyZO+
Oo8MKe4MZphELWnqbGJoD7vMeEyapkTSy9Vudu8mjfdHnJrDvUM+R7C2hnyzLQILQCj4U+U192um
/TD1mEJGH/WDrdB3NXOc0qNyMfPyx8Y3RZ02Sb9K6+kuLsa7aRZvMQZ4Boxst6S9tqeSWbM+gNFA
o3Pxkp+j6BlHqJb0SJR2vBXzxryt2Rfxe/LBYp3KPPb3Vusoabv4eaN0GUV26dLyvvdQGcE6YbV/
7XKKGq+z0eDK6dkDGKNk1xwzMT3DhPa1oqXC2WdD3myfPVN77cr5L+kZJ93UQvarv0TLsZp42SvJ
FLh8+h+THM+xsbcwLsOIODGIJcflPxjPBsjFLAbYLtbizvEsWkica/o9+K/r2AjYOLUnwGW6L7BT
YHAwHLMa5jELNPqZhLyT1w0/K/esTLRL9TY8VzmokWLNg2JeWMl7S8TtcGLFsB6SpL5bZYogNXny
+j2JqgRi3HVAt8SmYUFgLMBi2Zh2/0A5PDtN/E8CyRVgMKvP2iCkk147dy1wxiZHl7b92mB1APnk
MOLNM11JsmFo94eAtAus63uDVdlYVGFq8OeGRjwTws20NhhbpP/MqwwMZqz5DaSxZAdbgJf8FfPQ
kf78W7eeW4VjmCftQesKg8kNa0hz5fd0jFX6q1dDz83fikF+2ezhtiW732bjL0T8SzWLFwayUcIF
AcGsh7zEf0Fqfqt01pi1BeB+ZTnRm1YoVzFFi7ijae9O0zIfhgaBuZjVt2u80RdT6tq/USIce30/
Du2XWNc4CkdoTmNjEZsgBD3AQXi0VS2JisSmHR2V/ECh81GXkXLnCugirtxtJnyL2NvyEwabYnes
X22LPM9L7n7I4t1ULgQNO30mwJAFS9ncrfALmMxuHD1FpfCOrJ+6geMeV+hofSdsYAzWsEFudnnA
5bj1CBP6lhkSLKp7BMBBMphMI4V67vX4cWsVF1PXQqBeb/O0fM7d22jMkCgEU+8mB3VrhrETawEG
5W83cz9WNwctN7/Fin15WpymIvddxZsO8/N1hH2RDDVvnJX4qVRqL12MDo0QQe4qGaV7ysw2Pucr
2EvBPDMwGMNKZtekNFGV2+VzPaP3Iqn86Omtgq6Jh8QZbls/XwibVkG5Cvu4kahg5w2xAynFRBc/
AHs69YwrfDA83AIZ3ChR8WLovzvde5zy6mws8ofWJ7ecJON1dMkX3Kkvgylegbsk6PL8TMN14S0Q
myszLCynPsXbOCH4ZPaHgZ/XAZRgKVAlrC9TWaTR5DaclRo3UfEginLvy8jiXez603Wn87ZL29qN
sCrGAWDakuFptjSkzygaY7ZEuX3dTKatG11XRerZQbOWt2wAGaYqI8gGAmFFMRgXBS9s6qG6TQmS
OruOin4uDhUBab5Z9bRd87FieFSYAoYNhz6Ss+e8FKGpgEYAxX0piSnwNxDJHeKjvMtIiJQDmV4k
wHcLBFxNIsy2EJk7BBV4MbChuStfGGg9b6kRjWmNsGl/+0/oaKZJf1Fu8g00IAla/MZNMX7UJnZG
PjBB8hecyrjrTsSq41pnmXomNDhykAGFRoqKvLH7Iwlov2yXGi/HQ2UvQArQjERtkv4yEjuFDrQQ
VeCVlwbqjCF+D6C+QGUNVaRs90ts3FaZRm+RmuFmLnjm12KKpv7HDEQ0EKl9Ix0SbtRMd5+bAcNB
4Y8iKIeMuXvLwsBatm8UVifPCcdWC8dKC52iNB6miUhkIxxmg32Cbg+PG6g7u187+mWmA96cJbxD
Sg24vMFgbxmJ6clx+ZBVgTnLOHu1Pjzp8SE15deAmuWMVpyozIFHMxmYy/gaWHSm0g7BFSNPfCGy
v8jr9QPkR6jai3E3GvXvbShFNNFowgXJz+bKm1CkZvecGvEHKSDqB+RICm4GLjk/QIdwlKK4+tWV
Er5hXdfHudQT36sFcbd5+ZPMvOFgtQUoZNYPV4SZqD+XS48yLDNDnBHEmpUrxhYipyKXxYAvgK6h
2BgG3sDMkUfJ/mSuTNDM1Zz7k/Y0jwR+m6p+S1s3v5E9Ph6z0aJWNfvbsuU3iZkPt0414y9gB4e5
nKZ2hUuQ01fy7S5cbt3vlZffx221RTXVNwN3OfoTK4ZnMrEqX+p0+clQ/c3H5Nle51ObFiZKNOZr
jtfCkorZ5jgwRWlU5XDc4vQw9tYCbrdlUFp0rMx39mSh7T/yAPCQloUhBr6wHJVcbjLjJIeVKF+v
vlMpoM+G6bM1MRXrvfbKa/5qTPD8ukYxX3cN7s5p6E46OcEH1C3+1Lvjj9ldwc4QXQcXIH3rdCac
VVvGd9QGSQSjxTmNpLt+bD2BhG5JJbiNQOBI0ex60wzYFqsrENOc5oaluCyhJpvztwGk6l7s8iE1
851HoZZrP4DbnXoIETWTYEtQHboaP6VRfvSiyg+956wRS7bvVHh302ANRyJP82Mj1OOaks/1z5em
0mmvcwtGYWn6YzolFCLM/kXpWlgR0/JoAirpTbe9pG4zhSUFtS/sbbnrHZwUTQaxcnMb2ttyumDJ
y8OM2oB8N7B6DoKqUubGoWFjPLWTxiVr64PywNWnGh6XuiB5oiV8a/Q2EvRIrNEYKm0G7jMG/alb
rFG1oieaTZMzlGUMb/xf7u6wckigC7SY7ST4AwKg6oVqeCMdphnIS08qxNkmvt11wf7SwfUXxH5B
wnhdtJT86GW4M736gcuy3ss6IWFyYspUaCO98wqvAQjIJ/B9nhei17baAqk8Z65vNsRsMFTCObk0
P8ZWfQJ5GeE1JjFijUEEbUMH3FmdyTaz4NU1y/lkJaSYAtnjyF/6W9uZnKViZSasA7fvVPueLJI+
q51/VwXqqjI9lvvJi3PLYe5q3RGOwnZ7fJ3L5WWdNBa11pOx0HdnMfNQy0EIBk4fFK/QDmqwPyG/
VqxBpYqaDA7+tnLLZOrs0oOws2Ky2BXsqjscWBXSAs7nrhgurYH6oSavxwRUHIgGu++Qy5s0jPni
dXgZFruxIqEXsEq3mnapTQNI8OrYNOZDuWb5VdnOk7L1+UBaYHuwRfkCqGa8tMWqImHStVjF2p9U
q7ORZ32aZlglDdLD0vwyIlA5I4xMhpiVUlEvFza0P+I4jRkNr5/d1ne3pnztob+z21gixH+xz4qV
fAH5cypLSqe2OuIGwYwrElD35RLpVXKf7nzJDQND5NDYkWjE/sWTrCedv1kv9tY6S/ldYeZ59nrJ
a/irovC9oV5ClaV5NDMC8qXT0sARfXVhuDqh8wTwQKBQvgEt0eVp4ty37aoMgQYbbGsVDwGjhVDr
ByLIGqu70BKSdrPYnwSeNJd/vnRZKU6GoQedC9pSOuzoMrKTrtWsMRfaNp/PF9EsasGA6cT9kPbu
5Z8vYphYnJXkCBj9R1sz7Rwsti0J7shp0fOruZCz5WQts4J//jdxmUqM+WWocCehxDWPA/UIRgXT
uhoYVdk5sn+enUUGhV4jkJG8NjoeN5JKFmrnTLkhGnH4YIt1IoIFNycrLZuyfxfmD0T0oAVBfF8v
j8O2vJWWoQ5t2fzM4juhkRpPTJVaRXlYDdKZAXjooHX0ZQirSVk4TpdT0yTm0ejT6YJNYkKra+6C
Xb7YpPIt27nHpHeKJTS8WL8tzVRfdBJfL6VlMj3UCS2pGb8fmZ7S3toMAy4a24+LyR0TlYY70ifG
3gl9CdAapksmED+tM16Qut5I4uPvy5kz2gMin3bZJQVdaElmo+0y5k+qNW42lsnIM4iZ6zLYt5WO
ZXKlBKQJQdBS3VK2UXq3PnbYujeXM2pAc7AlSLabtHtCOEsIetm/ziaalc2137FWVdQ7GR++2tVM
Dsv8tbkICbIME2CmsVLBzZV0FOOoZOmNF97znnqsrO4TgN5CHMbyzDbmZGjriyF5C2nxegXeNwf5
MtV0O9lziwtnW5TiKLN/44NlbFy1rkQkJd/Lxn5Tg3bgMP3DSEWy88cvUpnk09PRs8pqofjvUVDi
221Y48zl9qg3+SOhCYFMMfllbBzWqnkY2e1wKKx+UmlffbazZAfl44H8iZEiZ1edDYdk1UEBym9X
Y6Fk6QSsj+4Pj72/q33OPdkeuWfB5XGJrsSK4WswFYvfpWzOxcLn6WT5X0nVWxXeE1Xjm74gus+T
eAjL8Z8RTXxunPY9zghwHNhP+QinEexuj5rRPhCFKXwnHZ9LfP+5yx7RYnPCCGqJwGWKsoELRuLY
UOyye0K1s9l4WDwcAYg4eudrKVDPdCzzd6FBF5iSknDdHqUskM+Ub1V7SqviSVIl+bK338EMAnBP
uUNqnoYt7y7unAOhq6brUgPEHOcPGGPvs6e/YIFn84VjPP3b1O2p48lhBHeuAZEWnkf8jvc7Mdg5
WJp7BWheWu+9qy5VA0bRomSNMJkim3c+sDEQsCUb+2Rqxef91rbXokCrRS5hKBpeSmvzID1a8ny1
EHzDByj4nckh3L13TZURq5NFdUmHhlGCrAJZhe2yh3G5e0mM7Fgs5Tkf5buTpUf22NJXg7SieSRB
IIVLNQ9B/KJP5t98Sc4YtbyTi24DHc9G1cNGQpnMPBkB/YrdhEpVi81jvD6SQA7Q3MWJO6FL7GA1
WlkFVNPTro4Ju47NDx87WIiBi2Ng2ghFziMm9TUsFYOXZu5D1fLo/7+G9n+F3THBi/zPItqXspmA
cv/+L+Sd/Y/8W0grxL8sG7msawtp08QJGD7/FtIa9r9cEy0tqgd0rJ5ronD9Tx2t6f0L1AyTZtNg
mbxrb/t/s3dM518OrB4d7auQnkD3+n9R0UoAQP9Vpa0j0ZW6bXikMruuIcR/57tsbNKmjp2QKNAx
dHFXnxNeBMTd2Petob/mIO+PYyHmC/TugHGSuEfSQiVIYVBAj+BVqCG7nDJIL0V1skuT1VZu3+Zx
+ugQ2kQNRXCQLZvLc1Vv+MthHPTS9dNlpaHSWpf4qYykZfKWiZegwdwmgyj0ytIv7iaP+jBkr0ax
saBQHjl8O+6kXTK2uoq1Yso7/Hxw1MakbpkxDvETdOt8ZSaJDwAtC4tlSY+00vkwathz/DhCBgGU
oSrmF0e/3yqlH5kcwSiegLvKNWRlfalW7w/VAHMohT6PeWLZz7a/7CbLzC3ID2NGqifvIGafmIa/
J33GNylNFHGDhcqOZ7moBkjABsZfAUh34t+GODGwV2c21gyw8Ts3Lu+yVt0SlkigC8hZJMGaLDrN
eLEcQsmK4WeSj9+lvv5NZPM1Sjr4gkwgLz3VDYKiqgGsOzyPVXWl578qr3lzpt0h4pK6lTdvbe+c
PWf8ksj2CBNET0yCVLR2C5OH4jDpK9Eu7LCyuJv9fPmIs+y5K1sAHQmHZ6K+lsFFLxO2pnGPvmJX
CmaM8Qc4CkY8Rbz7mO+t5N9iQq+LZ5IIH4S5vhG9fpjb90HbCDsv4weGPK+d7TK/cX7m7CYDS3Xo
GAiUdKwJRSzxIXhutV+EU9qnqWpf2iyD6u5gC81SaPqt+YeNmo0kkRffBBs9Lb1DzzQTGc7GvMrW
DEh0Gp22vQLNHodjZWF4qmKysdO4CJCK2cdOLYPvcV1nau+TAG9GFcEMMx05JDve8AdCHEJUj6/W
tg6ozYafm05zYXVPGVLZMmH6twFyRCceONPArFXs4ZLuDFy7ryKzxnnobNWVopz0ugRXMrAmWEIU
mhgd2SllHuRLZohvpQLGm1tDdpiS+SvOoDEkatoY3qJ2SDzGkWP70RQOkZxuJHC8mWQ2sQAGDYw4
p+Kj4hdRqR6stGuxlV1X16O9jAl4rnrSvBX7ea1EilaU6jAu1Q05EMs7PZaBCw3bl437y80dN0Tv
msKUloe6HryDDTTWz4T9HHc44rrYPcAggG5TFG9EzbRHIvQSuHMJKVEjP39CVSOTDCxI1WpBpSNe
nuNLHZd/UscmtTrTjuBTqY2a5DTn3UO98xdWxiErOkUG07I9ysL86FtGVdrMdVUoffFMc0OkgJfv
ZLscmDIQ7cG/Eulj6luZN/mWnXi4/WAKm0P7U+UiZ5ypWGIZUESS8dAnE91uqeMlyph6psvbvBXf
EyiigCXwGFjuypPgzo/8i1yTIv7tOk2679ihLwv7z9qP1IHid526OOrbvVMFKaiLDtSJJtNDI5wT
xmFx5CgvgCdAXwTMYnWrL6qPBWo0Q0Fh+V0J1FNo/ckgE+WUODk6qf5zJKUhBGdBpyic39CalshJ
GQ5lVA6bcGQ4OPw+Y54+r6VNTKa2kQHQq+VosPoLCzlxlrHJxzkTttlhMLEND2lxk6J+NMicYLQE
y2/HRq2SiY3tsHvN2C+53mBf+8KEJROzCXHsaJGUzV53p+w9049D1FzXi0D5BbO1foEaQRAYRJGE
UGw7o5gcRm5ZZRA8Z+/Mv55bKTMr2ydXGyh3ht+aCJ2oIwaKjkDdewWT9Xb1yOjMMWSTzOYrryed
mCMkd2u4ggbH/rze0ri+L+Zf+kyLq2jP2sGjkHQKnGqZOFcxl4ghJbQm6T6jlwRD2LvFqXW96ULI
9xjGclQB+lGk/UV7mfjLVIL0eJ8/JuUeRrBbr3o8ih5oXhQSSXma+8KDJVR8SdaWFY4EGkrmoHXR
v6Zw5nk6YKnoVT09xk/ADEWex6dN5zQnbCXEpHXRcCP2XRfmpnFbhlILe8KQGP2zsZiB+GwMSqym
fkSkCHVxzBFabS0TgwYII7JzYzN9nGcu79eESxVK15gDzs+SqjvouuI+Z/9I3SoeVsSNYokZCOpm
1JlTFaIrIk4BeC07ExaY7T9ZReqi+M8NSA5FfqMORZU/pDpqO0ZhSGUq4qlCVMVdYPDd/aSF2Zom
6YPbVOdtG0nYTSpxdECtsvR1jtZifDcrhbA+y32hwL1Ub/j49B1RoRMFd+jH/Kj07CHLY6A+LqwQ
BFi8hREtViOgGpJNICAV9M6du3ym/P4dsknI5PSdeTLh+Kj1aLayr6EcI9HTJLKZCfEkExon9GiB
suQjJVn9equROLbZa8+qzvBYItdZCje5LDZ/sBFCp5n5p05p/fLBtAOeuqB1ut8gmLcDUdYoLuzf
Cc3EwWEF2A61HcQ4OYO2nY6T1DCLloCmKrtuwm5An95MWoBLZvFZ1HCUrMm9TT9x7eYfpujNpw1a
MgeQ34JzpzXwSsoQnlXTttLI0JlOMw/vQoPb1y44jYlugWJVcxyYnovOjJ182nZM/KqV/Wc8MxOp
WPQXlGbkmmUI3oftr1hL4NcRL1oRuQXSWWvgEELmEEAf/g/2zmxJUiTLtr/SP0ALigIKr2aAje7m
s3v4C+JDOPM88/W9LOve7sqse1Ok3lukHrIyMmzAQPXoOXuvnTFFHmw/s7vI61tUlnWN52lswPKh
fiAaiLwIKwN35ghaV1EVg4fqnaOjQ8WadfHUpt13YoTdNipgtYVMMsecRqka56fQRjHDd+eMC4qX
Jg1HCLDFqfs9zE7lkUtEYE2bfPYkqlQjbeA2qzsoEw3Mb4kveKBE6+qvIeHoS4qC4nA/fZaTRjzd
0qRQXXBV6/O33ljufkDndWFWwkSzH9uNGSnSKDgPhnmtA9xHrZvPEPGr9TZqO8JMcqPYr1lF6rNT
4foc6gmqPrMgqMQbGPe3Wm2itTPQVyKDastTHFkXAAQL0NMVlc4ykQSsXnN3aQ+rTip53rjaBlzR
0yJLTxPDHfynj4yplodmASJ7zw25GrYPQwe5k+jfldt+j8hStqECCzZGLBFJUnnW2oldkQB0SAx6
DW4fBwY6Pi8UPNSrqys8qd0Av51jnCaHK1SJJmljayReTl86krYNe8BpDq2fdUj9LNFuV9t8nqMO
+ShyyE3S4SFumo4tbdm6LkmXWcIeJd0Po1KlB5uzAtJx3xB8uI3Zb1w0s7RS/S6yN61EYApJ9N60
qfSc7rPj8cMIHY48wy+h+3CV9Av5PjuvpC9waRHKMbBBkRzDInjqzZt4QY91Y1mXKr/7TM3PNP9w
4repZbCnbyXLRpLuQCSX7Eg9iG6LrrjZQMvChtFi/ja+6uilVowmbX/KvxvjQNdAdzxMubIIhJFh
IaBzRsvMinnQz/MwnfScGycteAGU+RFDwBZFROzg1mqCqzNBZg/tVZJCNFhVy5s8b287ZyFVyDrE
2bib3DetRuEgbsnx1HmNDGGYHvc82ejCGrwUZJ+haN1Gp46Ox4ilXx+dwDKaoG8GT6Uf/QLSjPSZ
0Uj9BAGkDnzCFu8Sp3i4U9En5l4ane+aou7s7l2G5UZC3VV9Ojqpk7QJxKV5IBaK2n6+G3rGJs1F
X5Ir+tszQzrbNZpBGvdjtDVRVOccT9wiWPXX8TpLRtVJjNIDv1TQT6lXRhlCQey+Wb8NVnffGrcT
wL50OJDCTE+R7YE+ZfGsBmeLZs931Fs5TZspnnleg6b+0WmOJrPxkLhZADXIJ2Zor9joKW+IU/d4
sVOh4VsH/pB3xqHs10OyUlRQ5MX26jnMCEtdbNNwQXcGPZr6Z3lsHgyGA3cELHGKI+1v8NKvOkX3
l/n9tEvAVg3ncWD+CAQdG5WHXNFePIP2vEKWx+DQW4dDDfV5nFiZnkNAaEgj3Y0UZx2cKJNI22Pr
OtP5D98RMSYPecVDgB5n12XHxN7UnT93flVX2/Ts3JdvjAdARiGPdsNLJG7sbL/Qu17KXbX6AC9H
7UO0XkxEE6JW48gws+mC9ID5PUPBViHGY83ufPrQgaYOY+psqhdcyl10M1J9Uq0AseP4cRWLkov8
UMWXabmR67RJgMGkaCHODdfJhLnUeDilIsC1xZZwcAoC7PA9kiP7NM6vxQc3Sxs447NVP7G0tkQh
5wxxdk22ly2TOW9kZ/Ds+zA75vF1ZPoZ9ZxkAwm7KjsPHSc9TF2Bs170/LhGO3KLImPXsk13QdN8
MyBX5m8waRKcW+/zk+E5i7VLqDhLbCOiaImK82je4pkwEC+s/hr7rf3AfK62/NkhoS87t+fmwzg6
OOMf87vxQtOx/cXCmljo9zY949eVnDQ8D5urU8452dHWsvYwrCIVIO5BSQNXlSgbZFisvO4asFyD
2AjxgXC1PPN+qFFC9qjByHjyZ/dGNcgNtor4pHSP16KDdEGNi9wtPQAyW674/mOKtYQ7aRK7UBx1
Wq4m55cGKW/zNVXf6a/6UiWQqj0dI+zdgpnz2TKAGT1dk8o1NCd41hgwhTf5wqJzVhOWkEc9hyMC
dFGPiHQ+cls13WcmMNd4S/Vds2OzduCTzB9lyMin/Jn4vZbrp1q7t9yk+2wcueuy/mzq8zZcEek/
GmIHB/TKLmOGxuO1Gd6Ra2YNZ6OA+49HNO7fuM8QnRTpYQ5CWpQR5jR493cFM0pmohqfpjxN60E5
uwF31LpNEBfOj9AVW1J+aQU8rgOsprtuAsiIopUD4e6PoZ9flDvZeu7F+sKqkNkb50iL16LAIdA6
4Ezbax4lfImGQHg22XfygbD0VrLA/4pC3Icbx9po7P0fIZZn4TkFFM+D0z9oX8iL3OIXEE2Kv547
uPHkXT7fRi8RDqkv1z2C3Uq5wZSH2rIJ/SpGIOlHJfO0be4A2TguDtSnrT188JzjF3PwNXVHWV4E
892Wdi86k4MNSmH2SwYr602ybJSD3zRI2g1iiPKrLx6Yrrapb8SXVpzJE21KwDJezUwUryV1zxut
k+SHtaN6Kajw20CncBUcZPwoPUDV4ANKSLadx6hwYHnh108OUXe2y9s+8ZaPxdihZWZS5BLeIljc
5+7ecncZ+Y5RkDDXWouAIsO1SHjcVrd8tasUt0Nr4gucnSR2z9QlDEDOE3ED9clG9lhz22vP0t3R
VKNwHdtjnwAU8Rfk3Yq04ABvQi/vCr525DGlYaJO3EjxwQ+XEcpAQz6A7ugz35g9niMEZuW4W7s9
8gyqW1ujNb+LtEfUA5slvKUXzNHvRsW4GDmGeqrbxywWcICNYyaJQ4Jx8eI6Bx53uyd69MYZ9xnB
lT5gBtTHTnqatAfBWh0nD9w/TWpvBlCk0CrmGZ3ui2E8Ocqbk8WHy3roXkBaaIaHgcw0mJOD0d11
pZ9DiCk24XBmh+AhpQ+RMbXrt6l7RL7W/tLt2+ydMM18eclyv6L+QxSxQ4GjQ3XTPfJ5iiYIqx3B
jOHir/Lq7Dk0ms8PguG7IrSeJZW1bIOWqgw9hmzdif+XP6prWO3WLgM6ax17TJLiQQ8KJDjahikp
ku4MOnXl6Qxj2fvMPY/GYuBcxuPFk0fTaEsvnXVtejd+0GW0KJB7rxqJbL7EFxczO00tSt6t0LY8
UlQStY7RgQH7dlZkfn33tNzTR5RibuWP7ZZ2UqZtdLnpXzNFhSuRKVIC7sXq9Qz1bkZCvLOzvvoJ
fi5S5LTLjNWFjDdxYOdeUE/b35blp+Ou6wIubzF7iPgCdt34Po3vWj3Qq10hdxPh62a1Y+Fd8kN/
h1fAmbdiY9rYMTw32zLWhovEl3Z3SJUq7ZU0wDq8GCBi59OqHePolJo/Y3cY5BFzxWIFxEh04h5j
PCEWVOgUu14dfSXmjsdMm7OtVl74ocPC68JH9p6rkgx7IHJ6iIweTlGs/Ko/kpqqgwPU9xrbnzq5
4c00fjQMNZmSxJ6WnrvXNEN6yJ8HY3twnUv2Gur3HoSZvPOvPIaDK/2qQptcMTvEjr53eyKGmdOe
+NoaAB9x0IZju7B87mT6vLB4Y7fnlPTFo1iPKHddqJkEId9qcSBrf361nZOJ4f6JazG3B3h6Kn0W
RJh0gaFdvxDurGjEiraRPF02bbTNkO1ZraWLUPaJNNWQ/lYbsOQaIZJEaL7BND4LhuzRjVlQbgaj
hqp7P8APciBComHmJOS15Lz0fpwGVshCelPNWxooNfmVu9464PjqBUbnm6uUgkaO+QzU/ZOWH0E6
14S3L/Zc3UURSF0PrhP1NRCzDSaH+Zw/0YVhdeK5YaPlCaFCEOJL2niZp9touamNB6pYQImPWnS+
ivToRQw5o929SIN5eLWjw2frcNjcjhfiO/yG1l9Plzsm57MiUOhiO2fQds27Hj3iC+jSjd08mxDK
u8eYN88uq3w2LPLxgozFi86pv8ijY59ox1CufYnmZlZ7272lvKI2yesNG7SNBEn3yJ2p2Qd+Aydz
mt8GK6o4DDd1YL5Tnmg8ZCP5OGd+3vCIO6K1zumKBw7r7Q3p8INxMDW4ZPAxziYaHiBgJgAK+jm0
tKIzAinBVcaxKB612qOx2VTgzHfW8orVXfbHRfMLO6DBDjEfC9vkbom74Yoqdz9zjAyvyFFKqHbB
xKa8Ai0y9kU6cHs0VhDq4t4HXiDZTxCPzh47Z0LU5gZpoCY2QrxY7g0GC2xk3MdjMAFjxBhNGk0J
lmhvLpvkxdQJMuJwwSoNY/uNypb/ig9TPLBDt1AVdS+XaBAZapBhSDPr+nvX+MX5G81mujVeTHqw
59HLJo/brf2i6CQgB1AZvleQ3J8lz8wkjpSOLm2znJ742ukXXbaDVxiBMIH2eSENpymw8qfyj4rE
6R6SD4BPkql08xAehgcTTkbpTS/xGy+2bq3e5/awP1QNS3mjw6CFqf6sv9B4PkIPoUfHnpiGl+ZW
feFrKB5CpJp0P2HNDx6ejmdgzT1L7S0lI4cMcPg1qg8A5vXerk5ay2BAzZwEHwRryCpAV2duEI35
AQgJFK3JK6rGRz56yKgUwqQ7SCCzvT/0CbVWaxxmzfG5YthWu8G9l/S7SoFxYenymzKvWe7vjLQ7
REXYotxDP3XtC3frobZsn+DrZ+qvaN2KA5CJFPbnDeHX9ZucHkMif8kHL3eu6SNOD8R3/oaRpih8
FM2oFV4WcQRuRfFUoo6jqq23nONYMQrNp8DnGG60m/EtTR5Skms8DoLodflwU3m9M9EvUGFzReDN
2mZgxfkBszg2D7+BqYb3lYmuk3kSTQbicwl5Ipjby9jcuI+rc/1I+NJRqC713RSZyGOB1MkUvvGj
Gl8r+o3WStiM8TMgAkbeBUQVpc7wLMY0eJHyy5177jUWvdukXPeTJvZLC75LnJYarfIF08Wa7GIt
vF+7Xy3jCf0m5Y6KSRlCL35YR5p+5FiVPw6Il5ruFUKJI4H325IzW6oy4OzMMqK8OHj6PFwJvZtO
G8+N096GMc8sDMFIgSaADeFg2viVQtSwNlDQFvE5uLfTpJ5AE58Yh25CnTLyAnOvodCw/YVCNZF4
S8f4XoLTmPTEe0xQQYKldjKoFOvTHIKsIF3dWk8uans604dhwSfepBfROpvRGs7W3D7IfNsgD7VY
rOeihqODLELfFrQuOfgHBFVHG4IsovkBE4Q6zK7nKtUf+uUwdQBH5hLrdUNFaZW0dVpCt305L2Kj
G8NPKLo2gFrXu1fCX0M6dIEhhrgzCOramxv/6nNSKcLF1c56RLFN2d2C9b1qKlHshzoPUwm9sM9H
6zj39sGwmcNGWnFTr0SpNiYVzWToiKlSg9g8tB9GLVXg1tqH/e2y1tapgedqTDg2CfQlyfxdQx8Z
2+GuGrq9lsbP/UIQ5SLQa5TLO8YUBNGlfkql4lxY88hFrDjNe94zmmEtpIo16kND/5I2/7X8sYsT
MhGhkbKd1MZ+jXE4SHdcA8ZOPg0+C/wirUq5XBErS82MJyFFI2PRtPAU2LnlyzRmLzESzzSKR9uI
7iLtp02bZ5Vu61ieynq46Yc3SxZ3wzBvl2qVW4POpD42xm5wFU7nThDdpO+oE23ou6UWDJnC2rti
0okjpq3IQ451QWbgijlkq9tDBAeT4yf8F0AEFUVUhoAMvSo+gvguHHvXV5gzWMc6IgfwP8QuuzUp
S3sj+5oK2/FsrgRDsuEnrr7jNrHuO1RxnixtBroO7ZEue84xBdZ9gowf6elGWFcwgfqdAdfB9xzh
p84j5qXTNp8aazMKTWwzAm63VQ7LndgxQsvpoMKKgdxMiWQqKlhS5QgJsJJdZHp66z6oyT0wRCCp
yi4OI7hLqq741Y07XMgMjzgnLgsnrbagGscNaqSvAAJYr8Gbb+CmTJ5rMzYwCpkywdGfrA5WlCRL
gelSe7u6v2qJT6YnatfMOZH5bZaeXUnfG689jtSaFiipuXAf5bvIrN/IpWld0XZnaFO/rwnumcaN
rjjPisfLQFNXj/fSjLGlhAh2CQ7Fy4mF4VqvSePTivo9phr8ZBhkNtBXYHRYCmsR/ewyTlH3Ddeo
T3rVTlcEeZy9CEl6qO34E9ZA6LcKRD2Cae6AgaNcSIO1Ai3fVd2LA0wS+y47Bs3SuicPrrE79nPo
RLvJeZkcTgtuy2OGoezX5MQYbfVPKPi+BTmqqUnSzHpcd5q1soMOZVDm2urFTqpvlC2eoztby7EG
zBm1xsjMwKBjG6dwdvRUPzmWhg8jWesg7OcnK0NabRTLd97mKZtphitFGUEmFH5pVXwjnIeqMjf4
lAi3H0fiWlvYfptioEdAHJgFJL5/DqfWoV4E5VqJN+VYjgcVB3Cu8pcee+FA6FgHAzSYQGlZ1++u
5vZ9LdCFtil7cdVx+GCby8biRQ3W4wz8InLZ7CvQUsaUJt7QN54RK+M2dJafoeH07mY5OzNTZXsq
TZa/mbECFwuDDRsG4gQWFDvu460Fbb/Tno0q27PIwThtDyJuONgRULgFoWxRt3ICi3LJtCHddUv0
NEN12LXpxbxSdaLIPghG577ZobN0kSfrdKWDfBrvEH1f5pEmU6Zo9LJxJ7ly9vJeJPmLVtqXPHdj
1FK0aEKSKThnz750U8gIFeBVsXwuabKbLFIdDHqA1oiAr1qyW9XNP6Zi5+jNyO+G7sFa01OrsNst
ImmCUive7IRGASP9cLFfeqDVCSoJtHaFX2esJDED/U020WriKdzYI8HoMdHfG6WcQA53YW42fhxf
+0AqOcFIZTC/LIRVaORfF29hOmPsW/Fo6RWVtUuUIZ4HK+9ab5y5hezWSOiaJ8TvZYi6RUGwXDMQ
QYM9lJQgDB7EPHsNiO8M+XDJZCi24jeyN1m1Rdfgqmqf16Xa9WhI9Tl71ORyVRHT2JVDxtNuOayq
+bpNG/ZAw54uawigxpnKl7W36mO0kDRRVbQFadMMZhWkULmlaUdQ5mkcKaHfOjYDDSkS6ZkVnXcr
xXCDkdjAWO8lsfGoudp7T/FqcOoOKQmGRB6zxkH+mpkvZI9dJil+xf3wYanimOrdHooYzUnTHyXi
SXyRZ9Cl+ChfW9g9eRtLX2vQGwJ3SndF+Uuqll1oLt+HjKYkko3jlHZ3hEdv26whTaqun0GQfH8A
I38X7cKUSvwq4yTiaO6yzdbZ60yg5rYEyFCOmF9NCrU8oj2lZxy20ezu9GW09kSZLNL1BDYLiqWn
RC/z85T0b2whV4969VmM7nNkNNpxaG/iK7yYTGQa14XFI6MzbSZaFfC/Gx9AIYKMKUjCc0cyCmSi
fMjig6Eq30IqSARbux8m6K0WMcnDqnmyAv4928Cxe6IpGN6iyK78amq/lhA9YWKOnKHTR+aQ96D/
v1QWaR7zE+FBjfXbiTQFqIP2ppTrVxHjy2Ko7RVxPhyEGb20IhMHMUKCsM0SE182g+4mEqIYLxkb
hodokinhyh6wkGnlWvXXPIWHlkAMqgL6WEWEB64gM5rUBh+YRntQeFvapG3uRInnxzA8AiKdjSUN
bRdVnHaIkMT71W6iDlQUEZn7hHNS0Trw5FcMugPRDGMYW5sQcCOpA6hdeL4W847YEoIFC/sd9PX9
KOWub+vXKFp/I6kwGLAwsEBX5WDvXRqAelhJ5+3KmMcWKH+g5LZ+kz+inqFFkiFouqYEFbNpelo0
0dZb8B9U+sbpOW4wdD/nuvqeLJCANd8E3r9iHAjiI/NsaDybXpFT08cy3RckK3q2Mz+BF0J9UBuf
UyxiYunKjwZxkd8htt10y+TDRObIRNzWtitIWlSsbnOY2H5dIg1txvIlV+jiDat9Mq8m3VmrbteE
zDSt+dJLHFls89MWzeCr2ZqnOLUZlYCOQYqGVZ2UiXPDlra3SkBe04SseUIy+MfZFROu66WrmrYh
tK9GC58H51RFzk8Y5Q9rM59V6yA6UbGxJWUEphPxw8ps8fqBvBAtXqoRa7NJpzln8AJb8z0vv0EP
FPlcHKLmOe6q+KA1zYw8uEYZqL2ojJ4lkeUrWy3bdmtdtc+G7eyygv0rxbA20PqLULG7RHtNcZJu
qglef18ynFuWONrln+ZgE1OflPsoSbStLlC06vLD4dxraCLx55VnV2ZXnVTkTIxQpiCaynrrxm+u
aDT039F3LUldskmcYIBIXHpJs4/E7NNythwReWtGtSR7l4CC4U65EQmvzZsJqZ+Y+JGTpRm+OrV9
2/RQ3fWUvFP32Slpt7Z9/2ndu8PASSbpXtYrDmRcLg7srhxfor/OBjNzCLZEOUnL4o6c+1+ZiUNL
D9Vepoz/ukaMe2U1AKHpN8lr4Gl3bqvyV5aoy2THQECH70br/Smk2V+eemxo28akUxJZ4ws56EmA
+mAzR82bdKgm18zot7n9RnQweh6GpjDIMChyQse8rLBhsXVrMNOXxOB0aypiv2IY54rL1fHope0E
TdOUNxXqb+JAaBVYI7ppaNSHOv41rW8iHWvymhF71dlLXJ4qo7hHpM6AT1nM/3u9o+iVh8a6bvEV
cWJaBnYVPeW2T2x9O1K5ZmXXUrVD3gDm87S28zkjwtgTNYdnbBXvs237VgKDT4/rU1nVDNcl7pwq
W3b6ILFBjzvyrRTgS3r9Q9I8LnP3XBfqiEcLuYTJsKgwusD0c5nh1cEy4Zta/eoACjWQVnFD4DAW
0XIfRrp9qMkqh2RL1dEgF29y8icc4NC4Bjb1zAl6mjhMwHk27FnupCi9MU0Jwu5c9qoY2JrGGMaS
UEu1oQXgmgsmV1qIfdLeFxgR8Dwmvde181ffqHCHDLhk7uQypSnq7gQ9jWNZ7ypfU+tvu+jKY6is
gwB1CsQq/1hHEs7lBAJMCw860SoBuSU004u2RZvHtW6Irt2ZsdWellnrAvL8zsMYNxfbzjlWyCGm
DREPp02I0JDz2QxMc24Oma7UKevLB7PCVaB1tW8uuCW0qdzbU349h990YqXDGo0fCA/rLRrWmSi/
mkph0iDt21UdcKwNyikj0jemQYfC4M4c0vJmokvnuMVtlugdKNoEQRbhZLVF2lePCldr4ujYDIza
HPsLAXZ0zKcWVMLinITgFBKT7723FmJDrHV9dIvJDXD3gnViSd/Wct6ivO32o2xcHA9mf6yGq5cX
vtdD7HLWgvwAY9PdYnaI6sHDgpNytLNgotkOTtYqjfcRrQwsieaDbWJ+RHacbYpReqUqtRsZLaAi
XdoSwC/4CCQXBgSh7nWJrrPCks/qmeXIiQmdcIlGk0z4GYTvVDYtl/p6fzcsS22VdFvW68bvRkpF
PUw5bBly98dblPjOAithHMnhEXBEdtakudJ+veL2MpERfFcCPenE+1Qb2S22bLJjIN2X1LLRxLaU
WsUYiDpT1LyEsS0rcyzR5AlPJYuVYQvo+/xNJjqoyfSWkLBuOSyQTbJFxyWh2gNrZXPCl+NFw2Jt
SwftYa2uUMVcZXsgdh9NCMR2nNMwSGq0gFPUYVZPCJIBKcDOPI1nCBn7yC45n2gFHcGpuUGZbdCU
6auDHLMPp6B9m4mC9BwsejrgRA2A6qGqwtvIWhlFZm0aGFWKCiNHChWz6ilAVlM65YRgch4brxLc
pZcIWZt3bUb4sExpiT5xoR4xQrEvrijJKdaxbOuVl3SwAKy6LH1tcRDw5mHtlTNjNDsx1ZNF+6BQ
7pW23H90Q7JrpnBnD5r9YUvaEaVhfoC2oPBAM9bZyXRxatzHUNd6LlEJTTUzT2NOlEMrybOraC/l
xcIUGVykVLR4R15hn3eA0khP498l8mmZ9fGRYK09On2q1hzJC8/xj1qYnnfqx0CRvjf7vY7xdyvT
/tPW3Fe3oE+Yg8BFVy2fxkZ+Tchos6ncgVdSJ2uOjqyRJrLq5MhFRF+A82cD7eCpLe1+hwDrMiAS
0MHCYeuf3tpmwe2icH8UpsJsMnDZqVXQGpG90gLEDzPYUDPjPFOuP7ZTun7czxn9Rgqnaqh+4pAj
4sKiF0TdwbzSQzozpZYuUj+aHX+9sg4aZRJJZKD/H91h37dTdEjqo6T2BxdSHV2bmrjNaIglM52G
0jzWBMbucshw+4TSPbYVyCk+cLiu0wWOBudo1X51MX9GKiB9jnSmwL/SDLL0CkgVeul1pRko3PCZ
Tgsk6oyjizNxG01XqE6oThyQ280q8cMkeMuLYt73LhOSdBacj0TMbKdrzK1amfIaCcQvwB15nyHf
YGptu8ReO9HMCIXBaou3KXGBH2IP53a08tcuzPdQS1J9SHGsT1ifiLbauiNJEBrKs6S1Xm16FUhk
7L2zAHaL2blt5mLw/vFI2R+Wfr1oVT1sqig868Xw2050WIz+1JAKjhWNw0rYXdwpXC75rijw9OrF
zlT0TZc80Xyb5iHCFbyXFXUazX4H8QuolnPeEM06kDvlopjUYBHtG60+RE5vBSYQJDkhPSOhMyg7
kix7WnuK8eDqDM3eaghQINBg9e3CMTZr6BA4z/HER2oWWFGLBmUCo6pPZeP3zdowNgSThrcQmvHv
oQPXyWa2E80MUqS0r9pDwLpkZp4xiVn7PGYeqUpOpek1AU9N96OYn0pCY+5dZ7znpVEJCyNigNe9
su9HTwNdclLTF3bm0o3CHX4B+MVQBjb5zGzUieeVWYZennQ9zHd1xyLR68mhBT36OFcBNgSC4mo4
3xkCT00Nb257RXdlEVgJkyleE2pgu8wOvz/98gyRI8e4GuRB2rd+OtEvCFvzah9GAodxgNoQNBrD
BEg6gLkFEhIY4L8SZaPoarWPeOA21UfspoACnlkOlnrF3Ch06TcGxaRTuSgJxM4qOhu5CLtEmFA4
WC03RpJAFFXTQxpHWB+VDn6Fg3qfzCet7nbIxhG35nMXJHyUHLvQvgutTV8toEOr4qFV8GTtBfEq
GPRXVYhlx+hAf9ZG3b4xYy5YAn9yZ8tiOa9MAVacYsykEAPnxdodcoepQuxiekH/Hf4j4uF/QxWe
/j6H3bBwav3/DWGksSeff/aD/fE3fn9cM9cN6z8Nm+OPrltYlnVi1P/bDyb+EzOYabmmacDPstX/
5CpoeMVYRvkzXZjEcV99X//XEqYZDn/G6zi0b5UrXPffSlb4c2yHAwBB8MmoakxXukQZ80b/HJ2t
9S28THt4V8BWKiYqWF7G/Pufrsf/SXP4j3/KfP9z5Psf78E3UTZXwdBNgw/8p/cILfZ5s0g+nBJB
e+bYOztK/MhhbGsey6xF7xOjB2Xo/vdva1wjR6p8iaryGjXP++KzsxTEMlPnwtN5+fP7miTpGZ0l
fhqkNb18tRP6OUS0dG8p3v3eiTdh/ZwKNO42i+XkIgort4X2XsuTrBjeQls7YdjlSPYPZ+U/Ujf+
H9fjzya8Pz6XqTtY8AzcmtJwrlEX/xRXPqR1EqWa8ROZxZlEZBAEFj3UpI6DSEdGMsjy+PdX4l9+
ZClN3SXtzhQY6PkR/vyGc5ybdRvKn9Chxas584+jI9XrdKjS/+4bWVJXFvelZbnSEH+5m1RSZgmy
Uma5VnaLh2Gzwt42IvP5799G/ssdJWmWkSxiCYe+idD/8sv2K9IPCe2EUfwP4EV0tw1dwtekLvwI
cAUuR1SyDmBtsgHq9aNpOaTa0gjCDFx2PL6MOt7ATgsYnfpGQt5SOrzAmlgJJ6pppWrlTypMjubD
oZU3Qi4cdMJta/1SVurZ1rSDMeoNFV2FHFlwV2nnaWXcLZFNqsH7++/6r7+dZeIApevK/1zd+ssl
1deF2UXHQfraa2R2sjMicEhV/W+/jdIFnlBTmMpyuFf+fIsMqYLzmfJMGNSzOu5xI7xRwKb+3S/D
u9iWEtI0JD7Zv9yI+Lv6IhRuTBPvNrSrwGl+4XTy//5NpBB82D89+ITZuDoeXCEc1te/XjOzXvVc
ixPASGNUMoFW04r/IUxMJ+HAX8sJeIweMv9w8XnedK6p1yc3HjHygYW8dkTdODRpoGpRHXDKkDn6
6dKIzizXzWRw9atl1PtH0aymiYFOja27PJaN0HPdwRPbptAOXWzdTfjV2TV93GPvDs760eOwGoJw
rRAvh1d7pN8XjVPeOF1OJ0ESeVnSdWlQi2umYy9+IpyQrHGHML3zoMlraEC4zE5Qxob+iolV1OSo
GFTrVd1F33M/0MjNCGVJ73NHjo+1rsegy5vCqB6nMRS1T0FqzXAIeFcO1rExwDquYS0LI9dO2E3B
DCjyfJJg0RqVocIQDC/g4KuUiQOZPfau0MMY2WEKkcdLolJHOt5QRu6xEkdAXwS06j1fph052mow
KnuS7gDXFDrdPNAXo71njIpoMLPAb6EVyFPkDiYYUHRrOS/CiNZs5IvsLOAHs+Um6sWYJ4ZbxppZ
HXRDImLLfeOozPkD5JcWav4dkUo9m0RxRbF5dQL28zWupMp2SzpXz/OqcV1C2r3yaTA1QjVDG77v
Hj79MtySZS7m57660gBCq3Q/Q+IOQ8x2iTYFigXV+WlVowHazAaBM85tBoXl1arVGUxLro4F96F2
D+QFJh3I6paOPL9jp310Bdbqp2FIhPpKM6KkOXwguc7J5qHTsXazjeA5DIHLbJwqL9SKo4PBVX5R
WsZ31NoqEh5uEQtn4EjzgXMteez9Q2v2gsGlqPv4RV9bwBX8Y9gCA3FdoKNuXeNCrHJ+GtKR42LY
WMNsk4WQFU4UIX1dpvhJgGAg9h3ws/bQCH7BY9qIrPWSDPryrjWswf1NSpg2vBAAResbJ4TNpJGR
+XKNl7CUVdPaI2HIeDLnSbMOo+wkbUXIvso6TVZvVF9NTahEjua/aLsPaKFFt8vUMoHoiLoJBqkF
cBU0XL7MUGxHpy2YFVR2j7cRAFob1CYd9jeIXKGzx7JgVx//xdp57VaOtN35VnwD9YMspiJg+GDn
qK2cTghJ3WLOZDFcvR/O9xv2d2DYBgwMBj0zPd1qbbLqDWs9a+alLddhnJnBnxE/yj/U0mZCg8RA
SibvbZe01gm4SZ4t8NIuiF+UMYQkq1NlxO8GATfNds7+aWR7V/oA2f06YdY1j2EY38rBdeWjETNB
ZqjFPOrNg3hegG2YLXKi/ZABuBOEcbCefY1kKyyH5KtkifyhpWO5B/LWy9NsNwOvipFCVg88F3w5
71dL0GIX10WxcbS5uKPNEetMFBrdc+x2vPRTqcyHrgoqlkcJQzvrXOWGXz4Q3uaNW02gngv6hJnA
zgjiDlWvw++FJIa8RSSQQcgO1TAFjH3E4JURn/rY7nzWJSObZLJyDAqcKIfQj1grmhmiOSKzGeUF
hd6GKSul/UwU1C/zITM8dQ4239tMtqLa0IbGxP+5ntLPYKzMfJvPhLYeIr/IIaJWpgi3GeOmh84c
3HgLcd/Or0UTOdNas2rDettFBpS4Qll30iF3fD3OSAwWFnN5ratYoRjOSwfj2egP+ao13fGxKZmj
rtxAD+2WxptkRs9Qn1NeYNEzprnZKoMtJvJtRn/7XCeYXyajjK1t0xv+THkXJnsaMMfchg1Otlzr
1HiATBJOb7PoBqCcTdbW50jPRnEL5MiiEyKVIl3dAStXwA+pjLmC8wxY2NpH6B+oKBhG4aLum7xm
8ZPhQJN9LPUlKKPRODmtrPR2Mo2h3Y12w2CiDivk9Z50g/44pVb3M0xTgn12Mol5iJhXmus6dpIl
bD5kCpoEhKtvZuymaMsI4vQQnkb+F1BM7R096GPDp2OEMw78Po3Rf1JZqnPglEr+qszpA/bdcWed
echnnzGJM7/GoLfnU9enVfbizWLgs/VYP/aFbUEjZCRxyfEnSkAxDoJSo7YG+1rxivrPnuFP2aFE
Jmq+WF4b+uQIOa5SVAWuw0rD1AQA3/65sf9/d5b7vyXN1t/2v/5b8t5/+/d/JFbuP3/fzVf39W//
sP0H//HQ/22mx79tn3X/I5Fu+Zn/t//xv/z951f5P/WMNkX//75nfJm///JJdV//Hse3/E//ahs9
6z9MC3iIwZxkSd5TlDj/wog4zn/4XMELDcTkP7MT/J8YEQeMyFL5SI9PyXcNyub/BIlY3n+YCtwm
MX6UX1K67v8LSIRC7d9LLMIq6BU96m8plc9vpZay9X/pYdystPM50MRYwZMwM2z9qVL3VDA8u6Q0
rBC3OCRdeYvur2ZQjl2WNW+IG0oY09HWxaFMMSyGmlUb3nuc63XrsctjV5C4+PazWIV3OG0EHjpE
p6F6YEfOMm6M31AJMBROxxPWfxZAHiqa0KzfIsce98SWjYy7ECf4it1eYat0z+YRL5T8qnVnEefF
ALQgqS4YpLV18lJsCZG7z4BU4S2D4lfE1oMVom/s8VCYLtP+pa9nnAjMwg/yaQ9tNbjl5tZXqXNp
RqQ9KbVE9yENxj8qiRGkW623X6B9684fA3LeGY9nZfCX3Ue4Zj09nSk36lXZ/cTNmD2GdZruB9jC
yMii6to7w6fqSEqJkU2c0YaGAyY2e2zHgxz0Kca8eXZFQABUpN4KP9FnLkBjxhkfBGpETC2d/FJY
PgBsIqIehdO6J2aGi8b/u7AM66WqI2ZeLkNkI+hz0ELE37VpqlaMCmtUFNZD1wUYBjzrwgEavHp6
8ZuybSVI7y8Lg5sz2smP2U3vHg8vuE4zu2Oll4z2yP3CJDqmSCSlt6tYayPjSMoq2usCIp/yy3el
bcphww03fTGU77IhqQoNZ3muSksxPcUaajUPrtOIp9ln1Vw6NtEoCdBmuI89cSn/xBQqLWEh+XRc
7iSri2F3j77ImNflQXUkChKSaBOdh88h8/tt1qC36PTMvj5n5kecGiGCFV9QPKEHrOv8eRBldu47
MbCI1kga6+oeOF28KYT6RJ9RoQpH+uWg7Ny2DPQU3x46aRJZxSFtHHslkHI9VjAVmdcK4qwdRBpV
PT0RfPEL3eJbMg9OqFLvWLqEByAaVgVrGfgwV9U4o2eJNq1CXlzbCfd1mDz1TEzxW3HiD8bw4DDU
JfOuRHARM7/ViHlsosQeuxr72OSYOyOE+B1VaYsuGodeS+WIOqI/k8fqrPowxs8QwxKrZli3uflI
6t6J6pL1kwNIM4lcxBCw/ltX2Q/kqKw8g3VBkLfGXres4Cbu2y3f2QPKtI/GEOZpKhDQo3GR1eic
pGzkjqglWhdrsY4umhikKmupoluf9whqK/wDHQFuU4Rcomwq5xW7+7YPw8+5KMqfaZqucfpTDKO1
7cboW4++3ndh8JIk3S7RLKbQBh7NvmHcnZKoQH/CJUuMVcrsOGR6bU2F+SYpFZIuxqUYlPFeeQyI
XeqjA4CAVW1ZR3/K5/NAzjccBMAatCSvZTc9SxIgN/DA4BiV6V3vskkOigp/lpPd5lJH56LW3JA5
Dli/2g1W7G4kWg+LDnEPX2M3VRbbCk1yoBeQZQ5BhQie2AqTM8NrY9d79r29lyXqZ9MsZuBq+Yvt
1gRwxk273qWdZKgevhWDK3DyzPPJCBwEOCkyONV/anIHdmpIH2tP/iC6wImgeDCwbIx16LzPQUvB
87KISl+N1n0OkEUO/eDsSQ9LSMhAsYeE7AsT9ww3F0dc6SIabrRZH4J6+iKpcT4oOz56IW7TmVwY
SgqEZARyWEVUXoOyvjbDxBGPeNKuEHsqoGN7/PvYtgujY/eNXVIpFP0kfDALlytfdYg6q/kMAYl1
z1xWJ8NGkm9S/mKIJBCOqbXcNplGrttE77SECgl58JSUf+wRMUbBwAhVEMJAWImuT/08rgdtfaKN
e0hC72/jMqiUZfcmHJ/ZuM+pXHq4DgP3HDlug3UtI9VEwf4uCEBgsGithwLKA2UWKhNhP1mYJOwB
b4+exXHOzFc/IyLPphkApS1OdiTBvBIAtU3Shzl04eT0TfCSf3bsDVY0OQoRtJ2v/EaMexGLT7g4
yQGm5mNFdOg6rUSymWNc77zG3mFEQFHH5hZSpMdDSPZF66NMJtuvP0YTNFgjWfQxEqY9EU/uE8g3
m9XSN3pCI/XQH82A4A2HtgG32zBlz05nnGm+24vm2wOSw94O1ohgO+GoFviimTCQO+kF29aDpdjX
IJH8rP1DKA5TLe6RdRbPn21X3XeR+oxxd2SjwS1MM3kesjy/CyQGs9y9DzrLfA4tDivCkKJVWxU/
Mk31O/dZv+t0XLH6ruanYfYvGoPi5Ifuvh/hWEDl99ckG7CGyMVT1BxGNtYLraLZ9qXeDn4YodoT
w3pi4Ypv1X1H7gf524Ung/l87jtclaDwpBKrZM41EfKaN64BU+4YcL5de0vI5OIzLT0u64b9jk1x
jiK33du2PYLbsV+FpHdohEDrX0n/WPY+ku+q5WaybLbIliv5GiI0YbGk0MhObcU62M23ZqCMdWHi
7u3JW2GJjXQCpA3a0FkWe9vs7sFOnQCeeKe4zZ5TJKr8P7mxmbH5zo2VPEUvKvYIONH2Y7oYEWO+
703YVGCng+dBCw/TGKLaBPV0Qsc1pY15NhhEoD8E1syW/ijKz1SAju0C+WdE374aISmt40E9+4R2
HBOR/3B31OS2ZVCLTBwOCab0Hq2BS7uPNmDBV/K75ol091pY2LAjEZ09DvOgc9S2NlwSlBzi42HW
bkhc3MeDxxArUPV6CrJfP/K4obzpIXJkDDaNB4r2U29AWoWXshgvcA01/nnz5DV8GUlOpnqtwm2C
NgcZ/sKTrItTzHleOgQpNu0EOqJJH9veW8upCslSlfNF2xU+2k8wo4C8SZQY6GeJc7ceSo8V/9jC
2sEHh6z8reKD3mlybdeo7q6GEP12YI4IM7q8OEBaCkiji5soa0nDaVARHwmx63ey5y5KPQA0zKhI
e1YtkV+pbZ9yQR5npDxooM4C17SBIzS41pkKHhCvFBt6/a/WGor1yAywgDYE+6G3tx45juVvlmVq
q2j9dtE0H7WsvH3Q98/Idb6zpLmLe+3t+L7+sfLgrRmq4FD0T1YNHGyuyl9jsCDf6f4MdxVyew/e
SofxcfIte+9gsZ6sANB+B3nMsji36hIiupmb2MIi2sbaDYcjeaE/qi4ubQVmxjGpfyLRX9K6vaam
beIlNlH4HwZ2TkzDooPvMg9LZY3Z0nGYhff5MfKEu+3ERIATtZCPYWMLr5kzm94v9u4BZuRX3+MA
Y2BWH8YSLYof2T1zRX79YQqmjc+uWBRs3l326PeW4HufWUdpdPJdEWq71oX3QWXj4RfFqRkyX4Np
ZGL0NSQKxJHrwkKTViI+34+8jwRKZiiCy4A7MbOe8y89xxzfHceGAj4VFY5BaF9dbKDs7qUiXbTi
iJksNW+geqS31sudHUB0uetdcBOtBRTXSBJAHJjKwBnXLwkBN6uJzmDjKVTYIu3jlT2ZZw3SRPSK
EEurDo4ym+9G83tmXgOGDWRfNnBieAMzNSaqcEBY40bEgnFoiXcY3j0DzleYa5sxDXB65ejKDeki
JtvAHCGD71bXONVZeR1qhkkront+ZlierIpHMIHtkmjsROOhLgdz36fOu26h/7BRB7VSZtg4prjf
lQ5ybZIg0UTUklyJMcZKnB2ozad1bZSgaBOX6DbiRuxZ6TsjlRtti0dPaLlCeI/TT2PuTwcuLBeh
Pdm4JHnLiZLD88R6TIHCmRzvwuiSHTxaUguY1t01dj+f49HeQQI2H9A77N2BrEQIYKfBUtOdHZnq
4lS4WRiUPLi+vk3ehN650SBjo/bqu9w9RZgXoHVyUjHsCMBdxTnRFhAbuaq759r0zgou8FoKxrhC
gkpaUNjbnGXlvi/+yClx7v75G4QUQpnHswoDD7D2T4zy/5oYUbhzigEyh/9QWGZ989IG8Nzyo8Y0
oz0MYtQVSMzDvClvYfmnRMl6pzEK7KcxfC2J3KDLdIEhaDhmVCJohH1n1wc1UDbiHQ6qk7AUCF3e
j1L+7WFlX5awOrj91pnX3zrPOaiGREJINtv8pY4c0DV2VZ8MweHACfSBgiS/1U1xM+piiSDz7gjn
kPuuFANP1JIoizVZhgAcg/Co3IfWms1Ta2PbwROxdSv/NsbuIamHrQPD7WxaAtc3kJyClubk0Xix
maj2jMHRs2bBwwR5c2dgVkN2mb+ZSuIxN4KHsvL/ZGlgb9sQ+xGhFZi/GNoVNa4+4YaL2QV6Xw39
I4jLB2D2zga570dgE+PeYwMre8B0bUTHMcswhoXkvavOhfAzMXWTFsgFD9pEWkEE68Kt2y7lcaPf
0xw8QOC2xrrWSN5EB/MiTbDzq2ZPZG+3reuvyUWB4xT5H7IZPDK3nIYaGxWoFvGd6actLxagubrT
m2iYD1GB1T9tCRGscP3lAmjiuGzbDHHoCFGE3hUcMd1poi4mQQ0xkt1jmI/omKCYjKjARlpgv3oO
a7u9gzuaCkwundmHO7uZTcQoAXS91P4FeRruXUOeEPyiI3RqFKnFdChmEySPga0k7NozNZ+7cWLY
XrLghbenVOybkPIT/pnYk6keTz+ZS5BuSgj7ClOfue28wIFsvHicim3dG7A9dPxkgItdZwDCO1Nn
Gy+P41teWfW6b/P3hLy5cz7ljDpZ2rCxooUZI/IWXChBOAOFnTxwtzyjXBrugtAZ7mKTBoBUnwJ/
/1uSJfBf8ibdTTXqm7t2AgbW48W6a6ktcd3mmxqUJRenTTilnTqcX+/AzV+CLojeGHXCLUMhqBAg
FTbRg2ruH5sYn3NsmzDYgnTJHVHPMP5YRnTko09N0m1s3/gK2Y66JvV/ZVbNLjFdVLGtv42Jk+3A
w96ZTg0GXlDx+THRHgZBRNc5chPe/k4xM0EL3QTynqWQjdj3tTOIu1KTS84z1jSUUtVnNzVvSr1p
hNI8ZNFH7r6XLas4RM7PeWVyMpH2NoyTtQpizahGP3izpZ4LlyGv6981YVvcBPSVfuDLqnNnX+Xx
i6C6P2Dcay4mzi5vzF/7kLM2GQQTHo4BBv1t9lR6FlaIEAdP0YPM8zuPkTmw2q0tJjgi0KUNvIQP
Be7nmgFQPR5UaqqDMO47vHqIEWE8g6ikroSK0VssfzBF/cGb2kLGU+amWYhxko0TkXhz9fI+6Co9
uRgp2BHdh7Fxyd0+PpMVA8hETPckpK97YOxswusfe8lQ8FX01TA52YaeyR9HMdfqMgtqKn7tCmZ0
fIeFjlyHWehNouTTZO2zgNxUYj4Q7w3YMcLG+w3hvlhDKPYMaXZoQ7FL4zXbZjXIWVt+DIkYGaHV
DAckhZ2D9WFHyvAA/O+7ibOZ2wfHpNlRV0WVDz+nusg6v4VWlezhL2577hAS4Og2O3/uV56F0t3w
veBRcaevOw33iGywY437wHcD75pF07BqQ1quut/myTRBOEGc1xMshIXTbJ4UWWqtCzbEcsb6garQ
203z4FPVi++YgdSpracHlZg4wix9n9gKPChNHhbytcd04DZHi7jzKrwuPjDDqbe9CLq9PdrH3gsZ
klkoMccCczXREB6iRdoavsEXd7aeBMFJt9TB9V9qZPMci3vPBf2tAV6OKt3JieiPkaHBegZkwmpG
Y/MLOUbvvNB/70NXnENDoU0I1CkpTXX650cBDg9zwp/PPpgXvim+M/EXaUW0ngvyOrsi+E47r17L
hHjqcZxevaCbd/XobVDsZruZaQNnnvvjsmLAe4oJNJzIay6BZNAq7hECEEAUtq8SYyXLYVYcZg+S
gEyktUuywQ6ryFW30zPpDtCEsRZ40EzyYL6Z0RyeigRs2+xn+xSV2zAMWPyHJeT4FPW6f89A+gjw
50xKzPGYS9NeT8vTPrMUAdp1HmGXMex0wBKLaO9FOUEX9BnRTI0qih4wy/gy2zlIZZTOAK5sqFiO
AWAlgmGDkwnFqxzeUjK1dx4MSbdz2OHUCCAt6nzOTuzuoAeFUUYbUNAVHi8QQ1PhnFOtQRTAYuU0
lWtNbOHS6VVgMHiO4zeo7y25bv3W8+WdbzCxInh03CLJ5V6edzocx+3B8J59P/putYDc4TospcL0
ZjdPcwoQOo25xUifeUb9c86jqrvUxCnho8VUM7PTTMF4AJNaVcISW3tGxSetWznKYWM2APTI45of
zNQaLrNbvS/JDlQYeod/nD3eCDbSErAFkkgdfOakqfiQrR3uLR+JoqNcUN52u87QB2/KKPagE4Q3
g8iffQUjLa348JOEKJHSJGK++I6E91RK2og+novdnGEtEZZzNVryKTuHlpU/+j5Mxc7uyODucI8L
k3lkRKKtxbYOGl7ZXYI6hmwXvxST7e8iB9ZYFvQomJ2hP4F9PdgKcEc5uVsvgabouXp86I043VfE
UG0QoJecfnV+5yczw08d/rpoYdaJG6Y7cgHQmYeCwrO2eVTrbj4Nbdjua8e6MFxhHpL0f3VHtrM7
NeRoGMhKnHbBkkXqI0ARD5imOCR9saTFxD8+9kTqC/lapSq+zFBQ+bnVNf4qHKTRnrbeIpC55LhN
mzEhXZ1QblKg/AgeW/7YyUgfI9esdoi3wB1U2KRjERoQMeFpFpEod6JlcETuCLZ2FR7imYo69vs/
kZz/1g7LWBfp7lDS5BVovQpDKcwstB9tq29NFPxWkpjhOGIUFVZowFxz6FdWTSoyyCFriry1MYWb
1mYOudzBm4RsXn11aL7w/4lx5VbNrSXsdec0jJEj2/llJf2Dt3mgl+yv1AzDXsYpXzW0UAoS/bog
eCMxXz2gLJQrG7sBARCZyfwQ4GghoWTeZpgaCAPt98ME9KvAxrAtXHutInhro06vpbSMuxxKCEzZ
b99/GSBKdXBj7YK0VCuc7Q2C5vfQzdojrsS3uBvXkYVkXIdnw2V6HGaDeXSabQhbk3P/a/aXNw2j
QhUqKG4tUC3cRQiFQSVg9melDcJJef0lch4MFb8XjH5tO6aItJqPs+uPw9YY9cblgbyksj1ODdYf
gwKfROR8mcFCKElB9ExMnoYGpTwKaXIUTDNcF47XPmOeHXaJZ5PVl8PsyJwLO2937QzILcYZIGeD
XWRGnE9MyoLImUiK2LMcrbG7oQ2fgWCZYGVCF2evl3xOY/U1V7RyyYDXlEgdaoKWp9IbH6KpHI+Q
A7KVFcT71m4YB4SI10PjZaxSjXckOss6hIflPgLrlXchDX1sQL92ZS6Z2Q6fPdHIUoxgfcj4W5tu
m204iLhtfB4fH7IJr/XfhLgWxydtmOReAFMHdCRvrsEZaaJd2eqiKw8qYaLSCL2tE4PIyIBSIQD1
YTbE6llCeKtsUmIj/e475qho5ulq4suweDsWmL8zjiAGkOwwNgOIKwtMiF2L2ZbRPecylaWU1W9c
GPPe84vnuYqJ7zOnaG8GAMPiNve3LmGHFJO/Rcwt0jKZIY8tBXrgNyCw6XDIKOjO/dB8IrM61Ugt
sJShh08lmDDhYhAK0tOoohfHye1dbNaXaehOcWZAmiqfWj63A+64rDee8jRCMh4wsReXgMUUI2Z0
Wp5rPlkyQndhNFyrI9e4zbXQEinIbMUa9mjOj8on9tGvoK0ZZHP71IVHs8LjZwV4HBlOkHpXovsu
aaD1AZMqzs1GYTUJP0rfRo8YMXZojOCjyEMwHuKdV2xj+Q9lSfhQ0h3qqBmxdVGQ9bhg7T5LFk5K
UIzWTi49lE4R5nWSlkth9e38T6yVwxZb+yof2W22VfLGRoYkZQhSFZshGnr4A0nnmGubD5sm/E+u
+XKKzCUAE9lMqJNjSizOeiwFVLXhTU3WoU/rz7n3jhj1SH4FEzk29Snxs69+BmdTKiCrLkOe9Rha
mzKZxpszbTwbTBRLCClmVF4sAzVeHZZhE1QSC7cSf2DY+77LbhWoB5aHhB+141rMfIS9lfoXcxlm
Zpgngj7KiH2J2CAN1s7woukY++Hr1ELIshq1ygwHeLVfQIAaHu1aUGLEbXWXhbgvfE2DYhsN13yD
pQhR2C5s+hdTATqCuyvPM9nklwgjl9/+zUTFyCt6NNAq44iEfWFJq9yPrd5VuCgvcZhvtFHezAzY
XNOQVyxapBpcWyexmO5E33PGKPNaLxtfO4F2CUHkwO8OCCTlk52NlGpYF+Bcsve+RjBlotwnRjUj
1wAOKEtsIO2z+6JVtJxEvWSImHzb6cnLFRRi9Vtk+F2Mzhb/wuQW8qa7BguHcbRntum6cJ9da7oh
OkMz3NubJPBI8AqsaQ0sAxeuZM5EZDC28Mj6O8QeJyiX6l647g/BsJBGrfquY64RNVFDZ+rckQfG
LQi+AXMPgQWx2M18HTsz5wMDCPs5u7l+zhgXVTn5W0WcIRwKl+enEdVlNOS9Iar+rN+1XJLlSzhW
fYsR0quj/OCzEmQt9dL1iwle8dQYM5sMu3t3DLqJUUJxzHJn5m9scAsvf+bgeODUhcsxwqTSxGME
ofxi7AsTwJg+SWYtQQDiRWarw9XH2rRoWFrDIasyKrnaN8k7JsMrTcU5UNhuHLf68Koax6iztxMU
rqxwxUm3GMBgWDAjjsIOXpg8FcRa+PZB2ktWrz83TDxRTdZTwhMPuzk0GUPX5R+/GwJSKAcovFhv
RFP9E7u35pknIXKjWgmuw/HfNHKbNeiXJGOuzFKgf1Qew/d4bRZTe8vcLAX3XWFehn+5gEeckdNk
qO78Vq5ztzH2odkmd5HEiFLE6HQ0AY1tD4gLO7EI1XzFgb3DiGlej2iicJHbWJITM31DPYIUjYnZ
Mc/Vd+GwuvJU3uxcGR0ceISe1zsXAky+ST9Ltw0gjTV/ZQbVqvI3EYEjMMKiJwTQ4SIGVqy7D7ON
+2S08jMjOnnPXsEnNewQzs1VQRYHG6HYVBKHmpHY6/jXqpYvjR3sMBjMe7v0d0MIIUIgHtQtWWTR
IzrIF3dZ88PYtMDW03sw/LKR3JrwMfiEZkJaRvHOqKRkhHqkgcWo5Tf3YmQd4QUgElsbnCkVu7Ht
c+j1E+xwiAb0/HyHFifiEOAu6JLa2PqS4RPu/5vl1W+kcO5U5VynSNn88WrEuguSPunSi88Gzl8u
SPhUxSN7DcxOrG6x5jABNvxDHuXdQ+oxYQxJhcEvBvEzpFhIqzzd1Dh0mXl3R/jhkMcVDkIdPyfz
8GMx4Z7jC5Gs9rUuGvzN0HU471CeS1lsUms6GK8GuWwAtGxUJKkuSNsLV1ra9i2AEuPnZHZq2iob
8AZrL94E6dbWyqr8k8RXAaVKuuvoFgxDAhSY16PLgIkYjOt7w/1ImoX2kTRXVyhkrtZCHQm7nr4w
eRThAogZIXRHHbS7yKp55X32D10wx+TrLN7bQfsQXOuTN/T1Gb/8JxxSe4/LFe76shtWImAZmk/Q
5sxfHkgmAvrPiLKC2pwFUA5i4l5M4nEgandl2eEFhT4tWxyfF3ELooVneDdUJaA359DfxUPu3JEV
QgQiu1KOpUSb3o7+O12Zw+jsambgnWBMVCGfYlJAjEMpPPhaFsoSOb7iPxvK+JaM7i6dnBeSL9g8
WoAJ64CEjV5RShuOdy51XjJbrtldBHdIB2i06vYj7wBYq5I8BQIouDCG+7Ayr9ipSD2Y+ZTtgMsY
ljgqB2u6elwYCVfzSTvQ5fAUZGy4QVZPmPQIkbxva7TLjirB0lasWgZGYuegrUACEx28iozEXiVt
feMPeB9R4J495zmq/krdfHcRPua2B9XYV5e8XeDCYQJZEEtw1uLaLbK+XgfoIqlNiUhhnbcasvAG
i+YwGEAZNL0JjGD9OqXOPjWZLyEwFwftFe8xWYwF0QEC9x5dD492aciLIOoT2VNLz5gbGKD1vh2q
lzGpJqC9sNNSJ/icyTKluqjxpNaPrjUG5xrX+Cr9SyGIdJJ5zGoh6pcllO0+QG2iTmaqPhDulKdK
6Gtt1+Bo+ddI0fWMUY6zQEJId0VrbHkL0MQD78JA7BXTByNR8NqYRZ0SdkEl9b2VDfax9t1N4qdn
BoEAFKs54LsN7kCxBnWFe3Ma495HuLiy20zuJKd7iIDtVJlQ1CEXRMTRvZljvotrh9gaRg3Qzdn/
2NcR037fgJgnvHiTxT6ZrGXxMDrlPSkN5irsDYSam4Jv+sISyWaXNHP4Flz38dkqWvIIiAKMtGS8
gWNyaq0Nj8vfFJ2UKMn8TgDzJuJLxUh1YlkT6quQr0xu/4tBEE1wPz8X2sBJOjDaI462ZEDso43D
oi88/emGDs6+6jvvaDZnl+mOM7CFMoz6KgLrDUGyumStw54g4gbHU9kxtBksE2lZ6J1Ku1s28oDZ
5r45TuZM1rE6ODFQHdgnlAcNVC13GbyPV7CMub0OF7FW5YGjQAfoIlqFbBugm+3IekgLEb9PKXC2
OPwSgT6BrhiRK9kG1xeT0ZadAZsZqpcpqFfFoF4KkBSz66P8ghacdS0GxQgnblcxZnaD1N8EuT44
wqXkRz2yRrpqoHdPE64Fgn1WEoEY7nS+k0DpOpRNx3aiLps7i2SBcSlORbEhxvkTW/ChGQpyRW42
ecoX8mThxOvxNRqn/Jz0xlsbex9G1c5b+RHlcYtX3PzL4/UsFxapAXeqqdnfKeoWaAwfugC03VlA
/oEk+E7JVhErx8YLx19zSAmS9F+ckY9hNlnqJTTGxHE462AEFJoblrw6ZbygNu7TZDK37QBQwyHV
ksozv5tU/qfRv6HKJ7aiWbRLs/JO1la78tBpR352cPrXmKSmXRjNklaHDy9ilbshxeUp1EH82vSq
IIgmj6/VjC66a31QmWLFL5bsaP0x/y7Do7IG9ZLJ+FqaTbR3UkaYRqElxVV638WkYpCVsiml/alc
yWPdXmaAh+tqgGfgC7TsqRTlum0U2GIkc2MQtCcVSTrizN+7S4zGEtgUD2W3Z82xt8Jq2zVOfuz1
bG500D7Bjev39hZSovuELYifUbI0gNGlcOZUIMAEw6YzF8PBrEO8LQPZDMNIxG6BzZd2adELRjEm
38kmRR52BUsn1fv3nfpMAsZXOSJ1uKEcjV1oG3dth5MvcxvOVRTvZLYz+MpA80oUH/ee1R47CBCo
169Bl4x3jjyEVfGLXUjusnB6oXuCI6nBOFeChATPOakawDfLm1VuoRap0ArckAed+7yqwHRmrJLw
tyw/MExdH2vpA4WZ3QGCRcsemXbgDKbkNWe/hEccuzsvrXVi7X0/kHyNoGWyz1MK/BLuUJWid6zR
cZUSPrPlm/hEMvuhO8zIwdeI6rtD8MH2LTkAuApVQcDIsmWJjP5HNSkLuyF7zRujoSujJ2EpRXKl
QRlkB7++CDCn1QkIhC4lJLkFb5y4PdjgwWBAbf6xJDmaTUafNYC6kITyBqh4mM6Z52CefsfmLOp5
PgvkTYZB9tlgYFiWPhOq0bToyJOr1TcVcVoByN8i+JmJFo8s6INgj0Z1ldo41tCWxnzvwX9aDwq5
P12tuYrDQd6xz0UEyl4g0qjnMerTGrdI2U10eBWY48BD2RAX3QG0iLun4/lj+4TPTTPHOvIolcNd
jWJzL9RLrvRycsbNd48HvuOG52aPb6EXCTZUO9qScmWNpg8Ue6qeSAsQXeSzeSNkTbQMOrpqRlbD
DEa49GJQY5m3wj+3yl4T7ZpjkOswT+UuMDEihH7iqjt0nKNQEzu9/+9knddy48qSRb8IEfBVeKX3
8upuvSBabeB9wdXXzwJ1Z86JOy8MUqJACgSBrMy91w6ARLdK/PZNBEsVlPmD96KF6l9noAQRhNco
8ePnZfU1DHBzXVHSe0kwRCgze0itAtTOlP+yeyYtHlei3mgJNxoFHEMBy8ck/I9zL9q1GUTGKspY
ARSd2mddjshGVVxweo6poZ+nVT5Ev2UfgYOad8B0EauGXFacOKpPKDXNGoXQVDdLjvealn98MKpw
n9SIPfvaIttwIW47wa+2gUvXucRxtOMlSumZqAqSfD+A+/XS6EFLMI9TEb7MjTvtyBxhJnmtI+YP
c06krWkuouaiP4d1wKfPD5KAIe6Ax8cWDvUpAqvVYE5Ej5VTf0jEUz3X9bqX9XtQDtmx3niYYfkA
KXJMAZakTdsTEUw/sL2T8NLg5lUkgZ0CiJNdViwDp/F3zzJ1HaZt/jFoZxN3Zr6fE6NllUVvYY5Q
hA6eR2J5FEafk4lDbUi3+Gm82zyAWE/JfBJORtRX+d70hblzUvGtC2aBEhK3RvbmFBWZUXdPFtcI
s9hSmiMGkBDjU8bMcFFfI9A2qEcoE60a3R619ZaEmh8SrhQBG5Iw2ODdi+qIage/x5zOa+RNZBXj
Azj5MiVrayD3lTkEMQemuQ/muL8UJTyMEIHbPmN6yNqBtlCuKEa8/jfA9nLJgvKOLn6NrZVQDwbp
SwnB9KgS5wdCw6tu/ezkAl/uqoc6RHnrDeH3wUIdPcXGpWgG5+h7mhWPeyHQsFu5Llf0NhsbPjP9
mOree+4izvq0xdEWojin+w52OIBR3QFmIO4L5Vwwn9w8PI/S6L5Z5Z9ae4R8mzSka78+F5nst7qJ
WDOHf/HnPNqvxBqj0Wr/pKGPL7enwq6a9q0OvXlvBHwXlGWeZ74D2x71Vhpa2VlFoPowBO1nPYM6
lxIBODj0xpDdth4Jq0Sk/uqSubQv+gTqYwK/WQFNw4G07zvvfeBizCarD3qu5Uvcs1yNZfdmn82E
I6HSMYvf4KkeScppGNRqjeZDKP3DLwuk0TlmSG+IV3lIavtQG58oa36WWj+BvihJf/mTJr0DNpqh
d7RM1nURH4KKuJ8g+274+dvs0t5LEIFmkXMbouwlrhImvr1tnnCXyTcZMt6QQ7tnDJeyBPV2aVM/
Dx3HjUDntm11v27q+SUq4VmZbrO35kxyjfARiWYsY/vwp8ytq8uadjtWGEVb1fzNiByRqLNeSVWN
V5zLaOOOj3bIgMGesC+Hlrpmg/UyekhCpj5gxZiFe1OOwPEn53s2gTif3PrVnxC8GLJ6Sx09nOy2
P9RDCpIEBcQKFxbLqjLe+XJe0p9hT465mN9yiL1W8cerE/+E+erTNdAfj/P0k6kj2T668/eBaX0o
8Ou6UXCqrOCB+i+/5PRoGLGin85MNu/KxzBQ3pNcbkJ/2CaVZlqhUVrLJNzKJVtiprtke7G5G7X3
GqW626mMPJNyJPcnRWUxFzRQMYl8A+5xIH8VJLBhrGMhclCxCmutZ5DGdxkoZ/bhKKCmaXGbIpB+
Ms3bd5vW8N63nWSLLgNpWmYJ0m2MfmU1UCS1Uf3JJN43hg+3sGDWVjAiaozy0fHdbmMlHpx155Ph
Jrz4DjV/wJB1ZTR2wbolpA5zi0PVCYAkqR+vpTe8B5yjN3h95otZekCFC9KHTLv4acc9KnDqjBVd
Ns6eXH8gQDngPxnxmkYYrumOp6vJRI1F0VbCF2k+UwaV55wF6uR3T0bU4q/zkukwTm10tbxyM/UI
LyR0BkQ28UvvWxd3wMFQoUSRGEKuHuI1At5fQZWZdLmK5NzGY7Wa+voxNUp43qo0j0OJSIshAErz
eIvz5R1ZmclicUZrSHGhZeL+cKz5FYhqR7EKMjwzkOhG1DNtAsQ1I5xTkSSOYKx4LvoKQkEdQlfH
bSc1j3Ssbi3Cl421XMFai+Qy5sUs/gFe0hA515m17kzkSHYO3VHF2zSs3goETHuQqnUUf/S4iveG
4tysg0+HIwd5jIm0RLbhKbK8v11nvZvBH2kzrbH8aglZVyvXYOo0m8XPfjaucWiYx8j2H22C6Ugs
9F6rhhl8tvQxZ3Bley0Mvj9x/tAn5tp3gVnZEjIVNQPXXndGKIHWM/VFuCugzeyLAdWyX79UJO8K
x8bOjYRnExnp1az5J7H50RXVRNK0ZfKayLbcTQNX3JaB2QgHvmnqF6tjHM+zq+0ISfrGKZBIOIIn
e6I6vVH8hdT3YZmJRcmlfFL6WF11McDWGl8ycVZInSXdIK2FQ6qDa60HK0E8+x3dJEokixJfVJtm
SN4GX/1OUtYqrlP9TVXQnTwfhF9BiolZ/xhrkK9ZO0KxDVvnOCSsmJSr1yXhOa4dv2VuMa19cH4k
faqXvHAPGNkBFzJWlRKSVQ7kEy2ZLvl7dCxRiRStyba0+5onOBIeBdpG4dj9hlLyLdeg1vwYoVVD
UYYTzCLfC/WvtFHMM0dDaqI+FrtDntfTI58qE532Ge3fL6eZ4wMDqvgBCSrNzgRHlBxPfSMOhZh/
9AIudVO6L3UZED2kvB+SE3aomCdLUiweCc+2zjl6F9RpE/H0gOQDE/K5Q0IcUPD51RicbN3hBFlP
Jk3rXn3TbcKJChghhAgsD6Q8h0ZgMzejRZ4baM6zvnvOEeWihwggIM79SU+YLbtofC9i2z63voQl
qZzvdsVk1NJZcnRjmEBa6x1r+MeSRd6qKnNiG8riImiUOl5mP5he9q0Ne74RqerYW/Wnw7xoP/ke
LfQM3YQzhDjtADI5ScGz02eQaDSwfEQibg9ZyGZKqxIDlpSq4LbWG18ptQMyVDFLoPNkecx3HESg
TOO+OWlEUA3D5j5GOWEz5kbG/YyOpb06XfeLsTUQ1jTbOvWl63CWzz4Cbhv2PcAz44eXSYBUtBc7
yzVfpqa9dtCL11leMz5M0IdOnnawTxBD3NU+8MwO9WY+2quoxCgy/gZeJR4r75KhHaBj/icb46M0
w2NGS9SAoCwFhpWWfECrR1viVpV3zcr8BUXGpjYoSGkskr9WZPNOJWO+9QpbrNwCBlWnqJkbWH6p
icrSavCVGVulShDUzmMi6XsVqBoyBRM3DE69wI7YyQippK7P2SS+4QhjYg16Z1GfcJAH8atRQZkQ
E+4CcoxfvJxclznkPXoiQ+vcx9nBq6d4jfi3OQV6fGxHKa+QuzaBczSGfHgah8h9nRbLVsUYA23Q
yVNp+YIAozhaDuvUEa3Si1vOrABDW1M8+z9jMYcfM0NDzCD0RpgHtiyiNrmXz9cIOv4mnGT9s27U
2mjn/LceXA4pVO4sPMPPXgXtzfSGR2G47rE1xtuMye7AbA6fsxtRaZQwxVk3M+IAaLxyNaA4YWYe
eKvy72Rx1bWF8YbIUy40uIIgqOHitzDW9ARNWwdiMwxVcKSRAT5YeN2bPxQsOkgxC5KRUVtcomPu
a4GcME8Y+Kc0oOBwHCwHl0fhUDU2muSQiXY4rQ/r+SgQryfen4QEF7yaDc3TxzHoX8Fi0193s++q
ss3bmPxOOmrxDyYJVNEUul4QVw+IlrtC3dIYk1sBDbWMSdqxjfmbnBSqlcret8VAKVnsG6vH3kZJ
1MbHLlO3gJDjsIre1BCc8zN8PHzdXKVFRdYQa6+HuiPLbLGHDkmHEJOIbxT230sbL2uu97nB8CIf
aH+aI/2G+K81EdCOM2gbmAWjSLq1dQzHWLLwvogFH8kMw4oE7Vb/M7Pnv5Uc3hnrbDGa/IS7jTGw
GshNTWjrUlyLRXKfF2BjiL40zuymT2bn2X5w6ViZ5LLYUlDqT+XvpA/bc97Ef0Wdf7LqLfZmWpxq
x8PsY1/4gvyUI7I+J0ujdUdQpz0HNJ3G44C0QZIZsa774TmpzGAdjNlfKdpp1aSd+VTXBIKMGJOk
P1yNt9IbmmtYJN+6zhdPKBKJf/Yw0OgJeUxqN9YhUPqMk3hE5iQofcdEHiwstXgriTpTsw3rO0E1
yOXRPpFLcZipoAlOK6xTUgzktRjO/95bfnZ/KNkLUFble0Vs6yn0Ys4qClkQJ4piVzkZuqy8ti8V
A97JU0BAKUVxSDk1s3EXxZNyaLfoyf0GdoPcMbC2Z1zm4lyLFJhjW/oHSLgHh0b8mMoTMOElzAV9
nRfGnMWs0EzPMmzTMy0jdwdl5E3WQQgltTDQ3nb9sYIWbodBer7fOGGRfd27P5Taek0M1gRR1ZRo
0AtGsJRSBBlxmCaJ4pRyvzuEEuVCjkfCdN356BtobSujJmqU3TjFGj6eV9Ko7u32nLUXzxrPo6Od
QzBKisEFBOmmCaaDHkOOcqtLLZpErVpDNDv4HMwKYrBdwczqICz5bi03ZcREDXsAoY1k93ixKGjS
x/UFd1aNki15RCOcHzrDby5NKGAMzjQLdQFeotPYv1U6cxLJyLGNw8zftSjrzpy1Bqn1Fo793ip8
7zj2KBLCiGxnu3QOZYL82BbogMHS4NXowgAsejwaZ2fZm/f9er83hFiHY2vEKLd8UvebeHKugKl6
xFLDMgiCIUk1vI1C0+JnBWJNYUcH/E/raeyDsxN1H3WOHWImkbWMw3NdSEWxMYKxMIxjU/6CSEGK
xUjJh8ieznZqnkxsCqdgV/uZ3mW29WSHUhz9/pebIimjK/DLRf+7l814tZVlYX4wi/Wop6egoyHH
kiHCh0TAUAlC0w253gV9+hQkPQB62IuhRvWINwyWcUVCR1mAEwYcg9AIfFUVMaZjkjk28R5oUrju
FUmlJfzdaVKgUmzrNIaU+kE+NzuSXkbyhUb3idCHni9CaGynjFYDjqbugMC8CcMEq2Tv7ObJ2rqZ
UgdoKuPJ7kgp8ceRj7zqaMqErckCYnFPSCIjgEGzJMl7XASdFerl2/dXGKLbIuB+z0F/7irLbk7A
b6tjxKjGi/qAsW+zsPXp9sphOn3dWx7axWNsWmCNa6M5OctNsfxxa8fj2rNrVlA6VKe61N2JaiA2
szOS2ffEhZnlQMLfCsvKtpiEhmQNPtRbw3WG6spcf+4UGcRZFqCA8y12PZWUnXA6F2YPjqXDGeV3
wa0K2leBJOIsIo81Q0DNMzA7lfWlbgf3tZ0I9EJ9KE65uEZhf5Y5MG2zsxrG3AQQDprIx9KgnVcF
qXwJ0Yw1xUQrsJ53dIp3gR9NDTan+L2eXQKZtToYQ+a8iEkiw6qa36ZLy7tGKc5pjyZU3PvOoy7T
HaLEbzrS0zWoXC7mU9bvgiUfmxpOoD108ZiJjOBy7LTpBkUDR4oj20NqCOP7HLzfDcbSbbAk+kR0
QHQgfo4v+M24xazXfxAiMhw06hpaYNBTaQmmhxLHiJmUI7mOlr2DA3Cjoz9tEO42z16mn8uwzzCO
u8XLsKjPI8qQfWLb0ds86e8qtKYt0T/JyUg7+uktTW7eOfBXHSIMWRh4tVGmD13oKsbQnP1dcWUQ
28JMrbg4oZbCu2lxQSA0dGmWAtiRuM2QgGsr5TzqPXiZMn6gGfb2kLgIXnlS9EOOZjbIDSO8YyFi
UkTTqthyekL0SXdGEjm1lJJakAEYo4MjFnPN8SVPftpsa1X/smw35BKN1MBsgd12Wj+Wou/2FnHQ
sSqBcS5JIuE0mPSygXGqOI2OTm6IJ69FTB3xDkgOAF4QhLfE+S3wuLHT80tXimHfJktgBz4bY2xm
4hbQ75oiBRPhxTqmgKUTV7tV9pR0XniO0g6hcR9uEg6JdRwF+xngMjD2Jp7BatG7D7xUHDRk05VM
iIKYcAqiuiRrc4YEL+DPECNr+5/0zewnYTvFZY7M50r3SELlkBLDazpXGdk7Xwy/2OoW5yjpDL39
00PNL6y6PgtqD77YcU9T5WoEWXUi4CH8umnglJ3qGLwgjvM1XrmLw6Ro0zj9vHIUxXlbk09kuzEs
2IkYrvGWJ86wG4rRPX3dyNg7JTaDywSF706k32dm60cHLdKKBACbIvgjZEixNgv87eRRqdQlAY9O
PeX0qPIDh/qptLB7M4IgUNtHyaawTVJgxh4cwipBfm/HZ1qe8bmT4hcXf46SsDYZ/XFetj2up2jc
uVizHHC39uD9/bp22zEN2noA/99SNZzJZXHO93tkYvznXhyFT8Rpj/ugyH4wIHR3qe/gtlpulPnT
GHP/1Mb0MSpzNnBzGoIh8caKYuIoWIpwWIMAyGv8Qt7YQu931E6KB8fPrXPb99PFseL5cr83dSG2
f47GNdCxFJatw9zVoqou4ANiHDSRc2OxpnteWOG2sIjJ7GyGOWE0/ayg81NJAnn3a9//uhnsyT4S
cnRISvJEY0WMr5siBhqGUYI7XkQCE9wTZXXXtKC1h4iTCNZ5/M+fu8uGiqGJuPLn14o1z9lDDBDS
k2Hl0sgDM1hmZrG8/HPTkpRzmZtjOZfxVSF3SohM2YdO/6QaSoDakcWiIAN79383KvfCizsBhbGY
V/r299lU5zSZg8tECNA+9+bPoNboYUu4JX1AohTWQvZqUPanzM1hZGhUWXr+hb9oFTidwR61r7Q5
w0M+hfISL5uKsOo25SRPwzCE5wQzTBcl5HM5z3Woo2vG6RH1XnyMJyZecvkPmZwm1/vD8JC5NEzi
ePru5y5hB7Zf7ROa88h4GPAFVr7Np6a44NrtaDpN8TvruiW7srEeMbEau1whXDZdBZWvaiqgZ61z
swpF1GyW+y9hQaiISTPREPn8Qyv9Dvkw/aBXfXaZaTUxhjPsqu6xaof0k27ltJoqO3kzJxgfTWs4
W78x5rUNT3+fhYl1dmljjuEQw0sJg31aUGqQsUnQoNG2lxoZ2Qo7NecUZIDI0H8WaYXkFByhtvrf
aaO2yCPFr9LgKw2W2nyYmg4ss4WOq0nSJ6uj7cyx/5aE1Y5rOfm0euYjHbmmEQgAX9tzD609ZQ9S
gUfvvfqA4qo4O/K5FuIj6Ze0qBUXCuOH7LNbYxjeXw02i4gr85exnKw7b5pfiwk9cjQVa66yfDTQ
0+klZuYx6yJknW03b5AGwHKgPnw1mrwlaq/ofztUqmperA9x1V2baPgA1CKYuNRoSUyW5F1FOk9t
9ag68WkMXoEMWDuCWEeky0bgvBNLzzChwXfIeJpU0US479AN2/3AfiRezvLeTXSGTO1Lebj/FjkG
Le3Qi673v4VkdxrmKn7OZmW9Fenj/UlAVpJHx9GvzbJ9K8zxCxHZsb5vEPb+jOrLUduv5xq23nit
MA/3DfpOwUKjt5zL/W+1a58rFAhPScqBZk/7+09nBvKPTKee71vwQVPgaEqN1f2hAPy+r6KSj3l5
/4kmQDRWDJ3vv0UISw+H7vjl/nJC11d3DFvswa16ZyJ1f1I6us4j/LzH/7wHlsIUN+Lrl9EQRwdw
hcnX+0+hLG0i2sCH+8vpQaLmQUx3uW9pJOsZcnuMgZU98fX+giZ5Sit5uz+qlC4uyOJZwi3PcCez
OKSjxSh3+Sw80RDaOM7G/v6QOkTAyg7k+f5anvAeG2HbXzsdNEcux+49lpF6ImEFTRdbAHUwkEGO
Tuf+cPIxWd93yf0hw/FqG+huCUzm1W2XYXwiB2yDy9+GLdOyuuq+tm+UuHWa6L0uUucJSO/Xc+xp
di+zgxn4voWiSK1DXiKl7qseAYTonAtUTm9TI7hhkZb9TlpEisyjm2czZS/pqX+/PwLIe6mlwSpc
9jwhHh68jrTqStGGkXlpv/lN9Jg4XvBgBpHzBuHlGMW/M0Uczf3Xjh8/kT7ifj3yI/Mpoev54MSm
/cYkmvRMPX/9ruPfIg6h/3okhu4FKkv39cxCixeba87X75pxesUoUXw9Suf8zRqK9OsNGCCoPHOK
vn7n1917Ms7BzS/QRRUOMSRxFO+DwZkeMCNEmyasGwycPHTpxoN4UXuzmv4Ymeoe0yx4Qot/yp0a
rYkODlrZxs0yEqb08WAeWlIHH5i6KtYdi7XMJDabwtHbTlHbPPQ4/s9+ZBxNd+GocBpat03bPWiz
knBgjKNtvdMKsB6SsM83DLzCDZjhESX1TZRMypUfJoe4wRQNKu1SFcGbETGWl2YWIANdotVrL61P
YaCf3WqotpLFMadpSdgt/w3zePfolOLdm3v3lpeZd9BF+nl/dL9JRz/deQ1q4dx0prNbTVQWAWsl
l1F9VFfmyYi8E64L8xZ1wrw56ZBci/KhGBF5OJhcWfpuA6BWLAgCnDsj/3xiI0Opa0EX0/eWIU0i
19bdap947s1C/jlas30JqhyPeuQTlMHwVePgZRTBVTcOFK1AGjirtnfJqUwz96bj2d87+EJX94et
9pybK8lfdcZrnAEeyqrIWZUYlChwsFMAYPNvdkZ2eZtZ+wBt5plkg+BgxP6Hs7wVP+m92/3e/cZj
FxV0Q4+KKpb+WQWJacDBVaH6ue+nFtDuKaZwhNzp3u4/ihQz385s1U4kvLusRY7VFQwJ80lHiLsT
d23KIMdBjYV9VbmYCqoZR0tg+/EumcEmDX2iMCyb43pou/EhE0W468wUHXv03NHtucrlXd6Phfu9
TNJa82jKb+4P7Wj8xdzKPkxWIm7Mwy/VaPYHTVEbuBEyXUzmD3Zo4mvt9Sn1suo4qoo5aIorDcgs
rhHM7IhwKdzs8DZN8UTcCVniZImQclmTGhQBOJjqVl5mKn3rycgqdXSE+GEMDcQmja4q1i1y0PvN
Yr6gsMh2Jr4pqpl+z/wVEtoAMJvRzR8/gETR9yx20xhjVh6g9x7b+FKozCLmzzjU+CVmZcRb26oM
xL2Td2Vty1L6UlLB7sk7ApVhwp6h6mM9IwF9DjmkIjg2UUuWAj7jXDU/h8K9xfMSMFy8Q59YFb0P
7aUP9gQ3ndIiOtEVgZtaNWehn7BsEBSVureIfgsTuemmC4YpSJ4kJ/mwOJlWUZ7MWM5cQv7vMcyu
8vTPw8jtJ82kuQyyVZ1O07+fai9///XD+6Y6WIPoIZdNoQ3DADcoGwnw1zP+a7v3P7hvgGsuZdV/
/frfL/t13y1ztvXP0/79CjZHSHv+96v9s/n7PQt5Tnv+939xf+n77+43X+/xv9/Pv1/ZvO+nf/7i
/m9+veT9h//6579e5//th6+t/feTv7ZoghOZBwsxEHmoLRQIMrf6iLiL9Kmnm33+180UPCZmtYyp
/4xtcp0aE4O+Ln7Tiu5PrdVnWKswu9WNdaYaClm8kuHq+OI02w++L+pz7c71uSeeZBgxKxWIrERV
7JSO6vOw3FSTU52LOvpLa3PY+fWyxMyNv8myECOdT+xgeX8LReGeRTa65wBboDX0lGmzk58QXDFr
+BhjrhJ1VySwMewL69pg3TXYIseox5O4zNzRT5+hFiFCzYOLzEV01lkWn4O6ZvoQpIhgTSslU8rw
VtDK88v9pnSIVK2nJl/nqCDOKYFj65kaaOMvy02T5EqmeLhCapm8Z1MHcQIl/tVskY6gOdnZHcHx
c+cSe0+6l9Tpfp57UpcWmRiNgFNTMyou5xadohFyrWzOoai/4TJGXjxl09GQBs0e6zP3DHEaOa8/
6HQ64K/tdpmX7bRrluuOi1SSDsjkHfXaJenRngDd+8WMFTlBq5ir753rmMe5viIBcA4YGLeZal6w
WGYIF89QbZlsxmX+HmcPLa1SkprlL6kTepStSf6vwJUbs5i7BgnqqXR5t8TqGNvYdt9LD61C2Zt7
27afXSHLpQP31hRlsfcMhr5G0KxFJ+ttZhq42htxkRFIwZC6Y/LifUO76tLb/jvmse5k98FvxXiN
6mCZ6WQMv5t0U7cQE1zDkevKuQ7Lel4aSNOa4cIsXi7k9rHUdMI4Ir0EqrBt93C8YKdhEMkfUgBT
21mizKcLhp+NqQYTv36NmAB9/tC/urrKdgGN8oUocm17NGeB98sch3EncJZKFkAnxQW8Wa6TuY3b
barV9ZzGTvzYDUgphBVUxwT5y9iQ+Olb2UsnkHeP2GdCVkabAVEOrj7nmGNCBGC/NSPPPHQdWcZd
RxR1lP+ZW7fbQt1D7zfoI1Wp8xhpQXsZ5rRDuhyoyZcoKsU6g9v2hosbI6uxBr1jndHl0MCO1A93
+dFIBi2W8ptbbCiOqkQP7wA1A7Sxjb836Y86I9QdrBzDFcr7uczb6NHGLinGuN/bVE5SZo8IbKZ9
WfEXrsFCriWGL42953wBD+FA/SjblCEXcvtDQhr7P9/wsPDpj+qUTnA6nQyMuJH7QC+7fxUVC2tm
Sli9mPs49UJizLwjMYz5Me/Rp/szH2xN2zb0e07NdpGudZpILu2GxVcNgWg+lUcw/PqIYwOf+cQ3
P+uCHv8iQ0MmBk5aVHzT5LTqyuCQRYxFjHm293JK/hQlFpww1Et3H//enFXBBur+2fDdix9bZCzh
jU6DKDl1efdS9zhdfPYYonoTFSaogkXyvcZ5vxZGz+Snzb6XbY25IGC2LVWPDR9gqnLd58SX3T70
s8e4Ed6qU1EHvo2OIjpDb85sAs82Q08nLw3VsXSnfCdRq4+i9bECe+jpXUU8s5c8EKxFa4RQL+m/
mQ2VsMIUToPOvzAPwg2ocJSPhC3xPSiv+OHRcebWa9tWeslnxxBmAmPLnXjnDDkHZmX+Gdr0I1XW
N9BbeV7JdQozZG1BozNx3u+V8RSOwWPboeVdvHADRvUVBccnUe1q04IcOo6wPOTSO/DYWdqake1b
LBThnMs6u2RxDkvWrF4RDyIDtqNPUqMo0vz5V5O4UMkai7A/2Vymzr0mUc0+9YlLtXCG7XO/+osF
p72RxtreStFl+7asOZUq20VRzCsp+uMc3ou4LPVBxfhnOuQeiKYRAoMVPsRp8z1z0MkLz+ekUrcH
VbhgD4UHroR24naQ/nvQJS+Zj5netW06h4H7XBI8AOfKpgs5IUZMO8wbCCVncqHWURl4F0Bmdo+D
n9OKs5Zxa2HtIxqqK4mhcwWsqlp/2vVvXWE1VvXBmyu1LrNpN3Q47zBli2tQ01hrZiXWXTKcTAwF
25QvA7IzjCOTILFg6n13mbdfMoCS6BMEhELLVtvWah9b+g0HxgJbqJNrRptiH6jJPjsec6Jx/ihl
frDrCml5Iexzx2FNZzmK6egaEOPDtyAHozL3+hLHwa7Ma+OsQOOuwsxgKZwnap945dV3HwdfTFxo
3fMEF1k6CBQYDQ9T3Fzlkf50+ax9jaMrHrayAv1H34rpn6uZO3noJ0KbNOQ0xk0yBizep99mj1I4
CIXBfvvW65aQgiihTE9oTQs7V5sh5SyIPHB8atNubQSwCnVqPgD43dtxMTzCWijQImiSM7vgmLXR
fNQ+V53WGSCiZyJFDXIYfKrxsEWcYUCA5kMdXyq/Hw8ZLbuVhOR/7BznKgYc9tnY9aigzAtQ1/Tg
c5pzG8s+jJomrahAMlXtIY+qx2iq62Ph9Q+QWZjqm+ZmJC5t64fhd7/tJ7CU5s8gG9GOTOOSfqFv
Wdx1h1qaF4gr24oUkg2xFh2R96wS3Zo+2yQIj3NxmgTFJ6LFap2UqbPui194krl+9R2/QQ4XEXND
YiUzveSZBJRXmU3VXg7O61RCW40yb9MIQMJ1kxe7tPso1Vid6fLHlAJqHTdp+zcSFFuOaR6LCcUi
AXdL/KWoH2eWe0dPdx2TdotBqeHkSEULpGq1zG58dTmw4ASUf1S80D7daaJLNH30QiDbaujCpq5K
Kd5EBBO1AmI39Wi0cz6Asq/9bZqYRzuDqGFm1juWhQ8QeQQGk58OvOpEVFW6F2XVAhzv8WqRdrZu
DX8dJP4bCu/8HGm655EmRLsNyEDTPS0xZftonL2iR0T4hCpmsYloTPQp9sE0s3c0fQhbRs5J7H0I
99T1NorM0V0u1TV1Fn2s0bgrMIwnaPjBNjJ0sjW9K27XcJqNrRjLAFc3CHIn8pdZX/SMPvS7aZbR
kxqqn2aFPSJz3hpMAjRVDYhWCH1kmEXrPkEw6CIvWDcjPluyFet9zaRjAsL3Wvfpm2LGvPbyOkMZ
j5sT8+yL5XUJbVNwPYWXj9uCPdAMebnLl6oj9bZGuQQz48XdZ1QsWaJRaszpugLBfEDQQ3d8wCya
Vo7YuXr4GY0OkQWQ+nBRB8XWwTHopck+nOunpIH5IdzmUflOeZ7LCakvvcBuYMI/0TIcCqjo2tAH
5dacBIvfczsbB7vw9xoSA5hNGYHsxgNDejmzweJAu48OV0gybW/2J7+O6j08mCdGZv5K6/yHXmpe
33lHQ/SsyXyhGSggx7acIVTg3/ys+xiEVaGcxVjmMxWcMQ9oeOEv00XN0z0t59W0qnZPGKAHEb07
Ytu3Dh62IhjuFBJYH/8EVUeaidXestnpX4ZEbgDP7zK8qz86OOgWdFZ7HnA/jBg8q0VsOQeZtavb
Lr94r9JrsCb6mU1WhNFs6DeUUT/uJ7cyNi4N8yT3icU0shJVHDLeRajqDhiFDGW82WOA4B1VyUgf
n2h3PLKdDWAvKdaBWy9ZVOJmR8WvcNDo6Hz5+j/UnVlv3Eyapf9Ko+5Z4L4MUH2RSeaeytRu6yYg
eeEa3Blcfv089NdoVBUwPZjLAQoF+JNsyxIZ8S7nPKdoyp/9Yv/KVt2S5yQa62tuhFQmUUVW05ZM
5HFDJspdQ9UVjsYQh5qPSphxzcNYT8h/YQsXZukfp1HXQl71vuO6YPFpWqzQYbBNeLIif2hzgjX6
s6VPt6qrWRMWa02gpQencU7kFD2vPfROz8YmnDv8erKBkW06BhV2TdBKeUMBtmKYB8IxLegsSGVm
e8QnCW6J+odcG01Wc6RbUCJnwbsCw7IJNR29DvhhNrtGt+4Gy9VXN+9RDcionkS5z0umeiVgdtPQ
kVp9G+3Ki5JCPhsBSxWdouhSmdXWAkw6kXAceZgqtk3pj1fLVvdmlfQnLV5fe7CPQ00iL0iRiPx2
/zy64/MEl2rDvNE912SnheAvn9Oeba6Jqlr31ZMm411TFCJCkT2tqHyogK48UbdfVT+glk0GvGuq
6bauE1esM3FhDUFklmXzyqkMyBW4iW2j69Dd5S7K9gpP1AoRMl2DjAKgrVc/vY0BOG0RkHvlj2aN
9cKAj99zbG5cRV1rfRJVlG76fnbo7jDd9B5xtZX83uf66iD4JZBLHuqYyLUxqzd87ahRR67AYbAv
YkzeVe5o5IZjhXJkoIeqnlt4U29LSVq4UC47dEt4D5XtfdRzlkaOgH/Oam+lKy3m1RNAP9RrE6z5
nArCwOCORy7sX1NDqzGTH7Nluop9d6W9Bbmsj01uJLtgkpdMog0nX+1YL9zf7topNRgM2i4WKGdH
favrGIsX1/oaDa/YBCR0wQHtybGBopKSAy2NHu2Zp1hG1sYnJtQA4FiAZroLzmOPcwYKdfFUAv4o
aj07pXk2YV4if7RHrtQJMT4jVOEZ5OahSRRPfbYndJjN5oB1SvIvZ9Sgwzgyd4ywWqA3/KcqHu4I
7LCWtc/Km6ojW0tilzLP+nC5LzrpO3fG2k++GOSD3Ykb6V2bWJvTlxKZwIZMV3EUwORQGZuQNbEp
+G/Mu/RIucxF0FksFyql90yH7ZBa02veEelj49izMr88uoghznW+k743M+0wEeCKvNibpbyh6OtP
ySQfVctMw/BUfSotOJ6O/2QqBddkzYsdmadsUs+yIohb3gmLizywjTxowlZAKUqa+9IbL2ED7fFs
oU1zwB8R8HKqBGat2NIe+lYrcAcTh6ri+WAu/q43poPlTc1xtGD7gGJziFPIvk1immhfFFsPu6c9
Nk9GZsE9oCIjyjhPBSOItL0Wnt/soHywUMuxRiOtUFUNaidFB5zR/E45gkFTCIRHFIMNu1uPGHQU
0kzyJ+ScXol92IPWw5+3UPjwvgHsI3xMo9ApNVr1kQPRNJKDbrzaknjrCfjdpjtr/vKh6UZNDoD3
mqvqa1qVZq1AmunDoxzBtG1dv3+qvOXdIVctc/hCcRM9VFL/lUOKI6YLvFAaYxifQT/pS3NjkIm/
a7Re0DmBUFsniktBHr2WwitmZB7aCXcGhZ6IYCUC4YHbSlNnX3k5grCabbAPoBYEQUC1YYHXRLsb
cOJvEOwBpSpxXTQNd2EflqBkdnlej8Qwd/2xmZFPo7Ji4tGZqD9QvZ3NZNnxSvRXA7by1swZGpUl
NcoCMdBcIP+ysY+DpYnStr9qYOlDzUl/NX1eR6CvKoweGGDK2oSvRMoYi6xxV2nOp/SbQ+VMfZSZ
rc3wRQV7KVB6GhPs5k643zJJzYgeh5RyN8PpkFnnTiFqYF4a6Q0nrtd/xx18Jz2jf+mbFaviCOKy
6TgoM42n0i/3cy4fiHPqLtjgl43sLOixvntbBhPoMmKpvFP4ctDG5vHH5ABlRppaYmALUXsYG6rF
B8KBKemrdWcuybswlMYOc8SaNo5YW7qJOWQhfqHNqA68FI8yFa8Qd62ISOqXqnYUIkaY6pa1hmCu
qnqvqSBQVxZqeTcPScs+oz0nB1AzPluzPS5LMBG0QbaEMMEf9Hl85ka3QWMZY0jXD/WHV3A05B7c
Ydpmj1hK0t0WkdEc+kMnHhGq82YOPctz2YSlwvIiEvQlSS5P0Ob0M5fwIRWxiLylOmaDK8O5FY+a
ZX02A4CDBaE3PgQ4ockvWhdx1qEobbNTni0GAuThOLSDtjMRSseao3aATzuk8sttnASa+bZdeQoE
dveeB0220z9idNu7Jeu+B9WljZEblYu1INUnqx0pthFSwgI8QECxV3H1SgWEGn/uPrgA63tv8tZD
6rg65NbsOlZYBy2GT245TBlb7lSbi/feIdrdtHAUQ1LZqm3vXgII0NFAQvk2tSuKes99K/L6amVu
9lDzU9fdyTjrWE3gYvd7qBEum5mRjQDkxR4A6jZxgbu1HsZH8jAxOQ/2qV/AX3lBLpAFr8gLYe4S
F+WASkhQZuNzx22t7UiXrtAlbggpsHdihWTZJkS+bqbTmHUB2WtKzTsmE1aiaITsFSd26NbMEdfM
ECwJW4TKYeiSm7YZCWRAcMpQv6vKRRLge4Dq25uw6X2qIYaMJyHh2BCtRg9bWVU3r3nKmslw6vlE
DiLvb29FQUatLWeQbJky0VV46MIZnCJpf4upGN+osQ7Kn76AsFASu/YhU+s+d2j8M7up5d2TpA7k
cnxBHe3cWwvipK+Wd5ZVJM0UKCr+fFZdy4Qkzzo9kQgzv+sGclOomE+1oRXPhaEf/vymyUTuFrDS
3v75rO59KcgCIX2v4f5dxrfKw4kecNadzPWXCoHRZgBqeF20eHqzNOfS21Z/kazmqVKzt4mFdBDn
7/Hiaw+mrv/UGeO91x56n6TgHPnzQVaPWdQLKz/8+ahLLvqma/rh2qNnfrXmejME3G+jxqhwUMGr
SEdWn772DJYleOUyL2L9CN+meppjd2RFxqO9kAmVu8ur7JV/FHgxaVBJx4mxW0ZtB08WFwZoHyhe
wH5xQ9iIJJEg6F/B6HGoZBm0sd67pfnyOovWfMsMRJNd1pQMv6gzKJ7yrR/n8LYK7i1LcS6luiI+
SNb9rnOAmPvlwKfUvHqFDw9yNvP6hy0w6nODfTDuM8CXjieNDcmbrmML0NoNYPLPtEC86QwjMHlG
2SRzWk9S1z654YNN0oBb0gb3oXMdzgamvRRLjbmvub92jncZVKeHjCvPsdu00VTZ+rsV0PJUpceR
0AKH/FMDqZzaAzw7WS252vl9Vz9DZT4ReaUfXYkN1ZqD5FD6oMu6vNHep+yhMoY3NJjavYNr+LR0
3Oci+KVTX7JnpiLksWhwc2Pideg53mfng7Ksispy9A6xnxc7UiuJTFQH9GYdst+B7nOZaK0ovlPu
KWdCyufVah+nbNJLKzkiOkCvtI6Ba42DsQ8egtW56oq7HjTsHVLB6gAmYdIA2lUJ41lzFDcS6sU3
SySwKAIGja4FbarvTfyNg0fhAg617YCAVfWYbNrMnE6tu6J/jRyqbYUdbUrnvRoT5LhKBYSROv67
KIe9YY7xwZ7hbiVjjkNDz6ZIQ8Tx3vnGt5Q5e4bT5TDOtvvSocHbtSDfolxrpxAfG2IwB2UsOYkb
E2n/HtvT/DI4sMWFu/jkviQYi0svJbxrCo68pvUWFgf79eHSpC567xDx9GdhK3GDd8uqgYPxSILR
G/wGoj7o52Faucvj4KvP2mM7UzbtGcGnfkH5pDMio0ts1WLvJUBInAtIrpB4qkOD/SCzY3nteJ95
hOEhGepgpU7kcJn/WHLD2ZQKRZpVMO3UJkRPujaPO5ehyGvay99ubXg/65YSMSiDD9OH7O75vPml
C5cmrwGsjIkPykct30fUYlqhGV9IFnZ+y23bj6viKLH9FzO9zakVjvg83zpb6++ZbnP49jB6yfYC
CiDTW9lkrzGJbq/tMvW3FvXJ5My/KEDiK4lU/UuxbZfhrJVac52DnpGFVZ8dORkXeBpNWRu3AIob
RrHm/uf/VE7qBQbZGKFF9e5KvTyPJtOcscaClJkVMT2rfwlScTjZln3FhA+tqxflznY9Qu5y6UMG
D2BLuTrU6OluWpTUhq8oyVJxrfr+q4SbPNXfMPN8ICmCee8U5XHqTgaQ9W3HdR/GBXzJpPKOTrqf
B2Z1yTqWnoR1b52BNV/mvKuYUerUWje9HWiFiKzcDaiGxoFFutPRBpEJizYPpRg7wYKYOPtFJcX6
wvvjSQU2PuE6ip3Oh1Mb1RQ027Kujs00XpmEohCaCXKakVKYHMUKqwM1F+OQmmFWzxkx2bO8BAkd
YMNTeUDQzr9VLT6QfyhvYhkdpjUgssil/1lnlAKOD10lF+YN088AmmoEwDgO+mktPI0kcJi9lNNV
mxThfNWjAoJODIUzHS1j1x10pBx7dwS6W0t6iYDRJIlZVmQj53bH11GNxb4Ah8CAHOGJXzzapUs5
R3HiBD0vFfMZGSBIkkYX5rn322HLcLUNvqOejfoDSxfH/YKwiLUnjTx6YN/TkX23ztVkS73FiYvE
vGm3ijaxlxQ0up5/xU18qNqluzf4BRPBBThl+JAzkHEkx3f+Y+VX3U/PJ24ECo4Ig24uj3GqNlwo
gv2uXJc9WIIFopkomIOvtFWsrHUuNU0q+wHZ1NuYsYl7AGnmv7K9tpbqO4ZA63Gpnc+Jybs/lzU0
oJ7VAfKYneX29DcLWN2g3nIPpVdvUObVVaekxgKiUi9GGvmLcQUs6hqh8Vg5R2QTW9sZeSiqZ71x
IbI6XgBWzSruxjREWgcJGhpWTMxURT/uBvslJchAwD49jUUtj8yOy4ucpLHPHSUfHMErXsyS98mL
d2wcKdNcfjY2cazWoKltK+mQCCCmJ+rIVXA97+zaCxadHk2KKO32AQ0rEnKvAceD1N1DNrORveiv
dq4dZW7GW49Z3yaQQx1Nav7JiB4qtSIJC+X6b/KCoceZGP6bclWUZ/gZoanuXNKlNg3CO7q/7J06
Hv4yzsyNzCHB0ORyUeVs8+s5bA0mwvQOV150c6+RJlx0ZncI1giTBqzpGg2zy3wwTcFigtzm0lkc
FbG9ezOqQAJuYNCV1U4SUr2kh5RKh0Bc0MqV9hN6bF1jaOx0VqgIb29Nb1TUHtPAEHOcIwHWhiFZ
U91ae1VkI9EGjgCVxifEYVtkAXn1mSLNd6pOkhl3wSNOG6aA5XS6ebOZZ7LadtBBdYTjAUfKe+KA
Z+DUAK1v2ODYJHF7AP2OiBTpWYQMMEW8+jctMz5aR+IC1Gka0Azde9ke83JxUdQQeGRBCyHTJ4VK
G8FNido+f/KDeiSjYEeScRvl0OfYOxCt1EhAicRQh0Y+3ZJ1b4Hb3DxgKfkOrlTxMwfCbEvsHWjn
tf0/ZaTe/wpw/49ykPcKlE/3j78Z1t/+Odfds3yy1g3DQEBqOLptWCYf/6fQUVK++aaJkm6/IXlr
8hid9vYFZksR0lj5O3gt83ZQ/sEe8fbSY+84R9fRHJ7/1leX/8uXY68hp399mcef//jbn68H0Z5t
GqZjO4bp+v/69dSumQfSKLlQQJMCKVl/wGi4Q+gfV56pJxGYzr3W85xr58ZCkbY0I0I3WOHIA4x7
d9DewORnJzFpb8Q2203FNVEatx427wbtGAMOzTmIdvoqBDMCdmhhl3WPnsiuUC0LjklMr0oQ4RZo
3UfLGLjpf/NwfPYVlNfCka/eMN7kRHdhDOWt9HnjZQYnTuhPoh2nXaaRlyqG74j5B5BxWnkqdful
cEr9XMTtu9VbM6jN7mxbTJCN5sZIu+FpYfDsQTnYOjIG4Iqw95o7z5pBT5oyeQvb2PmuyzcVdwbW
B6ouq5zvQZkxWmwdKzJMJkJmbT+57OvGAnVBMErIb7L81mjDCaEbAQu4OiJsKk9zVUYe1U6TzTrV
C0OLorjLZbEx7S2MIVZiegdsxSMEByiN85CXJSPfCYZgjmWU9Yx+APa6rcb0zRJLFaW431CcVC71
Vxf52cCrWVPFOK48OKubI9aSD4GEkIzH7gdErFvheRN8oVbfKWuMhFNAnmm4Xt3ZekRTf7TjjiZE
ouKpnSC0ZHA3Z/ddIcDcFVZ8TKzcYY1j5Dt6iucyt4+23oMKFvmHx/IIrirsutWsixmHAZoDUdt1
m99MlBSOnTLsS+fBqSZWQvZ4aUlUj0fyKXLp5MdpvRkhym9Y68Tb//nxtvV/f7p9pJyG7QaOoZs6
vdW/Pt1oFIVR+glnr4/tk/UfX0U7P4ED20+iq48DMfDHhkO4wHy4b0ndBPoy7Fov2day/Y5/90np
wVnTcFvrtXrw9PgyoIxip2j0W28UAGhg31BByY3NTndrMHHFCQkh0I4RZbOcxp7HSG1eivQhf5li
wwhr5bjhsDq/Xc3GeOp7VA2QUinJMvRB4qvBMLP78534r5jo/zp4yI3+Mf2vHxUD8DRO+n/75X++
VJL//YmW/u/P+dff8Z/X9EdbddXv/n/8rP+fQqzJj/4/Z1hvfhWf7dCRWP0nEHs9EU1+w1/51Zb5
d5YKXuARREXqjOHz8PyVX21afzc83+I/c/17FpbD/86vdlw+ZHislW3OdyvQ3b/9R1cNffKPvznG
302H0GvPtD3LsG3H+n/Jr/YM69/yq3X0FJbvkIcdGHwQrsS/PtywnUF38veETGxNIger4jmpVyrg
gNh9rZKs0Y4PGHtx8Gnlo1eYP5Z0DJjpMEtCsHvuTUBpk0KTPhiteS6ozUTKwWFhfJVMUHcwJxjg
PGutjzd81A4+swtKnXsxuxDrgifT8td0S3gbskyw9KbnGZA700vWWYujfQ0WdXVcfqGjOk2LCsuK
eiuYhRe6XYW8bPKeO/TuUVMxSx5rlh7s9QTSkXXJYaEiynSxJS4A7XZpRtqI+tQzunczyJIdZSLc
J++t8in/R9k3Ud+UmLxn7MI5jZgVf5QEX4k+VlHhqZ/N48Iwddt19BEm933lZHvAKWLfhw7AYQNZ
QicH1oNAYhone51bkAvlF5cK40CLVtshZ8EhshnJYASxjyAai0isKjhZYzpAFCKtaxitw4Lda93p
hgFdOnjhXabkW+8S+Ovjh4C1E/W6vY8hv7I6IJMsGJcTOkt2ytl8iivIpWr5kbsgSgL/V0pQX8h+
zt4mertRodGD6WPIehzr6n39iVAt/7ZL5pRqWiDb2empjQnTib3xw/bPlmnqkabeSmP5/U3XenvV
XEOZxnk04xyqRhANCFamgYVa3d1b38VYZzJx7OmWV+pvoLWXSo8YAjb7JqmZYbPEp2OZzm9SsYot
DdVtCfcMZ097WeAYbRsWWHBwvAFw/zyyqfXc8V249dNUiTPCbBHa+kIKbze9lBIqSer2xIOO3Ika
2g78gL7VXRLJJH5wPvHSEwvYNqc1IZpyQ50Df1Tbeqq5vDPtbk38LAiRT1m2xhsZb8dAOKcYG8Gm
kP4VzieqweSBxJlgz2J4QZuIzjQNpxTtTDrG/h516I9aEGy8hlGJdPli53+TMxlTZBB7l76SX7Xj
gu9N7qRIZdu+gT8XNxgToT/E4dQmkfBsDxEaf7tp9HteuVPjcRMMkhZIBKQyFDaDXNI4N6NGQnk8
vPmCTM+EDBREps53S/jfDJ62fdpwdy5aAQev/jR02Mpt9mMwjvOc/YRypba5Hb+2fj4QZZ6+wOMP
sMhaGs+Lf0kDE16uiwk5Hqm5E/AnW8YdwHnpBgwHT2VGSNVjl/QHrQAMBtKp2tbzm+GwfWoJStwv
mHw35CQmNm899+YSdRCVmVA5Szjq6Q+GpQnzPWg1KtfNnTa7Pxgz+OeANuPsfsxeal/UME4wT8tI
GMp8aDoI4eaiEfM+66E+NowDqlOV1freMpnUSuCaUveaR9y0vZtW9xZ1V0RjAam+JLmjZwyyGCX9
NkWOU3NLZwj1tj1jLrA2ziP7+ZaVGls5rcp2zWy96O487gmtd8BK+M86XYdr3aC4bkAtkKOlRUvl
gGeqf+OtY+Y2G5fpLysHjdZiv+NWYM3ZMY9hwHDGdce1PY8v+N9e5x4QuF05X+myAFR14ADZGglk
5vitDkr3DLveOXPkd0ySyM8hcBJpmYUimwf2iJmREKUxmE5zZrD/hkCVW2Rq1CtrWsezHzooLWFX
P9YB1NJFGfIGNWqXmDGMdDmj6Y3Jasv5gkAc6FDdfjsNNIGaOFDpErxeimzYNeO1rWAVOxW+saKH
6aQl1IRJbTbbesjfm/XRLdMGt472GSPUYyFVnpFAYZweSTpULN8NjwxpJlIHwLOR7haEwTuM9fKM
cY7RviT2rtNdtdcqCWHkkeTdescPxNJZPWXi1xiA/VUFiKHa6enUgxbwXCJ2Bp/B4oZhgJF4hyr2
z9jboTFNNXsLqMPbpba++UELjjRbxJ4YETfGKS5fdItYQaM9eQEnd4G9PnTYv/pL8qONAf3q0/I+
ovSCHkGXzKAWbfuxQkUNzT21o6RdjhZ6i41jtM5GjRi6raJCgt5+pBnLKEw98972h/elmt5nFOTR
4Og1D02xHVo/nMzG5JUOSHXr4mLHxvJdH2u+B0Gza7J42CQl63o4PBGr0LcYl9NZMJovMIBjLNEe
KmXWT3OBUx13ZeIV44NvGk80+yfJjxZ+8WbxJcN0yXDhqyaSb98tDpCtrOFr0Jjax2QHH72hOgBB
uUFAdu+B4f5MiwjvlXf0+VEzjZdXKYLPbkEtjKkKCDWLDQKCOBpss75B8GO+3+RvTYetK2awdm4s
69BVI/i+GUGZ86UwyG0F70a5oBkKMn4l90G9+vxU+a3w8OFlEES6oPUjJyi4IDiA7GUmpCwb9QjA
y9U0S2/vABkfPGwFlWAtn/nzjkgvTsAZYguzsi+5Jwi8/8oDlqAA0W2kMfKZmRcyaDybDdZkrl6X
hZvPnh113hJaZnypVVsfqw+NB+A8GmobWwWJpKJxiE/TEdGSGzQQjWiLWN6HoNt7QWHsY0cuoT0n
P0Y0AFtD83+5viO2KO5gb9Qm2SPDAQi8t4e/8V20SG/NenrkfoPzYxEBWiLRhoo2IEdXeR+NJGrH
NO6hcPUdN3J3WnCTMenyIIHxAjfo5r28OU7G+KvOkNMOs9e/LI31hFhy3ji6kPs4bmGRVoDpU8e4
lh70Vt1NvmXIHavEhdvcYKLEHIosMPlNstfGH4sPZRoXlXIn02PFUe1Up6BW1VW6ArVfhsHPMIAn
JUh1uxyKdWsVSdiY4oevyXmHvFCdBUqebTdWhKQCBzZi8yfn3ffVt4edoEJjCEUZ/FJoej3JYoQl
N5geqraCUA+YD1rIfDLqccAllvR7CwL7RidVPeyQ/IDy774ZI2d0leZYu5QkmKd8qn1AaJO1sCfT
470ByPHusyNhGCWx/MWIigJlmogmRz69q4uoLnGWJ4RTwIfBSrKqAPjKYjSYD6Ni3p7j7dg6mn5j
EqnD7mWWoyF6H9hdz/kqbLUHCHQz8VHDPceddii7ADMMhZ1cP8zY+feUk1Uf0HsP2cryK6ej7UG9
sk1n2vVJ04TCgoe8aAlTbsh2u2x2qRsWb8MuwiUSA3MmrS1I1xel2nkXe6sc8Q/gDCUcf7402J2z
0JrRwTyWUwCgwic0yHf1JQT08TlYE0yxTJe7OBuGTerWKvImBhB+TNpPRzIs6Igck+KAmBJbxFTf
igGkHcUZ8Td5R1JBdiAykTgjq9gR9dtdgliPGoc8DgCmV91KmRAVaXIfXYc1C913aicdASJscYmM
Oi0zBOEJgXY0NMhkmsTD2j8U7NC8OXLISdukqv/RxQ5RvpBvUuCrGyZStLMNqU81mA0UA4nHpxLc
gNpvYy2zOi71y8w9v2V7boIw2VklxeBEDNS8EKHurjcMyKHfjTbex7y8xK17CwCJoZZ/6ET9NbId
QogTusPnmHtLxCt+1Cw4cpPn4AqRHj+ub352XVIh8FWM/IgT0CQV8UVBysFKOAGq2oQrAb8+h15P
VJrG3G0zTJ+E2TMJSbXDAqQ5KgP+AbYYo6JZPgojVefpxZ4bxtwZgBB/cB7ZCEW1nzRY5Ili6tP5
cUSJvkEeAjshY/PsPAF8mncd8NVTPQxuJNPxq61qEkZNIuusHiWN0kvm8yAh9XJqo7RnEOpJIkJ7
vwU/2X9ruyRnjNSbuzGDv1iR/LoImJO0jIepqw/J5B+1NVrTnEEJjYkbXPM9fj5Bvm09RVnc3EsQ
yncD3tgWNxOycUpjVKrlCUpChyjYgA4bU4di5dmYlW/iK5DMyGHp9xMLLb9u91Xeq+3SaekFI+5R
S5yMnCGWTW2x8hFRr3hLWiCKKW8DxMKdrrC6L6sxAgnBvo7zMWzhJu0nnrgWNcCqYNvq7F1D3SLl
YVHpvBUyeVj86ZJOZEJYjB03LWrDK95aYtGW3WyxmRe+x9PhNR+tyFAPFS1mOj94QJeBncmsW2T7
4Kg8b7kof47J/pA/HG85TUCOQESlVTRg2O1Yl/uCcXVJ/EC/+qdnKNKxrT2Tyvgu4nyI9AArwjLk
X1k3hbPDA6S7yFYxFURWTxuWqWY/xO2rJKJuF/ujtfEnC5U6fUG4MOkOacdyGI5CHVg23Uo7Z/vZ
zWtUkHH24Jc1SzM+Ia5hOt2j1G5MopIYcLGQ6t/bVbUP5fNzaDHu2jyOsmzIenYwd0854pne719k
pU9HUJ1u21UH6i90GStlw9T6UL6QD05cw+JQe5L5i4f2sXbBgiRkGWyUph7YHKg0QERNT79Z5uYl
K3jvS3lypvjdbIFgoUHxIteiB46RgMLwl2EOyQ8uQkP5FPrmMux7n+IWAChdrC8PhnD3bo76hkzF
16BO+Il31XY0vZ+aQ4ScU6lQGXOwsQoYMUSyiXh5TtQMGwmIlFFf2frsNDO/OL7Owbm82IF48/HI
Adbsn3w9oLsj4bJV1ml2rZqrF0O4KB/Ym8HRFfYGA907C2AiXT2NvVq27wYYRPNciQhbQIa40FGU
2fnwnPr4gBRqtXAG2rm1JCl5o0//BYo3h1UbciwJ1rdB5HMXZoV1KnzMbEr3WL6hgg8LywsTf/4m
/Ba8VDdSX4Mr6GI/mqfQYrAYObP9JoP+zcULutGAzJ0oGLE9VMRL+ijaNAOVYBWQtJNVn32GUqEo
JxfIz9GeJOPojAWJklwpxvRaLzNpRxXQtVbJd9fPnzh2vo3qkhAUusHo+e7RYfCvSwOWigSe+PIH
rxANV81m0CrgNFLQH/58dpVBIRE9j2qqD3j3UM9xKhIG6iuuv8JL1bYbYCJpnGc05yDnMmRzRzUE
8qJ1CJsnnXQOTUHcw5+5wXVEY5JOnB1A0RHKoODt0OOsgB7iDEmHEN11dS1kBks0kSJYE4X9DU8V
o1D2iGjObabyDIHI22Fg3Sa7ri/Ng52rZw4WBBQ25iR2h7lYnMeu7vN91zKXCjQSj2z+Ju4C9fAL
IOBDHo/zva/CvMi0qwO7vxzj6WIM2VnLXhQeGRSpJMdkVsdaVvHP9LRq32f2TUc7grLOhzcRq5bf
bz/qQbkvWMCRAy9/erYxbI0UHVFrhr1mwfwae6pewXhaNo8V4bsn6ACPnUADocv8EdLiPfBzkNw9
34GRmwWkJrv2wYijpuYQ0yK2QMUhbuYQESehJ8LyYSdY32t2KgeNym2nO7jNBjP4Vbu9tV2MtsLG
msXR3CrjFKif5Jn6D4uGxD/P4yizr53iBlysFEjUDK/Wii/FUF7zgThqEwEecLMXSYeHiZ/maU6u
hpE9kA74qiGVCZM8eF06cz8si84Jg+0NtDLg213OyGbrgi9HtYE9ozRZvogpLCTrSj1mx2eP8553
pM9AguczoV5gzF7i0viNMncnSH6w82pPIXlmV8Z5qr7zdshosQHg8YEcX+C2aNk5VovBHO0TWCvT
qJxUUaN3b3l+rqc1NY144Dbz3nyzPbQYiJOV1jDNN1rD0MFCnczAqQJYehVJH2WgGMubin7CjipH
PVpC2ChbSHLJ/aOdmAixLc4ju/CZjPneti6PlQ6GDOqBU5EUjg87qnykDuifzO6JqBA61Z6Hk1A2
lZSXWTtiKxZHm3ndBEUxHpHyaA1beNOvDpVFI57CQZH1yWfwePDy7r3rAyTQo9sc4rJG+xYPHtHd
5DlnjMCyAkr+HGe07DrCLNpociO99bIxShIoKv+RBjZ5IO2VaIKxJ8muiu+4HasH3fRAMsviNmrt
Y1H3iFYNF31I0aGGT4szqQZH3ayXs9HS9uRsZLEH4BrfNiQDuU52MmYKSf64dpuSV7CVfE3nYQp4
lAG99kOgk3kDodoh+QCEDLEiK9RiWpHzxPZ9ekJOz0QAIRMD/pCOjR0arv2g+tyK6taeorETU8Sq
WmO2Z6mTnOcbme3wlSFebZdCVFcGtmCmjMTg6IDOO+njp9eIuyozbYdjAPE87mU2PClFObWJ1wH0
bUp1KXqiZfBTmm/I/AhRc6fbODT8KY4leRyUDBE80KasVLbCe2O8ra6mk3yTJo+oY2qPNs3V1rDl
3eBa5OskzpXZ9C4z+eYPdsZBzLwkH2hvEfse8KOzV5M8ESqPr75+xRRSnUtIgkyUoaEohm+YArd8
cxMyRI1r5eodz1wbOtyDqEDq9CANAkyK7kHa+BLTBSs0ATk3g69yGcDOeS2yVLWktNbl+MmJHAAa
XQ6pwqJrdgUMeW6JsLC5rswObTpOE1C1qJmz2Ax2LRwr4rkmLtesO7QwV9mhu+kGqZq3Y+kDIdvh
R4qRiLqZx+mh1uJzophxEGpk7yf/f3N0ZruNI1kQ/SICZHJ/1b7alizZsl8IL+XkviR3fn0f9sMA
g0FXT1mmmDfjRpwwvooOphB/nRWP2Ct/GGuHJblh9CToIQAKupwGG0u1uXWyBod5nT3pKnutnEQ7
axJ2nKSox/ZbHXOtdSXiiArsd+6iyrYqsX0qeOnBKls67JGOMUKU9ZNtZbequeu6yybC1SilI3hD
p1Oy0kyxy7PgOEZFToOAo1aB7y+SsqC5WWZyPSVfY9dAOItKsYoqvImCE5iKg3Lj0TJynAy54Qeq
z7rOgC1QercxY8t6ZCeM+IrnBTPJGdiiDYv7YGrG+BKAPxtNdEgnGA52R42XmLAxhtzaQNrgoI2C
2YMPucxoWE5QYtyndfsSFBY3usZmd128+EwSy6iDUOg0Nk1MHtN01G7bmUDnpTJegPnFlAwtaTnZ
wUUM+qW6KKvt9xpaYZyTuxU6KbYJKmMmdXkoNeMXLOrN406c9uafxrADpK8/25b4FC5eaSp73ADW
lJovrR244V0F45vgeXcY2Z1rQ3WNLbYuWUhoq5pDJMrS4JlIhk7M+YDpY39Ti0eex+0Kkz7qnjOE
6wyWF3Xb1CYEim4iQUlYrvt73XyRYmDEMAWpa4zG4TAnDkd/SQh2OqeGtaMzhU6qLvfWQ3wTtG/s
X+yRMZhr1nOooisWtmOX0oedmR2Va/6IdcR9ZGX3V6PeLux0zkd5kkMMdQAvAAXaZDqXuZaCjp/i
eOV1DdJZFEY7owzlasIdshwmPTwAIcY1YFMvzi16qSVxTLK0vg+uMSx77rcqM2myaa84LinHo/VG
YCRbWS4tjMoaZy8P/NkSvOdGiHc1JBfVUc1rYiny0gJMWs84ViI2cu5NG+V7hzLFu2lisKiKWDvR
UoeC1Fe8n6dmOeVqyyhHx0DZWDvbCVBUmS5GL78qljR2LzAD+KyFyppm6zr7lzYCoBp1Q2RD5mLC
9URH5kIQ51phwWQktL0HIhQXQMJ2WeW526jXWRebwG5CaEIVP26NB4LCeTtRJGPNn8TLIDnhKMvN
ZOv4B5Wy4LB03gtcFHMy8lLtqj7+lNT9Hju3PDgMNJyJ/k9cu+mOmefcZQ19Ms6833ZKpr+UJz2N
+qdyNvTl0LI2fkmwV8SIm5qRcP5XVE2XOQchS61zHjbHREblXuIn4kuhb4gKGm9+89vqGZTmnDSn
OcdIOjo47Dlw1skv8qx4s9Afh2IxK2oufVONoByRn1BnluGOsoiiv2H6jY2fuvh2vc96/GBeIlvh
yPeqAe9ATRoVfDX0i4JgUO9ryTZJ390k+lIBdZ9w5mLmVi6xg4jtE7Ve7znFC12EM0/Z6rfOJTnH
DLByYcuJULlzp/zpxdcJbI8dfXhEaUp+dL7Shcn7ioD0RmXQo2gx3HrcH2RzlO4Atdv5cuvup7Rz
4hyQc91WPJzJjDf/ml48t+OowCWYbC9wbuDYDh1Usa7cKVV+0GXUX2jPKXNCBPi20YRAMe9ERIpE
AjGhn3Adl1AudUd8T2aIOdGQ5jZT+CJF8mkMuqJN1OXiMfx6DUNz5pj9KY2xgLgGEEGs9iY4Zo7d
DOTLeW7jbUfxzhPHiaVo2fQVXdxfyDxQbeyLFMYP0h2fg/UJeeVd0j/hQxWi7iXcGwN/vS4wDg7t
pnusdCtZFOmJ1wn528l7batwg+P3NYdHcarp4Di0CvS8L7UnBHR2L1LeRZocR92aWKCEf1UIgcuu
22Ux1BV/wc5YhdpENWfV/CtUfTXBb+U2hTxd4yzSeizZO/oQ8Q3vYFbZNc3n3hM4OOjjN0Zjc1PM
0BrP4s02Uehat57JGVCe+RkvGgPyqsXFnOWA9hPYAULXiHdEvjo2DosvFF+c7/mPZN1YJJQ+D0F1
sOFDTh4UXqxBXWkj4CfE5TTinIxcu74rGCKsYGlRIYAjUnuly/fezGVawnJy2noaRj29UOcuspAj
tMBed1PF/dP+TlNKhiacjscUN/oqz3it+dpwbbDTFb2wlk6a872rM8FSDAqHJ9d95qW3HI31NtTO
tRH+Lp8lDTDR0VJDSjnyoazUoHAqoVwcAa1s03wk9IB/3hosf13UHGNDZNu0Uny1fuJeAkBeLNW4
miknTZ/cFGKXe8tdS57rLFHkT/LnRPN0coLFuWsZtjGPL6jgarHuEMujNHbh0Xwy5Z+ILSejyLZW
YxAz7NcUEZywJDl8gnRLrpy82aQhaaww+w77ccFOFsgoMiFLo+Hs1rQc56SD4keavlFxh1R9DVvz
xM5gVZhXiswr4ouZJghmkOZm4iJF0xNzYmTp5SImmqCIV8vvGjINBUCs/QARsYk12NJn/SIjwJJ/
9M5ngbVY5skTHo6tIZPXgV9qZzq7SaEtc5DuplAccHrdM7MHP5ssKy0Wm1Znb6fmFKExQt+FztMs
+Idoy3oCuLjp4uoFONjIN41+bBiznNEfuef80fI2N4Bt5//NYLfeIyvWxaXOo30D2aHVK9Cq9ZPr
NxUYIXs70q8tzX+NzgmYEqUPyKl2v/6Ys2olgcWugdUvSXoKTT39UtN3pcGWZQ65FeaLk9vbMuH1
acmfcfyrTNpB5F+df6YIWrGPYwOMbNE94u6kjzB/QpRdoiNQ4fQ9bWALoX3mRfCwBVBzysdYViOV
vRnI09gp1kNywB3Rd/hDB7HQSnMderhIctzTyDdJ7i2pJVlOwVx9Rw0FjXWabW5rQAglxs/kR7QH
YGw1eECe15dhlG8j1mjfA0IOdLYuuR5qSJEoknKtC36lXHLUu8W6sskfud+TEeZmbeR7vcZYC+Yg
gXtrVn9tRR6h2QlBEXDIMx6v4K9x3XAOrJQ29kjKRbZkaLn0Gex5ZKg2MGVWI1Zoxx02hdSXRTXc
QpG8GwRGENSyEb0lXYwG310w8lPwMuoXE6xAZu7owKUmo6KfZl5E09rW+f2lQeyx6g/AzYswxBxm
Po8US2UyOJoWRFMV8EZL0QCNjSWfArKEtNLYxt1pANul4SEhpKguY35Bt38xy6f/eSPsK8vq6Hc3
Exe7MRcKAsw1P+yefrH84VUXeMLr1lWrVCPFVFFP5lx7pS11phGXv58Gtc4u+/UUnU3He0lYaXCJ
AHaL3xgPt27k66JF0CWgWOTF3kh+YO+hZFYby/6ye3oSSYHlrv7aElkXqITNgTa9tWY8YGjhR0L4
px+Aasskx7AN/8vB/QhoELYWUURgBT2JAmwTxBBIfP7NqwIHhVva9UKvuzsDMJtIfh1EEpW9c6g7
LkboKHG1BCvVF9eoC39aLiT8oVvfDgsiAUecj0c8J6H4MAz+OJsMb10YVy5xPfbeBIdSSJN8GDaX
0uTymAXnzJLWa82ZeCN0e9OrRD2VwMHJg9LGMA3iTFPBpjUNf183aboirlyus8pXYJa68YIA1vG5
N+Y+SdJT7PTRk5X4EZ5AvP7ddxashI2T8mvCiz2LBNPcSuoTwsqRVTAklFtdJ0hrpEehmCSqHj82
ijd/XUpAYBjqJyYmNgq2Ya9rw/qMgJiBqUoeBVLTMpLM2LbUebk3eLyt0Lto9MWWcsJr5BTDugwK
BA6fmjUANY7e/sGAeO4R0Dey4jo+hcWqhOByqHibtFhqwkIe63s6dL9JOu0H9YVrdWH43iozq5+2
M3jd8KzQhCE5mMQ9V8Yxmvt/2hireNoHGyiK0HQqDghzGsj4jpt4SL40wC2TaSMOTiMOb7DMffVI
g24bZNkiTvJ95oBDEvBKQlriQi87Zpj5o/jFpOZJGckqyO/puzfZVzU61AkZ3cmnTAiyJ2VbMYAJ
h9sbSeUMRoHHoW4tuDJl7rYG1EV7HRkb/iEYYhe2eaS4ycShC8F22YadtsfB/j64Er9BpLEzFmct
OyrG3p6QBFfY71KFC49KWzcBSGMMx44y+jYcD61vr5yy/64Rioe4PlJmTEps+NcdWMS+lSp5c7Ka
qkpqOntsCAO2ACaDLPzufEbdNrIhgkVcNS0KApVLNXV7Hzxva2Pdx4eBimyvSZ7jC+0M+iitnAlz
3g/5ZxYFs/+JCW9g+SWIkXr0I4sVv1Z6nvDClO8tPD13HPYloeBBpBfm8ieDy4NdfmO1xT7hflUl
37cBL7vf9nMYmMLjLP9oshjTGIALz3iqZXwp3HiTVTRGQIHlkujnWHmJYQASmmweLb7o1tx+Fpu/
1MMVUfElJucbRgQHq4uYBCHbo+WoK2wSZIH+GCwsIC4I2UxSdgMT1OYMphXg6IZ8I6qgPbVRZ5yx
T7D3bvBZl6n1nmvea1UZ5ypsm2Oq8GMU6UsEuG1LrqKOaEC1DY1fJeXk0JzfAfnWxzQEo1XZ6zFB
/+y5cHcmtQ01/HzdSB62pCzWEc9ZmhpveYn6E96ErzmHLmVeFC1LpHBiSZf6NF16XMS0LvaoMaq5
DHT4LjpcUynKwYYQzTqkNKLt8yvlNZnYo0EubX0raa1j2Yo3+zKgAGrJdIt1/NKuU18tzcSGLcJD
1UfNKc/Lc2qCBowragXoMbdJsdjxihwNrS0JD4e5SiLequkpQ7+preTZiXAI9eMeagSbfxpQVL2i
XmzWP+HovMNJWnlWsg1gkJvjtymgaFhQD1N3YfKq6F0KKN2s36Qp+JPB2VfqUT+i6KoTbuxLvJ5L
x1zapIrJYMNsX7LTGcuDRXBYNO/uBP+Gst6hwvMWbz1sRrI9j91H3KqNZABLXRBfNmtm+jA74wNQ
G24uJojPkdFQWdRCEz+8moQXmeNXs62tJpvResO2R/rlEkk0uVpFWemc2ixmKwGFgSZdnwW9vu4d
gqR+kP20bCRSBR8BO0h6qCC0Ua7GSFjXX5pw39K5sw5CIcZwfnmNLA8Da/C1NconOnABTA4HScLe
z+UtnZKzVhQa6lzqHYox+TEwZK7NSudZcaInbO4fZTA6yx4PusP37aBcjbKoyh7WdJisstY49Wn8
5Lnmy0g+z69pvw2mrRphh+AAyouJxXcTUWME/6+NPwlOwXmNPwSTduVvKbrZWjqISJ4tj9+vDrnD
mW7lpC/DOgUN9iJad4cB6zxfPoOnpPgu6tNgL4GEbDANoKVx9jzSkFkfCjAo3I1FKrYfIDuwJ+Mw
nwz31WruMY5zaUYrjVGv7v1dEN3UbIzL//Q2eE7ktDZoX0gcsSQDtqVLd1Wg3XV0qE8dxkVr2o5l
DkD/VdfU2We/1xjWveRUHQkTJahlFKYzehU/A5XyKJwbmvmK7qh13nOUY+CI0ebb75JFAlPGhr6T
lTGx7KRVru0fEJaWqbw62ksOd1O3gaAMI6svZI4p5FxtaFplkXf3dYgiZNV6FHJBeK0N1TbqRg7O
t2nK1nqzVXPCFftnAX6xfOVNtaAXnE06jaHSBimAx4sudk1uXSjybBBxw4W7kaFChfGCEZ9/R7Bo
8Hp1oIP4BKBcIKIM/aqZtJUzIUOoHZ3A656HhOXnUuEz4O5FhUyisFquiYVWuABxUNHmtp4Y0ZV7
l7Q+sViahy98y3lNe5Oe7GM3WTC2QiFUL2WXPkvnjNLP/qE+ebra4X5eh5OzlawrS6gElvtK3HqJ
K3PtsK6FEgfBggrxTts21Uc0shfEHlo5/wgHbkayaA2sr8WkEwPJkunA5mydJjALEl4qHhwY+FnY
c1LrX6oNh3p4Zj5GpcpPlvQjJi8f0jRXt0kfQclwteT/siyvqT9s2r58KmIDZ3C8hr7G/dd4TVoo
Po7sqpXX46jMG3sRhYocNyJt9BNxdpbUd9cVXgf/HE8vEs/lwrLPxKXXNZAaw0nnslHYRbMYYW7d
ol/PsnRSHEPPJ2IN94Dy87pvzpUiZ83Wp8NXG1az0BkeKIVcg+LfAQADoW9H40rI9hi3GMlLyul1
UxknrcC/y8H5myaMDGX8RLz3FpjaiZvGyvX9Z9df1ykmBCEPTKpDxzoHb1wauHefRRoNTWIBsZC/
5lcmMB2ZXvGS+AyrHk4SUphlDUANj2WsAsxNclXmLyjfO75chLlOELhXZt7/RUDU0SNB3rkx/Lw6
5+ummAPI7zjNKNd1DexI99Q/OkN/SgqFNAJ+68lgVV26bDx2duz9hWV9ilnkbmhxeQsskG+aekyV
9gxb4jEZZORr4JExgoEW24ceyNXOqqtL2OmnMmTFzqMvO4edT1dfQa4maxndHapdWDjNnPARBNhk
HLQWyrbQsdpGFqTRTmToev6AYZiVZ6BvPD95lWSSCSu++92nnz7ckF0wXpNkbvjqT7ytNyMWxcrj
XK+XtmSJk6hHErvrivWkCN/qkVrHSZzxoM1WMoL2LXuHnQhFuU6J/8uxNfBhN+cMpTmo1TGT9S31
0BV0VahVU/2YbZsd6p6xcYT7VdeAPBCo43j67iyLN15EDYlnx5dk8n7D5s2mShYKEXy1JAMy9UXv
TVXgmjTYXI2/mPp54q357qbB2aBd2hRvggoNxys/jURbJ1a1s1hBOCpmE/czuOY9zZKtPaVsHPp4
U/j/emDhvPUbBkzjyZWwxKlhDhJWdZIPHbssiz5olYiXKvV3RpKsR4MEeu++Job8HrtjEgf6Do/Y
oSLrpmJulekAAqkjdxo9swdiIYzXkWz1aQpGlxbK8UXTk3HB+ASUxeBJbZIDmXGu9sCGi6HfeR14
2Dq4K1+zVgn/ZivneqaHGuiRBO3FybYFrwjWmuLG+/YhB2K9Hk1Ci77XXsqGW5mNC6tprCUjEUpJ
eOyL5ghoTywq4DKhtJNFXJZnrhh7kRXXygpxNNSgY+tsl3n6h2ZaXJuNn7ThwA8oRw4j9dBn/SQd
NibUXS+sgU6YIDCfwArvpRSvQzvuQn3cmhW4tAJHwCTwOEVHbM+LCmaii8cGv9RHPlbvfZWuZdPq
NMOMK5plb/AH9ibJPWEaP4Cjtm5j3vkPk0+bbwzprFk2zgCfAxgTd2EIzC1QRPFeutW36AG3Y4m9
Nr6+9krGmyCkTTX6nHwP4G5s35iZT8706zlRsIJb/kym59lIAovoGin2lFM9BkAwdacJAygYo2Gp
E67ljzYcxyY7pX4o9Gc25zR25fAG/ZMKy4+OdkvsK+URyeQmwxRx1H1uMoMgivNclt0xx2NcWLP8
SuccIUPfrxKG5T1QaPb1jX+ZaD5FlblGyTd+APquBmRLmfwuJtFscwvvJ0W2aEIbpuwnbME4tWrS
fh5vV3sufvLZvjmdecmy4iRsGnGi36RU64JVgdLfRmzS4NKpgOHXz4VRB6xiOevWor1ZV9ephEHC
itni4tz4wdWpjAW2UFJEq0HCjgV3YdG4DbhzWdH3l1bB1WQYG8oJGsg3Jqmuu/n0x05Ov1HC43bB
2JjYXx4Al4aLojk2S3PiA7TfTRSgDEEYOgi7feqYujPUvXiuGHPkyg8lbZ/RsdDCQ23xheSPHPBQ
EMm1gnsn9Sdf9tua4yMRJ89libdMgIVXkb2vWeqW5rBnnnkxRxOqC8+r0ptNlCDpoSjFak1v6Zaa
euSN6FkKJEF4i01XrxVcrNKEhga2OMRJHg76PgrvMY64JW+DxgXQli5KymoCAk9B/gcQk+4I1obz
GOlAz0WvWhvQj6LxLY2svWwMdzvm9s4yvqeAZMrYo8XZXn2Ic95W4UZKy9nkpn3URHjrUnA6RciK
Mu/CG/ga7ANBdKH3ANDBRfeSj5i5oAuLV9E3D6ONToYzFRvghOllGolBDMF1zlFKfSIt6t9koq0C
F1lhxDIbWvpavpLRHfD7RAtrVG8jK981PJAm0Gjn+tEbbRN0DwxH9Dsg7NBNXQTehjD0sqXkWHPq
VRbV21aRasL9C0Dhy82ozMDZCNUtQuSJyh136aMTdxusaM2q8uQxR9FzaTsdLcrfoI0WC6dsHj6x
7wibYZ3ZWzSFhjC4OHSKuaMxN73fDo+09Q5tE8wPY46dfGBuMzwgI7oTINJmB224T7NkWv/4BFx8
bkKOF5+CFOtfmRyzzL5Crjp0dXoN38IuOvrBezkU3M9IuEjCVoMB98Iae67UvfgBLYLppHL3anIo
kO8pojFo8hP8d6Zr0lUThK0+4JHyj5aPYRKO+bqkt4kxs8JYjRmNvZ+7yVsNGI/r3XlGkuDFMpgO
SjxbBG6bdasB/XQF0lTjIkjaYt8YxjaP8jlAEaHLTXLtu9WrG85aGIgpr/uFzEIFMh0vo+0f6rjj
AQbb2E7u9+jJn6ykOU3LcGhy4gGJLdcG9hP8s0yOOP+mjkXKANc4pF6RhZJn01cc8HL33BOfCfuN
4HUoDHtpGsCAcfAA/38YAofi5KQ1szJWdmp9jYE6gNRM2pma+MRMh6fMWWK3XeaG2mUZyVV+BWWr
5UtT4lASVrt2KbQi8gyIlGjK2jS57bH8BSrTHOzGGa7g5+6Ake+Jhz0imtZMCLBGM9zwQZ1ybyuh
vgXWdINQvnSdYSUGLICOaX/z/rh3MeGr8nNwvDVdUFui+psoDoGI9BQjAoohHrgctfQbG7yOH21j
ejBuW/LjXgxUpKnZRHvhr8IJyLbtIy+KZ9sGrRtI7Nm03cuRYdx/zlk1i75EKGNOKS1xMh3/Gmhy
52bbQb6GB1rpD37qn2uLgBPjZCCay2ijnpn2AhnmXjriaUxutdu/Bg1iP6V1FI/wpgmWXV9uxkY/
GqyBxyq6l/1duavSGfbSs196m4qVPH7ztHEm74AC0OqTSo3ndjCeE2aN2gxdVr/Q/ngfufLbts4h
6Be7+RdT7hmlajuIf2DZRhzc4NeXg8XqpL9r2AQUa6c+7ZaOxY0VIwE3eyfVl5EWIQohT+XAZECY
AJDXFd5c8xab6p6I7CPI/JNgN6MX4pxY2LjbijVFSME98fOnaqTXMgjeZHp1epf26mTFgbkP6+C3
oHEmc2EztezHzOSV2z+GnPgG/a2F8AwkHYjgDFVlPw3/x7H1s1FTeENQqLuEmneo4uHfwnsmMIoP
jFA65KljrwqoUlgbks4+UaXWo5YVz7Vu7gLuYYUNdd0qDyOg4aGyX2kg2PoxTs3QlCQkqglDt7Nr
Ghfdoirk7KTJKNdEqjPMY+xB98+Nb8+EG2SkmIkoPoYhSUdSRtW3DSrPi48yM4hOZW9UOsKqEQkl
ot07munJqSEQ1s3sgV83DYgCCiIguH3RuFbzwtkZTcou1akxq9AMlaH4cKZC9gqBGYd0ryqOThxl
pvsTGlwvgau86kGwTcWwJ120I1Nu1NqXG/E08WLigX/u3foAa3eV9awq+GoY+RsqIw9+eosqydgf
hGuT64TkZjZA1jNqF6n3Iw3H70RtxWTwlqvCH4Qb+ODpmfH/TwXcASL6Q2h4R5RtglttwL2pIHKU
9V8Xw9mzzeuIeRBTxrYU2m1gtGhjbauXEYdOcRTDRAXpB2XTZGq8aB8b+UHGFtM5jayB8EjBy+ob
R/AXRg1KjFnu2cQBtIjLrtaZV5QTocqDjNLPOu2nRZtUr8DV2XGzGkz6/J9sk0dQpv8sr/jzBvVh
QYhjWoUJzdRR1PIp7lmD1NcwpJayYcEVETvMgOvy1AdibpFGOs+MXRshzIYFLQDaIUp7/LP8npB7
s9zmEiBsILLaTiNPsIpzY6s5EQaHmm+N5xtPjez/xsD5Nlkl1RQMb5tCf9XwX6gG4SWh6tEVj8CC
sRtG40eUUBfJArCP1CEnHkdgmA8eH3vcrCYAJhHHDSHvZc8JEyO8hfZy8EHBDAcyfmR0ufymE1fY
RD9CLsbtZrgkx0R4cWcDL95LxWdsmrhPsLVISVcYsKOQdUJBhHG8pUx8YbEPOs4e+StctsPFQfF2
6KOvCQm01hjR8eTJhZ6lOp2DDSxeZf66DrK6rQNZcV59o4QAb0I8M3nFMsSqGtRkKU/oAm/IgkvV
MS8KSXRMLDsPeRDaTq/XX5WJ783fZVKjliHd6YgmRaldXMo5Y48yYRpJWB9dEze74994TQp9k9Mf
wvCGbz3fFOzalNVwlXa9FUUnV5UkF4NG+2TvKaC2bV2d4yHeR+4P6cpDaQXX0qI2WcwrpYLTWmqv
OGB2U0GELAy7cD3aFTZ5tXUD8VGFPFMoDDt7NNdYCJMF/WrHyt3ZRflDauWJ3BpulbT84l71WtAq
vqYRiqHaroG0Bz9KyV1cBpep/a2xFwA8AT8pZuXKr/hmkuwCM3avo+48whsZuiJbknrGHxsFv3iJ
wZpMH24SfNXIanbJ6gfX+IVssiLrTanU2jKxcJnmmVDTKRq9fy6yBTlNjLMOMFg3f8uZhuEbbyvb
l2BIq7faiVHw4qXw7qX+ATV03oTx5eRRlm6xq33xEI6NV53VLaTvdWMPl7C3nwnIHxIfG8yYL1XL
os1CsZBNuDa88R6066wTrJEJvUxWcR9sbHU1rNyFBEWLZ434zhSwmBpAozH5kFN3HxWLizTjq+hE
/79Nf5vxJ/czbPrVi1+Vew6rLxG7mzBJGUKLJy+i5i1D084wQZZyx+imDA2zWnsnYXYtXfQaMx0P
Xu3dpXmHJ//sT24GgXVC09aRvb+9kh0Y9s9MUJrFQtZFy2GSpleiglzcv1r0e3Zesc0zTse0X2Wq
Wras9nIR3CLuGkSLX724ORNpJ6JS8zUw8WIpbSMbLcDDhd3X0E+TKZ9UitdRm2tFCFublwgmOXcp
FOFgEROJlRb2fPK1u0xLDrkTU/NYJ5+69km7CruNDHzyF7u949D3MJ4kGXECCvRAtNLiA1cXR2F7
Mt3neQyjd6XCKe7D+kVYVlTa4XzatyGf4pgdAmbeUvcQf21w0LzZIjd/KkP2dKBbvyNatEPTZZdS
3yJ+s7UeLp3SeXU9/g3ReMrEWzW9kodY6qwRFYxOpWk3KfihbeuX/eWC37m3IUpL9DADv0Tnr+Wn
GLJBlSp66GhvI2ZCMK7BWp7qbL4jVtu8laoW3qdrvGrmozTFjZa6BaaYVUX+JQUzT9Ap3ofTLI9i
0MvazZh6H43PJ523V9LhmyKkKS/W5CqX8SpKifw01AzCrqljFpPsfSbfQpkG9a+3QIHJc4coz0HL
JFrWydL20moZ3dI+3s9oa7cYb0Q7aXBxNj3G3XiIniejudA2z5mLUp+96Kg9jtXhUBjAz4HeYVVS
8LoQBnwKP9xXBBIDrAbUR/AswRUkBqxvkix7swmPsPpD6gnOGvmEGrBTFpPRtmo64v1rZ1zq6cWy
KdlozaPAR6WdKXeC/btUg894pjbujCjQUAYwV5gKg29KYHn0WIyqrWNUBIrdLyVMDoxLVKq7beqP
lg74hRO026r8COlFHGdzqlW26J/9CYLAgfkkWaU0asdDejORsVunu7bBwShe7ExcbTCunu6u1GwR
D4nUCzyUgt+zN0Giap8GhevBftJMZw+A5Ic18yZrkNgZyS2MI1aWHqKqe6G0a11OEC5KOA7qX9Og
Gs9lRVk5nmKz3FjzDjWVt9zCV9+T5+ZSbg4CajHy2nLU3S1Luq9CdxYadzTT1U9MCK8RocgFGuYX
jfPsKkgGRI8pM5Ztid7bDtKfjcRfGCANbmrLvumesOWGYMgcFFNyFhC2qzCnHSTcGDpLiLFb52mx
mpNldR2eRt3Rt5YdctGzIiQzeZ1a95wOQHRG7cOgslZT/TEIjJvGFdSXT9GUQRwjjTf+tMp6gOs9
DTjkYumxQE/st0rw2k/pqOHo5H5HB4XUdq2HMd4JjrlzkOW95KhoA8VeIl8VLktuYR47YEFNrRFi
tHYUGHlgM/y72US8bavjyKgRFuaauMfO0TaRjh0kGCH5YVQR2Ukl1V9lae8+/Ok2YVCR/QFc3a7l
6kXjUwjaHKKJUmde1stmZiAlQbMy/PHeBOGnlY0vJfqFxpcmFNlzyoFY1No+8Uv2Z90+DDpEaOan
sk9ZOQTORSBmBhJtNS4QqqoJCFykac3a8tIAEQOPzKB7WynEbiCxwl2XFDv0dXCalzRyLn13yQ3C
HvRUIZCmJ8WL0ayJyNPVOWCHtWDqD3C2QB9/kaZ8AKEHHDD/aGhFYw7LHZnl02kz4sxb+hhAF7Jx
a0CAmW9jaaCHQy2rNe3kWXJhmB9KPvyKWSbOvnwxUyDaoxpLesfFtkKi5h01fcMsfx5rfzNka6zd
y8Kgc6DbZMidqQAo53i/SicTS6ItXOSeQY39hJGeYrJRtbvASTfCTSE0xgbJgsp/4hGh2aqo2dGb
n6Y210mWuAjicBfoHesiKH5xZdM3x1pdvnJr2KiUObcAD9tpu5CrayINBkbDe03DbKvFwHU6j2N9
xoVoIypVjZb0ntFK2AQk5nEbEW4oSaeL+gfNc1qMMy6Hze/8As6s7Oxp2xYBWAutczk0B+InB/yl
Ow/7QJi2PMLVS+D9w7eGAJ6uZjSriXg3Mlx5oDtbAmzWivVqwy5v1P+MEVd/EJ1UY/Fl8Ln3S8D1
7541ELTBPxVvkXJxFmGOSpcBvFyRzIZM+TIgs1dYBxbKN9/iylkxgdnqLeRfPRWnOP3JgjuQRNYb
/yJGpjwB+MjcG0XTnnKXbTxkz/r0Eo/1IenCX02jcsbql33bPKSlDiQ8xYgjJs9tsCQ6M8lsMMz1
N5AgL9RAPSVJDBK1vHsVjT0cghrle5oUn3JUVJpnp5aGPSf6kPVhIOcZcMTlJIeJ4YSxvczGm8uo
BHhRQ8XvtqxJGAG7Be1qm44y0WtE3h2f2xKB4z/2zmQ3diTN0q/SqHUxYZzJRW98HiS5XLO0ITTS
OJNGGqen74+Riy6gUYvaN5DIjIy4N6TrIs3+4ZzvEPSbnbzRWyfER3UxK4W2PU2opoO+PCYmLxPr
rij6JcR7H2oiZ90fgaepiB989TcyOnXzZJVipiecJCPvJwiJf1Jby6sAmf6RBMw16zOb5u5td3b/
OaSffphtFa8VM5fYi5FqYZVITf59j07/TtDAOlbtoeGEUdWHnQvAPw+mbJ7JgKHedC9GhpEvO6QE
3cSgykwz5w11XPJP/fBooyZZyUEQRSaQMpOLJDi7nNwf7tMRr7Qti1Pvlxu2WTdt4Gz9st8IhYUt
ueNDBOSA5ij8YIFxV4wvIruNuZKNxRLMm+FljwYCocEZ6EyYYNk9WCqSzlOPGOyn5RRM/NVaGtPa
NtKrn/9wwWOiGOfDNPyB4dwbrHr74q+xRvQB9Wassie7vvdTHK1/CftOyx5Rq5yr8qGj9U7FV+Ad
QB2spfPYueWeMJUVdyMFDHjma4rAnNuJjMRq48lnkloubCmpuS02saqJd4pbCFmspRgPoGW0VZHt
8kFQHZFDwKfSfiEufI+1x69Uwd5KvEfum3V3bV3250mKbz6vp9e07P8sz/JX2Fb0BvxJTpZSnx/s
/JvOi7SGHk8F0wh0rezZuu7D6lP3eRiDO6gF+x5L240/YB4ctLiTVXVtNBzAMG7eVC89Us6K4KVv
ph+ziUdkxrjEIqIbPBMvG2ibY+BeMu1GjzgygHrOfLaWcN7nfP5NAc1IArmuAAxXUYtLicmjJHjO
QtZBZNW25OX1AjDbYnLzY2mZHqk8NfHWTf8tMJkDExQtQaYP8ITq+yJ/Yts+7VhRIphtlDhYdUuA
z/TscrhO0dfAAQi1ovK/mU1X84fqD0bza5HAWRwH5NeEUVuIFKeSdjgqdiAs1ybjiwgWdCn+cutN
T+WOaZkirxo2kBcelQc2LNtBHXHrz5mDv2etMqGgpY7kgWy3PiideYeAipVwhzSzchA28rHH3jl2
33AnEoZmpZA4mgtovlXEELK6DjzNhm0cJzfYmTDLWRBwCOX1GhjKWnZonKodZl4KpasamA5eWhr7
xv1FU+ykrO6xhXv9M0rREJ0riAkrm9czGgnnucTg50VHVQJWiiFBDNvWQ3+uflPkIST/7TGPrt3w
Txl614A9yNDMFTWrrJbn9neEEbkwzLyDI3nLxU751Ljo4EgI0ktHG3McI/MZw98UZr587jSlTkIW
3k+n7o0m2DjBF6jTtH/MmAbjKTkxMkpDRIAmUIAg4nt7IrKXCHMYBg65Dw+1thEoCAYw53g4Bpy/
hTrhXtkM7W2KyUZPZAHe6fle9r9k34a//UTDa554U9ZGeqzqt6JWSLCSm5JNXtUSrazuemY/kX4t
kaFZ00qk5PHMII2aXdnzbjGKpFdfNdAUIvEKEG/l1+8KL6cxbYr8JqTsdpJm1zG3d2W/YdiyXrQE
Jptqj1a38h7qhvkG0nG1Esz8rfguj+50HW5C8x3kAVAYUr8rtBI/eAwJJ1g7NC1WiiaoXnef/zw5
DDOiAWehqPZmQdUQLIbyg9f0aLtIqeu2flJtMHSC7oRPgXHefPDcj7iFvuvsQ9hjc8Z7wIUUzhca
CTB5tX3jmXvHu2aPDm5EiObrjgKEgC8AR3gTIMMTSKnTo8EtzfIwxHyM+YodObQcdozoulx0ficx
Y/bmoymw1ky4t9sZ7UEImTS1Nj4fTVa9eYuBN3oiH4ImY+ZeRHddvVaA3YP8I7dxN1AmKnmV/k0p
2hu/pYdrOCuNtezfOz5lh0vK4pCq+d8Br572r7GL07WC9OWvtGiPAWKisn5F5sfMJejuehTkhfuJ
UiAi09FuqDoHSGIJLl8MHkB7d0OzJ+dpnQy7xNtHVJGNc2hrFk5oYGgSQa9hsfN4GK7d8BwBJlBw
1Ir6p6z0McdmMLgfKjmhezkM8OvjuV3NJG+OCEfRw0BAiSGUJLuS7efywDibAJZuVh2ICQO5wdd1
P30+tdoiS3f6FIo/1PxQKmcFzkC1+qCd5547eUx5Zvo/ZJr/gOSZfnvsgUqOq5QVqQfjfdlUWqxR
bZ2BYwGBOIEo6k4+iU+E6TF0QVhFJjuq2cClveYkARuMxo8+kQXzRJWGqchiKC0l7gjUbWH1VMny
SZnLc42t1C0pQsyMmPIS+R/bGt5rwbeQGU+lBCk0xBkLdoI4D66lvzrDAwgyzfeDxcCw2szML2uW
O7UmDtV6dOF5sY7YUd4lahtGNT6UJoL/jl9pXWjbAemEVafMiHQL1TKJZOBKJgFnmxw12WsLa2Mq
7H2TZlii+IOyJdgQtzSUibFv4vjeSUrSwURIBgRVA+jtLXrs4dVnVY285rvKSYUtjKbeVJmb3CVa
vESPUW1rVhupeInJaImQ9D9p2qyz6/ePNmrkAeTgAlNJPSaXZFgGqGYRB7hqoGB9zVyJItjk3ksZ
HDF0Rs/dzwQEsx5NL2XvIMr39zY/WM0Ojp6PUVG9noKRVGTyc1lYcZgghezPMr/W/ZvGyBhZd3b1
gzNuFd/q6AUl+knIDA5Ke4yY4thow7jqtoHDFNbENijc4pUohnhf+DK7+ee/bBa92dibZ4cGzmRL
Htr4j0Xl/GXV0G5KD4VwLJSEbGh+kV7T79yGFVIcQUByh/BBeC7VfaJ+SJjmJSvbzWha/XUpz1gP
7NO4F2u7g5xhNNBKrBDBa1YlO7uR976dUZWn75mHzqJ2MDpivsPBrG2SwgJ9W4RMkHxlOB8p9CqV
UPH4m2zEDhJXc/2oyoglDzeHj++p8xmd3U81CyOheAHB/A7+hFtAgJXyF2tCM3FYtMW0htYO2LDH
7jiXr3KO3oZuuqkK62fg8X2B0bxQ5OL95OXEDNcEq2Wt8+o3Q7ElU/kGOhLVwH7geUoR+OD5B0u4
IC0B5yJ1PmmNLUjg3Go3LVIt3uHQns4ZuVGdzYlcydtubh4BX9831OWuw89O35gCSBtKUiGDN+A3
JjYdk7zHQq8j1338Y7V1J+YHVWa3ZREHsB3bryk6e8340U09wXnRVdqaMGF+lk3OstFnWxiEvyh3
yBxDbFdl9k1jS2/BnFxy13nBMHptaOwcjoahglFpEs+9rzv+UC7z8xYlAKHNEi+JgPwmxfA+9u2X
5aZIZTuSVsTaweqBMRq5ApsYHta4GM5gyB9LaUN9/GwRVTYNf7vn4mdS2Bq/ytHXnh57xCve4Xgv
uTG4p5ka/xbpp0G2jHhIuruINKdceFxkMeH0T6X/tdDum6A65qInueuIz8GOHxtMDTj+Nq5MwQta
67a4JRkKPBSlAxnhQcWSCNkmATh2ugr5AzVudk24pHFOQbx4zpkthhMDPcF+SiJJJMZi2FPjVRzy
i+g9KN+Glul/p19s43d0XueYbwoAkifeOuSYaenQ3Pzwlp8qaSNXK/cvBb0NQUd7hZvEVclzMand
lA67Pvops2ZbdNQqU5bulrpf7qK43ZHOfWy47cp8urNBJqyqwd45ufuZJg+2SQ/K/RijgLRqFAwZ
43GdzYeRa3WYMNVOgIgglJAVesqF2Co+2Xn09xqcPXJM9z3xx4dyrA+mg8KqcaPvqitPme6fUt9d
NeqWheamR7tUB+kLcfJmwxSUPsFJxGZk59gg5mvep+hdVeV7L5YQuuJRRZBqApZ8mHuYEm3Ka4Fb
Hvb2OiSUaWYQWjveQ087zs4UBu11bqHFkVp/ijCgKvMlSdVb4sLn8oiH5fD2wWI0X2ERbyqrvDSV
d4JjQ1I0HScFq8HYy05wEQeaicKSeOCjYI7xCiNCGHyG7v0uTo7S6C9pBgdv2oiI5sJy7hTDLIe1
vIPDM4jvvJajyxy2ZYarVoNNN14iNh9WUx8qGmIJgCr0/I2PnkIbjBZo9wTTO5TSOYwdwMm3iXN1
yTmeTXZOepPzH0NehjCBrbvTJdTzDtxti6ev7SiozPcex1zVDng79m7HsAmkJkHPB8vtP3pnWqd7
+BRc2/0mD30IvvQlVoRTGPlu6TkvGT+AkjbWVQswiZWvQcDLTKyC0e8zkd7aNOG0SUbsbYpCbXvV
vlDih4bkIzkXVstj1Z2W/Xvas4S0GD/3PZVCHuFOaMHK4IOZf6bpl23mKSNGL3JvBek0yd+fJF1w
ufnD9hkGwVYWLNgr+6ZASlo7Z2lY0HR52JCR5H29lfGPq4ftVDIZg0o1pc+c/6s2iG9Rir936eOQ
U4KgY8T7cR/Rs3jWeK+ZDjiZd4X3ujUktjsvwpxOvT5VLF1RZChuRw1JPpvZllrZ+yJ70sI8kiGy
HY36JkrL+8U+mUXXGsJjxVk2KPOIhJboYVBP4rPMJr4uIl1hzE9Jz3EwDyfQfG8mpVBqoJmwWWcK
f9dYxb4MDSzl7cMIYY47pRnDFeMmxiQtCy5bMrMT50UlLeTXCEXA6+ltZHMNwGT0E7Ae+1phDMCj
cNwDINyEo/6WpXpcSisTwclaRvrY4L8JDY06nMwOVPcby/JOI+b/EhSAkZ4t5LpdHBw5XHhuACYa
Eb+74P3vzzB0blve4RIWoS/PlYs4CDJKFTjHonH3Lnpmekyl1Z+BYDDt2nNmmY8tvcAU3cYlmS3T
ZhT5Zz2XO+dnlBeHqMNg1HdlCesQexJG0oE3Dq4GOxt0YdZ0FK7x4PTjmT3bTYu5Im8biGKEgkQk
KpRNdSyHA5fWxTedSydoaIkAE+OjPYNHyPrgV9LEJvrVI/0xBboHG+oZH8UhQSjRtbuRwahLE+mF
P4ZTw3tic2k8MNMrQ3tXWvVzOkyH4Zvw5L2PAQgb7tGzQj7qbDq0HphIX73rkFkMIYPOyygO5JCf
Cqc5S7OCxmHvEnVNx+A1narbxg5XzvLzgYvsBCc3eIkoK0dzvviLU2bZ6fB6BMy32JoQxHcxgmGT
B2+y2jvzLyEsu55thUcKpEqL31SXTzYPv4G7gRePUv0oCF9CO7SSIG7I7ttPYkZDrU9mh0CrM75h
qt4DVOoM+WhkGMKIJTM1GhowmGafHHoHUW2f33W5dzBZRsfIVjGA3FbMKb0KVS5b75TPp9nZ0niS
AwAit9/3joUdDEuQkyPLl2uzvC80M8M232FBYs8FH+FkcgnYv/Gw4CVWNq25Z0TbLH3GQxjY/iGr
IRThUfEj+RQO4b7tm7u+/g4UkyzJq0970MDb6bOjxfwrpqK1u4euJp9zAIKW6q3XwkQxzVVuT5fC
TN/6+aIY1FfWr9LPmfTg1ZDRxmxNG3tL1qeOBNNW1mgURgSy3NfoeUVWk0iebbM6/olLKmuKn7CY
ibS7I3nv11U7wNf7PJlRh724vQOwHMXyFwINAELR/UwOgqujnxT6SaXey+IrYfuGPVmiR+yT8iLh
k56XmNguLtZpg+5+RyNV4oFO6pfBvAKXArDKugb1kRW/+9PScMVb78vIur0G+iPQlcW53rsJX9v8
oOT7aKjRMT5i8IEejvexZNRZMA9ljs3Oj6voriJZeiAEC+Ve4XQMtz8y0qKc4sOq8JWm/qvwIWlO
byr6JYVk09E4R90hbL+yetwbmqJaiAeqVJNFExzuo++9ItTaqYo1f4iGmLK3ym4qdZ39/MHwHofA
+DS8+5ywIRb3q1gjjPH/iFe9gVSzwl1ZN/FniUzW0ulW1AYwYcDaBvHRHFLR/GdxzY/5kVCngwu0
h3J73zh/kzRwnRpHDxtdYT3b1RPASih+BkpYojJblrWgHWESIS+sjj19KNw11OfpblnP9zhBwuZu
sbl5prm1Ocwk2uW8KHfBBI+uTT8l4dq6GB6KmDh0H2ERCwhSq6OBlcKEvc57bEtut+CejLTr4lsq
GySp7NxHkBCiandu0hzAwJzG36gGVKkBbyRju4mxJGhXbQQyuhXLSLgzzg4p1zGLBaO+4TsBlEGv
hxdZhYSzMf2F7xIR/XgrnKN6ZtFiUIDmh/7KdxrN4jzejbiC/fQ+ya8IwZGfGo3LOOYlkpe0B4T3
I5i4xTtmtkP4JPvLPO+H7CaR+N02/kdYLTCu9wphnlbsPa1ma5C/a52gFx5tThrvzxpJxGO/7kDw
b7mxgummN/XaA7HctzxbF5ksy/rw0SsZSI3ZDdvLiYy5xgn34PfOQcs8yf1BDsDDg/4+pDwwyKxR
DCVb78o7RX3c817JPekCDGjai9P/lYZAtXHrcKfBxKL3sJ+lKfvVoC5EKnRxe/a50JsRq+ywtoxL
J+vd2Bl3wTntnj0gHpn1HDPXnAr/iFbfL04AFwlJNFkdnRUrx4KVaHDX8dVHNX4LuzD2rrRaorE/
ihjOmTHGd8gkyo0BqszTKiS6Lj33k7JOidQpPx+6lBI5HvQuqnYfQcKUu1uBgqWfpu4l5jvBW8t4
HjLUpDc9oyE4Qeg4srSwDuZQPvkh2mHRJMR4qvIyE0N5RVW3iWYFewPLzdZN63AbZyakRCdwWMky
H2lNaFcZLvFNgKQA/QoxT+U2bFFwF7mL3x82FtE24lnUezyvHQBwToQ28C3CnOI77YEfG6G0cWQb
ZLbKuPnsUN6xeS/eLDOaSbE8wtZJdpG0/9gJfWpdprclVGoO/PgkwKPfRJAUWd6FdI0A11E3nBIA
X+cOfBoS8bq+lYZLgFbd5qx1aHPtqI9fXaeHBQiXaP/P/219kGNJWKMMXf4p3oCDmU72A9kNxRO6
do/KvkU8851WaAHMPp0uoJ+8c9Y5aKKNkvfHZQ7mLpEdfldeM/qUI74YEZykWXuXIIPG1XVzuivd
GbEy+bGbuZuDfTURoDaVgXtmBPyTOBP0ODv4MElpoLwagq0g6ejc1hIIYjbH64Y0CvhiZgoLpXG/
BpWLM4Fb8zms9F8JKHPXatKMtEnAMawaXJ7QmnB/heNB1XQRkzW3h2FilzeGvXsI/eI+HKeGL+rC
KA3iaNe7IPl1gyLFQt0YLlCAvq8bVLcqO5MrVeN0qH0mL7ZxyrU2+AP2V2WP1a5oCZOVAB7lMpsT
AWjVvJusU5yX3kGBo8sKwzv7eBdIGlwCfNxzgUyWx7C9b0pZYfbFP0k9CnomGS5Ah4NTp5h+R2JM
qD0s0iNlnNzI5M4dZvNc6Zck8OobEIyWTlDN2LbG38qczCyBYvtmwtwhmpG+6aY5EosFTQ43EGaj
nVO2H2HSg1flwvVSsJFOnKh14PFgC3aR97O+8sG5Z6HWY5Ko48wDDKETor4VMHhG9ZTnpXvrij/4
JhxiVf2OzHxGAUM8KfBNSsCYzZ62gsPscw1hDrqdMe3Mxi4zo+9R1HAwO3pJWQ8n6WQc5XX1kSC1
ulVGdDBnVRxjr/odJiby6LUhBkXJuR2Nk+dj8vOiptqmlrMtYa9uaVUZqxl5tu+KnnS94rGDiGNE
MDMkibkr2WfyzGIP5g0YnNCOXvRU4ebMNH0tCWMrracQVdR+jnR06Awq9so5N7ML2x7XG5t4FxVW
EVEZjAghwPWNc7bICqEaSJUfJR4ZbF/DLT5pDE/0DM1R5czBnHIZtyeYDQcfY0ceCiwibOKnirhW
sE5CTBHWl0vMrvLgW+B3Cv+9WyjewWJhdObmyTWaBaXT2/uxaZ8DGzNbWtQX6H6sDapRwDkunRu3
fG6hYx97D+EmA8Z9lTNeq8AvNhUYvdi5zYk7PNQuEyS7hxQLB57cBG5REi44qwqH/asBIHWeqYo8
DSSC0O4MmumO3Rs41EmOTO1MZKAJWvIGVSYpzOrVo6A5COluhsUIm2iavaxIllAPVrfxWN1Z+SKC
4UgWUsudP1j60su2vyAr/nZUmh1n0Bxxad0WCo5L0U8JVipUXglXVpDfzzwMK3Ra4bqYkfG2CVzB
sAq+CW4Nzpk0l84xplQqCNMpfGjVwIdYyXrL6ZA/KV28gG1js4ltvpHduAusAf+9LwnvMIZXS6Ye
zPZM7EL9VCeiubNl8utkTrIXeEtRtRr+ptUuQLaMQYWogADoxD9MGFeeM8yHoT/MG8uocJsm3kNo
sESzl5FFF74krfK2lqN/mrxnH90LwnQOiF+LtZ2Z7kYgHSsL/PugyhKC5HBHkwzL61toYyty44fE
BsYFFl5CYBUJynoEKe0kAMJGENkmO3izNLGfdJ7qGHl4Yxn1rdKTAZTrhkH6RmkWOGEJ5NDprGdH
ergywmFcuWL8MRNiM+Ok9FBzl88zTVjOoBaqET+rMlZ7Y741C9q1oUaqB6UJFza5P7YOseHX0En/
YdqXujnXcvwMWj/HNE57omzkq8ViDp2r4WfQcXXLrrm6Tc2/MR6DU2SO3r6e/XtzzLKT74GyNXR6
YxCHXpFAsJ2Ah6+SGZZvzwKOyhgXt56GIzTI88TQ66ZBjBChDola8SgZfR/DLlurGoN7Dahn5Xxh
XgpWyzPeRMNPZpjfRmWebBI7Gdd59XFmR52hFYpJx0P64WbwyaWPGcgzpgdEZc41bD6m2Dowx3Mw
f8J8i0d6Ni1Nb5VaBC96LHWiUJF4uZjX45GrSZMyb3cesDtx4mcmtqEo803AnL1rqruoblCtc7ls
fdbnlk3vIgtNzBU85mRAFgz1zKERUP1JerAvCkRrfjqHuzgPYcM7Bo5ywDF2RnbmGIwE+mXDSnrV
aXnI72YXbJfBYAtVWov776Ex7PhgoGjza+D+Vcbhmxs3qEHfA79mtJyH6zmu81tGkT3ZpZckdPNz
Y0YsJKemwbBAuocSsBKMV290TkVZBditfO6CuNuDaaYVMDQRqkMEcq6o6WpVgEFEQ9n0LdrwCm1T
6IvumIdoBbuPrvadW4fIwKJFsRb59V0TWCluZQoz7qdqwwKqYB4fE5Jp1MapiJJ31+xx+uacnImx
2MUqCz4eqxw1dh+y6/5yl7RTWToAgUsSaycqCwMH0hbkemaBI2vD9kQOIrumuE22If2+U0q5E7b3
W8f+a6qsLf9Yrjnzg30kUL3lhYmLk/UsLtJ3EgaH89wFDwjwluxleKNeEIJYd3mXdO/hQ0QBGDb8
/Y715RTUXJ44GZ3I9VZNNoKrWEJhRwe3fBC09H+y+WGgdM3yBaA0xu5BF1jXMqN2YC74NTNFHK4S
Aun3BHtr8dSoAomkzIb7XtfdXmbWU1tn7m1JpAKIG4Sw8LIFIyF2jPfo8m9BW9vPUczmdXABIOvW
+YJJZR6rFnf5OMfh7bzIsAeaB7e3Dnkd2SQzxw8pX+OmRnmydvj1xLVM3WHi3kSWXLwAJSx2Dcxf
HGnxRTSQH+ds5kdTw9O12i8RGm9x2lPWQAD0qkahh2AOqZpx19j4N9IOUSRzCyDTOgCSTw4n/6Jt
27vdA1uHI4GLGgtTeJIpAH47gfZFuw96ltZx0xTeAF95NHYqcBd4m30j0ISwae1WUGPopH3zyEeI
+KxjTe4nCZDIwpMbb4xwvGY8PcB+MQA6F5P5ySrJk2zBzxY7M7+opnaeVQCTrQKwmlhGup0of94y
8SHdcXxndG+QKrARFfIzlffNqStRSziW9YIp4LGhrrzMWXJy6R3uAOPfsfnpd5Rqz6jlSXKz0GFV
Ld9RPfm72UMNAJgbaJ7nt7xaHjuA9ra3q5vZxU4xgV9d+8Iz6UVzG1U0eeppNNsfMFU/x+m170bv
tkv9bkPtXjfWTzkW4nZCxGC6rC9dEd9Cj2jPLkQu02uQW1ce0A8ag2Qkljhg+ejm4dkUxns0otqj
yWSWaC6GhPB50sUyIhygK07ZA2MeBpuiufG9CC4ivDhg6+GpjsWxN+hb0CHrrZVzEw2ZfR7HLruw
aV03RvReQ1ZHj7OdPVh6A3SqVR8a6JwT1HJw2MKeWOaJVLx7fyZCGJ/d+zBEBFtPV5IJY3QkSzCK
z6SpoCFPs9DaOKrDOWvI/pgE+cYBiYXO6wazABwfs3/HAH+cktzeESX/UwrD3fvJuSflqnRY5HSB
vdKux1q91H/Eq+BpSZgy9eh8Sw/JTqJR/vLjAw5hNTcFzFW8k9Gwzmz1MQQODUYVATqLP6xgeubu
3Lc04wdv4uwaNEg0wo6haZUJ4vMOfqnVY3Ad2tq4VWwNyzEbYVx7x1xNnFiIekUwP3pmFV6K0dqA
S/S5wCdAvB3DfIAlRD5RtcSlQsQE1wqBb34sdLBoI5J3qWP74iNwqg0JsE2Z0wHvGoQSe3ipO0yZ
iQNcplx0joE5HoMU8G4ZFMOBncRPJxjoIxABU52a3ibD3GPK9oENINAkQJGHgR80Hvyi9bsbP9I7
O+HbJXzg1tGW3s/aTVH7hkho0no6GEVkYuu0WZi41Hw8yoSvCXtf6nRXW4+o3VGQoIFdZU32hVCc
Db0REjFXhBflZo9SIVO1OWQ20suJLlACZOAIAdDyld4HoftjuYoxpizhtzfhDTmXPvl12aYZrXkz
esQ9MM08x3ZXvydo8rKwUTQBeYUIILy3DAMv/HE0MDl0HTiYmUymUaEoZBK7SXifV0W5kKsy+UfK
EeySFJHS7MPsHXHjDkO799HdNbZzV4/ti4gN0n1qefUctIlZ7LBwRrPb+ePwGkDa7+DADjH7FJog
ci3MdsRuJYcdWmnsvaW6aTX6Fctrj+bs/SkIbpt4xtXOYGcTh31PliWtyjjq1Rg21pZ+Bhlneh6m
DvaOrO6AQhJXO+2zycXkgmcTp/s32V0hLMPqzHNi7/5TkFlAxk8fb6X5YBr+TY09EevcRmEw2vhz
hy6GFGOlh93AKXmokJe1UNo38YSQEt5Mt0GHTNj1HB7+s8pTC6iOM2/gHCSbNqSoqH0g1i6Ycg/9
LY7UzkctnSXvpfFQRwhTqqQlgNB6CiNvOPz/kNd/glmfpvr3f//Hd6XLTk0PvzG08P+a2Wr6BLD+
9ymvd7/1Z/7//Pp/h7wGwb8sYdm+DwAQY264RLn+O+Q1EP8Snu0JDy2mJXxhE79KwsWS5GqLfzm2
bQehxy8IPd6U//hf7b9DXi3vXzYRTSJwPdvC6mxZ/6OQ19Ahw/X/xnMblumQHuk7LjGy/zUmPCXB
K2Zcpw5+7qprWzT6ImWEMFLVZB4Iq2IoHnY9KoLB782XUYug2liqxeSFYZ6dBmOubaQKkpPklGwb
0/B2Td1xbhcJZ5o7cdjYmjcKSQR9TZr2v4QpMf3rkG2TDmdthgYAYCR8/5sYVXFoorRFbrpI2IvO
enWwdNxil10GMAOvcRHFj3Neztt4NsVvxkG2SYEMKHS+OHltIsKuoSiSkyLRA2vmUvPGNRZ9WCRu
fs+G2PwuXfAfKUi3r9kdwWulGXA2r7I9SPZFcDZIukD5hCCfuY4i5RtplHMqrZBhDKOzc5k4+nUg
O+eZiKuImO4hzJj5OiaFD38ADkkC1/sHax6J49RaGu9WoWje2tzkm1HVnByoLUZS7YEd3Wl+20NA
G0lmjuXGz5pOuSBhT3ESO9KeP/qq6+AMGOy1c8CjbxEJcCPDUw/hb9MmD0nvIwoaLUV6rBljg3EK
/ZPNnYDaUKBHjA1S0JI4Zt7VW1Bzst4EOjkHr5Vj0lCNNcqkhFh4Qv4YpxG+TSOIBsNOWLiNDlTT
3pysd8ef8NTqqu2YflTiIw4DxKdWJYN1mGT1Qy9H775H4QGxnMk2fKDeyqYtIwifIjfrqF38Bnz5
iso3nlcuRfQn3QZn7hSH3YCQxYR1Yg35qzPk+iFDSHRFO8N6bzZdHFYig0SkSK/GnTWgROqyydqn
qlc3NYguLKhjzUq4nxehu19lZM3JaDr5YQUG33QIb81tuzJ30tUScB3AqRYQElT5tWMihsmIPn4r
qPPWCbmrv01cEA2YVRObHtMDl7CJaOhsjueK9VA/j+KPCrL3UWWCx49M276wstX0gKUL9oW7CFli
iJna10KdvQzbz3qqB/+rIY/gLeF33aZy2RQB8WRNn7jFrR91GTSFwWox3BdOAu0VJThBLz15D6nV
Tij8E+wXpmBZx9QD8WFRj/XRUTYwiVop9BjLCr+AiX4eJQmN7BNTZqTJYJPyJLMJjB9Wm9csZpxB
D4BhgESfOEOn6HkMdxGr7HLovVuzm2S1Sy2/afElWfiEA5YRr75iFAEW0vVCjCOpg4RP2SDEQ6Wz
elcMYukiev0e8JM4lIbTz6eZv7xWThov9n1VnwcraMwrM/huBZKhuajBdZ9yhtbAqrFun6nRiZ6K
HIc5laMGvW0xpSc7P4hNfOkE3/z5yiq3SknkoJYZLq5JyjWHbVtouUDl2IitYG+R1VMZJb+SfU71
A/WjZ2k+gjSpKBCeQsTrRCSgWDxWSbxgDKihXvMkIG4xUzAG1knvhldvTtH9aY7mdF1PlkG/0sfm
APSgCtdRXMH5dCTaG8ayVXGxXc1L6ckimQEaJMNiupb6t9E5+s05s+3PpMyG5zLT6r3yiuJohG55
13g+dSQFlPeAAzh9LBg+sNgkV/QJ03r1G8sMwklPTXHTFqPHMnjp6H25+PbJ5sno+4gJ20BISy64
L4gwmtWcyKPirMU4HkmH3PmJbwkJIzP9hkj6J9Mqq99EdOqts4MAcUQMiYBo+G8nx1zYuUX5bfsm
6o2o1N4CkDaISzGKfj43aLOqjZ8La9zhxZtNerp+vPFcVgx7xxmAiVRRgromMTzJNjYwQ+gOVo86
aibk8NtkomYcQ+E7ryTXmucefxz6GQwKF24OcWsoOyO6zv4/1J3JkuRImpxfZYRnomkwAwzACMlD
+Ba+e+yRcYHEin3f8fT8PLtbWFUibJk5zIF1KJHMyozyBYCZ/ar6aQWb+GqAykOsqLz0kieFRrwg
uuE24Za07PgeAEhviQddnWOmNBVQdfokhqXt2MxJXdsM9j470GARF/RUYVnsEfOKuen3Xdw3pNUC
agXWUJUnHFuGE4fLOYixDwepb2+TgpghZ9U4vud0k/9K2gyN0h89KKQ69tJln/cYMrWoHJ4MTulD
lLK4lkjYmBHUbK2Mjeps7OuQDTCPTKrLO/wJMW6Mm9G2eJAWjK9fO7sp3mwFK7F3kJlmeKS7EJD8
S5XivmIxkIQyQucDvnFDItxTvzTkqY0O1WDyowfKmeyidYn2ev2DadbI3wj+bMQRBrE21t7kWfj7
ZvBtErngF1in/CNqO54VQ9aQ/4QI4n/EHMqoUHbjlBCNqMevvku5g9psQqzt5fxtknKnhKzIxnWW
NXqdlDr7mbQhjrABi8dKjWolRDTdpmBQrlnGdOTg7BPGcShf5tCVF+92Y82YinRUPxDPl2LpNSFo
Hz6SJV3ICjyQ0cPSH0utPwnLOByXtGVeho4i5kUh/B7g+0yaCM+l8xJ4nd6CWmJgg6GegjU9Pc1x
VX5U+Vy2qPVNvKEjwVoZ3ZQMi7wVHsmOLi8Zmvcu7lewZLnEmksdd+UAlMPsPFNv6MB0MRJ0+bTU
1aYPrPBsjJN+CG2apXVF8CEn138lnersPaZ2aMuEGYm0jd19AZEGRzp8Q/ohmD7y1ldMNKODVSbi
mLWhcZaDGHkS9tdUb2GUX5MFzY9kG0ATXUvYEXUcHDkWS9IRQXJynEjcO3HPLn/A07315xwnZF+U
frRQdSORy2ZVrQoGHuvKqLPXQFfplulxuWncEuZP7yU0U45iFzlab0Iv5UauBXLVynCK8dimQYn+
IemMxo9r8e2OQ47tCUzvSTmMeIVNM6g1dzkD6rwHGFma9c8gZ7o7KWshNkNAEW+oTfOd7QbGm+CQ
89LF1cBkB09alktGXnNCQx0U7H7PAqNvbWFwhmmCkYJXYwjHI0WJHMnmxjIPHRczmEJBzzsyzlp2
bvQ2ha3xPeduBERRABZgJEZwhhLPTTgi3WBshzliJ/F8guJP4MZSTo6XI5G/xswc7wqzS2nKqItT
QaHKuQ4c+1Q0U4pOxJk9kRNONaucqbA1k6Np0u+mvKE58JmIQ5IJd8vJNFxaVE5Dnx6BlKuQ3jyc
/9Ma9jZ056Kz35yp8w5uWvKaOm84l8qPxKIsG0rkiRHBtXfZzMATwV1b3fcqIi0axg4eNDxlFls4
UAKGd1+4ZJgWquvsS8F1fEXzhRMXhRfWR3DdVHaZyF7m4NW/PI/Ktl3S2JS1RkYWkdgvipxYmRD5
i8aj/xzNadWsKSnLfpCR1MaMMc2KAlF8ieKb+Ju+vVr9Z9Mj8m9adf8s7c5a+Z4PqD5L2is7bWC6
ubDlSPAJQv68V2XCoiI1mfrblJIXHn1s88kX+HrKV9ZcZrdU1GaHvsXYnhQ6BuXlGuK2F2aznxiv
PmqkvvsobMxTlWKLYJMcbKsyGbEFjZj2zLYi3oFE3j9zfu23YxoMWENtFypIG4V3TdJXDLCL1gKk
rw3n+irSiz+E6jK1EQ/GWPR+cLD6gUVhiEZcZ8zOiOuMee9tU+WzhOGhJoLR1TR/abftZ6KNToc5
9DpuFRUpiRxph5LcymGTKLCVpLBEP2p2aNGXbfkOs4BINCTmvIC0FZcJWVnCRL1FsdRgP3dlY7+w
qg+EFZxpANLQsUD6ePV6AVqp0zXwDeCIIMgmWLG5ybSPx3NDQ0lmHeaOhPFYh9klKLX1lFldcu/0
OVF3q5bYKAOPJkQ3aAbY0fRcVA5ZFidwjfPAFbpv/E49YdcP1mZUByaU48r5pXrdRsuiM+kbs+gQ
u7V6nYuLmRuNuK9wdN97ccFlSEhl47eg0DyNbQNbO9zMPibB3WEH9IHrFcFDMurSv5jo5Y/grOan
kFoW0LVTjHzHxnaRT9ccQG/wxWNmtRdGNF7jpl7SPEmWMXxVY5m+erayaJMqjBfUbxi21yhFGTRo
oZbdcJfHXgdDXk8vaOvZYbC8EgWBqfeejtQMi5YiocKtcZia2Q/XnWWpX7juvZeZJAdaDx0RSwqo
9H1QkL/ceqGGWwC3I9pMdjRVCzwTiGE0zuLW9az40Ux4jLONiLa2beIxzVqSdIYzdkunSjJA41gV
Gs9VZ2wdHmhik/NNgl+/kUPzOIVU5qIcZCxyky5WytfJK5TCYpspro1FbPbuqUwk87QxL2B0lPks
eqBUTYcZuRyOgcmAuJoLMvdFZXJFqdDqsbpdNQc2FtaRR7zPbhlf4mMDkp7t/BRRCMO0oEHzGq0D
XUIlvXJjfEzg81FtTPrHFgRyg3BKflyiEVunroYP3zDZu4VjfzY4FL3TrYobhtNKulQMLRl0mqXz
2CNBDUsPEA95OJaHdz3MDm/Lmv1VgaRX3ogB0iUidRRFqEBF8jK5NdmQkFPlkabJ/t1OTHkXp+ZY
YSt0rTVOp+E1dgvM0IpVYhW4SX0O/cLPzmWPA2FBuawBUjsdp81cwo6VNLCfnMZQSzce850n0TmS
CF8IZaXzciic+SJt4mPWqIKtqHlqQYji8PxfMuDafBen9+y7+Z//43P898+inGjGC9v//edfNn//
dfBdLN/b9z/9YvV76HTXfV+HTU2X8lf5Qf/4k//R//hv3/+R0dV13vT/nlxdJ5v5V/TH2dX1L/x9
dMUUymU2JDE+edJyheX8c3Ql3b95Hv1OjKYsDabsOp/6x+jKkH9Tpmnanmt5ptauIxhr/WN2ZVh/
szgWCE+77O496WnvPzO8YjvPz/rD9AoqspD8KGXxoxzHdf46xeIFgL/tyufcfXeT+EOoinChso52
Xd8VjZfQsxa8zm36IKfEv+1tUJEN+YxgeoI4QxcE4c0GhpQP99thETKG4qBwA3RlgvuVrSmZx+LD
KwbmtsFxTgqYv1H9QW/ulgP3TdWPGbJgcjcB/Mwlg3ay0RwsihmFPqRFccZ3QJXC81gW56DlPurz
4cx+nz5NYOcx0xvkm3zPwt6s0wi0vmfjuXMQYleNmh6pnDxzlqWGFrr7HgxCo5nB0YpR5le5JG73
7NY7RnHYhpMZEzBsxrY0aSPpTYXprdsYqqt2eWQ+y1GtE+082j79Zgrqr5+C0IHGd8mxAi9FZ+LV
1Ps2nO9YuB/E0OyZQgHLGMbblEA7zdDUz7bVV5KoZ3PoblsbBgJH9htFTbrtteFyyBFsfPa5aM/2
YtCaVEfiOqyTwyENu2HX5DO/nS28rjFflGkdnSI1eTgF5ZE13lrTkWCfewtFX5T3agIU1hkkZdPc
u9cOeJG0EATc9aR2ZWZvJ9P5iWMcUFwivwCJ7t0aPUCn6dNUAz6OA96whHjGwkNPigeh3gzHr/IL
a4INvpAKIu3eh7zp2054IRvyisAU5aEQC5Auuwb7doxcn4lgq3EobUvgS3OoqcGiEVHQJbJrKix+
LfvqNCZUQiYkLKeT3WPg5dm2NRkjhlf5KopwlYsMi4RlY27GuZ9nzaNjOl+mIy8ETyKGVNNPM+U4
jvPx1Uwb/kTMg95bzYP/rVNj592iPnasks0h0umTEYUfYRCfhplrygcqBibEucLbKHLo0jeupAa+
c5Ge4nkkN9QeZu3chWMMEKIkimOgWXsWZBNOSNRvtU91VpyVR8qi2EABYQpoLMVPlpRPUUiEIx+W
dKKxMvk88oMggzTRYWuV9bAZWLewP+PNj6ZXbHxYJPp7r5v0NhmS9exElyE2x7XdMLz1UK2m6w7a
aI9RZDdbZz4NBn6FQCN8sjydrN79he3tnsPw0ZWMnRwtV2P86bFjXzDNex7rJkcdyVdqdCj60Srn
eB5/eKh9dYTBN9HtxoDAegMF2cP1MfpsRBs6fBKyl3UMVXRoqBRwS++TvXh7KkiN+uzQvvxmPoYJ
WyOtBcO3/IfMs8DYPj+m7lAtWQQBXNfNW1IwIclcwJI0OkKX1AMdDyTBI38qFs7YJIiqHPPHCrCs
bOqGHK/xkmVchn3dEp6HxGAkzsqpCEUaGhPU6GcvpcNzYCwCmCj1CesKLVp9/VZiDmAlHy2qudOO
HZItaXCsr6UkSm2mDj9UbLd7EahfoKYQ5LsnLwj3YcTGim049+S0neYmOsYGkNv4ZzRwWfsSrY3m
dirrolVhwOut6cZNwaDQW7cBIdZAzV/QQjux57EU1iya7TCoPZjDKaI0j+BfvcqZcNDPh+9TvbZX
SLIfRQvmg926jICYuHm1wqO2B/tUPyGTOxERf1dcNDxg9D3g9f5YrLyOna3FmI2wckIdoI3MVzQU
bEWy4AlQlk+9D+G/7vNdGXc9KRXnyolHmwcMTPiRydQi6FcRTrgb24TCxFhy16Q+5XDjvhLYEyrh
oLAG5jK7Gr2sNDnCkzyKsezWpuX+xD5FIQH5YXvMz2me7BiFnrwZ+3xX9N4CwMwy8Ontxd1oKHHB
57rx6vRbx8W3nyOX5376Qj/dWzQ1B7byl9DMuR+lJg1ONwDDPJJKeGBvRrcIuSXKX9ZEBFXZYXdL
mw/9uFZ4VFP+2rho5h6wcj6CG2NT6+xso04yCYSILaqfMDPKB1NDQ1I7xkq4cyuevE3s3o3C5OA8
zAx43mNmWotWxu7G6vTJakGBqL1/ta/mDmFQ8PCOqoAixIfgWobO8eA2pPSSWtWfpCkg1VSkSUv4
vSOAOtZDou/iFNcsKD3aQ9bj0h1DQBdKgcU173jSbFvJKDnN1vPAV1rZlnHqMmLePTXTIBhD8JH+
u+p2uhKvSsDhqQLSeXG9q0b/HTY1WarSptYhU4CzNWKEsg643N/GMBqWoLSmZVVYi7Du5K0nf2Rd
+WjwnEQ5jWxQFXKXMGU8O/YCW9BGT9m9w6wFRx60/JbMb1Q/SyY7POUjd1t1RPrGtHnRlvOIVyK4
xTe0kGWJtwnNYoA4EounIOGunfB65b6V3Vou5Uim9yS8s+kiZmgGLrf2LPdV3y1bRtibeTDXxhUh
NGOZckzGpX3HBnoGjVxIDg7x25x6EIqlAQoc3DyjDGsl4qp/gGwrsZZi07HmdMKIkoxbk7YXy1kq
naeXLOxX2N/1XdDC/0nGYGlOeE0gr77MuAwhr4PimoyIwdZsPfSFT7UhroNDURTspAOaPuFlver0
fSBVnjsNYzNmlgtpTScjmy04FekmjZkBDFiKC0HIZBqnlZfgh/dCcNE5X585+GQjxFpNcuLsE8D9
hxlkiKd2tDiZX0sd9ZTyJS1c4Z4LfPe2Y9EH0BjPg+tCRuQYFbnzq11Fr7nNMXpi9bCM6YfaeiAF
1NESGsuA8y2SELCbCtxbMYc/vVQkCF3mBAm3/QZjs9yMwatBjGhhJ9+C3YbkaXscO/t1qux6Mw3y
NqnZXsyBCy0HNyOfzt7r6ByOU4pWirkz8VyqFPGfWI9Z+XdsWo9eWm4Les/oYntpgXVvgjzYKNE9
okWt8NP5y1gK0mS2WJZ4CTaJpuh6Gvk6zcFd+9fIb4eBNW982l5zLrS2kk/MWFgdqvVsxg8jl+mU
N4csGp9xxmKbve1xY1Mq7SYPzF4IqpNWcwzYdFnKVCzT07ED+DPPWBtkW2xJ2ESL8eqlDz+CQoWr
mV3tlio9oL012MIrtggmKdmkOIKoFrLmGmg7o3jyI4NjV0SvZ1lM+1oR8KltYvBJ9u5O3QWSGGUM
Y9WyfIMiMecR6kLF+HxOLL4ZCnQU2du1p8K3Lqz3UYD01M4MUEyCoWG0yEbAaF7F1zmaxQZ/pDOB
gAi8CPBT4sKGplgzj6BIhMWAOWxGyZoB7CL97Nsmekgj4spDjsnLjlRIs9y4si0GF04fwqe1xbdI
om2R1neuCXqxj7EC8pksdaAS9qYsti3LALNus13iTDGOMuXYiqmPyJ26s+Nm20D4gP5KMEvI9sEo
vA9qHbihJNq1Vd+3IGuM2t2LOWXxKVlHEsIykCkUCxNIm5HkJznO5rNX/goTuIKI8KTd5juQ00AC
A1eyMvdUJz+gnD/ETfFkKt9kMMgzTDj6IUNGWJvsaxBUMWaQTS5j2ghY80mbZ5u208UCyf+6QPWH
SPo7GiV9AHi/JPozYCHc/kiUTJabtcHzDKygByVEBhVw4O6Lx5CxBpT8GUIu5adQAIRuHlg44plF
2guRs1Gfg/QWK/SKZnCmhpAOdCcP0vLAvgVZfRtdHX2dW19QivI1G+2YvRQhDWFlK8Mr6ekuXvBJ
4EgTabGFgYDY6j5YsXscbFCiJmeNxOk0Of42X5VKAK/rPnhEnCYkRVxJmPeFZ33m9AOYw/iaeba7
aZypxLaCVxtjrEImBJni3Q1F+hYAt0ZLbTeR1jxmSWX56Qf+7rWs8TabcuqOxDXEoqOAp09gumnv
l9Eju1lRey9dCupsv+3BlVYkwJN9xHZqwaQIsGTfnQMs7jfUJU8kQjHFRuND7lbvbmci9Mir3eAx
cHgUGXRr8iS/qBqh1+8aWhW65strCW9OOtTrUfbfXTxCOxjUfhAODfRSXmqbM2Qf4rdqgXxn1Gbp
pskWdhrspfZr3jwQLpG3WO9n9zERiEFC00I6/5iqA2Q7t/siY0AmHeO2MDK6MF2TXsk8WrZpJ9dI
Yjdo4tlQSzxw32ibOLk6WIAaRIEsuCtzp9j4cQhwi6+mB0NjUMRHfi9tkCHSDF9GGA+3wmA4WPnt
TpQ88nt6MccQ2IVFM1cw51SrKwZQtH8nTOMcZkqLvJ5XqZ6RJANoBdYcn+qinpGyR1wAJI1GxOp5
rhJQw9l2qo27yRt3qckqXUYShMq9W4/0lU/OY2Vzj0HQASRQcZcaCYQoBJ8Eh7f1XUfKuvGw9LvE
xQ5OZx7i+Gm49gDloC4MSiJ5gwQzPKfbz2UdnYhMrewuvRtgudNmQrq2YmRPIQrPPfymWYLBCiLW
tpxTBwiStR1iLeHYdyDgO3MPgOrBjqs3q28exmE+hyrc+ooSUxLnjHMhd1LuCmydBN/carlv43rr
mhZW6LDEwGBGr2T1VI8Hn28XtaNwLyEVAIs5FnBd3Z1labmoYdcvvWmnocEsMNO6q9opKJiYvAsR
IXAkzdJxw0XEMBnEXsVVR4Od15FShzOok2XkEd0FAEV4gVpJyazsdgKJDQ0rTMdLMvQXh3r4hSuf
MqSgOJY/mVxNXfGgubHbCYUZLzIgd4ImOVdIrdV2BC1HbJNP027PNn6yxdTelJrz3PQGwP/3//1a
UN4JigLAVBlBNwAIJMQc9BhMMcXgb7oLKAUsjH5bVv3REOXSSTL7Nu1RvHuB93J2rNWIGy7BjclG
dwc5lZ0isMA5LhgU29mjn2KXaSpIZR4RGG1VR/oO3yM/lGudvQo4qcv4qVJ4r/s4OoPNWsc24xyJ
k5n7UwWXapxhvdc9MnyccZDKt26lP9n33JomAU0PUERhT8gbwhUrVn0IELMndrOXpcvZJ3GW82QI
abKQmd6YoUUEK1qTguEquTcd82Ci2d30ibPWZr1PaZm6UXW0qQdaNV2JSDyWNc1ASfXaOvFdnDm0
OWRHNden6kptCONT3CZ3TczG0Gq+6h4KTDjpW68wz00d31nUmC5McPNVW39BXh/EuxYUIJUBQ+uZ
yIs/Pma5OgTTF8Pwry4rr0xtrNlj9eGHlJNJvRH9/JMOEyluav36tNxb7nB2XHZ/dfKYpfQMktDH
5P9UtunroKs9lSd3aS1+6rbB6sGBmuKoXqRy9fsnhG9NIl9dNf+oCKZgoQAJ1M1zjCk3F8N6Ro3O
Ay9Yigo2bYNyFs2fOKXo57PDUy7s9fUlGMJbDUl8QrR/MyfOyVZe+YvqoTHiN8ez4aiYjB9IKiaM
qkqq6GGHX9AsF5lfcKYxs1cc01QAjMPaMU6I/I8RHbGsudYDcvtdb6en0iYKnkywU2Nm5UztiSk0
T2ZQ7vshvYvxCd0oHRBJ6zTbkU3S9JdsrpZpMj0aPHzD+sfy4pNL719PuaACpE8K+s2WPo8m4ouh
Z9/Lqn+8vgvDp27hurlroPkQADk2bXaXRXhim3GXE8lrtAvM+tPiuN2OgDZa+hOzlFtV8VXIJDnP
stgGOdk3doZvVlBxZ/uEFcK7juYBaQbvPiWvGJaCpdHY99f3i6mO2qHoRKviG0dgdcNzgc1TSbMc
43YdHAL6qlgYJd+RSG6zkt25w57iZurjHdMsbjiCRCio5641Xir7eUqJV2g4a4R0IM7AfOIGfKci
BqdrTnEBHXBs14rzyJ1F2fQpDBvNLI80R2M+B5KEzSQkcmxmod2oO2sACNQO5XOa8kU5sGOahpSp
yD5kGK6yERCnA05RB7+N7Ad8IgeCJR+4eNiXDS1EpKneCx7JDMLpjHTshHK4cBUYeyvLTpWX3vVe
85V5XGBAlECR2Cn8Qp7uzsijx2VnSh4xWBA1G4eKNj2kQ3qBK6JC3BFq/OF4tgaF9Uh+0qSjdze/
k6m8BiznMxGmQy/Ez1jknwneupvZhbsySGxeAU3MucUHXan4oUVJrq7ZLI9PAoMxh0OexRXRLOEz
KIb0c6Y4CXPLFO6swlizrr17Ov++fn2ORz284tMuk2Bned6mbtgJOGP11jKD9COqZIEmPndxTaS6
FC8q5rjKdIDs3JlLcWSPK+8H6d/C1j205Wze6jR584dp0dr2kQTXK8+ma6tz2pYLTcP1bhLZvupc
sukUDySHzjPlmVstZpTC6+y6TSaIb+E+5JWrDjy+vknH4aekJY5RANk8I39w7em1suL7ysyh+VZF
uZFQk1LDKJcGIxhCMBbIgWsvQVnq54pkBA1NI72KVNz8l2gux+izLprip/2zyvJbOfm/Esz/R8oM
l+W/kmYu33X3R13m9x//uzBjaPdv6B0S/4ZpkiEgPfxPZcZwTfQXwHDCk3iO8T3wn/4pzWA4Bt7m
Cv4xUWiUKRR24H+KM6aLs9hD67GV42EX0M5/Rpy5ikN/kGY0JmXLUwTMbARUy8bh/GeDsRtKn3kI
TpVqEOYytFsA9wEMx1ZTx5FXL83MCbGmj2VjVuxNFI+w6lolV5foKMwLb3RsjeukO+SlO9ykzadB
ZTLR4u5eGGqHj/7SOZ+yzj64oIkCdA+57H56RgkRnAy6WjYowa+zcoBQX/2eZkdlDZE/9jOwhjKs
p0XuPfeVQ4gQgm8rnzFEA6zo/FWbGGvTe7UbTkI5t9XN8g/f4+Xv5up/y7vsUkR52/yv/yb/+tFo
V+H2lp5n25YwHaX+/NFg/SGkiEy+8sZrmn1cG5mzj+x+36tmG7sUNschxCYbotcMj60u9aqI2u8g
p5SD5mAmNYQnW3M49kmXLK3BPrBb+qwt4eyGit7iUq1bCeqqKE1KCKD+SFlvPIO0079+I6b8y3eM
jodZ0CYF4vJmLP2X79iWHrWLTkmlVW6mS7PUl7yEK1xH052rr2njTHK0SGK0kkcxORmYcnIRwjVv
//ULQTr860txbBQjzZ0gNdeb+Vsp/Hy/J8rEN2D+90g1xZxGWb+iT32X3WthDy/BoFY6CR/DtnFu
Qxa43y4S+l7Bs1MGzQTKx4I2au+k7WsfQWyssZmrA4Yol9oFFXagA+IAurX34qStvXHNR6g96r5f
Dxy3lnVPSKS1Vo0x2kcnrz+8McxuG9IqyzD3agprbtrKqw/5JM7xXJFUBKuxmBI3oWrAW1oVZAGf
b5kN0BXexsjALkJBY3d+N9NnEKnkPZDFalTZcz+LXW7V/usxl230js1sIXzbwDwTlI+g8K+NZRjF
u8J88tL6syprd2VAYCdtWIM1ThjUwbLCjR96h8Dhpqh7Bortdq6uaxRX6SJyLKZLbi3RCQs8kpww
ApO5S8fub+EZtn/q/XmZYoTEGIyr0kEO5aARv19dX8fGfmhNMTxC7fGNdJ+l3ftI/eFBu1fKV5CT
qpx/1XZLjsnWK7DMxb7zrgORcHytWPg3iEDRXUNzAf0Res0B8oyyQ6pyonM3z0qY3ibEtUEkjzYt
oEvXVzP0r6vM4NmvHgcpj/P7Hu/MO5aaAu/g4KwnZX/ptroP1OBu8pJvYiK2fjDalPakgS1aW46k
btmLhrYIAY8nHL3Gej06ybawqn7VpZm7nFDnVtWEwDjhWzIC870eHJdJ/uAfHCvpV24HFU5IvNvV
jImkIvqclAQuc0pT2m7TiTh4pGMZnCN96AOMnrHpy2cjMtvVnHtIL3jU1kHdfhkDTQdOR3+2yhc9
gsACp3uyaEvEYsayRsyON+C6GWxgGJkLu6C0zni+afm1eWA6grg/vrzwMgd9vxVkpjpaa1gPSG71
3tmYm4dp0I9kKU4VRegvkdvcG66LaOwHJbIHEJk4hBZgSZMGYEH+6rOFox1eDYjEJxsggwgCTa/v
2eHAnS+zdq28lt2VeyOwVR5SA9EBsZOcyE0CLEjmI8PmzPzh7nkLY95wf/CBLK5py6qjhjmF4y8r
OQ4b2mzXY1wzeIsDjyHW1K6vN0zth/iadO1S/nZWWZZeAkKCEAVQA8aiSc+k/5ZGB9JwrnOADpzR
W2cIbj13hok8ukyF/HIXFi2Ya2kdo57DSEkrjquD6VR+FbhaODUYGL5s46sPsTjOoO7Z+5zHXL6W
XrunpzPkMJCEK0bPmJPzjPK2Rr26ZvrY2GT8BxnjqC29D6KV+7FRu4KTLNc1yEJbm+ApBCUjcxc/
qjx+RcDN1iIN72rN73oWbyiD+JPScPPt+d7jXGTwWSmjvDSVTXEHuRG7nh6TdLqCWBW9OZ19JwXX
22TG5B+vAYpRnvHuH6YpyVZXZ7XTa6RvD3V8eE2qqTtk9AnfDK3N0y0H7j9FJEYa5wn/LlNrh9sA
Hjtl3E0mbwrbNSnH2be+TQ1PZMj1OM71E5ltbtWpwfYgH1uR3VmzOoqKzCWO0xstsX7F4/Q6arLG
vjV1q0jlFOvOHN5j4yZssvcG4lRKF/aqm7sXqdzPdK4JvYTobm3iv1TKPTspgcXa5HwESVphFF74
9XdKyez16fMhBHPvmWQlM6QH0hHmzp3Ii48pcTyTvKuDwXTBdqjchCqY72Kuby7F7NWNB8BGEW4q
zzcPUUn15uCW1brMeqT8Cfdy392aY1sCp4YjjIV6WcJa28TWV4dz91n7RXHJR/eeIRBDp6Sp8Rsy
5UR1d3aYynF7WRJPFnj1FN8j59hsabuKwoGW02kOjkZoeVsm7X6O6brya8YpYQn/w/WMbQ3Fx0j9
FBUbpVuULOtx85DFbvJqsM/OXZwlvfdpOWGyQLxQC0gu1s0QNxs3cH0acRa0k+mlSzVhELpw0a4G
dkm15Phpl5QREBIoC+Fdq1FWruGdgkntZxuggn0OpUsA0fDmjZ/WzwhVvKVmeit6cudzyo0QdGLR
GNTbcy4Id10fbExdOKdeyx129OfUplavHCkuIT0SbGSpHhiecl4aOIbIZnyZFQ7rWORAGE5uCnEW
BMy7UYmSh1WqwAhIwjqdw+rgup9NOFzfFzxW2chfk5Wcejcf9mqy0ktitgJpgypCh2MJ/R8hfgD/
ZmDzyc+cJm6BiWN5OZzdUCT3SZPNNNSX9ybY33t1/VeXnkJFY16oOcDjCv7Hbw/thE/HLlOYkPxF
6lHgfWGeXRs8CPGil5fff3YGN3Dg+P88NWJZWc4z5/70hMk+eqo1WddEDBRVs3iKHCxr0bJiO6Ov
bnPTphASfixltXhSA4qWiDSPTPuY0Avq/tia3NlD9ETxNsbVBn9nNTrPPnUxVTBxug/7dlPG8+vI
XM6vfabQIYW6k5HTRNa++JLnQUKODXETN0Ifr+RQv0mHegOH0IdK0muSbrjXAQmKpCPJatX3sium
29b6KsHEuJXjAznO2V8EyBj0o9Zmuyjzejdjb8dqK3CrzJKVMrFR5IoUGhQj3MimxdOtLi2IllUG
R2iXFu3DrPozNmgDi2X8TaIbDkSDsX/67hwMx14MeynX4oO1lPZY96cHFEq3yDNXU7wqcgY4DrbW
TXwFx/AM/RFsCZhdlShDHDzxK9EQwG+lpnMLII6nWZ2qXVC/9V0RcQ4YP7y+yS4hBSfByATez5qv
rqOcvQmGBTRpK4qLW692cVGQL7qTg3tH+zWWztoQB4vBSZ1HCNBehI1r5k3KrOG6S8tDIpPuvnfT
p6A2Z7C5zY/dUJ7qfNQEdRZtxByyxEZBl5zJ+/rse4cFMDWsY5UkHxHKAazi9HvWDfmIMfFvSoFM
T/8H0yGmFwSnIRQ6or4wf4NB0zDUaKGUFsb9EJYfXtijhI8gSmyZfnXXWb0cyhcnaePjaCXbdIBS
o9PiKxZpeYLVwHwr4K84sDAWqVvRkS4Us1v2uDgpN2XqnGl88zbpaD6ErQmcY2jvWjm2e6IhgPsn
zlcG3n0jid1dj8m+8JndlOcMkuwmFQrC05hlQCUBQEsfCa7WOceQiIrFyHOOg4KgWev0o4m7dZTa
l15b3Oe5fz3TzTUTpFD/H6LOazlSJcqiX0QEiU1eyxtJJankX4iWwyeeBL5+FrozMS8dat2+MlWQ
HLP32mymfAoml4QX2Zv/CJ6CK4sWxmZyE2JTOmnIgywv1KPVmT9GmO84cNkieZW6KyN9avAJ3cLa
n9dGxS6cBSxSfP/WGJ1d5QThlVg+iAbe3nVUuAsri8wGi0DhEqPDOiSFY21bYBVSr6jWCFI3ietX
DwgI0SKAID1EOas4j8j0TeIkN/iCauh+WAg1eibfJeDLzPPHBtgdkFaUPGOxhC8Wl2xkq+Fngdxh
FHQZ2IVvedRbp8yzrNMM7g9oQk6cRHwzawAWy8ogzVNmpGH2OBFPgAtq5QRFfe/X6SFExb0i4FHh
grfRwaYCY4wT7bpyIIhVXqTfJY9NHTd3FolhcUtkV9UZR1TGww5h10Jv7e7GDJyzTcxsFg7yE+TY
mR/9pVIaKBm+SkxT6jFbpPeOVoe008/lKP2NhwFsXYuJXIPAJq+DLBcCSu9nFb4wbiBZ1Y8gxWbG
uRKujSaKKOqgLIB3YpFauzXppSY1O2Vqh5t3cdhJp54XvhZsOXkOILethg4Lhw2roH82Ipd1WGW1
Dz6F/fiHYU168jZSNiSl+pATiyySZw4ZNjPbn3PqCAIcfIcKp1pSudg2oAJJ3pjW+Y+YEQ6TYjW0
yIISFqZZx6sat/orpSSgQKfZs48NferG9Tw2M1jMnD4+sYNDIWHZ90bbfeTRthoF14g/7RwI54Nm
aoxMY1UCu7RzTFUFX8e3SFPApc8ZVjM7uDDEPwIWRmoy2j/tYHy0aXG25vyuxRy7mDpJwCllvYXU
8xvaD1yUgMoLuzoZ3GC7Grwv6kDAey0htstCAEfZy7iMJahjbluTwW2YX7KKB8rQT6siK39Ee83D
pxHNNZ19shUyBfHhHs26wDjii38BHTcHdQ3IaMa7aWgUrca07+3qJYF37eISIm8BGyhyK3tm6cGM
4KXDkXuR3F6qhBmCAZukR3TivGcWJ76TGDBWxVpP4izsZEEqLrxti5j2CLSjnJgyDu8JM9fVzEG/
q2s4HgaiQ+1eman+U210EbV/hZl061n5k+uqS+gGgGJ5EMb1sc+tR5fA5rUl3tkTVSsdeFBcFqG5
dWQITZxSSPyLSVQbuX/rJJ2OM/E0venMK3yIT8y00o0RQKwrnCdjsT1MYhGTedYtTbudxBX5SP2l
dPKnsI0eLNvchZLhb5DQ6WMfnUgej8LqMJYJg/L6mhiENZktwNyGfzB63UPBr7GxqUrt5QbrsmPH
lD2W3r518y+LrHnRDlvTQL3ggoNI0weMSg57W9aZY2WDrDRXYqwei/ke//WqywUPuv7ekEF6TC0L
+kp3Y8bTMfUMhu0VOQg1pSRJL4d5n3Ie26nfbTu//9c77jEKpl0FBmpvZPwO7IV5qrr9waxIZh8F
U2H/pq5LC1qvcavp16P4VNQZ2+MoY6kFZGwLAG3jUp1t3Aj8RiPKj9CrmLG3FIoamnFndyshsfUh
McAUNL/Durqki+BIaxbFGpwYc/EuTx9cLjoU34wjvgBPjgDNIFMV6EfcTkxkf/t48DJXrK0Ro5yA
mlYlDQeg7dHHgCedCMuIS3W0O25Exs8w5atd2yVfRR/e6HH2V21S3S3vrCmdkNwJb5dnNW29sfcU
AtSeUBXtMBiv0r2JTm0zIGIrbXGKbQsGFITNNexIgkujFrQm033allVDlEbTj1+s0YhPbo4Im2s8
FCgCLQzx8BmP0Gr/6QUtp+OQKFRCPvQAo9mCej3oo4HWGeBTgzGhwlEIFWYfMw/l9ZAMVv7zQb3F
MakWhW89t119CMzy1xzqV9ZYHewV/8X0xe+cjq8l4V+Y9JNdPBhfMiUmZ8QSl5ufOFpgf0cZiQWL
PLMuh32xuPcL94FQdWcDUeJDVT7ZFSqg/IXYUi/Zbsob1hO2A8utDChT4x690B1mx4/By39CjFvr
0rGex8E8hdK87/wWT6rzlRcl9si5m9beiH3fJsC0cdgp19+a5mId6LlZw1g4aBuKH1i524hAVwdE
D97XdxIs5SUNDnAh1GOtCb9IYG525XvaYTZ1DYCOKspPEaKDqBTEnBWwupjJqU1+TCf3ffJbcDWs
dW3icgawwbT2HlC8EK+OGRXHxjOIDgAaX2ahYAedTeuZC+qPOSDFL9gYdVsDUAlzN73WUeY/Q6IG
Lei515Tr7Fmg++uByzeT0e1dWbbPDt+bp+b0iN67ecb4cMr8RtzPcbXUc1VM3kbwDrwBv36Qxc+8
eR4BPp17+vurmFQFFwru8N9fUbYUu8QEvk6cHUszOT/Xvuvs7BbIRYxy0Lds/Q+jKGm0BRpNq9/a
zBvXTuMGj3RsN3YZcJ/1iXOYhV+8Cw46WQbZK4vO6pxOFmImpyvekeBzomI7mCaL+MwZdCaAWf+5
T5IzEB9mCkHy5jtheweYalP0efmemTjo68kAhM4W+x2L8n2BRvNxLP09lqburBVew3H5rn41phs7
KY1Tlhjza0BozFypd9XylIbeY6H5RuusXanfZZpcrc4zH2eine+cGoWU44j+CdzdKS0C1ojD0KHl
dOWTnu1DgajqJu4gmfoW8W2zlTyK0b0asqfsmJw3NmQnYQ/yqj0zOicYinXPo91txjsc5e21bmlL
XPCwW1GBWWDMH91YSBlRZDK8UWW29Ivq0DV0eD0F+7s22+dhEsEDhztFsCU/E4DCq79/Suwcdmfs
WYGVzKfYiMfnLlPE7pbtklYjUGKZ92j0t83cT9sM/cBW+8T71rWxKrDDvAhids4QRLEyTGHyLisH
iUNBclPsp8khb2jbkVq2K+pwl673TEgqw1aRi/M8E4fht269iasvTRA6BvGwXM9B+dIn7Maj0v/n
eDH+NM96wlKHHLRxYcQlBBaOoBmrNr1pDXBHxKMwVWZIE+NiyGaiGXCa40IAvZAM0VUOfcAJV/+K
cEIG7w+bOSWbNPaLqyXNca8UNKwm+lVEAe9ECok78qtLYtCTKlQKpbvuLeqH1okAXSyKhJRSghEh
bphQTkjPywqQtIzxWWf9E9Pf5nY0h/4qomBPHVme87a9g0nxabBt2rZvZemTFYaAkHmtd5BkB7tE
bWZR1Dw6pTwYzsLGDcjWANwGZnFI0Hb27D59xBZTzhaUELveax1MfcYPETFBgl0gKwrmI2RXlajA
1hlyMzIazI3Jwmc1OQRrovppF06HOvi1fB3jOtk7aYqU3jSfxTQdh6l4clBjb5rZI48dMMUKel2P
yoaRqS38kg7af4QX+gIsiHxibaw97sItWv5LH+FpYPAJnWJKPqiD39N21k9DMVysAlxdoyW51y6V
cWPB+eAAFVRk67SIT10nW97ya75UTVHl7N1IkJtDcAFxQKY+lgJFyCjCS6Tot9TIKiGCDblClQrl
CS7uufXJSkqt4CBziTjKL73uNDOJcxu/OLpNNsOtGSC1BUzPK0rNRPOEyXKXfDcDa+UKqnx0bEnm
gsWCTy9y3/wgmTZdY/CgjrJbG+EypNoCgqPbdOXJTIN05wT9k+H/9sAYUWcc/r5NiV/4BEd1HfXK
JdtGoicDV1OeWFujM8t7J95r0eF/t3npw+xQ5vZwmqsQrD1CPKCkSc5cJ3NZAC5Bc5CZmQCzLwoQ
IBpRfaQSsk7s3+yTsfzRKY5ZG+ugIVhp2cvP1jpZeSqX7/nfXw32B7mXO5sh9+Sh54Iwujree0hm
/G64QRcOYB+A4XqIVclahNvlIKnWxylGWlFWd5SJPUbjh0Kl34X+hzbdP2jkINu+ae/KVOxbM+kO
pmnGq/Q7U7QYgCLquzBcjN5qyciL+s8hn+Gwde5LWOjrMONzmAWQ02TxqJto+1eAispFYPiurkNe
ksvNrpdQZr2xfMzlRWrsJcPtUwqoc10ows9dezqy2+lWfTu9RqmUqyIiaKQY+0vSflvCe0YIzXaA
gQ1Hm9OMzZY6+DnI1E8hF1XPPP3rAkg6qagf8NcjfVItnl+T5mEsKLZL8la08itsNH6+4t7Ot2EP
Y90bKVu1oW+COTg36fsEH3xVhOkrSW1qJS2BXru4BXJvw2POofR2h1radF8RQvTIoC8Ooaq5g4kH
Fsnmii4rgHUun3JFxKSa5G3WW8N2bKwjmxl73eJqOgQxoWBAIMWO8C9IIUx9YeK23HpTsW+j9Gk2
nfRmngziiuXIKLQTqK7ZAYCk+OmHITrzNAqwTe/JQS4e4KX9K6f0yTIVuUKWdXZ5/dLeTi92s4sC
JqCdGe7asTOoGcJgNbgIdLHmuus8K+yd3Q3L+GvARTHAcewNdyvrAh3rhCrmrsRc/TCyZ8RTH+BQ
xgnTLNWx03qUzRkhwqiYfaadzjpB0kFWJrkgbB1BAspDJisi9ApRoPeG6+7xnGMTQK/eO7tGOoTn
Ft6PGh4TbRT7pGxA9xE9Ftg1VIrmOeZ02Sn+7tsnC6NagYU4nPAfdtF80pRYlZHXT3BhHswWoU8b
s/7MGHZ3vsMztY+R7s/ETS0IUQKmseIua3orxpSbXTOzfneRxUG48lajnT+AFTHcDye8HWIjIuaX
+cc0kauV5eqVaz8oijdRm+GGcV1OZmA53dkSNsNalZgfEh3iFEkdkjga/ZtHpK54sYbkBaI2yir3
VDNWyvLaIJGcOGudoW/Eh7DtWuACcW98hA2HeaeYDbkVLsP1WMORVt0mNaR1fU9VBfcRwxnSs4U7
Pe+UgtydqZsmGcSW8wuYcCnqjV2jgCqS9Dmk8123il1L2PFHYwFooY/5nQO8PAnAfhNWgqUacz+p
kbPs73PdEJXQF+bx2FiXag4oSP8+1Syf//soaREt8sveZ5LRzd/nDQzXpCz/3195qLFRZQazCkWB
s6nw4br+ffj3D6Go1UzQHb0EEAb/+1/++1DlwxkyWbLPypz3OAZNcSq1KAC18hHH9T/wJxe3JBSo
tDCzGYY6THAEkdviU+9yzVC64/xh0LPzHKxGFcVDVdRYWDTCn2DKzjhQyDQlv22vGuPT0w41v0OI
Rtmh0PKKAa2q+9hDkQJVe19IOe2aiOKEweRPRdZ03RNp1plkpOJacVfQ0/hRYn+NXHq6yuReuuTf
YkjlkUTOL1cYgXMWYyUluFWgMfcXQCbJsa/FW4644cYKzZ+KAnAVdV6CLl38WBBYtwUhvLT87bGi
puQCvLe1395oj5sUNtBqxJS7GwA2BXNtHIsUAzrsAObSU72X2fjcgvf2tMS8W1CN4xBN2L8SPxLa
P57qw7U1+8HGKvIAnFGFzDozj0ZY/wt850CrF24Qaa0DmeszT/R7q48XDO2MPdj0t3gWzkFss4qu
wxu6aEnpAZ+Ky5bZidtD1Umoaaja2OpROyLHDUEUwYXYhG78HYBt3lUkGlI2nWGpfSEIWkpA9Qk4
ix9XkrLX+CPnxeBsmuo1wzXXVZhlBoAi+OuLgLSy4iloyf8UySyBatNJNSPkbqhMYCpI99FbpyeY
EnYGg6Llsq2s8X+vXf5foi8BZi2X/3+X+nLV/v8VjmJR7zyTkcVySVvtEpj2d2H//WHYEJI1gzRK
NQS3h1ZMD4U0sUuY1bat8gNzDsUSuQ63liCNJ4ZRmRSYD1EKMiQLaZMsQ9e3kW0f436eb4Zc3Zkd
2AzDNE5+z1NpCC0GK445EyuUHoTP4eWVmruCwc6dzDoGWAwotk6M0F8a5FMXQDJH6bAcGurftv4u
FH6CAhEgeglYFRFd/eTtbJtDNbMN+tqFwI4A8cWdXWyShCrsciW+6laZmKjqrzF2kIYiEkCuER40
ttsCDMZtz6IJF3j72PVOyQgAGIZVVMPOaPRLgSUW4xkv96TRhWfCZGZatUwKjBJyWz3fG77w1605
Y8HBzuAO931KkpANB8fol5zHg6OFwyJj6G+dhmxaDuNNaFdgeT7iQAFMrQIf+3ZOwCPMI9FqlNl3
k9+gr0QwfhpBhRRUPdxRVy3xMoYsxHZDP2SbII9ffBviTKpR5jggz1HGsK4NAvvZUDnmoRiVpqnx
MffwlkisI8ESm9IGP1BxoHv6E3yw+Gq2bp0RIE1AezWJ8KWIjsXe8hpyhgPiXQxNgc0eEAG2g7cc
mQXzSJNXJKZJZiZIixaoH6xa4YrH9Atnszy1Jdtef+SZOOQb3xyJKGHcu7NrnOVQuC4sZfHml8gk
5nk0yDEoP2EB+2xvEoulTU8dBo03I2dtK3hcFrHvHcejJVnDSQwOzrDogN3haMwMJdIhRVcOA6As
KnvNmnjY1oCCWAJgybAznHoJSVGYuW44Vb87HbLZjdK3xDBHQNIf9H2g+qqN1G7A7iJ8YbRBRkXL
LKh1SS4ruRB2dhU/p+TDMCTQLgkkhEnacaMOlZPBJtdYUsmWwWTnuJHeY3y9MfrKOwUllg8dOryZ
pQLOZ3KClzbBY2qOt1lXpszo+vWUTN9h3osf4kPtXuhVY8rmmKr4d6Y3SAQh72WYvRASoM4TvWco
sH4lISLgwYFnH48FIewNu+vZmd/ZZeT3qiw3RSWLkxnbZCpX3bnqYn2EbvyvGMIfF82zM4hHp7Ke
xnhie8WkpvOIRddiZjHI+yvJmEU8Nz/5PrPYvIg3LdVBEeaPlkQ8hPqNYImJBwThdJx8Pr0k29Uc
RuK+6L2M+fwC3CotRrjUbLDkwwcyUCP8M8y8K8DNM0FkVYo+fiCFkX3KRRvWDfQJeRTEXzBqwS9o
BMGLRBFha+7Jxp8f2mY+VyURs6qJiQwALMOVvYv8LtuQXcEyC2W8j2gGZueY0eiKrSyuqQNRoU1C
rpiJgX9d8rpZ9g+Fwdmgr1rpOr4z2OGukoRwQKeLAzb5SN5ptWpyv0mTFDtQFG+ALPTBnVDsRRbC
5nws3YPB9xrNbnycgaQO7YiKw3FuyUdB2TV7S6QxOmzq5d/SfEtTI3qgBt6Olg2cwKEyEwH3Q05g
xhqde7uNDUrWmcSiFimFJPxz1dRNv8bgNOBFBmKdJEbG8MmcVoY7TGc3QP0uk/EdGIDPJQCN2R97
bD0dSSjN3HqsCjRM8qo5pzlrLASliJwrlChIkzqr/nSQLdbmP3IztlNW4T/3GP/LMCXhTBCpUDPW
jiFAzPF0ndzoWDUMJ93Eaw4chDYZqiXPBrRPXZbUa+ij5SbnLJEENyUEP23AVjWkG/KWBsCt1lOc
nM0QefSYRv56ChS6yZDdnlcVqzHs3qROZiRWkP/JXIJH1CTI7t3vDDq2E91KP/xKG19tcxOpKCG7
LT7qLba6J5MIere1uUJdDPudW58zl0FzjARvaoJgOwzEyowgbyGGmeg7kIslYKJnshFWsdTnmtUE
byL9PDEshznLHhG+MpIRHpMVxhVz8w5EZWf1wWdEEnqY5CaoDkMgecuJjVh6iTCBkknGy2QM19FD
BcU7WLNIsd4iP120qzEzgxDAW2duuE9wCDkuISimZaz/THOaJ0MNrmsda+9fk40W/jPBeyyZUHA6
2jzXGandFHbeHgfSndsaXOOcFpKxeT0x0w+2GMz7XUAOJ2/8yDnOI75jmSdol/FxBjwhmRAZ1Ixh
pQCWsu9uEeKx9EiHYyedX6wP4jS628LhOT+IO2DnjHVYJ++d5d9zHZ6m0NygeRBI74cP4ST3g2Vg
e0+eO+62FbxGSAdl6mwdD5VZaqKeEKxm1wKZ+jqaEMojtYA554hrhSlwxQW4s/P5Ye5QdzW26g5D
o/C/I8wqxoXBhg0xmhz48eocN8mvXZGUwbIXsAbn0dqqQ5xn2ZBiBwCGwPhzywPlCYIMuDkc8ewF
qAZqHlTeGD9OTYfXOhy380hiWlKah4SIwl2NHQ7XpXiJLfE64t1fxWYqb7DI33STZn4WFW/YqsQN
grRLL0iy4guBic/D50YrJCqk7iZzdMPoPd8afYJsAhFl77Gp1i0uCB8WG+t6ttIR+c15UxzcPnkF
J4N0UBq3DLPOs1b7Ho4++aQTiY90vBtzUhuzxafBUhG9c1fgTZgbMn1T/dANxUFEaENmcz5iqVxk
Pzc1GRckSPMAMfJtahfPY1Vv4DZ/4uqn5qpL5lrRa2+RkOX4JLuB3+Js8vJvipn0ccg6a21Bbdo0
oBVXljReWjGQgusHYkv4XLKxp9fMN85NRkhkyIOuSp6alMyUBaQj4vRJ95S0ikPiecC4vnVRrHHt
yHqvzPoWMOzK4xHa4tbYLTdcBsJh5VMqxQG0NIE53jFCYGLEX2G6uxN1ziRFODQOpbrafvdG9gKx
fJ9F1veHxjY2UY2SlJlQx7jqBJfFqhm/xGK7REw6OZQRwtptKwQ5iosiXKLu62lccZtv43xmZVsC
d4VadrDsTh8Vxqht4sYBm6UJMiCrOWYu36ZDzrCux0upLWsXFFoyoIyZqJTdd+YSxzrL6mzn0AYa
r7urZgqymmH4BLqDRCvrvhi0uU4kWqJedbfZVgYOhqQok7QjeDUal6TGhdQ9DJLoPw5DlF456RJC
bzgR6aIN/0oHu2N98FAV5CjXJJrRwb3FZgHAYgxPKAeXJyHKCDA9aBqA1jOojgxmsDVE0aA7NXXI
e5fQiKonzyrTrR9UMX8YF4OxM/PwyOW1bw5kjD2EecdW3HgYeh+Vo2YERzSrl40bJaEKNCMix8TJ
1syCUdsWKKOxwvvjon61T5kmoUvoXuD0jnfkulDXlNY24wxfzZ0geDKyjrNRXsdxCQBfwDXqYUj7
a9T7L3xFZxPWjB5GJjC1p2hLIki740jr2qfzU1MY10QuS4ZdGeZq33SLs28ZxhCQhkPG2HZNSxB5
1UkoChAg6vzBIIE3Mpw3xw9PYxr8BlH20cVqlZFkwnmAsS27wERuNwyBn7o+AosEPNtGNGNG+q2O
g2Jb9iYDkPymNoqbCutdQ+LjSnZsIJHE7Bq8ZhSH5S5OGMt4/jHIx1srrQ/jdJ4BNm9Nj86G8vRQ
wWBHY/hrNsublLvDoVY5lzsall1cVxSLFldteGTdVSF8QlVuI90J6t8m0Dw6dP0p4vHTqwPSp6f+
5Jvx+4g8jzvdW48GeoOGOSm+vzre8uUOnp8/KW8Sd4jjzuwYB5ySnKpJyEIHT29HnRMFoLJUupzf
8A5DfY3bZgv6unfCf92IEJJGzcIKHT/hXjUIAYRsMwSo0Jw+vTWs9h+D6DU7p19vCsWxlcx5ntjq
7Xi4f0mynGTTP9HJjTwloQva48mi29ypuPtA68ovmCRMXyvCMTnzt6EZf7PTutOZ1e7MgUlodYjs
8F9P6BgGuThaey0uUgKqUWVLXrbmlX4f8gRUm9VMGUru4SmfJLr1mo1Femj85mCTaMa3IiYoQPcw
YJ2uXVGtXdAjCXGgWZV8cLWYR1XhUSZg46GCA8i4z7ouF4qRTBiDQarbMXM1zKY/sA5Ip33WAKpK
xX4ftuKLV6AKDcOV2ftE1dQoY7P8yazYbTQ19UtQmjnzETTLzFRbJrB2zCfGCksMfs+qLFhx1H/b
kfQjZgW8bqH5U+nux4QirPP5eRCc/YTzjd2N76XJ5syuaLWkiSdg5fnBrV4KD2pKHse/hWCg10nW
Pij0btC4k45CazDb+QnB27ED88kyTG7AeT9OAXlEAJmX/5gMctcYz8kIk7gPi6sZ+7/2BLiojonL
w3W3isyaMCJnWSL3a6dup30z8mB0LOiWPByDoTzWARvP0Mw2yqgZjg0/JvHlqyyu7ycS+PTk3KdR
/Nn3IK5SxFfAS6ZdZKWwih1x2ym2m34dPWbOG+TknRuO1yIPvxQGOWDJTKD1FAHgHnbBmL0B1aRO
j7N9MeJnt5psPc3Dz1zNb0U3xtu6jSRhaGTGKkaXEWFvDnkNuH+JOnO6vTUUH3JsT36Mcb0Nq2OB
CwqBE2liAqyUVfkvEncpBHnvJxnDu3QyPpcjayG+oSbck9dCKxPPV3uBh1XsBZdp0tQbP/ha0VET
bspKCxOedQhzj+JBBYuR5077QP9rN3v2tKaIL79liwnd0QySCpDo4zR8VSrfWv144Ya7s4ZHugDe
3EY4jNWdr0hW942QzbaNCoIHwEEJKi/YK0gnYvPLXgphaVGjNByM01c6OjZYpJ7sGBwpiw09SHkg
+7jsvSpgdR8wnshprXX5KuY5O1i9fBp6F+97QEO7lJbGcK/C8Q7kGFU+TSsbhYYv4AA0iNJHneid
CNs9+pcudC7N5CoInyNagQihnAo/YgvrbAyAtKoW6UWld5aHAWJq+pcQfrfZF2yiRXzynW9lWN2q
bHnaV0PuXBi/bPy0+QrM6S0D/73uvPC6XCcO7Pylu9loUiiQeUA+iyG1VMK+EIWFBKXlrumTYecr
SiZbRxuZgRHiF8/oUZQBPwmetuFslxtk9tJ6Dbv4YUqgdY2MfcGbcD2F3/MAmiDvMQmQ6oOmFeSN
XDrsO3oDIoWdvU3sO5oCQB3ED4WNLIitMTY9GrFE7vqMbOB84sz0FNvWkCzgDs9m2UgkZ5zJTGg1
FZg6JL59TfvgbBBknhrxk0Jp2I7lEVECE25+bhkH+wWjxkpTrRIBo6RgjlOSChhFyOb+cG4p4u2s
KL9jqzsWOUkyPNMTz79iXb0NJv/CqbJlRLlyvdElJKIB7JuTEJZwkw1sp91kvrftGBlsQ/ufI2R2
aZ9tWL8FK2mg66fYhdcEYuxoK3UUlXPjz8UZ7eFdMjGAbgVggEQAL82op1LV7pfDU1jF69+L2JiN
DWFkvpkrZ5uG+lxpql4FK9rPRixI4UFG9V1Wzy/Ktx/CVF814CW8wTtpxHzhQtCGxnwbL/tQATGm
sXPoFjxXqfmhSkL1wij8svLsJJ0GJHl+8nBI7XxX3EacdB5gin3sH1oHp66aPtDRL/u0+8LvbhD2
raGwf6MNTSJ5h7vsy/BvYdTeIekM135RHfK8OVUzh0yysCXGyGRgXp2Xd8RyCkRlHY/VZemSEFFR
oR5bBeQQQ+zbeK1+CSaYnU18JGhri8nrJSimnzTkihUQ1FRO5tzsvdt1xCU35C9kq6CMrsM78ilW
9mi8T569iErMSymDSzrhrAHaeNPbxSMO4Bfb5a0G13XMfBZycxsaaxkG951UOMaUODmucwj64KUv
f6eUvSntIHMRnik0LtwnI5I2duEKdo21PKw8onRAEahVYFVXVsKfKk+3ic9vMjOUAeCwnXPxjGsv
3lDSPrqC0G4PHT5yjOygmRGstc0hPc/+P7unLLSsD5FBbELc9ebLVq1Ya30kSFWC2ruhFXwVSryl
9Y9jGN6WKAhyF1hVb5r6zimrg72eMLLAXxNlFlwm8oqDbpZwGMhsT0dsG05CRq3p+4q61r9PBPIQ
3z/KRPNLWMhQu9dynn7MkdhkNNfco0x7uS0ygEjoXN0HiP47GPrRvtPWFfgou63pjA3tSIzdpg4I
RCNby7ROrgnag4QRoEWreK5+0ZA8e84AE45wH2Y/IytcEOeDYzzUqvtGWYu/2/A2TgWk10LIMfFE
E/FHY4fOFuBiW3xMoq6RQN12U3VR2IeOk+lzaVXy1vR2FdFUq5a4kNQVuCTKcOOFHel2c/DSKF7W
ETb55CcHgg2Iq3wbI8GjOY+PGf5S7OP3cRd9F350nEjWDOwgROebXibNXIcEG43BZtMSDEGvsjCe
4k8ndY/ViP9wNjMUZFKde83MKZyMTSejk0FkJxviU0s0WTaYb13KAtKZshemHQhn/4DiAx6xLpDt
Vnt3ljXcqZTBWqgp6C1WzibEH7z+GjUWya6gR/36uamH5jhwcrCFOAIL/XAEYm6dsRtwfYtQ2TFa
FyYb3D5byCe99zywrAoik6t0Qq0ozP6moUTIPSYDjIJevRhDo2mkO63SS+IbzzJg/FjWUGTIHEm5
lQkIYLTj3g6Vc194yzAi4qdSuWRRkT+hSbpXXkwJGKJyTXap3b/HkMhxxd7l83BRPHJzrL1VEH0O
mffU2eKFoOfTqPiJu17svYaPJPIqilT7LsWTFSRwZybprv2RzVrCgAfnYLnz0G2WNfPeXCSQZ3xz
vRALs+xs1oRg9ncEzB9lw2CSjFU6DcadUvnNuqK/Cqym29IpPkY+rw8zzQ+zI8Rvdvs3up0DOXrQ
aHoakbnGMoccnA579MD7sZzIxEfBJmfrBt1VuB3xokSNDPTCA6SXbvJeUGccra6poVDpD3JzSsLH
QW+1bxH9MA+lLXFAj3aqHnwcoUjoiKpIpmdbFe996Vzt3uzWcfJCPVCyNOxfCi4WiBTXKk8unZef
ysS8CRFjj7yQpmPfKKd9cyGCsdZiP1t/5571tlQwDekWpNYN7c5xh9fFyxEur7GDcgkFofMulPvi
6fijsoNNNlTnyp2NbTQWxz7tbqpBvyYTQdKYivnKlXvI3OifdG9ZLHGoYPHxhfosq+RNglzb1UyC
kooxFf3f3nD8C9M+2vCgZvMrrhEpWcKg/XSb8qzFJ+pq3Hu3ZAx9FPFEwnGNun8wiJzszD2iGG7Y
eBOg8FnbVX61S30RQ4gqhAmn72qmolGKDN0/2qM+66b4KIptZ5FoyH7QT1m65h9NHyFbFY9uNug9
MOJVOOcHHgHeljzFb7OcX7zeu5dedw+m5EMO3b1f0noTQbNFpIWg15oOYYYvP6DMQ4YR1c8qB8c2
CuOWt5f6zUw3JnPCPYtibNOMG3JJtnwn8NIjwmEFUX8yezzZrvnC+LUg8ZB3Q7U9lg+8WOuPQE81
Yc3Te+kTEhaW6QUnKAOewHn9H5LOa7lVZYuiX9RVxAZelaMtW5Ys+4Vy2CZnaMLX38G5jyfU3rYE
3SvMOSazDOge3JMIY7R16WQA9ZkP5AxKqvSaULdEpDGqNGEGw18lYiYyNqh8ZqPqQs3Kdak//F4b
VxISpO+rcgHJjjx7xGmYzsDJAegpbmAbyW2BmiVaOouqHpGoMtvMeDxsMW2EQQTv0GA9KhiVQWi9
sBb4bRjvoLTCpBB6pHtg/0bKR5OSdk/ayzCWBISKGlMt+r4qCW6R67/KRhhHjcHkQqhwxadEXmx+
LKsWAZXAMkYtBtXBOyhu6jK5d7bzaWFZWVTQGhYJ3HsV2iaaiYpJB/8vAz3gqjNLM5Ljvp70tyHK
X9LQP4QRxtmg6ghJyXF4FtUG50Wxn2+cGGBsKPO7aU7GztIoRyNXPAWFVy6sO0QzkLm9+ZYhicSZ
W39WdLAkzFZ7jygAYpXeHa19lqb9BFrIYQ6NYzBWpr1A6eEz1k9OlkHIZ1as4qnc6V37CX8eeabk
pQzbjPvXLdg4tMMXuRaLIPHKpUUonNSzP67erd/r55o1+tkshwtT2KdEcRZhM/ysJ/TTZkNQ0DAu
1cRcTZMjPVsG7rFGujtAe6QW1abx3utbfQ5gMKsGCXqlLpM7UR7QKzIVQK61MLqV72Ka0g5jOacK
iQ/eaI5llPFlbZwiRqkx2RBLf8SOXgwHKaJNU9vXadRvWRKuyM6ZLSsu+gfQPG0c81RKUDyZ9G4o
bM5aXr/2CeJWazk30coV76plUWnP9xHydiaURrKJZcCq2TKPfZJvsAE8U6dyd717nTnM+R37nBEU
L8IqtZLnJjTvnO00Yh1gSaWOThftCSFhXtucTBGxyE3gYUvnXhmCLcc4noYJPQ1P73/hzx27FvRn
pNua/XPrpGgjo2pvVIRNphjlc+tgOcHEIYNFry773zFXvyE2GZtt9JzDLQ6FnFjNo2x2lQEqbKZL
hnF36PHfF0iW65KRe+4htUrDkWeKbDje0n+kTbQ4C9ODQzDVUkzRPy/Dvx+YtWD6Z7O4y3/qhm9x
wm5bwv47ipmYJAwT02tf3WTV3ztS4KGQ4cIYOtYsDRYDCvT6pnsoySKdzUrkEyqaGV9pFVxMIAEr
GUOITjLC27VwZUMjM1Lo3eVXI6uTcOtnVF3PSeFJvjcUZEGA5TnQ2O4wcbwTsHCUpPgZhCKgdSQ0
rIfyhQwkGHUyO5ObY03nOqJqyBRs7kxHe5JhO+SWHqe0JXE+XbITei44u1Cq0w/H/a1MuqMQ48VA
GIzZ97st850oyQ2BmfSexPWJudqicqbbxEyPho5FjoMET1ZuT2Sd++RL9QAGRFCO/TSW8a8HMnTp
IIgGCQ+4vhfprpqyfdm+OG6xQ2Ow1ZwSkSl8JxJx3gtiaitfbNm/L8wsJQGlad8JzQaWyV4GrcP0
jAQfqlaC5NJl6C/C6E/V7WdDzpvycXt51tBDkhfU1iaCBL+CLpjKa2dAe/LCcxDRB2lEDmWO8xQ6
CXw2tZE+fmDX4L1Ny0OJGWDUBYagRqB3xekyu4gFtWU90qCg6GHGY56nHOChViAz6+l9lUsSILpp
WqCTbHmzKoW9K1ArHjlvaXKWkSQxu53Tvdlh6B4wVmP0sX3n0iXeR0wpBya9PY7I38d0gqKIpGbQ
uuXgawtlNSXkcnnRkuLDmEifZh/LqEYWzc4pJpyMmCeZZujfaU7YTEG8LYY5+A+uFr5aqZZv9aFI
N4rhdIrjY4c6aVNO3SH95UV7zTSekBrt7NLw4xvzF21vxL8u2iZGnzbfcQYdt+Bb7CbybsIyOOLl
oKxN0gdiE2/huKALI/DoO7DGZAuRCMgia06pyVFsq7+BrLqVgdIN5dxHGBIkm9v7WA1q10cpQe0N
bncNEXC1rkPusXgmmeGuYIbtMDsg6KTc+PZwFBFPWGTa6LzIckvHAitn7+O3eNawTNR9xmyl585N
Cz1a+6g5lsQ+PiySngB0wh4x5tutJZg41j1m5SbnjeRwpbbXY7T9ZXEr+/wQkLlYlN26wM2Tag2p
xBL6bB9zb5dO7aOlYngkXAznEvE6pFSMYTkn2E/YGvoFJeEbIi8g/LNVtyMyEgPazuv7c80Tkwvz
Q0DgjmULBwikRxSww0trwJGOhFIm0m9pIW1KK8dZYRW3i6OXC1IEZeJtURV/pAZ2GyjuSqNbxMHF
VMUnTAWcl2vRIRoqxOJJVjS02pVy4dnmCBM3PtubzbAcugjflRH9hkGypbXkJQmg2ZWmuzE1JlQG
KUNMz5LPwUX2gBdxFRRZdUrjfJ+W9VuIKEV5b16mO+seQBmf41LiLiWMAKsYpNAlm5/1RJGPtqb6
ZN91IiPJWbg29zKhfqQ74O9cKn149U0WEFlrfg+BDA+D95ZPdbTxdR88A0xHGoPjiLKNmRktm1Z7
9NRUX/PMWkHNAbBUrzsjuWlhFNAn8E8Y7+E25HF4GevyUnWadtW8vgOQURNk1aXxp2WSYg2VeTzj
cl6XRGk+zzJTYMUEl7cEs/GKpvm5diL31a3CN4oETtuMALV6Qk9jkZuAYlIZt0R7Tkxj5YYRDoso
UaeMqIGanLrVnIQZxuF33hsdtga9XU0kiBz6O4Tu7qPuRblPsqBehh0zVLPIPs28OzveWL1h9bCO
QY8c1etl+iloS50AZXidD81+TPv6iXgaspfrwf2gLwqWNUk6Z8U6bovkApeStB8aYQGfvRfjKASv
eiKwoDpKg2Q0283fUksVn6hJ1MptdXGYyGq8+Z62b6dqE3dGcW+xJ2C74Ecc0xBWA59ihpTIRaLz
6ThuvGWHgoV//iRJsbcMWDc6uJV9pmUjAZ3uoZKl/5GlxnFoZf+G2lgcM40ZjzP05T2wq7UdtdUC
TdcEWpewauYS5so0B6B5rFbRRyCuFB+1JuNVC9d6LJnxeRn980jm+PgCT8HDDZ5XC2R4M3mXdVeH
tM0w9BdLi1ZZ/0zmN8y8pMPW2qEesaJH18h4N0wBmaLI3ewZVzvIcz6rulsnfG3GoTow4GOgWEGL
Lhry21mN1AjdAG9qD6+mI/RQRdTxpwqykfXz8Ektta+RFJB+uoqxV2KmpdGbwi0ZIzfg94pbVn+J
k2xhU1Qd/Hx6YjQPzLZmWOB9AOXZVHhEqW3YB1q7Gu8Qvyf7AACb+JfciZcGNakWvqQdNyDBoYwV
esDcRgwepsTfI5B9evJLxfJKcSY5yfgXuOJTTBX27DVTe1BgDn0cOho0FYhg8nptDj/kh7p8DAqm
+zRdpoYSdGTjglIAl/zM7PMfja2qg+uSkdVlqOk0/dm1+majkJ6OoKG5R6tLXiE0SwVEA96Bxbwk
bSNIT9p77HNWl1xpIZN/A4eI5WlUEaw4GUamOpa5RL54UmbwuF9jHPK8kx6t6naIxToSfCtGjb7O
NnnwouTPZiTUIAtaVlX/G+GPJ/rcIINGZavAZHArSzJwBJd7WSakTLqSaxhoy2D0DBg8UmVkay/q
hhjOqUtiksoB2MuR+WQ9UqAwxSIGd1QwJVlTs9+hmRq6deJiHLRLhpQRFSj5szsj/5b5oA5IMwF2
MrdhN0qfY5XnSgxP7P3Ylpv/Ouljb83vuqBrTCN93MjO3Jl58/DJEdOyQVsbJXDZ2NVQ5A8WemlS
fSprZXS2sa1oNpFVYo5D6pLm6HNAqCEIxj7utBvNgOXQ+7whdrUhQ/eXmSuZJQrBlF3U+yTG8kF4
PdKhJr4zLHn41XjBa8Gimze47d9Mm2GdOVxFO2sl8l3mWvcBFeMqGPK11O+OKP5NkxJLs+02/G5A
+HFrGPbZqAf8pskRoSFc7bYg9sPbaAVxcniOdqXuvKATN/f6CVzlm0o41FED3ZHfpUH1ksN7uCSq
2nNhoZdgwl8Ff51v/LgRn6ShGky2/SXFphtQR68hIdAwQ+lKGKQZqIdCaBKMPGbjhRa88lNVyDoH
e3ozW0RgDpkCtE3+PmuaXe7RPhI7ScUd4cOgAy0S7Epc5zve/n85g26T8SzboKfcq95Sdr/sqshL
KkyiCvy4fUW8yDfQ1j7qzOYqGg9+DiqA9j8qUoLlgPCFRVuHT35Y2aupE8OCqjFr4luiXJw6MNLI
MN4bRPY9MVuzEh+Y8iBfREEF54bNRyr0nVU3v7kVX23k3rNol6FDGX9D3jmpaeebv72jBYu80zzE
dPaLH1gE4cyhBFb6obBoL5uC8w8USVjCTJuVllJA0zET5WCC/+tTxnFtrW0g4aP5QcFtjZRPSURb
pGrvp8P8EQzEFEWu82t69rJofFjRLK+tDqVd/OJyPxD2NBuBHFJn/IQWLBWsw+JgGxv+53RTuv0F
yvtYIoJYhCmqIlGuowHuKgTjUJHWUETgTdnfAmxtUc1Wlb1EUpMvc6O8W9K6Z52BeT/4x7jrLrXh
yiQVB9wEsVjhzEFjzNFedYvGxIjOnBNcPq7pWmMZ+TcaAKkiH2sLa60Soh1rsvy3Zb5i2zEBiGDU
myjXN117Be9A3WgyQomN4VlijbPNM3pSwjy9eVtbuCwhkJDYAuktUqJlUn9EGbx/N/bffM87DL3/
GF3zpTf0N3vqD1EzDLyqPIBx864Tw76P4+qXnSztY5OXi3LdjwUTGFZHOwKed0LA4i3KH1XweKmR
UONw2ZBLwfEy31VetcRp9g+ZHyeCNV3jEWVvYmhHE2IMeiCBiQ0cDlk9y6nOHuEQsGSxQfUqUPUJ
rXUgnS/nEw7rweoK+4zO/scNnzLJfpLvp1/wPFQPFVTRqhw5nLRql0HD3+geYwY1UEqrAkUfi1dn
ap76PjnnANPZYmE8qtDeTR2OXFZYjJ79ldafh2p21LqwqYYEA4I5qyfJrSeqqEe6UU/5Z6PO+Pf/
hDV8BGIDbOPAfzqEXrU17BqSlq0REtYPL6TugQMKPj1J7xivgfTxd8CQAo+RXC29dHb6GD64w84U
O7s4znssuChI4cZXhvnVB4CNtBh3l1uiHPFy9LExJK3SRCQYExKzYuy8qMOx3sNjO7FbPOHgJvnP
XeFLDBdhhEigishwjARp0tqfw8W5d1FVCX4uzTdfiRSKlwiVdgxr/zGcd21z5J1Lol1iEsAAu8Nu
Y7ysWXu2EsH2CBd/Q5IJ2wVvlRfvSZcvM5H3Gyt0XsyWxR8MDcYPdbob2ONte7u95v8ZlRI8CI29
ymxqnzGJyOwdWD7anneDlvLelHV9wP/KzYk0PFA058piLESBuO7j4paEw2s8ZW9sV5Zmn23pskmC
rx853OpVa3CZun6Nftz8B1ENL1wxB0FASZtECDRA9AgScKPX+8gF/6CyrauxE25C8tN8iYsDQgDc
G22PTHtPMYKShdggWhQ3Lp4r3kdo8PPG8KmTg1oOX6Oj3VXU4FaA6PdUj83RVs70jGHsTujvl+bU
34nBAe/rpdhz9YtVv6lr79nPxlPLnYida3ji093JtrtGenhEe4z1jp7ZtIx7k+LWSH+8emPjKSMW
DGmuzqcSO4KBdgnPOJerNMv9FfnpiEVqh3a24YNpGsb2zX7w008HsbLfN7sgYdEkm300Dimil/A2
RfKFkmb2kMIUenhx6UPaHJq1DnBp8HVz1enRIVbAVKdmXzN+sVx8q1NJg4vSo0WUsc3Am0V2T7/Q
HCrdDUj4QINZsdrs3Htrl9/0YpcyxHQ3W17WpKsTpFEvSJdQn6CUGCh3FCly2jgpeWa2Pu7yPlrX
CuV25uKWxUKaLyhn7nXFxeHV+MvRmcSs9LhpCR6y8l+9cK+5x3xxxJwxUkMtUVW1lAxLXMDHAF1n
2Vp3pH438ueCZd4YPzoyWRJHfhtKgNZtL6YbPyPI3pLuTpGMwJPV8gn/0LXAgti54d42gxdpIrHS
DK76qBjPkPiephRFUxIbW390tlKnBPVGsIFYR9eOexRTfNKU8XAz/i9lXZD2OYsi7ffKwFSMznSF
be11NPrvymqvBQOKvmGe4aW8+SbAuGDw36CWUa/wdDQInUZquUb4ayEmanWinJe60RwiX/5A8HlO
UnTqLtERM/OhtBR3fbkm4AGdSfHiOdijeoNaay5TlMl41g+oRRw7fob7ewIphlVEd3nh7Zvm1Zes
nfbG6N2CXBR4tstjUtfflMeLpGwfdZxRVWJLG9DTh2qTGxN3k+m5S7ZmF9WPLiM7/G9hFuHv98Vu
6vEyG8BZLT5SXz8jlTKW9iRPAflofZQj6PDTZRg4T2aQciZkRcRJtOmRfJgGewVHiseUvjhjeq9I
9sX0ODBrlGQGxJSCvXWxtYOh/XnY+tih8oLh3nOoiLXeoSZPXyvRbJoGLZQkvQDq6yvrb4AnIf1k
rsIUO9oqKp6VA+kITQFUAHIeF8YECWikEvMb9wzdjThcFB8kdqxMVfx6evrp6fo/fdEhueHyiJ9T
VNA91rGFywh7aQqnR5df7IjmOeUi+Q6YJqJpAEuLAwKlTi+Sdt96SERQK0AagEW4lcr6cwKvAS1b
PyovfB/09lSk3bWxeHRr4P7L4U9OzC3rdNWyzcJVKlaAEUfSqhoO3Og3KcMnB5nW5FWvYY3eoIhz
YORU/2yajyp2TiVDZ9Y0zFMEygD+yFA5GQKO+jMzA3stfUihYRow+kUTp1ysArbXHBA7/kaK7bsI
UEcJUzy5eLANR3xYRns2oPcUmFB9ffxEcPiWUafhBbA2BY72Ze89m6MWbfpQvERx+omf9JY5POew
ZuARGHcjdHr+TPOfGWOenKqK2sH9wWM0LayOKqMJIyzqNZFHiUhPcUuwTPFfEu4jNKPXvHWfSrdi
3DcE20F0S73ARQ1G9lg0/MBtMr0LVNbbbqSs1tIPSX0TzCSd6kYARbJmYUNnNhgvk6E7297tHq68
haJ91wywZgpVxaoNg53Bl7G1Uw6k4csI7VtBSsz8O9eG+PJl+OwUBzfgLBQoApeE09yGeDyrVKLo
jM21EWqXOqLFYpWJF7DAHtHT6Vhrw2B7aA3Bt1WTaeBDBmJPd8Ufc5Kh9pBTe+ocwFgVvoUEnZYP
BhfPmNrWNj8Aa7NNXaofzCrzaxtl3KaZBeIrMck+chc6YB9C6HhdOIWCajwCyH8QJri1Kq6KdIrH
dcPyr/+xfW7BhDk9kwpxUKOrrzyb2AAUCfZYsQwqnvVg3uEDIWF33WkktA0MpZ2xXtlW8dwrXjuC
QRcSLOlCutJaBylBhQSIgUO+1tKu1z2Q1oVV6Wrlyb+OuoAic9c5LBiwMC1dt+LDjpgIjkoeaqM8
kivM38AgLJ7aMzHSP6E+VLjNGgIdQeooOuL1xi6InKm5ksIo3wdDPy4SexU43cNjOsK4juk+avqo
Z0vqj6htXXYd9MGsdrpmVVvokgoz/SPY7BMJMHZv1sp0IhS2YdWvlSIHmkPZaV+8Dh2Yygpv3flq
Mw6ElQTiDfMKZxbzi14XFzQYh8qYdS/YwZf+JO9zSdXUOBKRm4u1HC2MPwmbF2G8FvrYz+4pDhpz
kQtiwtKAj8cws9/YIrovVD94ka7/0ScaI4F5OW9Hepev0Sk4lCKkyTh+EIqdRYgDV2bt1RsYK2TM
G1kEo1rqmUmT2rnSfTAWDezcjVGdU698s1KOvyrH/d+MRM3ze0it3s+78LY19uSsMTdyLeI1s9uo
aCftoDmi7ybLvjjYtv3P58mosIotpOyPAIRQV4n2xFJ93s0RV2hhbu6IEPR7+x1j0zYtHUKgzPI5
rickyNVLJP29CuwfN572lrC2A/mEXhUh8hcsmAMIquyXEp6M0Q8abE8AQNzWJCeDrejc4sXq4NZI
wCxh+hSBMU+PI8b12Fhnbx62+8FngvXz1OMBcRp5Ji+WhQXVb0RWF9c8+yINcavSvztn/CLB0li1
YzWjZNS6rv9PEGZO64h337GMhabfu3J2TsK9X5UW+2LqQkPt46nrT2NPfKKOm6HTWPcWtfVCE3Ab
HZUtDTb3iJeiG5keHaJDDcLWFK3HgOegm5N2k9T4I2yCW5YZRwOJ2bUtVM1PQ4Z9PjSgILA6vwCk
uZh1vvUKKKFCGBc/Ky+O1T6CEkWmRkOua2eiVV5T5BdiiJ75cRjcD0etlO+tiPfzOACeZA56AtGr
RHYcafVjzDPscW64CdqmoWajXZeInFSFTEyN09pFTMKBQuQ5s72GGhWDt//CIIwvwf6BxnnsM+ht
LrxLbVrrQqbrqcofDsrpoSYxBGJQEaYxYBPtZ7DonnKg3fMq/FPzcSZB5gWi4Skol+JpTooM6J3F
bBfQdfHqx/lPvAp2TT2ACUzmXUvEY+9hD6h79xOIF/VgMl6xrJywtYxDhAiTG2kRVflHmqdIAPLh
3oeQfTSLB7SgypFJ9NuzhVmljkkoYPbdwvNcBRp6i4HIqyRmdA+6P3ZJWGtIGYxQgCgI3ZOrvwRo
FoEN0Es0w963NBj1ThSvOJDurt/ApUlZc7beMpVsBYuCGa5dozJjHzLqUbwOg/ZilO1VCvcrYc3u
9VS/xA4Rz4Z6346Llh2IQCs7lh+jLz4cJI1jzQs6Nn64zBghk6jCB9Z0+keWNzfXyl9k315By846
GVYH+OsfvbsuBs4us5CXDP0N+Vn6j2cwGJZm8rAjZhgByzacpey6Kpywzj0Sc34MsFLLpPCJ6JKt
FP+EO8U7srtiJjgBR6ix7m7Ap75h2877svjZrZyV3+jWxq1swMfBR6jNZ7Vtk+cU3yUTfPat1Tpr
uFVMF/q+2V28AYJIBBh0kbfmuMpwLWQMb6ySyj2/yrbp102fkvWVPE1GXu04StFgCAFTA4anP2sp
Jgv/3IuTVh8pCspSmMRZyW7c5CRxteRhtSS4VFUL6KL8ZXABsHOCUTMxwarQgi7qFDdF4/lHo2Gs
x8Ybw+K8n6JE0bAT00cz0zQNpGDO1pXJjTnPdyTpea38uQiauxeHn2OCVkwruRSE1CA5hkdcbckK
ZMauauBvxtlubFmPspuHYHj2WQOgYYq3IkKPgCEu2fcV3geJtWiI+5rKVxzqYpYn0j21Xv0bWN6L
QaqSCvWfzs9/WVlUkDkPSeb/I1zsCGAQiUl7sczwRFXzL0tYLzh+SZqkmePVatWlHL0Xq7+m/JdV
3AWHxLNOJXZUzUI73bLAIs/ml1puI22EWRITNPrsfNw6A3ZVf86yLb4MgpC/lXXuAkTQXsAC0nI7
fi0kcqEMeKAxLTOwq5e+Li9Vy2hsAFQ7WKwAyoPbOO8aA4EnaKRb0vJexz4ggdlssNbMVMzI2rRZ
Q4Si5P5z1MwHi6+hDr4/4JaVwmQajI3DVyg/Yidi4tie6ZpJPJfmEnllQH0D7cYHZIzFh5Vfp2Ko
EM3JdhRfn7o7qNnLPIEj1ZePOKQoUz3iAMiW/tjibPZOzayb6g3rx/ND7iJOVtISv+Kcmzap30nK
8NZl7H2FbnhTTC7qLvw2UlYNrtyMKX1PLZ4zLafQM8v3mHFVjW1iAWOd5y7dNwkPkkIcZqk/T1hf
OuETdpIlywmKHaZnnd6rbOGrS0aU5FrbjDrpr6U53sdkro8pgiZCHDSAGDajUb/hzxstE/qilf9r
0CRSn7CGaceLCBDl2RW5UcJxFxbNUJ6h5GXnxsfmNZcwYZSACbpuIP95DsyQkIGv0XCtR0m9KWZD
ftx9h1V1aRV+BXzwIvNWlGo30DcfSD7uGbvHfWZpMDappt2p3KLp4yyaut9QoKwTzaegxVpGQbGV
pvnFu3Syg/FFgUKcN8lXy6eQp1u6klrw09vkHZZq2PJEvtSZte6c6jpi6wUB6REAClXPdssfnAO7
XlXj3gwDciPB4UpjUcIyXYEwtPpytmrwdXqQHWeDpUTxGBFgnxoh15dry1XTeW9obNZOwwaF5Crk
KNyWbhFvu9YESt3UBuL+jD1McClu3fxNdLO4x1Gf7dj9OJ76J7CvE4omBVSgutiaNbLfuIFmQu3r
8qLwNoUV2EyQA1gmwxRqGHNnyeukZ6yXqj2O/o3XYoogqsDG8GMfCWRPl4ZIrwKGIYVr9iQgp8aG
8N6qgG0zkOyuYrXhAdsmSBKJunUE+UebaaqnNG5JAcw44V14CwY/hwrNDTrgFfdRUYLTawhwEwF+
zyAPbsy+9lWDkNCOb7ZlnpsOWopFzGOjiatrznGXAOEAYz4Xhn8LI4bglHzRrkjMn9HRzzmopiH0
T4MqzmVbb1qZQNriJYvPgyhjNKsWbXh6xk2xTWztOaIueRvr6sqiUOmgvwiNbb0IMXJsMeVn4ptz
CEEJTjatvpYFWEjCtYvFhYMhW+Z9/1yGHf0QPqMMfiqYaUY+CZtbjaGeDUgjbUgFHbCPGb1GHFbj
zNlm4q1lIYgohEAX9IJMZr0IphvjsMA2r36irokFuzUN7GLdJCwlG+8IUw4nbiaIuckxpbeUjexI
8dbmC3weDxckqhLXCSnYMopSFxaAsbGS+kdn785zx1DAgIAOMMI/oaLeesZwjzS+wZJ8xc7AmmLj
LhBpVyLSx9pboKqaH9h4Mpf/PWNYRb9SOUJ5ewJv/uWK5pkONVpbVvOtquhtnIS2KSszPhZM+HF7
a9csGD5waKGK98ZsPUBuOTjJi+G47ESD0SA2gCpH1nW6cQOrXUfhcLcYHj/ZEecsbTozu5EbJkhC
agUEQ7kfNrMjm3uwy1Eeoswsy8jd8pya7Pb2eP5blggtGQKQXshTnkoWeFri3bxeZyTbqWzdWB6n
7FrHfq5UTq6eMfdKQ0aGYMSM2Xuqw+hVYx6G71bo3JrFhlobg1xEfQKxY8mAVjoFVD4PUYWvjO0I
SqlmJozDfZn6M/67/mgxBg9gYg1uo0rpB5OJywJ0wCWu2BrqlrfPuvGRmxzKVZZvXbt4BPwwSpU/
ZQmqFLAIyvaWP4vZjLOZL/WQkdrIIRrk/oc9MHrL53Jd2JO7K8gYJb6cV8v/SCnHIQZ+5zYfSBDb
2qJpkyddOOFWxXhewmxrFsnBsqkmZFLcprZTrBK1HwPNal6amKhyHykKj4tS4Z4Clg7XUOe4QWZj
znaqvEiZQaBGnw9USiiQ6qH/pJX+dvD5XOWXTwQlay/qmjEGwJXU/ffM17AmTSybvrp2sfxT2fTa
URh2bb5N5RvWmVMy5u3WYpur+8m0Dhtqc3NeMbfQeA9J7N9kM7J46fw3WeTUfZb2iqE+XXZeTsYL
gnkr3zcaRDvDhW3SuPH4pCHi9bHnLKbYSlkAVtGBxLD33ow0lKnqN9UBRsHkmMu57jVB24oFYeuz
0NqX/qHsBpcMkPaMP+ZJxrzQarTOWRMwhZDEVWijfAB2XlYjLc7U3EUeZSdL+3Fym1RNC15xp1+7
IHm2gWjNaidzNXRq19JElppWr9xC/1AMiZjIfJKbEvKbtt1hSEFDTcVbVDAqs5JfYJ9O5mtrlzWH
VnovOnMUX6uXQR4SSY7LbkAC3s2yH4VFANvdx8A8Yq4DJgZwYLi0i8V2cGMAZwV6NqwHSKBmslUD
UnnG/Gtoy8+iGoAgoJQxcbMO5O0xU2QPYSxbEw7EhPdnPRIICUTh1CbuX8wHFDisJSTDF272fjl3
lyBmTtSHF8tKgf/o9iZJexeX4A15Tci4ffKIM2KlowFgW9iF994YoJLnlsXJpnWlOf/aoeCw78Qc
v/SvrqEzFLpzdoBph0m/6wmoDljVllKgO0FObycBtxwLiTqqTvlEHa6PYIK4+urcfxSe8a2582lV
UjyEzX0qw8+hFsd4APpkJQiHw5C9s5VsbJFhlGSFHspZ9hat1PDCAQU1wMWSCCiBsR8dvu/O9P0e
hr9GeV4EVE8kZaIsmpV6GNiJq/1hVkIvZiTEOLBAaJtL6VFIqL7KDnbAJqg9DiUv5TB4Z4TiaD68
+LNT8l2P8sOgIXYf4j87MVZNxfvTalwyTV1uRcVz0mreGbAot59x1mxSMjo3f+5sDyTPDOJ5SUkC
WtmF6ez9Bld0Ufo7EYvHaJscggI7u862Ka/vjm45ByfS4DvCgGJpyzLdKQmsYKkKS0s9pxXeyjJ/
IDOymDlZtAiN+Rpiioq97jrZ/alryyuBtCovJbq9dEd1fC1RPfpj9lJ3JIk3JSNQwuCd/gls+zNX
L4Q8r374s+jLG1FkcJRSYFP5Bsk91oJPOwUPQxrvCkvrerT0kYVhP21C/Xuw+/MUlfmPNpCE5hyV
bF8sR3DHEpc1wzrik4sZbZ2WA5lC2fRpDAYKOd3NwLeNuNLReZDxZwxPI4m8gw22i9ed3M2SrspE
qpUMLKqtOkD8krjOpY27CesHF2ndZN7GkDkwpd+sdKhMs765IE5hqDv62V626zBMo4vXW+PFHlCn
p7FLxnDHltrAcG5ElDVV6MaXii03FEKs9J4unVMfp3vd6aYLtOjpolOWHgCgPRD1f9qo0drw8N/f
xBKQVBiwHLxfzg5jMDEFtzSciQxxfcUgYS3GOl23afoWRIRd88kSOxx7az7vBZZgAg1Vvw80iwB1
nUcTlLsqINAokEgT3EJWoTrC+uxfFMf23a7tl8kZj66IH2VceBc3MTJsdEN9otlrznnSYXmvf7S0
Dz5bXlnzL47ZkLnoX46pIoY+DV7ycRyuWLTlBiBmDvYL/3HS0BtSP4wghcr4pw3PIKuNV0lIFOZw
11kkCeLyLPHddQIF3Oilvu/JqNpGtl2+JVhgGBe56hdh4Zodsg9P61D1rrkqkz3Tgf5/RJ3HcuNI
G2WfCBEJD2xF70lRlNsgSqXqhHcJ//RzwH8mphcKUdVdTZEg8jP3nrsMMvowxtwaqiVRnkLFTt6Y
jOw7aIxVOV/2hBLUq9Hz+4U9P9EYB8GC9R760tbbi8LNN6i6T61hwPsYsvZKa51CPUBsp0fDFfkW
nQeSJMuKBrIRwpmpD7wm0wwcm9GQbecP6DIei19MFAjWItvZGY4LDVyyzgKmw2mZVj9+wnqpwoia
tYlzPrZtgRhI73+FZtsrFMO4wHwLqJ6sb1aaiV9kLVdDheOHTzfJ6xLiv0oaMuCKNjpYgvCRGoxI
Q3rUVasLjvDqoFdR/es77R8TBO1jSOdcPdd/ywSZ00iRuktcyvUkQni3LdrTpHH8m80YEiewVfkx
kT1FcfbzmGQzwoRek9KIt5Qb03bCWnoq7OqslzjoCv79vvOmn6DeSQciETLBaVl3Qb3m8kwRivUe
9nlBILa0/7gDwz1N70606vNICPaKtnVFq998hezJ5oaWK5b1ChxM4ExIwkpq6Boj9UsVx/rN7Ejp
zPm8bp4PgQoyU/d1cjrM2ZPjQBBFkAlFNs+qHaKCGU4oBWs6qFzEFp2ej8LCZvnrg76Ogw/G0MXK
cOJxyXBRWdnN0yf2boTkVWbCmIPGmxGY14/Y2z1/vNmyoo82behQPpEuRNxeuB8s2J1NZD7X4SWH
Ft1jOzeiJj77DewYvGrvXtsV/C1acGl4R3I8dImyp2Xm92BliWfCDK+Z6FjBCyF1qWujuwEL7W/4
FNSZX5Aocp150aCPbDRjnLm1IsQDmPjJH+TeuKD1YtyG9WJCp3kDK6NQzGu75yOdAxriYHS0RxfA
s7LPEzDklqDBJU11sMI/Ft1y37LPLoERJRLvo90Pi2nm1LlVd2vstEH2CGsDsJpE3Lg08k5spV/w
BgY+7VVpHO1ojG+gzjptYoSQM0T32fJFWfY6QLsgLKCdFkiV34gmU2fhS9LWcEIhlyDmrUqv9RAy
UdFZlxQZc9pSHcyeW5elVPc7puv5/TDLUZyTngEZCplHSyoUDVScHGGmEkqqdceWN7nHWGtYRvDV
FbjZx+pklF19GkMcVwCAFi53z9KaB8yTNp5IBAUKM1DuMzMjqr1cW7ojlopovb2N+c/5nbyEO8tU
4Ecxhiv2yVUAESVi9re0QHa/eL7z15juUQJybNj4qHAOmcPGSUXYTQWQp8zkaYJzh2fjIi32Cx/g
JrOOKkc8qUf2q14CTQocd6NLFGXRGHlHzK7o6gzORpd1iw95GD1QPQBo9raxjF6Tuv0Ogvw7aLNz
DTnpJePiX2Yuy2ZtSgDeYc9CATbFALiH2ZRg2JvcwBVNMJ1+0lx0TJAVQbMIb1zGqt31HXh9twKn
y9F9HrqYQaqL7iMTUbCQ2NLyFr3r2AabJLCBOuEzxMmPKZ4McSxsDSF4er21GHh74UFDjfXSO+0V
qSO4V26xwrrj/WGRa2Op0EaJlkdLkdu0+DZ67Y+sox8bXdwLd1rApPwXWKb7VSzHP4mZnphRoQcs
pLk1sgiXVTMsW56zIrhjARtjUXngC/o6lWtVHC3IWMvR4G+ucmMVxtzYypzGmLEwcBbCoGqHfb3f
cpNP+p3IWKbEjAgLKInEpkwLVWX8ubTV6fmlIurPDcNZQl6vgKfi06Y3HnO0UbZqANPW0xWvPEs3
j9UM5NcTVoq9bvQzmtokrTuEh+JN9pHwDJTVFKUMO8kBKfsf5KjRwpL9uOzGPxXJuieSUPHkuc1u
KMw5BF1HFpCz/EWfg6HJarpoxpD/FHaq46D8zwUWrpDkOJ4mTwaBDFqV7YrZycRdhLwcZFEvQ8aZ
qsKVEhn7QgUBf5wAclEa3STwxvXQYJeIGseG3MdOwiGmEBkgBaIGa2OVIzHHRZJ4iH38e5QhQS6l
7m8tZnt0CR1PbzOG7TeocxJqpoKuvy/NR5A8Qp+20DTtadtGDJXmHKvK5T+hA9uxQ6Xhb6jtQPIv
sli4u5iSNxq8HUsd3iLdo5XojVOEr2w+shYOSa9H07l3tOjbOkzA97e/BRmxC5ZWH0Hsf5e8rnbJ
dK0EXecyXiA/3iJGmY6VZNY1AVD8Rg0FVezgYJ+/lD3vUd1rsM9Z6izatocaPF8GpbtG9ztbhckY
Yv11qTjj+fTgX/Cg8jXkgop8oi8OnQ1mLEz2sbYUBUnnLjbjjUgRyBCxodNIsqxLCwuFg/zVhLN0
ugKCsSdYCSGrXoAkB4OfUrSkipgw14OL09f5H9yN4CQnD2LeiB6yMChCmKy5oBjTK1B9lgUW729Y
ZgSmzIohEAwtA0OM8Vq/TISpNqUIPl2XkycJCWnMu0dACyH9CW0OMJ1FU9r/IITkKxcihZN3+W1G
N4JOXPsFO9hiusqQj598mCoq9q4qNlZT/0SC6UrWQtYd8CqNPr2eDv3Zif74qrx6IBvRXiljHZph
f9aMeJPh8MjGrif/CCemXYujjmiFYyG7FDo3nHHsjZfGDBCqQFKonAnTOzYRr+jkujXZvfQa94KC
onfpKzEsnNnRIQdcGvGgOzCWTEhM3IeQrlFYb+oOfVhgU9LD0V/4Jcew1/Vo1IzpV0unPb1bsSz4
tZnLITUeMvR1A0siPdnjZS25oYRoPHAUgOte2Rh1smQ6Gv1AWFnGpLZlIVy8MQS5wpggM8+Bu6Jc
hqx2zJWsBywTEUPMOQs7o3a4aEsHrw9xn4tkJOvbaMpPTIxzXYlyweQ3nPrH1DXWOovEuyAeBhI4
ElCXRDvA1+E2Nd2V4xAVOPlvqohBGOntVQeH5oWuv0smH51zL/5mwgZTlbGObzI0xh0OPzADWM+R
KW3we9HVkXzcIzgWvnYVscE5aIcXX/9D/F+6BrX7blI+xQYihNzDLQnbSbn2tGJcTn3ELhdPckWM
VIBxvfcuBF9GS5yamzS0X7hlrme4PzfVv3rbzhOmgqo9Vmezjm5+bVUnbf6iWuNEAC8i2LQ4Q4uZ
lhq7pwWG+3ZvMOuJfN0mE48gglZ+wFMy9mzJjIUsJCovnehCTjtvlTnXDvTDYjBtqGwpeQi+S36U
JervUatQ6wYnEmpWaW3e4IfhW4gYEr7F/ZQQNtxcONWZ20zaZ11aX00HcojpbrVLUnApvbeEBY30
IM92cAXYpuWxNWfQbqHP6mb30xQ43AofKV+MLqSL5cycMHY2WUq2WS+Jv56TohVmKYQ7hBdBF3HE
L8ZpeOZT2M0KyoetsTQP/PjBS6boM2DPfRcq+c40eylCgwyRkuKLyGE89GAkTMxxLV2tbPolc9b/
CL356Y3mrmKSeunv2S9wAJHbsrOANLQBZ6eTAl+wdNg/qXYFAcRrhXgilJgQtHEollBMuUs5x1jv
dHaski2gmdC2GL+G6H+xc4x6j4pMZ9IeuqzKbMItynJjctlhGx8qdqlhsjU1tu3JgEbabhy8I061
6aeMCSXVWzIV/1g/A4fWsWbUhLEv/ECbXkat/irg95RRP31MJF9Etk6K3jRvU7yexeMSKpm18ht8
b1RRuENh6xOsyOI8oINjd+Z3V0cbMA0auCD6qFsAB8eWLuN9EWgfJDZrA3o+ykG9J9wVMzA2i/af
LcNlD1roSEojJhPQSzTCyKwbnjdbQYXHjrUbUX/1v6b5U5o757cRVfziK8wevk0UtWgroK/UYWEU
PijEf5quvzuZMKiNud1TRb9MUbztbLUj+Lr+o/Huopw7CBxq88LwBnQXg3tKww+peNc05ptA64UJ
NKaoLCEQjeDK7KqigsPDyeUyfmaFfG1Ze043UTOVCIelmcbog246zJE8MN7ZdMcgNHFDRA/ql+9A
zw8Fi7Nn7IC9m1c9oRVsOYWvhhj2rcU9dHLjYFtPKXDfjOumeDOzYIdxaxVjdMeX7b5FqWu8RBqy
+5g0voRDKeGG8TIZEE/I6FrN1Q6gq3evwO+qkyHraB05AajiM+Z4vOOsQEhWwFZ8mKIJGkW0k614
L4uuX00OjpBZnaA0JmZelP2aKe9sN+G3tqcMvff0nxCxWI9Nc9cG6krUbUhMGJYXLdqAo8zyvwkD
4WUJxqlskn2f8Zkjg25p1u6/ys62npu9i0Ke2jC5NehrcGOu64roY1Nd0eBByqG8OU7EyhE7lCKt
3PeKWnTqw4flxvj/tL8MP1AUp3ddozTpGyFeDIwgoNe2WRbjzZWROjgtsCZdVygL8a868iaH6adg
F+uOnEKpm//XCM96YTVkuqH26tNqQ0/QDqjj35UOB56l9soXxcVqnHaRAUudtiknFSpO6IgOW53R
6zbJBLza7TZ5NZDI2Q6bZiB+h8DrRYmbbAD/T9f+UnQ4ZrsFTthPiX6JXO+fynNAzw2YkcwX3y3f
R5PXOynY8odB/P53pDO+KMpsDx8FTKLUIL2CKbmOOoC3SLARF18jhtHGzqKjzrrJrDYJS70glq8E
SDIoqMZjHcyf4gEQexpT9mKtmaHzgxUBtTblKomBwHNicJijIdWK4cOJsaz3ORYLiSsKUT8rMW7R
AvMLGDugQCtmSfEu4v+KpM0/eqn+2ZmcAQ30OodFPKGe5YuYZ9BMs1iBTSROat6/iYIDosgxDDu0
/za/Ws5iohRQ+NhmDUDsI+oA+DDRUksvZMYDFHPVf1DhN/6ldvUfB4L3wqhDfWGhpuc09PD/bAIL
i1UWQwjNXL04Quj5tcfwUuE501r3Q9ZZz7Rc4nQrAgRVDR340Cy1od6DuJkhiIwHuri79ZlhruRr
qSETy3qae8OrSZk38YgOkEnZ4TkvnQoPntHd8wxTLnoseJBVkTEyb47OGEJmzMztFE//Ie9igd0B
X291/6KNNDIw2KPwNDKTUkX50+agb3LiPfyu/xNVGKmlTSnjRWXI8sJgspBzL5B5dDZGlrO+DwpN
JPu0rbAlzOpqtLbS5xv22TzRrF7YSqf1Q6cyCTJm6smiwCb9KGOpXwlvaSv/LQhsFNHha+Mymxtm
7lpXUUIEXAZwLeUZUudnrcWvpgHSKTG+wcNlbMKdnM8v1V8dvIsQsb5RN7c4QK8ZyI7BUcknWs4b
m+mIwNjcWdlf2n105hwNYTZtnKKARRZb75ATWF7HBRiOpnAZksRnrbzAQINqa0/usszpz2PKCK/q
xcJOL67XNkvi7b+ZAd3mipAbPUBRYBGhC+BvqHS11RoLcaEhmEwNHWKdYdvHAws7sSoETE/yjFZB
lf+qRpFWDfQOsYTFtdMS6ecEP7Raj6AytZdo0q4Zm75xNkXojGmHMgMuxAkrBUYjWhkYlqSk8JdE
ebQkxA+BUSremZfIU1NxvxkNy91gbs1WNrfyE/LXXc7q/5Zmo9wT+cTiP6ypQEU77iWypH2PwnPQ
pMGgOwlfo7wXV0iQzwehkx0nlt53Bl2J2X7DZ2w3ADq5PrjdSKaGB1nX70T2OKdA7QtjLFfwh3DI
mEV4D0HzsTEt/RUqg48ci8fZqFyNwGL2mzKvvZttsMqk+1l2ptWfOt21D6lZcvXrfXzMeNK4nCwq
NnABpFZhhAu0b7I5g72OLPS18gHgeGjpMxwgay4u41F6nywusHvSc3+kcGDBHkMxfz7sVIlgy9A8
1vnlrk4YXneAgRbGyIh0TGDjNxWKS6qRRWca/ZmZ1wbHZvzqmEOLXUyP16LdyLBgHss3faRhSBJt
ffMj/OMa48HWC6xDAMQjIxN25UArOxJ3MMKcZhKlkqg9tBJNaq7X1UHLR1xyo6S6r9MzJYGONKBA
8awxJ+jCFjkv822tL8flVAflqZ7g+vSADxeOYUNF1WDiq7pVCzdZWrZGw1RaSJQVu4MsyTo2MKHJ
nL/9GxCUgEU8t+9OEux9DCyMpeuuZGAYB8iDx/C78EVzHOPk4gSddtKSApeqUjeJSpy181B+NTAV
UGINcEtRNDkUxIuw6jdAUoetaNB4e5FbI5QsfwpVhBfSBuNT5TXAoyddPOIwWGoauyg5TqzBdSve
gfYjQdpX1Wm01J0WHbE+SYB/OkG+c5JHBSuacab1UAa3k1I7ZQqx85XF/a025aZTfYBALXCXHguo
ZScCriHO8YsCdvQiGhzhMSihNZ0OtPi42YV0cswjgdZBNMQ7Ybi/HsHw/2r300NVudFbj5VS0iid
aNxJ77ZemBusXtVKI2bqEJfCI63Gp3EGeMDFWHtXDY/uKnewzeYeAWieAfiq5cL5A+Z9PVDK/kuk
cSWGh+GAQMEw0QWdyIRCtYcu5h0mssc9emR0VHcrydD8Qk+hDqga6A3KaPzGEXfVGL+9VeQjLJop
weJHiuxiguj0Oekjssu8UTurm8gvK+codvRMR1Bz+oHC6PmgNip9pZTnIsfHl/LSlu2pkV5zfX5a
HNqs5yMjQxUuw6Be5DSVO62Eft43uvaeiUag4i6+ibH7r877Q6c0+03Yo/02YArXpvyNSZ22l5hI
XgbfwnNlhSQR9GonauMueyv+6/bWPexZcEjpdqf5x54+nHTfFgCrtXHXtUi3LUAQVLaRu+7jkTZ+
bPv3NFLTviXU5eyUxrbO7OD2/GJoX1GLmrTPWuttzu1G2OiUN1TZJGLiJB1RkH31TectqPkRNxh2
dkgng+XNXKiZpIvNz58d1VWgSmW2jvo+qRjMm90XmDL5L0kVF/5kZWsh4QNihyB/okwAmE0DmEkW
aA0kT0hl0fjpZIinu7G2LmwErR2DPVzq4a/ZsH+a/5y4CH/TypCknNhZuV3BLT22bUTh0WeivOr+
/JGuFf8ZNZLqmlSXVc0K7y0YXLVGrgdnI9fl21Ql1ql0j2Fl3hNXdz4bBNJrq+rMTR0Wzic7l70Y
EueulfZwDoyIv2v+ObtVwhdUt8TBSEpfVCQPzx4MQhlmjKBygcBU8KvqCvf9809rAzSOYrkBY6BG
whU43qdo6afTJveONd3fwyim5fPnhIh8MBQCzMYBvqmt3IB8lt70JtR/wgwdRxtn3c1B0vRS28O0
HBkiwsCNy+80Jn617PWf2MmdxTCFzsmYKkoI4ChIjZoAy7yT7QLSChHN8s6zOitXndVDra8smANe
aG7SagjvuhLfKZSoVa2jPTYju/rCuYrJbuiwGebVZax48XvhV/f/oDzGi4519VcmEQnVkGGOegGU
JFJy+/w5ZitK/SllmNaP373S73pTt/dAkJ+qZUyPY6SstQtJCZG0cYTqp3ME5ni7xmfcBRVygqk5
0HLrEaElEmXffeLDrLbpHt6Quvid6g626+756I42c9YauUU+JetoNOujm5Auk+OCCfhsvnSo/zY+
9+NzCwpkgX1Y31b8CXFAKegTx3IPfgbNvg3bYQ0u19lojPBHc0Y+8NI8dNYjUVd3H1YXm0fCrhZe
gzQwZfHxXknN3LAtUSu/1vUTB0vCWVqqjSXj4SQH7dIHfv2GaO9Nah4xY3QRlT73wkQgv2RanZ2m
RsfyDb94TY0IB4+DH4s8D0ntJsZGJdfWLqxHGVJKkatW/ymwLXluZX3RJB8dM0RfaHYf7oxF8FMP
PlrYDB+TcNe2V9t/cnLlFm0aPjiRy21tG/rZtlCxPa8uJwiWOPGjr5BlCyqD5KT3nXswm4oxW6mH
P8opT6j3tYeVlbDVO6IsFUPRvgB4l1gMCYJmEj9GbC/HclL/MWtHT0rSg6w7c49LptnIYcR4VE/9
R6a36xgUvzF4waWqCJGONf+V4bFxKuZHnkt6XxBmNrqLEslR6ji7kGb/eeoGiAdHTUyHCXDiEvds
9cAj4NLAyvLLTPK/mZzGv+2kz+Qd+kzadWQ/3SvT9OJPolDZl8pLPpyJt8+Qrbr3A2lWzW2QeX+c
5i/P70Tjd8fS6aKZ8JiuVK7C9waLelkws+4F9BIw3GjJQZh/KhwBlu3yEoPfI3dGq4+NFRq0/dYi
bILv57XPLZZ9axv4Z50N8aUpwSM2Xh28WbI6eBnKpRqw8nFsaxrDQHgX0RJDZFbWVe/GfWTnIyDO
zsCDNVCs4pJfayx02SBGNqaGwPhuUnVN/Yi+QHJNjlr3wVqfdWat33DZRBs9qiAc0V/EHe96zlwI
PCNqJasitEDvHANdXu0xLgk1evswgbjjmwQyFDDc3BK7sOu+PY85qylzdt1kykDu9VYd0xLmW56H
ekDf26CqbwMSRBQ5tr0pLOwqQ5hhOOwIB6vMaEdnNK7dCacz2GC6g2kYP5tBeOspkdpKjMVWZYbx
sCz87cCJxSHBkGelXVa/ZLZb7kPhDVffglgBPEXbkBxHXcPNZezri8lfBK26KldNHhmMIEmDYr31
Dkui2sBafY1CwLiU/uMnjFQIZbpr7RnijJ9Tf6p8qJ9DaulA9AixO+pl0KzbqOhjsuAl4TgFXIvB
HmtWARlJ9KlhHkhlaudy6fzcj9h8XI5dR2MXxw03tnSs9ZUk8WYbqHkKh6b2lcSmH5WZrHxU5mGf
fsDshcLINz2zgOc3GoCLr9BUD/Syr53vDOcm67o3q2MgYohIkPTW3rKpY23hFj8hZuaXyPfHz84n
BCZL7oanCCN+PgM/8HZRxObG1M3PHgESjpl0WZpdfmUNGh2k0P+NrbVDfGndPa99lUOdrLU+KndR
rKWH53dahxkyYi2NjECeRhvaGeTncBvmjThFmf+fNslw21bsH1Muwobka/kSthc+HGLfOqXY6J7x
oUzsoPZUtJcUMjSYkZqTJZJg/DTyOfkcQahp43g7TZwiPjMNDdcYArsXbE0zKQzjEYuzat8qwmHg
TJeb5x2yy3/0dAhA2Kq/bOy5DMfEUYfaMT5y/EOF6fx2GB+GvAGZBTQA+Wpxen7JNA/egg+STkdo
dCtLbTP5XX4O+t4lu8CIrx7mR71Bbk+U0Loli6tGmBQE2/9djYAf+q0nSmTttTOs7IZ9c0tCdUV+
913383lWNERrG7I19sXJvTrjaxG/pSw87wgMu3s3sRyzZKK20dA+wsltX4Wf3ojxHt+sYgp2ac45
nJR+fB5oUF66RqwDL8/f4Hk4F08lWNdN+S7KGkuh3YFy5kKGwUGGh5DRrmkDtbRmVhxnk4Ofxqz3
zwsJYGDHTKHhfXbgV3iNvsmDUS61gpJYKzQB0bZzyXvpzX6LrG9PpKZ9rxMdmfeQ4Jk2H5ON74VW
E51nY6Tr50MXAHXhgF4kzf753vW+xUBGSm2bJxopPgD48kSde6uBZdzXSCna2uIcDa3j8ztU/tVy
kH30MdVxfLE1G8DNkID8J4KvNRp/6yKMYILx0uiQ1xyXGdrcjdVt/a/QsGFD1IOJgSLoXLOdg3gK
qYoNcTc0/UY3SpBB7PTOhcbQaMAbiudS2fe0WJRCH7dFMFXLYCBmKlfJjTmyXPAGrfOo/IMrl0RW
zJCOLMNXwyUhoRlz+ddunbPe4fOYIveSIE69AmH4anH9fiKdnVaCzbOJTJW7aufJA2BVnmNgb9j+
u/fUYpcY1P0fe6r1a2npD0oe/Oc+6v/nlW2lprOm2nZW85rywxlLKFcmbA4vTpm42U60Dw0880Uy
tNsw0fU3gbt/TcQvy1Jmq8CIoAa4k++vexKhoK0Z7R5xJl4j2zo86yAyqosz82cs4BoLJg28qV1F
SCPS0v8dMiK75hvP8wt5vYce09ym9Aeos2MKzlS11WvANGdR4M24QkS705ywmx98eVVWXhzCJmlX
2HuApcfngOyfc2TG/sLqsFvhxAkOk3cVnpcchrRCgWjSexqI1ulR/eTeuu2XzLlfw14Hm1X5C6Nj
2yLhewMIW9cyLPfVvEEoMhtNmRTFxlMerwzn/qENprcOV+Q67Htzp7UFk2ah23vpnBqc7q85v9zz
nCmz8YMsEGOjzSpgbSjFtwzDlZ479W+IEZNlQF2++uFvMMDtaoq2fOTODJysJbH1KTl/+iwEDwnk
vrcR1RqNt7nnk5scmsGJFxGHaF+6BS6vpkJqzyd11epsvwdAYYeR6evBwLN7eD4EIo32bVRvUziZ
x0Lce/xsp7jFS1GVApzK83H1m1c9YkeYNIs2wlrwklWO2EUi/yC7otjKHJXAc9TSCkRodovm2qSA
ejhkji8GzbK2Y2yEezFPMYao/+pdw9tp4ySOYYOeWAXAKyqDsXY4bl0rEww5ynitXCTIZtbtolkU
XHNHOiYO5NvBzQRKXN1ZhqQOD8aCsQew9U73cRrbv5hBOvZs3qeHyIRBNZoW9a4iCZc+QrSVced5
9fzqaKO5/EDHv8sLBZaMj/JywuWjqCytiAiO+UAtrExfN0VTzMOyZK13+bgchr7dFCY3bzeI3vMw
p+RR4lipxDkWBoVaL13xNSAAA57x1kRdcp8yfotBQzskGbyyLrQP9VxtRzr2CCeX3rozLFbFargF
RkM9gBD9TXLdryO6pS/P/o4bo/7DIKtftSyg15oWXjRtGI9aATcvt4Lhf99hnRiPPb7rvIKP9fw3
RnOMt3RL//ffjfgFvbK3DyGKQ4h4tDTPLygF1EWkHlrnAIQodK99w0Tzw4TTsoKEbi/8Al6aSdrA
Vx1u1dgUq0Da4tD3PCk9SL31bKB8zKl5VZOs/EG5G1ma4l3LMBv0ghz050OPLKo8Ds7tVKiz7kvz
Uanh+/kIDxtqUF0MR7Lay7Qbv4umNdYty50tWI70y/NYxjtk/HCOHDAqkpWRZiAx+X99VaG9TEtM
JMyJ74YdeLCHI4gwtUoRSCQIVZOu29hJlxxlZfmUdQyD8rx9d5GAvHAXYJY1P5x05xzT2l2fjzyM
kRGnMkYg81tIci1VKMB1BebKr6T52hvVsQap8in6PNxh8nXBQQWPElPuw7JPkRZ4P14Jjam14wkp
ShVcm4jCNPL8jz4JL+wIqwtpAHJn2uwyY9fbPc/vnArnHBoSo0KWbP5XJFau6TJygW6aB262J9cm
2+ci3bm5WSyrobbveQBCJUjCh1sWzbKeX8EpFLsBg48vzPIkTE29mlFYsL7MxTK3GUmrYepvpTds
G+VYyN9wwD3flRZBzHas3J3BLQNK6VjftLL5E4ogOteg5B0U0z9Y3GCAGpN7xkDMwlCS6YuudVw8
r9fUsC6k9rgYPGxr11bmq5EPPJVa5Z/+4GAT4R/CVCr57pJOrM0/t7GPoC2d3E0Dgz4dh0s7ufL6
/ELOvbnuPStbNIl55+UTx+eLxetCJTSlck+9H94DuPozHP0LuDr507gQ9Kj7ZH5tfbcsyKqCCWA2
FA7knk7bRo0Rr9itUZJb8tx7gY5VcnD3stYZILZxe9P9/stlQsr6NfQOOpFgB2D7Xy5CCAwwTHSn
xrtMQKiWfYwmbxwL/U2PSPVWMaWWFnNQKhWTUZD+exahhiCETBb1RdKzY4VCkRtCRgkSHUIRfpRz
2vXFCd0o29OZwHDTM3s95ju7ScMvbRLOznULE2ytKb/inrYq1aZvS7doJpRbvEf+1xCX5kdrt/QU
eQJsMer/jcT/vMOkMwp9Joz44oKMUnsYpP1MZOqcBPaXGJSnxyBX67bYNQrqsSLLto4D/ZkQFiai
ePlsLYctqUXxns/pTwAP6dpXCZGctu9sasl2RIHAPUhupR9VEe6ydNJeE6n0M0ES3NmMZrLVmmZf
nqQI82v2gQRvb3oKyoenMws5MEKW25IQgFdnSulHeJmtpvrnOGW0h0liPKgd7xTJ9cWwG/MhKv9g
T/EyADm9SzHLnJ9fsFe6a4hTkIHdFqCc051l2Hb3jN3pOlBpyZIgYKTTqr9atysru/7Ndfz8kQoZ
XuO132XJ8FknKGHDTH/JAiN8jBGmGzcfzAtuuYklTfKoOgDGmDLDU2yOkjeNhqUYxtsgohFsLnFc
//8pFWC8cY2Ux///c7vK/U3dg2gyOp1Qrqjp8EP/v//K6quPyGXtaxMr/fzV3YLTpBqs/31E01yh
+yrG37SLnLXGGbcdLNV8Dfb52aGqiju8H7kraxoJkJwbIL8YUEAmRxf/yhmNb8Vl8LfwawkIuESQ
HUOuaCIJ1nCs9GvdALNwelX9KCAksfLIRtLtEcQtYxpCVfRzNo/pQuZQZPTsh8pt0PxzSSA6Nk7d
s5XN2RmxqnRumZM4f9sm+nYU3meB8GHDJA9YU2BelafSQwquepkTBf0pPAafthZBmEJT2bGwHzT9
y4cc70eSYMP54jCIYceONRwT276WIjGO0HGDmwr7ZDsOHjwm25sgoH4/LzMrzYpDZ8/KTSO7prrK
r8+fOzmSMGR15OzYFQBvV3VvPU3Ozhb0Suiwhi38YX8TwWjx7NT5q4VoSmpDOTcJ0nuHj7laq/H3
eeY3EsectKnFo3FHIgSoQ1wlfVLCes7k90SXf05NjyqAgnozMpZjssQXMX9Bt3y1AODP2+tdUIVf
fZsY0P+i5BXd6oA7yYavappy+7yO4SPXR1WLnyiloeTmox1RXU27OC2AzxLtS/mDCQZ1WYak4ZKb
jETiiXYl6XwGo03evywt4F7nSYvBrs1RJv4MwfbT1v9poK/FJasgohi+k5bkK73Sx02Iffs89uZ4
xslFAYf6vffwLdv28JNaxattcOAIPpTkl+JC/z+Mndly40qWZX/l2n1uZMExo6wyH8R5EEVK1BQv
MIWkwDw7xq/vBSjyDlFtVW0WBgNISiGSDsD9nL3X7g3adwU0+Lk15DK3E5pnPelm56P+egWNb92P
ybBXLce5YFuH/ijRhUKVXM5LGtglwyIxXYJ03XAPfdI/EpddrkIp3fO8l6GgOaqm9dKl8HKNVHYw
lye7aOvbxyGLq2sijb1IlfY1SECo+T1xbIpn0D7OYvcKf41cL9XuV/Nh14P7TfOpzEo/6qYu1ZA8
Sm5HsSLUW7cV8Tly+UDbKsnevJybTOJjXB1TLdwEbQAbadDib2qpHCnBn37/7T/+9V//8d7/p/+Z
n/Nk8POs/td/cfyeI+wO/UD+cviva57yb/6ZP17z95/41234XtGi+yH/x1dtPvPTW/pZ//qi6a/5
4zfzv//865Zv8u1vB6tMhnK4NJ/VcP8Jw0/OfwXvY3rl/++Tv9GP5bdch+Lzn7+/500GreD+0ye4
6/efT+0+/vm7cPT5g/r6nKbf//PJ6Q388/fTZ/fbt8+35C37+G8/9flWy3/+rgjb+odqcoW0HGEZ
Kt3V33/rPqenhGX+g5R3BIOG6bh4+Zzff8sIQQj4Kd34h+4Yru1qhqMalmPzU3XezM+Z6j9cw1I1
17J01TER0P3+7w/gb1/kn1/sb1mTnvOQlgD/q279/hvovOkLn96h6VhU/VxTd3XdNoWKA4zn39/o
1PvTy/9PM2gqpqfE/O7mU/xaUyunUlq3aljX9YLC60EReDzyLomuTp6GS/xl9qacDm1YUrvIJBbP
tfvoqjtOeG/R/pmfnDepKT/aymR5Mr8+JviOWi9WzOmwUgnvBU+EPm46nDfSfWt9S7ufD5TYpI7j
EwQCgthc16RxUxllyRBkBKtHVvuReW5x9GR927Qh4cyJjO8DLPpb8HzaVkvK5mLHLN7atK8/MLi3
imd9VKhe6MAHP186Rq22nbrDZqptzNCwr0EWlWuoq5RW58PGlztSDQl8mQ57t01v6cN/5FrsXE03
mZbmJqWDsUwPo90rJFdMu/NxMwR/e9CUrAYzOo3zE0rZ4QFXzFS90zjbcUSCKoEFSSNv3p03glTH
o6Ol/IV0aH59SRT0oNEcKD/4JTa1lm7CKBXPXpXUG4/IhS0VlPzJ0vyjU6HU6kslWyiTzV1GpQ1s
pR4X8xNGEG2jpq+eHY9ljV9UygZs1vDUxC7kKH4SqwoeE195SgojuYtodyNslby5QvEf0rbEee9g
OwGew4z0z6fDqkXjP4rmkle3RlQ3n8SwIxrkrn7VaM8D+PYjVqOodYlGMpdKGyvPEi8gAJXy6yL2
t2vYX4e6wQn1l5EOlMpxVNXR0YGYmEtd85eRPqat2yml3n6DiQmiIIKf0/iQS8vU2EaDI8GWBcFt
5nXvcRMRwMFk+LYPwUZQ2CR1dLprB9OkkRHVjbp95zfMgy3p1MxXy3bhBq2zj+KueA5z7RZ1s07b
MZbXUUPsjLjjhhbtlMGGsuMmpR266NwBUQbg/FUVJdR++x6iwRBntx2pNj5J2hXzD6dsVsmgamtY
as/JPEXOJX1n+rc3XkFFt/bLbzpFDxbNgzwVceijy4x3f7mu/bxs/PWz041fPzvXNHVVN4VhO7aq
Ce3vV4kSwZlBmFePgCbTEbeAqJsUM60hnhE7kZWckzKSG8bwoqstynF1dNdpgVw4kYn5EAZmc7Q6
8d6J3nwwa7xoQV3TU3OIIMcFLakCx8a28Eb/dt4EydQe1ZPhYAbi3jcjPDCYhtG5xRQ2sFFamz6M
QU4L7Vn0XrxuRxOCq8iwbf/P79ywf3nnurAsLtGmbqhcI4X2y6jp4gq1p6Glby2AnMkzBxSisYPv
6UCBtWjUF8ND9ZkTZLD1iW5jQtM8OCZO7jZ5CXHJotrB0B2rcq0habrxJrvukAL9mjcVBd6wSM+E
JwGl7UJOYDchurjznxFVo6/UHPMWPP6wt0wsYZRZ78uK1CuyLxF3tfnJUcopKior90ZqfxelV71N
O+O/d/KIleCoo2aFjvOA0aBc+hqpVHSF+gd1dGi//88fGPex//aR6ZpNYrnKLc+mGW1Ng+kvt5SK
ym5h2I3+ZgVgR7raZFLrinUrMCRm02FIvvg2LBMiPLG6yCDBtenEcExsVURbtdaSSx49DyKqLwns
/Ma1uyPP1Jc/HpJibLejRHwe9GGKmhUJ+zK3hLrOrkRuIx5RxY+Y8IFjPw05qajeGi3uD9eoGLAp
C3OVRBGYi2W8qhBwXjpbzYFGQoBCUEaaEGBRzXxtC3181mOvAFhlDncBKtRNh7auMlJnIyupP7VF
tXfjMvwuEwQwXi45B6k70WyklLMpybO9FdUlgMD87hUdnjegc6QdxeKYA7Ff9oZVHVFCockV0KtV
RX2C5K8cRt9DcRL7wasWackCo7x+DMHjPWKQWg2w7l+52xG56omj8EAOqyauVqIEg0sFoWARB0oB
3jA/jkNCTpWl3Gk2PVtMsoqyKRvxDVfiOc1777OFkFhZdv+GKLNcxE0i7mK7xWXYwF9Hk7V3UreB
6w1ppm88gt8LaC5mFrKsdsG65w5liCS3f9iIb+adPx6ZdkCoq535UVnRNyelMiUUrMBofrG6tA1k
jeIp6rmDLYLYcJdOoyJkMNSAWngqtqZ0drlNQgkwk6dIlowRTyQ24R6Ds8q04cWePMcsMKuLF0OQ
tcO+3BQerTp0SPAAU6UgfK1Axo6IWFmzut3iCsrOlS7JOemhiQ5a5JCdFmTXlood/m0cE3lQHvlO
yy0rsvLY/7GHUrzcqqG8uGYHaYOC9aEfx13dN5Qwc7O+6/KAkj3FvU3eIpXJiTrOewt2rlfs66Yo
npuqaw86Rk5GOR+1EbXWoRq5irSkf+10v6KlaTyZXn7XB4G5abn+p+SJi3wPL38PwQYZoWYlB1s1
x0MxovxuCt08W4J8Bqf2/Gfyn5hEQH++WhZ+wjUIyIRgN6lskN14h8BmM+8ZYII2uhc8z0eA+Yqt
0ur6zg0numXSHKyBdDl8/GBehRmDRhihohBwTxG7i86JNkZX/KflIatw2FHWFg81KTUtzRCTdBKg
vVTkqab/3KvR53w9BlV6Rc6E+dQw9aXD7CX7HtrcA9kY79jjhqcgc4Obwm7E1aptcSU4414JHcid
05FluVNkpKPv5lfEMS54OA14Gqz2Tq2BB6ZIm0PcxcJyboqeKM5Gb9RFXVb1nRlofEd12Z6QlbfK
Q2V0NfiB0ceyiNX9mFXdErmmcftVj/fMbjtYHdC/qf8+6xGYWlBjs+EAxJM8QSU8lURSMBpG0Vg3
WIk0ek49NevwrRyL/KlLA3KfRgwLyJCUG9sqahJAsbUY5SktteEbcVs9RTvs9EWStdfp8UF4668v
r6tMUAUWPeEWE/KiVip7DeCK1SE3JEyVYJO24aDYKzr7gJORqi1G6IrruE/RXqp1eUj98tmMYuD4
TIIBF3TJvRlnl3S6Sdd52S0pUop9H6XeXWuiKwQSzWXqh1K78TejExGFu8TapnS1l2arRgNxiC55
7u0AdpI6/HMOaWzBMMhogXJYJSr4UUWlg1uQmG2Sf1nBRj6bdWSufVVrj26QuLuorJ1tMLnu0eUo
qyCOk/u2JgdGFD5ZboB9brxMZGcDJfA6aXAtErqTnR2mo8so8M2NIZycU7WFYUxFlvm4tk3xcCmp
0NJDHBrmmYFUnOACvM1TFCD8Lg53WznYFXK8eIjK/dAPOYIPTd8CdaX1K2qE7mrs9rfpJAqLyqmj
Ftr7xOSRllacZ6n1AYEaRqCpdhcNJRqwLN9S8fbXPRFkU2CGtw0FPWmGozosCg1XcNJGW0hf5b2o
6enNyw+qcDgOnjjx/Yfe17x1ZRb2Ro1qjYLxzjf04ZsGQ35dphgGWL0qsUOAust83ieP6LGh65gO
TvJeZdBs4hx1WaVZxjJRHBhLTnoGXnybcXYdGtAQ5xG6/gYWD4UGaL2LZrTSd5JwFvR/OBNz5qmN
ZGLe1/klEbZOluxgof/OTURXhsfcPbZTeqC9XTTLBCYCE99qOGv5a1zo2UeOxPKGDlPzoIDjWzt4
31UXeDIX85/zuHky1w5wBKTdqruxS+9AIVAgJHX0KskfWerTclKjU3cVfvqNoW0sGsNAxWi3jKl+
mGIbmgDhopTPaDJicc5w6353hsJaqlDIDlFcFhcs9RUUZac56yGY5YL0Mwd916MvQ2Mj+rDa1jSQ
rxoEERnGKahsb2NAWNMmIRAuY1aQE8Pkz8NuOowCxrSTSv/iRPpnI3XlcTQmgh+dntvM6MVO0gGO
b2UoooPTjeJAjEMEQNhwxNcxxUYEyQyDRWvmMPipBm88OPsrK3CUp1xUEcgrPFpVWfjPRmV82rrC
9DpMtCO00G8D+Z+HsXbwxla41xJv9A7zJpr2OjAq66bCY9ggVcPawn+7RMedLhG56xRHace4FIdX
3GJFv9Kt4FJb4jWy9U7/RrWiwtHkVPYmM7AhlPk4ed5VoOqFQaMrSF5kV6bvkaq8WSWguphAMj4/
oiIsj6u/nV7jaeMWCvk1qXopMKdcohF1vxN/8yn7PVj023eWbXCW51ULaQgBjGKeHC0nMVEVLLmp
aCLKTzhjkvKBhnOxpbcG8yPsh4eEuerN/BIVYxzMj/RF9YRYZZb9jXwAf4njh1s9xpL7usjdwy+H
CZAVPUUH+b1V0nvWDv05mS7bStefsjCzD/ND8ybXozdU3veeEWnbcuqMtjBylspYUUQoM3015rJc
w6sh6bXrh6PwlfY+apvXGMnFRXE9sSoKgiirjkaACsAO4LKJ9YGUnFXTjtkzH+h9amF21qVir6lE
dYugmEjYZBAcvVquE8NBoBRu0wzuGXkMI6ivwlk05OwxcqKsITuBe+zUUYsMtLWJPljcz7V+WWgj
gq0eDdgrtyO/aDXI9FO+WZn4K9/07S36/wS1RwhTC+gTtpCQgN35V+E28TK+i7o1ytXY5Vy6mAY1
a8M2MqInag9vTtsfDFwl9Pz4BaD4TzjOug/cC9wnx+5Dyd2vneHfj8xPOQBdZgmbtBt1r/dVudQG
snAQlx5IDRjutcDN7ksHRbs09GfblG/zW8hN7KJGa2YrD7rMg9q0/V1EKiO3PPUYUwU+ph68ohsk
yNc+Q0CvKHZ8V+UwcufCsrR7qtFhShp7XvyAhZuvGSlJfxHTJbUZ3LUVmPWTgaxYYdINdb73H1gS
tQgnGwtN/7NeRHJlmxrdgd5+KFw7urUmRVPdJjs0CyBLA2Gfo6yqaKaw16vo6jSoyfONY0yjcU9E
IWb/0hu2RYtr352aMn9uJOt1mheEpdeEnYFSbEFOFwc38YpDZNBtTUH9OH7hvJp8BasqVUawr9N0
TrXL9q1HSuISwIa0CHtwi6hiyrVO7aWbUKNoKGKtozgmeHLMnAkPHSoXv/U3gdmV56/h5PQy/g56
yl6YEPJOWWN/fg2iIteQP9hcBVJgu/N5UBIIug3Jh1taanzqaIYtDA1MxDbp0/HnRKXJsU/NZTmM
VshfHKN4TciR5ywL7GutQ0uC0DAClV5y2jIAR5l8oD7yb5PpNlFhscEl3BIH72UEtsVIFHu/aVcR
EhCoAPgNWSixxPWlwjAmZrFvsz0tS/OSo1g/KHoeMljV4LtBJuVU7fJkfC6zUr/xEYd/1NbCKbz8
w4qg4JLxsUl6JTrmZhbfOd7UkJjElFTnGTcdejC82zAY5jNocCY0+hh/n6TMl1Ct8bGTzgOdhAra
0oIusDOLmlCN7y0dF1ZUab5JkrjfDNxdbkf0NfQ0WJzMM7KhjY7TOX+wY/sDhEJD7iDvXqBK7G6Q
jNw081cp9P5ogz50GgvVau6gizaxswSa3V6LPoIBYg/uXvNSfT/qFm3nUg8ewkROlQG/2onIj5Y5
tIu1ByN5ASLeugtg7u98UpA2pUCZ/vUdGLpBVqYDCE7Lh5bCQze+5la4a9IhYr5AC7axpI1gFB0X
E9ThhRhYGCa3CNGMp9JAOiRKsz4wtwuuWd6cex8Hnp8O9C2nCZSJjcEHioeZ+FGxDcBAdGROxYcW
6iyyPQlWz6zvKzOGRpYpl0ZN5P38UNjJhygKRcrnlMmHdBQpY1LVVmoKSwAjglZtXO5mK+nrPxoV
x18aE7W+UMbRkzvwV9Vh9HILH7lanXwTiEk07QH4iW+iGI+d4nh8VUSIUqxbfi2Qvs4uM0awbOQK
9jESNA+laTP1o8FOcTVpmJ/RHA6HID9B00MBHjcg1Kr8ND8UU5pbsdAf1nEESMIJZAb905xuA1DF
rMhVX+yk2gyUFIZW4DfpsjXqUW8/D6wR6OAOSuFTJaaEHwbPrTeo7sOYWwc/dYtXTzDozCbUbmNf
phdMEIjEfVZBQsQFQBDCPfxpnSAg6BmKnccrRees7TTSEfwhfc+C/mwW/nD+elLvFbmJy34HqrK4
zKc539nX0eB1ErRr8SFIihN9FL3R2CBJhCShe2KXzTWoY3nI2jI9+upLhx/1UKhlBgoArY60UDYM
Kt9YYI/BWRThBc1vvakTf7zRBs08lUrYKQ+2FDUzlPFoalwGsUtQD513cXUV2xJkJEkMXxdk5Je1
yNx3jBzUNEom6VHfmks5IGn0uOKtUbjAUvz6Bvlx8g6mCbTBrZA2+Ith67dCQ2tMHA2x5JOpiiBl
IbXyU40gOlCALa5oHNJ15vbGIeya7hjmjLY4CgccCRZ+UDJIVgAEjaPA1o5DoKnI2dL8KwhessHr
UPlI/J0fm96n2pIbVg/N+KiaCTKBER87foZbLyK1QSMhaCsKIFT0kM2lrQvjUdAsRJ4fFNsBU/6O
LKex8d7HBhWDjZb9TjHMYd+mPsFpSU4JhKk/fn60oVJau4TF/VaTYbf8Uk8q3OUzaMwlaWeNblGF
J4JolYzh968F7deX30eOcaZrbO6cGshS1bnp1YEkezHTYmkjLL43SN+Ikkgc0rRPNhTQ+rOlYaYj
5718YkATVJynwbsqSVgHjgc3x0enFxGLXmXmtzjI+xelpBoOrEkSqMN1QwBJvdU8Zrk9kvetOQyM
qCCtN7He91xguf6WoUtWlJqBjYducJdOT8wagqCBV0mDOrvLhNfd2RnAh788Mf0EkNGfP4HLo6ac
1zXp0tDdEkhQ5ABFVJpjwpXwZPhMGgnL0L733U5jafkucoEhxB7knTC7/KDHCVn0Be+g51KIp0m8
Ozph47GD/FHXHoyUxLpUayj4EVtxSsjbWWr4sl5xrtIHM7NPMhEfIvomz3lckKKeudFtbvnWIZUN
MBEjNB8HQJPUUB6Zm3TVIQun5X1SP2WavVf8aJLuh9UmdyJJeZSXCb5znbrR937KZm8UI79U8FA7
rzePrZrFe2LMz02iG19yUzNtylvT9glIb1tTYiofukPcGPCnUkJY/NSq17Bqkj0pqZiqSEx6pKwG
jyEc5YkyaLCrtDzeRWpVnlzDpqJDWkWa+eq+DlBV+czuC5c2v5WH2rWK1EsFhu+t4LcvatduuM4G
2imxJvRLFzZLJW+SY5a2e1RIKHnSVJG7KonjlTqf9IwVBKplcCornQpU19cLkYQTroXMKmfoCCj2
kngJoQOPt2daH3kw1Pss9oJjJ8vvatb193r85Rwqx2PPUuNqtCx6yWq/sZjO0BLhzzPGF93qUlyY
MXV6rb/6Re19D9zxaydiZ54e17KwHoVYSCepPxVAV8jukupqEvmwbhzSdhGMZrbhs7xmM5KL+lMZ
D2QgodUDUSAMLYOarFphIlsZsVRemfiFW4uUibU1HXL3XtUm1AiiR7V9hY4IazSPR8J+jpmGg4MB
oVppSgUTjU7HLOwQvseUkXCYI0Xq8BoWDaWUQrx69HmWmjfu6SOJ9XwZqFgUwB3lsIyZgDoG94SQ
PJhzE5c7DXHwkS4AgucmVYNNVPXgtSZzxPySaDAuKE6K17wp7XMnsNIZSa2fmL43D9BWj2J0nBe4
2+UmiRJ1PR/yHd4L3UzvoXdbd9iPwpv5cQeW3spsy2TTsdpJ7Vi5qLIdbwvOs9mRNz+Ug9LfYjYB
BjyZ9uYnyHpSuT2UUNArfzW7E6Qb2xfY2IROFsSn+n1nX+YnDOFRIo7N2/lIj4qRm9yrbTRi1wgP
MCSLY3SDAbgmqGfhvGDMsCiuvxofX9Pnr3HZCR/jeWT3a78TBrRWjeXBLCGCoAmDYXJn2KP/Esfe
ZfRS2s0GC9mFQV7AtSOTB9BQVV1zVRILpVfKzh486u1oMoBV93G9GTWbObmmke5Tl98kaXTzhz5v
5u8Aj7+zCEbWP8MDOkhq503Bcq88t4WxNbJEvqv5MGGT9dqMb4swvR8SRz0WRJpgV7QScZyPo2HI
DjVZqX8+pDUOAWG0uQgBa9wHCFZhqadXf9pkJpxLTR/9I10XhXWh5e2dsvpAoxu9TTtGUH3t+MYP
RkLyIZ/cQlc/bUg1N05QD8xLASqGUXAoGLzIaYuHedoxTnEN88JF+LDPncJ+G4fB38RYIdJla7Xf
4N1lezWOrUnV+ALmqUHWZVlkldlRT2cEhgNF1TdH1gxLsI9VcY0EhBbFoGlb5+Z+3iPb3Nh3ivHI
Wh938yTypibc7PB4k6MyNb2yDL5mFkxuGF1kIOGS9BGELsEVXg2/dVqBDpPT262sej8fmt1O6bxF
hhTth68JXBHshP/ewSC0xjjM7Z/59nGWCSpG92q2rXqYxWFJ6lp4KL99KQiFfwqtwsF8RO8YZ8Je
yxFPfbVyLVA6OLUyliZTe9mtfXK7kY3Cb4zcO8j0V6MUzR7Xm4vqgYeGOC+OYRJQKfQnUDLiqDZ3
/XtbjcObxpHjW1909U3le9ZZdH17TMwiZroRVj9i5SCIWHngyqNxxqP/HjX9OXEH8oYbIqH8Ue7H
aSE1lZpKReqvmU3qO2y4Cg1vh1BMwp+XYFq9sb6fxbx+HzRboNPhYj5sxdqeL/IYSXPAWlZyKoAo
tNP6iT9j3BYKuDuJS1Ue/IFo5VBX3UuUlc26rSt0161V7H26Altf7dM78lnspVJMWmaZHRtPeaHI
66eXEQ8nsznqU8xerHxgYYDA2rItYkdlGl9ofaKwQBFYNQ1tR9kq6HazCNCRzbJ03tiy9U71QGKW
h7d7LeyWeBTflfbW1BGkxGhNWHUrKEkmhAPL6PieVJ21mlnOaX7IqLV+N3r6rjet+3mUzSPPKtsz
Rbvs5GtEvhVKYKyZQcGtL0rllg5n+1xek6lJMDZgEvWg92BzRgUkKzt/cPLAxtrmp9/1CPONZeg/
RBpsAn1PMojzGBeQp2IM7av5ypAZw9ZAE45JIpNEVNCNF/HOI1xylSCJ23uW2ezNwPuop/YmCWLW
8qsmU2fxQKvUvTpz2zIlSCWjQns22646dmVG/nxAzGmk5tFetyRZEH6KKKNpIm5kIr0WUl8VU3UW
b09yiBHTLhRbS2lwdFSrimQAQsnq8VbXa/VWK0mM7gMFd+BMR7DJhV3hfY7eKZ6hsR2gwmpkbXF/
IyIENixxhp5qHpz5lyUVajwbs+G+sJzDXBNKyHxcywJY15fWJLVIsx0145y2OeYJEGObrEKaHtH4
W1mOex4QEJ2VKDWRQlr187yXdbDs+IHxBEoFmoP1XZplvqT7eh56uG5fHWLmfhfPiW3ozpMdU9HM
jRUG0L10vPAUCynV1T2Rz2lz9Cm7PmXQ4xbhtOf7BGcqUQUf1C1OWn1xAw+DdwZn/EarfeUImCze
FOOQrlNsLmZceqd5U1VC3f4v/Xhj0mb8qfDCi4RKzLU0x6B6hgjL/EW7kYRgIsxOzd7IuuQPzCsw
0hB6DlLIVY/IZZ862hMVgPQ1q5t9AMkGzIX2BFIftEsqgCpIUgV82esHC6PGrZ5DrFU1SvPg6n2u
tLgcliXcEFohhb5IJawgyKXM5rw9UJ/6YW6x0gibDO2RtUSM904mUHykqvdzY5QSg6wNzdJ1x+zo
jOrSE6O8bcfRvZPTJlaKdqc17rtFzeQu6nTapukpHCkX05gsnrjuHHQ/Dr87OsHKPZnoJz/uH5Wc
fk1v6/p53gQ2IMXct/KNFkbG12Oi0/yN06PVpg0HVyTOlZ3lgSqqA9dCtMNNbcCotP2qnPTSBjg5
C1Jqv+BegleSPkqx6kePwIhIIQHASK0fLCazs4IcddHptv7dwPZuqui6VWsI9w38AhmW1XdcNuj9
88S7cyi4D7krlYfcgfxiZ8ChWmcY1hUOtJdK23ydvAoFqlfm1btJ2Pw57cBStT87QJRwfcKPSNSr
KKmGvdvkzPM0h8D4aMSB2bnlCgXyQFUMOe/sYEwqgJKKPbLodtV+VzEDWsJ9obFeB/cFNeG4hpOL
848lLH7wwklpeNH72Dj8mSegVuqNsYYwOjyOZCpfmj4hbaoaBkrOT9VU9Es8wziGsQ/+dbo8hX34
I0IsfuxHp4Ea7VIGRlBfcFm8qyrzvgIO/78MfufXsc+ESlD1Ey7xlSY6yl/UO1blZoVA3/OmTCNm
qjN5dpauTSJKvg7Tppf3CFO+1eJ1EnQ9ykoLFjZn6Rmd3EM1Hck06J7mvZqTZ2ETILnz0lruxdiR
McbMUOuVfFWVAdO7kKiH2wASv8tE8zuXFf0GJ4p4cF2kDyKxmmM6KJ9SVfStGeicEwk9kSQt660o
nepoAh9QxanunsMesyH2XiQLTC8y8rYJx+0rHC+jGqvMwRUiWNSGxjwkbCc5iLjMT5VIgn2h+5SF
E9cbiPDR4LW2LvMmObXBFazTB1CFB1WTZAtlhbM34Ww/zochJj+WoRqCAxGt7GKg54o1jFhDj+Q9
YYbiJH2CpwCREq6uZ+7WrU2g9RKoInIFtF81mHbnGsD6O82WIBvt/0qzQ2uV1MyJ/pcrm2lMX99f
L20aohXXQqJlu4I1vaH+XWmkEmad+I1Rv0VGmNWvQDLFXhJbdqcyA4wdJ6EkRkiMRm9qH089s3kT
/rE3H6bEh843J4M0dmH44YOFHXZp9BocOrzcmzqT49rIRaIuv+Y3PqXYlVrpguJk6xzmPfePvc5R
wi1ABQnAhF511qHXWzSsBOljxFNxSYP/wUTuPXW6s9E52P/UgpMpk4hMQy30n9WKeFiZNu0acY//
rHU9BFomOazbeTYPdfgz+ksjHWfzdavyiAF2m8S4m7VM8di8RQr4+Bgb+bITbvVGlNKyiHoCOglk
p7dh0ckP42hSF93ML0DhA523cts98xOLXr+k5j6dtWkJcDSNnPs/jmJiPujZM4P00mVE/sj/S/Sh
jvYT1QfnddKCoEYqn9rA++FZPr4r2lK7+bxrUA2dCy8BZ8aZ2TfGKiN/Z2/Vc7UjDMWROy+c7KbF
d+kXD3A2vENeFgJ++rRbKGK4iRxQG+toqAqmoqQvJZnyUFhheVcyuzx+XbW/erC+G6wrCtWytMEG
TOY/8k0XMSFgDzgA73WJUkAtmnvykqu9jRoXRKxSJseRulDRBcccgN0Dwjb1TlIhBHWM6q4HVrYh
rOGm7hz5ybv+QfGzefSUKR3eV2Gs4DY9Dk5QrDJOqKdAFc+xSNvNV9PF6Mt4nyVNtPKzproUmvWg
FRXeia1K0MKLonYDOW0xegKEplStsb6loQdcrm26u5DbOLNkhs6sGyjGgE+DhvodBuR+WUVOvPZC
H/E11+KGy+TZld5hPqL6VBxYPSO3Gmgg2Ui0qcaLs2VnODEodbxlCmgNMyqzezkY1UH4CJUCC5p6
W/F+WBXeqFPLTPeYGSGE6x58AiVNhWhIS4uyq6v0wQmQ1xXiUHo1pociWS9RC4crTg2dO09mRWR2
5fJ+3iT1rUN94hKilLw3x/BHqBOlHVDx2AOIMOgYEG8vwDk/JZb56qFM237Vs1i3kg2jEy9GGnN4
rXvfXXQwXL72SJsIr8n0rKPI8PrL6+pRurvBYMYnKASjTXs0pg2pLsu6D+v7+SGzlw9GHdmn+bm0
Eg1ASk87FGUYPlqBwF1ZjMp2PuQKJTHvFrRo+/52njvYfuSt3NxE/zlNJfABuCvPViR2XrQH87N/
HoqqoptlqkwhKhKbWJCcRRM757oao13qAB388zFP2PnJpkMRpqZ9njd6Z6xRwQ2HvEmPQdu4BeQT
BSaawXSvj1QgDKod7WoP+znpL/pGUYgOmGdUkECrSbR+mqdc80PzRqP3uhwJNeV3e1ihaI29sGTA
/3SjU91GeTQhL02scKanE6Y2HY5eNdY3GBIWg9vQxm6VyNlYygsdNb4qO941QA13jizG51I5V86d
ognKm1Ia6rGZznpSsPwbSJXWug5NbW2jsNo3ox7dEazmAkCkG8BoLTbDVPZgAUcFpKrgnsvx0B46
x832XILDVTKZjUy7wCtkiUdE6j0yrUjZ8Pt2YjKjco+S9+Tax+seKRharMnqGHDvdEMap0nc8XuL
pt2xOvAu8WTwasljSGvHO81HVth2p2pMN6KWTDfr5A1PMrE8PWfwtAdMRdCFkHb5XWh0heZzjzYP
U/7RsA71dGKO06E9Hboxp0rIKsYexbMSa8Vz36JyCYMsOBFXVxNpqpJYlvIKcyQU4c8vKe0KNE41
/yMkRIEgbqCpquEFWr4oUVtf5rsCHfXqcphltLHRVQsLbdrWGMaKYLY43HwN1pbccXDkwQZyJ4N1
erYrmpKwbf1lvkjPG6JSQkO6l/nAjsxdoA3R10UopzElqak/upWCeNT5v+Sd127j2rKun4gLzOHm
AIfKsuRsd9s3hN2BOWc+/f7InmtON6clYffdwUEDhiS7SZEco0aNqj+o7koDoaK7jf84GD7gmcAL
NtOVO46Zr8oAh8lpaSmdKlv1q7DJUbEfQWpiIhI44wB0EaRHdUAIc0JJ+mR7K7TlADhk2dVE68/L
HjWWrKC5FlDxqYUo3nl1+aZ3Ov5sYG/zunopUI86hn6QI7AFY6PDivIr1k4PWaCqP3MkmJll8veY
ZBDciYwDY9ouBKf41nXs3O2ih2I7qA2CiREclMyk02uAuiaj9oDvmlzuw/xVp/mbUq9RprVSmhK9
ks//pCyiWwH4DpaWvkPVIFPtdMQGgphhQpC+rwTKSstO9+pdRVNhG+RSeKfTjQZqaZWvv1YRMv47
r0m+TMtAbSFLicxIfmgdR7/PvXYPumwlgan/UijkvUPuNdcw5DF6SpNuM9CuWvaDEWHU6nfIeLnh
i1/Uj5amMowRgSHTE37mjQcftUJUjV7oWkRQys4V9PemDrQsDsc4zjwq/mG5J8jmRz9EghmVUf1R
ogloC37kvOt49ZnYMf+CVJDXhTsLMeu0oKRs1hLzN0YKKVMhusACRvoVOwXb6HIEZiXAnhspQDFF
Mar0Ok37kPULYz0/7PHFpi6zyo0I3Alpl3cUawgqo5asuuryWAabi0T2hNrz6bMv/cKr91SEkscE
uwNXCGQ0BmrThrmNFqcTeLeinOUHUE8GsjJW9Ss9mTIWATn+RarpB1KjbJfqYbQTGwQ5S6t+G3Kr
X5G5yBulz5Q7kn4QyzJUAbOLV0WWY43FDV5NLBPFKLg2CR4yU0xDrZkV2MBH594LvdfaTfvXxGrk
RRS14sEaP1crRLVz6lUQFdqlIBP6W7U4MiEIBiTwgZ6YDzn2RROGLcj0el0NSs/mkjxJ9Appn8PV
1s3IuZo+ckBkXPUxVrBeh5FUDJRw0WFMtw1LR7xX+7S+K4MvoS6goaFmibguNa9YxlKkrMOwSXAm
63H86Kz+yo0a8UZwsbJUxnYzcN2FA/vsSbX6x6qJPZaMMH9JfVVddnXi7PK0d18kbLX8UPlixoK4
nb6y7vnkDpVS7SNHb3a9bqIIhBZW62Tpw9SmLtHxoVikk8ONQCa0EnXUVgzzyN524Y/V0SGsrZvp
lTZQozEbERAYZi6LDgyflWjaVdv5+lU9/pjeYo2CDK/Vg8MdP0NiAGffFpPPzCrLB3dokKjtWeoo
rWgPPWIxR4Ha/hTGXTlEmlYVx9rlmApLvC1Lo15PwWxweNzTbxWzdcl7AMYqdfrdCDFCbqq0wb7Z
2tWVkn2lH2RupQI2QqdmvC0rqGyYcB4Dr9Ge4/B1+pgNUHildDFeCeN/aqOUhVVPtH3dGS7AMhZz
yT2248hBZwkfBj95cjWKwmlbFK/TK9dFgdBzpOYgKsW203uspaa9H++KMMyWqmp5e9hF1bIcfYKm
V26na/eiE1Uob6clORdA4D4fEYzwqXZlipADeVd7VeqxZRdJ3d8oqucecaFwRwNr7z0hcUwTbScU
QfGOVg5NJd/7nltYtIvmiFUPshbNtAo6h4kWeuVmt79gcE1E0SXScNNTEk2MKFyFCMWIHQojTnof
vmrIny0mPIeGyBiEAPc+EQbhMIF5ujTcDFIwPHeIQwFQbJPDr+05ABoqVqZR7MURz05Bb+Eacnql
d7D2lkrC7rfKsYDuCwgbaDF6KCG80hDf4o0cItqW9QuNvumD4Qf1QUQXYdqgT9BbJRLaTVvrmPo1
1rAZRjWXCQDbhvlfeNiKuvqCHUOHAVIFfBQN+jXaLsmXSM0PE96ydtGYB+di7FK8pUHS//ZnI/wL
+vv3IM+LTTPyf6rOa7eNwfJbllSpQYkILPQPmgneKk4db1N7BtLnAx2eaWBOb91MAiohGSPOpsfP
28Wx3VoHiYextlejmISfyGH6McRYHiiOCKk6cvx1Z7GVF0cB1Locil0SUt9qRlFX5Auro2Bm76WR
BJQa/G5DuSE6TD8sTYoOxvhjejV9pvTtpomtfme5aXvwEFuGyOk0v155GtKUeUfb1dS2WdkUD73a
eShgBKhyZ/I9MATjyUIgdwkv/TkxI3MJR2rsZpnZ0QqqF6DL1B8TUMx9bj3hsZddK67p3ylR8sDM
VL4E2MOihl1p/Mcbt2qKN6/E3CsRtO8ZgjoUO+DTiBI7YeRy+32b5wYmTUwuCwZGEDj5o1psvVgR
rtvCepoC2N/vlCoI7DwucFnO2tdSaJsvuobzWYn2yo3sAZ9rLRMw5HDdY5VFAypMS7j68pfoV15d
toa270CkXFM4RWOuw+HQMZVruiDqdWVeaRJqZJLY9Lu2SO40Cctq9EmBXIbjLDLrztkgjUdaGz2m
SNIhiZu/KOC11l0iFhszlgHopd5m6FBxrpxIOnrwZbdqCitMyelNoDm1aZ3Ke/c1BfancCOOOxWz
gQereyD1p6ud3lalryxEX3uutMB9SkH2h1ooviBQ1dBhIMD9agDKgtgheIAbiFYOt+VUJjPpioKC
7r5DFdT+Ku3LzndN52oaBb/rrpKBzLvdqOybrupUcHi8bGhcX472Uz0x9pPGxrVzUYq5dVCs3r/v
++J96o5oQwx7HwVC26PxudRYpO8ALZZ3sltuB7+Rj9NH/YBBkuvpyUoei29+KcJB1Xu00Mib8XNW
zReKh9V1qAi4PpgCwj2hOjznYbRU/FZ6QXmo2DhGIKwNpFEQ5HRWRh2BffKoPNRS8+j2/s/YgbwF
UqJ+VHTYIIOq1pvpl5lvPXSWNyyCqPV+PZjAsra6qIig4VPn4IB1W5SpgPwiCif09K0EVYiyP3iu
pD35kkSJpnVf4lKutqrUKKvpbTkEr4neB3eEIm9LWHu1AmgKRj5ZSaTuNVQQlPy1Qn4BtrcFUsU+
vqpeQqfwnssGCC7h+I5RCGGEubDQNKd7ycTo3lNSMkL0pyQra35aSfEatCizQAW8CfUmvAX98b3q
je4rMyVaq2ombfQs679q1nCdU8Silg3olvDnPTQdQP+85i+mt+pQFDf6aGg9/tIbOWAwV/76CxD9
1t4xscfViji+VVXU1MzQBXaG/uLKzEmS0zZT71mW1XvENOAf1NXtr3dKlG4Hx6QHoOI+5bhdvEX0
pF8VZC7o9aAiXxQjn0RLmnfLDL+opVQ9Gr2ob/WS8gj4c3QDIRGgJTqqPOIC8X0gwUkLCx0btOPW
TopIdTJQq9AK1XvOzSFbajT+SA77L2Gm+teOQ2rJbqgiwGbQjawQX0RXAMBtyc9elEtfmZeYQSDH
fUd0QF7LYD2VwZdeBUZmYk1QIwEI2HHH1qm2oXr53yVRpkFSQMelA7wEzo7roDBAQNLRNG3ICmRL
im/yToZbVOOTbDa9eD/9QCU8WVDgyrctQNF7JMWCOy1l9QCKHhUSpiFjfwWJKvMmzdChp7GPUcD4
2fQLnvMqESrvAFVx889RG6gAq9CH3z99BrZZvMcQcqWB/Lkp0CyufLm+bgFZbvuGhmE4sf6cvNsj
SwIbvUiatTnoqKejAxfIbWBH3vHXi+C/L/hV2w3yNwvbT79wNhik5bcTcyTDb3RRZANSleMqgMiy
v3UQ/K110sQp3GMohS17oNe7iVdC7naDZLWKqEocLquRNzOt4EJXv2F25+xK1LVQBcwpoCUWRYk2
Bb1WtODleWcyitZU5EsbLnRLi5N1sKDGB9DyGLUOCdL0ucfN9GSZ5rlIa6qQMny9QT2rHTbQ8HLs
ItJbNjvhuhzE7MVEqIyo65Joj28b+Eo4TXyB4G88SDkuvJJCM4XOTH9bABEbkuxH1jTSndRL6TFp
IzRux31jAkfFkX92BnMyC9vo0SiVtWc0/tc4ZsMX+2WynN5WAAsWip97V3luCXsjMvxt4UP4N3Cs
mJqvqge101W73YR3CuENHFHHDXfTt0mSAAuAsTVFzb9ZDYbZbHUrfU2igZ0X8jpkErQb1NIKvv/9
YkAN1Q2q6l313iRe//7b3/5s+tX4N2jcg0OKleqacoe/LeW6R16S9SiJeMrkgz1+QFwjoknFtg+a
W0AKxWvrwKbFUlV6qBy9xVYwE47U0fwd3nM5NAQpWUMXBKACGD6/kyXjLQl9mWZ+by2hC+UvJGU/
CsCHtw3IuVtNkX5OjyXMyANKUdB2WPjFLzDYx4eV+OQqoiduyowvUaZpephepRmdvJOvpr8D5Zys
yMluDQTV9kWnGQfTM921jMbRg1Vg1JkZmfwKABZz1bC/QW+EmhutFE+u+icdRf9tUKbYk0hu+8yO
EzawWr9LdK1tFTH9W9FTvcPIY4WJ5up5uCnDzkI6l8KgmQxvYUt2XvhQORVTTu5bPSO+R764imIt
3zsD4Fpa8vU9xJtobxEqV5QYnBe3t4BT6zWmwiAYqMyVRzh3KCKOzF5Um0qElCrvJXK8YzGWxbPG
OUyfINWOA0Tkdtcxfkb7Hm7VpnEokDRRWqwUpY7gwwXSIdGUdo81LNS3MolpEfSQmmiJfrH0+geE
7vaH6Lw5U4HCbOprrSyqV2JNiPqhb97ngW8szB5Mgora77U8/hD8EFQXGPBdNLgPQ9myBhjdN0eM
0N2mYHnscMq9Yjs4rMqmbXdDnZS7SHdJ3Jtg86ubmhEnFVxl92rtjYamtErx78V4z7FIG+KW5WuE
ZPmWAEmhqbdK27N7B9WyVLqhWtY9xBA2m+FVkuraA8KHygZ1JzpNUdMsfrWgfoF1hUBvv446xDBb
wbr4TNW2CynAUzG7cegM+9jQvVUVSOFGdv0710JlEXUSbOpHtosaEF7yxETkOW27Y5uFL2aE2JAZ
GNFArtZifDIpqWV5U69kQS3glGjdbWk0ws2vbYFJywW2U0PyP1UqXFGBrYCTod5LeAqMTUmaWzEz
w8r2uhB9pVgS2LGY+2vVQa5+VEIrkHdT7ElQTE7ZPg+69ksiTVVyanBlFu+GRPWXJZotN4HToTFn
Yd4UZZJxi99XKY/MDh4yUC6PFcRNbtq6gdokt60It7I27uBUAXWS5YdJM/DvdxiwMBan7Q0V/Hjl
x3nWrzu4HAjHCncyKPZlSPlkQXpJy7RrqmU+tUwHHeFCHy7eOyTDwlZ63CEqjH/A1SMJHCTxcAdm
A+02T3tAm9moE/2+wFToV3vbSb8ipdMBHki5ANSlFcPNvhABk30RdTqmNXWGSrNQoTIJsJ+Sl0CN
YAJMTezkiac8/eg7jQkDas2kXgdMKMW5d7oGsUDiheLUezEpZ3gueAvDyraBmsVPVLZKp0FFv6oW
qBLXN+Iw1st089v5vqsydlV/67qagKmAlEiSZZioYs4AJbFXWyHtM/m7KZFMGPhxiK4sfrd4gfya
sTJygPtSc0tLzPzaCIzLYJCMlSDBgCz9pYBGOXrbYP78HForxNkHQWujW6UJ3zqKCV9JuBZtrr9g
VUNDDpVcrSqjY9j7H3+0kRKupwv7S0jq9tclzHStZm//z+b/HXUq9G0Q8TqhTfV/od8WxdtHXSr+
/pcqlfQfrF3pM1kiGlOIT0nS36JU/4G/BW0WcLclW8R89K/+EqVS5f/oICgkkV/h2KjIHO4vTSp+
pSqaOB5I4nMJkav/fq/fbvoJSaqpa//P+DJkZLIMSVYVBhnoDVmd6YfIiIlXsFPZRAsHRgf5DWSK
BXg4tBU8MBHQtanH+wnal2KNsyX0iJ1W7g1QR3fOIGwaI6pYFkFCa/pe1cz0Gn7kIShM5LIztIit
CN9JFSMM170ymSlXYluvLVzUDLrxdpzBfVdoqSwETUbOv6Ds6GrD0Q+6FpBkbq4tlX0Y26ZvMUag
SlO8s78Jcu25Efo7BCeajUF/cxVZrY4b3bbAGDAVVdCaiEIDq0U0IEQQXutESIjZ90LyXwVV3iS6
uqZY0S3a4hth+9AGG3p1d6LuKevUU++aunKXTk4rlprpIlfTfVtRp9QlyKFt8AM6DNqiA1qprsoG
RMEiLBL0Y5irqxjy+6IQcCOz5CpbyHJabbjteGBWMepytbFyTFhrfvIeohG/gf0Vbzuzv4+S72IK
b00BDNlSRlxZQPRtCWPBvuygMT9FmSheu4Ppr/GZxjBTw1JW/A72KlmgZros4PEhKcBG3KsdrFyr
q0JSMYBTtqy8IFvcOllR91pVtLa4J+GiakF8+4by7JuPRYmh3YhCtkMt3lDfWuTon9xbQ3orPUnA
WZ1Q+JK0QAbAkAf8ARAJmoU/a6fYdAH0/sIS2gWaVv4iHy2viPdbK5UjQlGN0wLur1mcYdHbmMnV
/z6K/P8olicr6ACdDkiPb3779pu63vQf/opIsvwfUQRmYCiyKkuT4N1fMnkSMnkyq42q8PcK0efv
iCTrqOQpqOT9NyARxv6KSLL4Hw3UI5USE1EMRbPU/01E+l3PiOYzjGeTtW78/IOOEYa4FeIqcXRs
EcbejC3SZfcWP3y4C3+Fv4/SWoTND4vpPwefIdM637Ec+C3RkYa5R4W2Qp2bDaDto4Rinz/F7+Jd
/5wCFcGP3x84UwfMne8vVHcCEN7meP640u+JwD8HngVoih+KGih894GWn7KI4kXk2QKtLRCvOGtR
b0iWf3gqFqSP1xDlvqtmIdcAxCYdsKizm8T23hVp42e2hWyzcuFmjYvfpw9kltV0ua8JZstFFdhK
Pja3cWhjzqXfVK/lTfNavp+/oFPPZDz7hzElI82nVjHX02PsoCTXwiWZu0mK7Z/V85+HMsPCxVIA
aRA/32P7EwMlYCn+FaxH5V6meOUvir33o96evwbr8zulj59/uAb02Fsw5ZwJv4DB3NXXpGqPBfIe
b9rL+TNI4+P95GL0cdZ8OEWYC0xr+FdH9637hg3vT/VneSfc+zSIpI35rTpKF8506lpmc1xgg9T6
PScKC4T6i0fhXrzBzkfYpDfnL+XEA9dn8xyNzDTxxivxNMp4wV0rXgggJ+/RbHo7VpnqUZlGRw6c
XuNqrI8tH9BIdvETSxUUtbWl88W9cB2/Qy7/Hl5zUTeUQTCmGJrwSPXSob7f0DBOmCrtcH/+Ro1f
+7NHPpvpkipojeOT41NJSTZuk6aLiHrYHuBXufizU8ymeOyVimOoHqdwZbuwXmNjZeEm+mcHn81s
K08NEbRZdDRAqzuHEts6MnT7/MFPhVx9NrtLsdXVUuerJ9+EaNE1Nj7V0Rf5m3HnfB30C5dwYsHT
ZhPbCxQBy7KQuP6teZTes5/OV+sPFyNtNqNp7DeRpQTRserpkOJjhZpldGFBOjHHJkHCD9FCBEoQ
0nVjkbC+hcO17Dyev+snxvwcPY5MAxIikRsdg5Z6cG8JEj1r2IpeF2MHShX4/GlOpALabCJbdakh
rcLIQd9MeiRoC51tFHZKtaW48GRPnWK8cx/uUALWK8a8YUwFaChdJWvxFmXr7K268ASkU49A+f0E
TZb6njjO3lqz4+vyLbsV7kvFVl6VhftibhfOCib1+dt1ImTP+SwV/XLXmALFT3UlXOsH7Sdd32W/
OX/4U5NgNo8r57+Hrzk87Iln5CTuzh/61E2aTWInVsNc65jEuaR+yzKW6iK4MIZODFV1NnV71+9b
EPpkLyzKmvBYgo0yLYTlcZ//oy8/yet+GEJyheJ+70rhMS9LYBHYfEqr80c+tZKNOf7H0em1jtyj
CBEePQENDFmLXRxXrPylLBNrhZIcDMx40FZ6BSg9UpFQa5KivvJrOd5ja5DupQRm+oXvciK3lWZx
SsdAJBqVnI6AycJr8YktdZEvhLvuiQjwZ0NMml1vTt++9KLWoCiurkDYGrY1wK1UxHKFxgeMf7hr
5y/nxGCeq3tbmAllhdwbtJKrDT2FaxAsPyKUHQZr2A5acmFgnwgvE0/jw9hQ9TIFlTSODZq0vu19
dZ/Q1whx0700+sZY+El2oI6ffzhDzSNGRtIKjyYFHnwtd3nw5rXphbF96vvPwiPMCeCbCUfvMn+T
dm+1cusIP0vzbeioJEMFPv80Tu0x1FmUpHuH405E9p/V1G1t8NPAWizDxmgbTUa7GxaNeeHJnwoI
8u83zHDoGyeCFNNG9SSMUPxVDSZsiZfWYkBE9g9v3CxYJkFbYlrNWdSjq9moXNQUbG7FfKWmy/P3
7ETMnFN81KpumibhDHX1jMGa3XaH8wc+9TCUWchEhJyKlcqR+ztYMJhw6D/ibC1jtxTZfrTQKZql
Fx78idE7av1/HL1a2ZSwmXMSK7la1MYb3f/KvHAdJ27QWIX5eOwhyIUcoACJVQt5NkZkaH/+Bp0Y
QZNzwIcpZ0i9V8DqjI9GnNriSGfAkU/dW83jnx3/X1PaGxo9j3iyBaXeYY/cnq/7NmCWC4Pz1AWM
d+zDBXgSu1QdJ9ojIDmiuFRAHRBWMHqutUR+Pn8Rp7bdymxKKxIB1gz88Cgj7BcR87z+XhKS+t5w
PZ/uURxjuW7129JKg1XN0oJ7JeI5YWUKW5QR2l/Vx9Mq91zTJ/FRnqUWeSxEqlrEyNX5ZvhE1xA8
HVud3fmrPDF+pdlUyRA3yRJgIschd6FzxgAXl7kEqDogYLoXHtd4sE8uQZlFrEQo2mDw8vAYyEsd
QWwNd0x7rJJ0S4CYRnbhNCeuRZmFLM1rUmhFJBuV/OzmB8PfNeqFh3Dq0LOHMERNJrT4zh7dGMi7
ddcq39P64fwjOLGSy7NHAHq/wlQ+SY+VQ7mwriR1o1ZtjDWg9YKaVQQnvzD/LFyNrZ6PE6cKizjr
tDg9imXvvCemJxIDKvcG6Wv1wilObWjlWdjqTalq+ogBOwJJiiVOp6W1wJqj0tE52jsI5OUXHviJ
cSWP4eFDGEBtr/GBpwfHZpS/2xTfERrCDq92bJoDzY/zj+fEox99Xj6eJMtFfJzkiPnn4dykbGKj
W2r1hdrLqSuYBbIQBqCZ6+PkNlHitAPJVgOAYKveQYne9i5cwqmzzCIZqNNKkOBbHuNnTVsB44Ur
4kjLsZujL4zkwtM4daNmszxKqlyNkoL8Gney+rZC3eIvu6KTMfDkmJpNbWekXARuFRxRbLAVzAP8
Z6O7EvoGKvtX1xxo84cLJb2w8J64Emn2yL3YgSAQ+T0y4o3tK5ndwBcz+59/NKCmjfaHUZshNytH
hjIc5La8bnJal6r8bNCfPH/4ExnvtBX7cHgA8Bra9nJ3cKV9mKxS11bxH9CuUg9k//L8OU7doNmj
LsrWdSkodgevfKzKB9/4Nrg/zh/61NefPWldrTvk0jg0Mpn4sSJ7S3M3uTfVBdqB508xTq5PlqNp
kH24Q+hvmQM23d2hCV+jbBeir/pHBxZnkVyMu05JEw7cYf1ZhQ9V/3j+wCfyHXEWtmutwTNkvCl6
BD1/DTVUxy2xu/C1Tx19FrAFXdEDsXNxcoVFF27kjvrCBkjx+e9+YqyIsyCNER7EXYeb4ih3Tom3
zr4Ivv3ZoWfzVEl6ZBY6vTv0cALEsL8Ky3ibIUv3Z4efBec4AQKMCC6Hrw8ow9JRfwEW+WfHnoXk
RmpDAVJTd5CwdqMkmFdbcH5/duzZ7CwbR007he8N8BLDUsHuTfZwxYW5fyJdEWcTFAFyFbfVjtnT
GixXovVa4c4qZeCIh2ythOmX81dxKuaLs5xLKVIPAjC0IL2XUUAOzMhWdP3GFbUr3UgPjaJcOz7E
ud5plrJaeBfyl8+vj6Lv7+u9adQFuvpefxALY6Ere8dXl6GLCa3zBHX3wklOFMawifv9LH6h6V1a
cxZPgaJbAURfNL0OhwAExXLwEjy8BlM46JkXXju95yJQWPcL03fURUodE/xD2F0Y5tO2+N/xEFD/
79/FMOCfQ0PtD0OBQs4QFhr1ab/r3vPcVI8tOqCvBZWFVadTqhPhR70k4uCuaKD7S7WQg6Uqyfk6
r0DwZabcL/Go67YeGvHLrhnMZSUX3Uubqy0+SYF2E3sh1JgwKxfwQUWgKnW+G/Bu3Edko1fEz24N
dnI4uuAcX1Q51+HhCln8xVd0d+kPFjhaQCmu3WtxBS0EXWwD4OS9kQfpz/Mj7/MlaIJKfcz49Ebu
Gi925YMrP/rBe9m8KeY6asKVo2e2kdyfP8uJwropz6ZpBVvBGiJBOlgPMPmN1KbdusC5F071V3GZ
7tzb8ObPGrumPJu0IRjMIETf+6Cg4Br4G8SSAVtdYUUBywvgkbZoUXY+f2GfB3wgy78PJ0XsNTWK
sgEzWA0O8pvSywtzuBDyT+zKASn+fnRh6ENRb4fhkGOorAL1VPunGDQzVlLrSHwR+3xdO/BYCjsC
v1l3F2LqiZqSCe7kt21A34GwEgRAwHl/g1jLSlO/dhGK4lJs1+Fdpu8a4bsZJgCTLyShUyX3s2k5
WyIy0cogUXNGerHxdfJoYjZmOwfI+QvnIO2FTbKKb4RH54Kb3skrnI1HwUSruXM4H14Az8Ft+oyw
zBaiMWDym2xzfmyMY+Cza5qNQ4elwqr7pj/0NCMXmorHj9tr2RrLamcFofvu/Gmmcf3ZeWZrR47c
uVfXOdTrB/c+yOzgsf2JxctdvtSufXwpvRWSTbf9Pjm2yyiy+2VyvLRXORE9zNn6MWRV1oUip+4O
9X20dnf6try9lEydWBRNc7ZuaI5eiYgUoZ8gZfu2Le/CAYQ5hgm16i8cvM1x271zhO5H3LcP52/m
qQuaLQ+WbuaaJVjDQURhFc2a96A1tU2Wy80S04XhykXsYhGVEIDPn+9E/DBn8cNNmrDATnU4VHKw
Fhz5BkuDQ9ypF4bgqcPPAogp1gkmkCGrHcCKBL2Epls4yqV2rDqO5E9GnjmLE5KkA6bFLOiAENwy
vLpp1sIBhWXGXXhsdpid2v4i3tXLdNGuxBWbM1tcd4vrfGltrLt8/YAZx65fPRQL83ofrYhgV8L6
z+7rLJ4kgqGT2QTMPVFcJnXzbgYuUpnxH+X5pjkLH7rhi05SRP3BhBbRyfFP0J/XhZ9dyFJOPbZZ
5CisQNWqnvva1ocWOaRIuFad+sKQOzXEZ+Gi7MzWw4NqOGD1tglILor8ARoRFkiWLco3ifryR4/A
mMWGsoLyOfQCO60gw0L9tXRbsLe78wc/FfSMWWywsOmo6oGrwLXzCuiQeEQ7bhtiGLVIbqUtltJv
5jfi0pP+pTq2DzgRbc+f+URUn8Mp8dxKsOkMiBDlNzRcl2mssPJ+Tb3uQgg6FfaMWUzoGbleKXNp
ZRnYNcZlhro1CySV9Z9u/gjzK3Segu7x/OWMT+OTKTx6NH/M/1L0lzqUEIdDgz8OzJx107y1wZVu
7XwNpavqu+Zpq/OnOnXnZtHCL1IjNfJiOCAy664SLFzY2Qf6Lguybi9hL7c8f56pdPXZNc0mf1sy
7GBHDwenuEepO0JROavfBIZ6uwot3Hd2TrlEU5HO5V7GkDJZe3jfnD/51Kr47OSz0NC4WEmbFhmh
vnE29XOyKw7lIl1kW+fBekq2zd5cZ+BIvKOzEnbBhbOeymeMWcQgIKWJgxTsoeoidV2qTrkRAvht
URALtllb+lXj4e9nlSjLWqjYfMl80d0gg9neX7ju8eZ+ct3z1o1aWyYWT2TdGL7v1L22jB6zg7lH
3ZF/iBrY/ka1jT2J/s59hJVwZS2NSw98DF2fnHve2JHdQm+Kdsz41+FWXP0wNs3K2gg77cIJlBMB
eQ6ncAqjlS0s7FEntxHCflbW+X22RMZ/gz/SstgN6/gNwvyVblfPwlG/TTf+E5rWzzC+be/aXYTL
du0ecRzfIZB84ZmfmLlz+IUeQ+osBr6TZLZYbdzE6c8uduFY38rlu1581aP+wsQ9dfWzgCQytIys
0iTcd2VbotdvxD8KVKcvjJwTcWFegXYMLYnFQJcO+bNR2/51fe0858fgJsxtc1k/wkU9DHusLGz/
Z7mVt9leXrubelk9eRvxwnp+6l7OQlPXtQUoVL5CCoJnqRUlEnWV/HVIgK5ZJmLM8GjigH0k9kXP
5y97PPS/xyyMgd8DL54kYqeaCkOqNb/gOLLyo+bCjmAa9/8+NlbXvx/bt9jgJg0xqF64W9TErhCx
2iVrd4U2EZtteMsLkKOLYtHaF2bIqa3qHE1d1kJclUgIsh67W28h2Z3N9n4jL5W9u76U1Z3aJs4B
1Z0Z1XTDWUIQM7m21ulCW43hpWC9l1Y/he/+2tsnF+bXqXVYn+0FctiikHJMkue16C+ENzSSVnil
fNEJ3OfHwMlTzGaW3mSVJTpGf8A4sw0eG/01gCskVFeypNlifBdlD02rXpho09D6ZFjo4/z+0AtI
jMQSFFPrD8W6W5ortMXsZqnZmBHbw7JaNsvSxiPCdpaVHS/cHVLzO325CXf+Ylhke1Ytu1pEF3Ym
8ufj35wjsWVLH9Be0ikKHspVdWjvy2O+QTIhuQqWydY66l/z22CbrLJFbcsbmnlLtO3Zx56/8yfv
xbiMfbgXVtsAiU14uPEqfxVX5su3ctcud5KtP6/jvXGFbatNEFiZ28S+FZks8vIbriobY1m/h+/B
wvh+/ouMg+mzZzILA0GD+V+n8UxipNfSXYpLR6Pd1DSSo/wSJOFEgNVnyUEYoBTrwvM+6KQB3Y80
uZF8HOp/nL+CU0efBZs+MbF40igFVYqHLvdjD6EvKm+F4RLU4VRyMwd0p5JjSo7E9x+NCbs6unE1
HSPX2LHZPOPPEl+ZIpCbWC6eh776pgvan+3D5mhvTR+8uBsnTJTRxxdiNtFNKr8IHrTq8zfvxNI6
x3znVmM6MFK5ef4h9iB154tSdi4c/MSqNgd+J6JVRgbW8wdHHL14If3bTW0qh7IQsYeAZd1d+0ak
LxyNCmLT+MmFuf35iMAF7Pe5FTsa+1eNfCGvu9hGhG9XlSF2B+06jylInb9zn08cfV7I1xwnxmZx
kA76nsbPYrjrjumFLd6ERvn3pIS/+/sFYG6GvkFUSgd5776mG32PcPbCQZbxwd06y/4l3PTH+tjY
+hLTzeReuEOxELGXI/umdbpF5RqFhAuza6qQf/ZdZkHbCYxGlbLxu/S2d+s+IAh1E+71pfE1fmu+
yF/pp5lL5N+O0gJVWURKw6Ub2Xh8nr/NU4r72fnH+P0hUEJ2DU1PG01Lr62vSFWFoE0OnPHZWSKo
epUfnLW2UteOaGvp4lLp79TDnUVnX8LEoG646DBoF1K+95vjkFHKNO+z4ELKdypjmfMVitbSwzCl
8+EchYdk9x4sb/tvzUJaJCv3Ulb0+XWY2uzm+QOdq2E8R7tQN5h9MFC9JUmYDTZzUa4zm4Tl6fyD
OrWiabN7JnhSaYQi+wGNqlpqe5tnae1u6xUNw4VHr8Vbx6vB/iFRemNjv8JbfgNrefnUrbKNtCj/
h7Pv2K1dZ5p9IgKKpDRVXjk57ongsK2cs57+loz/At76rCXgTDxYgEkxNZvd1VUbX7vd/5KFLYNQ
+r9bBhzSYTaI08vkNO47k9qSnp8KnTd6TdhUhqd3G3YpzvkhXKvbWIhpyTOLw6tcDtFq9Ahyz+vw
NSKYn5u+caYarxdGY4DhHW4EirnXOpwa/t9TocizSw9Exn7borxvr/Ja/dDfmNM+k79U1fhDRBDO
vD+TS8GEeT0EK0nvlS26CTdSrPV7BDPs3mo3olEdIN4VWzWoWHS8qjfDmTfjXk/eV3pemNF5nYSC
Qjaa9Oi5NSIz2aqWYEIY1sqt1FDs0aAG1fzrsKl3kgHOR90/1HiMyefB/gMM38qWXri/5gUVAhUa
GGF8wyj+BelgT/dEUIF4O7HQbgcnA6/q/dFOtvSX1ZwD/zNoZkEnAR3l4EJvkP7udi03rlnQhb0y
B/17EcSaesnFXlHfuOovOAfNDiTXynh25UOivvMJfO+K02WRrHU5bcPfBjSzOzV0NDthCsaIJ/cx
N5o33hkg8Kilx7WSjO+H3W9dzMwNFMtB1ADaGryOVEt0om2h1Xv4R5pvuTbRHhRcEpJOt7ieYXpU
2wcXup4auUW3PraPgnvK1SoDMVtnnP4LZjHVOoPXA13SUu0N8kxwt2Mdt+6pw4mKbVxte1dzQWBn
K6a6ie3GaXa+iXS1uVbet3DbKt8qRD9uuzGGuIU0bbkStrPdN2ZjQ/DLjGxoapquoR7KY3CWXkod
lbA2tSHuaN3fgktP2+8cy4+eUTOEIMMUzvGesrfuOm66L6goO/TGfWQPKBaxxqfmFv+939vS6Z6Z
L1fIKnBqoTNE0DW1uDZ1pqeQg8reE9HXy2ZY24gLHc2rEwJSiBCkREdF7yTiBvh+l7+w8gb27Qhq
2YhBlkBFcy1q7+MjuG8VPOqhCVxvONkpIJh5f7hL7+x55YLAcRmXTea6glYQZK919Zo/iYnBm+Eh
WLnsf/d6lXkFQw5CYAVij8KeJRxEcoM/AeDMVQYe2lZ9uT+OBXdiXsvAQ2fJk6ZhdMkt758ouQ0u
DpG7gyzt/R6WQkffEdAf21BM3FRuZXTR6LIVnwqbtxA0N5tHz3zGM9jubcmCaua22q3txe+v/8WS
iHNjNVQhhNLQZW2VIKm2R0vBa5vTCrPcJGZyjY1K96zKpLrsiBYgpGaIWwh3e/kmGJnlatxJPvQ7
pBbBwm5wK8v5HUf97bNmBq4TuP+7fWoLgUjceZUNs/UAsVENbNE6oqAGsT598/7ELy2t8K/PFKqC
MoJeEx6vBq4beIi1ueZFLO7+mXfkNxAY46Eys4/UY8aOoA10w1IH8XU0UK2SAGm9Qihn5awtXNrf
tFs/NlBL8nhMJ5eFbuX9uEN61Ayd8cDWkCILd/W8giARWx5PZrSv2JD0MDyHWRCx0cUtoESnyEi3
vrka9l8Yy7yCQBKhKAy5ockJ4szUAsjhqdXaLa+N+3wTOCgcMSW7QbmMWT3xuMT6r2zvnhor2fdm
bTsox9oIBrMFCylcs3NAUW2xlYO69GnTPvoxzULHNVRAKfdeufDGQ69JJxd9rOUWvqsKftn882oD
z60GpZwuCMCZ8P59uI64nXvtKuHPaPDWKdKBTtShzQbfujKfQOqkr9X8LYLFpqX/MTZOzBGamGxQ
hoRdcoy2mb6RL6ZgxOZtbf5mNHD/nwlC+Y5L/uiEKp5b0ulpVhsdAqGhLdjcBSy0ZlhrpdMZgc5M
inggNJs0aDpgi/19ffSMyALDxo4mWuHcP/gL18Y3aPLHd6i9HNNAVTDT9BZXxxo4CPczUIMVu7Jw
XL5fvz+aH8cwDXoRzY+hBJFIRe/IY8ev1aYttT6zLBAVqmqPMX5P5KtS/gm4cwHenPsTsxCFUb7N
2Y9P9yBxB9ZxNC5/BFfhyG9ESPRo4QaiVa6ZPoiCRh/kg3ICBdoj4oFwJnM8h44FzqFZHzKL2GQb
rkQCl9yzOdxdDMJxJA3msfsCH8kBrzHxJTyHqTbafanlX+I2v5ZH/0Kv90e/9Iiew+BZ64FIvZ8W
7oO8jA8yQPbI2XxCbeqtBZLmBPlhf9SGjXjrNtJ78Xy/24ki77eXAzezKwDjxmMAAr39qb1l13pK
wlWP8akzQHP5pW69W2q30JPcZWaEUlMkQItT/rgWeFuK9M7x8zXIT1n5veS8lqCbg3fNregg3bgX
lK/zT/cHubBruen3HxtLbjPkdWrQzDL2zheRHrEPlO2tbNulxmfeTBaOXj8wNA5Yihk9BCsL8+0N
/WKRuZk7Eg+VRNiAdiGk/L0XBM4JAhT3+yjb2anXdgdG850ADiNygFSsIV3Kj2rn/8kvuIRQzE4t
GUzIL/U2OZSn3nR3kLy7P53fRcy/fZrw73xCb9QDEwo+DRtm74d7aXR8FzDO4MnbCefkTyFpSPrr
3Yl7dp/Ztkb5V/4UbORrB9GHVANV+9hqCO9RPTj0X+JTDMWJrfKey0b3TGtsNv+yBtxaMvtzRL/c
ViAcFEWQ827Ul9hqEbYUINZrRzLqhhyoiBK8QBFZcQiol/MrdIqRC/ZevQ7EZuawE82qMIoaaf8B
1SlMh4TUSTzfn8clj3NeBDCqUFouKmShIcDjUH3UfJ3TY0u2XUSa/4p6dZqgnGsXzwKEis3B/2QI
KgjGojvoNZsgqTVHy7eo1lnUOOeaqLdmqKkG3bYGzO1hLSa6ENNi82qAAjo3dQ9dBQBkoFKyCUyE
jbUp8zgi6+i/vb1xzmhC/hkOU77iy/9+JkG09+8GLYWsADUrNmgNdWBQDoEw3IpX3ZXfb3Aoef7b
OuvCInc7RMgLqJpaVFc2uMAjjVzVY7pTL4LRHlo7Mcp6ZTTfrsH/njc2h4XnFPKLTYfoOP8hQWUn
N8i7h8rwW70VGjv54Fx97MzV0pTfPU02B4P3XZbE1YDeSqs1oGzmhLDItdO+E1PafITXKXIc28KO
PNSr7/WlBZsbO9CKjDnDlHbC8OB5wlPeiH8LEIAmbXGDxudR7iqbV/yj1BWmF4/XpIL2ZFkfwmi4
hkxaqVhdWtmZYaOkbrImqBGTGUXT91C5JPMaKBs1ivrelUO/NNSZCyUlnQ+qnobfS/ZgVsd+x+/C
m4cYGb+lVm2Hnj7s1hJzi0d+FvcJJKgheVNnkHve9k55SrbFNjQAPT62u3ZXm5nRnRQnNP0tiI66
HRJZK8P83a8A4fK/h2SsCYXeDVYUBSCn7K3Ydo/ehZnxm/IyPrV/opVrcmE255Dx0ffSTlRSPIsE
EObz8NczOPDZGnZ2Mhi/nDxlZkj6ViBCQXL4u8B3AVZIwpuiPqnQGg7XWHUW0ItsDglvSU8T3kcf
5VlEoRSgrXh6en/YNXX6rfAhvim15kqr0MGlGZt+/+EMUciPyH2RwXp5F1kAW2QdGCK/dpInr+e3
CZt5Q3QUWkL96SCTo4LQbduuoVkWHGSmzGwEXwZ9KMuYJ+gbniJEi0YDlVhWjCzTYOV2YLwy3dN7
cy2+93sok80x33kXVkFBMFGqJu7JMdgoGjm71/vnY6nxmRWAqvbQuQMGIyJ5p2oPtVbs10qAF+I/
YM3+d4klhTRyzKHxGgGT4egh+xg6vSngdr//9Us9zLHekud6wzB9fmHivaB5dmgJG2B5bGVlfhYC
82yO9wbAoyqSabUlG0j7fbzx9dhQjFGHlq9JgVzCUwwJeY3b5Y+xExnc85rDsji42aEf4HpHPM9N
g4N+qjMZygDxJkgSrBithcWfA75BCgVwTs9jfXgBcPYuTjSg/wstY2JluTStTp2cyC8cldSVoMPC
QwtM6LMtQdqRH7IWTtgluorPyNlo+YEz4K1on/f3xIJdmQeShzplLVehh+lYIn+x8uULD1Q2jxYL
rFCVSTNmz1tPUBbf00P9UNjhNTjI70C6bLK972QbSNvAI7I9PTzyq1GxBcgAm7PkVHEhZLEPfyDK
FejDjMIxrL1HURbtupeszsX2c0VDJghMVkiojOXexVV0fz4Xt+HMUENkvOsKF4AXWYQS80NmA8OT
ggAckshbf+evBDoWlo3NDHafimOWE/QidrmZF+o2y5VNDsaO+6NYPMczq11EQh+5Ag5TvEHgtLvU
m2QrPvdOY0T70qwdCGIbpQ4t+7cUDwDOZg9rEb+F5xWbCz4UJSiOiukcZ0/jPvojGnWADDo7jLZ7
y2MNGUU8QY+1HbyuUWIuHbM5LD/icsUfpzVr+8LoBs8YwPdMRvDP8xeh2GfR1VefM4jDi+Pj/Qle
siUzWx8RtfJYDw+vGRINSjZaJxIzCq98kRotEIUqNMvv97SwU+aIX7eT2i6ZeiIg7e8IdKToHx45
vfutT/vtF8dhjvQVkjqMGhetM/Letk8hE1caXtoGdGbO46KLIyXrsA3MsTLbF3YSttG1Bj462owX
4Jpu9bEKtPwts+4PZSGnxubkyb3Xs9Br0CP0lZ6ap+bobcUj4paGbGb7cEsM8YMChJNeOWONS3Yh
hs7mWN9MHosignA35u/Av8uHDtV1ELfe+BcXWhMW5B/2qLhewVItbLo5lneQW2SSoKiMwEUBGktN
NmWgVf6uxUKX9sLMZmQhqxQSQiQ9UF0rKDnLV+OVF97SJhZm96AfR01WeWgaWhOx2kDX7lnsL/cX
fuHlPMfdutTrOSUi3L5tdBUxO3go22wDWZjsvDbzS98/O+6qW0Aonrio1HZzOA1PAwGyLFnz3qcj
8cshnANveWFsA7nE7KCu5lE6l4di9Sm6dJ3NsbVMjQJCxqntPbu6+/Y522cW9+59rdUmL4Ts2Rxb
y3vc4OcFpn889Sf3rd104OI+08fu6qGaWOPtPtJAIQkSLfp+f8GX5mvmVXFtJHEFjzEhT9F9xbd2
68b6ml7BUuPTFvjxUJO8kuv9CI3TS3P0nxCnI6/3P3vh+M5RisyDmgjHoeV6M3mdj7wdO837KlXd
wvGdAxNdSC7mcQLJQQGyteJHnK1RKC9s/jnOMFT42Cc5vrsy+/d4568+LadX12/7fvYao+C/AyNi
wO+5J/9BdGp4Jz0E1YDwjbTVkr2F4NIcQjhUULAvQXaE5DJC+AD8gyXE/eTOrNKg6AIikA+UglTP
3bbb0rVOF1Z6jifMKtqwCqx7e4lCKTtxQyNqi8NYdTcxr66lW+u0BT/G/W21dADnGEJaQX2LTdGm
CYgKUq4ts8AesQsQz4a21yu3qy+1vUp5vHA+5mjBuFT5UE5xS/gbyOk8sh176TfRVoBefIHsILjm
oBJ5ijtHQRhirTZhwcTPkYN+LkCBPkBkGZpDOm1qqy0js+0eXAJNt1rW+pRpdftwf0IXdswcSJik
UiE1kH3cS/mxCaDYDj1bUava3rjf/nd2/5d9P5esQupK6VB7DucRYBuwq28FO0KQ133Id80euVV9
MH2r3vpH6nRO4xAjMFRDAgpuTTFjwVRIs5s+TTwValQMNq4u9bYV9FVy/e/ig9/GNrvps6Qt1S5C
08I2BxJaRpVPsK0f0jPbAeS0lS/AJp4qIG8yDbg0VDtRKzB8wHGAXnlSdpUJ8s7NWs5gaZwzA8OI
WKl5POAVFGeQtc0hD7Xi0CzUVbE503BNQFqVsR6Q4T2qgaF1rmVXZqkAL5a7zuq1/AHODqIm9Nx/
ea/9W3CqQr18qs7399DCKZwD/vKicVlVdfze7QwkJQZVr5srRMlQfH2/g4Wpm0P5Gq6o5TrB1EX1
Yy1lWtV/3G946cun33/crwOhBGpbmDgF0mUBuHzLB0VyunGjxs79HpbO1xwbleRePQqlDINoSI/j
RnjkIi2x3bP4PJHcIEWEmuUB2DIJctZIgYZT/ML+k8I/WQtgL1yZc/QUFGXTMZxStWIAkTW6r+Nn
kq7dxwu3yxwuFQ3tmNEUjTOimAPL3kBlZXQxVOEUxaBBuRtV/r8B8JkwW63W4xXoseMxn6PKAOxv
58QRzihPprv6cbXcdLINv9iM73X8sSWaVJH9egpW0FS9yAEFjUDpMLX/y5XRMfY9QYu8pNC8qDzx
w2AXBBpyvfrfTtKcixVMb2HPdegcFOvljZN1V9Wk94atnKOlnTCdrx9jC0BSJhAFDEgkhPofhK+Q
kGlW6haWnPvv4N2PxkcaCnIqofEu3EABL3lst+KWN+GK9wia3z9NC7fhd4TpRx8kZcwToA65TwbP
rOXos2CSBea4Ta9KaxikpUma2ekw5bmEkyI4ghFKaJJXVvoa161F9KZb7bftNXu8uWVVyGOIjAIg
aGZ1bQ7J4W+toTbbUJz24K8dlYVuvsMSPyaq6eOQMJDPI+nXWkyLtHzDO8kmtFwLcQ71HOv3F2Qp
I/P9+4+OBKWsfSnzEVkBH5mOm0d6SnfKPkAJ8RRlU/XAHk3fjCAW8MpW3i4L18F3lOdHn6xgXVAJ
CD3Uooea/aPCrvdHs7D0307tj4YbcHa5IHrkoG6RmpX6SRAg8OWVA7L01VOnPxrvhJxQKMAglts/
E/KS+rf7H70EDfgOB/1oeBg4vNdTJOu7bX9SttHBBUsbRGxibCvuWT0PK7Oz4PfOUYtxNapyPlUl
cnp5o9u/7TbdtnZo3x/G0txP9vjHKEqfkoDrcMd7LbWTRDYVpdn73VoOYXGWZsc6LVpSqxRfD1C5
ne9Rf7ITj60OBPlUV4I79/4wvk31Lwf82zz+GAd4d6HHOOEH0o1gVna0JaZngmP/VTIAsLG5UCt3
wobZ3i22w0d2Jhtf1QY8itTN/S9YsJFz1GISx2owChiowMW7Ohz0qkfUs1FvLKErXSwlReZAxU7i
hCk7NwGypS2sJAYpaXtIzwGbL691snBg5rDEcpQjhfWYSeJUmvvdERSst4Beg5tgMKLTGkRi6eqa
QxABOwFOYRpOg4LFSi/0qaYJBJX62r01eSi/bIo5+rAdJdkf6hFHJwhMXjn2XKIJECHoVLMBsvP+
wi+cT252u49khEyZgE7qypzei9qIhHVwLi/J8/0OFo7oHI4oZ1lLogEdZPE2RsCxLf76xeP9tpfO
Jzc7/76a1MXAo3GoGtfJKeOBTyMfofToAmJEvaOQbXPhIRkchiq9Knq53+1SbmqODVQzr+Jg2bAy
pcaf+EZDgkjCwylxyg3QcTtkpswGzpiTPgF8u62fSjt6WEMYL03ozBnIxN4fOg/uXpwf6vFTzQaN
hg/3R/Z725Ch/deeFqUgBUGGgbXCl0y/GgbEe792NKdF+d/9TOd4vsENvCTv0Ph4aw2yy46CGVxs
3pZlDYBo87+NYLYj0kBJWjZlXnPmSASAM3KGNtDKYfn93QLOwn+nJ4ZgYOcHk5VEqUNxxJHXFYTr
V9yi348iVWcLS1Qq1ImC1lureZOAcpxA6tx+jWV0weuic2RVM/pjBppkfH1nKLIVODwqY7WY0yDB
1yOKIThlaFDQ/NnRmUxrMqw8Zxfie3QOtsqi0McLCT3HmxZFn5Xd7sOHYJeYiiHbisXHmvIx7NmK
v7+QuKNz8FU1ev/nNCmR5gta95Rayo2iMkeBkogxbmudPaAqGKUiaw/2hSwanWOxekY4d5jID+qX
5KkAKA9k0R/UEA13U5vcLrLWCKgWkHlUmY7uT1chrbkgEzCX/QdoOuLS4JGM9nXB9GzpFFtED59Q
ZY2RqYfoIULFE64lc+3S+/12pXMez3SMuT6dIGfQhdTqbtSKfC2muNT09Cj5Ma6wkqoypFPT2Sf1
BKh2rUXpFyJddA7IiiA72IcSnk/pXnhDrAl7/7n+EK2E0/J9ey4OwSMmzoQU2jnbC6UD/eB4K78K
+2El7fn7TU6Vmd0ghZQHjQKj1FKqJcNDwySdxLcAhSeMGfcN3wKEgM7BW56P16wACW/A3KB7ZrW7
8VJZop7b1Xat2P93L5HO0VsDMDV+RtGFevJBrVbtxZUju2BY56AtItOiDetM2vtjqreZd8zjXA8B
MhRS7yDL4l4Zr/enaeGGm7NyCulYcWE/osVA+CI1AB3KACbQPP243/7SFE2//9jGEBcQPJ6B6DgT
RQuMPbqCmorer7W45leQN/yCJ03nXJxdJzPEBys8OePSdWKXgqgSMX8789rUUOUuB5zV9+lWaPGq
a7Lggykec4rMrZy49lKjbFipjz0CbrE4REfqj3tfkalZiAWnNXxbaCnvt4bXKKnZBjzq+EjrW1Ue
US2volT3mK8aiEajLEL21W3c+4VeRwH4bGLCbInKjR12GXPKSITnOg65FUS8eAFRv/scta6w8XEg
/4S+O+rAWLiP/VAUWpfCZo6XkaihNZYqWC+D3tOTIowNr45B8i1wyobjXMkhGXRE6y6VbfAxDFrS
5SHS5o2sc4Pg2XnYlbrr18mmc3vPUrK2PCQZst6CUA2Pcd9FOyqx/KYmragFfZm9+PlY2/jMHsw0
TfW3QaDAdEMpsUtc+IBx+4DDAC8sOkRJK8gS9ILJEZaDJSvrTCnHXcrRjOjuWCZmF5a+JZSoU8ek
gLY4UhOLS2vPCfI2Aeu/CiI6L+h2fRy3O5LKisZkMJj3dcTpo9tQM1M8RVNzfFs8ZFCXJ2J3gMaZ
bxVRE544X4gdqS6FDZVIZtZ93jth3vQPEpLYulqEgc6P8OJrMDts66QDwCwM2crGWzo7k+n+sbfr
Ju4jecrECyzXvfLv0IHqPVyjAFg6OfMLYEixtaYkbVN/hB7VpNSJVLslKwdz4b1G56iuNhf5sein
9q8Qwca82z0e8ukBW15YiaAtTdDMzkdSCK6xCQbRqMc4fK3LDzX8jxZy5hw2UsaaBnq0e+mAkh+D
6xAWEIzoP0J/6RykBb0t0LLyuCO9N9DGELPVe1nz9Ed+LQG6YOLnOC0WstIbBHQQFqde0rn+AUyQ
mk9SvXSPNLzcN78LPvQcs8W7TeuWPfywXIAmQaXLxamUcj3KX2OR10S2S+t25TGwtKHmaC1P4fIq
hSHe90Gj8eR1GDZjdRbKYy4HOkcqq/cUgwn/KRJI5zgtt0uCsop78CR1kam6e5FfJYFZOHlzVFbA
iUHRR6BBJjt3K3ylD0j8bZk+WPGxdPhL9pBG2i18vL9CC34enR3zMSFUqT2Mg+YIX2OT1UD73296
4fhR4V/71JVEVdSoGvcxBWVWIxmpd0nil/uNL8Qa6BykRQJWRLUMIkgOkUDeIFfeScFF0z4VGx9Z
brIS7F8axOyge2kc82KJbpT6mnSnIfP0OFwrw15AGNI5UGugoprF1TSIC92Gr4qNeOKB3/BGtG13
8Sk54LlAQPyVfEq7Ne93YcXnAK6Wr+QhRjpxL9U8Z3QJE40yRJ3U/XVZmK85eEsRVS6NB+ynwFMe
hgT3usIZQSKtLMfSx8/9ORbVIxM76LaIYnuUodVh9W7nrryMlz5+dmG4HeKuLFKzQzSKrdZVwk4W
60/CNSvBt6Wnz5y7LoLwQl6pBVR7slL6FPsyMHNsL6NuJ2HFUm2tQKpqG4JhioZXkrBlvshvXXDt
bPwWMLiCo6UmIcut81XCa8oYgYhO7CIrSCqUfWajoKEwtDYDmcamXyrpVep6DmKsCmpnV471gnma
o85UEM34GYnFfSJ2ne75E9qj9soDvBHiZK20Vi658Eqbw8+kBIo/nFuICCbm5A9Vhk6P+9CzvLSs
b1VMEjtP1LXbY2nlZ7aqUYaWH4Na3NOiSJwEHEsaF0lMgyJlYd8/GUvzNrMkDS+EIZeS9EAb2jgU
LG12GHREF4JBMnOFW5PKWrhz51ixshbpSBmT91II6XAmsWKDF0rywtWQ02z9TEm1ouLlax95gAXV
cfh5f3xL/U6exg93NE3TbmANAzrMy+mNlVF1GgIphISnT6NLW6neY1Co1V5RhwHZzLpeTZROx/OX
SOYcQVZIPjfEosDvOK5DjT0nCuVhgI6XpwVy5p/5DsphUAdXEYSWS/CTaL4oFX+VEVB7veBxAer3
Z2ChRJrOUWUcGcGBAsG/XY3utTrPbjmFXEFWiZ9q2W6aCVWKNcmqdJuV4KtrElCURd5nkMRWgodg
k6kJ/C84k+n41BXch+hziROq1RrIaLrVf5upafv/WKPOh5nw/ELcISlHXKMZVa41q9JjtQbqVOpQ
QQqZWck+p+AHCjXLOBJrlD1wZb2nosQ9IvPdXToIEGz8DMupSUwSNw2J6rckUl0ForYegNKUkfpV
CoYhgnRBDPXWrKWhmTZKtcaRu3Ca5pC3vlRiIRrzYd+MCW20PgoHU5D7/Ob6ATk1YrkWrvrmAftt
zmYeUptHQL5CTA5wZH9/MpKtO8kEaO/GU+VEtcbZ4EzntGeiAxH2yUpt22m3Bjx5gR3onv3l6R9w
GQ5IFq2B0JZcnznZXeSlY8LUDrzKGqe/j889ePcmZvhLp4HuwLi/meWFUzUHbPkKESrCPHGfjTlB
mV5Cd1JQRZCdUaNrNhJoYfXYQlEh6sj5wHDCCU5UI2uK/ZjJhqfKfwgXikbsD1CkqxVQBYQTkzGN
mBFmxSMvTgn6Gi91vpS30OkDawGXoUaKVkB2h8LNTduLzNoasnYBCIsifxe10YuahBBqFw3RG+y+
8czcbb6SmAVaqQ4FLFsbGXLQBZqXlKgurxOH0EHWxNYL9TFXDyKIekgxhod8pF++WzC9SIU1bA4v
f5MH/LZbZi5EpUieUtcCOLuh7KGPKN/ZqHLYchobC/U9lUuaah4iBgaN2hDpPd9TSl0MhfA6+pC/
TJse2u3jkJzzSFW0AtkNCaGYUG63bS30oz0EqQuIKmtoYjY+WLUQofARVU/VvtWDsFFrTRQjFFXy
QoVRuqna5mZDu+6DJAUkage3tpLKAx8xw0U3+D4EJ0jan5siFHojEhBX0RjpBQHxGVwgVzceiKOi
qVdo801Smr760kYjZ2ejLNgoUISVhT9Q/pVjr4BOkMB9eKUK3HWODQDvAMTRRirCKlpk7HLOLGO+
v/oRJCKhZIJyzBCs6f0QqcwO/Kp5BkpQEswQIulOjW8hei6mzV9cnSQy89ELoKSJLNgzBAvafS1B
sLuQpfLsVvyuJxn2WsCrmqJWkZP1guwkYxprMpjHgArspBRsy0qVGwWE3o8cz9jFKyHpSFJ8OM63
cPE5UibayGfZvhTS2M55ibNBgw0CuTJGZX0m91D1TAvYw0SFnAhARpZXpsk1z7zmOuDl1Ghy5zZH
icTAe4FiCaG7Tk79Y6lKCFqJad9oIZQqXos47ndNyHsmGYoOCp59Y3QhU3YqxHlfRdFFCfTIKKjL
XRl14zmQNx32kAQtMx2b6ZVzgTvvMrVA2A+c5tJQnoNSOqlVD/F6JZa0IZJK3ZPEfStBr31Ma5A1
xhSgYxamOqGCoomdeogzt9PFoJX3NOoEEOeHkfIxsUaALoxw5a5pOdBCUZJIr0wlHtg+Iet5VUv2
Kcn5n0BIUJmUlqrmknTQezdStSQt3khFyxYFORDACjpkedQ8O0tqNex66qcGGER8rRUSYI0KNd00
CEI4PfRQCo21QW9JLFT0MKw+o5So2wBPJuifgUxa9HzR5nHHmAXKc7S+qRKbw0q+uk0knTnCgSGL
jxLNc4H688VjVzOAdLpbVTSxTmT1kHfxZyWzoxD2w9mvcuidRYm0bRvuNU1HQZemDIcchL0z1PLn
IHpw/lhx4rkWShVQdtOIHPLXsvB5vQ3byQySPyKV800xcMwoqXrhAxy7KmGR3gzhexzlZy8oOGOo
RW6TdQCVpzSuLCnmc0uacOYirY55Aa1wMEOitrviP4oibEw3w30Zq8Mh49QXrsh6rH0mbdqGv0DJ
5DMNxW0Qw9Tl/vglKx3o48TE6WU2alzupg7J6RNgBOKmrwvw0MQ1p40eaiDq0ge7OWORGWPKkIcS
n6oRNQtt5QdG6zVnz82OPAlymEnYkzB334quGDSRS0pLDblc90O3wBt+fE3LPjdUkjse317EmikW
As3AChdS3dqi2h1zt7wRv32SRKnXlS46uzQGz14Thm9gb0N9qhqdGeWfBubeIhLcaDjkeueKvhlj
NfWhFQc7CiT/kMtJYhK5VTZx1m/hl4haDsDYZhB4cNQK5VYda8mKXVnaDHh0OjTKiDmKXqcnChg2
S69vPhggp6eBRCBa4nnUria4O59TvuV0V/DeYrcodmwQ/UMTKW9xgErxxhe3EFaPjlnE5EMaVESP
PBZZssj5Vi7IV0a94Na6Pix5HrlGFCg732/efTd+ikf3RYVilcHX/plJlXvsVb/YSV0LrU/Mz64I
p/3BFa1dNDIH+cDSO429x55z19+VQ+ekPmy6FJDhEQJXCDPzBO+ekjzQOH8V3AFpaDf40ync/2Ps
y5Yjx7Fkf2Ws3tlDAgRIXpvqBy6xKkJrKpcXmlJSgitAAiC4fP11ZffMVOW17rpmZVkpUyoUQYLA
Oe5+3D/Xvdqeg2Brv099vRwCPdxYzwyI/FhjPGKhxWLr9ECLhtcYt4+7B5UIP1Wbi05L6WPCdJtx
HNdIeE0pmap03eKd1Yi/6lGO1nS2d/Ect8fGk0hon8hn4Wl13taAvdRSRF6qEVCR1g1Em37Un9uJ
RjjcYQ5CEE9Xrfm4wWhT8RfhOpeNETzum/VxYvagjQ//0zYrR6iN2zKjS7DuJBiTlJUJtoGo2R6D
ppxyMyVr4fux2PXj8vghTc2kC0/h5s5N6HZkpk02z2oougjrNDSf4JFi9zIyOhsSiaUoo2JpYPoQ
zRcRioPq/JyNmzhxbfhr3M0LhMEEe7ZukLhVjllfq2lIlbQ4nay353Ov8SmXH5IpjQy3bSj0ym6j
qLv3edzgiF3zpuL57MbcGPB60mSyXjNq7G29xaB4+Ab3RTA4p1BDRcu3LGyb265SN8IuNzWekChA
axKF85d6Ao64eOOhnZFOUIsQY5/ziFkRPXzR3loiDrQGGbTAen7QqerIFYJ08+xc9OEaJOzBlCX9
3MbehQwr3A8pLya49G4rZpIaqAiREb6rVFS0/ZLOC55KnMBt1Vzwkc+6o0j9oXNad+KKlfFVLT6M
+crhgH3hqfXgDNYgB6LlwVmN8uwJc3IjdsxYPn8Ucx0XuzIJl6Kafbnv/RITUHWA0jAqC71ECtRL
uxsBLSrt9ppaPFhxyO+aZd4K1EdnXBe67xq9q72hIF1y8lx3QJ5mAU1qEU/1HTick8LCqY0sVs5O
TMDFeRNXLefrWsM6Vvi5v9S0ENV0aDRm7OH+meo6mHPqk8tA5wW+xBVPlfWW1EXGT0vTtLBtKMfr
sJRwfEL0XAYc6djF0LsmwS0BrpF6Ytu7sYalDkdye3XoDdyyB43MBHMshziFO/HejPon+7SLXXJd
k9bmTVTu+hhb0NzV2yGsllsxC1PQqb8L+XY3Io5kSxVth3Rd2DNGfVk2Tub7uo3y2roZQ04TH0Ta
+J7IEujIXRqH8Y0/NWOGKqICN4VBqLrrdDpNwXpmrYVeg3igZ+L1URql02q2CWhaFuYfOusvyRLC
/JbGOPNV0+z9pTx6dVW4eB33yxz2uR+Qs/TaA3II1jxq2w6Xh0IADm75o30b8yrxsEfikW82Q/fR
yO8DSx6ipMyHXsLohm2nMVLVbvoYYy3d9CUa169oxmuEU+opk3N96WGsrFxXgESsP+FMgZ1cg18k
tNnScJhb+Fu6+1q0j5snW6Rlz2WU0iA8bBzTntA5mJ3f4lGNbAJDumFFKYcUtUvJOhiRa2NfSMeT
XSWRWVBjPyAC7vqkJJkXtChbmt58Qhz78mnctn1XLjvh+d1XL/SmPQOwlFWjH2QIZYMxkAsh0HDY
DanS410bQKwkCHs1BtFplO8j545mlp/LMLrUnjjodcOHcJjZZ0lTHaoIZCSWW9EPZjeWpXeqpTyi
iQn2bRws19IGj9VcXankkO6rZjwOYVmi4W7CLPY0npQI5AhaJaJt0RkSnBpvit4YwTTcRKg5TOV2
dDJGTSYOQd/fbUvj0n7ooQ/CMc1XpAaWtsLuvRZhxZ9VSW9jvvRZAv1oGw/PK+fZMoSvtGevYgaj
P1SrzKYAdaCeJVCAuGxSHlX3TbU9hbLbraQpkPhkjswajFiJxKGiRvkT1/LbhjXYSuHtK2bg3EL9
uViIWQrNZ5EzGvSFmnuay7VuiiaIQJ5+hlLu1W3bxXfzVbspl22/65IR2o92evWr5tSt5dUrh/PW
qUuAD5uYoDDN8lAGSApC3/DIvKTOqhVnwlbhINWZb9mPVdHxIniYl1W55qugFonJcPJY6iN8Kb2j
XybdERBoeKSY85ANArjN1Pu5QAl9oVMnchvoN7ZglnIiedOwnWoEKTyfPayDVyhj1zTScnhUsWF3
XjLkJWfXakBpKADXY4YEeboYkpBz5pB+jMOXjOfWGjD3M85H4YYPxOWObt5TuFX70p+zdRqKTfOi
XF0RrwYl1linhM8o+1SYrxoTloafYs2eQs82x0rzp7AjN7hGHTaead/KJK+WJu+jvqhpsttGJDus
c2GVzaztd+i2ljSgs4EaEsK7JBKIiWVL6ic8C9pmv1m8WdzFB2DN2EB8h1Jw/q4HGR1q8OppZEp6
igAUQi6B8boe1mlX1Nu3oRoyXZsz7dt77c03iaQ2U5vcb0HyWhP7w3lmH9UkZVN0Qsf6I5b9O7Yg
pAs345dNdXZfrd5dsESfJh/CdjGrXWJdjhzKvJ9oJoXIMF+RM4N0xMTLNhsU1CGHWFRvIikv0Mdm
rWxpyqcl7U0EB3qzXYdq+N72HUD0ZkWoMRQPzOn7uLVtKmg45SWBqcwAr8p2CN9V1SMiDFotzWlw
Rvt8CGncp8lkH5TpDvCGeXRRdw2qPovgcMmMzjuveW2jGR3YeCGJ/hZO422DHmzd4MvhgCJ0BiMm
cYLNsMFEacLLGr6v0t1J4/AQYVpkF6wjTTXtntw2fY+RwH0bV/w7XcgCVRxUFJwAElHJQ6gVQepC
GOZLVd21/naNYnYJeHCZLez+heS7kEpblAEarIQFpwFiEurpIR268I60AiRng/oT56Qi3wY2X7yl
vfR0uJ+dBAHnZ3L9rrEkekvvK/feU6ixocuk9JutXzGDcC+DF1a+e6Xb0gGdU+J7RzJiFlG+Ty6+
lV75rHT/1nQDKIAWkXdNfSt40EE4uMIXo1LYVXzkthry4MZxzclQllgdDM1u3IKCjb0VQrXogD0+
qzvTZVo1eUgjmH7N1ZApkpwx8onkvnAjp01CEGC2kN4t8bbdTkBNHsKP433sv7VoGmUwFqMMis33
95UH8KPz7yGvQVePhCcbI/eeBynq3mvUvQHKfK4H/xKvS77Q+o1s5r7uAdAMJrcLeES9vg0S0mVl
i77md6yNQKUs7b5Fy1YmSKReA3uaqX+CawOE5T0/SOfnS9nlkR13WBfZYkUB1BtILjo9v70NR3pY
zLgPZQQf3DXZ87ZCL4PKrvaxy9GuZftltTMU0VjiZD5trknbZku32NjMab1X8jmaoRESD/Mm5KWJ
8ez6wNewTG5rX12qti2EX+4ojJtSBPRma4zOVcF8NFhUWo5yLwfUQd4nFLIHG7A2H+gDbHQhvg/a
op3Wt6BcUGrxwrH626rLl1mgS17gNUK3PeveIvxPejRjHf2KMw5trOi/0XJ66yf2VW/TM0/oM7T3
GfXIk4QMO2/0dOIlcCs13sPCZhZDFpbVrWjWO2XL1OOTnwUWFVdVAZeX2FLGZ45jWtEfOmw+kSp+
9PsqbazMm+HZiYemdz9C/cVMn8xAICD+PCd3rKnRGX5Z3VvLbLpoRPOSJ62R2BpjIhhKjGG9n2BA
WX9qRJWOKs4G9PxrleBphLjVTu/VRl9FHV9m+QLnpNOKxjp2b5juvQaDztlaXSLSvSi0c8iri27a
VV4XTH1hCD3+vmFMcifm+Rzifs0r3ATDaytIn0do5UfgQEafax4dgpAgdjL8LuiPjR86Z59U+6mW
5IuOFNgJoGJkxAuS3MZwQTNJzvDzvv9Ak/sPUIBNtzpoM+zbR27hj6cwiYXdirx7/BRRViBkHHKv
CTl6Csh7cKv0jgZ76btrPXF5XLY1F87SwrXQ3MJV0VWiUNtVrQ+GXGZYCWhMheMmiAo6Y3tC8Ho2
wrPb/PDKJ0Xuy0HmMFrJBVx2G3U2c3hUDu+xg+bMPEV1mNHeFi155+12ELOX4vUFFl+VlhpVG7v7
+JQuuXjo4lf/EeGmuevig9Y/Iqfh5IryMkZALHNhNi/uNkYzOBF7jiGgrYaXsBl1CoPiI4n5UfA1
nyO7py0iJoDG9MPraNqMEfZDc76Ho/mhTsie0c8hsuuq0qI0XfItnAv0q2zAxE7TZd0Kz8y5vU9i
d9I9w6kYrBCQAYFujjWIy75XOxJhAXPY4GAbg5IOLW2H1EgGNK2hexPPZ6PN47SaVFcL/H0X71AS
eyRR9OKA+WFL2S1zdHUMy7nbUg8N27AgARMwzBx+DTqYFs/QwURf6vpVhWXhU/akYPIz6De0I3h4
56zs+Mno8jPHiLHdMIQNUH/xbkov+BJYdJn6eelfVFRfCIJKqpXnln4qByyjEhffr1B51+pxjBDB
0ycoRrF9dvZGjOR5rddvQ7ujiGAdxh1sEQsbnrxRfWlKMu0o+nVhS2DQDAuP0TLrp2DfCyhWy3tn
4ZzuL7GPY7d69iDrR8Pd39f8li7Dg5smTN+HLFsF6PK+v6qmizLpMbCbAS+ks1gSFXc3G67oCQQC
yLHFpXrV+eSvMNiZTrZ6JxMmmpmoniUWTwlD7jRZLEzvqTtyPFHNtOVVbLJtK9MJECD0BRyAlOtx
K6IpHTuomMoOSQ3Bde4/YprqIpw7IOpjSg28e2pV+AC/Y2/MCRKoyKbyBfe3wvxhzO84gagQ9fA2
fThH71gfw60oprj9csfjEmDrfO95AwYYboAuNlIVawkv+akHzjGliqFkp/6+baODFC9Imt9HS1so
dhf1Q9aVfuYH7wttLjyp96McDsiP/MTlHvmKl7leCuDOedjeMN9l5bQ3gly8EqtE2yx0rw1P7pLu
1NbPC3tBiwsQQV6Yp1H+VrLDREif1bPJqxEBrMihZD0fdk0Pl6oImyA2QlNDnin8cU/K+qLIqWrf
hvLSYNhgk7U4GHsXxQGk68chMnlMuizo70x1W+KhN5B4wgt5mFLYMKSx2iBxw/k1m9ekbl4XuX7C
YfB1mHHjouSHr4fHxceEnJtSavHkt6hhYv3SUthW4XKDGsySAJ2x1f4ndFN9Dv0OUtdof46AC+KO
1lNOggGovviahDSrlX5uw13zgco01Zsna2AU0D0047M33U4Stvq6ZDBha66QYl0WCI6yyqIPFMc6
6WDs9xYwtK/B+Dz4QWE7j6dCeIX11pMIFwRfUdT1rdJnr2zNwQ1vdbOekB9TtFReEVyY1WV934ct
sjMQvlpK+gjd6deqA4ntI3pTtSzn0DaZGBFdjLsLafnNIGdxlBq+am4O40MY+F9ZuI1Fq+TnuBce
qNCHaf0MC+8iZG0xTj4HHDEjZ8l9ZAgrdEMgjKus8e+DaHrxJ/+1VOrriFo/jZl8WuY5fCB+gumQ
OzeeXIjzZYr3UXtc0W+P3akEZF9+xDoAnhwPZFiyiD+R7XHD8+6TIsaktVfKvbAwhxLST9eZ77DK
PwWIEFhS1I4omKI28HdtYsgX0bNEHeIp9Miu3TbGjo6gg80SRKvCOq6u4x/9MHF7g1rb3Y4mmu/W
2kGlElWs+xy3Y/VShx4Ql1pamhKDTqVsvWEXb5Z8TRb/bhSe9zmiFf0k/dW3aRzVpQI8DVBdGEmK
v2Az/wXx/Yv4Av2hHRLwwzeLfhrdxdf3dXz/71/6X0iSfnXO8O3W+owbeiOYOEm7PUG48vzvX/pf
qFJ+jaaajGg6BIli8gHADYIV0EBszZZkvfLlP2je/3xd/o94x6BEtwolzd//C1+/qmHVtajsL1/+
/Un1+O+/Pn7mf/7Nn3/i7/t3dX3p382v/+hPP4PX/efvzV/sy5++KKStLQqvd70+vJupsz9fH+/w
41/+/37zP95/vsrTOrz//turmqT9eDUBQvW3f37r+Pb7b8GHH+t//vH1//nNjw/w+2/XdxwpGnaU
b+b/+an3F2N//y36GyFRQhPuswgGrsnHSOn8/vEd+jfKCWO+T3wSwBP7Q8clFabkf/+N0b8BWfN9
/GCIDZZ+DAkYNf38lv+3iNGEJAFyW2LK4Mj+3+/uT/fnf+/Xf0iAggpPhsEL/1kXFfl+EoYYpkpi
wn283K8zwkG8GRCnYN8mR5dd4AMVCjr/wZvaphiT7iKDKTnINURKQwsYmqsGNuFIRj7OfgNmtn93
/YR20pn4xsRtBK4ZTD733R5z6MledFO1U2IoYQjixdmod01r3G03lPugcfo44xTfm9Cy3OjuLhjJ
MQjKS+smdZYVttaJOdBCCqHoQYC5mgYhm55BBJ8fLBfRIf1LoSFqy3o9NUtsbzSFloRrH7hPqfaR
qNscG4R+4gwu0Rx7bcM60BawQEnnmsEpFgB5MuC4bEAQbt3m/mKf+GVY7efVZbhHLIGRN6Xkp8Tn
D0oZP1zjkcY6hgHOcNf1gVdIxdZ8gRX6wzBlS5hgWmFEEGvsAdW3zRfCpilfDfobv1P6YBr6kgTd
haj5eYnk8hfv76e++H/1Bf98f7FPOGOEEv/XQeE1HFWv5zXG+PFnNgIgr5i4xTRheJ4WcbJCSKAR
tXdgCExJ7WjRVQL62G9cPE7xcJPEqBiMcOUpaow6sy9ere+HELFKXYxTQEw+QsfGL2stutyiWD/O
9ZTsh6H9xgcoDcuW3/5cAT1kytu4yd2Egm6/keGrX/nHJRoQumHH/rSBVxT1TgzddkB3v+08QMNn
p4ODpe0KtpQ4MLLQJsLnaQfXgO6RcTCsFZCaga32fgs3H7xm/SN01rsqpmfQkPRSwiX2tp8x74tD
iAGUPAQlaRGsE+GGRe22Y7MtTz8XiOw39xf6rp+zCb9cfI5gN0IjBgqT/GroBfbLd1E7lmC/0E4z
TC21cYciNbhTa7+cXZCAUjM8OQT+Biy78nZiXJ/6JnqmrA93yQDdl2l6qJV5U++hYJCouZboSBv5
OYk22GKrOkCfCo3VtlzhFNlwpK0IB5uUiBbUzGhIPV1o1zqQDwHN+WbfRBRsezVtQabiOUi9uo6y
LWr3vS2zyq/knc/iI69XfUxqqa42TNZjWU4CigpEAq2dMvs67Nt8nSeHh3pUF4QijpjpQae81A0q
x7CGMFZ8BfbF956yryLB/M1QbuICTYq4cGEaiFOXet9JTMlg8ALzSZs4JhPBLKsJkAXY90i77aJP
Fd+SA08WsgeC32PGScAbX0IP8ocd/Z975h/3yJ834o83KvBxj6BLi8MwDpKQ/3LsDyBqFzy2Agh/
V5+ZjjOX0O00RID2JtjcHaVNnqZt7M+2VYhJXGdTtBEaVol6aho4VvQoLmNZB6cw9O87OZhzhcT6
pHI3K3Ru+Nx77EwO7CdcWoNyILvFtfG5o+Ibgxrj2mDXy7F7Bxfa9FEGXoJkXITsZDvHTsOIQlX3
oFL6IrFRt1MhYKBtm2zhPvZXu4yHBNcrreKbZbLvE5un3b+/RLgefyqJPnYSzMcmUB6zmOCgYzjl
/qQJpKHrAgvZj1HVvBNVmEVGNTtmmzsw4SBAE3oXOvc5Eerqr4DxIb9Gud/El5gkUbH2iLOa0BTv
4Pyx7kL7nSTjflB8uJbLgkQg4jQwB80RujBUhfCoPeNJgLOY6Tps3aY/DtjAM3h46aOjBAGjgRr3
Bqjjl84fz3Oz0HNCPypKVg7HuG7mfd0m0xllJIy+jMRfzInPusvGUdsUrsb6UEMDjX5xQWsANgl2
TAQ6y0XnsXqqfYKiPKLHCrzLINbzxpA40bf6QFYcXhPojiABjalAU0btlzaBNCf24R+1gYG0YfzD
G6Y5xWAUcP8ayZVlz+udksHr6msk50buu2Ie1GjlNqd+rKJUllfTD00+fNAuDNCXr2eXscaIIlnF
falIfNP467mPMF7WseUDCccqNEwXQi1dnkD5ARAD4tVqXpOiFkA5e94tB2NsnA8e5AmGmKSAvAJ4
dWeXu629YB9YdrCUOcRgtB42Sx+Uot9F5T21Fb4jOGrukEc7/AYQ/2sP631TAYX1Q4i4GtkcnT8O
abW0X2tDqzMb+C4xIfBCrx6B1waIfBL4nZJoc2Il+dqSsgR0tLyPGiBW5MFHyJUFZw3iNz/eZjJ6
8Q2MmDZSzvvVxu/+0LrDpKP9NJTjiYxbCP1PB/ITIAcUG6kmUK/0VT5Thj6Nzf5lrXR0ohgrRJ5b
gbnBR26824rWh8nF8lGAhO72iZTTV13Xw5FKzNJ3jZ/SvjvPwySwpybDvm9A5dpBZjaxSVaFVpxH
3wNhDC94NfMOWkNoC0Xt/OuKLT4TpX+co+A0BgyM2gib1aaDXiaK4WCn6vKtm7obZyt/H48KalDo
x60ds6GCTtEPriEQ9LJOUucrA93WEXUhgQRinDKTRFXGYvkCuuIu/iBzDVGZXcEBVpxMZ1keSGii
28E9BVNld6Yqv2zcvYYlqXdopBYJh51lYSIf3BGzrLywAIBGKIdA9E7pNFPkfW/tuUygpIPm725K
JJrfMCgmb/WPwwDevf7Rq2A4uiR5DiMGYVLcHhbZvU5h8rldy0Ik8N5k9CTXl6YGjV8m8ZNn9BVD
qn/l4PDLAEzkY6PmlIcs4Dziof9rpyNjR6NIuQqTothOEnwYimT4NAjwIFcWuAHTOJUmaBQPCSxX
qtAdICHbdgJrFW5YN80yfbeEvWw1fCw84DV1yLw86v9qlPCXce5/vNGQ0ZjhDOcB/7XuWqinUGUQ
KKvuSx2hrSfSewoIts9ObSKbZDPfhMC3jCcNhmtmVai/nFH4czv48R5QlUYRTpwAOxX56UXwx9o0
wEC+NwFurfR4tBgVOw9luFfJas59wKprpO7Ltv0knZb78z+qhxFPT84GAcOdWKxYuh4reMnY2SMh
MmsbyXKnwyn9WdStXG6HgIpbWQqEgvTgadpWJaAiEsRNVJV3kh9//Pwbzl2zZ2ULgTPzT+vHH87O
8OFcNrQUzq9z39FRps1y6+rNO0GWn41hZG4pKsqUxKMtoJZqwwT1wxDddriAJwakAlAOUhmWOtnP
wt3ycQGhPFWPmx2grvPiv5jJCOKf9j1/KhUCVPso9zkDeJL4v4Z56DmKZe1pXIyNf++tA+ajP1jU
ZU4jJR+oBMbl0I1Y6u3s5EAw817nY9B+HqdmwbqN/GzsLxEonA0a37HH2Qji7SYAn7+Pl+oeNNEB
bP1zFCZ+Fg3VywjvBvA8T0CwoqBOPoXVx/gxLDLBTcZVZqOHLU5k1q6zS83czcjHhe05SFtviI66
nW/bLQyAx7IXrgmKLodJZVuT1yEKpmyM0Bgp15zWOanBigm9w7mTlQZJWJYjHsKrO5hoNQsmm0Xb
5ohpgUhs5l4GjffB+qHJeY9Nc3IImWqq51Dw26WvT66nXygGvAeCwFNP7caweRlaGZ6jCRRDWcPl
iS9RCq3Ya+Umug/b8SO6G96Y6KZSThC62WAkAoMHiGmNsDeqBJsSNeQxJHS/CnYS7Yx5gRlnQBxC
NY9BYXfqvb2OfO8Mae8PwycoOiZAhdyYmz4ZAVNi7D3XQQNNWTfj9jBW5zCwWDMyumo/+dWXZU7Q
QshUDtAhsXjCkLHvNTketA5KbPR2SLA2BMq7DVIg9KVuKrSUWQVEroe84qr6EgB2CbEJ22Am1H6x
W/zWBeY1ZGzMFlgYnhDRdV7KZ95AYzSEjuSivCOhn/Vk5XvdJW4/BYjKA5aHNxllDDaOt8mrYfLA
JYN9NGoJ2IQzvAPcvrJe6oKPONyg2DzxSw8QN0sMY0XECDSb0b3HWZdXNb2H+32QBV2TnGgForY1
/K5+9lb6bRIdaOVwuVR0+TYzE+CgsFfUsg+4Dd9RG3dZmCTFVobNXaRBx3Wd7ItF8qwUEOMvbgwy
0HiIG+rVcB/G3XfATuVuWHAdtx4+sUGZvJQRoMSQ7QWHwZJJzFFuuCEq7IdLstpL5/kiJT0GCPTq
n4HdbgfXQ/E4sWNkOoP2WXU3y8Yf/Xh4Ul2oP096+9yWUKEyxtN4jcXT2Jij6uRU1EiRwySvBl9N
tibr+vjiQSKIbdCwAhVHDJD5pKaHvun4rgX4BNkLpFuYIANVc+m76+gVc8LeHcQQOIvrpAhd/A36
B5tuw2ihHUg32q/HbonQFXXW5GJ4ZmgEU0xJfYbRAC0Y7AcyeL7AD0h7UY7Fe6YJ2Fq2movwqh36
DJ2WU4gXA3FxlrPTOeF3w+bHD2HJh4xEpJilFz+ImFw3tHI5qd/oWHZnaSQy8QjkD6h+dIP8zBW9
L/gdB9Ftt6fQrkPtPSKLop5vmNxyDmkoNFLBHSBbPUNwjYREmEX4u2mO4EpeR7cQRwLYD5snCQ1c
KmWFcRWAJ8hy0RkPCUJoYJXWBBhcbzDO0ZfIbuyHHz70JmmybQRL0Q73vEPcW/shdDaIX0yIe4L8
CkaRsOle56cFKuWziQnEkwR96QjGfvTGHfMEGI24PoHteqwalHndcPYQDriDPvi7HGKVTyG2Sb19
d1uMYTsUZ+Dqu/uq/1aty37SWmR662nWQIhNlo7ngwxVhq04bYR5gYAe1hLotXsxfwkgoof779Ce
qgmkzhikfktZ2s7oXkIcQaCuLULpoU5MW0MFyPlRpT28cs6kr20eSCIzP2LLzmvnMBdaXVcCh81u
8Xg2o/upyPQMIWHR+/NuW7vyMll2KcF1obDEaAGQPgGTUdhjlrw2uYSUASJWQBO6kYfwuuxwcI1Z
2GQtodCik7E5rHpTHwKWBS7gu7Y3SYaGvkYPGN/C8hM262jYd0m8IiLSQbeDu5oBp7zHltTmZtle
woSdcVDgx1SFGlkDxsc978AytWXKeoyVQi6Dh0ZsJwe9z1KjZ4Ce3uS+arfM0yiLeWhR8yegjocL
S6ZvSzzj05rkkW8fBKpInoO1ggRB6JsntBzrFSdVBFrI4QxKyURYUSsGBGQR95uFWgM0VJXDPOOQ
LN6FbwPbtcSHBB94Iq5fESgNWKOJUWDH3mkx7AkDP6+iW7DNs5XuNHgZQP+or21MjzHkataIGDSD
UHk/+NWp3toffI62CwSUEPU41e9hsZ+M4iEOwvVARw9lb1+n6BfJfvugq3rbB3vMCayp0+oYu35P
7XQWBpnEcwR9ETR3XrA8BiN/dEEQ5f42oDnwBBzQpgUIyIzcMERVdrSyaFGHx5a4EEUxztWGi/7Q
cvXsj2hzBqAEwWe2wdylG9FGavdiYXEIdlkD+JEoeGrk9KGjD66+aGFl4vU7gu4HgWFqNyEIoSjt
/6XuzHYcR7Ys+0PFC5LG8VXUPLrLp4h4IWKkcSaNo/Hra8mzgHvzdlcXGuiXBhJCOBDpIVGkmZ19
9l5nNDjwmj+Nyg635eC9WgJCPJVhcDXozMYVUMbCHdYqRzSbKk2WKW2/WiWLL5GbZ0xtb9PGq9is
WA8PUmJwwBWE4bYgEpYwWXtS9cJ3hTEIc1bmn2JMeZFyFv+wjMXRl8bNM/wOQWLB26u8YN+63cNJ
ok+9TXDLN5pnX86/rJR/psUnK+dxjsLKWSKs3puhk8yZl823kllnpFm6p8kost0Q2F8VOkGSF9e4
cXTkafQ5YqfFSi4W4wpVcBkDr93THvZX2sQ6/3Meg98sAJiyR/3bD/7Yix3shxCht8deYwc5TrfU
m4mDVchaS3iy4/KnX7AJF+l2lpm9nvSkdjPWmQ3BCIteo/eDsfSg4cYyWPdAtFbxIqqHT/hR3uXf
y3T4OcZtfwloxI2Legq9utiYbcU2jjkISZdJJxwZIuXuqHx/1/FobiCakSyT+NZCV3DPpVitbXK8
rLinkMwTK2swHcdH0sJS6iZr9+Tj09Ucl6ggLeM5UPrczs5mNMhPowgtkYiz98B8n4dC0J9irROq
6DeeQStwaXFeo0ifvGzm2s1nnTLPvur7vQAMWtAvdLgs5vQyI++xZaTLtqlTVHkW6KpHMg2Sbls/
oIsVKrppuTi3nCrlGaB/PAYCKzL+ozejq8Z9q3W390Yc575+aRVtWaqxw8LhfDuQX2FLHv1I2vOF
BPoFGz6jl0T7MRhZeMP+Hgzd07KUPyzZ7fFCdBvSE3gorPKE5vg0iDaI5qypeRKPgTU5GOWwaaqW
eR16y8kUo5aN+8/3o4m0VkcOey1hsTIvDaq/pea1ndBbCPyeA2uxMLIXBz5jbi1kp+RdoH3ggPJw
Xej6D5E6dXRwK7ukMwN/+VhoeDcMtuRBC26tL9FY6sBelXON0LEg4hTBLZzEchpanhxLGuu6wzeQ
qeRJTlNzHFNvnxXaXdutNUYG80NdJfdWusRnlpv8NLd4Ex4/mX4Qn2dDlqt8LjhfzfV46pyZHJzR
2NHWjFWwqWfmshNMjBJCSne2kh+Wp6xVnSy4Oosm3dcNFt6uUd9wk2SnehiXw9R1+ihojXB4b85Z
13FNjMQ8uoDTdIvh3qb19BqKztgPmJmRgenWY4SOyeghs/igauZN4/vGLnDDLyS/3Uvebme3DA+E
0rZ447/R2x1fvSR5zufnxBcvVmccUFPSbYZ1byVbzK8OSRjBcSMfXD8aSUbt7D5wVzSrvnq5PhAH
Bi+V4uqzLOfVzKtfJqBDFr/iu/Bkv08eLRUE2RQH2rVO0mjwxXwfcOpux7xmmgOTB9yUE9k00aSm
2UBhM7cGFii3P0wb/gf7xaLwSiUK7VxdW4BhkUWP5BDmDREEP9mMVZhFg4uSlXZjdohNrAiZPXW3
ekbCYx/97WRXFRjeJTE5QfXF3F3KRG+X3v0ww8w+pmbw3CRe9USvPI7sosFjxVtwtfveV9I7OGgw
9GSCddFsHGuSt7zilsFRWBP8dvZ9iA4OIciJrOE9GTSdkDo9TdrZzpb1xwjrt7DCHmRVkKm9PkvO
bt7lyaq0ix+lL/Nz3hE7SWOHye8NKCpLdRf25WSTuQL7Uj97N0OikOr00dnp7k7j2ddqiu+eMwLT
l8u4/+sXhuSKVnPnD7SE0Agqv9wOQxvu0ZDUyRtNe9eK9rkPbHWoPfWaLyQMy6T1T0nFuunzkXef
fQM9XJqiKK4ZUwE6KcdDUuhm1xaGOOis/ogLGPcYPn+mpvzuFr/bTn+r4m7Yh2GONz9OjnEFjrs3
WHgT9nZtJbeOG+2szdyL6jrAkAqF5vT5kttFy06QtltNG/Hi9sZb0Xj+GqPLa4tv+FL5lXEpqa5X
VmYSKwkqfZXFQ2frEApnYqeRm1jVXQ7NR6zL6mTN9Db52MauMPQPt54qcmSZ9WRKY8N+BBKyaSkU
Q294ih+G7T6OrR1hJHUdzNHZ4bBjHmrGWkPAQe4Q4+iOCZOwRJHLtTP3B45x7avdE/uxrJsTUnKb
ZPosVYm3uWm2tYHpzHGwlKaS0s0ySutEdH5VJEA9g5KOme3dq1y+5q7pbKqUTUq5iNmaBtjw8G9p
hMwFTzUr5R8T62JvW8Mam9x8m3xOoAONDJtdvvM4Wy7ptOvy+kxWZ3hVybhevC49GW0znDo0K6gj
KYBKme7hqamTwlSHUYeIGCb+fNeWjkVigOpzEaTt8ix74Cq74WoX6j0UU/FUdG33TsxuGUX58fgQ
lW3MTyMYmX5U/usyLulBN/OdcZfTqnAx0Ah3YVv2XUxegCDPSvbndkQ8yahzVguNl1WZyWHTJSxa
iVn+NsX7RIjinER8BRpAQRtuPgVku+vRvuuJeK9nNesJm89m6cv1vPTXzMnqKE8lGnUvSVMbPn5j
jXdkKYZuE5RELa24ILuBw22x4n2TOxPigksw2vA3ftAEa+yS5qaz12oa7jxn0IprSZYl0U24yXuK
/6myLh2K4DpfWh58cVEimI/1wg3TmN5Z1dORYq+6UM42qcOyGtoklvtqftUdPgTPDM9O0fmYhgMe
IJHjka7C6TD47cUn0vBUOWZHSM/tthknlD7UJlZfYLBhEgzb3m+Hiwxt6ukBb9XQ43EqSVO0Tpgd
srigOYdqqvusvAnHKW4xixdiVUxmRjjHskYYGp1x2nY1QYMFWV2MUTKkVwaI/ZmkLCKvH4L1FMs/
0pbeHiTg1SpClnDStNAF+yFyq5YiTTGyaCyd5jwJEh48GYclbcSb6Puz0G27bRd+Pw4mMkfUB5kL
itkZ0/oe+qRYfWEjo9lWuTUkMGAnjTFclwTRMxa/woXb4Tj6e19Z1IAJd7Vnllch0YLyXlbvtMJw
8WfBF0Uf5tBIiDhW6IXkxojYto6j9uaSbZt+mT8K1SXQUL10beim3FdNkT+FIxakaZy3U1Lrb10T
XNJcz69ipBZxB+ZOtRnjUmO7O3e23bAVkdizjVezJWKYawLX2hGbVOVH6EYKp9gD+JZMz3gm3mnP
WJvHUE0Wc/+HkU7H1sOnGzfoeqXP4aNRfboLx/5rkhCzaQRPeEOodj/6LXthOHXbkUU+UrKml62r
N9/J+oNJfGrFEC6aSDZZIJot57geyV+ab80A3cCdNMWc9VEm5j3nA4TSEoiC+CRT1z+kGViFeQ5J
QflFvXYsZ2vUVXMoZ8yjfglLPqctpuiCpihjm5qj9GM/VuG8q2bpRb1sj2Y/HD/v+D6EWyI9IrqV
7T4U7/HDgc1wzlusl/g8kEwN/KCWT/tQlX62VTM6V6qHVawryrtxcjc9EkDvjuluwg+yncy62fY1
Rr+ibsdrX7S3qcVa2zrtT6yInczDg72wC5q+UvvPh3DWHukLZcsdVu0unJctDgyPnLv/ZXp8Ds+s
zMNyNBd17zx+Zmkbnyy//jHo8C0hDspKTsKd33CWVmEgwD7Ez5ZRtQLEFsyWJyrGxYwD5hWsTd90
EJCESXiz/kkWBFBxlcoTZOQpnwDTPnSbIMOEXxrnJl846buWGbHSEI4a+me7nli+MYiSPK8CHhlS
ATW9IQ9faEMb5RwUuPZdweAWHLfYDB+9tDmgB5koRnfFTX0S88MyW816G5fzsbKZcUumrNk7Haos
EnWxK8vHFYunky2wE8Sj4q/GAeNqa77t4JEPQyhCeBz6nfb+VLV0Dm5llYA7pTo7OGZxd39pBtO6
daF8HmtHbrXXHaB5Lgf8xsF6GNBK2lkTMHMvhtX4F0tYX1HiYrZ2DB1R25h5VA8yuQDB61Z02drI
a5nD8Lj7Fv9L5Ql1633wCqJ6q+yUGek1cEHNE9TX3aZCdDpNe2GVWLtdKiX9aA5O0zfjcaMro7oS
zlDbRXhz1PrhUyLsR26DbmLqhvOds2W+rawYDEpyYUemvmVI09qt7PlQmsslW2aQWEMx7s12dLa1
h9tEOc+GyM+0stU+EEO6G2Zr2OBCXXaOSUduQPlQ4T0zeQOpWCJAotYxb3OLZsCYRKOdZkcSqZd+
coBfSPELicE/xH1/1Io6eEkrJJmCeUNkmxGCEBeEcUF4IqNauxhgpfGtfTRsZ6d6T2UMp7BVHJ5A
J2yHpnDXfc7UnaWrqm39aPj1ZngcJhVye0m0e8I+K1nqX2R5b0WpklXu2MuaAn5YGTGLR1wQeJma
8KfTD8tJwKMPGvvQwOzsK48Wef+m68S7e2b8hkWpvZLqN2DXQMvXGcCrRmGcsVsX++zcMsEtQ3Rx
s+q5b7GWZQFuHSgHOyPGLipnGy+KfOvSBuTBSN9/0NYXJyc8G7T5Icbxe2pAcKxk2L5x3PASGCw1
UszGnb+KTteXkX+nw2E85IRoazN4KgGykOZWgjXQmbbCyPPL50timuUabRFX6phx42Teifb3l45G
3EUdkNxOWZzfrHAZtsrGNzTp+Is15UPkBbjFncz9uSBfrOqJ6eyDzSGClh2m18LdhwYBonbkfEgj
n8NMYFNk2mS7pqMeuuViSPGSxp6916SzMbBCz5h2FfXqErlCdJuQeDs6MPU/GZmIBwPrjV3rrTn7
F3bIl5x1gntmCA7WJPTVNdvvTpfp9TJYAVqFdSrjeYqyutvHJuWo29j9qteyPMWjP+/c3r76CXnN
ZSFowfhyAEqLWTJusoncWC1f4tx+VrF/aapSncze60nGqN+O6uRXxTiZjRAq3OMM+ukmAizvnP2w
zfqQYQbYyKUPrzkegEIEyFTt19wo3qlJgxUQD4eaDJ92WR2bIDyluafW4eTEq9nDBdFCo9pOpQzW
KN3dF0EIpXeE8VG6y6sucmdlubM+WyOCSMW/hovOen2ZmoTE5NwdhALDk80GROzlcSBOyWGgnl7K
nnpyKPZlPQaRGr1uN8d/YpWVb4u9/CpqElWehUwRBPRYk2DL5Etc+6TmrHzkvsRYij8Et6bY6Eky
04ZJMcdxgCBcBaFYW+EvHQa4GDgJrftmzqAB2M1+strXdmHQBml07h13+rDq0t+WznwolkyuR6B6
a8OIXzRWxIuwENXrWbkvjmtMW4krcd22LFe597LI9EufCNh0AcCZlOu+PnHJKgIGzbAlWbDEwSHX
Mt8HOXugmru9EgDfSFa+qSoed1DZltMiXpTHecEL1LBrdZOcppoMK862bWXTtH20yzZtKgiLYJ58
avtAU2vOH4Nr34pRvydEb62Ao6/s3wc7vfaLizzozxt/yu9p+phs6ZDcWZDjVsE+8x1SvKHU0Th9
rxqOCq3FPuJN2DL76t6gZK3HiRHhfQqUzJlDZPi8IiJIHinuKNocgRzjzzEAovYnwl9kVe4tJvc8
+v5Jx+4PsD+YNXgzGYe7sCBA4oiSd0lyXojwpRTxi+q9dY5kJQhWrYJBzJd2qD7AOd3mxZl32Etn
Qg5hs7fBfEHKi0kO1uabdlL1YovhOuA5BPeci+4yEBKIcg84wpT6+T428mTjsDriG8IVlA3tn6Il
ilnK2diqeDgMszxTw8XXRPXGynrEyqckP5JL+9mUE3dOj8DYyeQ6psg90rSeVNJ9qyeEwsY7mbn/
vU/dL5U8tFMe7OSM/6tvR31pPfOaK4Ksme0vh07/TDy6DVlZvxEVw6AP1CqEUwFpYLxibF7bnDm2
aSXwyEgJe0Wve/tRnozvimsyuBz5GHKxBqTwUqr4i9fZAW8rpK8+pT8Noqo+4tCqzYNq26cLx+zl
qTYdmrMDuU5RC85YyEZzR/zJNdmXUZBhh3d1vebcG6ySiXWxjiv/Gf02UoF4Ao+Ps8ASPicMnq0l
aKImIT5Hj5YzCEWvJu808QHjAPXGCF47OFX+QFgjOUksXf/BH+qJKgZWU1l9xST45HQPVopHC7O2
dhNhtpFHN+yuXZleuvsuEBNGHv1UVfNRJhKizXE+fxJlbErqZdTf7dz6SGvn3SnkumGmVF/aB3P5
40iGMxnZq1jy1zYhVP0fpoNC2pYepXXi08hDM24a7yUU9XEqsteMRqFduFdi9NVfXsP/1wb6S/pT
1V39p/93B/3fTPf/H9nsA3IQ/73Lfqu+Vz9//6vB/vH3//LXh/9w6S87IbYfvDRm+CDM/eWvN9x/
cH897IMB3nsKeiH+abC3/mEGpumGpmu5lvgEh/+Xwd6x/iHcwEfCJ7ctHN/z/m8M9tbfbTYu5EIn
wMHv2RiS+Onfx6TkLbssZ2QYiOWk95jsCev3Vr1SD/FqSnt5LlwltvXgj3ABNvNUfRPZhPcv6N2K
53DR11k304Of9z8hlf/X94bx2MaxQkIBD1IYPkyd/2oBKo2m7+qOjHPZYOAYhmoNDPcJicx8rnHU
1qkmWJpByNlV9uKfQ0an7SuliKbrYFiPJqfofnDzM6lG668oCTfof5NMeMBS/2ml4VKBieT6k23l
W8JRwzf+r28OLcXPpDJqwpuuUUef1vEkqS9J4yzYiJWzbXzOD2bQr1Mt6ysCfkH62Jqjws2ZdUsE
lyCTXV9pfJQch6E5zPOgT1Wu3ReZlj9C5d0KZ35yVKoOcP984nDFk8gL6x4KuUumUp9kBo0Lu3J3
Y+6AG4W4JbKO8LtkhsW5y5b82qSZeDOt6sjsMEh8Q28f6MOos8Wcg0QU1o9WLm+sXOOtT9tNQKG4
jZnNtW4A+t3DPCSIm9Dtb+g5dQQBX8VAQP1fHpb/jYH5E7L4t0vpOi79S1gt4eM/n+fgXy9l3bpp
HcPGIOzA2u507KjmMqprzACfjf469aa8ZiIsN4jfZH0bwwGo5RLhfBubsb4O6ntTzBT/QWmdoSzG
rife6hhmjm+17UG08BnjrksOc6OsqJuQ4pZiosDSZrcrnCTyjck7ilky4TYwDuNSBRtvJH60YsQi
zHO078+XMExCoCP0LA0em//hfvq3LAb3kxtaVkjaxnXonWOS/PtFEPXgxRyvsA99/tPgfg6CPv+0
1B/Sr/2rIvhWFM6rHSbiDWz+ySpbgotTsRw+P03ZmZRscahIo8dy60rr/n/+mj6Z2X/7mogD4VNy
PIdFi9Xq3/DBzuzU5eTVTJqU6tdoFv29c9N+06UJvC1tHXXjPsXEn5+UAmHm5HVya/Luj0n5fhs8
xoDkfd1iK8+qXUz92Zi1upRe+I3/19sNWqtL7ssfUDa6izV3YrOMLYFkjp4rUErGpeZc+8+nZhLc
yWFWVJuineXLbPfN1lPD2XGMWxFPZyFT9ymhPbq49dUlUUO/6rXCpfd1AYSGnMyBbHmUpBMFyTYI
2nSbVwdTGN3d99TzOM7VTZXlS7qYZHbmtLnKrvoVFvNbEczWMXGH5H+gfbuEmv62pvi26dFRsbHl
+WCfhfnvTv4ySIkLuB7tVOiNaz3DMlTUMPNsP7eInMSMlo5ZPq69A9EC7kOGG2O5UoiCBOzPnB1M
mv2eOOvG+haU9JjisQQv91P5pBpiWYKzqn2a0DCpsjT0L8B3QHBZhr0eG+sHSQjsurOmDJH2H/m4
+3Ayf52nYuP7y3BaCDkxZRRSRDVx4DQ1NpAmVEBRaTfKB1sqI6DN32IOjbJPQzG8SsPmZGoilNSE
NbPgbcSsbOcIBCakgIbe/3pW2ZvqTcAlLcZn0F2exIBkI6O45RV8DBrgRhGHWaVS3X0zv6QyaNaW
45+czs4jg7Sg091lOT034UJHYWnPttcVaycmRJIHP4os4ysrXnKZfBjxTGdghehNlRVaDew8663L
1YtvvSwNZYMXQhorLBSIZUAPtrPn0hu/P0gCZb8bFtaKLrfmWyn/jFPqvFsc932iulhY3cf86KfA
MLJDaKZh1IyVIE+00BeG6nWhjz1vZSHyRyVcPVfVhdZadnfz2xwY/fIUj4G/xteKQagcvWZjVbwJ
FmuY/wwBiDArAER1tb0hWVw/2UDPmsD4TgQ83HZK3zjv2resqf7rBfen4vr5t7oBPOmP5fLFDpsj
Artcz0R9oMsReQrBxd0xxE+bIZTNzddJthN4wM9W3RGqa6sn17WC3TS4xHdwsD8FgYAi4BfdhwWW
URZB8GuiCwkUhTi2fe0MS94+X8Ieq+6sucpJnNAyGuPzWMYJOJuKJC+/ANROE2N+lI+dkUQG+IDc
+e3kH0BGITXgpTvks05+NXHxNQuH+lvq4rsyCk7HMRzAiHP39BKMdIOr1DsPTtVdTbOIZqS/104B
v0YMtc9+fLQKx3+V5kiep5mv1gh/psSAWizixKjs8ak3+uE1HfON7bXOR97S1k36ZUsB2jIxO+ne
DD987/TEhCGFJ7JpodUsbFJh2LvPyu2X29gzlSyZ6ytFnRP1rgjXnsrRJezgEGL7ikqsP/g26jla
AvHAhzU2JSFwL2D36ZsTJ99n366/xa39XGsrA1GDKyUxRuyrFaEIp4fK9/gJX1FDK/3xRzpKMcyl
40J/75O8bRzBb/NiG9dWJHiUoK7hKng84y2d7SN06mdmMgHOKatbYkMvbh2TgqqS4UcYkysHOWo2
/cMOv0ChC/sbICz6lnE9URVXektdNHJjz1BO0pFZR75jBue/XoCLRVJELe3osfajvh36yz9fOjvO
95Buu1VI6f06dvEusfPpS9yZOA14K1FaSRsaHmTl3JFiSw09nnzbOjNNynxGvKtWdtIMB7sY4oMf
Ou+p9Wyk/W+/xO07p/kzRHZ188vWgxJHUWcz4tlqLfu7N27JfYw/0jaIVzY6AbAaHoAdokR+Jqfi
QgKBqvD4qZIDlDdHQwgWLk7gsXsORMrYmNG9oHIr1EHn1KV9f0hBA8BUhcyFR7Zdq6G291aY/SHj
Zz925ToKWvejTuVLo805quj2fMEXCbiaUX0wEjxOFaYJbLdU6KmjlfdHKxj13ixLnBPE5Vagx++w
wAIwFYB5yeUYRUjgsJ9+0yP/kdq0+KXgUGm5FUce2yyOtIedKG5K+5ksOZ501d/z1Gt3ntoRPuvu
ubE2aSzei6S5V0DhN2lY909jYvZPSlOzgpCL4a9XkGhp1G+bJNjQnbGO1ifcWZc/azbh8ww/42BP
wDzqIwmpso5CSnKo1ekXFwGVAOuE4uvTRfSnRH4pxlB/2yrRV6/u2DOgVAAt7R8/YiLk6A458h7q
9DcClrqVEOvIBiaHQDov5tjo0+cLtmB7Z9Vt8S76cFlXRHmJtuN4VYPCtuoTwSLfB24FnjAMYtKT
UZbKcOcE8XczEPVlMXoO5B7CmmFUzsabKnPPtww+SDnj3fZ1fVRO36wcvC13I0vKcxIWH6PrDffa
GAYSa5w3UxBHK2M0MtqLEpNQbLonDRFu1WZgsUxqhNNEz3CnJdt1iLX/lBpOV6+Mxx8/f/78U0Bq
ZxVAI5rrIXkqJpDRnx8t7vLirJwPwsHjdyvreuZJ08TkK53ok5zdBnZhk+bzltFh7TomXLMXLWUB
T0e4k7nFLCMLtacRC0UFm9G2zOKHSq6nsyI5jWcZVfqzRFhIHgGUh6dlzpsRz9mFk47aLUP53j60
EYM0w3NYBO5jp/v1+TnNpDkMWVA++WwkROaUGYWpr56XMcf52mIVsPtq0070R2XdUERiYBZx0eEx
OtqWCwCqoK3Ukjo4j7pn0V9GWCwlEw/NigVWI8tMraxe4dMukZWOWZT0Mt4mcNwiQyYYWD3RviQz
coyw7p99Jg12EAJZ1qmUR1u+Lqo+s6WN92xholoZPGLUGdaWGahhZk7VQULOWrWLGHZTuFxVYzbY
QZITDvvhnJbeZsmS5ivepqM7boQ9vmmMu0cHpMcWy0+5rQlDr4ZAFFd/8TETG1C+Za9fQqq6C09j
fU+q331jeR+5s1Rre56LJyT6Zr2UZvdiuMha1Zz8Mt1JAXPlr5fkGI6gxDh9dNMP7PLpuW3t9oVx
dd9qsBLnsEf4G8pkKwjlr6lCMVAG9bPJkXQ9TBkzHcw6GhzQbMt8a3tvlXqUyOwqjS67n0tm/xJT
LV+FO40b6ThR0g7usdMjLELVrnyLvrBf4J9QOVsXdWLBsAQwT/5X7Er9qrGnHFgNUDfUjNMCU+TB
BWFon7o7bKRHjijT1SZGuerH/GyGjUXUIFsRZrYZUCDQL1/wnGbS+ebMWXKYSL+ssLyi5y499qeA
TMwQRrVPRTxD98tK5DEz5GhaqMsks/xN9+OlG+vnzgKHPk+gM+tFMACH/lLd5u/wxN1zR0mIZktP
3e1syMriXXDXn7h241JsvZmudFbAIXZ0emxQ0bOtTzt7F2tNRLWvNySfytW8jD9Cfk+SjJuQrsCQ
yIJvzSAeMJCvaEfaGnSaYuOiPWND1A3IyFCOZ0/52SbtZ1phjb6B1nTWzmKsKzPz9s7gbAe/r/ad
C356auPt3LlHET7ghEM4X4fkngKiBKNmcIitDI5ptnEizjbv6vpm4oUImi55LvySKcjYUznv0eMY
Xma8wNxbf4zMFFvMrPRSzjQqu6jmcLfWubkOl5ZdIMdja2r9zczN7C7KndEhSONNSEI4haawI7vm
rQySrv4D4tQIQHA5bWo7Do5e+jizmbtQwnjCk3CjFGE3VDQk1alNzZGJO2tFDbqu7LGiqR6/ePit
98ZikX2v+7WHw9qtQmIfZfF70MnVwSPACHHgdzPBGdtJ2lVYrWH7ulHam4Tli18LmEkjkYyVFMur
TNx6D8VsXM+QGuN+nvepLs6DzrFJclv6mrs9kLO3irOJzGBXb9zwq8/eAggX26H0gdHEVv1BfhFI
ZWik4H85xkA2wxz8TWHL5zPERGK6rwggrJIPnFfaEYEq9O9Q5zP6OGEW03p3S5+uVZaqkzSay4BZ
zp5MY20LgMFFVmL3DS+QCN58SN10o91413bZDQAolnGbKdYsIrDa6NtMitOatr5WgsYXO/yXVGMS
A7M/bHWzHEVgxJDSicDiM8ZUgZGV2pTgdTE9dfnPyVNXKD/lTec/GDQR7DjXzS9M6vhmvg3c9/tw
mvEtIPRWYSe2JoizCX/z+RKTzZkfDdrBx+XvVN5tcOf6jNu+WjnZ8iOgr9J5bQycuAvWXkomabYg
DzeFRmaghMr7qGjcnDZoi+OQbC1ox6PISVcwhuZxfq9clktEckmvpGqUTyy3Mq/A9S+d1by64dhu
vVZcXRrmxwLBcBi5nQVtIWojvaGPiNJY6RM06/nss9SbXruiKYD7QOvfWZrvbGyjB6d34shsSjaR
UJ06AR2m5TCZEVE8oPK9MXXrSc/NsiWHZa6rOvydaYwMms6riYtgV73CtxOR7O1vSQ22qW1hWccZ
yynNpmXoulWnreDYaAJR4+hjsMF9ZXuJt04oMYuleU1yPi3MLUwtUETCMh+pcTO1Hkk3c9Q/luU4
7Mg+v8GMDF/CkdHImdndac3AP/VwcAXlj2kB/I3VH/aIRGsCabIyw3w4PGqiDDjZajJ9vvyMhyR/
2EAtYzsFElDXwi1MOBvjPLn7B4t75SXxPSNlePJa2AxuM+9pJTK0YKDFDEr0e8U0t6gClB+6JP4L
oiBILtMSoZ7+YWIWKAeTdks/4w7JgzMzrhZ2A3GKEyd+rhrvmUOVSebtOzzm55kKzq4LXMX+c9Yx
pls8wrgukNidDjiNBARwl8ypLl2BEFt2RQsGmWJqcZcdDjIULOb2yrH9WYfQHW0KKu5JDacbJksV
A/P055rggD/kMMOCacMxSNRhvw5K2lxFTPxb9vPP1nQ8FoT2kPtJt14aqF9dcHWhf5GQwHprufdE
1yAbF47YnkgcEvAluhDvPMJMAFzDwlGB/5E7pIv6kMsqoSY/JmDU3cISUeUZRpfyMD70iNgjRPrA
TaeYSdaBBw91rtoLrHZzj6HoMZ4FDv/Ed+Yqbe2FiSMTvQLTTVIdRe9+RRSoQeR96zBlYscscLYl
xqGwgbi2bnhIuriMJgYx0Ogu93A18nsFl7L5T6bObMlNZe22T0QETZLArQRqS6rG1fqGcHnZNEkP
Sff0/8DnYp8bb3ttO6pKEplfM+eY+kOhSd5jpgVKubrPfvwv6KEgc8LGuOrbCG1mN6NVbi3ORoDa
akIItaT9smNoV+zs2UK8ZPIalD3qq4GkhsgmvKKoOUsrzMR7AmSiypiW/eTPJ7bXxXFjxCa0z2Hn
L90GGuY9WLJPrDPpODbfQ1zx3ALFkqOFOSetg0NDhT7Pa3k2nP7sB9PXaIQY+v4sWQmVTe/rnCwN
OCFEv2GmJiJrTWlh8KvsrdE6sxtdwkb6hzad7LN2P8g3wlVTl/w0fn/MTepXjc1iajOI4EsQH2Qu
jjaDhRcP1GUCtXbng/QMwb+VBDXnbrjGnGVTFqV623i38x5+MoCtibmwC7LWhRoZJaQv7wfSkSE6
cndLYzirnp6lqQX3mDB7PthahVYjI7OCnyGXOD3ZsXu2mAJKmTKBZN2Q+W18ycdk17hp8TZZ3qHr
127vF05zNNMWKGdaE/U+7Cxzam5df2Sxt8kIeNVnMoNoCvoroyF5Y3rfjRykmW3XB1cxtBdmcxn8
NIs8a/5YwE9fmorXToPbdXxatKzOwqXxMiANK1eKLR9WcmtC0wGi0VlURkrbyE4oayeidBLEnnBq
O5fzFN3/mI1jyGYaIXZVzggBxp92OV6FXfwk92GA62DwHbhgjAhvuKUCL9LIoNyXP4YFlZUADMED
hyAkJvK9X6PU3Q40dhvCxv3t+OO+Kwes/x/STb9Nw9Nhlg2v5eL9GHT7nlY63lVjRawAwkp34R12
V886JfXeMOyEqyG+Ce4HfLXzyR8mVJPVyI3pQh/MXfPbZvQVth0pMj1ebohxbCMSoX4MIy5N05L4
lALjBpcNuxB1EOYPgIaNr6JuGpCwZCBH52wJBacDh39CrzXPjE79FaELsNBhrjBRVVjrcvvNSAGy
F81qULp51a00SX3SlR1aBuhHDBvGBWNYy/TJ4hlakBsD/cfXAu+yGj3CmB3u1DJLIj+H2snnFLyc
yb8xxjcnyIGQJjxX7oqQ0gIl3pe0uriWqGfRXfPvT31GLb8Zgyc7Hy8kZ6OpoKx+6Mv63psDJaTr
jGwg+OprbazIjFbsesmdSp9xoOBon8BraIT4+5KDb1q5CQf3RLrQcmga4kxk2vMVBkkri6y7Wb7Q
Iz6ZDdOVhJkukxj3uV/mx9RXiKJMTbNjI2s74JNBWG6nHqRFcZOxvrIkcDnSVH/0swZBp8jmnWSd
crDkKu6M8SPa2dcAfBfzNO4SPkotSns2QLjJPaYk9Hv9xXBwbq5dDqHVT+SlKiR0CJWIfU+o49Vq
1urqevFMYc4B2E3BKVmRwE4aZoLINc5cj1bMBuyb1/5mA+mCQwEz04SCehFD+9Xy/txmR5+Vm56J
7yHRzEjt24w7EJh9funISUqs9muYuwVNhIFcWZY89GaZ7Ayo9MjB3p1OuKHXWKCBaS9jzQHcj4nx
RHuZ4ZMmD0D0WFJHJNZQ0u92pc4wCsB+SoiZrPyeZvmkVvzYuh/+JhLP1yDTu2tj0HSnb8Pt7jQH
odlElL13omSHMB3rX72JYg+dwp1CYzcvGzz8lmrx2bfNL2/LHJoPcord3dpHeer9nhf+k1OUJ18u
Z1+juF44qWX9qluo/lbzoug9udjHQv4hjz1lM/DV8AHvHRFBXHrv3diEMOU9tGU7UCnwQ+Lbf2XF
gx6t93ZyWvB/m1CXitj7ytGj7jqL/tjN/+gyf1nI+rRybNQVoThuNC4FY+UgZ/024mxnLCl/N5P4
7keLXVuC4MMihcc0q5flt4eQYV8W8wf6SLmnZHgdetoWdznb5LduokHQ2jA0c+qynSz5MVVg/ZcK
mDvYgBiB8bnjHB9LXMV4afYTjqQolXyT+YJntOcSGloZLgv28dFrYszwx1aZb0M9M983twcjexRP
I7rhS7zJC8ciHndOXrwO3vBolKQRNVS2U9chV4eYn/uje45b80ehqvcCaBwG2ubeKUCmnZ+tlH60
FdpALmeKHpttPPxW7fDuZSXj33LcLj/BuTKS+6a6m2sbp9TS8uDA1OMiGdmhWE5/0EZh70cXOQfa
HFo862+Qocpn4EL+kRd6qKkVC7W+m03WX4qlJlJXpt8JR8eYREOANCSbxTe1znzo0m/WSXgsfPHo
YcXfJi1yEOeUsXyIxy6C+WcSrU5danjb/ZrfsSJm53xiB1dxu+xmMg9RwlGaF8EcI1it/wxrfJZY
igxzPuQTliHm53w/CJMKZ5Jg2GICrjCBARcY9jOStHuc2rBpOcCemzYG8vC0mLW+FYl2jy3/dljs
Az9t+VDVVog15ucUG1C6/P7R7NGWzaL4M5mME0z1K6Y9pTifPxv6050PgmxXsVyO4l6Up4kBeRhk
JVbKbAbPVWIIkTTltbOyS7YhEPWx8RE7xG84PTVYbGQXV04fYhqvgbc0OxSXxM0qRsCtM7wsdtYc
DGtIYPChSB/YlD/04xt3eXLqa6KEcI94w/fQZ29yFurFrOivkkS9t/004ZZ8r/zcfIRXvAVodFyS
Pa9JkcIjmhbcYB4qEE4J/Z62tK/xuDwyzd7w178E+RJ7jRUWmjfSMbYQZLLRE8VTFrLX50Nm9+2D
A8endMvIHyOZDdO3mdt7hxEIxptAhlWX/ohtHpy+yUcMR7X/A6X8f73PArwt1k+4m1eg1vA4pqtf
X2zGijuTSDEctNjeSeAauh8Y6MzQttSBIEzjSYCe2fWaMlwsMXhtPV47uCG1zQIg6H04HqC0eEpJ
tyqnSzqjbrMG2v/eYURQ17gimnqhUIdA5igNRATbUOvywXI8Ue556S+BJDSttKb76JkXqd+8up4O
llrdnZAwf4YkYLLgUyzhrxk67L+cWPkBY+DB10gFWBmHLceviBv0VMbPWHw6CU5DW2DjXjCIrgJH
CYI+6ArFVibaIbqdv0MK/7VcjDe78u7YT5Ir2ogNJkCLUBXOY2fcHK0vrTbh96EEa2Yz7DuPXEb/
UJXwiNj57aRH61F6yWus48/Cww7vpDGJSkxyQXTsRuBWncHJ4lKpmtZzObqftVi5ixQBYj0qOUO7
JB+pnEqd8RlK6MNidShtwGcF5AXisYU6vL4sNcNn6tgv6VH78x0H+LMrXoiXWiGHQ9HzKXCo1PJm
wfveyRbTPkCX27JWJ7+Fk495GNmaNR3swf9Q5vAbR/e78htUH32PtcrM97Nv98cpa56qIg/nDA9S
FgPULEeqk3lS13HMAVP3L9Sk+3jGeN+aOHEG9nUHohirrX9ylEwPto08nZQU5kngyaq8qihH8FEE
HSoV2/HG0M4rdp5CwxAKimrnDkjqkgYxkSas6TFpKqZjULKVvdQs0JjJwJVgdEeykdPn97pqyb1f
vP3swXiZ56YNWfZCDmRdGM9NTV6pmGKMQIADDpDWwiX4SFPv2YsD64SmkHsZpBiD2ZoiM8d9EUzx
tQNghQAigcjCplIUyWtAMxbC6kAzsHRRIFjykX1mIweEqV444y5BPcLzK/aj2ZP8WVVFaHLM3ywG
e0bKGFf1TBonv56fGniCyRy/rF7Di9SWh7whAL1gXB3gs/0wDmWPIIiZn9UTlEM78kJC6U9J6AhH
A57hHivTyEgLYokFPA5ajztUKsrzq+WxV4Y14GQ2oyTzdfEs4iIYBchFqINf6C8Yog9u0caPWDfK
fAkeGIRWXFVrjA+YMabCkhmvl+zbbgrr2Lj1Xzna+DwNcwtCTZ41RyKp1HiYPfIXh2FrXaR5Tn2q
Vzai6KJZGEuVcW6WF8tYT4Wb/SWbpN6bGSO42Jr2E9EuRUYrNqeDPK1Nj8195uFvS9AOztpoug52
KfHTZMffMA0IFa0Zo1USSQCoh+WY9NPP3KwiPbHt8912uBQwwPqlKCPJx+Ey682yJuxLvrmvkM3v
atg0ngf200Isvab2L23A2s7M4j2GdrNn4odhKpRjf24rvpNl+I0CjqBRL3AZ++q3lCfDtajyPHux
b/AtHtIQLPZPoDT1e1qiUu5LqFKWKXDbjH3U5nMQamdEvWLKo5ozVoQeB43y7HsCJIHa+Mt1jOo8
4sYk6WJhxkXiVfdKxS+4qIGh1L3c6CWIgBrhOSyYgJmQFHpPzOBRuXN/dEiHp5eMEozNTp3+rdks
9TbYsMQx8DAM4kclyPwDQfjvf2dinygb0rDrug+jLejERIMQn/WRgXPn4i5k4gUVZNI0f1aq9CiZ
2I6yZYkmvwHNFwzGAfU2I3m/9FmKAb/fLzmrdI0spwtUTx+EUQCjj7r05QcVVHXVE1AjYc6hZInK
w5sf1sk41+36y61xkiWYizdDC3FfSSnKT9WzB1YAY+LvljyFguYRCNjvtAHSkBpzFEvkBxn3Xqg7
KzuwxY53QeojWGtARAUYxGfxh5Y7JE2J6g5lvvHcys8cRCe6QVQeGEbIYU2KoxS86GYWHwJwB14g
f6QlAyHpNXW0ic+CoepPpuYmJ7tx3/vGK37ZIvKDeozILkj3dKjEbxTdn6ZoGaW1+NEStoowjXr+
OgEGfh1ZyliBQ4xG1NSIIEhBB2xjqXP32qi0udlNcFZFR+iOxnDFp4nD5NdYYMeexUQC4ESzBeh2
pyRPGyPMKHB5UuAXotaoZrIgUjKdYCw8TP5n27fJg606Zh8xvCPV6sdiQscRyP/KvvIuXtf/SoIf
WO+gq3ONXgqsmjfXLN/Xjs9lRsAm+ox0vAMoe07xAO16U5ufuV2+G659KhpYBsHAxrd5EtRdW0wA
VuS4Jr4UIL/86A0kKQOVh/Ddi92sCMfd/EHTp6f6G2A4hVyMTjFL+V0fZ/+VxJIGHbGqUjY05uOV
++ehqOQQmkCpYHN12NDF3y7103NarETq5GDHggajWYae3HVPcwu9ItHTU0dI7M6TJQTa2bBOQRdf
G8xEZ1HNrDJRADjuYwVx8BdZsRgCgIABsXGT5zk4Zj7HPQti86I6LBppl8SRM8+RHrwryOwLwRCw
xfDSUMl/yIrZ8UrqlIEVFxHcoSlr51DpzAn9hPAelphyP1ZMhC3sGwdTQPlTvlk9W0h0dpaES+jg
TWLihDAfJ95BQVwhvSy4DR5HuUMKX5iV5a7vPbDSlZGdK/+rZcWI2d47Oy7tVWOnc1jnNUllxt8i
z55A16AzR8Jmtv0pX9mzIdzn2VgLDBTchsNMQuZqu+2ZfT35iZBC28BHEVcnh6G7Nmr+yXEFLbaw
n6sAfJ2pMEwWteuEqvXtW9+ruyoGvtXhoN38NLlZQV9LGQAnqN3JmKs9p6bthyLdL7N6yEsb6ibM
krB/W3L5ugTFN0Z40CravRGiTHLZiPPRZEa8H7eprKHgkPHCzp4/nFN3eTPrw9KxmlNJxlzcJ3TX
j/oKyWGRG9+VladQJyWbWFq6tAVJpRYooimrC7Uhjgqv4UGfn1NjeGJvbB+hEP0io/IxYOzEiCZh
Wmuze9b1Sy30rdcKPIvZblGMTE6l+T3P+dNSG2Y40fEhLKYdNDHkpPmShbGpb4CaKU6C7k4U79XM
9cVLBeurwC4fDDe+o5R6cdLkWCvS0aRcPzVvdJ2aGJw/va2XBaq2EXyE4Xg3wvEy4lsw8xEZmoaE
ZLwPw3pviXKoa2ZS9tS9bS5Qkkg4JkCSdHY0sEK8VH2mKJOww84mh1WmCQXubkIEABxY2/Z5xzW2
3Aar+coM5yErMLyw8MO4nlcX0RJ4vOTBmUzL/+C0oIezKHRLZuW7sfSgFDhA8YJEf0hILzAIuH/z
DBxY3c1I8mL0NQlRJZXJWDxTgCVS3HJIK9HEGuLFdR8KLwYrtpKUFDf6hBvuZKqGMwnZ1on+l+QP
uJHpjLEMDB8fuQUDLFuSdiey+sk1i5PfwVsLgMhNsiHMLSgRG1F0EfPAPWCtZoN3ifxAcNOGIMCz
q0iL1cL+U0hA4FmHvrALvqZ2055tk1OU31Uk6J40orwKHQyXUcVGutTcU57x1EnrKGdkkGB2qBu5
x5AQACABWiVjA6RJ95EkAR/aIKFM9fzzskrGJ+hgMnfBBaric5ZMwMvYsi0J9VmJPR+tpXty0pNf
IFUsW+M36J8Z0lFznHP3ynCH1F6DG61FVQ8DpH60GHvGm69S1y65JgwHrpmfvfPmV0y/zDSyR/Ey
wYqzqhm2bmmJvYv0gfYjjGNO3rwuIDPPRYpHR8Yhy3AMaFAF5injIRXltZxurkYOINc/ZWbdOI/J
rkWcyTPwU/Xex+CuWF0SgMGa3nKwcszYbUvVXlIBpj98gbfNb6rffuk+ZY0Q4dizdGoXhEjKubdG
TngO3DMSzVg7CqaQhbGqIyOe0jT+xn0ln5jIWi12G9alRJQwTmEibI0126n92sfu3YetifOGXXPJ
zTGkQ7kz8rg7LsT02TN6KHuLaqOEesjdKQ8HULh0cK9W6f8izuYPKxi8SUalUZAUIWJ70A6U4/Xk
eHszqf5riRb0ZlAjnsMHkKXnMU1/BQIpQkY6D4JwaCwQ8YhWlU7kW4zl1rJ5ZAw+Lm6LwbhE2+PE
CF3VPER/tGMfvKoXx0FabCt8jZ3Qz0GGMUVk98MwIjA7rpqgivLtcRVty9vGSE3GTYRLgDt0jIFf
8j2LrH+TydRFOMtbpixolab4Obct1FZbcSr8786ZH/B1EySFgjry9Hqqze6q1uIvaQbeoZ8GsC5X
6Ln3tEEyjcTlv0rXR/aZXxRmSJSmKRwFpMcEXCuDmuc5z7+TbVbAdQSvCUVTGHctm5fgbmf0rch+
2PuoFWA3UHQm/82HYsxoxqI6uMSYM+HQkXaCBUqgQKNg1+VJjB9xl8URem2STeqJOyioToVTX+Gb
QsBggTR45hjGCRDCUtsPSk4vtelpABIdsFbdfi0B66hmAS3pBMODgeC/N5h7Gltw7yjfW5bkrMg+
VfoXMEhymiau9DH9XvoVMoaHI8Dx4t88iMTCZQEDwqLD74vSBVSS+ts2nhGmtTyWYnysfSNEdns1
CtLtYSO8cGVw0Knt7RJWKBvn9+KlqFp8HugRBfpM8u/anI1x2z3r9a0cUg0qiBQaN00/FyHwj3UD
VZkVsaV/Huz0j04NQAalgRLF+1t5O7fjg6AHYDuFqNEq2LTzM5dDyNo32IltiGxWv0X13L2X4g9i
pjc81Q+kjELdqVyExn7yi5XeFKToaHP9cxkCStW5QGrfqgzxO+S7cVJsNHIwnoGjwtyBAsTKkhFU
lMQ+D03n/goAtOyxI53yhQQy3yC1dhuID1UOsmDQHe/S/FeNKaq4WH36RSJPB2/lG3bnLqBR8oGZ
tt9QS796cHbHypkpLwCI5DOStVrKb8XyiKwdWFQtOgE8xwejRAHb4X6kQrJ+6XmA3dG8WJ3Xnd0G
1RVjIDKnrPQ91t3BQvkUGjyffcz6BXvrux5Zo+GH6KMXJM6feEUDUBoQmtoZ7Z43M3ZdTHFhFp/d
s9x4saFQuTzQ8Fd1/PFvH94byw9rmH8WuiQ3MPdAn+nuD9v/d141wh/Q3+wlBTT/H3xM16zBpmfw
gfbze+MEj0Fu3UExeQfYwB1iB/dcO5bNUpAPoFObxXGVNLSseJuQY/cCFtI6ULfaFDM16wCTg20d
U7Cl+TtZsMYes+cYZr7QkCqX8tjz/VAcpkS3yc+gMBQJi0gkR/O16ur/Ri7wMEn8586mTdfB9L4d
tbvl5jtqW0a43Irsdhxv+LAF8HnLH57MfEde0wvAnjzU+BONGtM/vNf/1o6ma7WL+thy1NxgRF5X
nOOk1oqZzETNxQo8LK71vBv1PfeTvzLpvpkWvkwaslqyaYs7h3AyAp6NU3sznXwbDcckKrgQDKBw
Rd6MLEkNIFGHWny71utUS25ur39mo6X3pZ5eMv/oCpk8+L48xPTkSLFp7xSk4HgCDeLNT3bvpkef
UIeugyoF530HPYhHxSzCwlshtH+UVfXDry2PqfNK3wOyzInba74uaGScSHj8BG3Jsdq2D6StbmJL
YIWqJ5k9UVfc4GezceyT3bQTsjJ6yj5og10AJBMpwZNJTuKJ9fPF5LVfS3kx5ZyQDZoxZbeY+Tpt
+9Z3zjcqMI5WjKq7pavYv5ZsjSS7iDjgXMvyMmQVxOjUIP507vGllln7MKKWG8aMgKpg2lZErGA6
63lWirypMiX3kj6EtFF9TCj/9xqWQVrB0IS8yBpaek8V2nshgByCWKargD3AAJ6Z6cpjPcrvdiBQ
0JnhrLm40nEKUGXkOVDF/AUf0UvGp4j6vWOKuL7GthONDUl4sEdZm+T5bWKHTMYe9cUK8/SxVcln
u8Icmub1njX5e60i9qPFGT/PcWXrdu18+0JyT0FYMxMenXC5Sr+9lkMeLgYRCvkMPBSfW7bv9drg
pS66KxlOmH6N8bFB1n9ANM7xZ1z6lurJNZdXm/fF9GbEvDNw3jqpkvumh649lK8ERjyCUqWI4R4c
6aCWFEE/13YvHEAThJhJm4YyqPS35azyOPmq2s8LsviRKpSrvTA3jkWCs1v4P8mwhH1nVIy9wbLt
DQ85QG7ps8+c6SJd8yZAz9cLu/s2KMMpT7+lg7yl2Rqrzh6eBoumy2c9CW3RrsKyZ2s1NA/A3r4w
jU8njTlrTIblXLntZxuXd1mAOFt1Rd18oNjzFuvWiFEffCPH/ZZbEYw6BT63BJNsdD+bTdSPxhd7
OFFA0u0hbeV6n/o6LIIlgh6zkB37LpxqOow5LzRWgyfZyfGovLEPHWKhcPdgXyrfXH/90U8E2ts+
X3glUrqhiUPQ6J3HZTrRQb8Owv6xriBpV0WhUw/Dx0CW65x1j1mLn4MrIYon6z11x4+xbVnbbWCN
xICZK9kvjSOZvKn37tnl31SsX8zI032mhjtBsI8Ebu85KcoDFqIYfiKHrDHzJrQo313LgsXMlsCc
KGTb7hJ3+sP13PGGKiLYwy6Ydz5YAkvUp7pcncgOxIQyCmxh2mcvUC03WOISAZKiTsUj6lNC7Bby
kCUn/a6hOqAkmz+opDCMcZE1CbfpaCLezvE3wgJakElaf1m8cUxl0B168QGriAhXuEieml6sjGEn
46LqoXSC0xTcjY4dl9SYJM3vtKiepRIJc+YtOb1VQKC7ZW+wMozItIMJXRgfEnfTQXj1dwD9GklH
fkv99txiXH8IGKac3JnV/0qI9sxlzAgJGIHXwqhwxW2KkdkPnUYkWMq9DMArN5IPUEMV6+UEtfa0
qtrlAYNukzEnlQCtPRycA1IiytW1OVUICRKDRE6ws3RyjvMbvsw9J9Zx2kimgm1HhSoUiSVCNKSn
oddSKNd9IsEScmtj/lR7RKHMIPyJ6h16AncPM/e1Dzbx8RPbm2wHjMDe+0FwCAwberdVMnvVv2eM
lweYkN9OOXLJ/5UQGfZmb6X7Lk63eKvMiHIv1cz1KZ228rk06JWMmU2GzrOL3wTswQrCxxPxGxsL
XLx+vi307yf0+m8sblgsedEwKMSJBRDL/p4OxL735r4p5zvmlOJZrdnzUuXiAtP9x2jcZ8A6nl5q
OqDsmqqlDJcqPtIzeGeIop8T4pbzrLqo7NRtUSsf0y41D+gtvKtZ5/FxEb1BlhPHguF8KDutjpSb
x4a4agyGD3BiSA2k5W3ce4GwMXJV+jZKRUIGzOPZfXdxhR2LgvM6yJK9n0xw4EgOyJB2chg135DH
IX3yOMo1BE3KoSjzU5ZYYyiwKe5E2fKgZ+VLmbrsgnOsbKn3My+ck1DlwiAIudfiExQ5AUCDvvzt
NcdY+uM1KZLLxDB9++y/iCzJnpkE8fz552p+yKQ+Fl7eEQHNwEbnEPAyoCETUEnhw1HzH5wZcVXh
1+dxRGbD0jJKgd8/+GVP8lmZHz2cbAhNvb3fZ/zGKpIfCXryhUxbM04J6kAosqZpeVnqt2zVBqs+
GfpV2m7Bf3tLp05oEC6DYfuxia3qKFx+1sG8ou+pIinzgTmfgnYZU4GujGPnpjynAvj0VmqUOWSr
2nOY02zq4nZuxYHAH/Ijff/WUq1vshhxaba1QDPqZ5WimGWZum1LW6g3M/xkA6MELJtswYuDuMKm
drWcndbxzwr9z14Y8gvTS4BofA7+em7pvA+s15zcC9tpcY8FcdjQmRZw7dlTaQqmO11m7ngMH2dN
wLxT5mBoB/MAmP1HWSh5dhrqm9r5pTKfcYNlGgdLCKBEOjuXeEWjvI3seajDY4dvAKB6G/Dc6XZn
0GMo81Am+cUYsqdiBZRRe/m2r+QN8yUvNHYw6143v8zJ/a9w8JbnjEiNWBRXvie0la4NkZ8JPk0+
hhSfQcBsnnq7Ga8oT45VUP1usVif586JyFP5N8H8jXPiZaDCO/RcrXuTAts19K8G3OC47dY7r0fW
PMOADgy0wzMFssWMBD7GK3s0fPrbLrNduu+urBGDBmhLnJbqhOyaaMjyZm8t375N05XhjYKAQi7s
EC9fbkPGJzw6UtDxaMSaWAZu5pPLpV3D0aMIJ7aud2Fg5Ct7xrymPHOLLL6WVJr4yJEAb5Rba6AD
C5jAIiZ0jtUETRc/9y7oG6SDljBBx60Qd7gZmqHFrtSDt5SLBP3l8cUcSiobvSlsoV98NQHgB4qt
opmdT2bQ49BZJrpFvtrOcrIb3paiQdNoK/s/I2nrfR9fKg4dPmvr0XQICO8V8yWdhWgopkOj0zfd
yb+pap8QYJhzjkjeGLv7mmJ551QwJgSmwXxtJ3qIrMOIJKK0Z60hU0XMxjTczN7+akY+PCZ/bc31
gxXrh8Wwu0fCCeAVSUoxNXSfVu07URdkN0bKHropwK0xkzx/frWo9fbI+dOd4bcvNuuGYyyICMCY
+Yo770/uiPQs8E3RC9vHxWa4zjB1C7GY/MdcbfFViO9xPHwZSMeQE/l2fleMQfb+Qny9qVJ1TyxW
trNKnywjccXJqLC2dJtrdBUEoQSSqYrqu/Sxklw1KgmO7ljzvgaqep6I5M6H0fweaTQZHqUX1CZE
rmvIckq0z1Ps+1RP6rkWwy2el5a4mKFvuGCWVy1ag+0+8xFWtReu2PZkxAaeEnRCizVciyKtL0Fl
sEFK7LXCoTdAyunm0oW5lP8plZedXUCzW0epTo6LvKAaxhe6ng5ZwFTtcc1nP1s1EbEwiflRYk6/
q8H5ScYvKMUHPsvFGfDdb3SByXkhoNWNA+OJHcZ3I2csNdufRnfcL64dXGvVmLc+C5LDyGQ7ZrFy
GjC0t/OEaNJtkGZ1jHFSBLeAuMkPXlS+RONqVJehrqF7CjcpTkjiA1K+mdBYqq3vzvbLv9/BMU0u
3Rjf/vffO0OUR4z4xSm/0WX1P1qJxWdFwb/XCF8sRDgvYkZJpMz52I8CLf9ggwIfWRCmaRCTuNGl
xzagekCFjkUVjkFYWrZ+QlDoY33l7+E8YuOi8l994NoRJb8VGQxJd9htfFyKWXwyB2ru2Z/PgCxC
nufyG9U/Zx0COGVU8nUpV/TyztZ/9577alfBTzKwtvrHXqFiszAgFyC7i6pZ38k6OE1ZObxkkyff
bP/4T8rHejN7dmBJ/PsntW/5D9MSDMxlu+UFpsHRbtzq4rmoEP+Bbf+/P3Lt3Y3We++0PT6X3dnZ
6Lv/ELwIOmpCI5DeIJRwFi3uselDNlym45hs0XBWcNWGTO66HLz76DiQHOb4UKHChE8fiDMBAq+l
Wh25S0v/MqUVWvzVK27BIEDqW+7VWmP3yhPPCztz7mYF5Kn//fIviW/MfURdXrZGeCaYUfpigNjU
CJC7Wt4tT56CtrQhEHfTKZNV8dbgblfx7LzMk1m8AVS5CzU5j4FfpHdpj+/twhsvTW2d4EbNLy4k
lucq/lDLOr/0i0umSjn3h8XOvZth11h6MXP0o//SuCWpJoyf/7N4en1RlCBGCbRTKxQ8r/WLwyo9
eO+uH5/cTcrkoRuJBqqTU16o9qvJuQj9rvzAYHapx8A9KoweYZlm1leGWXxXVyWnFDZTmKJWgL6u
Z3eV9c8g3n7/Q50g0Ntsvm8ZUYf1BUiBh5GY0f8SILlUNkE0bWrlJz0I8+HfLwMfov/3u39/tFgB
7LKsOVkMw07GFARIoVAiB+X4FixQIP2AbZeL9CHUoneR7wFoxhphIqaR07vdAh+euKTPRE9E8Jn1
tXTc9va/X7yYD3XVbj9vdf4Xmvi/X5JNnjoF5q1DN3yu/lnkUcb2tEbQDKRw0j1GKvIHN4tlMUGk
RbMUaaQld5Xp7cdtrgR0co6ZBPXsCYLKQqRRRfogy/6EJT05Cad1L0afWn7077djVu1L/LSEtQGM
sKaa7IXE5oJwYYj0Tf+8FMjvqmYpL9MGFzFk/A1FqDlawreu/rRa19z4tBvICVEwTvEbF7ux41ke
nmnY0LHkGywISVXz4C4Q06oqNMno4JKzzX3tVurRc5idrewcLG6bf5uENhsuJW7lg1k0Dwjr9R/b
cW9eKeRzba6ftQ2llZGO+eJzviFP96NyXo2j7d49/EPv/HAkK7gzATLMcstcfPwfd2e2IzeTbedX
Oehrs81gkEESOH0ucp4zK2tS6YaQVCXO88yn98eU7R4MtOFbAz+IyiqVlH9mMmLH3mt9S8StjmcV
hOSoteiOSzqnTub+GICOHS1s4wwXRkaFQOi6LBz3HRYCyoaAY0xa5LOLBcB6jNxuEOa1KDKHXDYq
8RRb39LOUvR38+vwuPg6EpyWAJvaBNWlz2bhzlBnFPXG3pw94OBxYwTy2POEmOolIZpQWJuPP4tF
gntgGmI2+CgBIlfSJ5hhPSWKgjm5o1s+3nl9qtsFnDXFWygR+GMlKo/MririCCrxFuNMYvgl0xuD
Rmjb3JJURKpcxYPEIx5n54iwq7UzBMNRx3ez7OeOa814FqmJC8O99I4C/j8x3NkAxFrHIhy3dwTk
ASIzy7+jmNsPg88G7k4pVGZNLF3NDo8aqoq+tQH3VttCXVQlqqc/lz4vrnO6XgK2AAlAeevpgdyi
atLpZxN/Vk/ThyqU3DUWQHyD0o9OmX1LaxtJr972KIan4jT1Uc5KNuyjQiZvvFHBgYy4YIMnIN0l
pTj0Uupv8Gob6+iH5bRwci86DXlVIlc0P+Kip0GoZM/cSb1Uyu9eC7uKyJWlroTv+C7CCq8gW6qZ
Wd0WpED+TJLoyzxZCButfbNhCsq+I8oVO8g3OUjCXuoi2VtN9AZIFQTEaDxXog8vCR8iH97Lzykx
bxHt2r0vmO44cR+/m9RYa22ssw0yuaU/TclRTk7CQdTB1gthB6U5D53SKXdT3+zMQS5zYCv7fuIM
hNydVRsSNil8HSaqkVwj27ZueWnSE+5rgpnystq2KMEvCSLPCyYSnkurf8Jdmoi9ZFqoOCKsGJmn
oMoLdEl2bZBRChGJcCX/RlsPRymNLqiDo/VShQMRFA62rXRM41Oppe62Cm1KJYKJTABca25Hhloz
Wjl23jAv9udMt7Rl0iMTTWNNnLgLoe++NXo+h+ak3YvUSAgti6dudIw1DSNqExVYmHrGPt4NbU02
8oNRlUwtw7Xmh6U1ECmjz76l+LVoTBeILqD74JUzEEKyTgTY5NKIg24encsZ6YAP1Tj+WXxi8Avt
jCuicfhC05VWotfXqHGC/GoS8kkbBmz2jMxWSD4M6Sbraj5KDC04r4nS7sBHM4GO7reCeUy/D9JY
v2Va8ykSZFmFL8WpCnOdirGyno0yPgc4rxFmgW0wsa7apYXbwx3iA9iA7AZ1M1lrKGxQ+mM0sETz
2y4kWiz+L8+jnqXnFmLErkrlvTOwHdVVhl8o77xj0Mt9SCjqbEOmkdcBM1GODh2G9F+8lOQPZCpc
9yHW/xyNyQILmbF6vLGe092lDl22LNPp6KlRbjFPplRptiSQSfMwEJEx1gWtdgJSmM2LA21QvR5P
g0kFFikPyURd/KoNNnmfQ8BjhWpZCzdUwL8Nov1WQeSAK5lsvAaN4+1FkGlLHEcEh/U9Boixxogd
hB8+hIvn3KeBTfFn723OJ0u9kwLmAxctjeaRMCt0dO8QJV0dqNG1ydKnuTLBKS6slUgS/TAkdMgL
UGBDALhC0BJ8LP5jMMVLq+Y+cBKkFr7biuPjMhgj5283zWjCuJTJMREBOHg1axuY/Tc0HJjDqoA1
xLWgIwUNWmbHEIeAUeJ6VMN06ufL0Dj1oaHVaXnQGThH2+NhRrvLWEYXRe9OadREPpOhKxt9vRh0
VR2KKP2WgJI74y7JDhlan0Utlc5NOjO97bJjk0VBYfnw+5O6ni5jPpfRvX8D9kMipS/MP2efmpv0
NQN+MZsa34AbWOdOqPqJJMtKUf09lpwhqA/wuct1JoDkE4u6t4ihxAFYDRedEB8gFH25bRrH2Wro
XknJontMO4xRjEcydhuLcdf6xalED3BHAq4tC/7U1pfo0MnmUtusVAtIvQ1C+Kg5uYPqOYslzykL
zwpDU/9GQVNukmoiKitSsHS68YTZRYMKXlsbDCD2vXNYIKZ4PtNbIYdNFayUIt7RIAKt8bqdWXXB
PfOoH2rcxXlEyHcZVqe6gt8tZ/rFn2c+hP33YV4Bke/eJousN3vkgAM6IgC0M5d4GvJgovWaTVYV
w0qfbxmBkWOXzA9l0gXbcQ77RWriHfmiRLMer6qSbOA2QtUsrLql4sthl9VAVPOGpiDZysg0/Gmr
CkTfOJ/jE2PPaO+X2Tv5ReN2CBx5iFIVnfgbOf6WhXnR7cRbPXKLmaq/OTjldrgFE47+YHAIAMTD
MqeLRxC8SAs6df1HP7X21SJudavTqfQx6l0f95xtFGIV2Y199oDvHgLdeK2Ic+m1QX/vEVSR22k+
Y6KtriadaoMo2jPmXJpjM95GJWmyKst8VvHiFUlRIIvU/55ORONYLvH1jk6w4cgNS0MwGk6Pr+rg
NKifsxdoImr8iutL3QRl6U3FqPrI2B0STyDz+V/fRh4HmAnsWjIAco4HQhLiKj0AKY8XvYQQPura
Vg+VvKiGwRgnBbmLiCy/iZpEFA5nZ7po27qMyP+Z0YZYELyjXbU7064oeWBbrEh9jaEg+vFZQyPI
craa5Khe9Lxzjph+CG6mj/1BiNOKvW6dEgv85NCV3rYNZoFKFQXzytA7jVZbHg2o5zcnytO9Qy1P
DJ3f3R6XUkjCc4jrSKYnM7WZeVNcumK4Jd7kHbuxhkNlobRxx+IYquaYR1Z2rKLWfbIUIQHzZtBP
Zbn681ltc/MbbLOrofFxEE0MzNUil7P0DWeFFtjcwv+M99K1rNUAAApd8widqGqXTtFbR6NNIOsM
3NUT3qdjXghG5m5N8Qc9D7mkkd2jfNI+6H4ys7CUvyXeNlp6KWaqsopmJ1XlXx4XJYV/aXxzPFRx
tWfoqq/yooLuQphjvgjlgFjDiLQn7jxqidi7uwKJnmjR+ub2VDIwxDMdlWJaab6rrbUujO/SfEkA
xqHwBgs/04IapqRbI3dophRlTAkdm+LYCkY+kWCvrmg6jVGQexvibtTGZtFeBPNnGg8s4AYQGGtF
2VH5JG9P4UB65nxRbfLBojBnDYbxsbDzcuMWE+ZudBgkkLDLWy0j0sGpN0XfujtsN0+qFt4RULS7
NJFeH2q8p4tw/pfkLMIr7fJ7BmjuaMk2eA5xmy9LIw12XUc2Kqtmt0UyhDJXt/Gx02ra2CCAkL7K
5NYr89L5ibW2AncEtlwnN/LnLw8QVNwN7YZ47fEYtoi2IHsTDBEzEyBbDMZalb2Vbdn7e8sqHHQV
Xb5MmyQ/IhLzV5079UuNs9OiaJtuU9A5zXIjvaSp1T1heyq2MxoG6ZBx9kLriRZP/SwnehlhlHxR
+vYfMd4koukSgHguOys0JU2MnL1IHToIImJJ465OTVDaOC6YWzHfnfaZh9IsrUSwEtDMb2at21sd
f+ahImfi7I8+wSAg/bUoSwlMtpyVFhkAuyrHWTyeektDmzYl5OLHQww2rGhZQJ+3QVqBACkms4CD
YauwNfGczniOabcb7irvLfMYE2KBf1oihVUa2mlPAvu0PXlh2QX9UAJb7FJstlDV61vXQBSTPk6P
onHfpElZAUKbpNbJQZ0wK+qX0qjUiXJNnSzphfshSJ/VnF3uueFtyoT/IvuADaiOtK2Y89NzMUGX
D5pyEwQW83hHrVrdCL+hIgVMgUDzMg7aj0jV2jq1rOzW28H2saBqYCdjoXoaEKRp+fpR2VN80gJ1
Ruo+91Pn/8sQ04nFnrLSBMKQqZX1y4OuVCb73h3MC6Qk84QWDM6Ebfpn0wiZ7btMi1GlNuV4M1Us
r7Hz4Vka1QsBx7ahqV0SthcxA+zthn8DAyFDF04vtFSkPIz1sSAGHnSk3mKyeNLbjiloNcc10Wmi
Y6JdRNs8u4UXs2Ba32o1TnsLqnzO39gxKN9zrvVWfw5aRlYtJxoFuF9cf1s5xDLQfkn7nWBueRwM
B4cr6zTNZHCNcvo+TmA1Hhio1nBvhdR9QgCs4KASSnW/VnvDJ0GLqHPfitBJwz0lFyCJOwa2uXs1
vDA6u6EOgIOjb2V0gBnMaVe7qHIQxuernqPL4cFtU9L+KCeiclvc2Ou6dBqCSuo3YpPUJZovqlbX
wayyQwlPRPr9VtqJdeUG6EEMzY1MfHzpoawVLcdSfRJPD24h7oPn8WeLnWOTZPxJTSdoQqh2bXfs
MQUczrER2lsp6ZHBfPKZg4o3r0n9G5Ck8H0p6Tcfy8pINgaig00agc56WJEz4r7OLetakv0gA42W
B9rKZS1C5/r3h2lpdgcTNNMf8lmsd+62YIyLkyfxtoFaZm1TvAoD7a2laeO6BdLCG2qSAqE3ztZw
2XzrGFlyPhcUXVz6oAgiXK9h8aoTlaoFEaqw5HlWrF4w+Ie3xyUeKQhUXMgjnmTtFXHQItVvWmMH
PwG2MoL16y8jxpvYabG1E/lAm83cBr1P/wjGFRQBbH8rL8ObqTS3XOda5/G+FDTcp7HtDt5X2ecE
IZRN840JNfeq882uMZ4WiZc+u05xUnrAObzKps0cz4Dyu6x2lt5VTwkRA7aYzylkFOW65P1yw7uT
MuS36+4lJmU0mzRgdiWSACew6kPrlD77jjWSZoVuxzfBw3mq9Q6IwjHj2FANpVZ9q/y223voq67E
CaHfSlzoaYM5HeOQYIY5Cz1zXUhrLJosxujPRBc4aIfa7KINB6vXS7As0IE1LWE2RDWsLTTTOJka
TI9UqB+ZXU53K5QXMKvmVaDsF1Bx/zxKMMhKQTYq8e/jtym700K1P8jIppk6JESDDLX90dIbgj1p
vdJPw6ZqvoPB69b5aMvnNIJqqDE+P0IxAAPLzLMNkw9JSvC+wsSzIq1vnUH5edbwQa0eX4URg8LH
Vz0tP/y5/dpskClHVmg8PS5EDqAYtFExzd9qBye5zHPZSjkMKcvmSLGY3pt00m8k1TIlrgGasoNT
LVcjwIFORyc2XyYXwAC96GZJTfHUq1TfmDHzfzh2ORIdLPkOmoETEiN7EZkgGlQfuPs0mAROGk4E
TU+oOgkU59wZTmJC0GkalENDu+dwGh3NuZooe449bhW/KIhHHzBI3vEZaxQDICpCkTTneKT67pnP
7xJYyRurRMFOus5shbC/iCjobx2ldOF/0noMnx4XxrbmLpifkJ1J96b/HmwsnwRQdk+WxJMY0LF/
QrXM6XKuyuIBvkouBtKao/RXjBaWHnsdX0vMBCvOtb/6XBUvndauUcvBCE88F3qYUhu8jTcL5Zmd
dC2i5nw16e7XUKfZSdp+8b4yW4opBKvOXTW8iMUA0iGfb5I8Lp84Xvk/u456jEjk7+gTSLu1ivS1
jJjcozgQyKhDRIXgKnQCSIaBDD6/th1Bn9GEADNZfE598AXNiPwj6cANdigH15BXrdNAml8U2+W3
GHfbUpLqhpr5SFpSZtXVU6bj/33UwV1eX6AhcwDQWtdEvFUoNkoOXLrzA9sysl0b1Sm9N2/dDXp0
LAc3Qk1vIzTuWaW7Ij1ScxC8Em1gxLr7YO6WiSnId4+Now6RuHhU3utEyw9d0o/fTD1rlnXqOkfc
rstYg9RcTzqZexY6vcl0EZ5jLD9gwTL497/0OaS8H9zqxUItCdkkPRoi1UCmr1Xpk9ynowcYx1y8
2JiT1lFTi83jYWdkcwqceAbDBQ/RYZpuBYPzsyy6ayi7/K0nsXRbaw4y7KqJXgJn/CFrYV3q2CIg
TNTmJR1xN2Voanb5hGSPLO4hWZOwdmYWjDNk7ouWeV0/zSAZzo18T7P8+mkwVHKATQSYLLT5I36j
7bqUtzPV2pPhDiNgQXqhadJYP/Ro/El9Wt4bVM3uVF9Z7oodAM8UKXFRX2ubBYaoxGKbGvTGaUTh
WJ5Z8GbNgQwYMi5EwjrjfnLeIk2e20mlv2qoWb5pbEAC6XfqdnFHTIHMX0d5bbpMFGwYA09VPssg
Szf+IfJ225UUjbpk+uAQrXTqTBvT0fyyEgt37BwgQxIJHXLY1tgUsvyJLQRnYO7vWXqcQ8CYd+VP
dves07epMPG+M8RFwCKwyPt1ZBxpsaTrCTfubSi+HEZgSzgh/TtFAGxq2y7NrTPwBod53m5aIw/P
AI7Cs+PlTEr//li20XNF02L3+Nbfv//4Kg8aZioaWCU39foNMBsLd5M+Xf5+sWtA27byPiPNb3aP
7weqI0guEF+60cTabqQJfRxQLx9HVRt7rzXFHQZp99r+qAwUgjgIcGpWzXjjlWZa5+jJglWtunoZ
yCS3ccNvHXiklR+YMal/voSKXe8wfe30gdICIop19zzvzOYwfusYhFJnCOBjufucR0h5DPmZS3wV
vt6ar0bEBh/29U4J0F+P8yqSfJM8GHuTM7fldkM1V7u0DB9NiVKH+zHiibmXUmueYm8r3uBTt7+K
kVwYI6KbIAiMPiKl4OOg4EJ29Ooel14f4GwgsOUFf6UtsHfz1j2T1+KetU4v9NVQG7/5XJpb3zdy
ffXnJzikt3WvYwT/338a3BcBZWKiDOnq4jbY0ycND2P/ePS4lCCjd2yHBTtNLgrsUGi5KjUclajI
/5O4Ljucv8gHKnmgbf5Ux555fXzrcUnyQHDzg9v5lx/YXvMqVHmtCtDbThMEZ22SPsSV5N2ZyvbQ
6YSi8+oSLR0av/toLD9wL9H9n3y1L600/RhXyTy/zE0l9nZV3ChW6QzbhnmvZcfpexLmG4oZPmGa
XryGdnafKmeTt8X4vVduvcaqzWAbXt8eNt1mxNH7PPU5e7RHbPyjuo6yIyrpZR768kCWIHrHJiE0
daw8gVOUJZ1e1afpBJzAjKwhTxCZBBy533CsZuMdQeCLQlbvuq7vNR94Vi3yZ4gs9VIWPAI5ytAb
UBMj9AnL2CKqzFsc+ctSl78H9U7rn6OpYUfbpMEFSH2JNNmMJIJ5smClgXRa06uDPbuPGWm56AiT
eU1Fo2rTRqiCD44VOpZ8i3awSfQWFnCUIN4qhYeGEXSqNlr0UzIJ3snQAXTHZBzRyiqwIamqCPe5
S7npoJljuI2howCmCJolP+qyvnl9g6SpJtonJ8e2abhB8t6biYFIgi1NEhztDguGyHKJWjKGszDb
0+jSIXtvnpRXMgyff5FALdJA9ZjMM+dXNnc/zRZRPiP+ZSsquB0cDNdlTc0WBJyRe/9zoP9tUWcu
8QczpQFSXHVZSVZrCtOY9p7nXkepRQAxHWevq3gfmiBLGICStmzJrQNTZelUJYiS4UQPs7ummNfy
yCSxrZgajKm2gY4wDdaTxdG6RY7mihogJoYXRbYV6H3/B/GlOU5bpHZdPVs/zfHDQ/62yHRRnMcC
qbJvNt2uwY6c9NhCaUCSlGSmT1PDchEyzy1MWmGzBd41o33npae6zU6lX/fLhjp9MUkJBSNkj6T/
thrbr8ojJoOaGsBu7t9aTbonnVSMwmkBqnSc8sMCpzbVDB1LfViELTbewEZ23pLMJvRtPpDWYTq1
tsktAkBVOBCHDKNmZUGjXzZp+V3XAUgkHYHTvlF4a88s+BO0NjVxIfeqWAY+GlaFSnpQ0vyu6R25
gXW0rKcIeLCo9ylKjl0e4tDs5C1gdvvqBArfxdjSa0O6Lm1Ei1bj3dAK0/yeiaKTp83SK3Y0DkGk
bfXuvuyMKz0YUihDZvYg+fdeHob7rtRWFWealUPOAEYv8GtTAgRk9JyPoEqXjSmbdT+Z9i4sVkHw
5eEbv3sQLvu2CPdTCyvAdPhfbrAHHkiurxieiUUyy77xylgEeeMRSVddZsenHiJj5Te0SzEdlWML
7sW3B8CtjJ/HRUVUG+qJ+A7dgMlV2n2CsfsOhGMEoSibTVEO16HAJIdBNJk5lgJl1mq0hw/HDCAj
xrYzq5wPjhW/Itgz1xDPWIs6Ctfe+uIQtTYM61OhiVi5aqKkGTbmFIuN7OpmHpISUM8heGG0hYmV
LN3osvMOXoloMgEYx6QP3CIIQkZ9E0WcTF9jjdFxJv0PHKq0GvMvYnPMjd0b7VWiI7VNaIlT0Xzh
OLfeChbK3JXbafLeoxSzaDUyqCRJrzgMofGh2djocmXd/FCkmOYwYGuB+RXaNq80GZQujdJNNrQ7
O+ieCqjClMXJJq7wWRyE7cZXlxNSMbknwbH/uwyabUSA61qw9oKK4vNmll+10315MVNIMkPaZeeT
iVGM5Rz69yOws5+DlcwgkBmMBHV9GaDmOufzreDoUqwteLKIXrpqDwz4fWJb7giZWLf2S0H/4CoJ
4OTjDWoBiv3GCHLzFIYewulqAKBCsBAbAEsVQb1zZtxGlei01YgjQu8IIKtzMiN6cs+mblmr4icJ
PpdQquIGWZ2ecQTgiK4GoMgq/qxnsI9ijkgXV5QrUdlIsK19o2styZvqOmbmqRDI4JkR3RwDTrnp
EnLdGCqc5d2zX5mSAygoSoPu3JJNtYgjpN96l94JOsLz7hXfuxIdxlhiAvWmrlwFBsnUVWYeoB8i
eo6OGejxWc1zGezs5rZNuC6Uf4xLwuJp/ayzvtjFfaIdqtHxDopbj6bONK0w8Pd0dirKjrxH+E2c
GwOd9LcG/BH0l3ssGydEk66/80l6L0O4hWjnNo6Cg2LWwuZW6zPwrLxitahWuYGKz8xRpGkWPJE2
/YS5BqswXGalj5laGOB23+oCoGySts9xqbmHxruWFU5rfCLFElUpKiSLCYYbgxwcevualBBpRr9H
A8e6s5E3rWbvoMfk3ysXraTBQJ56z9jLWkv2mAxx8ZNOqyeZeyGlKFx7DmEN5r31SYCArH4mDhI3
bzVGZ23Qfg9Jcy1wn20LnfiIsRe/iyx7p/OCLsqLfxdt95oRlFlNBknSeNmx6BQm8mcqwpl0KuHe
uByyY0jGVfkxNKBpWr3/Vo7KPogab1rP9zHWwrVNqBgnwb0T5OPhyZ1yBvGNnu1Sm/vDbnZM2Nd2
H4ojt9YzQB9OGQmRuMOIoQBCHOL5bTRq/SFCEuZEmdqDnz4pu78o1P8HdApwwb3wkLoDCRU+TpNG
K7NDG4btJs34LBHQuRhGzhlemV7iXm0wMnxOvn5ruuIq/Nw4O3V8KCt/p8JMvDuzPASZToJcOvzu
uiFPKtRWET977j0/o2nFso5mzqCFu8i1MNoM0tMvxvg6ihFxaXCybB1xYs4abEgsSoaJXgR+uqbf
8eHhXccNvRvC7KcLxyfSWnttNelS1w26zUbebB2DyqPUen3pjT76ssZat7ibz2bB+T0DB6UqA7kI
kpEuT79oEXaXrkHbapKhQANr6c52fESWK/isT5Mi/mKyo6cOE5g3nKbmZ1YQIpEqc1On+rZI/O+e
Xnxm1oCaCSwCrXe4ECK6ZLoZ7xgoLGJtq2ktDV7NJxwR/8WWSctTpxlvUOoiJ/9pRMX3cOh+FYOF
sgZLzoZmbY+YeTz3FYhYOyl+48j7HcnsCTcUTgRmAjtnoCLsGpfxvhsWBzFUxYGaiRHyucT/sihc
CD+yIl8AIaK1cZhVvBSD8S6gC2PlzqoV3eXEA7ydxbmH5Xm6I67FQR1nuzgETBp0zlOUIIp2cxck
EzCKteH0iMAsFGSW2S6bYtinHd1ZW5AP41EI3iuT2YHQ4VkOqzjCVs7o6ikU4BBa2qdLy/KPTVWb
+17rtopQelU506lKCaXvKlddrYLu7XQNEMl+dr32hAF83RNH89qwclUzgNJQL3ys60uJzH5KoPyq
ztn0vxtfNGvDBOrQoCLJUQo3nVvsCwOzikneZlTnXEp/a2OPnfBrnV2Kq0UTd+RbFGpTWSmARk3/
4fiFuBapp1/BdzdzmLULQ/IgSHxGTUXpM05vwQRhtDLj71h+tGdT1M3eR+yyGDz13jC2W8WeuNNA
UIjRrGSH0sTajbUDToFIHJu7ZMegFrpxAZnEk0N/TXG1pmkjDxyX/1vQMxgy4xmh0mQbsJb9vsSL
Gvmk+ow6XTAYcyGmdo2GiNUjVCcmJvWLC1Y/+aLy4tjZ0LAGSarnmyGR8w7iOmRBtMtCe89ZepMn
LsMVRpk7n3jpNp/uKvY4yJv0HMfNv88nE+pf07McaShISq6wDQvy3fzzf4gLRHhlg9/DoF1NJM04
LeCcIDbttUOiDtMvdCU2OyKiQT9b17zUqJtRCGSt82yM1k+/XjpGKBmaoTyJw+Hy75+d8X9keznS
0vkHhMQOqRjB/vOzAxXD2WdseHY++0YcDdD6/cR7aq0N5kJeytoON1aqr9PYHO9CNigbwndLBGe2
HW1TF1D16L6dsA4I0CysJJlBZznVdsR/6O8TPh68yMX/JZTMFHOOYZ6Mfp7tP//2F7purqMrx7Bt
JXXdpo32z8+7qhXon6QFvfcYmMChjS/4vdGfuaM6odNK7yxOP7CSZruJCuuPJgZeDnwwzSQ5CPcc
g2urpw9Hers2VurQO259qEguR40Uv5hG/OK7Y7rx0Q0ztGo3rOItesdUv2Nx1O8txi6thkE3YdYm
xQIygl46QBqTt063ulObRT1e4tqA/WAFK6sBCYpZCRikSZxBnoMXIMb1hOA7Pfr5NKxKXBQUSnLd
emV+a1pRP/MCmIC7SIDQiO6166hgFi7oUCZ6Fh5DuIdL9HMW1sk+ZMkeYNI0UciqCK1tV4PlgiGH
96ksHId314LKVmJD56zVHLsMMlEcinnAC3czd9s1CDbWBiN2Dz6GQIizIG35Owx8Toa2jXJZnyeV
B1szGP1lkJjNBj19ebAKDQb/fHk8BKP+FqFj3Pz9W0mQBRt6Z2+wGpiLNTFtNDYJ8qjm33r8/uNX
7UCRY0BujOlNwVXNlzLDAmwY7WmqCiwYOUdTAaZ75YwZ403GTKwBxq+yr50bgv9FOTcTK793nukO
Ee4hgJ0bnH7irhmBpHNJargTrYUyHwPb5dH6KoQc96JDSuLTyFiTkZ1QgrdEkYQGXYUcb+7jooR6
RY9skuzsR2vcPDmkldImTlf7VUddig8Z0gdJjTmxWDw04/A6Mo5xagKnpzS9t41V7ujV0kfVLlND
LtYkjXPnIgWFIPZNUAvux0BCbBdFRKIBmP2hHtWTURVINxySHsBOeKfHJSsTIBV2DdbUDLRTqufU
xHpDcgx11lPVF/I1BKjoatH0PGWZgaBwMlY+tZQIfPu77xo9vi0QKNIno8cYGDU1Zb9UIck1CR1v
Zpwo/EfeC3cyb0Zxjh3XuTZGbt7q8WLHprax2sY9OAOCgr5qANdKNXCktuSBNBoo70U1nm4Dn8oT
HuUKlbPlww+oq2bDCMRrF5MdmqeGc5k2D0uxeiWHhw6TzZYOzHQcND+7EChWMj6svoCOEsBppw2e
jGJplL04DNLFS2qM2p1uCWNRuqFLWpQRjWriFLJSDMt4vk+a+e7I1q6vkh1Jfvl7V2Txwme8Jau0
uJtgBeFkTEQpzCABJkruycIAse5ZzknUKiHjkzEGWFf/5gjAF2ZnYM+CY31LfNwCeZbbq0DNZ5gw
gdZX2wjZprRe2vZQHQzstguSF+q0hi5bORipI/QVjGPDw+j4nzU7BOqU8TRNJkpeWPWGURKUofJ9
40TV3nALSnO6XzttDOtL6NV4SXOUZF7pMjGZvxex3pBfhvWkqh2OKpTQKECdsuR91eTR1twLQXMx
z7YITmgofnlWPDDMPlM0mCfPtJCvJtkHc3jraHu9D+2owhAY1+m6MrFEjpw9vTnGVBYmxxM9q9ch
KVzbIc0QYGjiCzXF+C2YcelunpqwBXsGODCCa2vAaowaPEVKhc6TzPPfuHaNHXPLYp9CkVz1LDfL
etRgevZ6cYvk5O+wzB7txK2vMqwsitUifm0DbhGtOeRmmpwQF0abjiD0i2bT5nAqNzlIGxWvmfdn
iQscS6ok1CWPINuMh9iJoo92BjiPcWsTYyDoaqB3wI6OlsPw2p8PHxAppdMi0t6JGxhgVB2cEVEQ
/FirfUPte6Th5u7cdLC3od787oIufQqTobxkQrcXjZTtBQWjuR4bGZ6sPh53ndF95B2dD6LcCSGz
h1WKMXP0VP1eZ99CE8muLzljVH2SU59AwEy6S2O183RFy7fYNbqro9yDF4hzSITK1fNMbT9mTkWg
SLDQPUntADXrQi3FRG7i1CH6TMP/VnWbNG/nF3QeVUqMaRphCvT/1WcBW+gU9VCjGt/vD9V8Memg
LdvOsNbQTNhB7VLsGLalLxN07p3NgYNsIEpF6YFmSgwYQ6Ax9yH5GCuNdsFPrduB2MmO9GrKbWp5
09IfUSvR40dpnaZnk1fhPe09gKaeNxwY1Bp/Ymr/+z/lHtf/9Z88/pUXYxXSOPyXh//1kqf892+j
vf+/CwAX7j+Ue6sfzY//+MqaEEn7j/Trb39ZYNjsf2Q//jECfP6NPxHghvtXqQQuWWXbtjRhef/l
f0aAC/evpFq7aBBtaetKt/hJxtAw+NtfNGH/1SYd3HBsbDrKInv3L/+BBPDxM0P91dVtXbrKNHDH
uI75/5IBLuen9g81niMsy7ZdymADg4cuqFH/ucaDL9u3UQt8iYWI84ZG5wXYdWQX1QctPQntMR1L
RdvHFY7tIMAiCQ/OrgwEfR7uqlXbtHp8kWB0xN5qRQBONvKEczQVcTdHCLx43MsWRukrikDTPBaa
J7udXUaVQeB1kP4ek64K3gVaIqTFdvOi10lIh1/GaGfaMEfbpxVoPdyitWwIACybSwen7f9g7Tya
3Fa6NP1XJnqPL2ASbtGzIAmivJVUJW0Qkm4J3iPhfv081L3TXwldIKcZs5QJJJGZ5yDNe54XeKFM
5viiCArsRwbHpCZBb7nh3uqUyTUcMvei3A/9ANUkocyFr3QX2S1U8rh8nOhz9K+ytAtUleEMZsIN
KBOGFAfkw8Irc9yrZYr1gx3W/V+9LvOfsnaU10YVVDBpKYeXEIDVKHk1nEmW90EpSkqHG3CuHmW7
k+ajmUr/onp3sm6T+SCR4zimgX/vpJQ7UIPOTo4vpjt7CnAre9snIepLmaTJsx6bSuwLHet430HF
jMUEZD/+sZPOlyFrx+EF9UR7Y+qc3GwKwA4uR3wu/hBpVU2o+qg1+ArGvXYAurMy2Q0V3XidcDla
fXPm0M6+Q3XmeGYw+7D6To1n1l7VAUrkN5O7/GHkokXWiK95fj19Sd1hgtTvzgBKPhV4TfSI6sDx
Ug/DVSQfGFdUrPVlnVAWrIS6eKiQ5Gtfc8HF/tdBG9nW10VYR/tiYE9zkc9FPV5QNF3Y95TiNgBB
0rnoui8cQZU/VQdpI4ZpFqVnGEUB4bLNOsL5kwtc7jY4Z5irUYFQlUYgOU27GeTOzWfOYTWOXzXc
QIo09KWpofrorfB5APRWHDAJ4UuIOvgvmMj52xzWFAIyEBTS8sIlYvm+BexgKTrmM6Wp23e6SJGe
D3AxYLCK4mA8qycTGO+2xlcNMm/1iWrbvL3ltBHxeQ0+P/dKjSPJOxWwj9zZVAE6exzi3E9q2E/U
EtZaL54pXi14P1cpp5dcCKWH+KRYYFHrmS8bRRPYgwNKHqeGL0Dk9H6AKxEKasMynS8x1bv9Vq0L
7ptRvUSvhdrF9k8DElR0VYZ5gd+xCRLqMm+wpL3m8nh645RXM4JNq48F7KYpVNLgosiHpvqF+WGc
3EHPKbEadBVWVQYXTuWuoPbn8zz9rvAeRf1dmcr2K3X/qKBmORm4vZpd16l/TaZWZf40jS1y97bH
T1K3SWMXUybRKedD28IBySS076qRpVOzQ+oG7lhcNJ7+ZPUCVB5Ch/6+kOwznrllkBxjzMKKr1uu
gcsLx+ajSbS104FiEASV4UVY+M6X0g2i/pvISFyXUDqVg60Rbt+7LCnbv9y+irKfOad16gOmseph
T9cUOWdrXciZWzD1XFsWPG3+qjS5ErBHiScn2/VySBJvDiiHvdSL2HC+qmHGJf8myaOw4ugqVHLl
MdcANV1NZhw/CvSSKCxzq/qGImjIr5KwgPTd1RVo+VrtW05pszS/CKaUY0mUg6FDGd2g53gk4cVp
t7uppCyPO5A+hOaUJBx9uU4xgJ5qY4pCZAAoktw1UGOVBpFaPteqGgF4M5r+2S2cksrxtOQG1+5G
rMdaqrraPfqEwvViyxEvVmtFHPJFpR74Axcdyk0jIwHIzSFgvdEMIOtwWQ0fVXSHtUTmTAELCdtp
KFJCvJJeSCs+SCtc6czf226qguHKhCJSBz9hOSXQLxpDL1LVuUCGoaA3M4d+Egdi9DR3M8DmNpDW
Vrhyap60FG7L5yLOFISd3QC3MA5hij5w59G84sSAm1I96Gh/tbYEljcrKdFgujVFKnHF/dXGVjOJ
ckUBdIJI3VGessEenzNFNOTAaLJiFkQxFzzZRK0r2jOrym8jDLKtXT1z69Xn3MZsY0WNu5ugbMwX
QDTikwrc8lFpAptLZD2s3StNcygL1EUBRHQCxDDvcicHIxjUcI2R1yh6sK3Rw4E70IGR4uJgxgBw
2prsjsqUBaInkSnYIOwmLh+GslGj22HOsPmy2Cqk299rjf/fazL/rTysVtrlwu3Qzvu13j/tHhY5
//v3/w3fysMfYB2w4Hnkend6emtl1v1eJf4P//GfZdOnqWLZ9LOUBWzHp7eQPcwfayfNOLbcuiz+
iv9cax3+/9+LLdf+l1A1TTOFZlP6KyzWOsNb2/3nf1jOv3C4FK7jCJWlDjdw/7XYMsx/mSrrM9U2
heEK8/BP/6y1rH/ZlspfOrZuUwzocv71f9/74e9jsr+Xx/TDP3/+X4XMH8q46Nr//A/WbO8WWoqu
CVtwpfB7AfbuaLKvYg2JijZctJFKfWsUVddqxpm0S+2x/64rPmjiz/O6fzfh/LmGCyUHMqWwxwtd
xgl4CPSZeIvnf6///1j+/7+8gP3n06UzRbFkxXPRIS55NGRufk0IhGtH4tp1/AXW+mhxQKpogCI4
qx4uaqFRSjpDZWAbaVGNh19l/3q8kbVeOjT+biCmlvK6qctohJVDthdxEo3bkO/DqbdYa+Dw9+8a
AFbjsNLHCGzoCoDCJfXknzgjoUTwvBdg4r9/vsvaBNXBCPEK7SBKu3maXiLdOnVcfRjPf5/6/nsW
LU57E1tJp2EsbK9pC3BRbZaYLH3Upv3WN/PobgptgMBBdY8d/Z3F/scza7H3YNmWOjINqNJqei25
1zHpmFgmH9o10P41l+f1m/pnv7WWytQKC8uLJjg5myrmmhzmMzf/x5+/0nHqYYv1btzxIlerhBNx
T2oVHmnUwztIMwttuoGRXGACYs+obdhGVU/HG1yZaOoi3itHrXqKfyyvz1x7vCopT5JbATE69o43
8Oe1yn9NBXUR8rhZDWonDcphMgBdnznpM9BQwBrAvakxameyuGA3s/H5eHPaYSQ+mHrqIv4rG+W0
CVzEkxgyQ5gD22LknK6xbM6Ur1JaI0hJMYwIAyZbwe8Ai/dsq4QO9PXjP+HDDESqXySH+rCoofzN
8Ss9nT+lzcShOHBikOpldH9eE4v0MKQjZ1eq6fq6Msae4IAdGOnApvopNR3sh4+3sjZ0ixfJOBXq
M3MwvcHRofU35a+ony5ZjWa7YQxvjzeyNgEXr1KSdQZn4sZ7mlr7NWywQ5oMAO7Hn772Cos8lzng
LVqjQapsxPGbWrblTYt8fAPyHr606KCgHG9odd4tUl7J9ryqI5DdSogHTzBaX3Szs5HkAWGcXb0C
aiphlluS69B8+IzT5O54y2sduMh8TTYkVaXX8G8wc5zx8WwScKMmZa1nNrDIefoYas6UJaw62cTA
0MbXhWIlM4+DcxogYBZJj70wpoptBQWamhTroYMcoTzbcPnDExP5w6xKA4skx8EzUpXRJBPYEEgH
CjSzDQxuGDV5gqhGGcboIoL7dqK5D0eE5hYpz6V8LsNINfBL1P35fmi0qvdG/O56//iQr2WYRY7D
CClwhkqhGrSTendR4EXAgRGF+qNXxd1w1iKE91gET4SyIHXsyoFbL6ZLhXqdezfUuPo5/hZr3bSM
mCCeVDKk5XOATQG3yl32V2suK+/449c6aREXsrdLmztpC7tK0jDleJhculOBI7MmqzNHehEa+LYU
UzYlji/aPo29bHJGbJPUCZb4WS/hLEIjdRUT0fFhCNCOufgdS8phYqeS3HAqWVGf11fOIkBsfaL0
RBktP4CPdqu7c33XTq5xO/VmdkLBsBKDziIocqhOZiJD5ixnHXJnhtRbPTYtm/Bro55d9arD4Mx+
RFFgWOcs1iAQLcLEnugy9XDy2WPvgUu1CaVvV4yZYpz4uqy902HqvVutTWESqvnA8JtQae29KqUy
3HDhglFyGdqxdpea+A+iGOi08evxCXEY+P+2vOGdDsH0rslsDAO7nIfAZ4sZweakurUFpzJDVeZW
trQe00TPQpYeVKnc4M1Q6dgKuIb5eLz5lZh1FimByzBWpKkC5tZGWxEJDEYHC1798ad//BHl7RYp
wey7Ma51GH+GystQrxP0neeESXbwa5tk+FIpYsAkYqaM5W5ke17c6mDEklcHJpt5IuY+XDPwIxaJ
I2u4hpnGxPaFEQ9+yOmyR7Fy8aQ45cwVaiBPrPXX+nKRPGojLBJFscFTZgNeiRJdCR40MfLk86an
vUgebVxPpj42jt9NQwA3zEaT9qWm8nhCWSU57NNnqwp/VvmM5uX4CK4kXXuRSIwB3+yUqnkfu20E
6jMqK9gSaVi/UfQ8VCdGaK2VRS7BPymtpcVKMQozrlg6RABFFeq7SKvO/Ibbi9xhBa5aJDWlRK1E
N6+jX4YTYNr74920MvSHq7z3UWxpKk50pD0/0fGY1ZHW7IKp1L3znn5o9V2OYEkNlTJmsqK7wxsp
0nCvEM2JEV776YsMwFkobslc2fixrczwVJGP7ZD8iVNrtbXnL1JAlFCXbjTT7CsBnoSKCgOIxaE4
s2sWsW1UvVl18Cf9LtDFVuS4sE64xZ2Yl2v5y16EtFPos4Pof/a1FG7+IC8MZbzN8/BVuOkzYGtf
ScGUVOMWvf6Jj9zKN+hwUPl+sBNVacA6tgx2lXxVFZjZoQRDnR1qXSjd57Kty040tRJ21iK4AXZE
86wpgz8o5ht7nZTi/S6tCr8bbOtEF64Mv7UIbaO3sb9LAxALBPiT25WJB8QkPbFvPvzSD76e1iKq
u4LkN8zW4GsCYjUB+E1JD9UxItkYInhtS9iObpCcmGxrQ3Pox3dxqCF4RGKcSL81KawrEf9To6pf
pBXIfO4N9E01ZidebK3bDn//rik+mkGaovb068ON+bYxddRMQKii3fGUsjb0i6gHU9amysypisNW
9qqzLIFkkUpO96C9Pt7E2issAp/jSKXXZNLtG4no7TnQwjS8oco3ezv+/ENAfDT2i9AH1NbXYa+P
XmgVO2RIHXXCKMrdeluO5a5X432KoQcOuvZZh6xYKiyygZkoqQB5iD414+rPaKW+qV2KCY+/z8oy
xVwEPiYEgppMLLurQvkaopfe9K17X7XJVVeZyXnZ3lyEfFrNOMzh0fb3Kwi9pnKqt069wsqQm8tg
h98rHQzkPRda7QYZHQD58ztoEewpfCAAtzy9nnGuMKvpIQQnKp1UbtDHJieGYe0dFkEeCdMpVV1l
g497YGkUDmWGyBqPj/Haww9//y6sAUNkThzycKd1KF9Hx+uFgxVdHX/6Sn4yF0E9dhyHZBNVU6Pe
XAi3eR47QUWvmPd9JV5aG4zZeQ0tQjuPKr0oDRUWVmJyfazeocJ9MMfkR2QY1ODkJ44S1z6//02A
hGamKqNBetTy7Q1qX5zUvVAQnFhU1oeN6kW9eMxjc4cRzZmvtohxNTABIGD75o0SiDD+FU6CC3M7
xt9Fqj3jSHXeilEsoh1WDZCMmMpYfCzwRkpQw8tGt0+8xUp6F4swtw14BLHidl6JPcU+VDAeLeYW
TY0dZicm28pUFotYH6XQAW670p+5wqRu7rfIfx4j296dNcnEItx10CC5rMLeN9OpenIb09pXOXQb
5rMGiMM1b/PJyf3jja29zSLqNRjPVM3msEMhtl25SQub9gDQP/70teFYhL2EdW6EUAX9zjW+tcp4
DdMFRiRug+c9fxn47ZTk06R0fhwpd2Tdr0YQPqLXOXFIsPJlEotwd+M4t7XC7nwu+HLMP/mq9mUE
rTO8cimxOnPOLr7nRdoqjUutOBhh87ZuVOrY9P6+s8aX8zppEdnc/A9Vy5rd0xtoN23wHE/aiw7k
7/jj15KVsYhoJx5ChSXC5FM7ofoGtr6w9FPA3VjMeSEwDt8OGiDSTVfeYk4YQvNBuHe88ZURMhbx
3oempKap6fyM5eLdBLRrlw+ujmLdsfeVk8nL89pZBL3EsU3NsAH0uSG/T3NqQ5EiQnLR8b2q3V/n
NbIIfGpyaruPG+kPfQVhspmpTsN4FMLpwwHofLyRlYA3FgEP+lPElZJTq6klbxhRx1ckHPvh+MNX
4t1YxLve6V3TNTHZpB/utDa8N+YeA/Lx6bzHL8J9FqWbBFEqfbWhHEkvS8xaym9Z7Zz58xfxLgaB
QbDB8x1leMC3ew9g/UrTxYkvx9pkXQQ6DA583Yyw49OnPPZqPW6kA0GgK9FKqYjlj3fSYUp+sD0w
FuGuaVVlz4qusFrsrztAbGFffg5sbRfW9Z2kwuN4MytDrS+iXonYggBRQbooWdAFWG0Y7T4AzXH8
8SvTVF8EtqiGCeSbpnhUgF80g34tzBOjsPbDF6FcTdTDlRWbWUPrLqu2vMChmhWpPJEO1374Iojj
rBsjicugp5fPKjW1o/t2Xo8c3ufdEjpzk6aaU8YVz6LvelBjJmRfnPfoRdjKuk/HabA6f2oT7ROC
IN1PpNHujj99ZULqi6h1EKbhSOB2vhbcp5HwERpdO3h/26r6qEOwOK+VReyGeof1olAVj3z8OOOh
qKjWd9h3BYWE9aZSsjMn5iKImfU4xaqsCcC2U+vujvVW9PZwIjtra521iF6n7amJNHvFG/cYt15G
rwJyDciabw0VPPdwISBJ7rLH5nNQ7k6dvK1ExFKNF4VRLfC86fwIOGanxt+AryHVUoIfx4dm7fmL
WB64LZtwFIQXGYFk41ZiFyjJUwwo7sTYrzWwCOlGUm0BDRR/vswEYVP84E7/lgqm8z4Lvwut30Ue
AklqKSnR9ZrceBj19EemZ7etbZ54/ErG0A5v9e7x2kD1OE4qne8OhrizSrNF8jdaJ6Jv5aPzu575
3dOjVvQwd6XiGbM8GI3LH7hXb3H3+qzFRnvmACxCfHSlGFKXBEL99BBv1RQhzM50mjnbVZD9Tq32
Ph5n7Ab+7KkC80IlJb96LX4UFOt1eIJRwPdcRGaxP2euOvoi/jJE6VLV28yPZVDttRZeX4VZkd/F
QJ7PamIZbtWMsVqQF5nfz9nPss6uIclALwrmsz5wVHH/2UtyQgwkpwNosOdQasttFYwL22zu5wzy
0lkjTg7/sxG0NBQLdA1W3439A1jxJYWhz1UynfUVdZYhJ3pVjyhWyLg8wbNm09RG9MmmiPlEF32c
ZSn4+vPXx9REFVFwGAK8udiPVPXVFHWvyWCUXpYq1ob6KXFiRn0cgM4yAEs9kePc8Cpao90mMR4J
Mm8OPidIqZC41Se+HB9nEYq9/nwleFT2ZLZO4mPUpU1UdfM9xPtSr9sTW6CV4NP0PxtwMLOiuDri
PSIsTLXUEPdtpUPC5rLyzFFfxDf1CkOOm66yC7VwLK8SAKp3ul6Zp3ZxB/36B2tj/Av+fAdLGPpo
gc33FXY+OWfM2K1x+Y9+ns2rZvb7aKzKdqd0o5r6CVw3zloSJypfNJMTMYAzAI9soTzZ4egMQL8h
93aeHVEn9FqVujbsh2qIarj7yfjToJLpuq+S7mqKo55TPFCl7uxGMRW0eSzmTxE1PMkjtr/zdB+p
fCTvkipS5p2RK1F7a5RG424Nirj7n2flnaUk15ytWj9cfXkQ8pK73k1dPFySAxVCTV7Oa2KReiIl
wT8WP1y/S8wvbYBBvV4/psp03hRcSnBtlZIcxRpAl88tDFtdXNZz90o9zIk9zUpaWEpuUb3k4dyO
qR/HBXSurJyazsNQIGrw5qmV+crmXse5bEEb/FNIvCr3XskO6iITaRj7WKI3U1+pFMw8QH7twzrf
WxassY5jkxMJb62ZQ9Z4vwqYAqkZjZH6dQV/Yp5h+5n6dAU5a28NmAOdN/yLHKSpYSzTRqa+lcn4
mXWsuHeicPw+JppyYquykoXURRZSAwgYOiherx2NFPpihgPRr1ZAh7yIBw4zT2Sitf5aZKJGT2Gh
W1nIATzWJHtpgk8bEjYRcT47+tbp8/7EC60cnznqIieFkY0Up8lSX81/Bc4rSyevm41fVWLs4Epd
pjgTGpZ+1zWnWjzs0P/7AYG9VKkqY6UFdlGk/lwo+DViceHk8DtUPIU6iEW5hzHGfnTOmxTUVf85
9WwjSJ05s90d4hm7u3QzTI9Kx4XYiuMcxlXnTD17KVU1ebYVo+TYQays8LiLxaHAunjILOXUYfPH
X1jK1P98EXSEdRxDsvZt2+z2VqyFh9K5U3Ufa09fJII+BvQBwTjyce9x9k0Mgi/Jwl/He2ft4Yvw
V60Kj7CD5ZLWx1fwG0D+WSc6fu3Ri5g/SNxbdvTBDorIoWx838NiOP6rP451e4lamtDQxi31FTto
ONcNtc5u/dAkZ30NkW/9OZppA92JKRPsqmSorzizBIYXK08hnhzn/fpFXAcmnE1gt+4Oi1LLcwq4
6XD0TADu0dvxFlZSh70U1VJ70gSgF2O/KJo3PQZSXwR3XLM+NqOxDxS8PqCFbNjZv+XwiY83+nFm
RJP4Z7+FFhg3Sv9jP8NAZ9+XcDW0muzY4gG8DalEPpEXV7LUUmarTCM1jXkTIw03rhtDAKYJbgbM
Kk3D4AapghfZwp+Wp2pEVubxUmM7JmoNqaXEQ7cplGFfHHazqKzxfjzeb2vPX8R3hAUZJiKFiz4O
K57e3E9m/fW8Rx+afPdxnyLMR2E5RF7WgakoZEEqz8yn4w9fG4dFfPdO3s1liIlKXtlfgsHeKv2r
037L3XJnFPpTP8F8wJf6eGNrnbT4us8o2tq+q2J/QMGy6+AT/8IBBTrO8cevJJSlINbNJ1XYqenu
YGbPOiCwqMbnXvsl+2BWTrSx9gqLsJcW7A27NlzuoWbM4h+18pQK5/dO64MP91IGK6xZQ8wZRr42
KUZ/nadJbny3MQZTt0MRNFcRTtSNr1DER23IPKru49A1Ze3ZHNZ336MZoqXfsUBvTiyXV151qZEd
lRq8hI7hArUUXXiZ9gXA5gRkpnIi16w1cFinv5vYRYwruKNFGEa4s2JeOWkxjXvqB7m5Oj4hPl7w
k+//bKDpUjn3ODB4skR3ngb9QxxAWg2aN1Md9hIq2fF2VpLmUibLkhG7FCOnnQpzg1FTb2HJF5sW
5BIF8yfK9dYaOfTiu96q7F602C5JD2hDulFy7U6HWjzN2guQ9J/nvcgiG4hIotiQBeoNfd4XxfwA
ePEVXM8bhyk/jjexNuiLHFCmDmtkI+i8Xo/yjaPgNlyPQt2f9/TFZz90plSF34xAhEP7TZniApjZ
Rvfl+NNXEsxSNis4ajM0q+68Tm2LA0ve3OLJBjXYEefd39pLmWzc4CBUlFnnBdyEfq7iBpWfpc72
iTXX4TP+QY5ZSmNnMxrqTvaUGDVMUNlSzqiat3rsXBRQSovQeYns+ERbKyO9lMhyJWTMhmPCdHO1
fG+qRbHlfPeUhnkltpcSWQNwxpylWC7UZeiZ+NEIo8NYpK1/Sc3dFcn01/ExX2tn8WGXQ42o1J5a
L9Cyp9gKH3IbSmZV34t2euYUMz7xYVlrZxHeZiotxagZmUHT7oF+7gsth/ehpHgzBdh3qudldWsR
4spc5TXuDWjPzLjZuUMUbUnyp3SYKxFiLaJ7llIEcd+0nl3pP+JMPHL9/auswhOrxrUptQjvKI/y
sgQ155luZG8UXehYqwWld3yoVzLsUgebaSmk1JLtWRlIGXlTIzHbjWQe53vgWRl8rabST9VGriy8
lrLYoDcCoSW8SgaNOy4PgERxy5nhK1/9PU7uv5zeuazG5PPxd1trbrGur6LA7jqL5rA+uZpqjIwN
9bqY3kzzm2MlSHoiBzdc90Tor/TkUjCbJiQaoNWN5+DBCjkWK1ylqfuN0+kPbR6cEJOvTLYlY9jl
PrjDn7Lx+lRCJowcfRMrdnYT4q5xXlQeiHXvP7pTbliYtTBCGmcDME+rnzPM9DyM7ger/6GBPj2x
hFgJf3MR/nOUi7nk5MtzXdjbqVJd4bqebEIzvLe77BdeLSc29GtDs4j/wp6wg3WCyovTPgLqZYKK
myvcJqwew+tRPRFLK5FqLhJBIETWaAn+QnFXAyj6zcPOE3mitxa45n9oDeClF4lAatMcyCbkJCUv
fDtVn8KDcVCI0yFFRTfDoB36cHwxxQipHOu2WNTQuWWz0fD86iDKnzk/FtuBwKApiZrXi+rul2U4
MZLX6hnU2m2FjNiqnRPhu9KdS1ktVxhcFEyui28XJLVe+VlmxafjmWFlSbDU1KaargWpUdv72pL5
VuAzuHEHM7gI2lxe93Mov8DAxssiD6L98RbXXuYQA+9WsthAGuWM0nU/B2NmbltN60pMrbLCOZEY
1ho4zP13DVTtgeVXVvhiRI5XYimcqWcuMMUiISB3Be+u8+gef+057nYuTLPzuuXwNu9+NXSBOMCo
jG45yAKdsG22eY3B6PGnH37gBys/sYh7JDoRtpql2GHiiDlxeoNF/INq2Scicq3LF/GumiqLvTwX
sGiD/Wjq9/ADH4//8t832x/99EWwmyjrosYoBMWTzpueDeZfOHTi5RIE7lPZ9q/GAIa3au6sBiP1
MerlRV106VOKoMqTeaRisgEqWctkv80M8QhnFGtlNz2lsV7JqGKRA4pKq0H+lTZXLUXymtXYmQ6z
NnuRotVXwlCb5+P9sNLOUogbK2klHCzH93mltBcAlKfiTZdCGBchMMjotmMldOow4rcQ74M+Xypv
rUkUeVlg+NTt4Sbv0wuI719UT4dt5+k+vqUbseGr6Kc7zKiu9WvngtzqiZ/VVt3kOOSdmFYrs9ZY
pAozM/oRiFXmBeGr6jSbMrruueE63qGapR6m0EevucgURq1E08CQec1oVe60tSKFddcubTEynzZD
JwShGNVarm+jRndtsakl2ATetcDVRd02c838KrMKYOW+0sIEal9bB612AdHVqr8ZxpBWPicbSZdu
JvjxDTjNOMZNEMiQDG5zSNyKfTkqwq7TzWgOVfZZTLZTfiq1ohk3vQ5jBOGWSoGGkeRqXW17ravH
CiOTSrPD3VT3A4Qq4ZbsrrDXUTaj7WBRlxrdFhFE9dm0wchk2dx8bTAL/EUdN86yGNsr9jWli3kA
9xbo2MYtRq28QpcZXVWDpd5OhQt5vZjikZ1u7uZK6xdmIOJvg6NVylVRJCKUG7ts4qvUii1/KETm
SzVq7vV24goVA4DNNDtRSkF8blC6U9pYHnCkLcNtMg7h3lRmsYEjeJnh5/la9EUY8P66izFxPIzj
Dtf5HNc3FaCrVLeZJTxDd+NLFH+97xStjnsp41SZfx1o8FFX4Axjj7fGAAO1rGcv6Ac/57g8rbo9
BijRtrMvS4z6nPB2rLv7Rsw/LPlXqyV/UWj+w1B+VF13q49j7slWfDIS7abWh00YW4A/ZXodxhDA
OtQcidOpYKGQrOZ4LJcXo6vjDqr07Z3WdQLwfVDeRXoY+AWmVBmntS5SZo46ZpVppN7irZuwSOWM
EmtMl5/cVpjF1C7W1Jm6AVtKuUzJ7W1Zip/GpF+2xficJFjcNIN5lTfZTTCJrZ0Yd32U7dXJudWD
/mvTh5+TqH+Dl4q/QFHtbCTs2MoMciOV6EWfwk+yax/MmcGpa+y6uEPziiz6Uc7md61QXoQrfrSz
e5vZ+O5Ow7XE5DJS9M9w6ikXA9QKg1P17Dp6dbrWdxt9l+rdXRanNrZ3/U9lwGAKko8n4noXyOcc
/HBDeU6FVKw36cXJuFDjFqqu9mzExk5Ujb2ZyurJmKl9ccdbE+8cy95TDu6NiXlT6Db3TML93A/Z
rYu/cjgn36ZkvMlsxzOrnkL9eqfkKfcRl4bl7hVNu8sieM6t2961w3wDAxNjUfWyVJML6XCrK2FX
aqNvVeN1GBWbOsFPOezulVQJd2VcejLCrEattnEaf2VibuYsuA/D6SVQW/DmxnbWvrqT+5D2416x
QCZzmzrx+S/GbRSVRAmCWte9q3h0NQzkhntRlhfdzERJKy+I4geJ+5+0qjt4nbA9sfvpe2+g1l1r
3WTXyOw+jJsLmb3Z1k98rL6EeuIXGENyKuBZqQnrv8XQR7zoccSGN9oY+WXlxs86LltqBXMiZJdF
XbWvC0ieYWHe6Ia6x9cAG7GYMXWAVt+0gxlhEev8mLRk7/TlA/jifFP1xg+q6ziDc37oVXU3H8rx
x/4q1IqbyY33DTXOWKMXwyHWPkGogf4+X4SB/pyT/7h8gplsdQ1uN7obekK1H/g4jRsM9YwNZmbV
3pJqgCcdiD3XsrZVBfvfqPFJCjEn7Nla70YLkGvYIUmVihBf5zQonkEQuRWY53EOPCn14pNMuI6C
ThrZD53uiOdkHF0Yt0MhnwstnnbwDRn+tMm2HXxfdQr+Mieg2YVZd9aW/yvL5z6flAeBYVKwiWuA
lhhcacD8cxW68SZyUvj7woheRA6RYKubbkndc5ThjGeZdM4XdwACuIkCh9LDOBE24R9UQbdxjE5+
En1ffMndkLIYTZCMsG4p8I/royr3WoqkdvCJZg/LqNp+brineAioqDG8KUBydGWWVvbd4d781bE5
iCubxrgTolNIRyWuOQNu67u+HsNi346yUbxcc1nhmAcLkhz/xO+GYue+PYn4K9U/cGCtKCxfyyKS
vqbVYhvhG3ITDMDDpzwvLiOdJ+70EbeFSyOrpYmtGoURl1Yy9e4N/kxa+mYpZiuftCQXz2PoIlXR
MyUzNl2lVN/bMRq/B4FefKlIDZd8HpSXIMkhVQ10QuFXfCTfpqzqtV3dVu5t2Pevae4q150NWcrr
MF0mznrFlTtcEzGgQa+Ffa1Wmvugk0WzT7LO3XeAqb7EupN8nYOoVPaWVhjB49jg90oa4qe0LTYW
thY/Y9it/gzDaIJqrkWjcdPnbv0LSrWhenBa5Fclrsa3OE+aHVj2FO/KwrhsFEvc4XqE95nei4ph
NcqLUFMnbDCqAJNxfrQadM1dD2/vZ6CyEHiYi8z1W+w7HnJh1U8iT4vnKa/rC5wPGkJSWA6+Vjg0
xlDVGvUiKEfnco5wquxF7rzEPIqgtRs+uKKdP7eoNJIrR7fsyzqp4x2kjW+NJtrCS0cjtp5Kt4m/
HlBEOhA4x/zZKbrct9LFbLlrqRC/x+cjGXdZn8TQz0VJuAm3qIkrkd1bY9l6iqaEjxGU5tfc0cbP
AoOOT2Wn5VfcF5j7uCgGv+qiGJvqUL9wTXu6I3/2361eaVqK2zEoTbvOuRAhvwnfLHF9QNBuoZYp
jyakbHDWSVlvbHqRdKIApOaz139uRq1I4OFPZs/Fke0aNzOWFubWxoXk16Bq+YOZtBPVlX10XQyD
/WpjjoKVZaRhJi+M7WBqBa3gTdSzP4wcYHSNHUfZmxVxk4NfiN7YRu2b9WCqAv/alhNSOfZYUGI1
NTivjeuKFyx0YBDX4DvxWi+lZf4oqGGLd2DBNHvrqKHWX6a4apreWLRqwsoDy+3uYjSr/8PZmfXI
jWNZ+K806l09lChSFNDdwEixZuTuXOx8IWxnWgslilop6dfPieqaGZfKkTGTQKEAp51aKK73nns+
yHNmpnsnmofR3DLogtvIn2EBNsUUsCZ/g5JKZGFTRRIAtkxq5Q/YfYNWFoHeXgAhKoqgH/r1VMJW
vNrjioi2grBb8e9lYbF1RcsR/76Dg3YbKa7CDYcxftyAhltj76Y6S2jcjPj12PeZ52FPpOl9lufe
C0DDn9gonRie3o7EwbOWn+CJMwwRo5JfowaiD19aBuUUrP1FktT7REK5C84eQ7PB70ZDBZkk7opg
F1ocqKaNWfWY/u51k8gMMB2AcMJxHptNOY1mimG6SZyvHC80XZEyCb1tKFjg5cCQOrIVwC0RsPWs
chq9hYYepFAzinnYFwQKNAB0rCgrHg9eGQIpVfQquKsAv0IBpKm6vr20gzddYWYR08bLcrdY26wE
f7LuLXNWMFyj5L6AucqwImPXhweUVxVibbuJfEaBcT7EiaIWEf+izL8m4/E4ZwNPhFu/rMEKBNgE
+gGiPf1MFPYTqzGVcFotQd1mq9Zn5qUk2OdCsqmz8DqUBIuIlobNV3kDn57bpEUh2hrsOifdCHS5
Ee09JuNalWIClMfSRgHDgFogGJrr7A2Oz32+M6Wb18/4LpN/PeCY0Mc0S0kfSwzro4e9DZptQlrs
qlyoJqGthQ2bQt5z4HJDUR0IOnVXVvTge4Dl7rSvq36VwznLv4bTWfCtaDWmGDPlabXWhjvAcRkN
+onFzMugcVGq+1p7LTEkSix1Q5hsMF58z5oa7F+4LpST/sSVWwF+GGQg1tbwR/dhypW64T5TsGx+
UDPMpuNjjYL+1ru6bvYknFM0T1VuVeJL9UBEZtL70JDE3hKrZxhCyX5knb9q4YfvXsBuPqevCoKk
9JDzmk5bw8vB2RHQ+KbH3Ke+9wWyZT98da2S1241OBfQRc3fw8IFhtuyZJUQX0LoBctaIGTgUzPv
UHtAPxcI4iHtDosgfqeDsZivk8zU/S6TUDvdeoTM4VOeTK3Ljs55IElXgatAOs7BjQBpseTtcAHI
UgbEDTUc5yxkwPzwWoObDJinY0AAXKU1uhT2tPCu3swBh9Qsr6bZ+5SOpGlhXy38GehWH9W2McFd
h0Om2lCusCbKNGb6WPiXO6VxL4iqC7MzeW6mpzQNcxMnulUdsA9TY4JtkRvf7NuibDt48HOBXSH4
IkE6w1wCjqnf5VD2DwGU6jxOZQfXlyRoJI09WgP/DhVuwK7Grpid9ZSV/kOCAl3wemEGDua1VjTA
eTABSTNBM/dPU00Z1iQEZ4oMGiU1I2tsO97Yhwn+uYCgI3QZgJ7uzsYiTGK5zGCmncviOIxsP1Cg
iccRBslHZ1Cl7nPSty5sIk3XN+veqTvSb1joye4rcTovH6MOZC11sGObpEDhwWUy3BE5IQI3ToVK
rhlmzeI+THrLr6xPx/auLdC79wNoWuG2L1GYtIItvpwuKez2bnnYJ+1DZYxEOHxCupVuJcFi+z3N
/JIf5qECrgnn5kZutO+AGlcnvV8InKCKzuagtYKg/r3Nkqy4cSlz2v0IKWFzVaEeDphrePeH2MSG
U1TbJnT3Lg3b7oa1taO/etkowHMtaIujuU7LIn01tgHFrEeuv4Cme0rmJ+m4eXcH5AFLr9sEkLg9
iux5cQXTA9hprlVPCo4KBNDV3mY4Pow4ajQDwFDw+UQUIUc9QX6R5uAMoLOUcPEHftIOZN0aFzkM
YOW090k7obigXknrPVKbg3dFTAaXzrhxHYWVFiJ3u6rLAHQS1MrbN5wWS8yLMIHrTFR2qqWYWDOv
+K68srJ3vhGwxUtEVrifGILo5AcGTurtmePjaNY1mB++JQI6XFAyVaWybwPExUciJq2P+K22Dvxm
7zoDmb+hiint9tKknXejZ9u6W/g+jrdB1el9i1j4cImgAE9f6FBx+UwaRrtnMk7Q3cJu1unR6BaM
OAQEzGwGie/A3bkhAKdop7wRQTePrw68zSiUFK6eO2irQp2xIg5s0vMDyFDe9A3MeJNcdFSgrABh
OKvDKMG3UhtdZIl4w+Fdug842MhxM2DLM9wS1xEOgDseuMt1WeQNeGVMzatgSIm+K8JZYGsPIRpc
AKKWo1BAgGXTBwC3U5zTQGi2ZB4ZsMshKglGVzpk38mWlAVSaETArFcwwLdxyIU9FPZ+FHEdf5cw
y/VuhCwWjNw0ddRKE2Hkt4Ibi+MnHUlZ4/hYp14YoSh8NJD4cZDOjzBD4x6Ym/nDjasJqgRnkwLh
PBqPgJTtqrR7cChYXPswIA5UdBlP863C6WtG1EcF7XwwRVWBqVFa1sBBHVyJHP+A+W1zhVQgnuUo
W1TJFTgbzDxg2+CB4QVyVwtAGKJTHfLq+jgTJA2COTyGjRqn64ZIz8SoXO/Vc66Q1S8BFpXNBEi2
QMd7Mhho9KnJm4mCCU+wMlCwdmlFngNhpoKuki5gHjaPfChQN0GICXGiH5pyAOMNo+ELQ4Rl2HiB
KkCGoU07XjhV0uVrhnzEZdhJx3YRdXU5XIjCCtAqS14i82ehn+pWwMm4/c5pp5kdkCQM2COhQCkR
cNqlO9zXg8yBNbZtEA6XvlMfXbXK1vDpWVnsg2xcyiJHLpFO8MfdYv3GsqM7pCpuao9LepXSJLS3
LuyAc0hMWAswUAQ8a2OBVtZGJZswTzHHozIo6V5kWbRdDtKpznIdydDNcP4UValZBfRTPmnY+rZc
iYh3vq0JLM2507pROSOwi+O66t3gWc4lFRdY40tyDZeNFnjMivUgdCRwwuefALkKvG+9048WWJOp
IRo8mBRA6jjPcYyVETBRx52z7ixlXxtISnwbSerQY3yKVaAKRSi164t9MJM0e4UT47FkIO0EYzoq
WuwGTFTTXM+b1J2Zu4HJZJbfWUeEIG0XvAlJDBrP1D3h5Dv316i9oe7KDUcW7t0ci+UP8CxleePl
YcXdqFatP37WQGIZ4H5MUswHLFxVh02hYM0PLnUowHHvME53qQ6se1XljiBPY+WEwZNiKtz7AG3A
pqq0wZcUh/Dhq2pA4F3lY8VQdjM283GHGkjEF2U/KHg1Nf2IWAN68DO3vtM9CYuh+hl0YtjGrByE
STvU6ofFYO+gQlXV0zwUiPJ0KNAo41DSwrueEAIFEXCqMoB8RT5myT3QQ6136MaA4xRckrRGkJOX
OLX4Xpl4j9wmk/GjUE3gIEZjWxQ2xMbEKLltPGoEqoHytnfjeTD4BCvUPo7OwWiW1/E0mOPiUPKG
KTAJmgxrXjFNMnkFibIaNmNeKr6HkVcmVkaEJU5aNYLCZRJl2BxVnxAKC+uHdsyd+obPHhj1WZ1I
HmM2yOV3Xao0Xc/1JMGG18AEFU8w4ZY98hUezjSoIJJB3HgTEqk40yAUezejrEomKwtD/HTl8IGw
ixpAKpjjVtxD6rjrgYa+AxHZ8dIDYLk0g00dPpe8aEXYACkFi5Kg3aAuf0y/ZbgjqeJJ+7688Vne
mLjLE8fZdC1qf3Z+gdqiDfVRN4UpSZD2KZgzD4NSurbR+2FEUSJIhIigwrQzdbPrrG1q8oBIX5Ve
NYErvRuUlblZuSUVpjc4usw5ajwiBQxQQtdHbJS3H6VH+GdGchgsJpxM/TVR/uh8rtxuqIFGDRDB
/GFBeprg0zEUfroNLHBTn0c71PMlKFyqW7mjgVoEHynrszZOMrB7LgD9RMUNgjgmhJNMMGIJraSb
gcbj9/7L6FVlHx/xOM4a028dAASO6Tp9GOZa9E+yZKN4q7rUgtldYl8AACI1sBqPwyqwWCwbC0vb
a9CRoTIP87FxrlBA1CLSaxoQkT6LuaLpjYRqIHwMdDUC8lQ58NebViPgHChomQPRl9uqSGE/MxnA
We9ySrzwDmU1c7VD8igIvoCrlpTZ2uG1kgc7O6DyrmE3Z8th7dB+5pedRb2HAI5TTsAXEVaUzT4H
VQToIMrEp0kwFGpH2vI+eHTyobWbBMS0/s6KXqsvnt/zMAZboVA3NZwtxSOCkgm6ELOzwK5T4iw1
3vG8c5pPpqVU/2Aa7Ord6CZAaqEMoWzzCBskqV9nCOX4pQZA3vvRFHPfrgSBJQbYuGNfXU6eLd3H
YeCKXMymG7udqaD3RI8GxNYccLhMvRtakD558mYJ7qiWBA6BPQIZ3q0/5H4VRIia0OCAUt7JbCwN
bLNJK9jd1LBkF1rvkezg2BWwARkaoFsLqbJ93nZ8+j4MIdz8oypoR/fBaRPwwVLfBkCC4xzP5w08
8BK5Q4YtyLGKAZXhPpawltYIZDNfgW1BxwFRJYyqR9CqC4QCHJj2JXpftraUCFJPYXchMxrQCIxm
lCimYE6ZO0Yqg318LUpJ+wjBgyCDJymYbtpbt9Cituy6gL98aK+mMEnbcdOmeav8DQuyYnx2ygmF
jlHqdhT8K+yjBiy91cxd9ZKmRzBK3A4JVVc55qHkZird1k6IXFOOdAhNEw7QOk44oIJswmZOChDG
sDlAGR+is5VBFD01ORB22DX14qYIw9wGe2SwDAIEMz0iz1bJECK1FiFcJ/p8bQO/Fw+YBcoSC2rj
9+rJOEiN3GIb0NR3eZNL8eZ2PBw+MZVR9pi6TJMHM/XKvRcECORxW6UT0jwCjpnjiBxwiaUMxoYY
ZXRFGO/EwZphTDCeleCXrj9n9R0x/TRdFZio7Loo2qLGYZEQSWKlTd8epgzw1iuwk9LgTjJjx+ep
N2mOuFLrI0jWl6LBhNShGqoEHX14mAuIUeOjQIRdpoCHk1fhHvVxuxTa5AAhQjk1iBKD6BUL4fVm
V9OM+RsP5kD2W9haP9+AqyP9Qy3VkAEmTFvwxvaIfSdhtgONpJ+R2HZ0Npm4MW0yxg1YYMdt54zk
1AUCuH5/NXmt0gkQ17JXly1rQFSsG3jwR/5YTtW67rvOrqui0Hqt1UQuEUwl9zmmiSIKGySRVhks
119Kp8MpdbQ4M+IIzL036czJJ4pw3aujpxIx9zC7dxK/HHBu8MCAHoEypJGHDJ5G+owNex+r0hRR
HM8UILTjUCOPAq30BfZvtACxXqj2AvMvxbTIpdet+GSR4hs94+AYVyQMCMnjlu628TDdXIc4rIa3
iAQVwAly2L4U4c3McE4uLzmhfDKrzJBpJrHrTdx59GwyfjMFuhiO1B2Sdtf+NNk6niflZSvkWqyM
nCAzXuwdu2gRD0LxSxaS2jlmXhzMzyZoM44wCu0+j32Z304D7/1oJp28Q4lneImsbw8bt1aZG4Ru
+CuCfqy9AyE3A2IFXnVJDGqxdO8SxLoqkBpDY1eICus6Hhssh5E3tJ7XRcitILQcVahZAKtbMWAg
I1OMNngJWarmR4RFcJgBvTu5ZRnhzgEWWUMYB7DeOhSKSnFpIH6BMZ7RWaoiDzG7/K4rECOIUyez
AEhCh9Veptp1pqgLhsYpQclwLGJheQAbU9wyoE/cF8hPJjj9X+ZaFaAIsxwdZOhwRzDqaG0v25LN
wa7CeeW4yvYYBk2bVeZViYrh/DPCRGBX1ZlCpUddO9MVYlhgJwIayfitM2JjEbM6sMdAIQ6aZlWx
PA9jCPpKlLFK6mICVox/8k1AviBqWObYxxkuo8JiU7zqHUgMo0EpguV1mMM8Ron89MkXVV3FM9j1
Kpatl/AI6QLX2VPX118ReIe5ROo72Kljk+0CNK44tmDYO+mvui1HbEITguM3pN1C52VUNmlYHHJm
IPGI8sqG5bXJeh+ekIxxtW8QIG23gEjVSMroep6hOXOOarciHeoVQ/kW2U1l5k3IcyPkFTkmQ+eG
Sq3ONq3EKQMb9InMn33ZM5wRFWzBriTQL7DIn+ryC5+6Vq0lw9ApSKn9S+T7CTKrgeMg9Zm2/RwT
7BPDNRaNEVxCLXpsn+vOv0owr6dxiXX51S9c3qyQikyQu+agj8e2GSaNZ2wlhF4l9u+x5wUN+I4h
64MfFoSFW1MhoPeIMHmf3MHLce7iaWLB0xAmBD7ddQrAE6JfOY/YGATPRY2dO/LGmX/w6UQQJ1PV
3F/VdUtU3FPCK0TcPVWLuNBzafHQOH7uA7fgYxRgK94+YOnxAHFreOHfmAa5jLgIocWFkgS/QBCK
b+mDpSgOj0miRmfLKod8EwUQnVgNqLvx0eJlTOCtpta0S8yhH/u2X1WdMxYx4g7hDXJypRNZd87f
ehNUZaRSg4TujOzoq59iswB2aatCJHBYhUQ8KbGZ2ILzELL7amhBe6ycoCb3tERRFIQcrEYa320I
LIIKC4+Jy97jE4H2CbPgGukCkIdo17n+CjiM7qVLpco3lGJy3Abgrb6mozz2FoRMeL7tO5wjY1gK
oKs1cPRXKEwnFWzc9WCrdSmwIEYpjnUH1PMO1d5NnOlb00nGY4e5OeBhKDtzdtlEKyhyPO6Ciuqm
WOKsC/NugLSRQoq4GIsOPSfQ441jgf6MS0ch9wavo+EqbDA5lasmzZv5JQ0UFFJwKnjjyYgEXzSz
2d9ZXdegBTXu0GHWRtBPRKNGf4Gql5lm1docHRMY8aR5GFRI+IVUc4W4z4xP5iNtOIGcjKDNZ8A/
+3EbkmnyMgQcg9S6N2w0hemQFVf4LIESGCIw3/EFYraikeQwmrY2T2MNqbqAwY3wO4R/Lem+NoLP
sBFnY8FhQZNB9YutCELHbamjoXF7KMQt6as6XOsRZOYvLesnKEArt3KzGqkQzNHzqkmQTJNbcHsH
x8V+ptKI8ZyRF53QxC29+Kqx8EKZBcHGRddcc6QNaTxUGTJ1edBFqcPbZ2Qs3b1wa8jAU3Qso6Ev
t7ApAYQZOeZdp6BozcT/QfJ0FKX9SvC0EBnWOoOT1gS1Z2gbr90UnfDT2woza721Hva9kQ3rme08
WrTZFvTYoAepvkvDGDGk6pyf8ikl20KLmIwz+BlOE2wqTGLFCsDA8SqQyOBTt/J3yA9ysX//G5zS
jy1kiU3dToD9Ur6ZkxS5d1in5OXKLRHl3KmsauyZ2qxTX3qhUESMrg5L67ENF8A7dNbV6zoz2Qdf
YiEwNA0bWriQsM0QlAh4uk+iTjBUzHSmJOREIy29/roalhQmkahZDVPMNc20l2F+DZOhcx4BJ5pn
6fbXQeCLVBZnG+HXa+h8kSGHdP6Miu/UxRcSQQkOcMdw4NokiDNGArjoCPPfcEaAeOrqC4Ggpwxl
k4O28QA9BnU4hJnjXJ1RdJ4Q/XvHD/KT4pc3bmlR4oFuk6I8/rXV2XF55BNsd1xw/kxkehQG7FD2
x8wZvNGp9zn+/KdbCjYivxqUEMG7IyRI/eQf+qCn9+8Pt9/tiH4xvSzNAIN8onyYEn/T57IO1i2p
wypOgpmpV15qrEqyFkkXqdC03o2TZnP+xW1nIlcwOqfJIfVzkzz4ft1kKz+trJOc+Yy/7uLh0t3I
WMiSgcrptolvvjp2eLasgsKjOCNRPnX5xfgfKFS+MAty1trPsHIf3T6dAoluhEy61ftNe+oWi0mg
SYcAoJERZsVeetnMwUue2SupP1ZgEC7dg/IyQO10Stst0oVXTe5k68wX5yoBTzz7Et7ZJw1Qw/0A
H2c2rXzS7AUXqHuaPzT7hkvfoIbhAJrQst16HsP5raEv4YgN+4fafWkaNKVuDk97yB79aTikkCpV
trqph/L2/cv/eikMlwZBHohK1AMbBTkbeZ8KflHkiGbi8eMae8T1x26yGPQVO4ZzfNykDjMay9Ds
oA/5wqsSR3e1ef8eJ4Z+SBaLeo86G5UiSLvlbrUtW9BzGY7ekV+yV2ohp0WGb4Xq9j04MCpG2SEO
6MR8Qji+3paQX3xsoC8NhKyDE0jt9/hcCPC1HbuHsvqhDenT+295qicvBjoyKG1qeNVupUO3iYc0
vDF7Up4jA/x6QQiXZkGDRNAhL/xma7tsHXgj9ouyvUuQeYw8kV0heHNmNjl++b/O02JpEpTNvmyb
UUHMm5pY+dN1Kc6Z7/26icTSEMg6jVcMBkqXtBxwQmgCnl/V3EATmntgD3zkO4i/+AEpPWpVMTTU
1N06mGSL1H92jHp4//Knmmex6o+kapEBkg1mlKHdwVeii8FHpWca/1QLHX/+0xqcHKuGG+o128J3
n22e3wOkvvYdc6aPnnr4489/unw61gaRh7TdMi/z7RolrWEXJ6BVqTPPf2yFX3WexUj30yQRCJE1
23l07rLSeyhqczvqajvCOeD9D3CqiRb79iKDcNfrcItWDlfYMlxV/bjrsnMMn1OXXwzjQkyyrIep
2TY0+E4GATth4XV3bmKzM2vSqTsslmsvQJZsyNBBe4t6i7pwDwmiXxGg2WdKoU/cYGkOVEII2I2w
rts2OHVHsBC7kSm5SZvw9UNfYGkE1CHkjsQ3vgAm1MMweQfIFLdCftAYb+n/E9qk6PM6abZaZU+g
HN/XjfnEh+TG1OeQJye66dLyBzyxhsDOt9kSYIaYgmGqW1+Oory0jVh/rJGOH+enoQaiQye5deot
TqzPPOGXEyhjhao/f+zyi5EsEX9RicmxpKKtorBOUEvBRBL3/sfqq4RYDOWO5rWTV2G9VeH4OI7z
Hazx7nonfHz/BY4P+ouZQiyGMUGscNIMoTQhCsjI07zGSBur8tP7lz9hmSOWjj8IGOfzAPneVtXm
cQ7K20bUqLFpv9HasWtS8ccsQH2OhgQuylXQo5Kpc6OiPldVf+r9FqN8yBmHSAZy5BlFMSjmgOzT
Qof1/tuduPjSD6h3NALpY1VvEzan8LaA7LkybyIc1JlS8FM3WHgC+FNFwmTU9XYybWe2qBZAJQSi
ePDu+9gbLI7mk+p70ZTSbBlD5HqFKLVBSVKIVOqZJjoxxJcGPyjLI75FVf42l/YVUIRLqKbauIb/
KWmgj3r/LY6D+RedeOnuEwTjKMhAzJaq5pFlE4sIR20uhWX4mdc4dYfjB/ppGukKhH1bquGZP8/6
bZjH6cKdPfVVTaM+V9F56h6LkY5EARRKI5qqSvMqgv5zZZR3Pxbuh2quRbAY6oVXwdw36M0WeQiz
m1rSbmxRpWdWu1NddbFgD3Sgkyns8UOz+ZlUMtn5kJKdA3+duvxiHFPMsvBLxScOtazbTdAjaRwx
WfFzp8gTHXVp6wNNqKq0GVAKGuh824KW0DTisdL6K0v8D+4rl+Y+qPrzat416EZ+9ylL2jvosZ6h
ptq+Pw5ONNLSzyeRk6VFkdTbQIcvurIu0hL+OUrSqYsfG+6nIVCXKHp1+tJsO5xTXxzuevtenXVh
PXX146D46eqo7UzzgLIK0mFYNiE0s2oKztcfa5fjTX+6eDM5yO8XuLioOqRvNdsrfZaX+WvfFsEX
w7bORpBgBaptkCrMnEeE0lxU7eUV5OD3nPS0OTiphENcLwMx3baBDMy+Dj1uYtfvmdj3ECmhRM8P
pZ22IjHUrqyd8ubrKDiMADRQGlgoFepn96WVSXORjC48UJ05T9kthWS9ugqpx4cXmECo7BMqAVi3
46wNxCqrIZ3a2BGaxjVntNVfxgCirtvO507+jSRc9a+FDpBmMgrqtGvI6T0X1c95MB062mm7hmp7
nFamcZFmC8fSm+CeKOtmg2Kvqd+B8DAnOxsOsPgoA8PJHjZ4Oep5AhrK+34cU/dAaglteeT3VOgP
fs7FRFaO0CipnlawbEYhY2X1iompit/vKydmYb6YxyBFgQYepQHbgucvw6hvQje5kEH2sQ3j0sFo
AJ0GSSc8O+slZpniIqjC7SzC1YeefulZxAYwBN0yN1svDMdIOiFK1sf8FYvBmUXkRPMsMZ4NSSgK
VFyD0EqeRxWmMGqdF/gTPXzsBRYbknyA5FeDqbrNCbyOUP5bbDoI8XcV6m4+tlItTYlSnpFee7zd
BiDI7KG5g+S1aPz791/g1wEiKHAXc02JcsrBDJhrxiaPwQjOD9jyzut6bLz9hBqiyx7ug+/f69TH
WMxrSBV2QTWHaCwIjVCKXD81ukZVv+zPvMypGyzmNiRFoXcTpto2XY26n3Bi1d4Dh/gL4iPqg/ue
pRGRqzN3dpDQ3nK4144QuWbmDWro8TVw8EpnBsaxSX6xRWSLYd2VtZVO2uGz+MUPYJovoH8/R344
sXVgi72J6SHYqKegwkm54g/alP1nhfK619Kf7JcJVjo/3v/cJ7rW0mJoYPUMogjATUWNIgjotGB5
EEEZ4F3WkEuiVAa2BVM0Yrx8ff+GJxptaTxkjS5cuGJjuyKql77qLXz5s3Mu6KcuvhjpJrAynxMs
ynTqmjjsXdSeQ+O0/dijL3YrFgKGlmWIeMGqsbhIhVYHFNqQp49dfTHI21wnSlYVZnHdBxeppuQF
h9xz2d5TLXP8+U/bFdjR13PZYiuqZFHse/hUANXVnaObnuitS5sh6Ab6MDsucKIUF35hrrGJe6HZ
9NR35TlO0Kk3WKzQAK1ARYLD8daZNH1DSf78Npd92Z1Zo09dfjGYmUfBQclh28I4RCF7qILcmEg4
GpyBD5zw9RZLw6CJeFLyQugtBEudus00rExiePZ7BsY5lfMAx5RrRwTwgOQd1pMLwadmukgdxs6R
ME7MvL8DVH7qAxZVkFqXKNuFOHe+TIg7rlBflT/4IvU273fiU7dYTFttjupVHx6W26ZMroNhPkju
bdP+XHz1xEdaahaSEVke3lR6G+aOv6Pw2NgVBkYLH3r4pWDBwtJGDIqWkLlBBgMVcfNQ5f6wSyGQ
POe0fuINlnZOqGLH/j3Hzt5OdSpip8wRxy1TbYozX+DUDRbhHQ5HLhwIsXBI2uTlpRpbgUAV3G/O
paRP3WAxx86kb/x28PSWUjfDVtCi2gdhNn8Iow99BnqcZH7qpryd0Uc93ACVlZ/bTu3SuX9uC+f7
+5c/9fyLebboyqkL+xmeFY1uY/AZfsxQkpx59lMXP/78p2dP6tmFFBjOHAPxN4WnLjyvPbNLPjHH
0sW+qXQcVF+LTm9nC25x1tmtTr072H5cOSg8+ljbLObYLi2aBIUWGF9M0LXvDhblv40+M8WemBy8
Rc/xw7GiXBPIIVE0Dcqi2EnX+1RP88ee3lt0nMboJJEhPF5CP7WXogvJCuuQd/t+25x6+uPPf/q0
oVXTAIkXNsY0ld4+ZD6b92mX+9PKFk4V/Hj/Nid6kLfoQWLiEvGABBMEICfmKLgUNlYOgTX/+zc4
9R5/6UdZW6NUpdx6RX9fVBBVdzDSdOX6/cu7xwXzF7tib9GHqqHuBGnwAqxAdY4T7lzU39Z+uSYw
TaqrcVMx/2qi8geBj4iX/RGP+Y8/QZfaf/0Df/5emanJkrRb/PFfD1WJ//5x/J3/+Td//o1/bd+q
66/lW7v8R3/6HVz3j/uuvnZf//SHte6ybrrr35rp/q3ti+736ydv1fFf/l//8m9vv1/lYTJv//zt
O+oXu+PVEizDv/3xV/vXf/7mEvSB//j5+n/85fEF/vnbrtLJ3w7H/336z/u//N7b17bDJVz/777P
GWgiQeiH3hFPaN/+/Tf079iLuB4WhoCFwdFRW1dNl/7zN8/7O0Opg48qI0496h1J6W3V//FXLoM5
VxgiqBTgsu5v//18t//uA//+JGiPP/78N92Xt/BX6lo8zZ+7YiB8D1amjBIKHwgfhJZFlwEddQoU
dtKH5CtMz4ZXO6z6l/6x+cauQNZTeWSCuEBB4XP6/zrk/nHjgHguXOQQz1oiA7XNj47FOUFp2CPX
j7O8bLKnnz7GL17uV+8W+AQmESEjbrBUQbVDPxWpO5ADTdqYZesBW4mEnwk7HGe2/x1r/34PRNmI
R0I0IOHHh/hpbqI5ytuOB51DlXVoqfkBZSE7v2oiuICcmbz/PC/9cSsEYgmBi48b/r69/elWY2mV
UDAQODjsqYcHFkpm32+w4yrwl3f56QaLjXjBBHfhVk8OYqzXXl+g0ulhkt9zai7S7lyWeKFb+uvr
LLrejMK2LphxN3tXPjmf/UeYSHTzSpqI37S3dIyHflU/v/+G55pwMQO7BcwcgZ0nhzR98ZHX0GcU
w7++PnTlPODo3MHi+omGlVPRostJ2Kulw4+xPdOnf/2J/vcGxwf4qQ8A4zh22MaSQ9/TTY66Xlg8
VE4aFSHZpvmZA9OfY+B/fKHAZUQEro/XWRwpdJvUvWlwM4TA1uFwUaJgAA6RERb7uGo+z4haKJhd
vv+Jfs8h/qUXBrBAhIGXYDRcjKikq7ygKmZyYPRN0Pmq6+DI1U3xqK4ECiijPggu1PRfpJ3nbiRH
k66vqIDy5m+5dvSe/FMYcjjlva+rP09zF/txahrsc/ZAgiRIgLKzMjMyMuI1gmf0o4PFryOV2b4U
NT+U+keIXN6cwqMy0fWHIBJJhZMuLa/uyof3eW3U6NPA8uj7YZOHApjL4pJWpmua1L+Csdni8oKA
EgJS4h3q0o5soqhSJReNqdkKJJOoeZrmZygiXpeN+zJ9bNu3qkPfd4iuZrG47mFXobbpdoHhpv10
NU4pTEbZUXrFm4JhI+FWb4CQKDtY5xB+FWHTsoi9VF6CWFGN6yXuXaF+LeHiTJg1JfFHDi+qMw3X
MDge8vtiPScLemxKc3vmu586/N8++zHQfdtZZaWZg1GK8D+05GUORFjmui0oi63q1WYOz/lQnYyb
hqmYoq7L3H+rvVX28iLHRNRDB5MYDJttaYgBSPisTOfO5MltbEq43nIuZekrEH2bGUcStTGh4x4w
g+c5kfwIxrSQvCFrYy+WsJuzTykxDnmvXc/NeDXk8PNybRfqKLYiOA39FmGY0IHL+yyUxVtt/e7R
/wxLhxflBu6Rr/Tzq2ypzhAvTimbsMz2EPZsQ31VSw21xn6Xso/gUjsS0hXNMDqSjhRA/BCmaCzn
5UaeFgdrHicU70fpifqKCwYW4kyLnsw5z5yvXPyf82VqQHN1SRTVfzEcyH70CHQf4Jyje5Ejbx79
kVrZS4xPbegcfP5s2D+21bfw6CKnlyMfnQQvFDtUq7SNnP/SlBlVvfCiq2pbg0pXpDKo9uRg5spd
MMlvGBi5cz94P+/Qr3iz/uUWWiKiIkmmQRD8e4sKSYysEdzAA8LpF+mib4bY2o9GudXS4bpPqZnD
cVRgQbK3XsOWKWjVhZy0d7BWOcoqdPH8PokQDe1QvQnr92mszqQDXzn2998IDpcaukqORm6j6dYq
QGeGjnpKI08HGW1MYZgg00Veia5BR85dS5rXhjOiLYaniAjF9gd0V2yk7bxKid1RDe2uMmxNln04
U1dlgTc9rL9E0HdqdK7WsiqHkZCufuoq0BpWHNf4giHRquZ73bgPo9CJtN7P+o8yqPF3yIhrb6FV
nIvwq0jzNS7piyxbOknTuhimq1Why80yHSSWQqW7ioQKLMmHTPqjoUr086ZZH/71YOssQ45rbc4Z
bEhVO5VEGwUgBL3RowqcuYncqMqPhGj351GPn+6fXfBtiqudGigpsr7BPB2K4jVPLrV8Rjv19ecx
1rnGcWYkgopp4l5rmmsku1LKtGjDnpl1ORo5lofk6ZmP90UfWc/DFA2SdE2XoaWu6gaxGHYCfYgR
s5Trqc6dvpQoAieUnmrblC0s0Qu0eisb5VSvKqEld9FO1GpvRMt5CjPUeu54vbuKHF+roXBfB6oD
9c0GenOh5o8/fw/9C639z681LY0/FLbV8an1/QrDGhdNPSDxh0iHLSp8LMtHUH1CbreRXdqMg4LZ
R4jZISq8MwsSoN6z5B7iDrCDpT32aE4u7iGPOnLaea0CpTtAGQiPPk2e3Mm6RbrIRqTVLpc3Sblp
4BSi6LdZ8sEZANuZLaaye0pyPlhLL28UOx/u1ASCRGk4elgdavWw1KHTTnSWqm2n6HshNG0Yz/tc
Z2+COOsLw5n7HlGi1s5wNgMJZcfaNptjP8uP8pwQxXDIiTrH6F8NqHuqGHjV/KjNI3o7v0r5PdAr
O6y2yXApp3fSdK8iKhDVN+Mo2+koU80w0X0QyJk0P22L6wWdhDCuHWo1TllMdiiR/hQGOoeVLaKS
00iw8RE3m0cDq6fkqphfytY8VEqwy9DkUxG4myvNj0b9GkOVrYji45gq9/hwowwqSTNKoZktlgqE
q+FTXJA3ip/KZfLK5mDoflK/odi77bktzEl1DevNWhQX4po7VqZr6c02G5uLEnFDWx6VSxP/FByC
kFy6HvL3GaRWO23z+mNCfqR5QmEIgUUFL9yrvj/EY+gleuHAhHgWsfAwmXw7C3dFqT/JseCWokkZ
Pv4jdMOmrOIHTugmj9q7pI89UXhUtPZuHjp3TgxXHU1npJI7xTeJeDW2hVsJy3ZIEOiJh10iTB76
hU6DFLFo7fLyxmpqbzCj/dRc5uqVOhnOiMWHKQmbEgM8fRYgMj/EucLfig1aGM6M6ES0QdaYX5Xv
paD1Nf2tEu+r3nL76Nrs/FoUt1mfe5HRbXtddRZI5IqxIBzZbmr9TzcEft6mR210e2LbTmp9V6L5
EE72scYt6yDo8tIftNjNkzdNSl29+RMEOWaN1lUmo8h+F2TVYUwlp42AYESWnWS5Yxr9bqlbd5lD
R6pvB02xh/a1y/KrRvw05ruU0yHgJigIl1bSXVaS5tSTl6svyLSgEfCrNa+LfitW+lVeDLtBrrwS
kUQ9m+2K5sHiW9MtVG+nVIytUbMMqUb8+BDHcZ+Of4amPvTBiELGu15cDkpoR4viiOlNV34I9eVY
XaIxaItL6aGT4MEsexCJOWn0PC+xJwuDU88QCaIHK/wltns93MWDxP/sQQplHmblFs0tP4E2qqd/
DAGROEtCJexpaA+a2NiVqaOLrUK9h/YZ1K7aembjF0qH5tUh5ppsk31W81YN9ulwV5bXYn+tD4/R
KPqy9rzEGyQDtgj8bcMl2PbNQ64nHqIrXmYCskiVXS/vB7OnJDe45VA51sy93971ZueNyUAK4Gvi
LS+WUJPtMvwcFJMrMiJ7EDCmlJ26syDZV66s97ueb6g/gLU2i0+j2CJ1eBQORE/9XRYSPywRoOwq
B7d1Bz00l1W1s+EgtxcG6jcL+yvRLbsN+ocuGa/HbHdU9bZGY4/G222oWfeDcWilyzy2WLL9GG+V
avL1Rr/sdYJT+yJkqa2YaMIWW8lCZH2ceios8cUShp8JWip6/5RMlTOnz1LXwOKvtnnLdD7nJHXy
orupUDgx5d/5dDsVpAIx+xXTujHfDtL9FB7SMIdBtUe/G62BYtvpkmNA367m+0H9JdYvc2zYS/Ru
6eq2qnSYT/oWJVenxPhKKEsv7OHOGzeBtZVZnvy2IflW2sVBU98R5+KAzEpBGbR3hu4RX9aj0kPp
lWn0mUkoVrf3efiiasIGVTLvGB+l7nku8m25hAgGLB+ayrtANj5NybJRBfc7hN/GlncTIq+ujG/H
or4lIvl9prpjjk5X2Hzklu4jCr4V6abafRK9h2Nv2bIyJ67EFZlNuqt3k1NqfNNOHeyiyW6aQd9p
1m2iHtDo+Eg01Y3b9KAXCNgeuuG9Ea/k+lmUXo0+uouS/Bqd8YtS/yjNnqJAvWnCV3xyXaV+slIV
AfTi0uIto6aZMw6PffWgVZI7F4Y3LroXpkguLdVhklqvkS+H5l1G7w+lByxQcVrgSkhSP1yuyqCx
p/4xLt91HWXFLrtqlodGeC3KxVW4FUeN9ubwuysuDRRVkJyxVd7vmYVsvPXAlbsVoWjoM1Fd1/dz
H2fAYweuRwm309lBfQzY4KcazZsSUNIo9/aCCUOrWw912rxHKupQEvR+4kle8YzChMZOKnOfL38s
LC9kykh5j0JgV9olw0rqXm2R1K98MSheSu0N04lLhGwvlTB6yCjaFe2wFc3hXcEQOaxuAzTzdPRU
0k7ZteUhKC/J8y+NWOayP/7fCtcMuheQNFgnGKjrvS4mxzeQ3o223Y7NghVivQ9wrtCGaRek6W7S
n2cU1ZHfZWHRzqD1hSSRbaaRLyDTHmqZbUQfP+dC/+afKnBc09BNyZDI3FapvSiF4Ug1egavh0K+
kbv9XB9i0/95lK+27N8Jl8pbx0BV3JB1k3/8O+GiGyb1S21Nh6fD7FBxcZ6eyI7st9xDX9ePfNT8
vNjpbKwG3NdHislOdjvb85ks9Suv++dn6KpyTPwopq+7T0g8qFWfZ/NBQ8dtL8RvSodanfmrczm1
Ntt3o+eviEvZs4UCo7RXNqaNdd2ZnH9ll3R8T/E1DElWQFEphqivnhpWknZDWgck5IwLOTbxBJHD
kAt2H6SOPNyqrmrPbu73BxB2XiGXvtzdaGd+xokXKD+DmjeaHQr8VmX1M+KsmiQUC+dD7fWeuq92
zS7YmPvqJt3GnunWF/qL+WLtudu9wP4Vu+esKI9t7n9Wgx9A50NC/3tddpfSTJmj46YQ4+pKUlVo
ZIqjtZ0dpO0WLU9nFrMzO2BdFf368pbEVlRMHTWwVe2qqIC0oqk+HzDTJVHPXTxj3VnMnWK6S1AE
OjPcqsH2XyttHZ9D9E4kWVuTqeoMqTq1LudD7wUbBAocw9M2gX0FCsf7+Yity2THmX0faYUpaMSk
RZaMxeTy5N3xUOS/c6lzVOkcDlw69Q2/j7R6PGWaVkWxWDAnh4qWP12oTupF7uQgCOs23vMFMvmb
/kyF+VSc4glLQwPJVKLVKoCUAH+FImHQo6tgvyAUX6KFH5wpba5cC/97vRTLOhZl+KBrE7k+qWKM
eCe+4mbyJxdVBDfwK2/w9r9SF4bMuf1xLF6uj4D1bbzVfpyCLhSk8jieU7i8rjYIfNq4o5zdHl+1
y59GWj3Qh7kyOh5u/7Vq14KNhwThjucGwyXO2YmdOtvfJ7bajp1m5I05jMfh5k3jd67oUKP0gLy4
RBY33YFjdDSncTLnf3EOaAgca0ZUANdcCFOKK5TH+/kQkCSGpeji2DXTYdORHP95pNMH4dtQqzly
U5aFGrXzgbxxw33tZP6w1a6KbbUNL5SN7CceNlfPysPP4yrHvf7PUn4bd3UAeYHRPuqYopH8yuLy
Qlf3aCyA0H8w9celVH0rb1wZZnoCvXjudGi6qVNr+i6OIgot6Q5DdN6w6aEms1LS2Ufzh3dNfivT
1M2bjyijHlN8TtNWK64M2ZPotC2F7g6YK5nt4qoo4f48pZOn+z8zMlY1fhBW0ozI73wopIZ8D7eF
43skPdcxOhEjNZEorCEzeKzwr5IdrHZx7JH05YC6P0ZIqT8Mw0Gq3lGC/3+fECYnukrLQrQUOEks
4bdOwggDwjBQbz3obYVdu4FrhnGQ1cefP9uJjXBsuekWgUtTZW11ppNk6OtWEeeDxFN06pBPOdN7
P3V/aaJFJ4TrEhjB+jQRm7KZ2/SYIiyu8NzeUn/2Fg+tw8dz1IWzY62O01EHA31+7TjW5IqP8iPd
BE9023vp7Fgn9ttf01qdoFEEa96oTKuIbrC2e6v1X8HQvvy8Ol/OwKtzqkkm24CEwxKhyvy9CQIM
mMxKmqbDiLFSmByfMlLyy5R6p9GtJ/Q/2/g2iDCmQUqsrAK7aHHqoQZpmjcVcBBE7rHySW6j5EEA
X2Tll1b0Ns2/ptrN6/mAkCZtjJyqnrXYoyF4laTvFXXYa3npTngMoOMWA+dJoYNZ5b2l61uKsls9
0ew5XXxl7K6HzJ8DYxs28/HlhE0PdQLqj7swJy4UPTaByiZKZX+KNAColmbXQaFDyTgXs08lxHyp
YxLKGwTuxGrpoyJSxAhL4EMq1HYTGQdEeWMHOwo3nHBKMz8RBtwIPNLsHlVq7VgxTTPXSICdNEJ5
01WyPYfCW9/iqxZQJPx5IY+7Yb2OsqoZ9MEsyZLF1SV9fB8hF5vwRnJwcbI/X68ez36BE4mA9n2M
1VGOe60RF5y+Dk9vgn092ReVndh/fp7Hqezmr0FWn1nqWyxmRwZ5eXt/CL3P54t9ZN+HJDZnBlLO
fLHV+YK9LCqRFTObl7fYvttsNhePf37/PMgXkPiHZfnqWn2LsTl80JFa1XyoXAwJNtGOvzp4xNiq
g5amJ9h04UlyVLfbN166o+/uK05i/0r9aiO4wZmIfzJ8fVvBr//+7efMqL61CjJbxweu/RDaSE6R
Wj2Czvz//LqS/Hdcicni1AnW4eFAS9Zu7YUvTLHK3hfOmW983BA/feLjOn+bk4pNXN0PEZnGYrmz
dW1kL/WIUGv2rqLzvWx+XtHjHv93NIIlfSpO25p2gmID4rU1r/OiajfVUvgldhwKStyBfpfN56Lz
yVOtgZsTdQlM2/op2DQJyv+KSUnCsEXHsFP7KbVfNLv3Opfc38923QVVAbflC7fO+7XIjno37N+a
K/i1Z9jvD5NtOZaj2p092LEzOACRvOKpd3sXLVYkxv5oe2HT2KL9R3Af788c5pNLox8hcZpOo/sr
pH5bGsy+IkmmfoYzwatuUAtVooEgiJJ7L7/HlYZPRDCd2Xlfupj/rNAxdQJuo5LXrAJIg7ljblXs
B9ytNho2s4n0FCnJlVK8iNbnhCJ+SslUlbC0UDUPXW47W7Bwy66Ru7dNdY/Rjmt1VBdN0n/pSTVx
P5F2wvhRJHfpNLxaUYACnX4IpOF9xD2ivacSIC67Mh49lHLtBInyn/fcqXcRcf0/U1qFKkUvx7GN
CVWd+/J+/XB382raj/dnztEX8PufD2eAzwRGAZpiLTgqxbJgaLPBBaeatqokm5gNgs6p20wLbgBD
f12r5U5LhYt6xhk1ND80mluqkR7M4FbofKyG0+gdtBPOqsVO5i3TSvpFNiOb30d0Hqer0AocZFZ9
qXtbLGrzxXgTNrJXY2DYhzia5NLdmS+nnjiuzIbk9r8O7CoMRZbaFOEwz4fSE53JbZ3IzZ0P3a7s
q87ZnksPv5Dn60/InpNU2RRB6BgrzCHi+X3biuRsSOhnO55be8WfyRQprXrRLruY3NnDuG9zjPft
S/cH30vr1rwW3dpP/XOM8pNX6fdfs5o8XhGl0Sz8mqfBpWy3QTOY1OAG9IZT+pXzvzjsGp4G4Cq1
I6JltUnR1sU7MaC4g0mZnyXgvyZHrB/H8tEQG782z/FG/kH7Uk3Svg1orh5krSDjMD5RbkntA2Xa
d4nJ4R9mf7wmduSF/s9b6dSLluEMyUJtmxfaOvKrZKHt2PCSDnGjCuk4JDvkfqnoLyTFum8hMYUh
mq9CJUd73h/wMuhr0DntLkp3iOaJ3UbPAk9HFaIM6aKI9RX9j2dlrO4sUbD1TL81i8i1hE8Md1GD
wb/aEF6spqTgmlwYSuwFaMX/PKlT5QGcHP5z5vW/L88wr5Wpy4XpUAo6loGJPQiDJ9Ga6ukgYeuz
PYrSh5ns59anGUyQLHQ0XmZMz5AiJ3TiF2Iv1Tk07T+oruPSfv9Zq0zToHmr4loxHVjY2q52b7Jz
jQ+NHfmfg/3xrNq6XVB83l9Ftvhuub/P8Q9Pvb1wZsDxkV+hiOtHayqLc2RKxXQIknu9/sThjO7O
mah+KjRRKwT4IfP+Ntfhtg0SacIhdQSWd3fscs7YCP28ul8Mp3U4+j7EanUjKoU4HFnjIVGeFAEU
G0WSwAyRBf89GIKvjtsGpKg0STZW7Qj46043T55Mj7W39lWq233+K5GR8R4SZE3ycS9VsqsGyTYp
ezQjrjTs7+picWb6kF2FQzb42YrOmhXcWzPGosImGwWagIjkx92ZyZ3KLUDFUCXhRBJr16E2TYZE
kQLmRl0h5iFZkoRVxY1gLraOilJqLGeEjv5B7B135fchV/E0SsBYpCX4oXkfb+u9th1ulGf1Rrla
bq3b7K6+mXfyVtiVh+VavivPFJdPbpdv812luWS5hWyBITiozVOGkTE8X+/n7XJy09PCMGQAm7q2
JpYi5iEas6GPB527WdZoNx9Ft6ZzSssnDzdX5P+Ms1q5BGdkNdUUxsHtzChEb0ikvZGDScWiVoot
f1gkP8/VTa+PN5LSoMqcIYR3bPorYKAbt68w/8YrMV8kPBPkz7ZMt12DUbne+maWubP2y5DFbYFH
+M9f6Hhe/jlP3375agPoloKgx/ELpQBNcxAbJbL2rR45USGeGer0cv/nI62W2wgx7VNyYzxM7WU+
POTtOdGrk2/B78tw/AXfknNRbQyrFbXxINKoB1nj6GKOS+FeTQCQtKEDPtXGQ8wWG6BR4pmX6Lkv
uSo7gWqPQu6S8XA0M4np3w915c/yTRZ9/rxkp9qpGpVBeNdYlZCYrKaZ6ng8A8zhhvPAvWwiZ+Il
xCuIVAGze/vzuSEdSv3/i8f2cTf8s1u+jbyao8wtHwk54FnNNuyGDOw4suq+Hl9bv3+e5cnd8m2o
VaAf9AIX3ZiH1ox0OaCFyOmWyjqzZicTru+fcnUr69DLg7HnUz49aTTGrykB3X08k+LYQNnOhPev
AsFPX2/1jBNBVuRQQ6ZD548OPvRfLZnC/vV/U6w49ahXiO1HqKVC6rqemFqWoSkCcH2yKMwYlq+I
H+OEed9il8fXAi5Lj4KhOAXOgenZqsyXTOI/U/02/Gqqajfi9mKN9JgRhpul2U2aEELxRRJiwBN/
ZgbNSxGfLNKzjvCWoJOahDe64stVZ2vh/ZKVV1P6Zg1QN1rN1RJMXXCVa3rdL1pklQLsM4T9ctSF
BzCT/mm18k6ScKOeM7w6Ay+QDM9sS3D8ILiwG7TwI++DwpGkq7TDGbgo/ToYKGfKuOIUB7DpTjZg
+gyrFwELUH0XkTLiejPZ6QIJ3fi19IodijdCDhwQM6KoKeywlfAaKTazRWosRNuuuOqKwZ2E9iIL
5x1olh1qf/YiuGb3aGkLWou/yxLba/GiqMCXJ89B8DAPEGaW1sv0q0CNqVS//3yMTt2AR44dLD5Z
VeW1FHiKNkQwNAYdEe2Q42Mw3UjF/2YIGiIqf+Jr/I9kZgvuHzPBBQ0ryQm63M+zu1iQzxzVU/EA
Fsr/jLIKemA6lqbBF/tA7ukk+OugT3vmgH4puqx37fcxVuENxfr/HiNg69Tmq1CnF3F4K40tix3e
ljWU19oJmytLSZFtTLzI/BzTDEftyQtM/KLiwgslCEsPSQbAsbiM5YcKu0j8B7MR69qHOQHExhvD
EOPDlEyeIIS46hU7vK2uw3inm1uQh1k0b9tQuBRwcJ4Nw45N3OpVnrjLfh5U3FEfc/LDwOicVrxt
xJefN4x06h4zIUtSshaBT6wZp+ls9rmeBuyYW0DVF/XeeK+uh+0HBbZdezPfT5eFI/g/D3qqKGhC
tEVvFYYTpci/L25KyqY2ygJjBjcJNM3qmYcKU59nH5PyJLn5ebjTN+i38LR62JNV6fk80yJSeGQr
W2Wb+aVzh/uSA5qWYnXjQPY4BHfn0CInP+63sLx+4CNlPupTCtuBJATLqUdTuVXEK6ypuL2f612g
THaRP4N5O1dSPnV8vg+8ylDx7Khh2TLjJJPwPseJCRTmuc8qn0oPKEtBfhWPdMTVZ1UToTTHTJkO
9Dkw4naoy8x24cz22b7NqbCGS7shkiHQ6FtXLqo50Qr8jaZD4y6+YC9+8RA5uIjuGk/0NQcEv/e/
6jR8H3M1O7lWISy3jPkE3NWJqTwNzuL8uh/PhKHTu5OKDHUnUabou1qrURpw5ZXr6WD23aMewjPK
ZVdCL7ZcyEukYFN0hWMCW8vMzxoTgbwZsYZ61Y8+qWNt3JDT35VHt2MrvLKCP2fOzlcAWEdJeoYw
38ktQNGtouTSiVG/WKAGGokaAsWcsLlLx7dcuo4yB+VQyifle9H4fbiVgpuservV7EDcK+bjXOz7
+CqrnqTwTYGK0MsJP9Ie+BtWy2jLizakhXD+k4095+BXdnwhtSEmWK9T54hYQ2vppq03SYjdsYVo
K14qsdm7aFn1jRP+KYdD3DzoIW3UAH/WCspHdjnNODNemNY+am4lDZyWK1UQfqilX4rLZaYduvmz
a7aV6kvCq57ex8uN0Lax34wvtRnvQuyPLam+EcL0elQjDzc+R9ctCr4XqHEaRnqr0YgAbz7XvvzQ
6K/zeJ0k2GB6kHGt5F4z37rmotGhdTyLD5kxeknTYG6p++YMwsmiMBHszEj1rOaX0d3FFI0VyhDT
JUp2Kp7bkx8Bjm7dXL9MJqoZiunSI7DxHnWywGlp1YfvFb7UEZS5uHsYu4MqsQu8uLrhI87VRT3e
LT3BO7wRi/uluKiDnShc4e0a5hgjXs/1fVzvsuxCjwR3hJczmfgp72QwUYmX1Amp03Uqh/bSPKYq
xJLfBWiWLLlYinvMf926onoCP7f9HZleujhUrXF1NK6MRHqZpeIt0p+jcXBa4Zb5q/3vnzfjqTAA
qV+BAy3RKVZXSQHOPc0kZkBy0uDexL1Z1Wh9QPz8eZRTuTTaCzDhqJPK+leJ/NuzMhqUROokBRAc
Bwyt7NCegeoYYQz98ggEj87M6uSrRJWMYymYCxGS4t/XYdhjMzu0lIFlZS+PhE8FNL/wKAiGs2B0
lecNEorFRsNpLoknD7akKwaDUyRPaeD+PPfjUOvDTtpomajBGpz31TtCwKAuFQJKxIEZcDJFN1Zu
pym0KYV4YzNzFBKsN88BOI/r9s+ouNKDFUVEA1PBvz+AQTWlHuNmPqiz7OZZvgWfcmZRZeXUGMCO
wCMTy6R1I3JOtVzPasYYXM1vnWELEPqQuO0mvjV33R77gOvZxYf8sm6d8iD41sW5+tcxq/lnlkd8
NpsXMt5aGm4RUysX5GA+mAaaPwZlt2dp2YWY/SZJtUvvf17Jc6OtzspsZpXQC4ymfMzac186mjlu
wgep1nwDyuvPg508MhoaGJIkIyGyLlFwbycJ/Dfae/6RmYEJswsYTjpXDj5Z7Fe/jbPaKKkU6Gp6
RBSVmuiEMKb0eIf5OxgEwZOSrQbbTmSXTuBbJiegSsGteG4jndysYIxNLkPsp63jRvsWHsIRbV6z
i5ZD8WG+6RrIThrYqZc7d8/KBlE2u/eFp6TYwmb/4N5yZH5E4NBarM5mDqcSMLRsdO2op6JycP7+
KcD55EnqBVBK0ib0STON8jq6jx/k5Uqf/T85Eq9n4sPJFuu3IdcZrUC9TVdFhnzq6UfG2b5+ih7i
K/22e4FfutwXH/PG2j7hD09CGG++uItO63+kF9PsNTSbSrsQvOguse/PiWl9PRv+OWA63l0ibwqF
IPb35zCXqVA7MV0O0a660F6mC8kt3MQHNODJfrujBkK2iHgFC/Lz9j95L30beLUOsrHMkF3D5ZAY
b1OxbBNN2swTfNafhzmZKWogo+jnWKQMXxfJt60nW2KA3TCQFOEgbvRNs8Py2T9OMd0ooV0d8FD2
x522L334cJufBz/FY9C+D76q0IWaKaW9+d9AoOKicutDu61cvEO9dlM+Wp6+G/1lL90qwGQI49fn
XlMQnE9EUA0WA5BPFfyKsuqXGnrRdm0Pr0BvPpR+srPmdpF1fzLyuz6fnDCr4RbFLgZ8To0nfag2
gDUqHY5//EDpjPywdypqPcatkb21Oj1BNYco1h2wC9qYc+xlSnGt5h9pxcUwdj6Vcu+Y4RTatm0v
UvMNmAscht94Hw/5uIMyB5gPEaP2QhIv5ODZKC/q/M+gLhiVX036rq6fG1qN8oSX60LMb4Ndr2hO
Z3x0IjBFId0ePYCnvty2VniY8twNwz9YxSE+IdAzQBSzsWz0ml01+yWHbxPWsAq53zi1Th6nvhWO
V50+7TLtopVvSjQy1MhXF3Mb1VdRucP19RURxy1NJnvs4Y/2wC+vTNJEqNqzLZXtQ6EOLqA7jDVH
PyheDcWDbiYPz4D0cA+W8Ng8WHMAy9fwYxLC/mKqMTCjodGnlp3OO6XYW2pmN3XidDBIE+GhtISb
vIfqMsVOhIHmKCU7XMjtSYYeiyu2V0GcCKBSSrY0UnCAF9ybb5NeOXWTeWan2byEfAyK3GKI7VlJ
tlkr2Bho36cjktuzts0ryOCV4uBE7fbKseD/a0ihV1/my6EsH4PEt+Z3JZe8KYpuVfOPFX2ocuRW
I/pZcoVYzgJQk7yxUHim1E5fbzqjck3N+KwUnjDm5InYwBaDuOsEmAmF4mVG4S2pZncDNuPH9F/P
b0zQAEMIj2CY/LEM7pJF5uob7SJTbN7ePBGEJ5xkHXUqt5Z4XYd3WCa7E23YSbiP5swVaRFl3WOo
3nVxbDdz+Nirf4pq3i14TFv64JQkBkpS+HlfeKmVbCeZWyTVPNxhH3pDpfDIwoivQhDvAxhvOP16
jTaRq/5JystWug2a3+j0bsRWvk0M8Uzr91R2ASLKJEGG2kQL8+9Q24tJpAhSNx9Guh6p+pJqt7Pa
uvTA4O7RYJ+C3c/h52SSrOnkpSoCbAgtrM5+p2ZjsaTSESuh2S81YDHY9zvD+4CMayPwsjvXQf9K
WtbXyfcRV+/yvIn5FSXIGxg4rmXja+5i8WV/TM7sym7qt9szUzyVWXwf8Bj+voX3oaUNiF4Cd+uR
tfeOBeVt5H68hjR3wGycuclP3Vmk+EdcHmUHmkt/D6YHYYCdNbOL0206J06gPx1tmH+eElvhVMi2
2CYytQ3ZEFcZW9lFfVpFA3BzEsNIXmiVPTRKcD+r2IAItRtLOZRRwc+M67paLtr6w0h/hbCg5Ux3
jXKAH/0QxWA8Tck1GsENFw0bdcvGsjUqbxeJjGK5QhbADrtX/DNcRYudqThYQo7NduH1+nPFY1TR
8Wq3EG6SasiogdtAyTCH3omNe2tA8qjZGRElMhGlbOsXhgouwpB/smI8mO1Ol56b5HXinimXnRbv
0LHi5X0zZLDya+6X+ClYwCiWxY0WpfyrJ60a9oq42HFJrQM5AhymdmZvXCapa8h2rqquNIkwoq+C
4FWW0KcyAJVPThuYEFDHgFvt/5B2XruVG9G2/SICzOGVxbhzkLQlvRCKzKGYya8/k7q49m42jwj4
uA0DtrtVrGKxwlpzjZnazXCIlNt00+q0wihZM8gRZylfR2y6YGvl7Ei0HPcy2Xv0/BQnbkFHRtpo
mF3IDrqspm4N7SDDc7uhxckAAnVF/R76z0TYychVMsPVL7dSDJQGkzsC7xN5UI0OjuFhD/KVgqcD
mSW/RDUiAYkPJ5t3EGjz1NMZb5eh1yxFmZaPwjeaOV1yi+RXsbl02pcwQrvNNUYE57cIRcOYWEyB
tazET44hFFFtRs4JL7C7MDkkDQWFCZoHtTME0B2K9jJEvMFIgPHsa89i831nBMDqqT52Rt5m4KF4
Uao97SGQGFOLGpJyFfBa5YTRaVTqIjj9g3hiu8e8tpV2U4HTVSFK1WuvbA9iRviOJdwQR0Sao7PK
g0vykbTQsndPLHsO/HdB3JfdzaOxlSQRATRCb1B3L4Iull7yMkQhQIdEuYNrnAGXQT0aa+zDNYRy
CpPoCaoEWi2GCLD0DQWRFCbyoZVCBKvbgENpqbI35UnMEOSMaq+ithvXb7dl2F2NQqGx1bY8I1t1
O75lvoYzDBBjxVNevWryhdGuXKptSrWwakG8JUX2KorJJpRQRfs0yv2ZxUkkbXD5yXBYwbSr/FZv
8gexzvQQ3Eg/yDde3ThCyG895CBCxr9mGcXxvTk3gnwKWWGbaZwR8i3xuEvL53qJk7umeKQWH4UW
AdARv5uNd55wBVShSi41zUzcwwamRp4v3XYiYzCcsI+1yh4LIy2ehOJaBG8J9DR0ikM5mKk02meI
vWdXpbGa4MwwNz7bSd2hGq+ltxWSY5ld/X7DVUap3WSIMnEtp29+hTo9WHigqqIIdxEHSFZ/aXwe
ocCzx0DZw1ya2qHV0dc03W/ziyL6jxmu2GFi8qFR1wdJMlDcqxfAjAjGmD95sVmDVpLG8OUyhuIc
ahTV+yBUBHbKfXj1YKp9OwCwgjCMdgBtUQzg6oTPSiaI5cklNaIGBU0+SWNMT6SmqhsXV9sOzC4t
GFypiOy2rR5VptpyjQzZnHyuhm8cWZKg0kuIfAKKmtGqrEgtIaasxHqgehs+l0mgBgacgg0e51FR
63SgBQjO+3pbixZNa7NVBiRRD7EP5kjUOnKjuUUZH+pw00Ywqu8MRjTzPjFSzZBR2lENLInAMWPC
gWil6YEgN4CLAtwzKHKnuD75EGUE3iHVzLILLSxANWxrgVADz04XVVeNN206QkWDINQYWFiNvOCt
ygTS0ZBEQF8010YurLaLcazqDZWNQaHY+MkxbB+TCUMUunxgcirj8hxrjPLwDN3OpYDopcd8gjva
UUaGFaedgZT8YGbZDQk5UuSyDpMVnNyDR1iCG3WqumzUnKLkoxzdsEl1r9pw0RPN+J2qtqYfCpve
f2BqxFkVasGiUU45w+fsjsUwieU598K9gBhoLR2AIAV9tzGHDjIKOTHDLjiN6KnI+m7KORoOiWN1
jgBl5grP7qQXRoY2i2uNsPuI+vohhAJWQGXfrVWuIVPi3J7d6lp0ktx3A6/d8QAZrWyhixuoBqm+
pikcO/e51MYMCz6m41YKbAjGwA9RV1pYvlZp/zQxP1rBcN1nvQJFqxJfmlIG7At9qMPGHYC8aMZL
Vzz78N0WPP+FrWun9EO7yqiZ9BrpsO7BTbwjZRQaEPrDAioiMggKTf09tmt8g+lQOT+Q4bwiwV0H
siIovP88soDQEKRjg6HwJVb3im0wInWXxAZipytDshhKQFEhtJPIQKNsfnb2o/U4IlQXs1t+L9q1
qzjpq4D1WZcuybYnqcvrvJNmuoeaXtyCf3/jSxgH4L3+bXx2DpRR4lKGYQoWo6HaySm9aNboxtsU
ict+Czyc6ePGHVmB0ZLO4i1+1x0DBUggPTuDS2SvZWuXjqUTExIBFU4AvGUW3fAYtcH1EdhRvlGw
70KgHK/EFpbOorKAgVYQdkZ8dBa4KTo/CrUOmNaaOYbhp+gd5VXK3Vobs17ICbgiXIVe1P1NZL6Y
5gJA4u8vbikKeteNuftUgX05Kjg0AUg5iZhKb6UEmjSsgBWE693599YWb0T3zc3maFykbVwNaA4o
JLd1cdE/IqZ8ocZoRiasLazhVq30cHEqIGcvTbNB4PhZk6KY11IYQSyQ+B9gM5VjuhJJ+0nh/PWN
i+JUb4NEiCrNXhMSsmUlhGihMGDTiLAAzmooCVIsmcRbb4OYnhW+KVfco+sdbp5muElJ6ZxEPUXc
C1dw03eTJ/lD2WQm8sKmsKE77axs6AOOVqiCX4sGL86qfx93/sr9GBE5xPXh7lFBIkJBZ/U8XUKQ
8/d3/ZNk/WtY8OkBZMnir3lZRs4lY58yHLuF9JVAskGEqNE18ZOJXnJQo4qCtN1VpJd6OPjRM1dt
usY3NUQIeFiOlwCIherHGKN0pMaKRTs3Cs9RWpJ8RIiUB+nu98ddLPcBaFRDZEBQcJqf3frkUJbq
qEHOmCLixuDWI1RQfaWsGVa4EzAmTlpd8JiNqV34AEUxvaH5wVpV9dJ2gSJXkZcnybOszm64UevL
bKjiIQqjIc+vEGTtwe108X2QK6srRrBXV2bv0my4b3H6fO4u8ByThl5eoMVuCjQC9VcjYsd1K/vD
4od/38xsdMOqa0rKTaNr0rfClSxqp3vE2p3OEi1xF509M1pZoReXNgyhgjQDtsSftMBdz7Qwarwi
4wGpTTdq3piZso+hX8vVjQCDnt9nz0TT/3ufVwAIFrDNy+Bd/jmMVKOqwrY9lmoeWCCRsTOvRkVK
YpSIUYAWVULVKMSvZf6MdHmLsFqYaHsvfgpjXEZCj8AA2eDEhDQtwnseyD+UN5NW2sKsmCQT6hXY
LC/jgQ7T9M5TSJgLG78+ofQJwd8HNsr0Kn2rWOSw0p08ApHAKGaIz4lFvQEKr5DI+L3Di2ktlFr9
0+HZ/pfLnTzmyLYirt9tRms0CmvcxnilISnMzupN3DMtBCMOv7e7mBOFCEubNKMQzIuz5ZxpYYaF
oiB2G+28vWaFm+iKzqeotSyxR35Lqc6exGu3kx2A5RJ1pzAORawacBGc8lI9fv/9eRYn9oSghXhx
UhTNBUVw+i46PgUZujAqMz74jkwigyHUqE3N5ggCYcZaUdTSxAYbilOgmpX/pi83aRhh3wZ9OQZR
TMC9XnoWEcLlQQYc8zV+66IkGOuhIGFJRMhtfpQK86RshgZojNLArc1t9hSvuN0kFxWvd22zXgxg
3rUmzUKmwdimtZqitRop0gm9pR0u04wC2BLjyOzWyvV+1AHzXeq+wdl86rXS72EsO24bzGLByCxc
iI/5E31inMrsrdKdIqiqIRr+qTEUvNvO7h18fzvxiH+3xV1qCS51Sjtx6ENmrqWwVgdkWnjuVrGi
BimeQpqLr0w+Jye60aze8e0QR4TRrI7149qyuViioAjQqGLb5pEeny1lceppCeuDUIJyS/L+jqIe
1C9TRMSmAr//FLG+b222jvjpqPl1gf7xdr1rHzQrNREGJaxVH4ItqOfWf9nw7hucndZg+wjeUQEt
cISsyugJJj+VlUvW7+vC0rZ618pPVdPdayuFJo0Qn0XGPdgmKMRlMrOia9qCn7PrX5P331c1P9tG
MGUpMkWYhLD0SSTvsQm3MKe+3TwI/zSiXlmLNWo7wS/mQV5Zin8wCr+1PpuaapDlKs3R+qi9MQoI
9/lo1aii7BNcrP1nJrRFFlGI+vT70C5/Ene9nh2SeFCEmWhaI2CgZbP7ypa27RbJpU38wOAMnT32
L7+3uPYyZ2ckhi8KqZnWCN8/oh7Pr/ZFevm/NTE7H5WiXwlajLFU+1rnUZbVhuc8Xkv6L+7a99Ny
Fo5I/GD0EiR7tyAZeshDXLwnbUsfVTdz+u/sgNBI+sHty320r1fGcPWtzZaVhimihoroYbfprWEf
XUtkorfxjtugBvZRvSQkvf0+pks3v/vOzpaWmOKCXlZYWlL/3AuvtPv6/ecvnkXuG5gtJVD1hQgk
oQHZlgm1czs4JhZkkpbnllvOjg5wDzGTPXw8rNqOrWCP6jvz92dY1FfcPcNcXwDWWVVSimfoLcXq
9jIZzNYqd57d2KFdgG4i2PGpvYyPwWa17elD+2UBmFP40yCM8TdeKXDdENK4+QYnTlMxq2f5ub0U
j/zairP4Rv8pFeHmahkIIDsftCG8UQ+aewnBZw2JodRpkNDgYs7UpEfN1xDQhac7wLxVmLtVWMCj
1v8Pt6Z/a1Y4bfbm6xg1vrKGO3SXbAD31tniiIIafeXdLo7vP92FBvDPvZ/tOyomKLwAc7Azx11x
rR79vWikO9HKzgXVmd3vDU5P/df7vGtvdhYKmzCHUALD22inJv/2EOcuAt4ZIOjsAFXO2VstrAnC
FiO5/w4lQoh/dlIYOcoIMRZXapZudhJ2R9RzOAA/n6RLhVO0stHsyCzt8BoB/Fo8NitX09/nFM/O
dpM6k2nm9eq4FYEeKZGMDF5/H9W1Bqb/f3cU8OEGEEY55orMHtv+KQ7WIi1rr222dwRhB/pyjQZy
mkDAEpnsiARIleqlBItMryIJKsV7+AL83q/FAM/9m5ttJoMAnglO69izXmWEnNODZL2jis+ACAC0
Shw9LBHVl6CInVnXP9UH/1m9ddt0Jb439e6vSQvQDbi5sgJo7mzS9m0pBUWCSRumGw853+a5ZD5/
7+lSVEaRRcRlFCi54Jj35xsUx9yrmhgdzYejPDxEMAOQC0cCHfr3dpb3yLuGZjtW0LO1l1F8C6i1
urTXFO4OOv/iOeq1cVUng/vLTVxZUxdn512Ts5VslDkUGnXoW8DCiCdyezAmfu/VIp/lbvjmAUdk
uYdMnuZJh1NHKJ6lChi60omQVWdUpOeDyka12jsornrLjWYqfWfKA9dZHOx4QqQF6+5NbUU39g9h
vEeFKlgJtREjwUnl2qWssg/AMBdXDg/LG+u/AzNHHfSjQhO2nF66WRi1kR9Es7wqTrWP7US3A4fd
cVibUqPYhyt3B0T6lua0gnqByZVlch6cTbiWa1VcySccpWyMfmcqUmyEBWu0yWvkwWKBfja8b/ND
QpQhsXjA1IME6iJtNwyjPjS5m0PHpgnvMdKZweSeUpRWngOfyL1V5cGPG9LXJg9FRqpIJsD9OpR/
DQM7iiyyg7ImyDkS2j5Q9qTFiSnRKyu3IJJ8ChC4lR176QfO4kA695ExjRPOYlNFD3x8FpADUI9H
rhJFpCE9CXGpJyDYV/FLF255vzFDFdUln3EP4XqWI+x8LLwbk0CakujVhFvXImDXZV3NXjimJ0W9
y7JNlYDzDpVC2+5Qb2369SVJCshpINdTfKLx4KmHiBYkj6N0UnJEDVT/MOUdixRSxODowao79UUz
ZpFMVZ9C/4DaQZ0bY7OqalNoXLHKUOkG6xa1dlTwOHqZMUdk6wsaQc8DAjn31AbqCUEgAqHJyvrF
L36Bdy97tgF2At9IgowzOV4KSEX+ll5CBwpN/UMhvAvpHgH23CMAtBrQ8xiAXazytlcn3GwTLJmm
FfGNIYVRP3fImdKT1wG5j/pnkUp6ySkYn6ew+f59ZVjsOUTBAtTgCCTOIw3hANys0peInbXPHWQR
8H1Y2aOmlfmvzeGuhdmCCu8yCGrhDbWVgG1X4oeePUlhpwtQOfLdyi7xg+r4qzENwnZgZFEXJ81e
ZNFCgTVWBRIeem2k+icKtfELsBb9ndPBDtG/YHaICBIqtkmm36BYwC/VkHHIKVDOD7K9HZiVUzmf
CYEphr521FraKfFYqFkB1E7g/kpZSoVflzX8UlssvsxLm9WmWo4rx6nF+tH7VmYbShx2bCZqKJSF
qJQIKFsRtgBgbeC8aCC5QMRtimiIe/59Ji0mv+9Kguf1SFpSC3BKw1GZmgOkjyKZDiKxUxHfrHXU
OLgwT7SjbUH+SzjprmFldkYfA5kL6bR/qtWuVfZh/VyJa0M6TZz5xLpvY7YdhHJdRHyKNgRdnW6a
JDnCbcNgjciEq5P9X4byrtJ59gIVrY99T8ILzM1pMHmCEGBuKxf2xbN2O6Tn9M4J9vR9pdmlU+xd
gfU8YtbGgZDy4AgBiF+7FYGw/Rib8Sa3v0SgIGq7uj5CB+Ogpsz4veWlVei+4dnoCj58HwofU4fF
8blmRT30V+5Vix/evyP6cwW6uwFQha3aUsSIcuNJQXKGpQLRIOL7vR+L0cD7jswWcfDxoP9N0JGO
RK639/YywCuc7hnFVjqUDmRbm9z1QVafwCuRvfYlLJ5e79ufBvqum1IAweI4fQqlIZ8nqnuGLB9Y
8iQ6UBfqUWNtQVtea+4Gdnbz4SjbS16BHpcAc8I4xgAy2Y3tnMgwHeCRPQ82/nHtlry4Yd/3c3bv
qZQm7oYA9y0IzgjdcIY8Ifpt34zNzkbO2ICNlzVMkgYdXjJbVCHb4m0to7p4qr5/itmlRMlp7slT
cCCSPgGt1mEerTPqtcWpulMkI08+o+Y70z7YEh4WzBsT3iKI5DSaGdJQunJ9yuHOLEOOJLR2B6ef
uoS13UbyLdE7lfElTdfCRWvf2Wwv7kQ42qohhq2ABVp3ZvPn3+e/MP2Av5bJu9kwW7hSOR9DfrrJ
C/2V06CUpk/xeBHqM0zQ9RQCJPYIMwy90N5bbZNXqK0QnIFBWUN4iPIcpGyqxyAytTD74OAAxnaa
yauxoTW1IcOMaUAiFafIftzI0mvU44yGDCPTQlOLIHeC2U4hikaRslCSunz8vW+LUZK7tz0P8wnp
6CPVjSWkNDpTwByje9i6ueIpRR6dMVHkYftEMFMr2auX4EsEJWtlF1pexGDtjRpjFUK22elm5PLY
HwoovJQWZoXtZ1A/eU2/shb/rPKzdyhPKBhI5mDGAwXhn2tISIW4Kat63ML8DEUTMMHR3ycLIByS
tiFOTSW2H/hFkU7/XF2/FnoIqZ6AUldUC7KKOltNIj4BEbDoEBzfVCaEona6SY79LSaCDVWOWdui
I61aRSzs7X80OltM/M6LUT2KRktEbQWrPpbH0IYrpCtbzTFdKYFZ+AT/aGw2unQMUfQKK2NooGHH
NkCVuqr9XEqI/9HG7DPPhVSmTI4OUbPeKdaUL26dGCk9UecI78CpEhpE8/fPY0m880ejs0/fV/mw
EEo0mu0QEthMxz5ACHDsw43JYtxg5Yy0tPjetzeXn1LYQAd+gIEENc/Q4l0XRnomjgaF25/QoAJi
eOhQU0mv3KjvhXHHKC+M9MGNOO+zcMh78mFSy7LlIcgggFNeEw6aeIYSplR1mtsilpDfB2jhcIXn
lRFKEAVVQwxr9llFngquA9BERfGQq7ueNdWQhKPVc04eu17u/t7c0nL1R3uzSdD6QkdzFu0Fux7s
9QrUNw8XHY18lVvtAlKWCQ4DKi4BgTNUM7xBIL3yBMsf8789ns0ILynDsmOmHhusDZMZLJrxpt5y
h/5SpPp4aDcIfhjBRH+xxQOD3yYcS0s1tZWhWCLY3g/FfOX2UYTx/x5EYV5lADRQKQer8lJ7TXJX
yc/85BwL+pfyoXpPAw+ZP7TKedRuMnh/92F6yNrqEHCA/SjBJIyH9r15Fpk3r4I9YFKZkecRTU2O
eWpJHgTqGT40fhNET5EETwTsV7+P68qwzlM+IN75bFcNWCNVwE1g4ztmtxZODL+3shR8+2PQZpuN
lueVwtfQIGCH1QUD/KMtxb0nxFddOJWVIRZyDY0QxS5QVa90cSmu/Ufjs3M0PCC1NO8njpcd7LRj
8InMOkU6fTiNB2kf7+CBs/OBX6KmvE92jf7GQey0WrW+EAP84ylmp+kaJGdvYNhJCYNKISxonlsj
YPDegwRVESgD7dpJCSojcKmOzALPcwgczpwsosDXeRgFfc1eaPHdKywMX36i4OxsEZG8rGNGoYWS
VnziRJSiesdIktZe/fRT/joB3LUyWzpGpiw1yjdTRTygF7YGYhIirtsWNgaB/o3o4d4z1VUdylrf
ZssF14rc6GvoW9y/NZjPYdwgGL0W6lt8p//27ScMd3dDGrwqHVgN2xRndbZyCz7qExx5jckigLWQ
89+Lt9QCyRohvs5Z1f1OH80vI/sj/LlrXfEYjw86tF6ZgzkiNVMiV1tuW4eSVwEALIobf4f8sYgY
Vai3BmcVrmzD98AZ7IZ4NkjuOur296zrWeEudLV9Z6EKjiDLfZgulm/5lO62g71y4i8rC8L01n97
9tmCwKoqvLWnuccdf07AVu3yZmoCQGVwdnAILv3ThCSDRGwlGL90q5Yh7Pv/s/7n6HE3aiGTVi2A
0dOtuofIUXJEU7HyM7UZU5lO3S/VgwDxumIUBuM2q29t8cgG/SrP4wlgUDX76DI/ZKIxwkkjHisS
0ZxUSriy4C0Fz9DFf9uYfXJgBo0QRaOLgSvano2CMwxrSpRDY8WuaJWkc3zrrGGnXnmry9+6AuMt
AUJGuF7+eSypgAUbJN6flnlACgCFGB11utHYHy+Pgcm4uLyf1pb3xS9dBQcFimDorOdJdc1vwiIT
JuKGdImEx6h/lKn9e7+WbzGwr4T+ikXgbp47ij0+byNPQ1X0TzByM/kPhGZkAZwARehITgy5+aS2
g82aGcJSEEYGgvKfpmcfStbDZrZQATuZgkAjShDSTWUHCEnAwX6rIn+wEsNfisH80eBstwRqTUqi
qUF47Zq19XwETR/gWA2izco4sPp5jay3ZO+DFlEHDkcoTvtLkSpkYpNxYjgd7XrEXuCWtQ83FPeM
3sFuYXy1TmqLsC+siXyrIWYatgnCvuC4QQanGWsKxv/lZf/zOHPJKqTffDY2wRQvTXFa6aaL+QvU
C4d647vRgTdYHDKbreLGt/ZlLfu9fPPRuIlnD9igMrdKHWAMUcOqZPqEEAQzRv3r6wMWUY/XtQj7
9B7/WoHvGprtkFEqDJkglYiucCeJv0b0hfdQ9Yr6zG6I9mXwxcCsHrzZsrUbwQ1Xd4Dp5//S/nzv
zP0xVLzup6OTjxLsrpFaGbEh4cMy4ExgJvqhJIGJUruVLWD5m4KVngLMGPT980oCdZS1NkxTSET2
rN1ApkIJ1ByY4pVVGYzd2slKHQg8bhc367s2Z8c/sROzNMmzcauhn6CvpzbCT01sMjsu1wFn6V+A
56gtKh1Ej2StXuCkDGO4Xq86XW7NvLJ89SREBg+PosBhAoKIltgYifCWUzvZhU7e7Wm8kVVDQYJE
sxuQW0BE8e04tDTs/iL+I0gxOjiG3IfkEy93oshsAqLIhAk+S25be58wFmLe1WhbRUYDkM9jxOsB
D5bJLtUe4FVffVOAkRUobE1cTUAaANbjsxQfQf3ozP7Ycc9FZbLITsOk45smB6T/JJQ7SK4QHaPQ
EhGyS1W9YkK9BqO5OXT1LlFJy6B3Ogr6UW+LEun2FEk2au5Vk4PKpG9OmacXzUEZ9bLYJLLZCKU9
5o3NjBaNeIi0hdLQzr7AOmIPRTuX79qn4VsRWkv5ziSTf64BS2Y+cIkvhl0iX2Q/cykPsByRxsHl
yg9FAxU63wGNhX8q3y0qWrCyRJvo1IHfnpJKNUZXuUBeSelJkj9Y/LGUN8saPpykfKC+nqA+gLmo
mWBn0ltx4s+NHcGqBhXsD1HuTIgEcH8yWKbroNAUYM9UrwIOXmCGweWBmijSofK1qT7V9ggwBP5c
BB4kTIt1IBPTCx6sO0CMFuB6DcT7Awr7emT+C1OrtlnmIhAK5ksKwkD61XWaoSnPfSfoMb/zAT8b
JZv7jgusXB7APdSSPrkcWlTCv1cWuxNjooDMQsAT2KF2U8vMDlWd/H5UiN+eO/oad5A574bg3FZ2
WTuoNkZBQsIbiDqHo1kyToeycj29+FZbP4++maB8HaXkLz6S7+BQByh1N7oLWBg3qh4jjkxPQO0s
NcXn/rUNSMmY3UmqDyjPBr4y5CnmupN0hpK5HJZ28ajhz0gmFQ3p5gUZielBxFk3tRRNz99DyE9G
EwXmfux0Fy3QeQ7qYVgc8q2r9lbtoUAcYEqDOSTItqNUGPmg3JV7p9ccv3rKMIPiTYVOX2DBVJUf
HkzRUQqeEG1Xe3qef8b5BqSNZhNuYYY6ZE8xAEqAhTNPnrfveyPP9qp4LKg7ej7gD+cKvokqCvMJ
n+pRbGf5LkBlMKe36hPMH6UbtBDBs4zCB2oPqRF9VJj8PmHgfDmafEA6UClAD4E7u3f0z2VDgsqA
Kf1AwXs0gOsopIsGIkJtA4KJf2X8i2SBnhmAvRHZBcrNfatpTfkteY5R96m4HdAansN/T0X9p7QN
4C+P0dD9m/aOUCEi44pE4LzqaVd5NPsWnxNewk6qHipQkDLCI8n9mXeuh3cNh6XnEXURFIyffTk9
MEEDwXPLfRaVM/a291SGFjNg+Ctuk34lrhLarEIQvIs/J5b1gIJ2mEp+4WuRartGnkXY5v4VmCqs
F5723eEHgNnjqMEXNDQkDz57VPdUKJSSdEAU2tDi8wb4BIKqf3gG8YHFsAexes2wGWMFl/Zgc0Bv
BNW6Wtk0JRRaFA28wQNtCRRQmEBdcywqwkD9gt/DISlIPAslcpoJqmvDgBMAcVvsjqNbtbrSGiCN
kSra9fwZ+gIJfiTpWVAhDz1W3TaP4Lbhxmf/I1KBtNpXSBwJWAJsaae0Fh6jaDaRbwilK2GlT9wW
ce6tKhC1AKYK5BE9y6Ci0aXBGaKDGNuR/OkVAwCX2xaBIIhlcB+mtxLlp1gFqudEMJrHPsXyQ0Ch
bwZoKxxBITlvsRBSqrr8pko6Vhn2Sx4ItwWEZPpzt/azeUqhOxkBFzHxXNqR3WvJnnImmCHZ8KQg
W4L99l3Z+jZIda1VC6Dn6ljxmOyRRa3rt6gY5bHJiAgevSMyevvRKWaASns4xOeb+C045pjWsaP5
JOhJV5tZvBEVO41sTrnKgl7nTq1Z4JeDATLyxuh4PBkeKbj43VUpL2m/CRk9Fr/kGDY3cPFShxPV
HlvoVYRtfGF29S1/gIaV4DfGeB7OQuisx2FhePaEUyUaRUDkaMsGm0rsgcUwpYt6bm/B58Bvae+U
n2ND8LFDSWl0sWwwPngOg0SyGnaqBSY6GGJiEEP3hBKcsjFwoyKdlOsjFoBaQ8geLI+clcxw2h8A
qeAElPz5GcgjeKl42qTBUiijUAgM2ibEosH3Os9vyzLW2/hLoeFBRHFfqKEYVz6P8DoRW4/AoAob
8VvS22INrEQD+5ueO6aDUcG+DKddMxKvVAZN4yOMn9poB2MCz7/69S70zh6YPFA1KZ45NAdgxor4
wKt2ChoAEsEotcFRZqRWywJdYpJGOrTMPh0a4gOKmGCdqLSdONbGqB1oAuUhNka8mR7B0z77VvmX
kXvnvRdVtVvvZfBeuOY7wf9TOHuieoV5uxmSU+yZqQJ23YcI6+tik/MIfvqfOJgEbGN4eDZeRbW0
Zqb+MUf1fB9CLoPPC7xxDxZJSZ4anPoIQqLlM9SJsQsr3ldVhHqPOu4GdGH1YfT2IKTtgwGimhih
5jhzxwbOTiKetLPHPrc1FBHhhAYz+syui4TkYueKIjaT9yEHhQsclbEpriU+kCzDsbJ/75jKBabS
rDHO2PUZgDso67DASSAD5oLuAb5RSjpVsnvAl4ZEdsvmy0PfkZ/TlfCYCNqWa7taRwQTmB24eiFI
yYgSEaBrK9kHwYt1YNp0j5F3WniSxKPCnlLURyu0JgqjQgCZkiAU97jGHYOKcdRa0aPhwQNAOImw
EdU7CfOgSziD6d2SgcVDhI6gmDstPss+xlkgsYGUJOqoGhLYBwOMBBNsu76HKjaISDOgKGSm0zlg
kssks7jm2HbIB8FLCjYJThF/JJxIxEje0BKuqVTVO/j88F5KcuE1hK5eSHJdaeBNwTfgHGGvlSgR
yl2MPmvpm5h9Z3lntA1vKypmzAhQT/gDCVYS3qzgl8HjdCI3D0IVOlrzGtRHLdtGwAGJKUei/upH
6htNC+gNJ5pfZCRqZPKlahXxU8znRticWZHeQqV9GzSEYDRm3xc+Dwq0CgUZ1jlsBF6JSAybkNDn
XvgMugDGf/IFBcAjdL/ZCxD4BT7wpqlngbg3jrHu+7EVw1g0xw1mRP0Seg4jOUL7YJPjD/IgtYg0
sOXSMxn/lqd010ZmHB9GhH+Y1yw4d8ALhpBBlmkK6BI2T25D2fJYaW7Pq0f4I5uQrOI9PhWYwEn5
yAe3AH1uu0e5UuzBQ2zbrwxJfg7wkfJBZmpQicgto3tCYYwZB5R4bAf44Z6IXZW1WTArqwPPDGSY
/gP3qPxcxTgnVlVSQPLoa7DG9PPHUHjNSlRAh3rFQsfKfEM+q+f0zDFHpX9tis9a2gS106QlAszn
wv8oZEQLomuu+JbMuSB4MdxXryjbYFoA230Bg6qqzWAQ/aQEW07ZlzCOloQnhkfwUOh0sfzUvI06
XqDLjECgFpldoWyS9swgqVHEJK9EnY1ASRu6j1GEPqVDpQbwWIzMGR3qeeONULwM0UnkcZvgYCOR
vjcN1ggq6kz/3Y8HPnpquVML57aO6YwQVYqJ3/8PaeexHTmSpelXqZN71MCg0aezFg64VtRkxAaH
ZJDQWuPp50NUTSfDix3sM72KZFKYQ9i1K36xLVTSw4DQZR9NPXLTCMLiWN93XbJQiXle9yPxTxXw
UX3E3R0DNutYx/SdciB5Alttulz5LIYa4cFSx7dNri1LnZR7zgN5AuMQHpr2YYhuUtzhk4NAo2nY
B0PIlp+fRUv88tCSlx4KSNjiearJtA/ZhNbVlTbcx9K3vHoNpJc8XAt/n1SPhvhWGoJE4FgJsarK
bz00wdm6eywxh0FARXmTKwYcrfZW+8EmDfxtyV1TGloMOsk6KbMRSfuqefY7VKIqbVEnIOBle2Nx
V/SAXoRhbrGaOqS4d01oX5VTebYtYCLovm7HJNg2KlgZfWunZ1ttFzKvoB8O7BmOZzSxpF53FEQ2
Q8JkTOjoSZQn86YcGaChUVZ9z4OtHY3LVnSrObKPCTu4r045khKtEmxykzZ68B57+6Ddl+P3UX6K
wr0+PiQoYErktrUfrf3iLY2u++E4UKhEqEsNqqNi6RERz3vuB9iKdtz15EBKE2PhWLgmkWv0fkQa
pSOKnIX2UsTH1gfQmee7Br0IWwO/3B/RNh20c4hZSb6Neqad6VlrxWIUClShc8Jsxxh3Akm7UW2P
mDFuciz7lD5wR2DIZhS4Ip/AGYw055sSu0XMzvP6piCpausGXz6alVP80gzlZmiXpmjJixGn8MpD
2vcLRXu1c/IXQRMMgcvK/BZg7xaGIUY7aF+o0lLxnsfhXc4wK1deFbG1BWmmdoQMc1IpXDSgFXjE
75oatENBtlLkjqWtezta9U2DSdDgRMkehDwg5ZGjhPGl8ViqwaorUa3yfhh0AhLS1VxjRxUPRrnL
8ofWDDYTBYlcak5V5+d+Rmo3aEN6p8IL1h11RNdgF6/YTljQXjeaW8sMFjbNgEAoTklJOzX9RknK
lZE0S5ns8Vgjf1qpYmnRdIgaLKfJFaZgTYfIDjjbx/A+6CZXsndxe9RHNg2SqEN8bIZ7uz/Z6aap
4W9irJRgfibEA6RZNBAo9iN1Rb0Xq90hnDxXiwCN1tKBWtpfACTeSgPN/tJaDkjpG5lF1amuYml0
S017aqmoUnodkob4WTjiHhXNSHHEnswraURqK1p59ZVWxlvDbJ60PnfzSN37JPBeXzt2e1BH0GPp
61isSY6KsYGBYDpBfx46lF04DlsKZTMrKba6qzpP9+YsAWurSynCMMLAgBU8/jTcDGmwRliP5cWu
08yNVk67aazOuX4VVOJK07O1VKoLuWl3caZR81DsMo4hC2H2BzSDLlMwuCVSYoMB6yslOZoAZKOx
myuRq3U7iWgbzXNYVaaTILuqt0lC4TRSfdVaZD6lcQwxgE6tYGNP3KdWOFZnOXU70NaxKDnhC5OM
RCJz4zKBp5ztNJEth0ba9aH3MPTBk9n3bt0ljhaj98fz1znRRW6i1Kds/Q65rZFopGIBabgJ9qw1
XI646M65inEo6U9Efje1xA80IlV1gD0jP9hS+dSTHHRmTlNmWjQpweipVklTw3QhRL80xnpjzpj8
9iHIK4wz90UsoUCH9q70mPB/1K7hxf2mEKHKZO01D00e7pKk+6bau2HcJuJRktSlLu1spCwVvAkN
lchyX3vxzm5Npw9eI3oaiLQtOVlQ77c3+bhqzLOpUh5OcM80a6nEKjVo5thxsZh8edNRVKc+8Fcb
9eYQ6nFfnkZCjdrXm1bv3EDRFgwzNpOK7xbileWIOF3rlLwrevpm+STFk7mew4Au0wrL44j6NR4e
W/Q+/RpeMSxC71YvhWMmzTHVgqs+qFzLeMrKtVXMoRCVgTFbt7W6zvOK3Ea/xmDMQ+U5qcniUkVZ
FVN3VP0zD2/hT8QTbg6SfYtO9VceNZUoTlU9uLL8PQcgJkVDTq08O3H/MEMEGAcILZh+5Eq46rKO
PkOy662eq8cYTe76Q6WQ5inWpvMIIWO8zHiIxXSf5aRq9bTS+9vEUpZ+/tpk0y2p2a0MJbNGcm2I
IXVI3NVVNLPSYlNeyJ1YZcPWQziwSwZH77epWS+Eeei8johoO4ryrbTjZWtDZDd7JxPBT9tya3g3
AzBFdLSkzn+tFfXQ0V8L/An0YrdrFGlXooE5VdOxacJVLQVLIzPuIpKFULbPXj85wj5G6UF4+l5G
MVRv3kqKMU9CG9lInKmhvhk0MoDQFaa6N6VvGoD5THaauDsUM72F5qPtXVf0WWMK1kRNXC9W8Srq
nX4YN2GjLFpdP5vBQ2CPC11Ix3rSnKI4lflVo2K9efKhPNPMtUlNwwddu56SbyHzmvEmL4wF0xTl
EBW4Ogh91/fa7dipqK4i158nVxD8MDZpFvGc7E/ie+XFP2uBJvaPaqxsDaN70rEAV9q2RuQOZ2Ze
UFGQthVXZYQnfYpkJMeyVrGD22IVadJK17vrDucFVqaFqqH2Srpresc8oKCLlggmH5S+cmSROHop
7zSFFlDeGd9lKVsNWMtoh86wlgbGh+EwLqrJdEVP/R97zjgYHAX9Wa9yxL45VMddPZ3laERBFHSC
LeG2UDpyo18ndBjshGQyq4vFUOQHGeHoMhc7Sy1PsmagLTBJJE3mqeIW9f6bTRUm4thpOWOK4Nq3
IKtO24HGiUoiF2TJsfboM9KekOKdqSEKk7XQgqghvHKhZt/74j7jYBhHygZFX8b5S5QFi77Yy+KQ
EB6nBBXSjnodFqO01NXY1cxgmQY3RfCITq4TNZYjI0aFQcZsvafmp6ajW2s816JCiTNcSMi6xjqa
r/ZrkEiHetjmteS2lro1sDNEMRqS8vtAIUaeCiKuWhiz1veUr9vikABALaRvihI7hZw7bdw5enFq
SfgETVJEd9aEQ0dNMb6RwtWkveGU7FjSIUmADuiMAhR0vQrUdjW4YGnttnq+lnP61teaFxKSKWC7
1xhib4vH0NAeA69Y+wblNPl9K+JVVUWOEibvKPYutOGuiHZhylFe34iicYDx3tJGT6pzadDQ998s
k6Y0sFrUiVB3zTZB96YIGjNBujSTd2laRzZYziLdqnm5C2RzAz3tbJiHtifLSUwYaD/tkywOtwwF
YMCeEs5KdB9zsLdZ2Z5j+nGZoIMh06PjrGm7mM2o3qnky7b23FvANVM0kGzJlcuD5/nXhRLQUvkW
pVg4iodEMTdqTExQOdx7Bh+84xXlElaAVuUtzDJelD3FbECiQD+wgRyXsVFL+T3ITjgHzv7G6bSW
6YaqEf6HWb1Kwu4sSeNLZITu3MIw6owMnEBrJ+c2EsuOzi7PB6c9kzYfPZCzCr+OHDsTklNDPMun
fJWrVB7WbRk2a89n6wl/VSFPrGiATVHu5xzsaCVi2XqQe477rOeMkDAokveBVuwyZKStrl+WRM8w
TbYBaWBiAwtCeraZJf+7wU2FSpKk8y/WfqV8SHGZypG4TOrHdkqW9vA9bdq97J0L5Nzz7JxnGHiF
t7Zl0LzC5JteatlEB6tDeoya0JeR25C7baPFZ4mSf6BpYDex0wleRS+qlvggbeM4oyf1w5u8jW2t
rQao+cAnNJN9XFRrdQxJH8NdLtN+oN1hTfq+NrxdGYy7huZoaIHa15J9VDJowjYrjfVVMbQ049kh
Qb3M8wFtNrHR0e9UqS8HoHMaDpZ9RNhG+pOXezOk2qY17vU6davJdxuJ+FI0yPZrJ7lkTKM9SxOx
TGpdtI3WJNyrWp7nVv2hxwAmo7tXq+UiUJV7pU5uDf/VotXb2eEqj+uNxPldYdli+eDoM9JK670y
vzf1UxTMVVLyLcMyPsvVA7a4i4B1mtoESx+5co3LRdPv4to6phQUciXzNlr7EuvFOOsp1KJjIQen
0RvWjW0ekxB8JG1kTd2rEjPkXp2NlVxzgCRLlYzeMeMLuu6p3x2nDGSKH6ybpvmGoaqyMOL7QLaX
qk0po2EmoTfV98bEb0NqC1fQF0mj4YE9Rik5V5xmF25SbaKAhUSaKsBYZYQHFVS8ortu8g910fnr
Pv3eK9m6V+rVqL+JKF76ErtKSAE+ZJgPaNeqFPI2tzRhAKgPb630bHRHPdkkCbtKoCq5VXir2sY7
59Z97l9pRk8Ss/HRPRbegXYglgKYruHNQF+p6kzuj3qQRtn1iW+xRhqOr5UlVoa6E+bdrMKtok+s
r7PqiqM9lO67SnFN6zYNHpHqbZSXKlg10X0oR5RPZ2vaIQe7Mo0fEighfFfFdYZ8s5qQSOC6LX8r
5G9hWDiVlrhxkwDCLWkDv0rjNmR4AhHAwTXeG3Y2uF5tUysIC0vY1nbFW5v0yxzxraR9bbUbO953
NCwnDMfuYu2ho70v7CetQ42/A8UZZM+5P+CaLWirBpsxYfYmD+JRaYNlV1a3oSzfDTBblVC60usr
QXTJDBj1Ten6w0kS/UFHKDwzrr3pIFJr5cXKj6A/JN0Rp9hDWbZHW7Zqp0ea2dX06sq31InJ7r2J
CH0fTO9pimJ6LR6KwfsRZy27ulOcrhpdj6PMpoeCqduQ5qeCrrwdK7usHrkN5QoXEwiUCF8ltyma
9RGNb12mOVM9+kZzyoMBHWVVdm0Cd8T51Xt3gZTs0+HK4LQI1HopNT3lQ8U0pWLIVydsXOYyekUr
X+tXfpVvFOV6YhpqFyuLqqOz5XKhZXaw9Lsb3Y8PUZc9W1jbDXG7CmxlO/Lv/HXV9SvVm7Yl/zZB
+PNrWdJcrQjmK7hSpfQ4GMZukvHvkCXyWWNaQ1J2hPmSph262nCRGVnEBZ13KXweCtM1ZFpxGRwS
uykhnh+seG9moF11o1sphnELs3jTqhwaTEEptfAEHm8GZKRFt8Xhbx6k2tbILGk4eEGLFVmVOW36
HQM0Y3gPrSd/fMmY4ta1WDV6sU4nDKGoGTX/ORfXJaxyu1uO3LOqP4I8WMGccVWEpy1pZfLjxfSm
Mh+0pxEOvbnSiX9SlS8Q7lpk/PdYtXSqNoN8THXTUcXkZiTIeOsyZUyzQ9r86JLnsC03KlqDDS5e
DKwtOoMdJX5oXqvJKQuefY4epF0WyM1X+kit0DIsS2+F77lSTzI9eOFdZzJKLDJpg9D2KTC3bbGl
554zc+ph8KVvkd+fK4ncWrYepRBxDX87FZtIMdctR7znNxzv5tJgdCqi1z5lLD/cDrydA15+sfY4
atda0p4tpdsIW3eTFA8DEL8ebjRZGD0onIyLOTk2o3Yp4khZSIW2mJhGC19dtdNWJluRkl3X7zv0
3+Wh2qF1uybUSi12W3H3bhBL87rYTOLOp9TiOIx0QtUYtneUOhq9hPDVitEli7RXtZurXA3PglS2
9xPi8FlnEY7htg/TNe66ArXyaDkgtMgJcMib+Bqx20NfxwfLmDZByPvadZum30sVFbUeHlND3YoW
5SVibjTQe5jKdavp6wnNB7nZauoPieGbeh+PZJwvtXiJ+mefsYlQD3F8aMBx9C0V8rnUT4Zxrben
kpxY8YezxFxJYm4ZT69R/WiPj4n3RoawyMaT1m3aYCX7Z8g3GG1vjfiQ4eKLUV4lqPHEFXgHgdJ6
VV5ZEn4x6LXKW6nZDf11XB394qQlRxEcQ3GUx1cekytXt3Uburnto7QeYW/xHc/Tw0TETbyROmmM
vvWFjPDiK0LqpZos4qG7ynX6O2W6TJi10qukb2nclBXh3rgNrW0R7OSSgTX1+aq3kBMKbo0KU0tm
rGV8UwzSYp5tTIO2SFKL3P6upwHVqjveW89GsMa/0aKbgla7Xd4XpnHdtsqNL9Kzr23kflPwI02n
chcN10vfcxFS5x5a+bWUtGejfAzMI767NId5NRCbQJ5+UEnxQ20dZDoZdb2VimNizQ9335rqScL6
FOBHex/HPwokPyefduy+j6lCq2orTImNDMihTLtdIIDiTOZu8q/nQxfB99kEA5uMyH5u8/Y8aBVZ
ff19qF7t8qkw9ZUwppVvM/YrHwzrNrMzEtOXOkivgSpvvLbfB8iaqr04pXrjUvNtAu1eYIIw+0+U
/kCrYFtZWzYcGc7Jsk9dNK5jE2elzl/KKcS1ob3DhsExM33Ve+XGjx5t9Or8aKMVz2YNAlNXdzGu
ilKevpBWCFwyLUcLt2HsyOsyWwBCoMxSvRfmqV7ADGXVYrL6jRLUtT324HtY4GeAL8Y5lUc3UN2x
ZySwMSSGv7GLD0Mv1uzAK9XethwxOdY/YtOa++Rgxq+5fpRhYWFAbrx75aP3GKv0673koMupo5zl
YuM/AEbqlJUmv6ggOGTaEqq/N5TpoBQegyEO80fO6eh+soE0cfL40Y3eL6r6tTQRu002ir1Jxmdh
utJ7oK1S6dzEm+Y6YuZuLbrImd4FWB6kRWvHOHOiSPRGE6AYTlSs4ArzQ8rZ2tTygpp/gKzh4CQy
n2f349riNa+dbHJ884ifBFEwwX2k3w6RGzHSeZ88esVLqd/EurrWsojAjnfnotWWxkupKljDON5t
RxupsB9SqENFgvgi2dxUHOqc/+Topa14kKAp5nsGveTP5LoxgqP4JZSPUryakhlZQJu2/l4/e/Fe
SXZYb+rxgd5hywBT8fbjQ3xfnzB4boF+9couR2A43Lf9fWLvgJoloO8jpxA3knw11CSRGI5f+/mu
5aHWdIMdEeMfWyCz9dhJWzN+4UBn6dKtUXbbDcUP/2wwXcomIFy8HujR3lvQ8uUnypEY973+WqeF
0C1Fu2lzrle5H6hDqApk8gN7RSiOAQQUBzIPDzBI7ATeIjwP3/NuPd1bxVIz7xLdCSnj32vEOvzN
71G8nyJbhYzmj4F3q1DkCwieZWSZZhazvBl6DvaTwHVlBz4CiGm7Kg/mzlrV52wXul8s+xnQ8uOy
M4D5A+B80jw/L3VEgPKlsvvnitU+PLQuFESncL4UAPoMWv9xvQsGYpzQP/8p4+jTjIXVtsz775W+
Dm24aCm2cNlLoV2Fc90Tn+FnoqpSurl3lSNHYzDKTIN3Tz6O5H8yM/BmYng0vhbjaYhWadBTOAaL
or4tiqNUn2wCxkjpGypAdHBBGJPpMFXpVsbszLRO8SA5mqyse+2llV+CGpuLFZLKJueVegpCnJDL
xe9vtvYZGhyHCmEpEFvR7riAvpdapcnGLJ+nmWyuAf9N86TodwEtHFW7ob+PsfUitjAf6Y952ji6
HropCBhMzSyySOp0+an2KxzgMrcpArfom5OZfPf7hzw+deYmtLWD0OtlUUnroF3JwSGL6OVX18WE
5QlTXl1/MUFXTcOpU+8asa8ZgNjRqerujXmsysDr91f8Kdj/4xVf4HiHrs9TP+CKscOAYdPdlteF
RY9jEaxmPoO0a27SVzru9+ZWv/ti7c8wvB/WNi7EMtK6MAx/FkxEGcRt19mZplv+fXixEemIt+UW
NMq98tI/lo/R8Ssix7xbL/HDH9e+5Bpgu9LovQmg1thULQ6nxJovLm/eKb9b4gJ7L9EELRCjgbK1
Yma5FC69tTOuvaihJbiHsq4zbsT296t+8QYbF/j7AG9B25/FQXqb9Gzf2Ldl9gUc+ScP43cXNt/b
DyHJRo18gl46c2D0VeDoG+QObzP0FrA2vC6PJg4G3U5zjTvtPCwp8Tn5ygUFgVO54Tk7BjsmCfuv
2CNfPdCLOKn76oCfDxceZruRGiXATvN/d2svImNQGL2vUi2i3Ldrwm+xd+yjLxjZn7IHPr6WF/we
0SFoKZPo7ccd5RPazvqNepMD0H3qdhx3LnfvaNyACl7BTj199fL8JP7+7slexL/QHP3Yn6VtwcW4
ZC/uCOEL1MOKjORU0B146x7ztee++k5xjK6TY3iu1tVaumo3/x86LMbHO3ERmJpgqKSy5nlGzBlT
fXRK+ti/f6CfsiU+rGFeBKCg1iWhj1xu5c4CJVReLv4KLuZvC3nhr/Sr36/3Gb9JqFC3VFwwLKFd
PNwo0BGEmslbaQBEgRS02VXFbWLvZ8GN3y/1Ke/+41oXT7IKk6rR4w7lhFBCu4LSnT2oyg8V+PCJ
cV7FWEOlv2WG2soSP2wwAGmW75SuPeZi+mLnfLo3P1z4xbOMLF80kQGJU7aepPwhrW9/f7WfBj30
IdBYFZg32xdBr5RVEw9CaMghTSU5ex6G+/wred+v1rgIelU6VkUnWKPBGzG6axJoAPf/u8u4CGF1
EcsRJrQIS4uzMrWuZd5U9OB/v8h/82ZA3dERE9Qs4+LNkMNQzvWRN6PfhSdr112BEO9eisfxihLj
ubumk1zKC/Hji2U/fwf+WvbiHdACv67anmXHXXcX76ndmK4ke+M2uLH28gtDPeNkf6G09MWal/u7
i3vDinPWlNNToK1r8ytdgc/TJ/W/rupSbhRrQmHT5ptFQtRbMNBP7bJ+mDUnphcKTHlbvOMYbj0B
QtjZ3764o5+Hk7/WvsgvIvqyNDrnq7suDv6e7PK6eIle1BsarVsG36voOrr3Ga5/oRH6aV7z4Zov
dluoVhaURkRZug7gC2qRqnUKvWhRFl+d6Z8fhx+Wmh/wh0wj6aCiBj6BIwKULxp7WYCLUjxzj1EN
YN2GGvY4etdBe9Xptz14aZQk6ZsDaBzDhVVAvogAumk3wl7KonF//wCUT18v3cawyMTtCY2aXz8d
WIZc6ok7MA/R1rqyz42rL5It2IlF7lR7RNR3NVYR2UZb9PjtpqtxQ+3yxaf4NC59+BAXWUnVolyZ
pnwIEAzm9MOzvI1RDV9sJPPTVXAhmjmFOHb9FEn48CD0uKmFqgfTXse/cVBuIKfI2l0LDquMaIJq
jMSiqyn6BmYlw4YiewmCF5AdPAOa/zOCsGUQPTx6IGK1+sUyThb+7qVNHQX8wGB4JhkOqi2MSm9j
wSzAuJLMVxU5GqNz83nim9/rHglkC46gedHAFgaM8ZP8qQmBeh5s+SWMrkOL4HwlTdc47MEQORnT
zhabknmOHFyFVbXzomdVP0rRyQhuaktzdFwlDe+7Jcq9VOsIQ5W7wrQWccjAOtmIMfiR5I9W0oKt
36QqSIJx+/tX6PPbaui2ikkQLsYXVYhixJZPP3ncy8bTRBdcHWdQ+83vF/l0vxp/LXIRJySrLxUR
z4so3wyLPl92NdGoljT7i6Tj0/1gy6jkavZMkb8I8aVfZb2sslAEQCCFhZgWX9yvTy/lrxUuhXa6
HISQBVJzX9r1chI3pXdT0JgQ6Zd18afB9cNKF09GT40s7cGz7W0rXncNlXBogxWms+cbu4wmt6lh
ymXYDJRbeGszLgOKjYc57dnQ9/kMGCmbLwKv/plghLA1GhQa1F5TvUggy8AqRKthH4nc3KYd1ENd
5Uu76bfg8rYWJmi9juGFdhuO4aseWEBsbvVWe7Azc23ZyR70d2rA7VFx2GqBqq9imIWl8o53Id2c
2yCAbTMZQA+yhdXjLhoySa9AIoLCkRuwUZ68qtRqZST0KL7HekFrCH7AGD9oCnIQ9uj4sDuF7IN8
vjP6ZBkxwy2m4QXnpsdYv/9SiPszMyJcJmVbV8mndc26OImEjmcdkWN+HUB8d/ZJ9CAwQZ1qsdsC
E/OM45Arew6EQ2g2wALufr+zPhWm+fgB5h3xISzSIdJ8z+IDMGyJ4Pyd7AXT5yO6BW5D7K+VBfAa
3fH2aP+5X6tBfLYdNBShTV1RZEu93A6K7ldSryiMtNR2Y4e8E+V5mFlvgIN+Xun/eR3+w3/Lr/5Z
A9b/+E++fs2LsQr9oLn48h/H8LXK6/y9+c/51/7rx379pX+cnrswe88vf+aXX+Ev/2tl97l5/uWL
ZdaEzXjdvlXjzVvdJs3PP89nnH/yf/rNv739/Ct3Y/H25x+veZs181/zwzz741/f2v748w9u2YfH
Pf/9f33z9Jzye7dv42vwliRv9b/90ttz3fz5h278XbEt4pyG/p1hUJb/8bf+bf6Oxncwi5eR6NAQ
jqMm+eNvWV41wZ9/SOrfTcH3bMvCZ8rkpeVD1Hn783tC/rvy0yaX56naeA8qf/y/y//lEf31yP6W
telVHmZN/ecfv4YwWpgWUuHz59AMTm3tMlpEVTj1KdC5BXLrkNMt7QVHr9bp8mgrilJZqUGlfnEC
XDTJ/7mmppIhoCk8+0VdnDVeJSRNdMi4V9az1qBRIltOH8fhVsi9dFV67VFOZWupJiNNRrXASELt
mFPAw2nq/MdUKapry8Dzq9T7KniyFf9qbcyfDMCBSaJE2YOAy8/W74etOoZDAzgWm/XWt6Ql3rQq
Nu3Ww2jG0+rDa/Kv5/Dxvs8F1MVKrIEfHbKBs83oxdFhlmXQNgooWREZM4A7f7dreAEze9G7m2qx
R+M6+uLq5qP11zVpKSB+wbuFoDMmtL8GonyI7aoLVEQfW3XaMnkJq1i6GwhNoNg8GAjQ+GHX15Km
fJF/XpRA8421sbuzgYHxyA2SmF+XrsQkt2EIiVNNYjzQQqNaFKGN8CW8jrDRqq3v+99zX4OHOABC
6iOxjeryxrfTaaWYIIDlpN30g4DDjU8WyLHhNpuA/fz+oYj5rl/cId3E91ExbMMSJLK/fsy2bIqq
nFlBBZiXhR5iJwbgys0iP3JUSYfr12inFNvsMtfXdHAUmL5l/cXNsn9N+H7eLENBExxkIlaU+uVz
yrysjZIe3O1ge5sgMAEp6oUN3tLB4lC4iGoVrq+oL5qc2/sRLLxOk5pKB26MnBc3LbqfO14uN1Zi
aacO+hbcA1xiMIeBEbjGZN8UbQI/TQtnYVc92wJRMmDP3VVGDmnG7rVVK0e3wrSytdz0P+oMd3HZ
CJVFboTZ1kfwcqt18pUUG8BxhubZQAnBMsNyq8zsPcPCdD4rMDOMvZsoyfVV1sdvWqGmS6uV9K0Z
PWJfiZNUO3ZObHghtFZF3JiB/sMi4pSAPR21k7OF5BVQqTuT225U16UmniJVq0G144XbdSC/1au4
02q3rCDNjwDnalGgGG75/iaXgrtkLEB+5ggpDArzTkZQGCC+ywkPFFtGJ+0a0AJh8CB7yl5vRLrp
DdC3goi41ErlBdDxAOxxAtWutvp2Ak0V1z4XU0/50qpLfx34BKgcwHA+tcMXe/UijfvnS2Cqtq6Y
yA7N88RfX8UBwVOlMngVg1St1yooE0dTkoNfzFNFGBlCdKDkJz9aRFGxGdXMReXJQZZpukq6jKoL
7pOdaig42/oLgB5D9tPbyNabRWoQ7ctc43WwhWt6pgITU9wmbhaO3UnNzAQocZm7rRLHuywtVr7g
0Ru65DkWtr9Si7RHx/tyVhD6aM2QwlkhrctEuBTBGK7iAJw7DsePxWjygLXgOqbRuWxs9YemtIBm
rBTeSQdoolQ3v9/An0Q4A80ValBIBdyziwine7lngp2GgWqA9hfVtzCHFG4q3rSc5ufuuxlU2lUZ
hl+pZV50zP75vKjN2K8cyxZ6/r8+L9gsfqf7LK1XMzXf0+5Lwx4WLaAuN5Rg+0wDXkiF3cHrDFal
Ufk7L4DHW8IrtSJBp0sZ7kKkeb6IJv9+0Njza2QSejnWTG3+/ocjrZ5swwCsGToJ/Nz0tkSUaOsX
Re0qChgvWpVZeP37h/DvKcWclAgZPb/5VvxMyD+sKEy5iCRPDh1IgHU5QnyTkSQ0bcXxysqipKy9
L6x0fzZRPsZtRVYhSyGbxTPnSL1ccuiroQlNIKVx1ID30lOFefF1MST6Ux+mPHezidypU/d62zZX
cjT9GPQSrrI0jUdgXJAT9Q289cYHIybVg2OUieFGRgwl3M4LtweKueykVYhfLxiRuFkj0FmtFLTE
nQRLEpCcpNfI/zWhjDoF/LLBMqUTpytKaJEGsg9Yfdml9THH2gnAPOj6KK8Z9fWxttTsWmOrKtHR
l9TBqaG7uXE0FfsayGnbaPLB0ubCK4x1UG8FYN6SOToIT8aFhVibfQsmD6nPteGZ2nZSq71EBwW5
suzsG5W8rAbDXkqt1S5lu0R2Nh/OZaetf//Q/+2EB+tAJod6mYZbBBP3ixNeDtSpoBcDsMoacXFU
ywHKLLoycijZq46Y4oei2gbjeBenGkFrbABoDduf27JIJdhbesX7EoAV1bvazdNg10zeV0puF8N7
JPFmcIYskwFpBHn9skeV1CGIIBuwU5gGyWoUUX3d1iB9rD7p17o6QJC3In2FoEG9SMfpqPm9RgkL
q8XICx/fXAhsWd9R3No43pgrUaX2rZ32+6QzkMABSpj5UAlEUJoHsv0IfV40OBqw/JMxevv/S915
LMeNbdv2i6C3Nzy66TPpqaRTByGRErz3+Po3IFWdQ4K8zKvmPVGNEyFV7YTbZq05xwyM86pToPbI
3Lkq1Rpxsqldl2A7N4WWopAxlavBCjdV6q9KWdpbDE9d4pdnUWPo+w7dwWochouIuK499wqJYzme
wojODqzTPaJJYlqO5ejO74n07ZQReDhCXM4smFuEt6KW8M3txxdbaZBZGDLlPQu6Q1uPq8w3aAxV
IWyAsYaJS2oZagerWKeeRaoegjirRTWVVjVyqZbzpuJp+qk923y3pJIVPx3ubaY4eIBzmllMM9Kt
wOUuag9+2+QoDIfgO7uABoWJ0i4iBztZUY/2MjWaH2XFxj4achxXEBpRMFVkngbms0L76cQve3vw
5jZKlgLJvAYffEpenh1zKm2se7twgNEO5bpzrAY7qkxWFYStwmNr8vkHOJ91p9HIUNEtC9I6R83Z
fqHjB/hW5HugI8JwKUQOLdoR29APn4eOYmYFy+LzEeX7IRmMw4tqMTZ71dknz/Y30bXWY8lT3eEi
swTq5OpCCcZfrsuWvupcgqbjapOF1Dg8Y+gOWsNW09AwTxoBCnPfvAwGtKtQ2pS1HpnViXsyw/5N
j8CyaPdNS4Lg7D0/ZXmeNWpmCsPF6wLnkr/5UmV5v7I4lR2G+6YmOcyPKdWNmHIhTSxaEwsGEzml
rgYt8WSwzH1OH36KTSNGX2QpA3NDQVRdHKgb3M5wC3vDOpi9Fy2NWsvXQYVsvDOrvTWygaeOgRus
vz5x56d9zJv1Dt8Z1QSLirCctofTq/dqicUNGdXRCF8oiMW4Spre/erDh4iHUSxVn0+UPOZqpTm5
h6mn9FCKEz4H80oZ7enFV+v15z/o3avOtCpoqhLLpEnn3SZDBEZmlxFYBMMsz9VEAykndfY1Y25u
pHaqY/f+saqaoZuUN6fJXDLo28vnncZekFA/7jQ2dcIjI65otGJpyJHp2ajR20XWjtLkjUi74C7v
SxUhYHGRZpm+8isLh3aUZ1i0x1vTRDOYV5lYFxIxvClHOgCW6627rLxRzQrGRJLC2aiVYu/Z0ybc
bu/9wBh3mheeBZE4FXnx7qNSpw2kQYibxWdlz0sQUVSmog2EvxTUK5c6EKgEdkCaJ9CFbOxR9XRq
+vzp2VMF8s3rpBo6JUKTnTMbV37A2/uZ6HWcOy4OkioHKGUleYK0XBokl3VTCyBukbjJZB/3EhEm
dAEOjeV5HkXa1qFhvzK1vMVIbvq7aqzbndKdNVZbbfuiPIgMPHmRgv4og17ZQBO+xml58CFv3bhh
MazSqEzWbppuzBRkjT62HM4KrWdeeJJ63p7Xevujpat+O2rBZY+mM3PM+CdHkVzB8ky8Wr4uvZbD
bOYXKxkxr2vCR7OayglUSAyeksF5ywCMCadK4NdHzrYOsmhBJdy/GIR2E3gGSaGZlewTCuN12rS7
sO4efas1V8EwlKuqi5Kb0jaSXVp5ZCC7IWTORmATN41yYfWZcZ5pcYj+ti6xPJE3JFp/k9L+XDfI
JO9adSszZ+tScDrv1ODOGxxnR4ZpvOpJkFsNtlVfhGq39krp4ypJjBOP13j/eC1WXWcC2zNviPnn
YnHqyKWF6074SKpDy50AiSXaWLuFv1nm122i7rXEH68Dxd6SfuZdCUNdher16NfKDmF0vBxKNb6s
CSUI4Bh1/XjbBvEew9q4y9L6Nq2UeFfbQ7ch5GCtKRG+yIGOQEgK5qF1xsta1fMzH+8QO9VknRoZ
ULxqh3EfzJfrdttU8bVl1TbtSkmZtNyqWOlxqK11+4daaNlVwC4H7kAFE8jJliOOr9usGW8THR1k
IZ4reLJntqsE161Th4t+fOwd5Z8A378qb29/ZlPht/q/ULk2OB3/v39Lw+8r19+T7PubovX09/8U
rRVpyS9Un2mqU382NdVmN/Gnas0fqV9sZnuO2JbKKzsJ//4tW0vti645Fud9dtg0gC0mt/+UrfUv
wjL5Y3jU1MId+TdVazltLf47Y5ls3R3Kp6zG/EikPPODvoggzCim2R9bHSNpX2XrpuS7LeSFq3d4
9/r6qTLvO8wgmJ/tu1c36vrPMK9rt/LtB/V+9OnPXy2/vdbKgvmxPzrVLrSeRGis+WgORnhnRfWy
z/hOOPB1MA9SEa5KnXzZIFxmUXRqBzZt6j67DbOiQ+Pmqhp0GK61q26trpHgiUV7aFb6RuwG68Ru
6vdNfTOaDf6aHRWHO4PD3vRSvL7soBQpOKGRNNu9TYSVXIRf4XVeYDoltCq/qE4Uc97f5tl4s2Wp
yv1GVVXGM7g6MlPOJKFyw5P+rG/UhThzL4sTsP23Rwme62zAWflI88OUZk03HkeIhnbaLELlqxGq
J+bjk/dx9vqowuviyG2HY7ccN8pCXyNp1vf6wtjC6LvqHk4pNk8OOHtN6HnlSTAyoHnRnrdfIV0t
64W5MH7Vy3LpnY4GfbsdfH8fZ/uzQjiN7jj+9KLg6iM5wFxWW6xjpDm6V9BW1/oOX+yJ2/rno//s
/Zy2Vq8+y8FG7GTpfJZJbz+XpWoRswNUpmyd88xTlp7un7EyE9IgFOIzaSFoUn4H6kFSbGmsY+Fc
y6pHAFFeFqXNulJn4Nn89LotQcdE6c8BO5do7RvfSndCVdeyqChy6ZwxFa860zzryvASDbFLfIsR
ZBs2zQOFjbvBxINQIkmg4Cq2WufE23Qon9u0vBeJvifbCsCn/S0tyh19ku/EnZmLosh/5G51nlnZ
Y6bWAvcMlmwPB1tSVS9uAmtKjeCKmfmjryTNxqisfCcGJbpIerosTj9cutJ/Zot5SLTiomogKGvu
IU3NazXJL53COPfBGiEkvMgU5zGug0fNoeVRJfSBKl/s9Uo+2Fby4njus9VDpuiV6ntYub9M6SYb
JPlgi0ITiEq3NEHYLLqIqolJGvXa9qvLLlfTJeIHNAJZvA8UzV1WbGER0Pv7BgXNouzpqqAZQKvl
PBdd6W9LD3SAhnvHLKEVlVg4V0OBNsDuIhhxLY7PPinuQhNcW62KczXt7ziibZykwZaYd7u4HrZq
bu3DEdGsEvr7IS++qalyE9Z5vkMmfLS78mZUAC4WVXkT+AYYlECuY6dcW4oakg3sP/XOuOlC56VJ
8q9hW18QgPTMxVOvAUThhFBi8CNc+YV2HnhY4nu9Bw8M07TIhq+NCuwFfmfoZj+H4NvonvEgat/7
GdTKVcm+OBwtvITDQcfLlsQJVWEMzd2obLTB3ee9/tXrqEYGNi7pUb0C5sDEGqTwt92c0CfIIsXY
/4wkBhm3ML1t0Ri/usSmOaJMRlvfF3fOgIDBour+oNAlW7kGuMw0opADLGVl6CLYW15m7g1Libad
7KqV2ze8r3mjbEoB+9ZoCrEYKzte2eGQYbtLcWqJPt4UCZYctxfpAY4ldI7oRkuHnSuKJ6XD+uYX
6lVWOmemlt3bAHliy9zavnjwRup+jvAJyiNjaHSVfVpo3WJsu4exYjpPUwAUIml5HYI9FaeLqmgs
qtO45HQVAqVl1Lj4NeW8NQCnZJbfrvuy2Caa/dWg9aRFFZTGLN9R2MGl5lJFdQ4g6WCtBOoPRehX
rk8J3u+Uq3BiHo0qiAce7WSfLFau510VdnzfeDTWhsR8MTO5bkAg5H33wzEzD353CR698fe2RRyX
Uaw1Ee4qqzVgrIBpiZtiIVNUbbEhfxKMfe6X3U7L1XHZecT6KRBzVc+bGEZoHo0pwdzVcG0PSvE9
H7Tr2NJeCg0jqUlQN172BOgW1YQseRxE97N1PPIZlfjRCaFx8Djuw7qFTkFXF9hnfQ9/Ql/VjfbT
qAU+XQdIog2LrfPG+6AOjk5rBruyTaC5UKmcaCvRt0ppvivF+FC5CqbazlDOZN9eFlV05/b+uLG8
X73iJZvC8AnlroSLUzdIL0fVx3zV9R38O+Ni1Ax6sUlUf/3bLdVs6Z21KTIntiFBTUvGOWeABTDv
JcauBayTPeGjK+dkHtuHa70qJWUrtrdsIt8uFlFSB2PDSeaY65W/0Ez1oovt8ypqTqgi329VpyvT
pK4blFORvc02FcFgWcoYlv1R1t5Z352J7ofGy9XDk7S8ZGuKc9dMtpyoVydu6bQ9erccvhp4ts1o
oihktgvEEWbhptt6B8RNG2erkhrtrU6tvrOazD9r/qvRZnsMsx/ssM6kOIIg2E+5LO01hbW9+d27
pPiyjFfZBa51MDzrYj/sTXg6t+UlIEqSZakxHxIMXCeu/90ZYXbjZ7uQqFWx2Nf8Ipjja0Bhu3IH
qX6NOfDUnX63DZ+NNN94DCl9FscZj+Kg4XXKfmLf2jqHybp1ynr54Wtrqag3pqoyJ6C3ry34h8Aq
E15bM35ozOuK7Yw8pQX9eL9oE/ktDU3S0Zlt9F1hJKLqh/4IPZJUy3zj7ss1pls2+kxVq5M+lI/e
VFOj+IT+iPOhNruoOvRLt6OZdqT4uhpXUxRjtNVXzjZbDTttf+K9mL7s+XfxerTZeyFkNGosdIx2
1a7MQ/ik31u7eAUy4haxMV7oVbbpHgK5gLu9PfWuzNTqf76T16PP3hVTCbPBjp3+SOzrYYr4sS7j
p/IoyWtDm3G0buDQuIvuSpxh6KoX6glf3vTRv7t4He+u0AzNpDQ+e3+cIK5FG8pjRJhtDdGwGm5P
3N+Pvgbz1RCzY5uv5V4ZBZHkCtvz4tCf5evkOEXaoIc98eWduprZ3Kq1eVN6ZTEcZQVcJnIgoCcI
yT+/oA/fl1fXM/2IV8cKt1Ftb0wDeQRzBJHZmzgvrbWXFTVOX1VBDmEZyXotBNGtNpvPB5+J5f55
XwwWKFulXSnU2fsyBpKtnVkPzKvJpbmMN3q39H7ma+VGI9oc6toF5O4z/+7EsB8+xFfDztZjJPmi
a8ZccEbtSHerlv0ZdK4tyuHtKZfth9ON+Wqs2VIs7QHpikymsaAzOZvgpl08p/ECrPbCPctPpo5P
v/3dN/Df8ebxmm3nDq5VxPKoF1UOzibda17yINVmH7cd4RV1ezWY+c3nd/TUoLMPr/PsVEkUnqMF
o1tAOzHxDxiXBlTOur4rm/jEpzHTsr17cebtR83PMxf2LRD4C7jAC3nmkb3n70h93Jzqqs/EL+/H
mn2HgMTaIQ2ZVfqN3OhrDk+rCItvu9YoMGDl3Sn7k0WND7/9V09x9ln6jp5bnWTM+pmz6D3RpsTW
QzAVV+ZC34wXELtObeU+foZ0vnWM/0yhsyH1PNONMdaoo8REPazsLdHeO+Ycb5+SfjcZeAomcIpv
THXZj8/fn1m39d97/N/BZ4tkWXd1TU9RskgW92zs2V2tAlTcRDIW+/SXJFOR2ekr5aMT3Ua6xx9+
MP8derZitu1gjz0diyN40l/Ch8WRjrW3hNajg8JVR3uhaFIBzh3ki6Y3L0yrM7dxGxAvoxhfjVHS
AiJcpKsRr0QTfn7sLPsFtct53wffGiO5GHz/4NvlzjbI+ym0vfAJLzHN5mwAem1r+THJO3ywMct0
Gw3b1G/0RQlwHoo/7nLHJRuqLY29rSZimQeqs4prSMq5VKplOxouPLAcPl+qPGuqVe6dGkgLnjHo
uzppVgn0p19Bg9i3jMvLKsvOoljXlwRDQL5t6sDbIsl0Lv0Y/FuSnRuxeV+pyqMJzKlO48u4c1kN
GkdfR3KoNmqcias2qNML2ca8G3Gb7SOf5UnjhI6u8hrPMrQlMzQ3hhnduBqouCHzOF/b1g8x0OjQ
WsoREaLjFQWVn9aAki/pW3KgLdJ0RquqQa70j0MDbLpuiph2nIxWESqivRca/boMBNnZQn9RXD3g
eVTQTgxXrgcLP5zZyocsi59kVp57KXFKoe5AcahCddWlqNRQr5ANNVSHaNCWWQjgL0+JwouTqzi2
LjoX4W4XVyixzRiao2siBKkgKek1sVBROmqrOgDSERplRTYBtKIwqwfYss6xrlR1NQhja2XlSC4W
fyHSqNfXrnmfJ/kvZ1DuZQHhrDdk85I21EYoGISg1fNm7RkUszrDTHcotNHUtE61avv6qre6B0Xv
X1w38ekquS9tKw/VoAHyJUUbN+lymJgNQ+Q/5GW6Mxp5XlP8Q3oaEU8iIUR7/lhfIo/bKV7mEjtF
IpHp0WakGJj3I7JHDxZboRmrinV4kbRUJdyKA7vfF1e+kTZbWx3IWVBTqntu7CzqpgLCWXD2b2m6
X44R9rSkB7JT+CJYc1g3lpaEmpxCx16klcgX1AJKVL55epmXPbWdDEiuKaaclbpZEr7ufc3dhgpF
17TIYsH7A+oC6wrEc5Gje1u0GpXJiUVs1gEcEXUAqgdl0wLQs1U1drQjN2ehBBzg6/am9LrnyC6A
04gUrVMTOctYy64jQ5wHpXsdsW1Th+CiskaiBgICApNMkpfQHlPfHhfqmHNJEK9R6187KULfIitP
AVY+3A9MDkLEgwb5pb/10a82XOpYdrXSD4INpNyQLLoD0gnibSmX03kAkfz3z6fWj+Y3+hnQWyVn
KgMTwNsdnh+7osx9BkTLl5L66AcLZ49f82Zg65MdpgjpeOWvfPz++3ZdXkJc24qNvqnJDjy1pZ35
lX7P8zobPRzqU3tLitluyDbzTqRWr3H17LzW4w5kMcd2WGsL5WSp/oNF9PVgc+Fk6SWG05JGCb3O
XAT4Kzt5at2atvuz3RZFDxp/SH4lsa2zdcuWI9GmKKuPgCKW/YpYruW4M/fdxtzoJFz+fpR/1aP9
31mQrvKf6de6/Pmzvvie/x9o5/4mQfzP7dzzpv+Z/Mg47rzu6f7+l/70dM0v6MN0smtVHA4Whz+e
w5+WrvEFdjRuTP6H2QidFH/yT0fXEF8kQkkd8QCHD4dv5D8NXd35ouv4kOzfMkEMHvbfNHTRI7x5
TTDAUCDjPZmazdgWpZiqOa8++iE3fE8jfH6hVmTN9BGe3ilAp04QmfdFcRao9AbCjMk1MjMgmqDQ
MueBxKZkF5Yuh6Ocuq9OhVhHEcmcp6ebSHOeFWijPrDhJS7xZF25JStixdKVOO6l25WbnmLHKqPQ
uqBIx1lOjX80VkUyDylWCgjOUcIVNTS4H27/VKr5Fu3ti5cXJcEx7uVQnzFXbWgIWBvbCH6lojxD
EbOzwbwjhs9J+CKZpEXFIF25DABK7d3OvcljwDc+qYGG15FMEFR3lcWS3xLepShpT6QepLJmYDvi
XltNcum2MQC2TL0y9eHJsYLLIHb2VkOLSYOmk7YXfWoelNFJr1hNWSwLMl/SVoDI9Z6aKmIRTfA5
ktKQakTAjSyASZASLpBWxTJTbp3GAC1P/pKtOBPNWCQLFCHNOk+BjLuDRS5WxTqVWS8SRwocYylW
1ugPS7fWf2BtpBk7ZchESvaj6YqSUKtII4CUYAzPyG7hXlFf/RUHzSYT5dEZkNFpekfWY7fHoXKj
9ah5ZLPsEGBtGiqoyxbeCIGheFFGtDeYvryXmG0MSaJdthBdT0QHxik9Ge70CoxteFlEtKGcVH+M
TZDyiX/ZlgTK2F4FA9v/RUP7h+fB0lWUqxaufBSwSzficZPK7lj1Jl04L1rlTFNwosEcov1dhioX
2lXAFLumBqw9vpRuehXo1a5EGByMvUptf02dhxuYgGQnUPB7Kdfui9NkHTIqn9AZ62j2EDmzXiwb
0RUbNMkPgV6SQAXK3rHy68bL9ZVNCQOyNO88G+nuIi0TrKmFrd8iwoCJh/57A9gGKLzRnLu1SvQC
bDs22uwsO+suFYizqBIuih4TaWbr4aaMoKQbuPZylVPmiKGJbmILLsySa7OS+AyiG6F8k9GjmpTp
ZqzHe2lrys5X8Ra5eBNK9pGds7bd4ID+aSKP4inqpUGNYxF5dbbC65AsmrHdqk5bobciNC2jU+K1
NQxm/a7oEVoZeXmPUd3ipfbNRfic5sONpXbAzYo7LRzixUDeFQEu6Nwa495ssqNoXXuZ0KQsOufc
7qPb2G/vVQ2vTaeTr1keu/zc9gOkfc9GV8ll2+reZuzPA3wI4B4CyL8q/e20erBbDfBsce+o9Sr2
2Z4FyrAL6PcsdDfxFr5sHwyFxyQUxPdq8bWShbsYqvai1huYAbQA0r44RLL6kU7BW1Yzboj/3hjT
zw7t+Lss22tXNMlSc4qnytW2mKzx813Goty4RUtKShw9awku6aYIKTzb9TdPhiimm9VoBN85AZHG
sPB7gJNBw55459kJhi2thYY5oBlx5I+yDZCGJyrQWZ3wsPTO8GA4opRaeS3Jnk34PYtITYx7g0IJ
LdHE4RQRq0HJLt/kuxudKz0qH0s1JT4tii6MrFXP6Pjta06QqAoLdovDo9cZ8dLro/NMR/pYcebp
+/h7KIMRKC5ZY1VPIpAdVmunbJ6iTBwC0Jgx1r0waa89nfwOpWh3LSHCZmuJTaMozCPDeD7o6sEf
idHUnMBbB4qRw3DQLxTd868kyjNEM3mLqZxogj4DP0Y0qhPrJbfE4DuOY1535O8o30fSrvw+eVQu
iOyiG9RL6qS1smr97lfdES+BV42sY7P4Wo/9sNJdl7TiYF/m3sFziSasrWBT9/0+ATxB/qJCX7n3
iDs21csyqXeS8AStrA5pmd005JbpCs8j6zKM2fkvUo52TpFaAOeHfO0q4zJo7W+VMJ4iz/vBunPu
WsFNxnlkgZD0WBnLips5sNRULokTgaZvolHHZy0SjCFuvlMEEQxRSSDuqNMnzirrTMnJusWJQops
lIbnmAU2jGWWrb3HHpovClPAcAUg0AYEi7qZeJCltlUU77ImQkFLZEhYhbOUlVXtbYBNrSOAZ4eo
G3HRLnzh3tY+EzKqgiGkASVh2NUBhP++IbQqDePHwOjIIvFJgo6GccMM5KLga7dmVAwoJ3mndAQU
mWHDAw/cYauA70QunzWXTMpENBQB+b4NgdZYO1w/JPioGFdI7aHGa5G+jYhbMIIm2BQ5J+G8Bn5q
oaBU+/RAr7S71BLLPmABRT8k7J2d2AnGmayEdK4ugoqkuzAhDVWJpbEa2Z2spBzODIl1sIXyKjQi
xEWDOMAuDg12l4Wa+ykJtcmyvXHtAP5kFx44WD0Jx3xAax4QKVzRN/fivZo7v1gKLkUGnDbMAMNT
OApSn5Z+LIk/0QGcq853D0yJGfjRldaU4X0Wu2dQqK8N130ZQ/umjlSA2s0WX2vOAhY+egXxY6qH
7CtoxjsrBs895HvkWWsYNcRi26yklg8RPNeeg0rnXEXwgadATeiM5hZaXkLkDoYsW6Ek0V85vQVz
3PPWZYWXPo6yhR2XtEYDh6AWUum2quU+h5ZiADluM3KzvmcNCQ+y7r1d6P8yPO8RB9QqbM37yVjE
stxeuE6yVp36HPUckg6HxMTMqZ4ctxmQqlnNOjS727hR/xTO/mpXfswS/plvtN8wAv53G/f/QxJM
nULZ/7xl5xgZ/3y9W5/++j8CTNP8otkqC7cjDAvziOQU+K8AU7DzBgmgOyptZRPW6H+264gzvxgC
RTw+OF1ymlWpYP4rwIREgEdD6tgA4QdgMP6b/fq83ftbSIwKkJ0B8ktakVOp9NV2vcFG0ZQDvr5m
OZ3q7AOuh8248pdM2HQLsHMsMHGdE9m7IjNl0a4pqWy85dR8dlZyf6qp9/b0gLUDXfPrnzM7NPdD
In2ll4DDfkkqIDlxyTGn+LDY2+GJdtB0Xn11nv1nKB4KN9nCgzArAoukczMjA9CHkW4gg1IoST8+
KQJA953LOvjr1Ttx/ec//EZsOmtj/xmPgfB2a/hS9Fk7zVATM6YqN5750OyVEMsXid/m+BW3D/lL
T5F9dLvvY/90YtiP7ihm/ck9w3v2jjoU+q3muSIfAJPKZ/tgbOyDui5uvAN58Xv5qyTvZe0flP0p
/8NcL/H7el8PPOsllK1n4aVl4PDaf9FW5r6i+oEw/8bfnrjEWTkfGStqVjmdbKFvCEubjRRqpJOK
PLYPem8tTfa09nCR9+rechpkSTt/pHIpOLvEB1UnryE7pmhqZdksdFwKgfHNGABN2XJ14mfNWm/0
wW0H+yx2Jdx3jjOJqN98Wq6mylbhIMcBT7P3VJM1CnlLRPhPAqT2uGYtPTHkdKWv3mlug4qEgeoM
0w1e2vmd6HMzI+zVrrcenWkg3s5ZGJdEVfcmAqI4uS+y8VrVkq1oa5InnLNAYQNbqcPBspXshJl3
9uIBBZkUB5YNLW1ips3rX3FsNL0iW2BBg1c0i6pyyZBL+jKs9prf9DfJoBv+Wu0j6sKf34bZl005
A3GapP2hUqlyqES8vfGmmfW9CUqBZD/XvZF1LDdVJLRD4tWn7LIfDYXDBwQW18gcPqt2GLQ07MHo
rd3Ygfh3o/gMSVlHxGn++HfX9OfJInBCfwJvy5rNVmXRxVlB1PhW78x9bBETTbLTM5rA+8/HeffU
DMzluL5Zq6ig8tje3rvAUtvezIlEx0xrXTogy0h38LqnTLKp04VVP6taHp+YpNTZp/L7vaWiyIsC
rMOhGPV2VMUifNbPy3oblvJCTYpfSTjQoDDz28GP77uQ9m7Yt/mWyu+ZoljrLla2gaCoWpILGZSr
um42dZGfwe27ctTwHC0YqRrS3eFsPPFbrVkdVKd1oAmsqixW3Kl3xi7N1MfecFXKVVF0JvXgUte0
ciHkcCy0olr0AwV9PfGOws7Z5BntlZNZ6Gf74ALDEOiNKvpuj3q2tnT4NBwDOChm9T4sc4w3411p
Ur0eiq+dYyoHq1DtVT+EOpZHc9ybeeQ+OkpJS4vAm7XrGBdqlIdEl+Y37CPr26IaGw7Jdr+xtPq+
cNh+0/W57Pr4vJTOkyYhnoRgn26xFj4EITmH0cAC4OfdNx9RohM0F6U6fs0z0Cx24r3U2eAtORqi
dSvWbgdswQKCw0yiPOAhO0vwy+9TVU3IfiafIJUZPr2k2ZXZyAqncbAOrHzK/BkoauW7xu7ojwD+
qEq6aKwN/onvflYE//NkYBZQrpmMJfMJt7Ar18z8NNm1+LkM77Gtv33+ccz7479HYF5hy4AndeIL
vX1Po8os7DTGQUZv8lrRwvQw9t1tJsO7yC/vYblBpI2SH7YTXLRFepsYwYM70C8aI/uZ9ESsir38
yw8WOg0XSx2YvaX5fsp3ZCVkx5Z/lwZu8Aj/B7F7U0uNwCMnDdlh9Eo4rqKmo9L0+d1gf/pmseFu
2Db4fJBT01Q7V14CICjaymsI+TJq49ipBaUOs6717EJ0omj2CiXpv/Nim9SWLZT/GNrpQ/B/54ZZ
syNTAC7kgMLexfzXo/UsdkNCMXIr24SubUl/728Xst/mXMhebOMxIM8ZukPRtDnh1vau0FXSLaHw
8Vd/dT0C7kBJjn7kXX9+Yz9aVEz0c/8OONsE5/g4w9wo7J2X1PIFFydqtrro166v9V8/H2r6T73e
MPxeKgUZSlh+wWTNn2ERuI2fmImNJVJtJ42wttRHIg84txrbLMf0jZSbXE6bma0JEnmKm/9uudHY
tLEbnrBq/Ii5QjHpXVqRnmJuIdlx2tVGYtJazIQpqY3XSjk0z9ARvBPg9Xf3FxQTujkyH1TT5gfM
7u/kdk/idBQ7iJwrs3iURKK4zSkxzWxXOr2qfBn08vmHHdnvNe/VyUotXKuLY1Xw2gwriU0zCu4p
bm09MWEMqoWtnLisd9/jNCAzH45yB9rQfPPXdVkfDgaXVRCS08Ir6MXREfRclX7z+Vvz7qnNRppv
RpIk6J2Qkdr4ScPQ2e1zcmDss1hxTmyiP3hUU3OK6cWinctZ+e2EK9l5ZYGwhh1mcHthFg4g4sqx
V7nWxvvPL2q+evC8dIetHKAHXNDMTW+H0gKzGajOMZQRxTvRxFdthKTi80E+eEbsc2AbAeS2KAzM
jipGUXaBCkiY4PiW+Jp05ZJLFmpo/Dv9hAnug4fEGBqLAlcm5O9m+av3LzWqSiDF73YGvRhvO4xF
82L7IeRvp8pq6Is57nizIyL780uc2/2mF98gOdcQYqLD0vx+eyP90dBdHev1LslSkuPpBqJQJbZq
kTVEFiJ0KgrvpmsSYuzsnE5Q1zf5ddfGkur30DLV6bgQg/4UTvbdVDf9LFoHvw/gWFdne0yrBrZQ
Ffm4s0JjW7vagcQ1qpPttsvaTeB88/pmB+XjFP9rPsGySsnpBIj+GnLknGrSqEGr48/udkWoZhtR
xA4g9HDQF5nh1Xcn7vwHl2hJdACcD0BfqHNEaOU5CIroye2UJNZWuKgANecZYot6LKmVpnQMgjig
iZAYz0mT8qOC0juT2mPSeiwyuUAGNJaORzzNgHFOd+opCjEqN5HriyfS74ITK91U/pqtPxPSlF62
Sr2AU83sXREdAXBJkao7H6VL2S0GvzuExXCTat5dq3SPKt3PKnfAC1Q3Q0WXq9F2yEwXtog2DYda
36dELRPy1e8t9+Xz2/nuWzW5k0BYpklV44udvTBGW1lNbhYDy0R4XjjpS0m6T5wmV6I6dR/eTXMM
RWnGIWPdduS7aUHNZVuHsKJ20IfonuHPpTnK/lIhlK4Lfnx+XR8OxvGYdQKaCkTTt99nmKt06Dp9
2Nm+umDPyq6NYPGlFqWnFMEfj2RYKnIRXac+83akogjDDKYJWp9B7It42Dhk7uWuODHjfPSgbIqX
XIrKHD5/7WvhhtqQ0Bt0o/4mjXLS6W1ONY13O+J8/PzmvZtVpyf1aqzZJQXemLmDYgN31+KjmThX
hpW/+L78ZgfNeR76J/ae8yraJM14M97sYRl1Nsok4Raag7wyFUcuco8UXhEc+8o7IwJnl4/WeZYk
N3pKo+Xzi51rj/+MrpsTEAahLNP52weYuHrCTsrhVUk8Y2FVmvP/STuv3siVJAv/IgL05rUsq2Ra
UkvtXoi29N4mf/1+1Cx2VBRRRPcOLjDA7b4KZTIyMjLixDku71ey7KDR3SatwDpUufzcDS2oLj2W
jyl0hydhgwhc+1UmU5eZKhvBAwdKOpJ/ACaXv0qSisgrJt3TRrQSAtW1EF9ry64e06L4phiTIiLp
7SEw0IQPpFZxQwGtloDz8EMsQWJnBJK4hUOvOlzfo/c+blN05CTpCiUgrvbL3yuMbcPTvch2DTsa
TqHi/Q48rzhYFh3365be78ClpVk86momjhnZs10vkOxgN459Vx4QeK+UlSW9P0+TIdLxiW2bq3y2
JJ7/OYVbyQIJAswm08cTFa4nWIy+FTkvoOurWjSmQPlF/IPQ9lV34U2a0pu93MO6b7v5aDLG0grh
tLepkrTSptNHHyFRqxsD97rRxY9GNRwiW97PtD0uP5pTqdCkU7pz/RLFVKMCfml3KNq2Ndre/2CK
qrRFKRSKo7nfIqTriEQzLLdMB33LdC/IKF9JzmEOQOTvTZky8A6GIZ0J73W5qmAE52LEqu2qMAx9
qY3OfLKkzNjYXpmurGrpq0HPSCWEwTJI5mZlwrTInbZtFdutQENvrcB/kYzuu2ikE6wIK7DOpY8F
u7KOT6rkNPN7uNDtgv7wtCxf1V1Pz5kWtkprZ+QIuV7fwffRnW9Edw3vBynHXNXlDopEjyj+YSqz
uz0EaN0mcLR9XYv7yFE++V64ctKmI3sZ1LBHiw9wLDKEAPQu7SE0n6CeWNtu4Xf17w6ZdjeRe28z
tnnq6opko1tsBXtvjNf0zaaf/N7ylBHTpIAsanYCDC3VJVHntivDFgupE8yy1O7WlBWWrDiEbPjN
6M1g6HJ9vOzCMDJDxzXrAPgO6FzX8Ttv5TQvWmGUAwK7ibHUmZz1TQiJnM6v6yZyXJ8+JxLHXrGj
/TasWFnyDd4P/2dlFhXVQYxg+QLHrVL9qSyVB6HHgBA9514V9XfbK4yV47xo0Cah5wGHENx8RFQ1
Ik+xR86YEQ9uqTRfC5L1sQZpUsr9DVX443XnX9hGVSZQGZSC+FbW7G0a21Uew5vG/aI3/gfYM419
0RjRissvWpkiBpzYnLI5UrnU9ThQxUAiYcC43ehZcgwo2q3UtRZiBtDr/1qZrcVL2qQnH3GIuhDb
buh5jUgzgU2674Tn9ytfaiEa0uh7vUhM4NHzwrNS5UWrDynCzInUH0tuu2MRVMF9nKXDxzDStJU9
XAgbdEpIdhWyMp4MUzvljcN3aZVm2ajbblrH6pekGKNxGwDsB1CJSOkXx/eNZ0lTxw+RFsXyvyx2
Yg+CzJq2+VwFq/P8QJV6h3JoZjHeMqpP1Ex/9KoDP5+94pJLn1F5Y0udLTSQwkBrPOJxgyZzMQHb
UWb41ZvayjjtfCpr6hlOzJuyCRkW0gHza3roBXSuzHu4YaAYiVvFZvyjIrnLN6GTxeqha3RRbjMJ
Jnd9gDcyUW1IWqwoTMdjH2dtu/WDuAQJVfS3RdlKUBj3U/ND+EH1paGkpG///rRyZxDwuKmo8Uw+
8sYHvLRTRjFwdfSRJ++lTJb3vp6m++tWlj4AD2CDjpc1SVvMPM3zR73vRDhlt1xOmzEZkY/JGRxS
Np1IsjWRxoWQx1txygN1knzenpeLUiu1S2jkw6/CVLviCj3smJIVYfKJ8pyBUKNdad8dyWnUlRO1
8M6io4O+DO0MqtEMOFxa9qC3D2tDJqFJ6vp31YnoXHbDZzrG3dbTg4r5L8plcdrD3VHq5cegFWuA
gcW9JhklT4SDmQh8+Su0QelnmoqzF61SbaXUO5sTqX4ZVys1qaUQjGiHTpecTpk21woJTC2ph3Cw
XUWjBdmbXMhCGdYmnhetGAwbMv9Cv2Ze2nfGbGrqCtuNRNDdG2mQHxWvNlei0dKmgVrCa8itIQCZ
QvObYxD0/jBSP7TdsdK/Gar/yUvUWyPIfl4/B0uOqRHH+GcqDs+/jSo3Uuj7pEuNAmY07h7s2nQD
IoCqNdWmdPoVf3xfF6Pu9Mbe7P6Kw0KlqYc9wPTxRqT5h1HJb3VRfCEPuZXHVt5YTv2UJcrL9YUu
fjUT7gamfF5L4Zf76WeDnIAhIawoumDSIa23ShA/Xjey9NEoT5pAdkwKUPNSbB10XWbBE+waQxcf
uqjuYDYy0YEWvbL/e1M0pSlATW1S8o3L9chd3lcRZTzX7pWj00ABVVTtkyL1X6/bWfpg8LyyHlIa
yKtnkUsPhgGFDuzUOZD93JYeQj88pXlxG+qUIbzsLmr8U1/Bc3nd8JJn0vplHggeRYq/swWamRBq
V6em25FiP0ZM9/WbxGnCD55pBS+Rnjv7VAJRsmJ2wU+0KcMCsGHJ/OfTJ35z7qDotIeA6r9beMzy
2HVV7FQr9nfXFzed3tkrhYoelw+JhjaNPF1aaXu7D8uoNd3GCOJ71ZfNTS5L1YdCj2rI0QBUX7c3
H1l8TQOmIg7dV0oDPDovDTJlFDv6IBkucjGQllHpLaNNEYd+urG8SPwghdDLfdXF+TFpuza6SX0c
b9eWhiegOKvVflPanvy9yvPuZeV3mx5L7zaDhg5tMA6ONv/SNe0UW25Uw02geUUPAgrjg1k0blLC
MwdtlV0aW99hSrgb4+frtpcSTmKsTI5EJ4kn4+W2hGXOA24UlmtoHnzkcsksrg+AzuvUfei0Pyuj
diVzbYRy4esDjJ2+xoSSRZLg0qqfy1k8gOlwRRlKZwiw4W8LPNSxlURxrZqRq+urnLxptsEoXVDP
nGhVeJPP7KlDFHhG5VOqgTBjJyH099yMXeQ6Dhj466YWNvTC1MzP+l4LFDPAVJjr9Da1P3Ebbwd5
CFEc8ED06/D0BSshanF5vLmIvK+9x1mICuu+L8oxhCOnKaHrrX3tKJSs2UOks9bmXAhKCHlARK3y
RoBPfGaqqjTDSUrJP5Uk8EyaaDt6fk8xANdc6bdFttbSWLJHHkOyAWwNoZ1ZFtAUKhMekfBPyDiU
DLb7jJeY0d2QNB/CKHBj5mmuf79Fg1MdejoOQB2nvX4T/uwhauTMUPwTuML94Hn1Ni17oE6ypU6A
5RcooH/9i0XQBKbsQCEzl72GUy7VpKznDikREI8nzsHQzKo9bfP6VmuV+JRoUDFfN7p0AoGhTxJW
Fkud18PMJNWLKNf9k5RLn+N2+Gma/XPXlLAz/j9NzeWbK0Ubk5pm1ClrFBj6IuXHRI5/N2hNuu8b
7en6wpbOwpuFzR+xhclexZnF98uLT4Hm/dAi5yHJoS24bmfJT7i/ptIeN9gE1r/wE55IdPEqFTsj
DIZpo1XnNtDN3zhKAJVaMwmqyMrw57rVhb7NhOdHd2yahudZMwsv8KubSeI7kqsEin520jQ9y9Ig
Q6xOIIUIXzt1JhI4dEN+hdBYbBj7ZFZXhWng+i+ytHxANoQAXhoAK2b3hqFWWcvwlOR6km7+bIpO
PDWUDmLXjPQ0uLPKQQUHL8metNI3W4qvk36NRjX8tbR6ue9QW3hCQarkVBjpp9YLf3M/P2kW5Z/M
BslY7lIPosbri106LBOQiajHZaXMB+QbOAmEptR4sGKM4THWR/N2KNseJv46j5jKLaNsDfI4p5Wa
EhbecPwfUncWei+z9K+XIZNtgiI4SVYZI/2nJoG8T8MmDm4rfYysO2HYWXMTWQYC2abd7HUzeuwj
rtWN1YwCLDYDqSpD00GeHdMCoQtXliRF2QFszLO/z/unw4CE1VTs5pa9/CoDd64K2FVykdYx7h0Z
8pL7rmyU4tx0lVjTsZ5+2vw6BwWKmIJJivqub+AEBhk5W36Sq6w7NbZTHHoJ9N71r74USV7J+JlC
YGVz1JUxiLirozo4WYIqWC3gMAlfSqldubwXHBoxJioDdAqY4n8du39z4YjK6iPd4zuHXvoxhY20
VyXqIYVzoOR0Y/bNHkKUFXTGdDpnG/gKkwP6QBb2DtxOZzeJOykITpmB5sKLIaTupz7yKr0tzE5K
t8A865YBiqS1DsggUA2PG49B0esbvBBDpgo4zxuQdBQ8pz9/s3IrqELmUCEcBv8B1YpqbqMuPvs9
I9Swqtxpvryy7GWDKLaix8JdO6+7y0MLiKZuWLZpQoEzjC+1KBh2LA+Nj3oHkJ41AMOSRQVFY3TB
aXEB5b1cYtRlhhV3oeRqfeMwZjV0I9KJg1xoKNmkdAy7QeZw9wZJzuH67i6479R+4kExkUZQVLs0
PdaB5AT+IDHVip0UhOeDraX+LuQT/31Mpn1Cm3caRKLUOrsMEj0PBPVkyZWL4r5Kuh8lzuM12SYr
6jOwgnCLstpKAjOLAQAXVPIWbl8dXRuH5/Hl8pLe8to61NDoMxOZaX1filHWMfI2X7noZ8H/1RCp
J5ho8k9gibPQhsqnXspKk54bMSp/ijSPGRpNO9D5xQg1yw4tPV1buXCWFgcGmiENkOgmYOrLxTWj
5pO31enZG0SG1m/Iw2wD36f56bqPzNzzdW2vMQCxX6Yf5sy3oiiK3vez9FwpLewXmWlvxsCQTnFq
FVBbm+EmtILm83Wj84rsf6wyDfwqUzAVwy5X5zV1aI1Okp4ZM4i3wgwhJsu17hHoq7mFKszZZzBW
wZCsjQczHxvojIPg778qYx4oZNBjsTklM/dhEqUvmH9nqj/qhmQb8/QQW83XYN7AnY0/nSfrazbn
ydu0cLpjCiwu/yk3zp6hRWzwOPSL5NzTTNhJpu7twiR/iiPtM8UP74fQyvEoyQkTCG2t32qD+ArI
avx75wKXLVNqACZNFjX7LXI8a0jHMT4HjpM9+FEO+T6g1hUrs/DzulYQ/QAjGJMjQZp95KZRx8Hv
+uQ89H21o1hXn60hiNzYqNrjdYdaOKHEV2SRqChNwX1mineSVEiGF591yclh6ZeNnwjvMnnvgXCX
dklBMnzd4sL5hNmXjiBJD2nUvEbWxb4o6syPz5UACrdphpSGUBSXX66bmaUGr3v41sy08DcXZBWq
mdYLLzqnUgHThJBzHWY5UMhwU+RB+NkveqqOmRPn+aZDL7Y8XLe/tEzqgBwUmhdgmmcb21leqlKR
ic6V2qZoMGSp9eBACLimZ7gQhnjZQ03N3NVE9z3tw5t1kkjntPXRg7JAUDNapEM9USDZElki35I/
fovBa67455LTTLHVZkCC1uC8J256TV8UWR2fZQuFMgYHmEkO0ZLqGL661YS/BkBZ+pZUZ4DVUBbn
Qp724M0a8xJEW2oXOCkdB2S1y2YzFkxdhMzBfawmojYIK8atUGH0uf4VZ8ne5EVUcfFV1MyZ6pk7
a9oJNfbrND6XdiVlm9EcM2ZGSxsSGhRbvXxjxrlU79Kydp6TRIFUwcmMlS7sQjTgA7PfYEV4M893
24N4MqhA256jONceKjz4scxEsPPG6C/bp6/LxZNo/lPSRNR8cuo3G63zdERaOWEkeNCqn1VsI54O
6BYev+vburAkklaqwlwgLGi+rTRRJK+0wuRsiTr4kPSSdeho5t6ge7GG35jT372uCTs8+Wlk8uCe
HcTI1AN01jXEnh0PBk8YnXpmocMiSAFAWN1D0FrNi9xHwbeIIdNbJ42c74UXdz96udDvnKKC9zAv
pCHdGSPF8a1hdD50pKUWccuG1Ue97414m+e99jVT2hbtCdpDv/tSd8Jd4zALtdEMcvMdGa754Pep
76ycxoXTQeEbVgSQRHBszR9BgyqCKi6k7Kx0RuhtzboxPsqBrT5mfmUUyIJXdXsC4kKn2ugc6+X6
p1yIc2R4QCIhSaPMOM9f1WFoGi9X87NR0vIwpeJL5YzG/rqRhSBHysObdcKcA5GZX7uxVw1SVRNM
TT9B4kbrWkTYu+8aS7wp0Hb5KKXar+s2X8uxbx56k+Nwhm2QWtO4+ruVyUPQ5YBbaXkXpfij6rXz
qIVIoWttMtabTknt28Eriq9Rb4yPnq7mbovoS4KuIGiujSQ6S2zrJoSrq8lrL4Yn1NcJGLwFfvYd
zakNROImo3OdUI7lqCZ3E2sMQudS4H+l4B4XTPb4ndjIflXf6BHi2ju5VkVKxjHY3UZrRFTBxuM0
8KGVkYMsb9H3372I/HCT2lLyUstReaOREMews8bal0ILTLHl4BufEjNBIUbh3s+NorOPiWJ5zaFK
xjjYxBxFczdEMmQuXiMlyE8aoSZWEo95U+l1e1/F3ycUKCqXs4tLU+jchJ0Wnq22Kp/lWLPLaTy2
+wjJldg3idDSXaSY1YfUqQArGV6NDKihFd/hSco+IXoJKakVDVm/cpze+xp5CRcNuSYdUvs1EX0T
A7XcgBkvaxBoLiT4sfiwxe9eDmCMEwmir5s6i6UzXHOox1x3uIWgiK8Rcya2hvfMCIkZeIKnWXQe
zVRDq8PqYXsjB5NBE325bmrhAn8d+uFeoy/7rm7igyfx6oLkJNMMWK2UqkS+OJX78LEHjfhd4p22
Uj5YCFITdBo0+ISt5Ll7ebNYnhGHMMOGZ7mzk2Pad+0+80odhlrNOxjMfm1LVJWYA+9/X1/q0q4y
YMQ7kH4EjjYzHHsMNaZ+EJ0RuNZ2IGjkk93Z8jaQh25ltmzJFNkCFxXZLVQ005+/8RxUaTvhy2N4
pqJbHrIQ+hR69zL6PyQQf78qwKNgsvjfVDe4NOVkGjIHdRufndgKX8AHjWDrLOMbJUxp/w+mQKsa
cIkQg18xYm9WZUcjjxFRxuewzbp7NVXDLWP3PCyHXHn+B1O8rzTIZ5gvmn8rrewUzylYlSbnjM6n
qrCYizcG7Ysti2BNOXQ+kvcagaAZcgzat9ByzleGElmooH8cn0fmi5BBNhoz26mZbxSbTkrGaiMN
TvVDQvjlZwwb1fduLLJtoNgP/aBGsKfEsFluBitCR9maVCdWAtF7d+L5BxZfBYtMoXF+rxeyaPtB
tiGY76rqyABytxvg1fhCUh98u77xSzEP5Am9GHJshCxnh6SLbAqoThueY7giuzZ9LEKT2Sc/So6h
MYyHIInX6Ejeh6Cp5k0DCFaNCR0yq3sNaejzuevw7PT1bxEFwQ6aUb2A8U0PnsMKbr7rS3xvD2sa
2MAJYUOMnaUQjhcktB2q6KwGFqSJtRbKw7YaG3LbLKyjp4rR57WG7/sviE1eD4o80YfQirg8pYoE
7VyYDdFZR9D5HlmEdOvQUjjqJX3t68tbNEVlhCboJBs9z5CqspVr9IlIVlpZuW27VN8BfZ0YIE2x
IhSwFMqn7gFoEPTY3xVH0ypNmzzyo7OV9vqP1FOTI8Tp9UYWhXgWQ/crbLXoOGb62oD1QvFrKogQ
YpnjVrmcZ27aKmVUlnEZnW29KH40eiBIzfXAjO7b0amHSYyNjl1VVeO+jeXsIyw68edMHtEw/Nvd
5heZaIV5WlM4eWVDeRMTJZ8OAD0OPmzjSPu0RUJRDy3zELSjvRJ+3+82puABIA9lFpT099KHGrTN
MrnGbxlc+dFLaX0A76afYwLGXk0d67bXQrHvjaBxr69xyTB4SEiamNC1IGu6NBynst8OlROcK1sy
7gGIROggMp8jH5QYyt/UkcbbOIvLu6QyKIBeN/7+tJKETXEZmDNtvPnQTqrbPiRREklYLMNs2PnR
Sy+kn05tVW6XjePxurn3p2eC8k7ABVIvakCzYGQOjeTVdAfPWtwMe6fLENUaM23bkFivbOvSyiaO
DhINbrh333O02GxyHv/M9Jy0RY5x2JZjW9xolQHvvVVmh+tLe1/B0PhJdA2piPN2ehf3NMnytEwP
z61GQUiXfN8tY1ne5FFYnoOkVHcdb1kEJmBr1OrS+XTd/NLOUoTHh8kzudSnP39zUpQyRh1cKzE/
+J63YVJu+BgkVf8sDWV9um7r/VOUu4sRe/r7/2k4XNqK4dax/VwNzzb8rh+KslI+tVqRr3zApRVB
KAaMZ8Lwvru4mtArc1+NCEJUDe8cHkvdzrGdzoCXr9WllUizdAqB3oEVgDRjql/M1tQMWZtqIjyn
FIFcat9/Yi8Jtr4CCXXpJNm2SL1uy+twrW8/M8yhmyZLp+n86WEPD/ql4VEr5HKQmPPurEA+lAik
3wAlcuLpAYu2rxmOZ9oi8c4akIm+/h1nO/wf05S/IUqj7MXb+9J0SiFOj4ZGuHFd343eI2xqnzNp
jWRldhD/18p0MdPKoLs4/fkbzyxkL2913xSuBDj0ZNZq82vIkHCxmCPdNkpgrpTx3tEkTTvKOWQ/
J9SeMz8KMGAJI+gGAaO7rGxGKUmH8xj5ATe1HkX3ERWEgyNF3r6S4OcN6w+loIQERiTZqn0CVW6u
xfc+YF5rY+tCrM2LLey6RkEOZgo46knIJqDlm/2oCHVD2vUoMhiQbeueqHeZXYoNxOtr0X12UKet
B38DlJDhCUpH83QzAoGmGIxlEokckGmibft8W0Sxv1YcX1jTVC+eKAc5gvr8Gokss4riKrbcDC0s
WuXS1zFX/YPWd8FK7FmwRLUIeCzZrD2lJ5e7V4ZZ6Agzkl2pUtMPSqWIauswGv454dXwL7bQLjRp
Ok4o0NnRBNEtCECZ7Hqivx17lepjaX0ZcZ/r53D6OW8KYK8nxHljZwoRbzyit0dbFFoqu0MFe7wv
lPQuspLxBSoKbwcDdn6j+rW8cvgXjHJZ4BdgMjVGMeaHX6uVIYEQ1G0ZqYJH2tQGl3Fh/8lwxuRR
8WUJLuNGH5yVQLsQDgCo8yThrQUofg5V1+x66AcnlF3LqZDzVT1JfK87T3c2OnyQv2y/TD9e396F
CEsWC4gQKKFOl2i2Uh/ualn3IU0wQqV6iuwh+5bUwR+5bMvzyJzIQVXrijqj3q9EoiXDJvVMnl7A
K6DYuPyufqvwrOS14Pq58jj4/qS8y1/7WVP29re1OTwoSH5ujKYVKx71OjA0cymNDIdLero6aUpf
mm5qCCFi01NcJcy9YW9YCeJBTS1Zzi4q0xJevdTIqh2TYpLCQ7Sv1I2qx5RrEP/OkHOs05KK9pBm
a2CThVE3cnkeorQkJ6DCPPxFgCAqEUFMpVaWBKm4nvX112JA6XHDUBPViCS0i42CpgOcwHEYQKWe
poM4tIlZdtumGFXvoOVyN241yXSi01AF6mOLqNePNgIiH+SxtNatWXBZph2pahnAxijNTGH2zfkc
x4KGBuVkFx11WuK8a7dd1h8YJKOtmjuPf+2uPCvZGd7tE4fpzGvG0U87NSgUV4qK0dxpveJ1B93M
kYguMpS5NjWaFb/rKqmeIQOBOOe6+aXF8gwCbQs1DgDGWSLUZJ1XxCZBr5ZzZxfUStVs9KiM0BOP
BWIFwjK7lUfIwjX1Sn8F2TS53jucb2LHCT1kIpwEZy8S6kUYWFPW16/Jlr4/kPSnJlABzJkTCHAW
0O0Qmn6l1sC9G5nyw9OH6gEpLRQdWmYM6l2NsPaLJOUNInOxaa1hGt5bp41LsIXXAm96B5ihM15B
6U/k86zY+aLx3kTjwQvhHfKsqL4rDb3/7SVNtcso0/y+/lUXrk2iEIktZCEOgIfpd3vjwpmdAzqe
eCDqxN9QUyfT8bdtsPYl18xMj6Q3Zlq/URFtxYwUJ6dRax5iFeWw1nu5vpoFh7FIN2xQXBOaax7d
6PJIXaKZUISY4U3d2r+CKF7DTi+cgwsbM1+p0ir2GTyxXEth8jSEiUpCEP6PXByvr2Vxy0gBnIlf
BqqumZ2isJBCI9VxB/tEHWUTosyatP3+H6zwUzA0DSjMryIzCXy7NRpGaLz45JvxNyUYWVKzQgK4
+GFwNBu+AC75+eSFY5eZnqS15TYdwom9JKKdV2b539X/p3zJorqokkazmnf4cj8rw7BzmAfKivZc
ec6RPObGr9amLJa+DBUEyjIMy6gUNC+dWauUkSayY7kpMWMCqBOWt3blc2+maobA4d9+InKEN/M/
M3N935QdE96mW0X+L4Px7fME9TrY2lA9Xbe05NpvFzYL8bFZpkqjeBZcZuZukvqToexFGVKx1qgJ
lvxhAsJPo+ImIJ1ZPJDHNNdpolqu0g/fJd+GBl0Vfz+2zc38XyPz2Y0WOpgxLizL9cxi3OWVdJMO
/deOWzNDm2KTDtlKYXbRMYDavyYyDtMFl47RQjNl1AMMRabyLIfDqc6e01WOm+mHzDI4VvVfI7OI
raSBH0kkbG7Shp9VJEgBxQzIcVQp06rph6w1/5+rmn2ruoRioA8DWIn8bpdQvtvJUvCSJHa+ct2v
bN/8e0Wd4iSMt9luFwIQ0fpNg7inE/78BycHxTRBebgq5nE1QP1UgFfE9cLa2oZ0jQYmFpU6cpgb
HP/hRMF9NKVroBhoKl96RN0kndbQDXH97kUUT8y1US/6ZI5rrr50cv9r5x0m3glEGugN92tfyLel
VT2WeXPTldUO5It7ff+WvtJbU7NXU2tVUP8GKncsNTGEA6rg5PjWiissOTlFU95HDEgQ/eaRiAEi
zwd4T8zTrc0Y9y8NtPzbsK5+9uhTlEm2v76qxQ2kaAlPHznuO66UUvEEI0Hc6qoa3FejvbWd6oFo
/nmdXWlpA6mFkKI4zOW+6/2DW9XRWUzJhfryDi6JkyOao5JJx+srmlxrHifempnFCT9l11IVM2od
7zv7h2Tehe1z1lpI8byI8VOf/YNjcJxe2SlB7My7uUAWBjJVaj0qOmKS6F2kw46GKa2ZeS0/zlYG
aI3WFwh6MqA5/V8r1ZlUVYnpxnk9PkjKRIOR+v7JslJtF3RVuU1i2SZhQtRZ8+knNGpAOtgk1l7S
UmRuwYCdRSGJU4By3Tc1asU5Syz1GZ2y/DDkpneXO8I4wAc0vKiItIEvNHX2Lo6DnwCCpEefw37X
mXH7XWSN+iH09e6zFxX+IbLl4CdigspL3jr9LuLfPYf+wHApJXqUliISORHKSbZRo0q4qSn7hzzN
za2eaP6NaMfKzSRklb0sh8wlMPW7wa+yXyOqW8cx7drjhHWC3tAOuq8KJZKDnxfKo91oMNrmEFTL
fcOQBHLPycaPw/zGK8viaWiV6jwCw0UrmM3beVFGVtyqovkAU49+VwSh8mANI7rEjdAyNLBq56kV
lnZsR0uo2yyJkycYWus/ZTyEt03OSGk4sR22SZPdy55TIihglietSvSnTvVA5zWeIT3qKDZWXqUf
fcv3d/4QJdtacn5NHYmP8OEPB8ca2jsf4uQfIhDhJg1ipOuoFm4Kw2vuoS5IP1LrHn1+XIW0W+0X
7mChudZJpr0tUyPfq63Ij5lI7D0VC+B1fSNuamlEdiEYpTsys/Q2NLrgS6KRsqG4WAQIMxjmdx2c
3HiQ1bZC+9EMPjZFzeAO9eHwpo+6woWBJHTHxPKepLRvnw1HaPvWGHgaaaLbwaAt/+mNUNJ3ajmi
nw0lc3HMO0h38sBAuS110qdep4rlRFn70GuNcoytrvzVxoK9oQicbJrK/ETXodiHaZfvAq/0jyCz
6wlxRKmD4vUdihTFo8dffoHdpt8OddgcPeRrbqif2VsVpOMJsipnB4DM2Q+jI+91mOi2eViUzLJo
NUVQ+HBkU2IsXrUahLxtrzr5cT5+AC3r6Rsgb1AlMX0XwCWQG/igJQNcC+TPHIFqE04IuAbSoF2H
vN4Rakt5S23d3HI0QabxnADdL1tJgHh1UB4rX0WDwekLZxtEfXzoUWi/64CV7ZOqEg+9rwPZCNTa
h0U5Sqm5BcZTUFfxc2LLEyMR2gC3WWfDK2KFUbiH8qu6lUum41o5nx50HFKfN/yn0KvqB0dCXy8E
iJzuuoDBGSTIe/FZq4puW70K/LV6ewR5VNx5Wmk+RiOsYemYtadaTcOdpCXKqVR0caipDrswcpFO
F74fboqhCEmoQmm4M9Q+2pkdIIWi7SWqcigG2orfbhNJtb6PbS++JDBD31d03baGHRdHqej0Q9E1
ym0eDvKXSK3MxNX00vGPMrt8ZDX+3jb6cmt5cbmxsvRTrQXevkhbsTcHny8GXewzLjXs/DQUdy2g
lm+xHfU348Qa2joQ8ED4g+Zp0wEJGYt9G44piNiSg+dQrOyoyJjRFt2h4cH3ouGDQrXkro8KPsdQ
Gmi8qyVOibQUXPrtmN2qIwSCstfa1ib0BnNfInTnpl0mH31dYoBlsErIqFWhPk4cSMEG/nblkZji
Id9n6GeUCZudVCf2YxHI8VYxu+wpagbE6xuqNioN5B9jTXXOjgItY+C+Gz4ZrZ2dRYZ0qUqD+96r
o+bZQliOgBT5ypGGh3o2cxVZynAU921egkwz2qQ4tYyab0opFUeKqmidx2r/Uw497w5Rgk9REI4H
Z4zMrRFm8p2HIOUuzSXlZvCnCpVd2e0WDHK/azS7dcPWsTeDoSgHYpKFRCX/zunQv9KRInnWtEDd
I4VSHmM6cDcwSfpHwzAy7rKs+zQEmXcIbT+9CzRLAt1p9weBYOpno5/GmT3ySR132waqGX1OmtTY
140oH+U49u7rrLTSTWylCRjLMTlpo6o8ZKI1v1RFZR/UxunOjSm8U1zYxq7PnOTBzNHOk8C1kZ3a
oaBfzSwFcD3pm9oIcHyiqb+3fdh8GUSoHCxT0m4DJZEOaSp4uGXchtu4rK29OqbKiWtj/CNMxL6Q
Vo03NNiHL63UREcBUchJ4YPsh8TqviHubn42AEH+0Y3KgqmzM6p7v27ybSjq6mDXfbf1I8+/RwKR
GfK0Cl5qKBX2AURYB4nyzr4tknY75IH9JRWJFxKe4nJPbdTbhCha7r2qbx7GSg+28MVVzxrCmJ8h
R/b2iNh0n63BM4/SxFnX6nb10DvoI8mxp22Z44wOUqaF9S3Y20hs8ywLnmtJ4UgbNIT90TafdWrW
ey1vxL7zEbYB4K4e41qDoSBoPTdSqerxN1pXEkPywdMc/+QxdM04AXfEAOK3VV1RWO2OeZxyDxzL
30kQreyq2kx3AiSyW6pBe6NFvhZvm1LPt2lkGq7GAdh6o9Yds0YLEZeStZMvrG6bRGqyFU7UbPKY
sWAQHE264/FkIgUjiYNVKNZeL/t6H1YALawi5SekltiVcqBv06pSngK/tW/SzGNcmvmKk9a08a5l
WmLTJU6wl/1GPnpxmt3VFUK9ovT07Zibcr4hoDbbRKvScIPKpPY/nF1Hk9w2mP1FrGICw5Vkp+nJ
SSNdUBoFMAIkSBAAf/0+avcg9XRNl/diu8q20AARvvDCxhpV3qW2j34J3Sc3KavHq7KOgm8JghM/
C3pZHdwqcW6XbsDuWN0U8DAMTvk8QK/oHVafYREI3B/T7NQHnZggrxxBC5o07gEAJAb+LcypoQ86
f6N4ft9Ujd8SpVN/M+LFLCz423kvtC0CaCZvlmRM8TGJeVXp5Pz2mCd3ULaLnlwGzf2xMgPCAEaz
gHqw/QH6rhgqVRfOsHT/PcEFBxMqHSB5wNzklMHjdgGz8yzDfbsQXHeUHqG282rpJTW/M4E/In40
m1Z1349KOR6hLHFnFe59AelqoTbxJHdi6S4E/mdyJ4CY8aKghQeYy2n3nmHr1XWAYYwXfGs6vDuj
AMaF6zvlJL9j+X/2m/DOZL/E/f8G3n9bCJ5JNFJQMCGlDoAqmgMnfYlEO8vATYXxRtbcTJQTf1NK
OpAsXSSiLom6Y13ANnp5BRLF6+AC3TcX5nymnoS20UrgXQnDkG3+N8+eauiCxrTH0eWUfVHw4t2N
o7wkO3gmSYQpxerGAeAZAKsno5RNW+JOTvz9BJRxVqIUdx8BdbYnXJP7FaZ6YWOeW9m1mQ2uKYEN
wSnIeO19KbN0PqpktrpTEDYfEZFx0Pq3AYTGDfzkkSdnvlO6MMoGC4Zc9452L017zRT/zbcAlYL8
MKC6wBABl//v4sZlCOEwhJb7Lm22jvG/iTS6hVHHTYcIJOLDITIoGn+evX48K/+OeVL0DBHOSwMa
6x4BTlDlDYxqYWauXURnqWcDffh8uI9fFtsXytvgSBNQr05FMrpayxFqenSfUpQ9Zx0Wqh82AiFs
Jll1oRj+cW4Y7A+iD5H6R7Bv61nTp2nt7LVM30OtkQz0VXAUYzpekFQ80+4FFB7IMzBpvDD+QDQX
VcCFD6nSPR2qBuXpBjdGXtrF2k1fNfTV8CaKCuCM/Ae3cnS3ASrMIAIf0P+GMgiMlTdJLapLDgyn
3BNMH78LghGroiaGPHXWkz2phGBhuje+NnE2JTF1CrhEVkjkksl5lo3s0NAMFPrhuLXa6w54ix5M
/Mb1tnbUQZuFpWAt5mLkf6QR/O+PA9WRoN269pFO9nsPn+8pXhUvBa6CO2O66AoBt8kbs/xn4zAc
b5CqoSEOeD9gc+u+/KsvFjSsdocRGtH4r46kc8YcNUTgj6JHCNpe4rd8fBjWOwubAHEG2ozuyUWN
PFdPADql8EfqwI8K3UfHyB3EVKFNpaqdL6vn/3yqgBUGKQ0yhyu28/S+RPWVegKCwGaeDrOSX1B4
zSdnNhlFb/7zsc5O7g/BEC4BOMfroftrJeHHbv2YQymXjqvhN/OjPeIogwiD2XtfjWWhZ3NJ5+bj
zQhSLMR5sajAsZ0p7y4ARDCdQpxm6e9nplEbSOzq+6LJlgMxmNF6TY1l9PL5bM9cIdD7BFsgwJUM
5vHJp2xIH48yEeleWZ/knuOKfAk6nQXpxdbtx0cIc/xrqJPTEJRt4s1QdNlr13kJhP6SEHHT+t2L
K+lLUk9hNtgKPaIqunAnn58jdixIWSDGn6r7xRrippq06R55FuyYgB/OSmNfvEbx7P+xmhDKSVa7
Qhdx0797h2pI6IhgTPcdyncZcg4/Yws7suCSZ8C5tURohmgJSqYoXJ58Nmx/PGQa13HIum+UV3ep
A+x+Qm4c1v72erntenLXgJPx+fzOnQ0ANoBfXR0fPuA5IYrZti4f6X6qhyYLFVTOVfSMHhhs9Ob7
1jb3n4937ligYYmmcggwMBSa/11PDneCiocu3c/9BCRPoPa2BKSRDcPNEE8Hv/Nu4jZ8+3zQc9sF
Is1gJax4ww8oCj/qbMpSoDIrSJ2g0uTA1jSXKALfw4g5uNBEWm+uf0OidTGhVbyqcQIOcPIhF1jR
BrhE6T6qYOwJYUZYpY1Ns/18SmeiEmC1cPZWcSqkDKdBUGgibWG8sCfwnS0g2e3eICtJCxoOBtUU
x78QLpxdQhhYAhQHkMQHDGUK7Vuo7Q8U7gvJzFEOXSK+acuR/gJWjiwXTt0fIufpIoYEXE/oGAB7
chp0SdumPOEw71ECJXh4rJTTuzv344ja9TK81SVLSYb/AixboAbK75IsRGYla5tvDFry/xk8gLge
gkNgov1x9DlZbIvPbKElALsG1Jk3HaRcCp/N/bGueXshuD13PtC+ALQbaAjcreu//+utEjqxdgEe
Z6+ixNiMBG3/pGEzklwF1JnmzeivHlhCx/5PDvnaZvPftxUQa2ujC+ZJH/onU1lGBrkE5LWZ4Xko
AjCXCQpwcdsXg2cuPMznNjHQhmiK44IFQPeklRdAN0ZaiIcB7DjBQ6zT13UfPk2KfHdUfyFhOncs
0RvHi4jjsgI7/11Y2usmqE1D90YwseciYdeOZMOFz3fumCANBIgSA632oP+OIqjHRBQh1CB8ge6O
WKF3CdQhY+ld8pc6t3h/D7X+lL92SgkPp0SF0BFv6/bJTOSlHFCyn4f03nj/UfRmDXvRUUUNBGE5
TsGpOqOc+DS5s4ueK6DUDyOI/rveY1OmGoE06PMteO5FQq8QcrZIpKGacDIvZpBKCwRVe6/2N2CV
bTxTPZIWdW+L3shMxCXE+7kjB6Q26rRAIMWA2P+7kAhRFwdi72jEWxMcoy6OnmBy499pNSXvZAi8
R8F1+pKmCiWnz+d67huCrrc+FAANRadh92JK4lPCVmeKJd0OTe3vUfRr8iHtwPWsnODC8T63PVGG
QTkLl9mKUvp3qp2Dn2LW3nnnzeJKcRG9DEIN28SaS1iKc/EMSJ1AQeE1BE5wnfrf2xONfwUidryv
1aiGw2CVMVsWd/JHQhdbIq8Dea8Y07L+iTI3WJ8tYFsXlvfMdGFbCgGDEEBqqGGdbCWHggGUtAPw
MEbdlsa5JjoKcwVA3YWBznxHkK8BfV1VcFBiOnnz59ZAzrcMEqB7+hdO59tY9lswh468FF8+3zLn
5gRYMaRJEXpDPvNkTt2IpmdrkYEimUAsCjxQVkuOFlZVXjLTO3Mw8BEwG5wN/OWU3zRBgKFa36p9
W4WOynwximcL13ac+0C07zVAWm0eVyOaiJDiKC/EUefWFOBGaEiulk8fcGCevzTp5OJsyLLhN/3c
V0WvI5bXoEpnXY908fOFPTdbbFNcOUBUQj3sZMNyAqn9Tmv4Mtj2p9/oN2Hx+lnq7tqk2qaz+uKn
/YWo6twcobUFIKe7dmZPPyY0p3QDxZJkD53k51Qufh7NsGSJ7ZbCZfTCBM/tHDxKMGfEcsL65+QF
hCP21I0tNmkXB80xUSbJOkKHHTo1/v7ztTw7FMJT7BuAqT5UQ+UQD0S3yO7jLq0eAwjRoCaj9FXM
kksKO+dCRWitQ/1oZeHi3TgJImzQaDPO2CdVqTlEHZosYeHPREJAFTJCQYg3I/W2inFbLBBpO3SO
Q7efT/fcZ1zLdQj7UUIBd/Tfu47xPhWy9xxUT8RQMOk7eazq4Nh6S39lupBd+JJ/GEsn4TGKZCiq
I0DE5zyt44sAfdm+G519a2FYtpmlb+hm9fB5o1ANQR/RG6Jm20KW84ddRqgqc/iy+y9tWOJd8akR
W+6ZLsONCUo2p00uff2QGCbQcFoqNha+HbwmG1Qa6V3AS5qgfJDSHSAfIKbSYO43MjXLT7WgAYfy
gr+Em8QbicgJtGmCrR80yTf8mX25hRqqOIZpjx/4+aKfiRMQkkBkddV6Ral0Pc9/PTCNAgQQmEpk
QH5b5VMrv3omvmZhcBeM3bEJ+6f/NB4y8lUkGdkWCt5wVDkNExwI8Vq/r5ID7DPNow90qsomaPDd
L6zvlixVnD6khAKv8Pm4J5vr/8YFoX9tXuBzn8yzBQ4Jjnt+fAjqqREZY0475rUPM6PM96rmobcw
s/p8yJNY+X+HRM0RewtOuFDh+HdpZ8pLIkFvObBk9u5rEasbv0r8C7v47Ci4bf9IR8Jzwv93lFFU
seVuEB/QJ1nurCXpg0x7e6FUdHb5oC0DfTAEFB8kDQcgSua0m+JDCtBY5qswBBGnFABUlXdmqKcL
acbH4cAfRfsUCN/VYOo0AZiHLiaLB1w+n6g+Oij43BJv+c6jtNqrjrMLs/u4hutwsCuC0N8qoXOy
hrKHqUXTzckhhcrxjdfYMAsgtLD9fD+cPI3YD/idqJ1CHwgdpw/cicZRZW0Ytr7To3AyhSwERq7W
eRRWHfrNkbNdai/O/aG55Ch4bn5rJQX3O1wLPmj8GUEoga9EcqgQh2dRxLxj7CDX+Xx+J8/Vn/lB
2AbvBxZzTd7+3Ymln7B0sGF8GJYhcDeu04ZdAWn/gWcxa6P/iNr/MxxCGshXoaeMJ+PkuSAIpHSQ
VimMEfyp4CDkvQKfq+MMvmmXJODOfDrQhQOQ0xHtgwSx7te/bsnEBvGYjAM5OESRdgvJamBIUsPU
E+7z0RQ21vOQtUMzRVtUONQlatiZpQWDG4AvRODowp5K0IU8KCGzkoYHKMy776jDzWjmAFhyB2S/
uWRO6p+ZLSIpROIoiP1JIP+dLfMGB83KMTz0jLfpVwbE+wA4EpwuN8QqT2SO43Lx2lsxo51SWgUE
o0M4UIXwr4iB/7Nmu0RU203Y1NUL+nuIzRbsv3APBd3kfvBZ9Ljong7fUc4g412LPv2YgRapylyF
HsPlUoGtmAvXRt0BDcPlTcB46wq5LvG3lJRj8P3zvXtmyoGPCwfoBKwytvC/U3bwRxJobUcHnzju
XViT+aDcaI4zVwtnhzbWTLOQyeHH6EAH+cLbhJwRf/xfkci6l+HbkOB+wNUKoMRJ9BWAcBhpmCEf
qI7HR0VLWmUTOBz3o6OBqVqGtMqWzgQ7BPGlOY4LlEugyzQ4hVoaiL5W4bUsW1r0baeuS/TOoWtH
HAg/Rr/05MqirKd+yoC2DeHMQpcMHMYwIx1ZpZCmFwq2RtEwWM8vYzC8itaj0MQ03lvcSoWqVRVM
RTT38aYeE55JFL3udN/2mQl7lUHmusmmyofobNToraKDn1Gv7fbuQoETRi1nNe2eJQKmdspqvpQZ
otly45clz4hCLwf44qlA/xvkwApa8ila00WrIYGMliXAiciXCrAxxk0f8ipLhmjJEpsOUPmD3ytQ
rQzfCOZEVQTQLAWtMvP94R7YxrkQyCYzNnXDDcMn2SICQDs0wvRrK8J705vHromCq8kkttCxk17P
0Ww2c+maDYgt8VVHoI4XqdlBJaGK7xtaekUJ4OoLHBTgoZNClXWEksEDaLXfLTop26rtZDFRBT1q
pxnigxMsS1Fpx81rp3c3fRm8smZMN1aUy35GxpYx0CIOUcrTF3+VfYzbKQaBn/y0gWQ5CinfqiUI
cqoZ2Tg1+NqwYSLvVVmmhzryBYJKILz6ZEoQhYJh/BX7bLiSqbrlUDX+HZTQ9wPnIh5zloQ9YMnj
8j4D7/AtEL7KVUQGmP+OyUHAHeMK/CCejbjksmiGfuji8jaHpVX9UJbQSKj63r1V1Ku/BrqVm4Cn
3c5VzrzvWNwA95bW25SF5dPgj941ZK+GYwLcCssbLuQOVW6ak6kLckVdfwMC4T1O1xPQ5NgMXPlz
5nKfPrVdOx8BMvm5mPanSq2zM71ydzJSCYLzalXmQEi+TdDDyZy4HzfWTuZRafkclrO9gtMFcmre
uTg7QzwWhi/kKxd9X9Td8MWCibdhSfe9pvJrCqTWjkwMACuPx5vP75Izry2BbgoUFlHnX+05Tu4S
vKx96Nv0ADhqKfJa9ewF3Zjpkt7XSei+XhoQUlxLMujeIS47iS/hIiWZkwJpD6LyYLdJaKHg6rmN
/NLamqVbtyaqK0RZB5f63GeeIxQzIjQE19rUh6JCVGsNiQ2bHIB0JDvJAVleRmlwa9fxw39eTMAE
MNc12fbw938Xk8hAllXrxIcJfgibui/pI/TzxH/r3/25f/8e5eT6RyXIR6MVAVJZenTLpwaBCyih
sIiPuXmvF1cVCZDLF+79M8sIONUqT7CSotFr/nduFPoA8zQ2yWEOiCr8CiDibgzbp6QnlzwYzg0F
kArU09AVBaXyZKiB1dBaRGB/mBsXEm2yG3GEhB99SWknHj//ZGfeUghRuui+wFMaxg4n0XQUWuGn
jESHwQgDB98oLIgty3xh7FpVuJEgF16MIHNeaIqeSRpC1A6hYQ1RDcD/ToK0JvZ6o5EFHYgapjxO
QOfIRgdCV2mPWteMWvmFhtaZAbGkEShUiBmgK7NeBH9FhQObIF9rYIgget6LQte6/B0NJMajUwoi
Cwf20xeELc58RwyJDiIgEfA9PY2x524ICIoTzkFN83KEkxykoMACyWq03S8klmc+45qmuNBdgJ7C
h7aSLEldlcClHRqP1Nd4QMmtwp1ewEjbKxyV8sKGjt5DrKkuPt9AZyaJ0xBEaDOtCjqn54LVMzWB
9ZLDsqjpLoy6H61h7R1QCvHb/2Mk1CL+JCwrBOLfL2j43HE/xblvZSyuILdHH8lgYDFJykuH/cxm
WWvACDERZPof9EznyUupq9P44C2Wwdp1VLXKy0SO79pPKaQBXHC2L1wwZ14iGATgYK+qkB85d9yd
SytQLDyoJSm3fpkkX9Oory9Ia577XDGqdgCHQn/og/6ajeEzZsaGHtgsWJ21aGxBWZNq8RQvJaDq
n3+yc3NCQQVoTVDUsDtOQmU1zslSgmd/AKLegThZNV9B5sruPx/l3Nf6e5SToz1BYGSGvyYeBErA
JfVr1opMgAqtoJIyeK/T7FWXTEjPrCOsP4BdgXpMCoXSk/uLViFMt5lE2Bg1y5vk4LVkMwXEPJ1r
8/3z+UF840z4AIVkCGGhyXpG5LJyqwh1TFyX0cTDnIwprFXrQGvAjdgYxTmwoWbcjVbcurzyjooP
0ELj2qc5NMVMPgUtNITAt9q6Xv+Tyuixj8nOKyua6VhVua5goqT7psxNzd66iF3BIOKx6SdTyMbr
YGGllweg728E6fjd7AZ8I3X9m84lL6Bx+d3vmp+k6bq9JvMvb2wGCjpFx2vA5oP52kqkvVCIq7cS
lVroYgLXPuammkWUpfgxXh6B9DOhbUzTHJSRahuLWb6EtmTf4saKJKdTPe/avm9hc6DSHYMxnyxQ
g+W7ACCGwjBU6uSQ+Pd+IIPj4A8QFFTpq5WtD72kystHgc5bGitQ9WwoNpWxj4kLDK3TdH2TSaJB
JgExcfomIfm+d2XpHjTvpy8eWk/gHzYiDYup4up2HtVyRV3H3dqGzPmwUikm5su7qmOkkJOVO7eq
hkwmPHlTbp+84Kh3yMgUnMAaQp9GJWaQe+pqRyf73femXwLllt1Qzpskat9qy6vdCM+3e0dG/Luv
m2bM/gAxwmYlGo646+jkR9/boAtAmgKHMpfghFyV89jsmobXu9ro7r5DepMh7nXNbhZq2qZa28PC
SP299qZlp6DYtelrsNWgtJIeJhtagMUVFP3sEfBXuFrg7OZRC0KTBUMPMGNXVpug1GaDGKjatN7c
6gyeal1a2KRixxj8iZtJi+5rwPxhr4zP9laOUI+TDORTD1kAPuTXkXO4mQ+dTq/DvhyfgIzvDm4C
fpJL4/BbApWSAlovqNgnaPDptnNukBaRbEKWs+ndlG66UYg3Kqt+HwlhXtlE24MBl2JbiSG6n82A
wvQyevaupqOXcx27r7HjjI9czPGTGeyDQ5XYGdIORTJCQx91exftEv7F+uN0HZSOc0yahd1OiJVy
Scoud5q5zOpk4rlrYwW+RxVB/oaEP8comGGK3fj8vW1EuAvBHO3BX+tmAutCnI3NkAS13kiO7HmZ
2mZjmq6pMdWF/qIlGGNBQMUzVPyB6dEOAEwrJvsnsunmHv8fPw5LArYtvDYAaG/nWb86LovnrEFz
4CoRvsy90USFG6u5qBt/DjdIAeKnpexRF6Vhc6ggMIxaBGDDBe8WCJcFNvpWoXxys0jX3ob+vDL9
RnVnRjHh+oqbb8i+Hpw+jq+Mp9MjWUz9gBeP/o5cHn/ng6w0/OOgHVEh0dmy0OW/cT2GT/1S2W03
l3MxRvNXQ3VyTSahbmTQQI0KVLzcgxvr8wISUBHWHJkOCDcgBINECarpne+rOTMjl7ccz/G1KjkY
NxTN5JYv4uBPcVR4Y8lh8iuSdzGzZsgjZsxzjaQWqaOsbtBsnwoCivpXT9Nm71Qd/AOCedhGdYIC
CY7jLXhi9zBeJN+bUnc3M5ncjEgXVQfHwMo3RRSziRHE5IaH0M2kJQhIyiHTDyfBW4/0ih56f2i3
8TDxA9o87S/YDnciC23cfeVLh7vBBetvHmEMly9g0JAsdGeK4JlGcBUFby7H3OJisM0UZEut3pmw
9S4aeJDB0CDaNQxfKlsgogU1kw7BDeTPXjvtlw92XMZd4vRTbkxNduAeVtemGyWE69la5HFsc0XB
3YMMr98WYxDYR69scf2OXmIeetDg4ARdObeMtaB2xeEIBIsvDNh3ge9Ytamsx36xYGQEtcGIQoG/
rZoloyLFpQR4z5WY2xpfJF3bZm0tn7R0252vPBfzmOAoUbtiWAlKFVxDV2ov+JJE7oHCH5+B9Q7c
gqkeOxUul8nRei0m6KoSd7//GyLN3k/kWzhiHqpaMou7mvwKW0fcgVzXXHWumnMrBn4lS2C1vZq0
X2a4mfzUqINdURbOeTP2KIYEwzS6MIvQKEuGZinfNcTvb5DLTW2GRk74uyVK5+7ip3tu3OFR4McU
XSn8G9tIv9zxRtXRdqjqZUNwJaxPl9Z+jnuN77hj+YsTdeyuxQmG7NUcpkffpPoHGszw9B1LmF6T
qdrIxcZ3YIoJsppU+NuI0SXKbe/TwgNS94a1sio04C8NjByiZMzwaKHPGMfzXikNPD1yctSf5EC+
y5nWP8wcR0gXfHjE6vktdTtx03dO+9qQCjQJP1avTk3gNOwN1XBbc6LfeOryq5mCP55W8pucI7Mb
g2gpAD2foMsYzQUsbpytK1AHnsLuYAP7Mw0rlVVVpLKSl+D7EvkAvqsqvAQPtEchGSBk6ex7qJDC
aVGDCy2TJTOmv0U8u9MqHlAYSl94p751zP5UAZ5ZeM8fgAKAhZ8W6XdX97fGcaKcz6D6ktk9qLT5
6gv3d+e73a6xAPuRSNjcgCy+Wergm7EQkc0EncWxGxS96St8aeH74jZ0HVlmpl+msHCnleTX2X0/
kx8j0BM5p0F7g0S+zLt5go5w3at9GQzeVVKa96he3oaw3rSolz1YcBFXLv5X63ca3d/U3QnfCvgY
485vKFi2m7Er56NkxMuEQKHKG+D0ZPGQ/HAN5N5Mu3jbsO3rOtMGgDcQxDd8aOQ2muoAlcRI7huP
l8U8grsI4JwD0R20SsH0mzeBH/8OGOIEMndXzBFuLtVscIEBsB4j7ioo/Nxgaf8wRXTMfNR++3CM
nvHW2H060WYD9twhbcXIwCGsd2IKrrogLtOsZv6vDhHHc2JDfT3ysskjdOOvazAoOYrK4uC5LZQR
EB6yhJSFFVGfl2BuF8rAtJ5a+0icQF83pcApn/tsHMZvsQtWpesi8mSlL0HI6Pt8IYssIg3AO6SR
3gMwQHNLWJ+no4tCfKBuh9DwDAnMs07UE86y2DmqvdGerHd9ykUeOb58irrJ7ssoWVrM2C0LpLDl
myLyMUbpPB+1D1mCUGHpITGWod3SXEvmsgLSygzPYEIPvqayaPj4RcI4oQK1e0/gSQiPGLd9pE4r
751YxY/wBUTYNA4MBeNx3trAdG9yKr+3MlrhZ3RCbz/yc6SEfoZdjudkQEg1CcAmuDNswPp8QP0c
HW+55L6RwxeGuvt2ZuyHHVM3Uwj5oPunv/fKJ1mTCJmNiw+jX0rCHeqK3SFm+qsDNYntoKEoB474
nC8gz+Wm8/hGwDfxgFNZHwR3RO7CXKiA4eeYa1AZiqbk10LJ226pUMWFXfK2YtOxka1AVBkP103r
OygojzqnnSeuowg+H9XgQ7LK08M96nH9tjS+2Q6+sBl43Okb7cfkGA5BsE0pHzfMsCUfCR9g1+aP
PEO34FqOJT16w+TcwMMwyqJUJXu0Y6qNa8J7lMFhjICvkbMACt5oLajfPlluUz57d2h/3BMd2OcU
sIjMU8LbeFRBhjJJ75zeaTK0ZDYcD+cbcsIB/XzQYBHhRdtF2enYmmSEZoNonmwVt4UKAidDncwr
QprqzIWXLGpDznsQadhJsTdPOrtSQnKiHMaXudHOtjU1EEW1t21G63mZSUTzzCdcIC26W69NhHCE
8dm91k3JMgcCq5kqoVgtSYh3FApzRzhV+pDbDCOYyUJBIJauDzc5E16F1TSj7bWA5QGvyyzuWwgt
1KHdMLTii9qn1X4eJbmz3cg3jjstv4c+1VgLhhcAEV3Myl9Jp4Mi9deokcl2q6YaaVlDHySqVted
hB6S48lwi2vVPEHjIMlLSPgXIlyuakl/QsWIIRUa5mOJcvM1c/zhS4SCf8aixdwtEaKHxAkgfQBw
VbMcxOSOm66tvsPvN7npp+iBSpjW0bl2IXyDPe9MJSQGpmbru3AdBGd9jTK7d1zo1TFO2ZeSk1fH
Jq8wuky2baV/wZ6V76cglrkpaZv38XTnR+20bZaxyjRe8Xxo8cFizn3wDmQDcj9ts8jgvq/r+FgN
XB1D9Mx8CfZK6/TzRtDE5v0UP4YVZ+gX1e/QWBmOMDVGmzJu+FMvpvQwO5N+rqIRejZQc8lgAtEf
3ZRBNGJuyH5pZvFW9v1mQvcHWyu+IbIZnyMyXhsRUAQz9smRXb+BR0Ins6Yv9ZOe/OYAMPhUpKY7
to28rUn0Kyydlz60jwKQDNzaTQG4DXJi2P3x30EbqKLmg9mLpnqMOn/XQjcDQKAmvh2o9kD3V9/Q
DkVY47cDLr62KcD3Vblouz4PU2mA/5wegDQHyIhDuiKEUw4bIjd3wJ4YslDqx3r2rpG/s20KcGqO
sLTP4yVJrhT0IfGCrKSReH7pJHD/aCXeRY3/NjjOVeTz+6jut1Eq3Y3H6io3vgPzxXRuNyI2v1gy
tkVg+JpPPSyoAGwJb8PbcMKdWiZIE4QPwYsq/t0mffS1LcMA9Hd236DmkHeQgjnGM3Ugiw02UBAh
ew0XOzXo/QYelhSEJEG72xiiKCi9dE0yrCQFeIBpXCWCpi9OkrwRmdQwocVVmbRsD8G+l8WfdI6M
8y526y+e09dIdSUroIMCToPr2SeNvHS/6FZflWxatnLR8VbYObjjDk4BHNTH46KgMTiS2n/vKzHu
eztHeRJJF6SIRLw0VsXXbVVeJZqET/MAjQGLNnbuqE5se4B9jmEgvi1dCBOdZoBbbtAeRTlGyDUp
TAhmrHHr/uh5120hjvAEHn+wWRb4Lw/JRLAzxL6Oh3ncWhvF944Nx73n97te0lshh9+Bbe84cSNg
Vskrj5n4tXiBRHUb9Q/SQ7MpKz2oWHitL4tUJ7nEY5xNqrxX0g+/GCT7MJVcova4ijsVMpz77cid
QsowLnxokXTeoAH/g9gQBH7elZzZpkfwWkAftskd8GmzHmTKrAFqP0dRXBc49gpQQew3P0Qsg3zw
KRk6doT8kAH8I3mu5uBbx5P11Zp+xIw8RnV4A8/BnRJdM2UNZDqmUk1XPe23Qb+w3dAF8sHRUfOC
NPa7ZQk6wbSNszkZnuMal28atHzXq6rOIAZkdilV7RZ0LFw1UYC8aawQFaOFs3N7M98ohtY07uc6
k1N1ZSLcHg4T12hGtH/+AaDm1wohtAMd08rEN4luv6Lb9GSFp3JWqTAzQ/s4GS/aLER5d8kgKSCf
EUJtmQYd9H4iLfPO1AsuXzL6N6SC2Etflx36o331WnLmbsGYdG9NHB7FYqJH3ZC80y5el4BIHMIR
/4QC7fOSxHrbhUifFkrINiptu6mTpCvQlHpVcDncMT+GB2nvXnkdqd8gkLpr1XwFOtZ9j9D0Ubv0
geFCxRly7koUs2kZBTsTwLdk6TjocLrZuTJ4SEdpC5T2v1hi3c0URFchAA+U1df+rL4mYnnodEsO
JeNQehG9W4Tt8jCDXJb7rv4ZJM1QWNY+sJqRa6wXgejGMhR41sL/4ew8ditHsq77RATozZS8Xt6k
UsoJUTJJRtAz6J/+W6zBj84rIYX6B91ooLqbujQRJ87Ze+2IYfQU6fXcbDJQKT9mhwphMtH99Ohy
yVDnABSUuRUCYJkvg6YBCdPMDn3clnyAIvXvDTQAoIOIsPSnzMijcZppWiQxjDrtvpSmwQ/Lnmep
j7um5JBNC5V8kS548AbPDwOZTo/070RUiuoHwB4V1gjI4cQU1TYHdJKGFeisjZ3KXobNkv2ubKnt
oOBcB1Vd4dRrP3DtgR3wp7eEsd0VZKpumwRitWsLmxweJjssGsXBS8RrmcfpcWQwtK+asdrGg3vT
oETaNV19a1ZShYUqHFriTL5rU+VkB3GuCErzlvTC8lIqnTgu4l/CoKGmLTHcRnJ2f8pOGiFi1Cac
YgdcMTUp+XVHX+ZHdGsBK2bah0FnXcjOzUK9lZfkLbRwm/xgS5/F3yRqBUsFVRwtgf8BmuklRQDP
WHzYNrlLZWNYBITm1UnR9Gx0n/XRRfi5WOklZmy69zqe2slcbrRG66GJpQ+tWI5+L/XIMbL3OlCc
SlKt7EJh+vkmCdxg4yXK2pfCScLKIc1RGfQ3c9X8cOLxBQbkz5xHAwcSfFiRSv3eSZaRcYdtY2k1
KnolRXcfwKpaoBltKPOxcGjGqy+T7B0IebAZxQAYSjX5VjT+S26SmMa7+NBjd4gyYyRXb+w+AOrE
cNRkcs2M5c2kOUC/TFRh1jNUnb3bYgIyREzqT6PMX42cPFOijbkuj2rj1omxnVOdR7Cw7XAEgCsV
wO1qhi3QiOnDMcSHFhsPHL3XHcmGrBYvxrul8f6749KcqqR+7FeIe9t6LkWzzEMJB+u0wPOOuB35
zjBzqoNafYDieZmTSh5cW/EXSVu7NebhvfJLYoeS5WagEkF3URg3lEiKNqd8Bzi2Koe95Rrg/D/L
3DfXXmf8NCheGhI1o8pBfcMcctxa7TiByrKe82zGzlh1G3sw1M6fOi2clvGjmIJDWwHESVXNQANh
18W0NByKDXHIlSCs2rXH4RIu3x0n7TSIFi9LvNCYpuSWptOyjaV0Nkk8veWDrTYUz8mm8LiNAxEN
adxnV1bQXdeyeJ05lFAyagfIamB9qDneXW/+6Sv7Vjerq0absau5jyqoeMs4eYQqj/1rOgrIvrSi
eHKKwrmUFgtAYRg3WREbF0bbP8Cky+/yMvDo9afa3mt8wffHId1hVBkmkP62NalgHNK1u1JyhMrG
4DVvaS1H9KynqMidh1nHHy87/TnNJs7ZvmaEjVnfwZalGZ5aIvS4oRtu5aFH6H8s6VzRP5E70bCd
VGZh31XNUESe29KC9aa9BpVlq4hcBNOZKcB4a1h01XlR1dr51gAsFHUd8sAgn4xjTeDeYZn0a8sY
GEIY5vPseG9MH29jAhE2TVv79CVz/dbRmh4iVW2EWYMWyhVD84GFGwB+O8gDMNL2cqBxENmtYd9r
PXH0VuVDDcPvSX2YWa8OVJE9vWx9W1TLK/KMaW2czHHYE0gV6aWW3PCLLPz0ubxeDDPBt9zlx1Ga
FdC9jEPF7Cb0sbPM3/KVTDWdsNrfdcwLfnXC/vCBwWRC+PdzN5QnvwDKRUhXUTw4tEdfe89/r5H4
bqpkNE4qaDyKnARAhq2grrv1r5LisDdAS2h9lxJTVz+xT/XPIxC1TbmUxiaR5n22Xrb1/Ioz1Jyw
hqxLf+zcGmP6j58Ba2cd0Z1LOx6braIgp0UlgaVFUMwc2pGxA+YI3wDPsdkEWq0IwhslfT1yWXcI
8qaXspgXdIvaYIR62mXMHGgiNhLUVl+I5idBOVeZ+JcC1h0K5rfbFEhM2DIcDJfc7PbogH53QfHA
qZdXX+knikIRkpSYR8JEUIeyg9Uqrg+jZX6kVkZubePfC306LFY8HHhpp2Nj5bg79OG3sn1GQo4z
/Wqdgc3Ccq6KbEaoVCwa7WFZXqOjbXcLN3gTe4i38OiaHPsGF5DHwpPspmerL5cd0DkTvlW1ROxG
SO3jMYh8O32SRBnwzi7WENLvfDZVtezksJ60GOOYu6ql7Rj22IM2rej6Cy3R29BV5S9VDiPtD926
T3gyl6vP6K6CyEOLeWT0NtEXn7PxsiTh9jgauvkza31BxRAA1RTQZw/MUPTI0DByV7oWmlbps7lX
NKk5/EarMyGy6sJ/dj16P65NaYEe1IqCDAKPD6L/ivFREDZjlr85TgcQC4/frkmhny4t0jfZdi3V
f5EjPISk4izDP41Ip61Z8xppuu1ue4/mbQH2k3b7/WTPNzQfwOU1TrUbh6R6TboShU9sqDvhFD8t
X75AC6yOo9W3EQ/trg7i50QyO6eH37TbLKcvF2jdvMtSUTImVOXJXhijCL9qwmY1jw86Lb8gUO85
G9O+cCWnXOFwO7BXvBEQu2oKRwRtarxDKP2RFWm/NTBs37qzP0YLlctOK8qLltis34KsCTaAnOO9
UxhvbiWMTeP19c7odIYHsvlnsLOZjopbhpz36mO1Ku9mPVa7pi6zzZy5TLCsoP819lQN7dCLbVFU
YKYL36aNX17Ms/xQuvNa+8UUpS6JxXLkUFAFj2npLcdsoTNETF26hxbMkplaw1a4PkAd7fco9XfY
cc1jPjHD6R2H5hsOH4KNg/nQdh1bup33+8Afsn1tWjIqPK+KqqITD35GDUC1b+0SrfwRgCC0W/m7
zHVvn3WLeT80UFcnoINH6LPr5KG5zx2UsCKGeTvoBE7PNL6vs6VlNoyN6q60OMDHrf6YmxPdXzQX
DDZn52DUCSi5rnQ2hs3a7zW4lu1ggxQUPFjccKAmxW476kxkZ51fsjAgLQzR7JEAdFs2XnEknPl6
DtajRM6fkvkwVGfd+zWmS7ud+9bbejafQVKOdVR1PZ3t3C3vujJdtnPgwtLhYHhjGdVy3SeUFmlF
NaJpfC6ZLR4DLbA43TfOXtGwOg2cVm4zRTvV7APzQu/LcgkdVbxrUj2jvBp54YOWBnp5o0TxFtN7
11DZb3JbPiZO/Z7CTgxnT2ovtDLmnVvp3ZWbVu5N2iXxjq7xq1+410Jrrn17sPdDY3QbYRvx7zSN
iwsrZYEucCZeVh3Y06Gx1bXS0HBVpnwUi7xjt+0R7tJoS8lFs2bnVGflsIv9IKEvQ8jFUuXdlVEU
+kWZL8lBOpq/0doctqmbvLOtkz07TFpIS/+QKX0IY87lIUDNV25mBQ+veUh4zdj76JwuU3yLY3k7
j4O+irketQpNMILfatONlkdjs3oeRflejsYQjVb2mtbdc52NVxNSCmxrw3IyZcG8kdmTRG1D110W
GzPofKSu83byiyJyG/0nFHlSEbvppdaqO7DGH5VIGbkt3VPtTB1qaBZG2y4Kml90uDtadJNAV60P
4mIiq4KOOaHBEPqqOlz1mkgCPOMxxQcCdzVu5U+RrQ0R6ZHbuYz4vSOjHpIwzZC30k/f9Ytt7EZb
5pykyiejnQLgIShxrUxdL233Y0mTGH0Z7nemJtkBPcNtXeQjdFX7mHV2D0axqzeaW9VPyQjsumw4
3LNwBdtgMW4nGI7g5cEx151f7hLSMDazQU8XSfZrX4F0nb3S29V2FW91t+63nUiTzeLEb7UOW9Rt
Y7HrDQPRQGEGG2R11lF09YgZcaaZL/gOawkIsqxK/r62uusD/SEohiWsDfcw9LO2EWkzRoAq8dQl
8t1g0NAW1c94roqdhL0ZxWasDuie+dyrdkRTHj/FmFZPpTbMl7IM9oZG/o+bqGrbTA68vYK+M5VS
xRvLl8oAQQTqzujXo1Sdvo1mW+4Cd7hhET7Vaf+TXJielrWvLhHtVkCqiQTXGuXudamyjVROvIHI
BdhTw53XIeL2DKpCm7zpp7KSd71OIKEFSHWrCulFA0HUOxDQDQ1my7zU3Plp8ez+rqa9RmFJm6Un
gCVIS6Ct0gtdXBTHlGl3xMpGLpQam1PQzwzMOVSaonnN66oPdaIGI92iO4/OW25aNU8neJlk0ugU
GzOzqhuPLD1A0FO56dxF3/a0yqOqrps8RI7vI6DQOZoG5jOpjijLBcWnOQ7yYjHZMyzjg7XMZcOi
JUv3Oo00wYFcK8QP8G/Je1riZOS4lUCTib8L3vtCTYVkEV8QiSHgC88V0Ym9SKcvZ+8orYW6uIkD
y2YwWEorDKqMYEcRaFP+jX7xKzkVbnUTVzDBoJ9CfG27IqWwQdtn1lPyVrqx420qIy7/GUt8Uv/5
YthHeUT2mn0IheBMuyVILXK7WcVHO1P5yVQNRXgi0luk4NY3lzJXyfOfZpHVRMlRD/0b8m/jTLSI
9lq0S1vHqPqopjaJPmsXrZXPbTgvsSdoqErH2DiMGWQEbdaPYZTS2g5rpuavGXhPuiRV8LFoYJGy
OZG3VSCnPqLB0mTbNDPSdFesbmBy4Xr+l0jkPfvjG/nZqgE+/w3cqlUkvCaSnWf+NmnWzUtuAeKF
smNtZRyo3660ut9jIfWLmB3vqfRrmqK1hSIiTNSS02bnj0JC4GcBPSXetO8E9Z/fGGYcOirNNY4X
/sCZoD4LEpWjdY2PGA6Yo+lFsqlnd+FASPX+9Pc78Fl9x7Vw5IGrQMkLbfxP5alILHNu00Y7kk7n
0/EJMMNYct4UTZJu5WTheKB9vv37RT//wBW+g8kI0TKC+vNQmCKHJuGT9HUUtZUfKK/Ubuh0a5Pk
UvvPlko0yubqpQSEwQXP7iXNhoI6gJUkzoaOAbgJhcQO1DcCV+OTGtTyscMBkiau1kY8eaZr7zi7
CqYY6YkxWXNnD65XYj9sMz+sh0m4t1a3+NPjlLs65+80t7OorK2AWa6lV7dtoaUvcs6Mq07rtOqq
rRL3O/7Cp1u+/oFYFMmTgRrw6UWHvoJjTtfTk4vugIl7irRlpLG4bxHBPf7Hx8u1LFwS4Pk8Zp/2
2SKU5Hlq9ohTgByxa4UGuLx847GtyxDeujlv/n65dZ354xteL+chHkWhTbDHeV6dMHMmGnwyp7ym
pB3a3N9lmjY9kn2cAxef7J3ZFcsv06yrb16uf5P4zi8N7xA3l0HuC0apP78erR2KytPT/NRoiWRP
43jjVsVzkip1SOcyudSnZLgoMrRVSnNelc7o+e8//tOWxo8nKRA6kU5yHjaYP/8Cd8g5RhN5eFI2
NY7ZixMVe7A37UQd7USbvln0v7rXaKu525ziMDme2WCEMXZW2cvshFhmeikWOoZT1lShtRhDyEuG
wDTQ3R1H5++4Pl+9wA5cCIyJFpv4v2bR/zE5jENLcZp28qRqbdng4UBep0mTR+02u7/f0y8vhRuG
GFuaL1hP/7yno8bSZfaePPXxTCsOrun6g2g/GriZ/n6pT8svjw+L0v+71JlHRbONvtZTX9KvSV+t
rqfp7jfLNs+aZeO2HaSdof4ulPSrtQqtdUBcgc8re+5PqazBbbJFI1Z7KPttDZZhi0g+/a/K9fWX
2avPx4Kz8IlsI4Mx7nJ9lgSzDDr0PJfNko014KiUtqd54EzyzSL81b1kP3GcVZSv6+b6z//nDenI
g0DRl/JuarLaMt1pt9hQUYDnzJBAZozhMuv/2dLOz4TbwYe3FkGfUKvCUcT2Onx/udtVh64p68vJ
+Tbz+KuvHOQpDShefIzXZ+sM0zr4ig2PzOjq+coG1RNWwZJeCydQ27jxv/N5f3k9Pm8aJIQs83r+
eSsdxABVoEoUFdlQXqjATK9MW9yT14slemEG8/ev4KtVBXMPsuMgAA907iYyMuV3bseGQe9bhIx5
A5IQENHqS452m4yUkLQ/1A7Inr/5/r76FljMMI1wb6kRzpbPzKpI7hlEfurSGhMouYIA8UH8t2r7
95/41cvJiYMIaYTpPjFhf97RGLQy4tUsPyVDU0VtVf/ShpbPvjO6Y+eMXjRW5jd+mPUhnW9OWBWx
rlOgY604uySpBm0+B21+Uq6W3eEWaSIzLRC4D12+q4Zh2VuJZiF068WOHJNvrv7VnQ3gPVJNAQ36
ROqoYo4Ac2JkJywLCQHdtdz2efZdeffFUk31jqvEhPbmUi7/eVutxDYLJ+VGunbMSH/tLwZ5MP4y
S/rVf3+CX9xOnPmkQDK34ornbjCRloaPDkOeZjE3B3TWOM2d3NwoXbc3+UIGE2/rRT0O5BW32vLN
1f8FjZ49TRyulmevX4j36U2d+kYR9iu4fCpSg/j6ZXyh747qLFMTTWqTru4pEImRHtJczvPR1FT1
m/lj3itiKSYGKWk/NMNGKzzTCMdEG1OEGoV6yJG+P9VoXN5RWKbWPgZhhdHaLwFm2EVtEVStKS+7
alEPehvHNecnSTb4K+Nb66XQm/ltdJUZhzWSZQ32UF19Y6j8YnngjImj0kO/oVvnNU5gt31LnSlO
ku3sxShcxjw2bxVqKbfDp2/KiPIrPdoVgui/P/QvFkKAOVBt8C0G5qcs5BiRVxnbgzhV6cApJccm
+0CKG9lqphNb1m1gdpO9+fs1v/hyTNZ6SCLr8ov6/s93Oq8GZ4ClLU5O7/buLtbkkl2aFsqt/48f
hx2PIwv+cJAYZ4sfFNZAF+YiT/TIaGR30xzpZlsclV3TyDKm/5gNjI+SCFX2k5XyBGTCOLsenT7i
LK1GnvJmah7bcRjJZSP8Bd2f/d+rD2py3JvrbVxLkD/v4Twt9qAlPRsmVcHGyu1hg1KeetzWYFsR
E/fN9b5ah1hoYT4CnQFuc7YO6UnrZoHjiJOpL/aTPwr13smRFhe+a/UNlOirU8dat9Hk4V/Iqc9+
3IgaXNN1kdG9E0m60brFO8aB178kgbfa5mTs3hFUpuMfWIa5Rm2Xja/oU8xv3OpfnXppm6wewZVp
j0n3z7sMnQ26RKdnJ4Aieh/JCm4xW5t2kZRm86IHZXehpDF6W92ZxSMMl+muzccMPROf640xwmtC
OIcsVgap9032whdfLocyorZZtFfT6dnfVvelmEx7SU4Yc8xQJaax7Zl5E5lFUpLo2vSbr/aLDR7b
KUdrtMIcGc4bDV2tWZa12gt16TNQS3qzay+QI5Vo38gReorpFiXbhO/Y/ebd++rKaxajRQeCj/j8
yinS+4b0suSUmYJIBxfRVnCs2sozIr9Laa/DCnH3LXGy0zeb0hcLs+XqEH99/p2v7ewe2wBAva72
khMC1vKyqezpEdVbtyHjfN45QTPiqDOYk1nm9M3d/uJ7swCBcgwFfejT6PzzzSOjLJkU44GTNuhy
l7SBs/WVYe8aT2jfXApbNP9nZ1svfVtwS8g+Oc+cQwu0FLZIqURy0sgonbZeok8/GdI50coNvmdi
hOJfjPUh6+pp6zapuFwAFV4lFnZVTlcd+5YsdkznrEsBrHxL0+A3OQJ9E5JFN6MbNZCfph0VS9Mo
/zYJ7PnkksS1r/3WOLCrBaGV8sIuytOwdcAfj7wRtAHS+HIK24ZkudzzagttV8W0o5MlchewdoeB
dL8O/4dlHQzWjDdVpc1zlQ1qJjAMb42bNsFRC+blZEzp9EwpxzTRHbpDBo8YiI3BlpPTH7r2zRr/
g/J9fCyO05hgfXrXPuoFiTYEXY0z0a35bC0R2hyMH0FgXAgufrDdOd30Lk7Og43QB4CM1SM5nYuN
hQmS6Tqcm9KAj5CLQm7pezGM8selv1TIQu/NSXuwy9nZuHxFN8m8IHRhO1ZP9NTohiLnWu50vEDh
IKyK9Z0ntB4ul9AeenNLL/wn0vLstHgeyoK6IbKLLY+dm//Sjq7BhJo+sMjpXT33+mAneO5pyANi
Dn64WvsGaqs/LlqN9hP70a7w45pB2CJvU73A3IaKmqKrsUIYjV40tx4UIJtQw8rL3CgbV3/RtCpc
ikw1u4o7wT2XyYVWEg4aNVleb6d25WeJ3rG24zKW30Vv//tenr23qwRiBUrBGvu0MNRZRmIZLsCT
M2rNA6pLg1lxyzwXHVx2Nbmk5sHzsh/GPjfvrQHLMRIS3CRLmRf7MsmsNS2z3TNborKszOSEZQtH
qeUN+b40zBnBlN7szKlCjIuKbFvDmtsG4zJfyUBa26rLSEDMOq026V/PqJ91Ks2jTZYgDuTW/5i6
3NqVGeGSllbEh34c6wRNRQWboJ7B8Ayyug06KPX8PIsxtRwvi8wxsYDX3nWFF+Eq0zoGvVmjeSee
SX0H7wdbd2mbl1VJExvJ10+zRD/MfDUdwhTtH2LMelEnP3FIymKye3KdfrAo59N2G6PIjNrSNH0k
H6kRDcQC7INqsa/xdGS7Rveym3ES5T8zsIqtgtJ959l5c7Nk7fBDjTqa8jxe2WFjzcSau4/pwDbx
VCsUioYql1tU+vFO6bLfLiboJlQDhoz+Xj1+sRvQIINWgfsQkNh5UZc6vQhMzRSnrsnRIwxJne7H
0UU6XSr9QdjYIUrN8/77OZpmzxoEQV/f+XS8NYjUc7rUSU8k2ON20EhVJAwyNabv+i2fT2EUqwEB
R3QKmNicb+s+ih78S7yQnaodDD2m/WjFAsI9mHndXTiJkYe8q2sV70fbEe//8eby42hnIRWirjQ+
pSytTQTXHOLg6I3CvKwtqZ8c8hEPRmc2GyR1+s3sz8N/LdO5KL00i/GCw2H3fJcVpbXE9giGpKjS
9laRkHC7UP5FhbTwAhlu/E3l9OkWr9fjzM65x2Zkoq977//00Ywl1/C3JcGRkFaRRahnvduxodKM
iM/LOW8aGEN9JcSCsgkF99QRAvzN+/TV38ADNkCieJBxz7u9ztSrwBl76hg3Iy9X2GPokdm8LbzM
wDVRN9c0MQtIGFa5GalDvsHbfPqIPJ1SnjMYE9t/2xd/3oJU+EHrM987Sq2YHhAsL2y56OP3heMO
jxbnoyMBcd9NkT6VrFwVEfS/0Xr0M87rDCNlaB2saJZkbMXj0PfTTY/r6cHKzPrGaiHW/f1t/lRE
rdejOIbNAnGUKdmfv9L2S9OqK/BZsA8eSjwcv8aFKYIJAub49yvZ5xXUeiWal+v6AEznvETN07ol
9pFXmNxHa58hVKOFb9qNtv37dT6XalyIHC9idwCN8LvOfpKL62gecrAPpd/T90BKjtCsyFrU5t0y
Eo1pEzVGBHFtN6GlkD8WvYalUk+E/KVZHdt36VniB3LIetnnxBPMJ9F4cOfQRWaY7b1GYs+q84+/
/93rn/XHTu3pa+iej12FWwTe888nIQLhDO1c+EdOTwAWmlVxNxU6SpOq+2Z/+PJS7A8cwRlX2uer
SVc1tVPz6iPOS+wfud4jOVdquBxj++fff9S/uNqzX8USYnAGJ6rjM7BfL7PRrI3cP3acmHA4rnbD
fk62hjaTxWuQ88wOa5GLq9enFnvNofLd+mCuT4iU1+/SK7/44eyJ9Ok5oHm8IeuS8z/LGvGFVjEx
ID2SxDpfzI22HFDRO9FEqPI3q9eXr+FK2WdSZa7ZF2fPs7Fzg7J2gqPplJgQKntuP9Ym2j8m4ZGX
SVUNz+gB5xkZp1reAGriwsU2lj82ea8VIZEZ6s6yxZQAiF7FaGUsMLz0QgQnZD3jw1zo39HSvvhE
PWa1OiUvbS5wYn/eHp0AkkZjnntsrViHj1ml94tRfneVf9PZPr0Tjg+kjGhNxmjrU/qfp1DwwIkj
dODotXVwjYHeTEM1w1m+SCQR2eFIMX7ptii05iSeN4Dz6xMjXP4kSAndr6WssptqxqIWxvycAbxJ
+21myefNh2Bp6HSkYNKzQkbz59+46C5Jzf3isoiQsxx2ma7QphTo72ItS1Fdpr5703m+eBHKGrFq
cjp6++7b8dYp49md8pih00uC8k+aydlfkQ81kZ/laKF6LeoL01us+WFAf9ZuEVTLFr9k2SVhPpr0
ZLUgi0amAGtutwB0Su+9Pi5Q+185ZxbPnicL71JNkgwWTVv9GUsW/6gm06DqdTq/5lmFFjwr73q0
2hbbQlnNT+aUIY/EdddsHQ+NsTfO1vtUuq1LpKS/zPu8LcsC/ds8cgBosxHYEWiVJQI3Y5Q7t/di
wDa55uPXbFURX7h2W4wHD1jcveLkc0E3HVMH8+ruZCd0gxDNg0EdoM66G+Q2uMxniHBPpBuPrByu
mB6zcsziqDXE+DDJkZxma26MV2xyLeUXJX65WwIgHKes7ZI5ajkawZj1cS09B5zcnjTTTIEJzwbW
9XyeMcHWiR5faByebmhxWJdD1zjJttKnoNo0sFFWCb2t+rBRQU58k2upt6mYUmyuZu8gqx6LN6tX
a4QGxKUnnRzkKw//xI/UWtqrRcaDCrU5qT+0pdMeNJklKupKelYALaqRgTmIkE0bYwopOaUUYTcB
WcVqlBxit0hFyOJaD2G5svpzPZlfR7txtzPGkt1UAG08ioY2Dx+K7QB0sOAdYLqUQxPVbozELmgb
8Y4bokdWOZcgcfDut11hP1WDPcJ49XWcg3ORllHn0S4N/V5fjqlo4pfYUxWX0AP3oANHeiz8JttV
Yzy86s3UX/S5q/nhWDb40UtjaWF7GFnLMZ1lKtiYqVuakVKL/SHMoqsPg0w7cQmMuc0je6j07Er2
U3VQ+Ov/AbHvPTvYJ+2NMejtszR4uBBpnOqxmVpvDBXNrHov0CVhgeu1ltGFmgK3u9SMgUZLD5ZW
bLvFxrRUe8FbiUF7wZwsEVbCfFHWg+fw6relpz4WoiOnKG7jToTow/WjNy/qh2pKeQBYpF1hkEzu
s7Rp8kNseFiWdIEZMjVstcNIqLau6RnPgKOlt0G8pB51SxZlqBlV191qmdKiOZ+XywmjDbpN3VTm
IRddXu3cLLOuER4HG4Hbx7yO53gG7Yew1LovEepX4WIgRNtlLtbjouOk2Ut/GXelndFo8Rbiw4a5
gSeOp+bSbElycGJMHy9pJhNMRykwJdcbT60ts1tTR24Z8nicvd8n2U5liIWRZXZadvJAML9KDP8q
WtCg3zdxl2Lo7VwRFkjgXqisiGHDJ2G/YlnytVANXfBKoIlxL1PP3ulNrcNGGDID3ThcZogLiJ42
Vh3P1kafp+wnDPB61ftoza0uFm1D8yYgITrrPnJbeJi6FqUAaLm1ed0Jt90uga6uHC2xVWQ0WbkZ
/HnBe6VXj6mAB8ORaAgtoTfXy2SXeOBbrKflNM4FBkaQQds4z4cTy5h/B/x7vI5Zaq70bJxvGES1
l3rd69HYBPbvToHfJWZODOm2mOfgcjTHZuJ5lf6NmQ7m0fdI7uSjrty3rCcPOLcNsW9tt73qJqKg
Q3o/fuhlU6lQX2tMZuo6ceknWO4Pd5og0qAzq3DQjt1OguB5WLPJkFXHQgGhVkb77CyE692UqIW0
Y2xP5kpcwUFM99yzonqa0mdTVDm0r1LbJRBfmNiZ072GuAd1dBA7GxMZ8nbu9P7H4FGbhtj3Yh/A
wuj/TrLWPqICh7Ez5lm3WufaSyHS+imPvQ5ruO4q0tRLhfVsQugXW3ZH9d0p/Cz06du9E7MoQf5f
+jtrFvkNA5VinxazvPAEEfS2TM1NOoweFOUiEzuB4miXs8xeKr4+FMO+I6K4Stp3XHpvNXsUoH1U
lbuYLN856gRO8LBryBeN8sK0psgDR3xXLJb3SgMpiGhoOnXYFybzaQjQN7avKfLjmmU4dH1pnBpu
GwYKPe3RGgfxeApSiqQtNjNvX8RBWjMHnAo4ZkKPH3QRL7gVxwaPLNeqbLhSzqpNsmx5nafs4YrA
Eyeqa8352ST8etskoEc3tLcsSXPKwQl/Y5wo56MfcCUkStlYTjIOwjKeg9M4mfKqtyBT6GO/5Icu
A2CT6I75mCaavxvMbrnEBCsfdTWbRCrTGmI57uQmHnXriYRZEoD9Flt3Lutya05j/jFlZF0zPrDr
A0W0fYxnqHmwALzY2+AXnqajzVA63WQtPls8F8Ny6RXMRCNl87M3vRyxKHaj6/4wR897m81Me7Hn
pFnXnAQfc1zw9BjqhhNd5BssUAPy9jSwn4ukVkdk/Ww/+EyrSLhCbgmnnh+6eGCZUUmhLwfGlMN9
p3Me8lpLXjiAuG7mXq3AFGkVG5kq/pOVusC8l2RLFSKNDZpWhUvDWdwX4QlCqMNFWMyB7HlAMitj
4xVPlaNHlALxtZmOcQjLDE8q/nwtDIasOlay8U9671V7U05mce+sYC/QPijPdTaJfONbfcwV0NMb
otWXsOAX/7KYj9waPQmovJWFTiQSldIAOaWT+V4EqfXDIU6oCTFvTHuj9cGGo2S8cDWCjffwLlSx
t2lKD2AsdNaOQvEW+VIvcNH1bGs3LpCKk55r5hT6SQ5DceqzNw8mpLycq1l76eyygHygynlP5tey
RU0CoD2T9j1ELO1QkMK9JrKS70Xc58E0Y3ubQhnZjr73LrvcvsPc5PdbBKYx3UnBa1/ZRnYVj5lk
5WLWFXmc6fIIApf2YbSqt3dDprHMdwr4Lme5+YSPWxe/qyz1+pD4SThOWjp4H3wiSxc5Us92qWSl
sfXBu8OajwyUbTJ7i3kS+I6zugoHl0baZliE+j/Ozmw3biTbol9EgPPwmjMlpSTLliz7hZCH4jwF
yeDw9XfRDdxrUXmTqG50A9UvFSIzGMM5e6/9GwOXa4MOkCO7I0Ue0gloMOaAujaB3pjyOxtyiFsR
bfS5gRnSgKMLjFNlmWRbKvAjjX5qn+h/ORVOP8PEj2ZJl2KdGhxokGnkjZXJTdDxmWO8VbRzwtc6
HJnG6BjVWr+1bKUqDn1k9vFRoV2x7+IoM7YY+cP70fBGAahv1J+dMnHum1xx2s961ufh1p4KZil9
FRMjRJu/0Bqz1F1TJBhuCpIx5KNoZPqFnmiyxw7UBFCJDLQVcDr9ISqTZ7zTgPiaTj8m9DtuG7Xt
vhnjlGbA09r6CRKkduKcGh/4yGqgfCII7Bth6G3iG0nZnPM8K+4mdt+jETFJtx5sRqTHvIgjrtr0
2Qa1ctvQEr/NLNUMD4meiiPIEYvVt6xvNbqkE4SSweQnxxn2oBLKlG8wllss6GlJXdUr+zLYjKRC
UXks81NTdurZHczqOVBdLJ8DsqZ6W1OI3ataaPxMXI6zJn/BDfT6EaIgdQgcaaqAfGBhJu2NQojN
kELU47g1G5KT+DFKggjIQWaeBCdcDsKyjJ6HQsNDl3sQvFuTrxXrZ9mfdJg7b5Oo5TcvpH6ynSBL
PJpua/6spmkstl3h2jtHTvJM8pJ4I0ijOZTZ4BTbUgMZWpJo1uwVh73EpSFxFyKvqDedlnWPXVl4
8V2lue0RQiadKTVVjQcds7RvdohZdnrqxI9ZX2pnU43st6DGylESZ8OqYHfjj8ge21M7WfZx8CLJ
x9Jzmg0jtJZBr++hGEHD1GOgY0U8bbmXF75WGu2NnuJj4tnykvQDc7jzdFcghencn/EgrFNbBcqz
BC/2PU57ycm2IsXAHpu7wCAdq+q8/HvvTenOYfE5OIozck0LxoMWOMML7iTy2hQzVY/ga1WYF6O7
MYMRHBjXAws/M20ZT+s1esdZ9qlxJpTNORZ6/n9p3lC3E4+aMLq9kxGBWBeR5mtu1B6VqZ6OQ4jr
o1cHx+9kkG+r0bR/BhNtMnsiy9DDKXgbab27Qycc74gRIU0lCADrWAYhkgHQlpB4vB/suvrWchLj
VtGSkRzwJPntOBzhCdqAgMmpeWc7ldzB64t2ViKm1yzqusNUNJiJyC961mj2oWpT6l0E22Jv8mmN
eySHLXkaKWLMRHbhfd3J7ggyl2uQG5Q/2Pns9KZwRfuEap9Sb6vDSELDD41OM8abBB5tuCc0JMXz
BNWFSGvqexH89zc2xzLfYECvDhi8nTvwjzBP07q66508f+4cA7JMB0R20+LvkxtbHcVDMwXJY9Ib
dbMthhBdgmpF+8lsMbjResWAnkpZgZ6NIBemMCgQYpr3qVfhcgXAxo211ZL2s8pJfl9kUnvl+P1S
w4PgGB1x9JgarfyOkRy2ngpglL17SI74LLxd62TjrlenT24/RidL5b0atZXRpqQEu500BW+ATiw5
QORkbiIm5AVvA8mMz8MyoOcWRbvKLbWjrTTW11yEbM9eYKd3Nuhe2IuDLm9MriAPnF+N19wLwXKM
ebHr8qbx6cpUfg95qtimla4dKi/LD8h96tsKStzOo+NAynxdZkAiSjpXchpeHZEkT8JKsOEZIn0x
GxzfoapnJ3CNtR/kI6VToXRohpzC0KabaSiV7zWy+JfUw2e3g25KraDGaafsTXVQnlqtY3ooQ/zW
sApzggbt4fOjpQ+uzPVP7FnKwcuhx8JcbzjYuuNnklChh+hO/l3JYF3mGehhNpzBeapMW+OmF8+2
u9o5Vg4Y1gJj0QYlVXQOQiD4QQt7p+o4RzmpIR/g5cd7BXLSiUbS8K1tKwOvgMT8rCvyPqD0ceMM
qrorR6//4TZecZc1jv5WD/hHgTiGz60IjWhrAarej6EBhlYUqUKPjTi3kELHCWhplhx0L4t/ua2U
rGo0Uw5u2Sn7lEff6E1j3aqG7lFs6bP7qHPCO2E74QDk28g+1T2TyGly/eCpbHhsIc1ta6PUNFgk
dtOImW6TlAYMZiW0fM5B5pMXZNoXjHv9YcLp8SxFqTa7hK0xwoPdFNt4KnqAJ54OTWbIeZWKLfN7
qTlyV3RTvqV42j9I16V/x22qPCDbQOIgSr5nt7d3uWbV95lbV09lX2k7oddY1/lpjRNWLnPjKN0U
bJ0mUrlYwfi6K1U9uFVxmlb4hzXJJh44fupwaad2MhDD2Xf3HDZnP2mZoyq2+vvcqiM/gp0DVHVU
wPEWgBttgoOKW6eMrH1iiWrXxF79Zezt6KkQPYixhPI1dx7FuG97rXusOxbjnAQfiBeRc8uuDuQ7
HpPks4Iz/BBzcjqVIrYPIZKph54yzJH5Ju44gogO6pENAz+ZhvEuSMz4Was9FZqYNv3SLQUydVSB
f2AjLE9daIanflR4R5o0WDSLFPB31rV71SnNNy763dlWHIrfGnwkggDDA/FZZMjie7phris/lSQS
KJ9052DZuUeb3TDOQAfdfVDJfhdrROjEeCX/Qe3O7bOY0Ws11uKzNd+3oZRA0hccIGESBNtg5OvV
lUi97ZsKuQjFFV+LnRLkVV+Uvwuty3YQKiYSiGAzAwRpfOgi4pmdpTk7YOMeGmqsPr1NUp50/q6q
T9x9q3fJMzSl7pwaWfMdOUpyNt0QGYEw4kPrKtm91+QGHgKVODcYKtsgAyZDWc84ULaRYCQxzdWm
OewwiMDNYQLfw+JNcF12QOi2KkYptgOM9th2yrMu4+lpwgb7hdNSsDEIzvGHyUseR27wt3OpdJeV
qBE23Uh2j8/tTXlW4iZ9ZUl3v+pyaM56SWFSYFwZNnVUWc9Jkppnu7I42tDvmH4FfdN9M8GKHLUw
M27KYEofp1wLD7gwmnDTSTXrdiJpggDjcaefQ9Qad2Y2iy/zflL20HV0axc5GgCn0vhZKJNyE+Lr
2doOxxfw2srWjBv5BQGyke3QeshnBzzj7yH0Wq5tnn6mF69hhDI01CphwVoGAP+Qt0HypFbG9Dgm
ZnBKlZylLVYU7dhbc4MqTTXve95BmEPWK89a607hTqUyvA+mRD8LYeRPjdBNi+UZA2ac18XZVIr8
zcrUiIabh9pnHIGURRRqWT68uAREYFtPuKe0f9K2jPfw1IKXKYYRlI+Nuq0Km00749xDLCZVBTIp
2s84cCZ3Y7fddGuko5zNu25JDbBIbqtaHe4TgYLDwtvxM08n82ihjLnHvZT4rdHqT8CDh3u3IFQ1
twf7tkb1gTiOM/Y9XBfSRhvNNW9F6Vk3SgcxedPVYXnMCauXt4Wap0dO0PxEMWtMDFomK4/SMe03
bRz7c2xD15iUWBzbqrJ/u13LvgZ1a+Zx1vUhzA0i6Vu7V360QveIoEhBt6GrlZxkBvUwJCnwCtur
YHMqXI/NoJVbxeUcNWUWRbY+j8Yd8Vb1g+1G8pemcG0QjZfPOCkQ0EbHLtNUsHvJDnXuE1e2zFGs
sAm+ag3+UCn0o9ao8FwJyjJu0BGSC2yN+KbtoeOszJ3C+WSaILMESDqwjw1v1RSEq4WWVD5TwYZg
DNDXFpvMBpPDol0VGOIhnoZpb74mRBIASTSSAMZ3QwGfgurAVaUIo7uEjwdePtfvF6klTURVkmLG
4MItlqHenpRAFUdDJNNDF4XeA1Vd5SjI2dhBzuvurcHMfgsOnW/w2IZtZnbNqxjr+hHhMkWaVCOf
lpuj9QnZRHcHz2Bi7Q7EwaTR+mQXRPUNlI/OVSnV3TS3zIFNcObO2KAtrWvuk7RJPjljG363VYWP
DI6xTLZj7LnnwuuVn2EyylsXbGqxt2UIyJSF6SbM2/AuKjWFKgnuW2+MDHE2qYyW+7GwZ5+u3oMo
n4zubLYTvDO7pRlCOlw1vo6yBQ+CmMxnK2soWoPVPuRJjFLJa4zXUJTtJ2l2TLFccuHcJiH5X4nX
2fGtxA4NE0C17D3wxdQ61Foc+W5UyW6rNpWJ5CnrkMiHtASfk6Yfd2kdEUEo3JHoO7rLewJSAbN4
Qil3WuK15X0OSvg589DqaeRTv4Gu041tGuucJwMyN3yApDHIOZeahevCeLnNB9He1zrlbT787IAt
yHihGFk/KolRfwpKN39Mxj4+B1Fe3hRZA5StoSau3Yx9BLAsBz68kTmHSZUq4gMg2+EN2rhoVkST
F7qJ1Ko0+mf4/T66FURGiKJOWp4/jrW7L7mGPSncaNeU0HMfddEjY+ek5z+bfBGxL7qJ2ZTEgOro
mwdxBlx74qtCt6IhLB8SdddOkhtlOHlcU7XCR5OeHNOJGAunMLlZmRyUr3ftPjYO/2SN89ikVuKP
XLTsKuqNQ2vPySmdJK2Fs6ICw9uOvVfDU8bfunCa76nT29+5lHe/Epx/3cp7/yBVdeYON+IkakHY
xZY69NoBaDlMncXVb7qH1gNeJGvUufrK8sDK8FYGdrejfKKs+FDnR1v8EhgtSCZ1bM4jH2QFou0y
syIz2lfgytykSuPdVX02Hsg3CA9jLL51ytCvSBk+CuF5Wnq0iM/R5qJoWBg1DYzGKLUSG/B3IvqD
JVjwdg4y3vSWVNvsriOZ7k5IqtlN6gxgjymo347hFI0rf8kF5Q55X8jMTaQFHhYv3s5fXW2Wy8qW
qGF9lwrfBtpwuy966KuBYuVb6j9rT35By4A51cEIiCQXpdJCywBYo1dwyGGgD6zXxgOV1+cC2rBS
r/mLL46ExRh5yuxvcBcjpZmDfZ3+sD9Jg0crQH98Vqgs+ZJgz3rl+7k0GCI3xCIEa+BRX/yemG5r
kCr8nr05nasqkH5XGBUJz/DYr3+pF9YnpBk6wYi4evBsLBYON+o57aDv81XpwWPOYsH91Wxo7++v
D3Tpu+DsYWoW8V6asZwZQWlRAaHB4UddCu2GC8N90ef1FnpicegGg7pdz/Z8fdBL79FBxoHwhFIx
FpP305GLcN2YmMP8rnPNnxR76AlzY8ppUZqpKFbepXZp2cOXhjMNG7r+wZ9V04pGeRmYfjlV1p0Q
gpT5GNBYTprKQ19xxNkoSZd/7iy3UrdGPGRHp3LjalvVJRh3HQ0jZxnK4Jlu98/A6DluAtQsPmXd
1PhtgtDXDVt75Zu9+JIcQh3ZjZkGSz2QEoaeomtAKMASdSQEW+jn06o/ICKKV4a6vDxoGINwsGEe
XOwL+Gd7PW9ZHpQsuDFr0mqbHnx2rXjqQUrDXvtBlmQW5E2crFmOeCzHspZ24dpCc57Y3uh3GTcS
4gfq4PsUT0zx3qT7shFayTGkV5xe2YuBhn8bdkV5HIMcIu2/m4rzn8Ip3EJ+7lpkdS4+6TIorK4L
jNEPEu8IvncXRLNmxNH/+dfjIJxDlku2CB6N5caHxUFlbcp7X7MC9eTNXbmkSIdPQWW7h+tDLfdY
HompzoeF0HleQhZLIseyJIexOPiSW+jdoEJar+Bibck9VQkMxmZb1BNoKpm+/hcD04RHl0qazodn
rKZCyeAFDH7avmnZ98F404LXZiKRwQYa1678cstJ++cx/280a4F60EkCmAajGHzPfXOj3xpEV26A
ZbPywy0XyOUwiwnSJik157EcfAcsYi2/lxxXihLWTfNd69SVZ1oMxuSYryUAkhChWmi79PcLo1dB
8mvGHrA+t3+aI5iyIb0FgmvKmGKr34fADqNj6FIBXlkDLg2NxBbNOlwUdNzz6/7riBA18OqcrjGh
pvfxL4qTyLDYeyDOtgFqhQ1UY5jFuWfjHrk+bZbHpPmp8eHwBZquiiR2CYVSA7aCmNX/RI1NrU8e
5W7nISRcPSITaXixxQjCctNDoOw2CQrn9qCiL6JmDUK8+5dHdv4YwoL5c1zE+2yKSxNoP2pNaAJJ
8SFEmMFDIKwGEiqp7fQV6xpYZamgu9hYCG3juexOMFq1n+jzp3uPJO8vVqiL7I4wD0h619/TYsL/
+ctQ2HMo5lAFDGAx4QNhOkXItdmfTBQnuSDbtHtKhuamHJ01X/HH2cAxFC8zGmXYNfbyAOcYPV1+
JG9+QYFU2dVgtKDPud1E5AgpnAT6xZlo93VN1pp//TEXR58/j4k2Fdsm6GTUuYvlyxy5AphtktBW
KUyoyXVwsPNWPV0fZbG7zqOg3qf5ZnMxM7ikvZ/uvTTSNjSjlHNPXfwORBrdjfaQPhSdLFfE+heH
QrkKbMBRZ/n3+6HSVJQGuXKpT9Vz2A9GOR5g5lt3FQyAr9ef6sLP5tCD5WrnwqfkqvN+qN5pWuQO
lnuqQuOTU437roIrLwiEikntg1G94ny/NB5AI14leC4uVovfylZaLvD0Bk+8zuYwVKXYlaVhnqup
TPYm0sNd5fT9yvHhwneA7cFAnTsfxOHEvH9IiR5RcnTzTqwFPl/nCYMxjUczeGunYM2DsDbY/Ab+
WhZrh/A+VzbeCXnvl041v0dR92AZzmfIA9+u/3gX5onjuBqgJPQysCIW33cUjPAqqZyeolhRbwkw
8V5mKSEE1zp4vj7Upd/N5eBtUxHiqLBc7O2h70Wtle7J0fqvxRwYQXzIOcrbxx5s3Iacs0/XB5wn
3l/X7/lzo+BAdDdNGurHywDhSJAmQEKFe0L5ipmeKnfS+rWYBmJQEo3sjr4l2sbo5wtyX3fC218f
/8K7BSqGs2N2QHF7W8wZsiKM0bDHgNwOytX3apBLYkQdraAfKOu1pN8LSxjWfqxWKOzBi6iLX1IU
QpL0qAanGlQHHSDLejWd2ljxQV14JtfgwM73Tk3f+3DOm1Lw/UUbnAZ8zsrWGkmxPXixLn9gSAYh
fv0NXnomyjYAFcnwdj6IzsGLEOTo9gE9pdz9JxmZyV9sbyJX5/o4F6YmvhgOIXwLJlvdYgkLjLjO
agcysFD1eO/h1y43dEdaQPPTuNeQjx/p+g8rqIDLo87OJu6lluXO7/qvz1zXHLaBelROo2SfPQPY
wU/cEjcVHaIspDdWpVP/E0ym8XL9cS/9iJx+/nfgxcRU3TbzXE5bJwv1p4+Y29jrjSMPEQWUlXPW
paGwzjmuZVKbQVv+/hm7KrR0YPHBqTAt+Q3seVa92CR3PSpjZTgrP+PHwXDVaPAaDQ3KCUSN94Mp
MZEHUC2CU6TkZr7vsOxhPR4d4uvSKv3571+iM9+TOayrLqrz94O5cPUIi1FxlYeaeQOKGya6XZCP
gj5Q3F8f69J3QOHYYCdn41OX/iSUjVEe6ZlysovePnCo1UksdOXK67uw7eDj92bEygwPXB6CBupa
lYkQ7OQpuZgOJS1Iv8QTviVO780ZkQev1Ec//l4O5xOgeTgrMV8Zi1eotiP5mCWqhQC17aHIE2I0
s047Yx5YO1te2Avw11B0t8Fe4PJaTPmO9R7b8cj+TeYTdmd5Z1TKISItkGjJ/p9BtofYDZ+v/2za
/ACLHWiuxFOT1AARwth9P0fsIK5VqsBs5O2PSXibCdFw15OvXaPKQOf5GOTu2dR7iHb1TaivAV8u
vl8Xyw8UThfXzOKkVNWVdBGZY8V1k+Cn6yBzm/h+chKTknitwHLpDc9QICqiEB7YdN8/q2DLsO3R
I7M1z2kjEjUMetLd8kl+NmOkTD2y8nANqHXpCbk8elB0KLax0LwfdFIl/aqx9k4hxvNt36JYtfCJ
HuuextP1H/Pi8/HtcU34g7paLC5qE8O8Uyss+UXnfrPQzZK/gdzmKXIjToCI74FgE9X7YE31GpL3
4mPO91RKWCDhlg7OiIqpUiGROhm0kfd9F1W7IDd6qlWEYVx/zAtD8StSxAE7jM/YmpeivzYllfpC
jDE+OE2xR6RdZTQFcb7EK5AM0urTWlX2wprjzfdvG2YO36az2B+CpO+JkkMAThZff1QS90l6afYi
lR4cgIOX5vrT/eEdLr5IiHMqnlIgbJzlF+MRx9bmNUmLpwyZOHriREZn1lOMTKSXDe7RGZ3gc4f6
XLutBkTAG9nZUBJQw2keRMiiLzgwulDyhauixEwa47uJeB57otkHhzzOse5Jkk4R2g81qHAUxk51
5xoTUUiNqpdEUwh7IuZNr3KcSURiPLmDEj1npPelx+sPe+mn5PTENQmeMF2oxeefZHJIE5jip0an
l2k0tX4TxBO6zozG+fWhLmxQONL5Oug3unNR//2ssUcUZ6E0gpOOxeKuqqmRwILWyEi7Ps7SRDqf
6aHMUYrgx0MpsaxHkKvIJcxgRdWADZw5uIVfIVxaLdZZnRJy2IX4/8rCcZ86Wt9PbmSh5G/xkRWn
ZKjJ0QnGSHvQkdgQrmc4nXHMoGwjupeJrR2TdrwHZNav1Hcu/RB4yjHZcgnRPvBoe1UTih4YLvFO
obGJOJ1sprQz92Zi6Cs/xKXvSVepouAsp9LtLea3Sax1Pc0LouV00ZMlu+wkUvKHVCbtKfeSNRDQ
pUeD/QEBYv5luOa8/+HhGGLqNUvv1MJgR1kY3caa0LecmFYm84XDMo5Pqveg2XiJ5mJd0rxBambi
uKeiDn9Ix3gmV+hrbMi7VNPuPPglh5WZZvCXL1cK+G8wxVgFuR8vnqzv8WU0ERnkOBmcT5UYB59I
5OypAvTruoO2FYOp33CAGQljksFBtUOinSm1njIjqU92hW/i+p90YQfij6E+9afx+KGTXuMZ6xp7
IHKP0EhirwYgv6kikzuZOMBBrTTDTDdlv6MO8s/1oS99344+L9K2Y0LtX3zfqN1MrVUClmkdcS8G
MpPVKvNS1rx/OxCLB+OAp6MSSuP4/XySWRN0PR21kzqkzaeK0K7nOCfg5PooH2cttFGWEegCBivk
H67kX5ucrMp0UIVwsGGOMTI7bcSkhOw9new1RuXHeft+qMUDUVX0FKg4zkkP1E9uZficcO+TpD0j
3f8sdGeNJ3h5PMuwuZNg7FkWHTInj0sz1ZxTbruf05pwQ5GJz1rvPaCke4AUtHKJ/TgzeD6HcqbO
V8IVerHJ1ErJIDCdTuAsdH8GSB3yoPqXvX2WfUYhm4Vr3Xx6d+e/4q8fTC0SOy65uZywKY8nTSuT
M+mn4YFDhVg5IlycG5T4EKzo1ByWnv/INUMjJ7Ty1PeqsXW71NqrPeKIKK2NlcX60lD4NXX4t/PK
tiy+hbgWUTwxDZGANttoLMMj1v43zlz5/t9PeCA9DnoFqjY03t+/vyJpVC9VS36liMASQzT9Tovj
16BHF3l9pAs7NKuzziqF4oXVYtnLcOMRN31nWCcRjvdDkD5UGAccvdshxTLQoubKsezS+x7bqW0g
vmLvVkmNdsgG7QYUXfEXlOq7Sv7rgjjUL+qBvG0UBx8yHag7ErkzUn2MMj3YAnId9w7HuS2KrGpl
DfuwB3OT5T+ArykUu5A+3r9s3DCpU8UjAC0EtxN+NWpxW9M71fKf6+96baDFr+ol1SynZKDE9e3k
H468VK287UDyz/WBPnbLFo80/yV/fX+OokbSRr1LRlz/2ev4HOpx2pEldDSN0dpkc04fcFY4YIRv
roFgPiwxi8HnJe+vwad2sBu16Q1kvjbZklnNPocxZ3f9GT98jH9GsagQoOqhZ7JYyAo1Tuy+hQqI
mfulHWJEtdD4eo8sresDXf7V/negZVGgGlKZKZaKRYAEw40aUHqAYaXBjXI5qtP1W+mXXB6P0ycn
c1RYS3KHJivbbsFUnLLWPTuxuEsU99iTQV339qfrj3b5l/q/oRZnpolKWBaHPFoTkBsEFQSh4cry
/OEQNP9MdPtJl+cY+CGuyCZRjcO7aSCkga9IPJaGYrEVT1Ye4EK8E5Blrj/T/Lu/OwcyIPcMunaU
1yGxLOaFB/hZoN8zT1pb34quqcgPnZ61yboNlWCfejp4DfMTQej/UmvAKY+B8c8hK6aGpDmLr3vI
tBC7t2qe6tF+0jBWBFpAXnHZfmF7erv+kJfe6t9jLb9vWrJWRdn/lCS23A2lfkRA/hJq3gHT5RlT
2YNitmttrktfHAARzeX18j9nMVtGV827UImtkyJbSfgbXIDWFZ/pJ640LT6ciWY23Ux2oqqpcbpc
vMmsUqkygt3BUxZ/jRw32agSo0T/EOjmfTh6K1P0wgcHLAiPCqoCdRb7vl+vTEd6JpZ4+xQY7Tfc
s3JTtVnyIKepgGVkrC7O8xFyMUPpgpIVMI+H2HSxPnqVwmUFLseJvGIRbs3elASbtZHa79xZarwp
G1sqSLdHGLxUpzJlk5q7KvAwKiLdXyNoX/hZ3VnpS9gNlE26tO8fX8COcCI1x0druGLHwQ2aQV4W
JIsBJLk+bZdxW/M3MteOydLQZ+KtvSiwamHjpXYdYVjrLC4/v0YpdinZe560doprnnBl7XUYC+PY
bmtQlDoJKYX9VXgjrR17lwGWhYmTT83eAbgajmvxG0vc158/ENUmJTXo+MzyxW+D8wzsBlHOp6z/
GuQgV3UsCH3/JQE5mePJjrPvav06mOZPq3+a0yuvv6AljfrD+Iu5OBhpWkVFY59S0kTD/lwpgGNy
gdL9JgzvE+t72t7U2vCWR3dGfEt75aDLtaLNnzr+coL+9RKWejdQgUOsF619KqtHd/zmWT/nFHKj
DLdKEP5om3ArrHZDlNGe3OKtVdkHG7ZhDMzeqz9HFT4bKjRGB4eUY2RvJQTZ27eF5p04aW08fU5S
wG9Sk7nuYpDxUjKMf0fJ9yn7ef1tXlhHXG4iqNzIwDMpRLyf2XWPok0VZL+TPBZvBGrkE7Th6NQ1
ojqgVYp9/CkATq+PemkOkSjHFzWjrzhX6u+HNacxJgG0sE5Flz5wnd3ZdbWrvG7n5c2hcNpti8+l
VK1dYw17Iwa1Ktci9BYbO9dxegioyrmAMf6HzhrhMeC8PILuIzMsv9hl8FLOvsLrD3pxEJvNm3I+
BZdlLTiHdKy1hcxAKCcQMSyCTQw7D47XR1ksT/95lL9GMd6/zVSodUp+I4ome/pmhf1boWufOlAw
Kz/bYhf4Mw4L4OxWNWi1LjtOYHMMc1L6zK8xvG3t3oJ6nFWxuWnSsBrAOXVr3fLFSeU/I9L656BH
y+mDLD1S1cZGRp35wum6L21shafMrJMWJZkzeZshqnHMJGrBEYYiTP6YBaXz+/rLXc7V//wN6EBB
3nI6Y/d7/3brLKvxvM5PDTD2uRHOcC4nj3XOtcQmb4kTJKJHw6sI2StvTYhtUfdqyjFG2NabX1f+
mvm3/Gvhmf8aeqYAS5EQwB1flq2UvizTRDal7yTWsQ1vM7U/d+xCzvBkdO7tmHbHIX/hyL2LjXjX
h8a2q1am27IH+J+/gS9Gn5XH/EHzovLX7YUal2wSl5g1bqDNnsbL+KxCW9hKbyDEVmcfmHKQCgg+
7aciC/iqQbyy+I312kKyOOT9+Uuonsy8HMTHlOvf/yWmW6s5VGhMP21/V2KwNCV/R+1ZR/QOP/WO
z0EXKzeC+d+5/AUsLt7ULXGlfIA+ikpmXiE8xnQjCCS69eT22QOBtz6OrB25gGunj4sDEsk4J0Ph
fVo2sRXPbezSzgq/LN3bIFHuJ6skSCgQz5psNyK0o931SXZxQOY72rA5LmTZglQHtLN11BW+nU1f
k1xo99A4nhDpEwEu099OK70v10dc3sb//JAceIDhUnKjnbDYh7oGcH3ZMKUk7awdmq3moUuqaE+W
iHqGCQh1iyijzSDd/mxImlOJdMTT9T/iwjI613g4NbMR8uzzofSvae2ZjRfjPy19pXXNY9dP+o3M
JfAEqDP/zVDz2Xb+gjHtL4Yae5EVsTEUfuOZfKU11y4EQxzyBFX46091YdGegz+5JbDD01Ken/qv
p9KSADyJIQvfcpPXMGh+gaPYabq8ndzm1/WhLswb3AjIAyj+eXNW2vuhIGsYyiQE0IlW1vsUHdkB
47lz04Ts7giO5YEGYrciJLmwBHAX+uOHm+0HS+dSEFcWvCVZ+rbaP3rGDwJ0OgK+ursxH3dj2b/o
MCdXNsILM+XvMb3FGT0codUnQVv6kZsjzo877LqD30TZt+sv9MJvR9oG/SHkVBfCELvCHmRB7qJv
CFLLGtnVG6LS4Q8lRxE7a7eui0812+soqXD9WLbkAY6EdprNT8XWsQ9gd260Hvl8VrLR/xcPxvWO
pjULGnfY9zNFCUq7cYK49DtjeDFT8E1mDrAA1z3xLQ2e5+vDXZiYc6DHXAGfRXfL8qVZ5oVaxXbh
x4VqBSdy0gILLVUj7K2EwUP4EiET+X4I+6H9en3oCyeY2caBvgKNE7vG4kuf6jrVZcWT4iR+wTVC
qRp/wCYt462Saxy7E6iV1YOVxv9+EWdgtikKf/x3WSHo1DHUrcEu/RYukWEUT0lm/wpBOW7GmpxE
Td1ff9BLsweNzGxFQq32QbeSUvqgKFFUfmYxVwHb5BsnSEgQsbyVV2oyORYbMMR2l7LmrHmgz/B+
8pixVbeEtHEEgj+7Vbt2RuVKd2XOXPzhuCIgNKLpzEfxfhTHaWtX6qwruRsntEqsZwh3PxJv2A5t
yYRpjrbXgp8R3T/XX+Sff/Py+dgLZ/fKLD9fluf4zWwvzkcOGFVKCwEJXia2uTCZMkaFbg5YAHWH
UzrV+ae8b2prK5rp3IwZcakjYNbGjLeW2ZHB0UP8ag+h2ineXjO6Kt0NKinXK6vhpVUKA5FJC2LW
8i372DJwi7TV2MwGJYh3sms+Y3l+Nar2UXr/ljDP+u6if+ZTIpgB5fpi5S166MWZy1lIrQphbWUW
UIBIbGi4K9P50iSbnUN8tcQbI1x9//OT79wBKmt4qCiDNNslxSZp0pWZfGnv+nuQxalHKiDra9I2
fQVS25bQMpqBzSmVxk7v3XNuKJ9iCG7Xp9fFB0NngniO0+SHdLYO1LXIoWr4blJoP9LMVfxeFfbx
vxiFSijbJEdIUAnvX18CqIqqC4dkCSN9GzUKolwLdvD1US59oyjIEKBg7nU+HP87FyFspnP8R9UQ
gVrVkEFO2aYpY1xNzq8wbfdN4BxVof66PvCll+hw9IdwjrOYqsj7x1P7jBOx1xe+3uLyiseZap2k
7lrk9YU1dVas4d5BSs1dYzEJSTEXI5966eOlOjmK9sYR/PeUuCui1WVJbT59I3Rx+JyY8C7v8v3j
kGkbAtDMhO+h2fo52qX32ASKAqoObZU9oTeKbf4JlHZ8dK1qrlhlyRaugbYtGxntII9YD0MpQ//6
a770/HjH5kMybX8U1+//rlIpw6YPjNqXTQUrXM3Af6e5SiTKuGbgXhvqw4TVO+Kr3NrvR7s6arA8
Xy09i24EqsjD9ae6sF5ynuPKyg2SS/RS+jzXVWMTvrrvKOHvZHR7rIncmW1RHjCqrAUFXXowSjVY
DlBbz/2C9++wAIbAutwL32it+PM4U3Ctqq13RtU5K5/jheUMVx1PRvCXgYBqMV3j2q0qOCzC7z39
W6Anz6blHG0Z3AzFtA8caxfi7FvZfD4WI/hCcOryjeCzo6a3mLu94dUwK1WIeQnFNegpSLbUZ89+
cXQB2lXd9334A8rdN4mAyzVWevD/z/BMTRR8c1trXqL+ul7lbp7PDrjKVwb7p2qNu9IoNpBkX1W4
zUguy6a7n9zkty5fWyFWvo8P699chKf4gRnfQ9e1jPju84789g6Pn9Kb+yqxH9FejMewNY3NMLjx
5n8oO6/lSJFtDT8REZD4W6AMJS+1k26IVhu8T+zTn485N1slhSr6Zu+J6JnOAjJXLvMbR7aNl6j5
46xFl7QwxJZmvUlTWJyxMpcxZSzipWdPXs+u2aWZnYaLXpbWlWaF69yP36LG7sdTNc8bnneHcCjC
Uph/ZG6FLqeeGQ5eBjEJv9TVybh1CqVaT2m+rOXR0Qek2VAQR117KhA2sxWjRGce0CkBCDZLQFtf
KS9M0t5tWvATDOpIXQgwXFRnm7ZWl14sRpQiJ0OPoxw7JO7MH2oiwixZr6tChHnmXjgo766PbU2S
Sr4ZLTSqoLebxk3HCnYyazpoXhwQWFWOE6HuwtF4d/JZhZIDdAzDGvLJs1Uic+LyQz0+7GcE0wuZ
PcRovV4VcrpUOf4XRM73wsYkhBolQCKrZ0GmTEeomE2ahSUq9nWBaGGrzw/w7wK7b080+HEdMJ/T
zrxRXenPpX60RfoMReHidGj7XO9+CcUB0CompFycb1/t0KE5prV9FlpIYCLuNkYzOgROgz1C3y44
0CRT3NleNEPPGDSlGIPOWNLIM5lC4vuXptMtAkoNNglMyOMrK3ddtIUjx/zaLjRYfB04g/v8+YXw
wW+G4kbPBKmXDeZ6dpK6ao2ZbwxZmJXJru/V2lPK9hkFvsYDOfolWurm+PmK764gNgTF4YY9pdZn
7bdvSRjFgIbbiIhx1R9UjWpfmLZn42sQy/LL52t9EKRQwwAeK7Cqw9HtLMlVtDJGJXHmi+iyRghO
acWv2ihmT0kqZ+sPO8Hk5iDPaWE9ZGh3hZ+v/8Hb5TYif7KwN8FJ92x95KuxM0QSGmkba6eg9Y6e
+43WAMwC1rXn7Jf/er8TGHm5yIDAit5sl9++XGe0hURpPA+7XtfQbFxjBOSwmEKYWFFdTXrrUBcX
XvIHHxQAsQWOEJjPFo3frjlrJBw44uUh4qB9oMr2r5a1V1jYFYGV1/+I8mMOvnFPsR1Ek5YJ3nk/
BVeZMV7VASq2Xv4pevdqpc2DqMFi/HsIAzIL+xNqA2P3829XRm2qRbWWh8s4Race0cT7EUf0K1U0
9gVE+wcxmaVg6lMYqdspfPsG2xqVwHJe8tBVhyFoLRs4MgX6hVT7g5i8GWVx5Lbho3seKLmrB8ac
XRZGNdrIUxVxzRQgi6STzrvP9/1HD2TBDIGpRXLyDiKi4qCYIL6ahbVLRlsLOw4Si7nQv69ibwbc
2/h4g8u+fW1o2EIvaa0t8jeoa+ZJtessZ7ywykevjUk9sQo5A+a1Z/HKHe28L4o+Dd1a5ChcOuau
Ih3zktWy//21kQ8wtGLEZiAadbYPijqN5sTZcqpCLQ4tGpAnUQJL/7fXxnRBEFJR8d/svd+dVwRT
U9VpMzO0RdnsEFaXJwfX+Z+fr3Ie+rZVwO3QKwHmBdT4rFsyJZbRlEVrhprejQ+1Ieu7pKfraPZK
9mUBa3ly12G6kFCdf6v/FqX/R1YOkOX9mW3w621y1cRUUY5BjAvcURH232Sa/pHdyaxm6wJtEGqK
cBWw19u9p7TM8NE1msN5Hr+pA6SmxTKvZyXzbYlzx+fv8jzC/rcYLJStnYGoyflGF3GidkuBKk9f
tDTi8CL6rlmUHLXtSL/Tuujp39eD/wfqCn0N4ANnKZWM0XLO0ngIIQch4RkZyX0tK0ceSbb0wRc2
PiUXTtk59mh7ocwZQfUwUEEr6zwtMKOksPWuWkI3gzL3N5WWYt0aRawmD41toGSD128mQinQzd3l
baU94HGb/TXLyd7LKjYXb8ipn70YwUzsBRbcIAGoKbZ6yppM/qgXNfo1un1+3Q+KJR4sd9IuNQg/
+Ex4QoLaJ6MnDz1nU02loa/JqCyhHY/rAexFeZznvrjSy1z8omU4/fj8M32w2+lQ0JQEh77dHmeR
SU+EPvKtWA+nY7QRcj9x6ptRc3798zqWCojEpBuEWev5dmBu1jixWs7h1Baoa0mzP/ROBujCKeoL
/Id3DWi2gbW10wT5PEyS87YT+XMpilVnq69qrYQtM1uMIBZrrA7l0jZQvRh0oMMr3RUNyA717qeR
iaILcAnVWh/snrl8nYHn56DxUGQ7dRa09VCLOzRap2owHN+c9Nk8fP6KPvj0/GwwVdtgnuBz9im6
ZnLMZVTmcNEq9+eUzRAbY1Ed+2HRH2MVcZPP13tX+2/viVYHLOxttvquwJKjbBRltacQi7NI23dA
VX7jwf1THTvLBbduxNWhoNPj7sxFdi9IJjTGTqSN8oDpj1lfCPZbHvu/lQ+/Bl429z0FCP90Xvlw
W9lKFTUydOeuv4rH3Dg2qOTgLRk16k2tGktLnFpR6rDH/EKO/cGrR+qJK41UY0NInqW8JWZCrRzs
PhRu/jcWRSC1BscZd1Q9sUSX8AkfPSmWpirZDTc0CIW3cb+fLZwslqnH0aRvrSBpSvU3oJv8ZzPj
BTQXfXutV27TgYDM5CWBr48elbNODvf/k4GzR+3kNOvYDEmaXBvqx4l+dP0YJHMye7hcXRhun+dw
2zflAHKLM7+kvXSWXTkYffT4jfdhL5LsTluqzre7+ZKqy0fvcyPTMmJGS5am3Nv3CXJsxcmlRIOx
MWafzoV26Bph7voyXw7Gois7CdVm7ypq8/j5Efrw+SgloLHAWnvnYt5E5L30k/uw0lvtEKXJEJaV
He8+X+WDNAggMYNm04awCpLs7fNlRZ2LCtBlOJTauMMvjzMCR9bHfKAM2CI/igqW7OdrvoONbZ8O
chJNdXA7FhClt4sihZDqyDJKRII7xfXbxGQ8UfeV86zTW8dhL6sd1efmL41Aj5xJHsTC5w7GKNeu
beBuGfqCcZtcCO7bsudRgqKAbwgBYJPSevuzqtoxwGsn/CxX4O2HfnQ8hSvWx1jejQasm89fw0cf
mMVodW1j1HdBKdOdRKUDLfmsaYJcuaX5q9k3F172R2fSpX+HLsSGBTuHp8e1WuAHULFKnX9zCwUk
buveueJFJEp8IepfWOuc62LDTl2QX5a0M5JH0iVsmaJ0H1WY1LjdJYfhD78WVQKHn0SQkvvsa1Xz
aK06HXVM4BMVG44W/LnmrOPq54zwL+EkPng28LhozTAZ5D47xwz0S87IYjsombmsXzlT5l7Vp/xq
pvV+rxZi9j/fHe8fj6OBfillFjc2UJe3j9dJc3IkLesQR7Mm++Jm9hrftIaofk3zPLx8vtj7h2PH
0wPaOkEb1OzsQGZksaSvyRqaBd7CZjIBH0XFPh7u5sK4kBV+kBowSNNA8HPW2JPnKVS3ZlNm5aSF
1A1mAbMbiZHKc1dGMf6iSZg1+OfZj0jGL7/dReZukHV18ktxJEJzdsb/XcjtP3jVXCMMSjd4xvuJ
5dyIdnVLsYap4ZQ7/r0oSBxnRTelvFSsv79OsFQGIAxKFbop+jtvv6pIxDKjNKiG5pSPmIFILHrt
ugpMFz8lF4PlQC0nPcCNpT18/on/gwm+jW6CWddWU8Nw36aZb5eO0QA31ta1Qj3OZAQ2RJ2eqi5Z
8UehK13isWY0hZ/MufEnSZJph0+a7uzSOeuLfWFE43NqYqJ6M9goiGJvhWDd1VKWqnJAgiUpg1TF
wDdYsnH29HnGDriGLx6QIar5vREBeA+qVuvSwGyHoXxZxZoA7htEovsqQB/14BhzLa9zqPbziZUV
w49X08j8PnHFMXXTVHhdiQcBkpxRfsL11xxwlojVr9pAb+2fbwIQxChPQOEgyX/H6cE9axwGiuuw
Vdp6h6kSiJ1e6erMW8Y5O37+Zbas6N2HIZBtkUVHNetsT5gcEm63BclvUy33fROtN3peLzxupl5X
a9PuUxWallVL7TFOcTv+fPkPdj/pE3rB7EngX/ZZoBEphLdKpFa4qQeHBcaH3mjK7mls7Uv8mA+e
lIkkLXX4ddTu5zO5NWNGgp+KHeJd1X6NElX9Mk9wKLySrctchBb1nQkcrfH6puyPsZs63z5/2I9+
AbUbvbL/epnnnUx3GMcqwykntBptSQJeffvHUCVAmUmJxUmbZlR3KEZUzwZRWHpgwlLtwlz0XQzY
Jhlo4PC+N5y4uf35/4xFnUkv8k3GMExQkve6uYng8HYjU248YMJFXaMgaoiCdUyR+Pnjv0s5mDFQ
/+tb1DX0d/quaDTLssAYOnTwJnqqljL76nTLJfr+Bw8I4pwRCqU/CkrnQlSYRzq1AQ01XLCAOwjG
CKFjViLQShsfhqhTAzfTjKM1x9gGf/6A7y6y7QGBaQKfRBDl3WYGqpHTosrsEG+zco8jAs6ndOOQ
p+5HXKY1WZYXTu9HD0uHjUYlUBs6HWfHhyK3zibmyyHpo3nUW/PbrMXXvQalqRTuyzxo5mGN6kvu
Iu/ydhCiG7AfnS1UWEmo324i2ZixNrSDHja9zVi2psHX6tZjlCXTCc0O6W3SKheukHeRggqBiEgD
g+Sd6enZmqsTT4ONBCSWBIr0ExnhNadZxYNMtEvCk+9A74z7gGgypyRM/EeMfft8qaVEXY81fTio
Y+XhF+0+ZVLZJH9MFQJ679yWyGzutNlJAktN3SMNh/JfbwF+A3h3gEzAi9AzPPu087B5Hc6dGrpJ
j8CRkvSnRjiY00Susvt8335wMEljGVDRXkeL6zwv2PQDTCXRtLBq3XjxxDgrbrDkFt4Zny/00Yul
4iD9QI8JyvE55j2ai1JpitgIsULBHjdqM6/QVivIqx74QQsIpeRge5DLXuuxkMFsJJdunA8OKbsW
DRHk8JnBn3NkYBJIZ3RrMxRpivFTRvbeN6rw6kGfDlTExsPnz/zBvt0Q4kDRaH6hKLL9+f8EXAjw
TTalo0mhpeTM4taquNaW1f6OX5D+5/O1PjiXlFlMG0m0SCjPP2TlVCbKArURxl0MIiypcT0nhRfD
daPHVr1DKU+DFxTFGGt9vvL7LcTYTKdPQKOVBt/5UwKTi7U8t/QQR7X5arbc7gRPY9p/vsr7d8kq
jOPxV9k6aufPBzxDSfM8NcJGtbOBlNU0EN2sUNjx7NbMnj9f7f1OYXZBDWQzTgVKc34CzVWAY1wq
ohxN0m8NBvB+k+Gu6mDgfd8qa7H7fL33wZxIDqaVagDaxLvuWS3IuWLwKXSS6yRQsXr0rMUw9mZp
vGbcnTtVSUARd1l84eO93zYszHp07CD/UzK+3aJKnrstXGF9E1xPj2JNh30a94unR+n80qhWe4Vp
WHfhaT/YMfSVAIIw0gWifN6ZbNPFbDurUhmzpn1F16VbGpw9O3zrP3+t77IuunMkOhYJDwJ1tEHf
Pl3URnk5taMaYtzpq1nqaw3Wm6juWjSeTSqQWT/ZSvLv7/Q/CTGqzK2qPW/nWJg/SqHHWmjORexj
D2dtZpLNHXjs/DeO1QCLckW70G75YAe9WXT78/+JNUM+gtdkChNqqx2dXLPJHL+mqwNtN03WxUtI
7XHBhdTlFbKI5/DzN32+jzZVB/oFgLY0Os3QQt8unw2aNCsndcPNO3RIQsuNPUWtAnwdNjvJzxc7
/6zni20/5n+etaa/PxuIRW7zbQ/HHV+Z11OnfdlW6tX7WDhell7SdPwgAG2aPpwWZKi4LLcf9T+L
GmPdZk2nrCFQ3HzYZWIwr0DQ2GtQR528wFH+4GtudJ+tWtjEeM8vS5GnGOCpNSZ08+TsFnc8lJnS
PRsxdEr8VG1sQBftu5wZOn7+aj8IfKQ9G+PPAdz7DqAAvMrgUK5aCMku9nDLLHcKee0p7QoI4SL5
R8F7TiYZHftlo24BRTrH5UTWpDlTP+MIaEdrgIzicuwLG8UtWyuDccWV8J+f7z+8ERkztBjjHCCZ
4/dL0w5PqCZrrae6q/sXq9CNYVc0k/3CRK+/VPq8bzvRcTGRvd8AM8wnzqXS8CJDYGUdDNR3Deck
LXXZ56IWAcWxuWszXLFtt7Fv8m4AcjIvS7AaRuMpkXXJjOSDb8scgYSERI9fch4NUydKx8JejVAx
7RjRg7LC+nZR61jzVsZX677pO6M6fP7CLwWGs7g0rfNsJwVnNU6HL4L2iQd6Hutd5Tg0WSDdS/pK
53fLFhu4RSnDyDZpKJ4FoileMbZ2aje0FziHRT8eUVG8kNedPxObFuwTOFHolAwUzu+vpKn6umxL
I8SCWfVi2fR+IQp5h0adiYW0+VPk43T8/D1+EH42TV7y5v/wXecqq2U7SwRfFT2s7d7ovFyvkj9q
PNc1vs+QzIPPV/tgq7DaVlpus5J38SdqMa2VE6shqp6BW87bhxmnmiBqyy6s1Fb992OJJRwoLDJI
Dsp5Zr5GRDI7k3rorr1ya6Z1g8Wv0O8sK0nuG711/nz+fB99we2yQtBZQxP/XMvGcjCZbVEoD2NQ
TMemt6KTXJfyqztrQ5AsYkI2W63/Pe2h0waQjUYUs+nz/jO4MqNUB2Ir3C919Geb8OYPoxH/+vzh
CNbnN+R/ZRYafHR86EeARH97WWHr7uTAPsR21BuwsjMOUtNopveq0dX+PKMAM+DAdBTlqoMNMPMn
u9HSoLVbhl3FJL1yoB1qaDSHXDVS9+2a5oFljG2gmEoXwiSCTmgDpLQXjGX4fSgcTNbVIiGoUCe0
z1ZH9VYTg3wYIrNPVTj91KPqMVfMpfSgATdIRPDqoY1pHtWRE6JaA9OcxCngwKHzpsFRKgelLnHR
SB/rsnD9xVmH37ZohvtVKLXnZAq0E1uNN7uxe7vQXmsMymlfdZqvOX2GI7aevtpzkz851fizGWrh
4fzaBJPRvFRqp/omzpg3tVh4or7DumZe7PusHNcvDibqbjQsYJKdvZN0401dNxja0laqRBb5ltrU
vlEx3UKZC+dmDY0ZM/62lpa6c6IuvcFaWLmVVbrpk2EfPzqp4w+akWe+Uy8/LfA73uJiBz0Yw/Lb
tHPsr5gmeUsVmUEd2wBjk3QNZRQZL9JQ1tMya0+KvUa8l/JbpTSvGTZGfp3V5q7I1JssX+OfUYHB
/RDN7TGt+axYNnW/y6qaTlnhJl+1yR7v8iz6Y2d19dJLvOXbVrf9wVaYM9oiam81HX3IaCiWPxB6
cojpBqz0VP3RcktfzT2u2fDv9JvSyUp/dXOw4+OC13eKNDq0BrX1o57WewPqaJ8qcbd3hzR7zorp
z9qIb3XiqLcacWzHzvymZ1MJ4XVs95OhG9dK12RhJx37u+ZU8TWQnddWKZxA0ybE+uvkdk371F9y
eCsVYlo4orckJ3G9UywlvV8co9lDxbodzOWp77silHN8dHGZBzMaT3e22WODXLT38zIWQW0zgvD+
a61kRfGrr+qvkWOnh3qBV50lpYN1upLubSNpT1zCD1R7xV8mZdrRkWb5PA95fqoVVct341ouD6Dr
q99pEj3qXVyFdGiao15XrQdh9JuMYu02j5CvjekuXJeTY2VeXugcIyCCR1F1B8XQpiPfTJz0NP+h
Vm35V02de6nY5u+ayva61rr8OGEfpgRRMSdQh0e8rVM00o8G1syetFw6KREMFxHJ9ps+NegycEP6
rtF8K4b4O/u4ulYsC+GiOepQ5FARZonVfB/ruHwCSn8tFPepjSL9lNbRz9xJ6/tiMMenBpziLtO7
73UsaUNF7s/ZNluDf3KeSs6Rp6MC5AlYEl7h6BhoR1PxG3/bxatU/id382qXCg5wXHW6LxI392kV
Qn6Z5+6hnZT1qA7alaLZDaTRNlF/9p2WHaskjf1aOL+iWsWIHNS2cpV2Xf2Q5tp8o85Le0qy1vmS
xMO0y8xSx6/OmJDWjql4GpsprK1lRtAn9lEpQJmjcRKlN3hifhUrIOLR7r+BHW1OYwwld5V4BSed
lT3iPvboVC2Opx0m6K5TNF8XPIPGSa08wx3RvzDSlzJ1t/FIMgd4chT7TDZ/l05XvK5qw8w2fmqi
eem0wfRoorpfl6qa962azfc9GJgdoKtqxzOppxGF1GlUCl8patfPY0T3PTgR7d2sVO6tu8bdVQMq
4qawprzwKvZlkEVFwn5zhGfkIHmzqkquW+Cy+yHW/kQx47yxNQwYE+4majqmj7kp3eu81+n0GwgL
HpGxjfZd7PxxjKHma8d5MDlj+sOKnGeo8LWvpubqm4s64PWe2KU3L9a3SW3aL2pudkG3ZOntahl1
MEfaGEZL3nvTXJLCNWDfMg/pgAKgIRLKFCvZjykbBtgtan6dS7VrrlwzuxqEUPZTpJb0F+vOz2cn
9hKJwodnT4YMirmxr3K5Fg8Tukyvi6msj5s4e+zR7cIp0E2WmLNbOQVTC0X+HVQRNV5u9VHtR4ne
B2Ysse42otnXjNHy+7nVLK8YKpKl3LGCzX5V8ZzVGdKNftUVfqdY9b5BZv7WUtDkiducMWQx17ux
K5yHJXWFt6xNs6vmUtkpUkLTifP+CCx08VdugMApl+la16fllOFf4AvcgD2hcimtafS3MVz5JMc0
9UqaZlwbZusrWJ1+GRRR+E1arF5jtfbvocVDJjJTA4PfdPQrMXOpTWjXemvGzNmTJWSMXPC3ymYo
v1ITKT4krOVZV/vkRPpgtl47zM6PqCnL1lOsuPpTLQPcWyPDyI/nHa5WEtKBv3XWruvOYtYlWpDu
bWrpX9YcLb9Oj6ObOsnEM7K641+z0kRQD7VxWxoKArZ6mZ3sEbZ16pb6QVms+ccSxev3zlz0fVVL
AgCSUOIHeZN4sjtTu5ui8llkbRgXigLGubJfW0rJYM6lCDIkNEIVk3A/rVXlvsQ5jk9RWd7a179g
d2f3Jfji7/OaT3tRKfeJpbj71pmzP/WYD/4KdBAyjjpXP02MOSChVZuDYsFfLxWt2EWF6YbtIsbn
Ik6sHcjxdBPhux5WJ4FoNL9MRZl6JsMhaG3qnxgswHEwi4i+UMYcw3CumwUrXaXplUfE34dDqpRX
nZthYR23Yqc3k3bfUWAFLR2RQBlkAjNujSHa80XXOX3tO0cLzD4qAnyhb+wi/mK2ptinjf5Y58uw
I4Xudkvaf1lmewr01GGeDBoniPRc83qx5vtWsl+xbxAPMB7wg2jYXF0CVqGp4lOJgMCzkUe1B9Fv
3EcKNig6MlgHvSoHL637eW8lJj1LRgdOny97dZykX2sNJmiG/bPJ52Knjoj3QJNeDl2SoLarz/hJ
u5N0bscNv1ouShWoSot1gFjbQwmI6LCUXJ2FZqKOZ8koSPFZ4opbkgehzP2+XiHKVkVt34Cx+OlO
qe3JQhX7fLAeRRvfqGlyHycjPov91ARyll/0sRtJ3uYi0Pqp88Vixz4MXz3MB+d1wVUgmBWtPZjJ
PBHq9TVQ6Hn7wLxLj9wCT+U8l56r8RyKU+/NlkmCohaPTp5/meLsRp9kuhvSQieeS4HhltXexYMS
hSIX9+g2iD228N/bSj2WSyGORt7eTomp+0gdH5yoaR9k1Og7Sxn5C2izePm2aU1zuBrQBfKHyMr8
espDeopELqk+xV1e8xn6/it9k/HQdv0TrRR0x+gu+4vp9KduqvSDlE3yNCIVETiz0I6LKK9ao+sC
F5nxXSc17e/YJfkNEke/8SwuPaKXGqoNre4YApBnEfv9tmVNbkTHqzrx2pSR6lmj5nqZYdFvo50U
5nW5JdCy3dljh4jB2CvqMWkJHv2Q7YaJ20LI/NW2m55dZ5qRh+moumvyfA5GK/3a9wqu0CNCHtHG
hKjXapMQk7nnWMnfZiadmablvo20BTy53QQj/6rHCWkQi7FyGlSVfjUUuTDRNbeaW8oILqGyivZR
7pKg9NVuQObZn4y0PWpNl+wGuQLSxUVritW9OWXTj01B7LEpuuFqUiVmFoMdPyp6Wt0sSuqUXqsi
84WeQue5Jm6pWTvNe3Ppc88ysujJXQT/DepV7h6huApLYqP4yR0uDr1ox2+5PcaBlUa2F6MG6y1d
ld1Kae55MPEIuwmmUdFvf9g9OtbS/aAS/D6QMTGqhynbEiGMeorvVSmBK2qVgffX2gRpIRlFDMur
rsziGppPFxrZSnc7GYYHPeLu73Rdf2zSLt1NSW546Rpbu6bd8qipu+s1CUfMqewgByxzMLv2Rago
GCg93mkUq8jHYVNjZjzoNMKN1Bdp73i9+al3poOZ9fFdJCmZtE5UYMGb4ljgPcMdYM7HOSN/a5y8
3dHloRizq5tsGZ/Z3cLLtaw5mtHyJR+SegfswMVM2X3FMrcLs34dDk5VLX/zWhmfTL2Q+3JuYQ2K
trilcUAbsnHa7woqHKMPA63+Yxkx/wlJGTUIgI5qtr8XVgR2de2eUmqlIO4MC1VvfQnitp49aWdA
XHN0LsG5ndBARjRXluSDMpEvuDcq9zbW2F5hc2uPa5J47HvxtZy4VuNeHX6OK6NoPaoL34hyxWsh
POzaeVR2dcGb6qt2rzpD85gZ5XRaumX10KihKo7J7AqhDhikWKGbl9YdqMw6qMd5AI/URCE5av46
KHl1bWfZLy76fNd2tf1a1LULo8XJAxdc2PUyLM7tYtbRXZa2wzGNSQ3zdW00UkLd3dUt6Ys61KNf
5+N3Dba/n6zK+lByOxyasra9Cv6PV4kV56p2/dHJ7EnP4yGgrWx7jjCkPziY6sRW0SPfk2RBP7hc
/1IBq2apMTunDhG3i+CkotKU1ontWzWAUUQhSGPAe9wAHkL6L8vnE7n7bTk62kHEg/TznvSrGJPk
qp71GOw/IkR1C0l4tXXpKXUzXmV9PdxGaWFf9clyA0KFTbQoAguGVA2alX3TSFoFecJ/NS2Z6eeY
sXI+70u3jf2kQTK0HYxlp7a95Y2tUHZWOXNbUq4FQ7e+cJCfCYgmhF6NI661agAA648+q9dy0q6n
nh1uVsQoFPXL7Qez9Dz/4soyA6mqJSM5lb6i215ZU5y+1nP5w9DcwjNa8Tdf7fQEnyX3ijoTeynk
X2Vsf6FFufhNsa7Xpkm4mc0+9ta2+hJ3y5WcIWM3cevpTjaQm1i/yVwnehXdvBuMTL6aiersRUzR
NKZi8LNBOqeaqxqpCPdbBAL01MkiuYKH87VRhvgwlNONnSQCb3tN8cq8KHy3L9tjrIjkfk7RoNXU
VLmmLX6TYBd0HQ3r4uu5bQRxE/0WExr7EIrUO/KtIiDZXV/cMu48LWcLCsC1d+2om35lEyUWh/wp
qpOnNOsqD5lRLCV66hVXfu+q+C5fpBlYZlc0XhVrxlUD8dxHMLjye5M6crSbX1LaX/C7vcWAEsTc
mDZ4FZkW88/yL5mvRdpFjIOdDEWXr2F4zZhmh0mrFx5nfi00537OnEOuVY2PSN93Z6iqHTo03xqt
usMnZDxMxlT4Yyy+KUqWBUKT46sSFQ91tulRAbA+9ZHT+NagXI1E0K+TZr2sxvTQIlxgSqWnDwVc
UQBr+YLwp+KporX92Fr0XTJuopqof3pKtdT7rmOk2HXKE4DCGCoxkJSZIeCTmSaCQsFed6C7D44z
qDfTMBvHji7GMUMU8LqWMvdx6sJxQJ0V+kJcsSNugbuB+bYf59Uzs1uIgTJrrikhI6g1mkP92+Oi
TZ346Lazw7bvjkqlaP5iGdahwQU0kJKroKI6zbkB/Cqt4l0zy9Wvei25y4CMMetV77VhvDaTKg/Q
rmv9ppMz+L+49OMiqYJ6kyauYPHt52UmpaOmpcVSXhNgXpJMj8JVISmrywa5ErN/lOwObxLyZ2so
W3Jc9svXuJp33aTHR6s0f3bxlHgVt6EXzyuxc2zKyhvTYvJjfXmZtfK3LrJntyUHIkDJo5hkdhDo
SqwI1e8nNbEDO086b7K6MXBR3NsjPv06iIIGFanSLnMhwtEJSH5E/aL/iQrBKUmHzCvxYFOa2vLm
fv7F7PahjdZ7B/QHsG0L+dYs3U/dVPzUtH7YlQMwDaEQIW2hNIy8JgRuUmXZN5M77NvS+j6I4Umo
nb6n2lpCA/NKnLfk97RzDH+Y3PLKjOr0WiEz9AZ9655NjYpQjrY3IQpRTcZhWsTjUafsgFQx/VFS
Y95jMCuPld5zfRZd+TpNVrFXE5UZuaH1ftvL560QvulrlM2tWJ2vuZR/GtFC0CDGUIw5D+WS0gEa
annvNpbtlSlVrgGh4YjhPabVUWIcVBF3B+F0HJrJOEU0fBAGj/5YqaCqVezpENkF/hdGs141g6xv
23z9jjBlfVxKdBPUpls8baTopogTAajbmWKaCrnI7bsqr66U3EB/nX3mWQ2Y1gRYnpfBodxNsLf3
CHdaoV11e2knPYaG5a06KXmwSLe/7iz9BYS5vStEle7hG4IaUepjPmt4EiSy95hgXUHolB4Zbhqo
bvZS4ZTjy+r/SDuPHbmRLQ0/EQF6syXTl1fJlGpDlBxNMOiC/unno3oxXamEEj2D23fRBmKSDEac
85/fxF0EOAuKqaR+ky1THeqW6jaBLYYNQR6CDNgOFCs1XjqDSDRz0L37uKst/rOgeUzjwN+mnlPu
e98kndNV9vNkB2+al4iVFsQN9kETsjBY+8MgTkOfjduys5e7uhQ5pXbhnlp7dL+STOI+DoAT22KY
5b03UiHRacCudrKnwipfXCPpQ09Xt3Yhb1MHeoyv+gcASm/T4Q0GND38GoICc3C/kZu0oHJya1Vs
2wIJ67h0bpjaxB3lgzA2cba6SDcFYIHM6ychNesehRdQD0TsjZMZY4TXYb4hQfxzXo7eofYA7BRp
0EOoCgqUIOu8iPbH3NV9kD8VBZOyCN2xzrc4fh/nCvAsKLL+vqiGPnSmwcJw1m03HfMNOihR86U7
2cZYSpfMPfzlTdEPUc/jp60WzoFMhyJkpvgs+qp8JkVyvrdmGMWaDjLa5dnWnHWOIltv9qVMKVV6
t4pYPghHkVNFKb9vCxsGrycvNvAjN9iHfRCIyM6TZQ97lVDmRcXb2G6TO1f5Ghcrs0PsKWJ4Knc8
EIsXfC5mv3oaity+c0C1eGrx85KoB/5Bettx4m7sYnhSMAtvanP6IXX1o5zmZac5PZXPRGaDPtbm
SSoiW5lhip1etVpUSczgDBLuf0zJxKamasYSjZdMkdWPRmhYSbdyIOM9eiD53FTNk5vSD2U9G1Bt
LcneCWLUf7P/mgWCAwRzQ36uLQApM7HE/tYphqNLS72dWjPZeUxsbvTS5ja94Curt/6QLUuwLayl
+sRAzuOAC+yyZZ2Rvdf2U/fsSecJTv+PvFQfDI9vP2aw8egZnXePP+obXv4xtiumf+rrqtznal7u
KJP1D3U6zSASPuR827jpLAVAFziflRX/iMvcfJBxZz0LvQXD1L2lOdoqTXfkjd22ujIgCmbe02xl
0y4Y2yHM1FiG07iUtyJvYvBAjDfymKGhMpAFNoFF65pMxpqNEbM7AqZOk42xr8zfNN3sb6qu11+T
TF9CWU/trtSaYlcZjrodm6nZNkmrhzqRlGgLqleOsGFTdk27seRsMSOJ+8PYEo1cI9A5Egc9b8Hk
KPIYjQij7aKSxn6rSw5hqHtZyJQs3TAY4BVmxr2MxXwYGogkAV5BdKhuszGzmT5vHOpdgxjxSRuE
CMXYD8fKHIdDX1njjjgtsUlUb30McrC3yedcMlvxWjCW2o2GcHb5MjmH1Kj1j+WcvyWahEdbW/nO
XsCTnTx98odFRbXivieCsrupCO60iSgBv41dXDUysU9cSgswD+gn9cSJomFKRpfubEY5e1HQOMar
8Oc7cy6btVWlGYfwHg5DW0bZmK4lXO1uh5gzjdt45CkgIZ49koeS+sEQ81058u8XxlobPsjnuZlp
KhpiJxuvwzesoHbrB28T5ASLlKNdhIZX/MqM7NUY5jYqg7aOqpqJF2jyj4VCMYT1IO8MDvIIsLKK
mADpVCRjEsohbfaukvHBIts9zNkdolyWIDOWCkLsrOz9SL7uXg/aL5reP/sFlayNZI3xul5udYs2
RcEuBBr2vhd+91aJLrufLLePQCzZ/qgu6PFUt8fx4M4LFrpUBchjd88y86tNZ6j4ngdvRPoIcFH2
o3VjVaA9Jrnep5aIk+1SKY+vQw37ZRDURACEz2LWbkQmvw5J9jNoOLFd/eO89AVNbPmSo12KUKSC
y/ftT/gA7dbRumTX2b4Ic8kYJpi8l1gSIMrsrH4qjLZ5NP3yZTRAF2uz+4hTUbcnzJgVqoxfqAV4
dwaNN7wC99Ur5alivURdR08KK3BYacnOt7Sqk6+Jm+m72TOnDeNL60AuZrzxK7WsMRTHK6Nek0Hu
Ow0Hk1MIASu9BN0IPjPvB71UyE6WgdofMw9x/R4GmOmF1ZLoCT6cQVVs6lnqDSGpuCPukIl7TmQ0
xYwJk66b96p3sYOoRtu+4jfxZxYHhiorIRTXJxuSxLkcuErcmOVCILtmiFhFWITh3G2V+PFHqaX3
LNBeYwbKCFlY4ZDqoHUQFbN9XCdM7iw7+SXKAgBM1MOMu4KFI2/Q9UloJMUCr93MV2q97bbPbZM1
L1bmVg/gyH2+IbBcWbs+TbBai2EqlFTkZfWrCILMYH+fdStUacObyxAJEJWds2vQLtjlFYbBGYNi
jRKE9ovGlPkB9J9zHoqDs29Rof0+kK1U/Ayc2TQP+ZBQP1gdgqMtvR4H2H9bDb8vitEQHCNOBb4B
6/1qaAUiHwOez0Euel5uFEGeX3wDs9xwDPTEJFpZLDTs7BInfRkTOzRkod1pIxYxt0r3WnWizJqc
T3//WWeUnN+/yoWGaWGJB6nkPM/EBXouO6irOKp2LfyYpACfyJcrn8K5UcbvyxDqgfeoTS4gOUzv
b54O3VyG0tUO3RyI6aYlggIwZrUi3cZW1b6gGhlJJWQZMf61SZkOdlkZaAlZJkH+CV5YUX/Jc41G
SE+K+AGsW8BUyKWablzie4qbRUzWvtKY39xks99AiIAbdC3p9sK6ceAtIctaabm43L6/C10FJYeD
lh7rSiUHX0Ja9Rbdfhjw+dn2dWBd4Wc5/Hn/2kDWpwb9BV4RjCn68XMZyewbpWGIgLmyqr0PhsHI
P5e2/dI2ybWksQvrgP0AP0gDOpyD+Pj9rTl8s1YzLdkR4K4Q4WpMn2yW2Vu+/Pf15q+aNpwIiEY8
X2/BjK5eYmJ4AOfS7zwjy3dm417TNV54cDa2+nh4Wh5813OWb6xPfe96WnxQJF6B5tJqc+oMwgTX
9rprBKkzwtLvxQ3bDC8N4u2xJzxbFqiYcZ2FA39IS6k9wSaWc7gsTuMeluZXhwPIbdF7w7U05HPR
xu/VASk8IH4BPiisuvevrHX4cBPKlgPoFj1BEpXSAKXX1U7Tmp/tRDVpdCU2+Fp1hJ1/hWe3Hl7n
a5PNE/+blYXP0fX+6lVF5YcaKKPcMf2NlTLLdvwedwD7oSyDG2mLI3OjpzK5Zk5waaViZM0GyncB
0e9sH40Bt4RmzdlRbwy+B3+Ce2+n4gql75wZ+s/TJZVuFf6jNjpfqDnCCaZgDTaXrugZB3tlUGxh
A7jj0fTlZEYwZWTHTGoYf7VSOE8AmgV9uY1/qSoXJ7tit3bxB7FL26xqks9t/cybysOUuFtT5Y8F
JnmhuSw/mLbcC01XoUCtl3TlTpI8beIVmbt2aDr1FSs2OLgX3rltsYVDB1wtvs9WXGkbEtjLTo/4
y5bAGbPjfWIyqW/heP0IpsJ9gCJl3UzjAEVhcZuI6KHmW2c4xavmArrqNOZ3C7S/MhS5uxxAf9MP
ZpcVD/7MRNerFxtb6LGc3hg862Oo9SuXSMbrXLET3jYpmmE39G1xYrAdvGD8XlQRO+jw5KquwSSp
7jb83aLvgLJs2t+geeaXDlVkljCyBimS6cAxmxkPCM7Jgc2972Yba5GZK++QQcK7dZoy2LRYEN54
1biErSuWUJWKiYjiUIh0NQp+J3bAfea0nwa90fZaZ373B8MFdFLGEYuOaU9/erfEhfZZZWAPtTsJ
0FeHf16iVhPUXyf2CCabMiFioK3QV81xixEv7cVzu1jjL0bo6KZl6QRRiwXxZwd7ixAZE/SVDhIC
013l3eii8U51ZYk942lawoBhpY217MYC0LntyYHajrVxr1Ndfffzdqihx7jmz9Yu5se0tPuPtmkk
Ozn74w39SbMhgrSAwmpUuyGHlLV4Q/XNyr10t6i2/mqhyX3A3k0ik0rLauN11nKEVTtqUWfq4IBT
mnjfm4rIiK226O1PU8Mi+gr39cLGzr7uwirR2V34NN/vOvbcZe1S6vHBaQfz5GtDuWssWX2MASDC
v59UFz84Z/V0QvONeMs5OxL9OHakz4d8nGz3psfDIuJe9+AYfiiT7K0uNJ57dfLt7EM/unu+/ucr
v+DSVgeRGTUcDDTo+GdbnQ0OW/UzhzL2aoG2KwNwz62trGCjz9IzmT+Zlbb1xVx9UraT7YwC7jOj
hhLMaI0tAUpPFSbrbjGtOCDipujKL1w3nfNTAJdBxvsWGh7cSt+/j8xoFkGBnx0bPzgasm2Yl/Wf
UlN/LIPgoTK1Dz6cvfw3Zbj5z+GhlEf/vvj5YrATT9UBwHevWsI8Y+a+vpt0RwDa9ErZcuGI51IU
fh5SCAtm8tl9CsB0DUDnyGSPOnmaUmBbAlGeuxEXx0RmcuNb07Uj/lK9CUKMog7bLGQtZ083d/oG
eTRPNxuCt3aAlcnEhckaQICtumvyiwvfFo5s/3u1s8eJFKQ2xomruaqeNsj3LMi4gM+L/PD3VbM+
rPNFA/mfR4XSEx3N2THC3Kyu2wbHSNttNIHgIq2byJVAOKHVmiIN03EW3n7R8IpSvSiT/d+vf+ll
snegdKd0wgzxrC9HctsBbFXUupN8KBoj6oRxVy9yk9sl0HN1LXf80rEJLToI4JebUL7PHqxIykJU
6ZQdAYbuW1zewrIZbxc9fps6dQ/rfAcp9aaa4+3f7/NihYgpJx5VfJs4+Z6tnzbOgsVfdGyzJ+NV
l6Ugb7R7kn56UAvzbXcdE1jqRqbjh0zPr5QLlxYvp6yB0I44HTCQ95+M1BYMR2jkjxLLsbyZn6HI
kUPY5s++XD79/U4vbZSIJAHwVjkvso/317JcEhmk3WfH2B0q4gHc1cwd4JqR+98vdOEbQc5P8YXZ
HzLJc7dEHXKFh8lUcixN5Wy90YxvfI3xZAnMdOX5Xbgnl8PHYpmihmDhvL+nWMsMaKh1cnTbsQ7t
TmR3TNf957/f0IW35K6KOeQkNC7Wee8St7Ni08uSo3ItHRzYvIE9uZMaHA7Pzf/76f3uYmdLoi3J
5hgawS3Nptiq0ctucmtx943tLVfq94svCnc2uhNkenx975+eKeO6NYokOaZusNhb2XWMKShjEool
9qVrBs8XHyOTL0zP2VKIHXx/OU3MtpqYDh0x6v7g6bAx4jk/IPz8YCXXvJIu3tq/rnX2Vfs1QL1V
8xSLQiIB6aUeLppCrVb8/PvauHghdq214MLu5nzfGkvlzaggtYM3NjKKEY+DsMzBQwal+9vfL3Vh
i3S5BLZ9vDP+d3a+qszxs5VCdPR1bIUijFDFJxgrkw2XKuleGavG5c7KxmaByWgW/h203SC58iMu
3K8HIO5gUIKG7A/UwMQHhpSkNDgwgnQ+5kQx/Kyk3Z2kkPPX/36/lLAEDYBAmtz6+/UC+Dg0JW7j
h6Vck8x8TTNtZKuiNaMGQsRLsRhkhE6jbEnKw5GdyKZ0Mrd//xGXFi3xg+wuOOkHqAjPfkQiSRuE
Un9ocUb7MUxw2feOMzsOZk0webdWMozXdFYXr4mIla2atG5Q8ffX9LysNdIUQ53G73Z2P5ySOujC
WLlbd+qv1BkX3ic22/97rbP7w0ZeakyrggNsNGMDUWfZQ7pfjgyv/quDxgoXACrj34PdNoaz5/ox
crwTU5pNAO0q3wXlBGOpZK4iYYIMj4WSD3qWP2nzuEvNaz3R7+/wrJ5aK+E19wczL+ccqliMRG/8
1aQIDq2+SczRgswZY6yb9vCAR/Sd09zjr5oHPS3MXG89UcLVNuZmJbkOV8YLl6oOHkawYkLIzv9I
tRTUdy0+IsHB7pCxhr3OLEGNXboZ4YVvRDITNltXya6o0Wb6OJt9cCft2iZ5dnpCBKDysOhMsNsH
MzlXhJcDFfrQITVtHbtfB20rKX+YPBH+/Rs6q2X/uQ6ACB8y8L3tnp0zaEIm5WVTcKwsXMsWHVP3
cCFy+aQRsbfBs87YT6QbrGwy94pl1FkZ+8+lsZEnV4v//2EbxzBl9CsZB8fBdtPvpS142PkkIQD4
UONaW7NuWhjE/60CWq9qolBmu0AuDUPq7ANOPeXJhDDP4wD49xA4WfwIvxuyvT9m/89LnX2/WjCZ
XkzexbFbMrk3p2o46DHhhTbzsePfXyNZeGw8//qIft8XS4YbMqm6gFPfb0zTWIuhE358dHtz2Fr5
wgh7nmvgpmb8qXtq3hMOVOxGbCtuieZhTeViDdbOLchqnCWB2gcoGF4so8HFqignPC3GYV/UxbyZ
mHzeY/tf7XtsxNfjWiZF5HT9DPkW2l0eVqmZbYHHGPtXwypMqKtvZWlXb3kcLJ+7NJs/owirvmUx
QlgUpP1BOLlwNw4EbBNtxYx/c9c6aH16OyvDRDOMHyAL+pPSu3JTCobeaY1LwARt8kcjDPNGV1W+
dxFEyaiak/akz3MF4U7rbKyPC6R0eYriIM3iG9tuB2RRrXfy0IRA8ShyPCt8XFFhIBL3UxQOntFB
XJRbUU4wtMvWT56XeEwjP7P7Qzwsy7ducjo0En3QPg66Pp1kgNQSsNjYJ0Jr7/vJzX+YNeyGprPE
Z9uOyw11dnWTGGZ+Yxei3itTr/eBI923wp+S+2lsdH0zJ1Afd26G80vf+/IDv1LPd2XH9GLnpXFW
bmZF9gZkWs2+rxGR/OiQlH4YpRM/tok2bAaJvk6Zcn6QU+J8sphKo5tF60iuuTpkRp7foMK2T6iQ
zHpL8oz5wx5671epkgCuQVaZH+sUXZYqR5lcgXwv7GGr9Qt/YZZNPXO+JBdSDjN/TE6l16QfM0Ya
hKh7Vrn8t7L899InhYwvWl9tbs4NLcYRnoxlLMlJJL7xICxpRTTvBnGh/bX0i7Pj//elmAIaTMNx
FjXOc2zntvIJWFuyk9sUBOX1Gy2Rj4YzQ+J1/qtRFxvVvy91VlKOyiZVLbCykzWmn3zDxnK2u/GN
4coBcFa5rneExytlBrZVDkZoZy+pqKSIp1xLT741ezd2mjYr3Fbfk/YA69QT1r2spuJ1ypZgp+R0
Lb/pwiGwSuXpWHica3bV+22Lg09iumcnp1zTXPiNRd61O8xLi0+daNv7NgMuZCYUX4v/+20ac7Zf
riNJ3IOZspl/HLCeKvKmiPV01TylzD26OjioxtK7Q9949FrOgDY2hM2Qn4ags14WmMm/AiSMbzUz
KwizscpR5EG7GDfTXGGoka4s7I0ZaFfe0IUj+jf/AosdaiM8Gt4/IqZkStZ2nZ0mZZfbxLPmz6MG
LVhgZYCQyYZYZJsvKl+6K7Y/F75fQLPVPNqjDPnDOMErvdo1qiw5JZYe39mrNoYFMD79/eg6q3J/
L0AXNILoMloXXCjf3x4UYRehRIH+W5I7OTF22EPCqveZHsdXNqTLlwIIBTzj0zrv0ubEkL2JWPVE
MmK8tThWPqLKEFGdzsaVPenSswMbNLHfJfSN7e/9XbmJ3xOU2WrHqknbtwDEDhFokGTXgrX//H6Y
8RFI4Oku2S9/jLTqxAhUQfDq0aZ63xdtbDJHjXstgqNlRaoVbmQmrtr+/Z39Y6p5/vkQuKPbBEBS
I58jVgv01L6zXe0oa7IW98K3059j0EJicywEoxGjz5nPw8nG/skomm6HvrKsXq0M0tnek4HeRsvs
F9+6oEjjsMkHVH1xLvAcyhuB5q7vDShTNTzW3HESFFCM0u693LIe+8Qv+ggZpf+xyfT+k42f2z0K
4QL1BydzG+oy9z5NhN7GYd/F45OpbONX4rQq36RZHdyhOF1QKAaiftHGDnVC0mUfGxxIoAzhTv1F
mxHFof3SEDkaZid/qtyD99j2TjmFyVKvWtVsQAY+FKs62e9lHW8mzFw+B7ViC2sqxocj/ZIHUxTB
zCqnMtsws4IuDju7bj4Yfce4G9FK81nI1n8chgZaXbt08vPKozWivm3dMaI/kWu1SBEZjsooyk2n
Z2irGVx38PlElS/hZMti4LPU61tjNBCpVaR41WFB694fm74d8ttgWeZmu+R9ZqGhE3BeGT62dsSu
3BCQ1lEWbmc36Q9Q/jr9RLEOmb1AG6ZtOtr78ZAwM8ojPe38Fw4KOWzLQh9fFWYdWajyQj8RbDSU
UZBP3rc2W+/YQb3vQUXXBqJyZjm2SO2twdz5AQ4XxPUuGi6bxQTnCgMf7OjJjX7Ua4u0k0T4oxca
Rjz8cOplcaPCry1mxlTzD8oUSKg6G1p/KIbBvnXUmD7maYLbBgI/lYbV0C2/5kofD6lT93XU42zz
4+9L/9JujNO1QWuIu/YfNKhyYWg1BENygl08beNu8X+amerf2sWECCv0Brb4ZGT2t2FuzCvXvlB9
YPbogN3C3SWzbD3L/2UTVthFVioMVk5aFlcvbYEx/aY3k+oJXq36gHAtvRp5cvF2OZYDCOU0aeee
VjET3pRvPT3VWIFke2lW1pfBj8fbZPGcW3v0i6MtPOPOh52SPsjAkq8VRhhfZ8sbH2OqzptJTx2I
pZZXwyqVRpmBZKT6JwKO/G9Nr6Gj//sLAqzgMbzfmygZaN8NOj0al3OmmrKbuoN052P4E1d3cVPi
fDynA5uI8DE5tCvbGENfpssbmfPlXYZNz9bLGu+oDa19WqQc4LkvnvcJhkSPfL61viHfmZ7XSJlj
LZNlB4+zEVFV8j5CSFXqjn/txWtfNDFgTeY+lM7g4TDeQHVou1EK+KaJOtF7Og+NZabYx6RiG2v9
9NlvIbqgcG9PjTFVH2arn7/IsjIY0AWV8RHzivvaQRsy1IO/biJW6PpJEEmGh3eTYMafpYj1glGg
QFm7OvS0TFTKPfJhAuC0vn4WmJ6Vnws/Sedj7SZuexvzAds/u3HEK6FQuCNGtjvWXyt9YOdzjKVL
D07q96QYxkgQTikSxVtY5vjMDL6ov8bAYJ9re8lV2A8BrkaKjp3kbSsNIl4uwqV5Tvs3axr6VxV4
1XMwWPHJIlMEjWY+tW91jZy8rPCkx/8EI+XSR87Za+2NU1X6Y15P/leUQciJ7MzYTFMWbHAk9m8H
XKx3XTCP9xnGs5sJgOyQmr2RbCfL+r6AJ9zl5lI/Oiowq2j0+umxwWvqAOs8+VL65GySoSXeOlNr
t4m7eBHyxuk14Pz87k5oomjYrX08p4m5R/JfHXtqZo7T1JAPaWPOP2WR/VYJwZkNU8RnNiI/tNV2
wpYTtjSx2XYRjn5TO7m1XSgQb82eGEj+XM876ONkPAosFVhbPTTtJFbfqrlp9oZTT3f1IO2DPc/z
vTGNsLGnIrW/10jXEOdBoPStMinDCtObZ+jN5e3oVNmVfuPPSgJSDv0Th/mKH5zzkmhsktbpqPag
CL41boqZAj7t2wAH6GfdrV791sqvoRaXrolbHLCTTZYsLq/vNzQvpSspBNds8mT+MGmQ3IsRl9ml
o+jvSvx5fAr1X32CDh8hNtYTDyDPmUn+e1PfCth3cD0YoovQSL38ZxY06V0BjTcJ68QZxys7i2P+
sbHYeH9DiF4ngkxKzuY/dTvEg6o1cZrMpcDos2w9b0Owk47KvPSNWwH3N43G0vVwC7LGW4D6HhYQ
nOTnybBkCz25svRbty+86WZQnokrvSzTjyOuJJ+L0iu+E2bRoQEurcTCmxkMI6w7LUjoMIIct5ku
0/G1GVJiwMigPw6EGVPp8XnCl7L8hgjmuJBJJOm7LZwWXPtbbedlfDMlajwQx2pkN7EYci1M4ziu
IOgE8WOJnvSzm/F9bQvZqWBTOKP3uR4c9QORAKDYFBijvsMzMmh2Veb00x7ylvg6DmtgGOr0b2xH
9k84O/yKpoNAtru2of/52NfhHoQPrKtZnmfHXknkvLKDPDvVqpXtpzpOhwNcK33eyMSZvzdCLz6m
lpPemOZY3JcC66QIStzkYcSU5DcN7vDWDuA8aUPb79rqSqn/5yImHAoqNn9x5vyxKiq9CZaMIhUN
OAmVmDCMYWIDFsllXLOvlR4Odn2NWnGhlcHjFqd94psACs4ti6uaPW1GD31i7FlHOdbz954cf+X1
OF7pAq3foavvz1MkAAbUCozSgVfOabzNNObDUPnZSXTBFHVj6zLwISs5pn1Gr46mF+uHIPSHediI
TgbPWtkND3UBeq/pdhVZQ9mcMnfQcMwfxq0YBXZr2J9sKl0B1eS+x6YLAcyondt2FB8tVA0f8cny
tjJXKFRihI/J2E57HDqQotSp3FbjaN2K2nYwmnJNVOBNHUp4+nlpyNBraz2MzemDh9swdOoFeT96
ZCwovQltKHEbi5JBqGVafczqpLhfumQ6TYn7zRPa9KoVJrh+0eMjptvYKRjVTR3XLwSq+j90s/I3
rj25e4W3zabUkvJQL5QWWqUem8H4VZeWs/ersd7xWVFlMNlYi0T9nr0LC3Sjzu6stmgA9Hrv3pSd
dspLD/WEnng74mkQLqVLo0eWrXAySAeUFsoRWyT22QNiHBKBLK3BcMqnHnC9h1nXjDvNLD9rqvwi
jOArjM/x3k6mfkuWJBoafumLg6HE3i0dDBsynreqG7wkYPw+cApMEaVFcNCD+YVv5yldBM5DGi5B
HTOmY0ff/uwVAwPNgEIm1XHmq5GD3ze6wAGrRDdMy+d9WZTD2GBMMdDv26z8BN2r/2ilwFaU4VHT
pviH8XtESGteR0Gvv5BoRBAu7fi2XqanoMciDRISUYLKX9X4uf5YePoNJg4lrgZIDzA6WlzrHpbW
sNMUiv05XYxNp3IXPtHq6sKL67azGRv0i6r6iBu8ge6sGU+tZ6N2MnFQEmjIG8vGoakNHocKB0+9
6LvbrDOm23ZRwdYakYDaI1VSRZ5LaC3l93gwzQ1p4v8QVSESLtNhyXEwkV39TUqL/BardL6Oi+9u
i7IaQs6NElJv0Z7iOofsWfXLSzAYzmvvZuOe+lfbNGkz2hHJQOkHvJLa23UTg62pjbulMR+RSQoI
Pa1xGEdeWTKYPzAqgtyIZyFKPAQHraiRQVaVcSL3EGgYGDLyuF8qRGcKXW/SN0NnOQd/QNyNzDYL
C8yesBXELcBz2pd8KH4qZIH4Oozq6LUtIpUcReURd/R0YyHh3vcpQTaWRZ+V13q8qYHMf001umfs
PYxTu4xG6LhaufMZF901U6lx/GA9MstEbjOR4VDHAONplvWzN9GGZY2B0LfOiEDRWuNHbtcebggl
456WBA2W7FM3u8XWIFX65CQD9oi5+tlBcgpFK2Er4tURDcbihJmRlij7JHIwaY1bw8v3gooBQtvo
UxwXy6uzcJc4Q0yRyyQzCkbUofUQ3OYq4xkK8cvwSowklro8sftQcPaZfVsnZXU/K7wpWjW++ar8
6ZTDa+3Z3bHEPwLcgP8M86nkm2cB9pdK9JydMz8vcWx0wDgNzq1qoy4Hy3Aw7trnuVNE1TIk24BF
Gi7prCJAQoeudz4yzOOT1jwGq7L/rGNbdGtqvrGbLKfbLa72VTfrapvN+U3tIe3TfFtEvEsQRt3M
olTF+YZnTnHJqJ1twJ2/JoNDKUGL8Woqkd8hPekOdiLSQyYzczOXhbWrUqnfIY/DQqGyUd5JOUVD
mf7o/BbDTlp5sSHXGdZRFjfbVi9lwsOHPu5VXfarJkqK6qMHwzKK70CCr1brLXeFbjW7BadBsLRm
ZgeV+ncJu9kbRvsAVXdVry3V3i7ydDsVjtwoGw/NTE/mqBhsbRf4c3YQfv1RlPjOQV7wIoX8ANcP
EswDX6V7J1mwf8QiZBNjiUR8k8MX5wyPGWUNlDuBmLjo0Dqr/jFP6vHD3yuPP/tt6i2fXhK9Exjo
uYF01snUTA1APIg/7q7BKGgLh/2eRULcOg+1vVJgnlUS6xAeAQskLFR3Oj6ua/35r/7e6NKhchJk
HwNCprBIYRg4+keV2PczKvSoEFBL/tMd/nNFBMoGW/Lvv3l/RYvhXxm4tkZVKdp9qZn61lmEz5yK
BS9zBMx/v94ZLLpeItAh4xB4sQqRzsOSBvit0lWmdlha5OcIkW90J782ObnwGAlaX1FRBILr8Pz9
TXl4w2Mcxk11rcQJmrYvmOtbwh9ubDIJmy5brry3i3dl+7rruuvM3jgrUKdG05QSk3bAUT3ZiBSr
BOLH2v9WZ/7z7EDIYWgwqWFq8/62GoEDBh2hdsjqCfROpe6moEWgTLGNbWsLddRM6xrXdf3p/6r9
/rkonAwQbJblH7M1C+87YeENffBAZB9GX7mbDLFDwS7SiZfZbc0dyZdfZeeb+PHHzZV7vvhkPcqC
telC5rd+of/6Ijg0iXDWLe0wAZjsRhxc9hAurGt96NmH/vsu+e6IcjBZmDB73l+mzPqgHgs94WBg
QrEDeZNs34IU31AtyCcis+0SH+YdEvdorDNn2Oszf1o4NE2S7lSVjBWeNp2h4/ecjio0fMTlWACj
crHheI+f//4ZGWfl/+8fzLTfcGAHEbznna2FQOmOy2wsOJjalwBMC8hp65LOhM4y9GsUD3hETBXO
bsOIpSpeI34QTiX+gE2LBuIa0eF8mPbPz8H7XodJj9jvPIavA+zzFyuPD65Xh05bPDdg0Dl6clHm
e0Z4qE2ynWl/xw0KhPdtRDkr62FHt7kdJUa61bL/PzwgZ42Fhumx4rRnD0hrELN4QRof8B0OR/sJ
c7LIlMWrk8in2PLRm/1ce9/+u0hShPCMLWzrbQKJQJRyZXe4JMQgY52NjyPEYJC2LvJ/LeKmEEmF
cDY+2IE4eHOww4Frp9IvQxA8ly49IkWN1XxyguKmxazrypM4Q0P/h7Pz2o0badvtFRFgDqdsdlQr
2ZJt+YSQLZtkMedw9f+iBthbTTW64W8w8MHMYKpZLFbVG571vL+bj6PPS+nD6EGdIjOtHH8XWclN
No4r0y+OuHjd52QKzMa4i4rswdSkTeQHx2xor4z/eaXijodomM2Dw1RdnqFlraADR+++U6CeryBH
lgBiimolj2CZLj/q56E4PdkeZVIFVEyX6XHbxn8zz9gg/d5Y9759Y0g0q6ShVvz7qflxoPdenA9T
ihifjFQUBvtWi6KV4/u/HWHJbqFVt4k/XHmqc1sgSkGabpGmz+0Up+8PQzkjnyw8DRKLPLUMyQye
b6BeeU3n9nmyKzgssQvywhZnpgwzYy5YBnsxYdWJ7GFw26GQjkGC4t2wEBdkej9hiElw6hvFtTLm
sn3pvx2YXl36OFFYf6o1K45I6etHDIouE/x5rBfFk5YrlAmphDWU44aa3kB5xh6vjBwQoEufUv8T
G/beubJ3nFtGdAYgCJqJBqQ8Ticc5AdiUAAQOwDCWM7Rc8XVGiYH7prXOlfm/9XydJ1LxOStGY9m
+dOhBL6QdYaF/Q6YAABFwG5HOS9BmpJU30mm3j4HtpFu/v0z0ZCwU0DiD86700GrSlNz4O4sKPjl
30wgyrdNFxdfJqdqv/77UCSVdVynsLXAYOt0qN4MSjgfpbQriP83ZU/bZlwaFavYGq98kzjPf5rM
96sli8fEQAN93elgxBtVOYSOsxsUXxhbDXbnC8C81h26IFBgiAryLjJcaq+LgooUS2sDH7QyCdlA
rLylTVxC6HBGnHlpmhalqq46HwBuq/ftqqd3YJ/GxKz15JfH1EhjtxGWv0ojWtWChOtPgqf3nueE
+kHjaITQEYzg5ED0iMrEpjY4pMa+p2a8b4o+WMN9m3URlELcIGYsXUIhoVPrPhAHGhsbcOWG0Hx6
CKxUutcwJXyFAe27WdGBRdPGYat19C06URjdYLtT/qk1yENjVYCupc0dzE4ZHX1ubC90EVEDyWx9
B4Z6RkKKON6Z09Cv0zErDhk9fkfcpUcPlul4nwTC4RA3hPRLcLm5SQxyHhIQ6i2FCOfIvmqsqcH8
sKs0wqQRxO1Gt6t4XQTCPKaxNXiJisVtlTTfjBSPHShdNmTPOvOUPhKeoiTEhbmi1NCnOXdVI0sT
TwSBeQzjMNxqg4OvpIjr5IAg2bzxVauC2Jlb+0mPDC46TfclFVlaQ4JyymyunFlfjFD3vZnsPJD+
iVNPk4ROrapD59pMGqWmMWz2hT1NDxjR8uZIbtU7FZbDnrRCvc0H0PorlBzSjWRY7Ohx2n2hSpgd
FUnBx09PQq8tWnEXO0Lt4Flm9k0RlqGnWkKn1Ge/6JGo14h0v+pqSJUU66E1vM7mS6g42X7QoBvp
mpU/FYC+dqWVViZWrEC4MIwXqyQw6tRFHVT9hH5vraUxMG8EhyQdAuqvSQ2GLZrN0UNJeSTuARJv
tKonDQUc3Sos18nYKnsOOVolGM3TdBofEqOuDkot1Af692OQumW1drLxi6WW0aaCsMWebuqPpqFX
Oywvp0cfjKfYKFTjqVwNmW8CKxvLyfOVsi1ZPP42KrtkrTWioyHNGm57tW8e+hw8p69IOQpoSZ4l
9HAKAZiFoXwTwLXYJ2Sd0i1EVjHdBHE+9Z4kWeKbHGnGVzIg7QsuZ+pXQMLJsR+akfoHrgmRDoJt
O+pRdZP7mf40ZmMprVW0fZKrSx30UoDBBpJxXarvgiZwqLEajYE6mVyTQqLAgngVZH/h1lL5TXpQ
3S4C0I7QT8m+YUqN02UGf9Z2MWeRJ06YSMu8TvF98QKAPLtttKBiBYO2sq7cBRfldPw22QYJZdBa
mxy3y7S92k6Dg+9xuxvlNP0aa2N2Z6IH90hIp7fwRRzWWRp9r3p9Wv/jVszI5hyjsu2jyVpq6Uo5
T0DbW+2u4cVCcJYUruoUwSWSZ1nkGFce9NNmzHAWHX3gHRSqFMtUBnYoWAXLRrNLKnqfO4UYQPRk
i/wJtvflJ/sUvDEUXmbs+wSp7GWL86yoqII1hgC0aRgw6hXjV+BLR93MPUX2ny+P9enAxuOZPiu8
G3kmMkOLsKLQ27pPiqyjmJZlv7QJSLzbc2UJV0EUF8ZeZA2UXtu262vn2+fjDekuMjeugIR9/Ix5
Gj5cOkPCiK7Uqn7X+n73XTWq4atRpsHjcCgKgN5imw4baDgetScX3610Rf5Wv8NjnDbmkowfidzq
yz/PBgSL2aYKjMUs0zz9SU3WhsQuarfrm1g8NwF1N/rAIJS3U/ESGJH5wn4ZXIl9z6wsElZz5xmJ
Fqpbi0EHVekbo6OXvk77TQT83vH7tQoP7PKznVlViHy4Hs1LigK1evpsUJesyQyTblfQ2tSbcI65
K6kmQsbiyvp9b80/uQXOb5YmaZXCO0mD5bciJ1St1C7sUbNM+jfMazRpHfuCQpIVDuHoyqbSHSXD
6L8XUjo+02mTf1fMsqXrKe+KF1qSUs49u0xueqvcYRMnBfBB7QDvBTXK7YfLE/MpHoEKRq6Q9Y9m
g89u8bklwVSbYdl0OyktrV9yZTi3kV9Hm8ujnH3LpBKQGzOr9DieTn9vD3mU5nxoOekGF7ehgPZA
eyuX3fryQGff84eBFrfGrDMqqaNEgD9p4W9Fk5GjH2hznkID2ttAhefyeGenj41RZm80uaYu1lXc
GnKBBzPfDLb3O4MU6TrSgHJeHuXs9H0YRTudvjptS3lwmL5eb37TFAnFVKClGtKnfx9n7t3gUcgP
kqQ7HWeahNYlcocRXo3Lcaved3GwLqvhSuPuuUnjwJTxcSNGJBV5OkwmNNLt6djtnLqVNzIU4J0t
p9cQZ2c2dxY0h4nCGWyTXTsdxacfleY+u6VyZlJAnusqHAKbujc3atxvc2DXl2fv3GN9HHCxFsym
MfBRA2IZZvUT5Zu1ml4L9s4tb5r6eSjYTojaFt8RzR2RGjkq+Pg4KMoNlbd+E9Qiemalg7MPkk5O
r6zwM3ccG8Nfk02TvYYI83QapVw0sUMT3U6y8BzaxjJlY2/KJNql6iCiHGkGapBsIm2IoxW22fl4
5ZP+NK2oGfiL/lWa1uciwOkPMETLUTf22i6ti30yjZtRy65sT9eGWHxfbWf6EG0GjXUf7UIzv4FV
/c9PIXMYEDuTxFQxbF1MY9U6ZkY6bdrpVaIfq1ytj6mNO/zlJfhpo+D+b7GP00WCAJDb2ulcjVS0
y9TWpl1Lk/KNM5rSI1+gtM3wIvl1eahPnxdDsdpZGzOVipTk6VBErDTQAFzZGdII/GPqkvoX/l4O
oU/l/5RsqxSrFLX0j8vDnnlCtEe0riBzoX6hLebRl/Q6DbHV3mlpOQHhTocfDi3r8NR66Uqq7tpQ
87//eEWrBD3RACd3qllEmzIy0i8xZol7yxrH6MpX9jljZrMd8lmD+yBdwvOdDjapoV1Qop52dOaq
NxBog8rzm2gI16RYYvwHez3uV2LOH1KjdeKHtoBm+lCX+TWi2WcBL69V4zibG4RovFzC95oSdVxK
f+CO0H07VnTGj+luGn8HcnDny3epGFcU7jfGVNEpJKEBu3bcfdrl+OJngT+yd3ZufRncIGREPSq3
8FCTv5b0mkcKop1jbfvev66l03EWXws0KhAAEw+a0n9+k4SkFmADSU+s4Gh3eajPX8vpUIsdpkxz
0OYYkOzMGm+ECDh382fqsIiU147y9fJYn9ctGyYXaljAMuHaUqiXyUYn1ArwWmXTK6Up/eOQO2/A
Ph8vj3PuNX3cmBcHrJnlE5e4UdsVrUp56scMXbVSfYVbyfrySPPi/3ClNjUuVnPKkW8eVSBV9dOP
w6d5rETWFe9TWOiKp4lU3Rh1GCRHeKGDswLm3dn3UV1BlK/FmIGTv/wD1MWczr9AI9Keu/VJpVCR
OP0FaDWzoWyjeC+VBupVu7bJvCWNZPQuztBJ5JYIUiCeY4uJ22hAPxI5N8qMALWrcEtL500ry0D9
hyCwQ6yQpuR721gjhSoKv+JpmhTxpcQwLNlqiTbani0PDSZacZjejkhvRrcztCpcDXjdKSskL5l5
ZYrPPiDXf55t1qi/bwofNjsoTq2FICHeB5M5M2cpv0yzlZ80N5v51vfL87lYOv9NJ5Re2DUzPG35
hSMrSWkbrGJMMA1nK7o21tcddnvdqk7iWDqowE1Xl4c8s4aoaBKUcZUBDvbeDfzhAQHrA/qsAIsb
XVvt4d1RdNGHSE5uw5yYczMN0Ct3s0F7hwfhVanpufnl2EeayaUUkt28QXwYXiOn7NBjm+7nyG7E
u09LZhdE3ExdBb+Ra+fJYr95n2AKtyB04NtScV9sbWWEGqmweJ2i6veKXOKwa3d4q0nY3fSt22rO
lThyWTT+b0QdhBURtkI+Y7HDkSqJ4qQK4n1BT8hjkitg6EufLnz8R7FvVV+LLomRjNCKVkF88Pwg
G7fUwhxvLA3bhbg9t0hW6SZufVL1SmtdIRidnRLCGqqKNj1A2vyGPrwBBXR5KIeT2JMmyFw/wRBV
TaODleJ6JJyAwql1pRHh3CoHK6IqKvUZLiuLETvS/bZkKmLfVsShpazRK07zpDkolM7Hf+QvzDvU
x8HmH/Ph8fpJG6XBV3Hc8u2HQMh7fJlpwrXyu27otmbeX4OMLC7N7y+cFpK5dx79FLfa0wGLSCC8
a7N4rwcd2X7NKLc9vd3XJMXnPhymcM6R2UyjuvhwaEprTFxnBUQ9Nd8JC/vOrLXofwDksbm8RZwf
ygAPxvKFs7+YwtRs8BCOk3g/xJPwTOjAa3nyNbd0aBG9PNTykvXf7KH/pVSq0Qi/RBVypSRVUYh4
D+PvsZYcCiv6ujFFDbNW3iljsp+Gajvj8+VOPXay2No4/l75FecWKPmf//cjFq+wG+i+zgt2CU1w
C0ro+gRT0LaPejzkD4BAuysTfG4PJsVI1prU9azmOl0yPseW0QRMMNfdVdfXP+w++EoMsQ7afNfR
El5G1vbyRC8q4f/NM7o+7pHcq0EAnw6Zx4EfDCUu2XVR9FARfXTvmNk9FersEWVEE+6V4R+fskXG
SX0teD47wfNFmnoQbU/LBjlZ8eUm7gyx97Maq7QY1XfUxp6ulbcWM375Uc8PNsOxSJ7Dzl7MLmCM
CNxrGGPq2NPFFEwJKSK79yC2FlgBhc6V7e29EW5xLdNosSKph4QSisJiwAH1n9OgwN43OTSC3ZBz
HSWx2pjZFzHmo+biYC8PuBOBx3qOrGZiw6/UrsNaYjTuCKOUBEvOaKQm6ijBlriu+4N7sX8jg5mk
U9zAaWzVp9IMnMLpKr1yIJz53OfziubFmQOP1ON0abQoJIUx2mIflkj8aiMRu6l+rTPtWvbzzBo8
GWh+cR+2ZuCOPiU3SewtDCSwgFMfjLYwSOoqd/BU7vEpoMw3bmIcUy+viPkFfHpBbM5zTl/7LJ3U
DAkdIJ3re90gp6GYXFbxaVKd8ndj56Erh9qVkFk5dyhQSSFfBCheQat9+qiUUPSxq4Fpqk05aIcg
4Qqwgh9DGR2LcEFyWZnsAQciBUMmsyxjUuHg6l4DvZRkt0RGYq0qDT0TrhOlpB/kupf+Xp6UMz9x
/kJYt4QSJvWf05+YV35jxqEW77lRP9eSWuMpl9pXZv7c2qIDhOogyR5Qtou1Najq2KmGGu/rzKLL
ezDU/qsYo6Tax34K1ObyI5358qm+ca0EFAR+Y3mdLpxyTi5xnaYL3cMO9TCbZaxiTf/SFIP4Xx6N
b34++Ge7jnl+P6xmrAxrYk/mT6BDdfUuxKmInBkf+z/miee9G7n/3D/kMI1QK05HykU6Q2AZSQ/U
n/guPwYORjSXp+7caiDZQB8uTTufyYz4qwka2FMiEVWvbmuRJc8JjhFXRtHmRbX4Eue8HyViTgPq
xfMW8WHS4oa4sklGTj7E92gbJMl/Kwt1Sjfl5LSky2YRsA+Ftl41Hb2FiTIUlWemSlRtDL9FpypP
o2yspKxI9DWx4Vh87SaiKDccS4uitx2FR9RJ2E6mXc7Xpgm7d+79uqIqMREJ7Eyq+BGKvyZBUtXp
+I6Cd8//lFMQ3Zt0gLxNsjP8oTJQJG7gW8W1iue5TZBuanZyWnJ1QGGnMzCSGA4pZIg9Wmg8uMLU
i+jnpFXmFeSCV3fpIc7URw0Jz+UXfObOwR2L6H3OYfPVL1LmIXqiRkEpvpcGlBFpYw2rVM+3RaS9
CMAPoBiSgxJlV87ic8uKXizaQ+nCo6lsscn0qEtK1gHAz1p+Sozgm5EXw5VFdXYMquSgT4hrySuf
zihunnrfoS3dd4jRcQtz7JWMau7KKX9uJyPvDlYHixIW7zy/H1ZuW8tVY8hjsHeAkzw0YxJKLpqy
4dYEmXCt9f7cYNzR5o+ROJ0s5OlgRWhxUwa5tcfJsUYkZv+mw4XijdJcOajOrcY5uzcfUtxNlg3F
fcRxn05xsudTWGfsnFNj/LKaASUMuqbCIUxrxuFrI+x/VIW8b2pQiLGpIOHLSbm4c7eAx3JhKMTJ
qfldrqdDGkXeUEpvdVvTZe3jhHb5Azg3pyplBxAXODeSDjid00ZPWpqVmNN08N/YgjCVTMMDEuzG
uzzQMof9/mh0WmIOw1eugLZYjKQoIzlNKd43rb4x0fKldbqRQS82mvQDIfcT3o2bJrSBw16Lp86d
gDSIa8i5KTDTTnA6NOm/mk6+hlU6YTcYBbW/MTOMGoywM2+4lKjby8965mZFywCT+Y4f1OzFeAZm
5tKogEPOjSKmQwNLaCrNaVC4vIoux//bbx5T3W+vecmc++gt0pDQYvibO93pg9YB/9joISRjxZff
YJyerTHujteXH+/cmvn/owAnOR2lE33NRZ1RjAF4ox1FL4z7zefG7v4PA5GNoS+Xw/ET3KOa2jaa
qgZFyOh8C23611p4Zcdserk8ztlp+zDO4n3hpKvnll1LO5IW9tYcRLdP+/ya/urcrmLR/EFflq2R
sVhsX0GjW4Mv0WucOAja1H40vypAgrdya8AXgOGE6kwLVyW57k1EkvLt8kOe+whmyLTK0iTLtSSl
mJT7olDQW17I7WFMzWitISMK69ZaYfP7P0RPaFVg55FdRGSzeFZK92ikVKREiqjpLo9lGvIqPIl1
yWmurMZzz8WFgWI9qTTSJdrpapRxF28kwRHUa+mx8Ms/GXpafI52ZaG8Xp7Cc981WjbUeuj/566+
06FsiJD+QGfiLqpkyx2adPiJkii9VRWpeppvGRvVHq5djc4tTtumMYk0GiTi5eZFJ7OcKy1ka7Wy
S7dQBsvDG0a/cuSdnUVndlbjJk3P1eLgkWN9MuqxQrIz1kiEk+5lwr4no+i4UrvySjr43DyS5+Fe
TSoNEPliMN8phqFR0mBfNdnanmraBCr1yUn1YznwLQDOyK4cc2dPn49DLk4fmaqwEpgMiS5+lrGF
WIcXDNzEbbmpEpkoOI4M2neL710jss2UlvoVuMK5bZMcJcER0/yZvhhUZlFPhhHutWLGlfWaj2is
PviOdc1s5D0/uAgoWChkTqBUcINZlt/pmCWdYjIUWWZ1k+GI/jiUI03I/gDYtSdsfhxjXzZcXZgN
Nu00LSeunY3OL2N02h84+tUPTRzTGz5b39p7pOTOQw/4f3ZaFHaIrqimHgqipHlTzYr/LmqG6kBw
H33TBxTvhd0bXqKo05NIqubgozT5KcB9bfXAlp7q2HkMesN8jnAH39Qm9BJXSSizMHPRl0yx2xK0
uFXd1UpW/yzD1P6dtUm4l9VO3EhYB82afLrD3cRXJ6TYJa6tHnrxQUXCEVlvvhIH36bIVHB/aiTZ
XAnJz4+SFnb3tQQAAkLB6Lxhxgcxqqq7ys2DqPupI+bGZFqQ91w3Whe+RlOt/cUXNU/2ttX05Z1U
6ubPqhta6LBFPD0WYTjlXtDrIb2vStdEG9mnBYAgarwSMZz5PAkUTHZuciekBhb37E6u6XKZrHBf
9aVFeGL4t0jvKgjdfbfhtnFN9XTmC+XiCziOAamKLBv/OrPGOAkw7V6iFOc6CSGESWu/mJxtGPq/
DEwOr5z110ZcPCHc0bYezI4R1T5GImf/5Qg9YB4g8KEe/o5J9+XyZr6U6s0XUp6RB6QEhoRs+YxZ
0owgkhCCog1QV00rnrCNvqWz+slq1OcRpUINZJ5g1QNesc5C48rBRaKX8+LjZzr7etIdM2/rqKBI
y56eJ3qnOGAOHSzCkl72OJ+F24luWzkt8Te1+6ME+QGwXfgjSRzJi2VYzF7ljN/yCN4Xju50x+c6
4H+78dSq6FemNgTf/CLxuV/orTWzIUJXmcKDBlbe0ziSN34AEsS2o5L+iZxaglrfa5ImXD9Nw7so
NJS1DM6Ljyu/j8X4hsPwa977b20cUT2fhnqTjZIOurm5hwZme4E0pp7UGliISWivpbhZ0bzc8x9Y
X3xpGjx18tlFUut7rIP7jm3M6k2tRfdfyOPayP3RHaKi29ZWAVoGOun9UKQIeFLh3OOXhzu57dfw
RvQieLJTAhRasHO8T2tb7FLLlp5HCcmwK2Wy8Hyrq9Z9FuprXDYl2mY7SuMcYcHoxq2m7ipIlF9p
wE2+VuxyD8qkyXelFrY7s8pfctyz/8Q98p8JU4OV1Wfjz0iDyRWkRrkbGrVASyEHa8Qq1a0DHe4W
eKF5n3Mv2dBjpG1I3Rm/+ixF1GEpI413kMWkWi1WRgIwLQOH8CyJuuUt4oflhkrSfjWc1F53amx/
L2UEvVZmjjjIifaOjtJhRf955sm5Pm3SHJQDYNbkzrZRXzhKQnbUNo9TKo/uSHb4TbJD22PbNkM3
JVe2mvKMuENrAn4CSd0RVDQge+qMqSojQ5jR2J0ShG4X+87vME+753EwWldFDbLWimH6UcS1BEoH
OuZbGsjKQdVLY4131XhQRSwd27hvb/OykUK3jczu0DoBnKpAIedXNyJda8hW3FYFCCHLZfKQ2LmZ
gJPBQL7K8cqgoOtYXpNBsdIqmzY0Udr7Xpm675VDls31rXz04hmGNSWxse1sHdqQOYMSsPAuH62p
Uo5gx8Vu1PkjIDx4aQ0n27Z+qjxbMa0mqYMCFaedQFr7gIX+4ocFqbOx6v5eAlG+N5WpveWIK++D
suUjUccedocVdeZvkDNm4QFsVjzfUSFudtBxkZRVKrlqS3ht7yegO5L6uy+q5LWRwJLD2cmeB5H2
60n1B6+PusarDE4cQCXDdO8HUbFtEy3e9VKf7eTClOpVIoMar2jnzk3FOYy2ox8HtLn7tp2ayBUR
nbVdKLKD3aXYb8ecWf2ctW1XUS2cP5kImlsF7tTBmILn1qxp6LMLd6hmM+JEGbcQDDuXep2z6qUw
eBwbm7JP53+PSid5cJIsnNVD6iE0/WcoijW0EiGxiMGKTuBX04luGaRBiodgKdrrtW+4oWRS86wi
xY3z1t8HWcPSRO1rKbXlaqH8s0YCvkqGxtr0mfCxJs5es1YgHaqBJZOZ3ukNWYxcc8ifNJOxpqnq
TsfW4VgJBpL6CDZepPT7MmDXxzY73gnIQm7Udh3UN2PKthVdS69Bn93FImcHVILyzk5q5y5p1C99
ADbAqZ1XzYTDpwC7hrgGfT7M22Qbw0R3Jad9NFvzSlSwjOvYxQFmUV+fd3LsBhZXS7OAMBO1GdhM
x+8erSAtNlmqFm7mBCaIHsteRXl2MJ16Jzcp9omXj7HlrfJ99LnpcY7q6HpcnCHZfEHLBUjlRs8r
4E79eNSVKcFBHmz8Pw+F6p8MAv2VKvH4fIR/SPYFoRo7SW/aZMPj/JYErfK1VnoNEBdA+SsX9uV1
gMciUKXaTohAdfaTRnmsOuICVtkIcNnj9DO9EAzsdsjkCk19NmbuvLP9vfyE72HO4kTmyqOQPsHz
DbzB4l1KaOSCCtHNvtRaaDSW3OFrL5QyNTxyAxB6y9g2X0t1EAeQ4caxzglMPVq7w24Dequs3DaR
0YmPWqs8gRMz8TeIAqPw0B63OPqGafAVlw/c0+kYQ2zMIMYuE0WcuLGeZd0/zyLJLpPyIp3RePcs
aW4WDvI9PXExNDedK0Uk9auU7XGtt5mPB6bk7GsjvCYHWwasvDocRtC3kH/i9mgsVmRvFEqtKgUb
RN82d6FMd0LrW8Pm8qs6s+4BPrASCafIci8Xo2nFvaSmrUTHFogwIKj2mqWi7MtEv2Zn+551XawK
xsJ7aC5aGvIS8B31RmfghC7teyIAHTCukkgYzxutcnTiNnlEg1x3GyFEtYXmUxsuFDDzDgF8HSPL
KdV2xa2+/DaCR7hzMj9i22+1H0KMk+YFEZ38nh9mlJWKhPw2uFig825dJ82dDgxeuPJkdwek1PLO
qlL9Ge1q86T6TXJvhcYQu6i6uw2JA9V3R8Nkdy7aFikz5KZA8vBLMG+6BPUkXptKXrkpGd/7UQuM
xINhoHwrItuogYdjlbtGMaD+Dju5u5ccaXxpgb4Z3Cl1Td/NCsB0ZaXa+AUQumKsOs7TATRbIalr
FX5X7knCTI/wfzvLTSvLvm9skXUugmO62AYqR2+ZYVXPY18mv9u0VO9wbMDCcIJ3+DpVpbkfegTM
iAT8cl+IJD4Y/pByVPrSi52Ew16WKxMPFz+6xj3+vNXwkRAGyPMzWJ+qsZaP0jvO4uQQVc58tdUS
RVvldtBwYwl6wP+5muv3mAX3g3d5DS+jOr4Uak4zdgrKDMKnRT7JcSKcaLCK35eljMZVT0nUr0bu
H/Cfkl5TVqqfKcH3y4OeOa4oBZMAJD1AMnzpNgRcdiS2YTGPwqkMqn1FE7uSTp/dQ0aYfxz8rDdX
dWvQb6l33VAeqMsZ1zwZzmwSJ6HP/O8/nCWhjhKcvEVyoKOj9owk0XawhqorKRflXS20+HTJG1Nm
g0alcXbNs/FhnJiO7bAv4ZTJcMj/DNakbSJojiuh+eOj5FNuQNsu7XQ1NW9LYvzENaxEIgtmiEfR
jyWXrTSbGX3qmhXfrybJNu/0pu3vgzAKjpDodSjQSfmqIym+AdCPFwxM7J3ZiHiVYba08tW0uKX8
oOyCrETn3QjlAHLO2QytY+C0MGu5Q4yJzWIqdk7hVGDYgmZd2GoCQTl3CpIK5ngQ+XwrtARkbaI6
84UeVYmwiB3EiQC6tHYEXCa3jK1JJ8XXqrVjr5tsezvUOVZ4WqPRsoZSO/JlGB+D2ew0TJew5Y6y
hw6q3rGvWiTcAJjWfV7aK4Pu7ZWlFcWeECE/mk5k36LZR8ueOdO2rOQyXFfVOO5oru7W3Ar+yHiX
eErTR7clnIAbuxlDDwKgsesc8SY3BLhsKtWT47e2OwmyGGxK1lYyu7dAayNgwIRp6YyrG0JZOpSm
Fq1EosdPmTXiy5NRuCnsCspoQM9d0ITqmu1Wu3FIGG4g/43rGs2zqwRjtcFy0EeHDik+nLCK1qUC
hYRUg+vTpmQFFSHYVBgiubGU+55i9H+SkE2yDQruT80Qeb2ZdHsu9HW9NcYhvIcB4NzZymiuFact
1+D0uI0ETW/e+1CC//jt9EKNuM/d1LKkQ2FOsPIzpc1ANOlWtGkrZMJ0epuBy/ikM0xr3HRVE62w
PLA9x8ltt1ZH508UW+mbnSX2qvGr/nsFVM/DOjnfdrH+VmWRPXkYN6e/qr6BN1UM/rNdSuZTNSmd
JykZlaaIvuH7EPzmij4reBVVVm1LJSbWiM3IG+2mWdEo6Vw5ij9/y2ygiJZo9+cwBqB3+o3lo162
lm9SKQfw7RF0DTtM+vxvl/etOQF0+iUzColT9i4HU+NljzThiVZYMI8PFWWnbUbm8isVoW+y2WgH
egr6FbY8hhvkg37l8T5vmAw8g4ZMWsHwrFtce7vUhJ3ZsVXRfpoc6W+C0DiM7bOcFNJaKQd119ul
CmkjHFd+RFnx8nO/s96WD44pB/UpPIIo0i7upLR5BBRZmvjQ+lHVeZlaqV8AbUT9Kg+l0CI9lvq5
GyaNVv/GODf4GxtlrVDHDfqO22dqPWCtW+B2XfZ0VletIlgZwsmNdR4VibaKJaiTu042igNQohS0
qhUHpSsCbdyQRrBfhlLNi61GC+5RQsn1TCUzsyHE1qFnYjP+HYXrjGVvO7xmLz/7p7T9zAoydB3J
AXIx+1OpkQ+RTO0gePaR1EY8WdNjYAiMOBKtu5H78EbOjYqwXDM26kRiKymn6sfl3/DpesBPmOVX
Jpdonn9Z9NGKXNIKgLkHXwn8TdtW5q43VNjEmWjWBp3ouy7wrzz3p4vBPOY77xmlOF1oiyu0GfY9
+MQUumYu+Ud4jslaxsYDnYdoVxTo+yvVn/co8WSNzQNquLfjCkmdaantbToljY26SQ61HkQ7MI35
WgxhuBGJ80R9PnWRDA14t0k+zjaytAqtpnz2Y4iEalK9lLYV/mvkMv8gPHVowOTXIJ4+3VMKO03z
xMrSg1rVCGjirrDfAiu0H3E448JQlUX5qvgOZPbLb/vszIMfpBRGuxwis9NxtdyG3a4U6aHQ/XwX
irLa0/7kHEM/CO+oBPTby+N92lx4TtIGyoxNkok4F89ZjbbayZXEmxZ+uFJsYCgxbvTWJKevoZK9
SsUwbmx/AvoeaM6V7qezg88OwEhC2V+W4WGYkIBMB5ZZX0yAmvys9docvwQw1dofCyyo1xXEwgC1
x21hN/+cT5ifnR4J3jCxPrHc6VxXwxSnms7Fm0RleARG2z6mcvTUiOZa59Cns0Of5W6cT9SH6eVd
pvpNbl/SRCRyaAlJd2MpphXhtx+QvLQbB8Ma1VqR1+x2xlj/uvyCP0lf2MIYm7OHVsUz6aFcSsmV
pgDwUttsb5WgoG3ZzoPR2Y5SyndjKNaU48YZkzICPE++ssHY3qUmH9zI5VCEu6I0cdhpJxlV9Wyr
JR9yNMkRFiR99XL5156dqLnnmWPWgsSwWI5pUlWynDjxQSdNeFPrOAxOXahULso2cYRnkN2T3gf7
ZBf6FYH8p4B+nieKz5gtEAvRkH+6GjLMjbBl5B3JbWQgluMC+QvC88TQ5nRld/kksHh/KTSQUhud
WyGWOTs5C22ISSw9UdX5TweNshdHjrbnzKzWlUO8XTeK4Q6B3K8aVGdrqwPbvGqKGPMPG2bH5Wk/
s+uAMET8NUMwIEcuvoQpyBtbSnl23PDCwu2oua4jxWw86E3Gc5Ij+rg84Kcr2zzZHwZcvGedQ9Ua
s5IPggzWA4VR/1CZ8bfLg5w5ORELzg2O/EGZbXEvbCWzalUtmk8xu7yV1RGeoIqxB7jjANzUZEc9
NZnmyhI+d2eAmkMPHZ87LdzLbI0DozFMkNQdgDkIg1gDr9lkNvYte0pDthkdK0upyH6YPsA3g0zM
KAf2//BGISci7Zg3HdQlp6tZyf+PtPPajVvZ1vUTEWAOt+zIlmTJlhXsG8KROcfi0++PWhtnq6lG
E17nZnrCExPVVawaNWqMP9ihMhQpCzzJxlNUKuVrnwe6O7sruNSF/hXHR7UNSBAFYAcmyUdjikmV
hIZsUHbKG6TuAIfp93kR6j/brBq21z/rx4NKo58PSi0MECvVqfOp0Qz1ZavustPkB86futSCz22g
9q6Ngsp/MRTUaJVUiJl9wAwKQy0GKeB2bKRwODhtK91gFZTsFYzkVlDyl2YFxhsGpvq2lIuUK+h7
sxclvVhVyYxHxwEroCO+5spt8Pf6+n2MsWhlgMef5R7m+vZiaxijIqQ8LNKT8PXxBJRO2tqI20ly
UtDCw0HIaYQXJ/IaV+5Dw3veIzPTCPwSb5kPDW85l3kkZmp60hGUKlwjwXfCCBV/P5R1e19U0eBG
jgSMXM9qiIIhtRA8HWgCRmvy1h/DD7/EmZ0g6XpzWNXzLYTjdSYndZydKGX4L5Xf5TTcEugnK6fw
4kd1OBLg7pj5sjliJhOgS4Dwp5EEEhvh/k+f++GPWqLtfP2jfozg8xsYVBjCa7wVlgoeStd3vMp5
JOqj42xn8zZalSUeuImUetIwtPvr412aGc8iIMo0B+fuz/kKTkkeRC1yayD5BkwF8QPaNejLbJ0h
TVawfJc+Fg9vE3VlYNfykl8vOrXo9LrKTshjl1+VUDaOeIWv4dU/XhbzK5v7jxsD1fNl1A6RaszC
3EhPVTvRCm/H5i7Ggve+RbFgk8NywOfXWPO2VOdTff7uYVR848Bh0D4jmJ0vo0OjMcDYIT2F2pBV
G95kgk4oXknPUWjmL9UYN5QA4y58KvC4qeEDBBUakqg/AlaSonTY0tExu9scTrXsqZFR/LAjdTDu
aVroPEeLnMnk03gfTYkoXN7v/l8K7jPyarBVEow8qVYSzg87g5xGpS0y55scd2dxtvRaimNZ9KZn
SxiQyGCC720ExD61YaV9vb4JP0YUJFZmpPp8yeuzXeH58vWNEjuTHjieBHIiukur2ha7mNiDyVyA
Q/hxTOzqSxxCfKe+KTlQUfwQ3aMxqlPrFIzmoK2ciwuZHV+UmoEBo4NyyfLIJ6pZ6oHCwWhz+EBu
W5sxdkGhbbPYYVVTuxGzS0dUNuETFhvIqDo2OTm9YRPpYXPASxQ0SblWiVYvBYi5juDMZ4h7enG/
cOXjIWyF+ckSWtm4SWKMFCRHu3gJQRY8jOooPySKGBFAAzP+GGSjaDfq2GgPmdOjUFniMmrseqV1
GhdJvOKYOJV8gpZjUQ1pVfNVa6P66zSAN+A6AVK3FWNRbwecK+wdEJnx0R+HAquN1NAlt0RkIVlZ
+ktxgsSCVhzA91nx8nwzGB0nTzKn7GSFUZ66YaxGrzk2d9+vb7oLC2kYJtc0Sg0zsXQOJO8q+rpN
edeUZ08XcsuTZQKmqeR6dAW29jd2rGu76+N9mBZXNTsJ6CENQFguixDBXd1VsJMMr1bLzCtr0W0M
0LIro3zMWsGiITUJOAdBbsSoF/tD+FzZUCBND7FVeEcV5guhlIOayXMnPCgZNyRYiHqLngiWufok
Hwv6hyt1oAtzRbkZ1zUAaRTelpoEYGZI+9BS8YK+6e8kQwg0XGN1c31FP3xBogaYO3AEyGtyThcb
ZQpjLRUIVUG6ivstwKjfYWLjOxXWw6FtWnVlaT/cLPDKNLJjMoBZlN+ZJ/1uwwgrSJ2mah0vVMfy
0Tax33UQFo79DMQZRORTYBtrxqQfcjzGhFqLeCiNY6Y7L8G7MQffCWo+meOpAior4S76IQB73Q5q
/JyzeW8HSZNua5p83vW1/fgFGZgiHuyoWbl0OdkoivURSJvjIcKs1fiTkFsfCift/lwfZ/5GZxcn
uQCBTEfNAxcbpG/OJ6hmdGJtMVgetH1nS/d9fJB6vTvQK18TXvg4JZ5P0OHm8uv8sFucDE1P+3TU
C1DIEg4GclyaX+op8f2VDO7jNqHGr1FLfasHoF52PiP6kfbYmCN7Pyiz33rhDMdYSmLLHTC8/tpk
6XCv4oK6xvi6tJBc1wD8ycppzC4WMksmdQK3YHpWN6l7FVHtzWh3097S6Txf/2Yfzx1KniYDcWNf
QIMkUE6cKdPZlErxzU98PO3aXt+aWq15jYVpxvXhLswMSx5K98QzKqrLmRlqryqNMTkeVjYgsys0
zH7UoWR9TvswCVbmtjxwb2BeedaK5WFlUU88/3phWI0BL+3Qa0Nt8gIAQhsUF4MjlR19myRZttVz
MJB6rMvbf5vm28goH3PpsXk+ZP6I3ookFbQ+JFUEOxJxeLRWX+zNEUzE9aGWW/Q/Q7FN5mRLowd2
PknDQUe0rLrAgwryzQ50QTc2y1wF9Omk6tjf0RW9PuLyG84jIsVBGUcDCo2U9PmIliNqaUxizHJk
3LxCgQtNUKnC1btaXSlJLXfnf4aCMY4cB5WFpcCwI6TYwKw3QPUpjh4CrW9uGjyHDmY/DNu8nta4
cpcWE7cY6m0wh2Z62fnU9EbjYlXgDWWK5o2j/jxV3beYhiwyIB7ahWuiSxfnR/+SzgJ8KCZ5Pl4j
6UFpZhByTUDCe3j+YEoBXm46UQt43tWf61/uQ0vnbT312cYJJj530CJs4muRISYFayKhuYx/XGNt
ywZdMpxifYQ1QvsLRMjErcOhODhDbBx1X4efQVH0VgHasG3MYM35Y94t7y+Nt5/E6TRm0Ds53GL/
tn1dCaMIQ1hnkQmsLnzy5X7NZ+PiOr8bZPH+CcHIowE6DxJklRtWduvaensTFN2DM4UrkMiLm8gE
noggOXpaxmITNXqppTjphV4pgFz1yvCQKvqhzrVdH+NJk2mP17/qpcnBVZgPCLVr3pDnm6hscmX0
RwdWt7DN4lAYZoh7YKAHQBoy0kEMHEAJXx/z0hy1N9dm2BIzhuZ8TEXzQaYkqXSsNVts+jh7auPu
ZYjkrxRfH+xyzUXo4hxtHpRvXVd6f+fj9XaBlUSAUQpqeEoCPqds9gHKa4+jiA+17FBVuT7BS0GO
TGkmRTImJOjzAWMtKvWxxiRFz0JtO4mkBlJuPAeO5R+ujzRvh+UBmKVydTIzeizLqZUdMJQuUaSj
6ZuIA4YCVEYVFwU+qYb9JVXl9mQFlbKtpXb8lQWRvBIULt2S2AtRHEDtjsL04gBKAouFSZs9aBIV
j4jACTbJmMaAo8hGq7CVIWjU4gF/62QlL/1QKpjP/n/ebQhaAe6dP8K7jFiq8Weua4Z2hsF41Meg
v23BVcY7tDyrT73ogs+OkKc/lVrJPf4civ8jLsQouVWZlGtWc5e2GI8cLplZzVDW5nV692MCVXBE
MxjMjl28Sqp+UNrsJujCn0GXr7S1Ln3yub5Ee5OnMY//86HiCdodgh6wfgP7d95TVK2n9Ch6bauL
/NaJ2l1QYNKmWP5K2e7Srp7rvHOu53zUtqo0HQWRFNJ7m00VUDTVwmVcAp9vIdF6fVtfWk6aaFQ1
6LfQv1p8WzHgfo2aduA1BYrakS/Zu9KofwqrzoGKVcbKKboUkPh4hCK6hPP76nxJhTqmU5hBThub
SnVhiN+lbbGjVRHAyZ02VHW21+d36d6i+EkdGRDhbH13PqCZiFAGEA55FPlCrIHKOpgdXElZVrLY
CwNRFKeQOSuC8XxbhL7W1Ck0TBOhNqujWxX641Yk3VpifmH9ZhUNsuUZUATK/Xw61KGmxpkG6TgE
4lm20ZmN/NchiXZyVh67DEeB68t34Qicjbc4bUU7NXrod9Cmm/ALLd5DXKpeH2ReqGT3UTJ6SaU/
i+6fSyqEnLNx59/17pQjECKnhTSHHPqPWzDHwQYLx23YGJIbahTTtMiLpeKTHnYnOfjXCv08+lsr
iccxbIKlSoJW9rXjxDhAiY5KX6LA7cLbWnbNrLFWzt+lD6rNlzOwlfl9p51P1JqqBgYvXseVHkvw
l7FkIpD5pySaokPeqMbOGORyJb5cGpR7DM0Vxp1lxc8HlYd6ynM0db3B1H8okfQyNc0+hibXhDKF
8rE7XN9FHypk84IiD8iWBUaBhcbi2EdFoVfC54mnSnnjFbKGLdQILakuDXsTyLmGxAbFOR0H05cu
riLoRbn95/qPuBDpwGlze3I2Z5mwRS4kq3VgDpEEcx0qR7VN+0rXoET7aXmINBlMRi/Z7VrD9cKt
bSJfIluUsIhAbzTSd/u4tuQKJ5o29KYqkI8djB/PTJwHu6qhHaeptKMdo38p8SF7vD7bS+GIBwSv
B6QcwKovPnFQmyJFZhwNvMzvHtIpKz3Em5KVD3tpeniLzM9nqgTaktuc5VDZ0BOOiavNTaU7X4RT
3KZy8heFnt9Sldyklb7yGS9N7P2Qi8gwVWadNr1AiK42BtVtrM74lMc1XLPrCzhvyUW+Z1kGivtk
lvzLshmh61FkCkeEnp07ygaX0lsl6KddsR5jL45EQAc8A/sC+tL5acRuC414ndMo91X7XUvq5K/p
W3/yqvgvFN447WQyDPLGWz4fKbTVWLNKxCHCumfvB/IdBKMJyku6gk678JGYDAYCczeQtvUiqtWN
VdVxn4SegE50qw256dYgUffXP9GFMHY2yuLKLesyH2uktL08iPUNEtATLJfyRU21h1xGzUoZzeP1
ES/Oi2rfjG3k3bhMX6w4NBttsDNP6uzySJ1P9tLGlP4Rz0C8AC7rzPJfxGhK3+efSc0sOQ4BVXkD
tSToOn4nf5F7nM8x5mDNVzY6VZqPWx0cISVvpFjY78utXhpJlBSCWemBLO4iUxq+wVUdd5hFoxEk
QMc3TfugtaLaWqFZu0rihHC5nYcQ8oGko/gW6HW5hVsVHppIe4S1Lt9iH/9da9Pu0I5Jt60CJb63
qvIREM24n/+/LslPZVzziOqq19qAH4yW2w8URT4paEQE3XhX6+opbvxHoHnmc2MZqE2DZhwgPiN0
DfdC7Ce9n/aBUaouKwl/L6m1DfV6aVuFkXyX6x2sggLilNJo/u9gCD0zx1yl5YWyL+keb4oCpIZW
+V+DJuzhqpYnNmniQpjuD4EWfI/9UQHQ3zcudS+kJ6zhW9H3f0PbecAAHp8Uu1Zucl3dVpbzSW5Q
Vy9s6F0ZHrM1lIM2nZLtUMU/EUNPn0yYstugT9KNkxu3qhkrLneSsxFtHOK1AnVarlDQ6PJDrwXP
dWEfYfsGbqBCY+zK8U/t99/IWvItAl8YR1nS69gQ9brB+ZxH4tYI6xc7yW+MSf5SyM4uGqSd1vXR
qZecb30rPyMznO/UCv5+MDmBi2zMwzRZt6MjfsqReRtLzRZU6Y+yd+6KHgPNpNRxLgxs83Nu4AqB
5XbvoojZnoiVFBV9dAOq8S4akl+iZ9GQNZDdEMdG0PRWuUmnXsa8Et0AUwna+3DoJYDI/t5JJ68b
tK/oKUUbO5T5YGHj37DJYtc0oudkmL9Ekd0YxfAT85Z7CQF+D+mPh8kfuhPC/N0hS+RurxSANczY
RA6zyuJN0WEBpI0QTFA3jiBb2C2Flh5YTFB2m9EZvwe4Om7NGri7kGPnYLIzDtZk2TexE4rbuo0f
5FTjOamX8k3TFd3dZNALF73THoxwrO8N+PzH3PIbVxfpsNMr5M8VNZFv0zBOTyjp9Rtl3iVKEXmG
MQ17DA0djBCLO2dS77XU/FnjQGw1lX6EEPhNRH29ITpWbpMIeS9BNB3MCJi+k6c3kRzynY3hyXGG
3BWDiTZ2T8Fx1BL96NjpnZEV90prf6p79YcDxVXeRCoU8jBqXzXoBAecOG03TpTu1apQc7BUt9Zz
60iv5hAFY/AA2gHP3NboUewZgGuobYdZhty7HFYkGTpf2alC+12jIeIi4P6gOX65t2uzOlo4pRzF
FMRb2U5oT8Ne2YQK6jJ4frxqo/Y1CEf9IJJ4etDLasbLKtbGLLKHJrVupKT4rKaNtTN7DILFGzle
0Sc3yrpsJpd/s4UF8SGk7yUVR6qdowucjbmzKapMRtl2bIf7tuXvszQYT0ABio0VlpOr8U53E1Ou
Nr0U/LIKhOgQ4+t3/ihXW7MxH3vYi7u8jF5RUIK6OUqYeEvwKPrpSx/oRwQ1cxcrj8zl9XUM/Ggn
/PgPjpkHUOWoYCi1vrcLSQXcy7I4yBSkivw5DPOjNirhJspSy0318djI/cjR6V+iSPhua2fRAbDm
TZQar04SfSPdhL1bzd6mhoRScKH5R8nXPpWAt7cCltZdkfrygVdVt/EhPCIi0ZR70yKStXH03ce1
hksg2cOy+ZOb3de89LdNDtMrKrZA4quDUdqfu9E5FZZek1RXt2h1IB2LMI9b6Phuaj0H0RqKya2A
7LoDzxxXNLA1OzNRtpZo7lSKsJskDtV9G6k3pAw3XdL/1kP10YyrZJsaqP1DIFfpWxh/ysx4SMym
gxEWWn8tWfpb5BA+ISw8X795L2TvNjk0hShwZ1ShF+Uv28q7ybGK3ONjj9jRIvsW71BIIoXGolwn
RBZqqKwkGBeuewadK01UNFHIXOSaslElJi3o3BNRPG5yO0zRchb6ygV8cWpU1skzZzbpUu4T41d9
4AGRzVrizR2sXORaWkUGHzZUNZTCMY7WeN4XUs6zG3+ROaWdgMFoOgxZF09xb6DVDkXCKX9e/2gX
EjTIXty9Mjng7PN1nshkbaYNUWdkiDfWOzTMv2hjf5eZ413Wmjs1mlays7dNsMjZacfSbp6dIOib
LDZJFQ/kZRlWIJIQaHUoeduS03T+k5LpI+h3uFZSUysnM+zT30YU+GwhDMuxK86T6F4rgvTraA1w
IQWAEnMjxzmxuum4hSNhhI3bc4UmGyzL/PaQxNzuG6BhxhrG4tLHgUKE8DMFe8pyi+Q5j8ywQe89
9cLWmLZWG6sH5F8FpjHdvypQzJkmPA60xqDM8D5dfCDkPjW7a8fUw7xG2UgRclk4aXSUAIZ4e30v
XJrV3IsEc2AA3P/g9jaMVi8NzCqRyAmq5hfkrO8N0j2b6+NceJLy+Sk0kIaw7azFHsijGKiNVqL7
1aAWh09w+LVDoAx2IZw3x+QftkEQBQ0Yrjx6Ls6QyqYOLhbisrMoNQ6J3CRpiPRsN3bWLp2AD0rR
o+iD5r8IS9Q0KUzNbCc6vOfHqo7qPFCbKvXSUbG21ShryAKN9sp0Li4k+Eoc4FhOhjkfxY+kURp8
pqPl6nBIMvMRZR/Nba0Wwp6IujvVLxLENvxyBSV2KeoC2qJYC6/qY1GhRO8lCKY69eoY9tpkKJ/H
XPkv2gj2+0EWs8PUaUpRbU89H7vyz06Rc7p9KTzQITd3zmB2K7HpUih0KMOY1LJnBsu8ed4VgvyS
uF6GeepFg+kpWv9iOflNbgzxfA8HsNTbtQLGpWuFb4fpDdZzKKAvYrwtTZaTgCn0xGAM3phbFKRR
I98aFXbr6NyKtQEv7v93Ay6mqIgmmSZ0ojxeijmxctph9navVW23cmFeGGgm3GHRTW0LVY/FzOKU
4nNrdUStXFPoMmW54mLWDYLJr4CDXo8n80ZY3Clngy0e41ZbFAmOJsStQfCgqW+g7L+kjvhuwmh0
UuVQtblnkgetxLGLkwTaOsMl8Q9cqh/0UjFSAuhTGjN4xTiTot1iQNW49K3XlMAvTVEhzyEwE72A
GJ3vTQOmWgyNMKFag3uKp2FfM3m1ncEptX0t/Y6Nu/Qt7ete+ZKIYFCfBqfP0t31dV5uVzBpM3qc
2hRvaWRn53D07oAMutIKCb9SRM/Lx8zRfxTopankxRvKEP94F81j0ayhPCUjogGx8Hwsw6IX5LT2
5Cn1VG79oWrh9fS8tYM1FswyiM44V/o1c0EH7jv33/lIDoTQFOE3+iSy6X8ODQAju9IJxMus1jQc
KGfoJ62huQe7amjXOBQX1hT/Ewo+FGhZ2aXvUWKCZEhxneZE+jdBYj/mme9JSn+Dyoy2ck6WUXue
6YykeoOfznjN85mOPi4Dk8NMh2oggR2HyDeRz6bUvjLQxUnNfguWYgDrXWIKjVxraIPZgwfgLoLn
kmP6ZcetdaPmTf+ZRsOPf96YJHs83YFlAm1YgohLOWrGeMxHL1fYInFWPdVjh9JaYDWw+LsVVMrF
Zfy/0axFEoFCZ1BBpeCTlcMve/SDfdENa2dtGVvmb4UaAw1RLOtoPi2+FVgFrZ8cuneDU4v6VoUq
+YhfTtLup6nRwpXT9tbdeR9C34ZDYoAOMx17VvJ8a2iVCv2rLoWHnUjypPOm6rZk1dgNV7qwg4Ns
jkaw9dVuyLeSGZk/hGhSeRuhDI3fRVaZd3VpWp+p9EufY3PqnhRZOJt8sJ+tAoFJTUr+pOW0QbwF
xZZ2+ESktqqNY6ZGvjEiEnq3yYf6JVYK7Vs/5eMj7Nvib1ppTUpFyzFDJGnVIthkSokKmB5WxZ/R
iJt6Yw9JoX67vp0ufWBeQog6EYQ+sn8GbahFgDKtl1pR9xRntDk3PAT0biWevoHElqsOYAXVA95e
oJwWARXCv5nPjxRP93052cqiNf4Ugx7VO18aGniV5thVWyx9EnnfmR3XZz6Kwirc3m55diaZ3tPx
nDoqjgpqOvWuf0tpEbRxTlqeKl7nO9Bq/JbqmwLT+IsIph5xUG2qvkqFHqBBA23E3uG8Zv3Ky07O
jo4SYk+SFRrymlZmPAVoc6IZ3dmFvoe1VzSPhV5SDBSa/88kS7Y8KACK9oRDPqq62IMySn+FPAqv
9BO8tUWvlPGWBTAyKqhZtKaBdylI4QrG+eJWA2y9WHxbTwvflP3Rm3orei5BDwbURcc4uAPQ2hkH
SZZqeeWLz6d2+cHNGaGEXhxZ0XKKTStqK2ogIEZBFrldlhw0ysqohqF2nItwA0FqJRRf2stQdQnE
b55By9CYR2FL008wy6yZ3AyAFM14tsf1E/PWRVxMbFaipznGwfnYPVYsnuid3SIQlwMRaSfXD/yd
4Yx3DX/2ErU05aucHlFu7jtQbvxFO6twSum2lil3Psb5p3GSkJMdkb1+mazmFFl/ncF6tstXsypd
SfGa7kEJ/5lVI4PAxYYbpS6iH0a353sOlnY+C0qpXhzW1k2n2sUxcLpmJbx+lCJmGFAnSLehYwls
e7G1ubL0kWq6gruhjaSdK8qKx0Q6qtSsOv7btOntcXyio85f+GhzfBsqhTZIFFvpJpqK+pMiFVN1
DNmU6hGWHEq9CFvoX/I2QZdFE9SnuGENOhQR/XJ9A/g2/loPffMcqU49bYa4lk03bLtKgyQ2lege
25Nyq3RycaMGpv9qNvjZoIBitj8js1T+WkabPfUiUb9Y6FfJJzr+SrAd0E3p4bq1YX8KcTVGFZiq
+OA6Q2IiqpfpdBFbIcTEiU3zZI97JErBg10XrlVPTrEpYxnOv9qU46uSD054bCTbyT2n1dsDW3gw
sSpDpHQjhDk8SLIR+ZsRYe5ig1Bv/rOu7do4lDVNr10xiJbA4OtJ6Nq0THA8KdXsu9SXET0wSM/N
RoMadwduPf0bt6qZbpWsTH45zij9HjKhG8jc1B2AKs3IXk0LhyYXzbwEYd0SKtC+p3EEhpAm1G4Q
fvqjphNV768fm4/qFbA8/iNZjzwIYWFx7eZtiLzpaExeE9SukJHLVTMKVoM7IHSsaXcKCK/0s+rf
dW1zTOrm0FriLq7GTYBsWuOsmeV9cBUkDeB9AaOGSipqEUvyeaIFkuNMvvCg0d2EUuc6zgEBrM1U
hUeIXJssiA+A3tzO+TEm/s4a7rPAOCqVuS3x0su/omy0HWzTTYw1jRHlQkJkcldih6TBefhAQchM
UoEmKCaPrbKbfT66WNkG9uw63fwWClDLQKNWPhv71r9DWlWSHOxlQEl5inayVv/j24+VQixqdrVi
uWYrtvPAUdVILjpjpnv+VPcbjHeQFrSrBzhmryt7xLpwUVlUkNgpgByg/y02SaFniRbRk/KUSdZi
TAbspgXR2AfqBgzf0B4d5NE+ZZoWvcY+wqDwiPuTEzvIIYzoH/tS0riE7PbL1KUSbE2hyp3LK+Ep
tpDi7nINVTEdlwSzbIxvQ0vdwW3SCVWzAoXLrg/S14Qxf5UG1l2jbDX0uPO8uJ+LIvdxETbbZtTp
4ORqVT8OidYeuPh++qOe7sFT9R5GgPEXqGj+vQZn45ZsKEJxvLeGkNOVoXyvDwABijKItsg6ZPea
BqEX3Uv1aMnCzPaCLt5OB4O4DdW22Jgs/XNeWJAvaWZvS6fo203alxZ9PE3fhYHZ0Grux42tDTw9
uIgfoklDpSsfkKVw/Gho3NoxhGeYSM25VpcFAX/hDK9tEdavkTEZd5gHNzvVKnTeEHgInpwpyDZO
WOQbtqe5l0UpPrc22XLeT/GhqjTz1vH1+ZiM42aKsvYWxFG6UUaWu/Xlwg2EJZ7tytbvlJoWbwqh
HpV1oLk7vwnrhyowdddArJYd3E/jri5r5XuOtTkxKhJN4yo4Tdw3ji/RnM1oBxmJY35RpaDcoHqT
3uJo7Hs1ircHJwzbQ6Dnxi7Ugn5jJloTunopxGulIEqrOnl3X5vIqQaDIZ7GLmq3KULve1zNo41e
18TVGB4mooTChYw6s4t7f19XvH6dPJf3sYMOeJaEAIuNrPyUKX62t7TRPraO2h6wUTBPvpVLN3EZ
K59IYftN7Evqxvcb6bs5G0+gpjz9DHmF7NFSLaqtZCCstpcdtfpB7AuR8yvb50Ikzj6IpYe8qorh
OGJJ8VNFnUxHFixPMJRQGKeQwTmCmf+To1F/7C285CLsmNQNmttxeECRWmxKbc4eldSOkkOSpykm
9oiu4z3dIdDqlz16lTp6hC+TKQruTJgGWt2nbiwnzt8JNJqyG/U2osM5BneyVXSA3oruPjHttlq5
Ci6Et9kYxgBOAtKXx8B5PAnRJwpHEm7P7NW/oY8XTWEa3LHmimbnhQzUIAHVSLMhHJGIno9jQyGH
tFFNnj2Mimtridrf+PRoW9dJLETDedRLT02TrJl2fXAnna+WOW6/AbWRUFlkWrKEnqRfcdWVdr9N
O4Ns4dOYOCcQJ7u0ehktfWvksyj6rQ6CeoAAhZYMwk1rtYnLd+67H7JYAY1BVfih/JDZ9bk6Tk60
K4r+VPiqN2c0Voc6kErvNAW6VtNy8a1taOfPvaRtrPq7JNacmS8tDTjPuRCMyjiCdPPeeFdXqwak
9oogMDwVmIB0CsNsxIG3THxlk7IJx51o/HL4I4e6fQqMRnmRjCbBvzeXhvAzYslCe87g18ckU04L
aw1v4H/mUQJ2IkmmVTiLQn9gxugqt2riR6Ynj0PyaA2y8lAaYfnSpCL/R2jVfLMCQSVRhus+i9Od
r4aqVVbgi1T3ijiQTzleQnskBXIY72v6FJcuVoyfYBZBpwdctVh3pGcJaZKseyg6lL91JdY8Z0yM
l6yu08/UrVfKCpeOOBqAM9+dY/7BaqpMx7TMpcRA59r0XQtDkl2jdMoRgZbs6/Wk4eJQkO+QnUP1
CsjI+RqOKTlCh5aKh25uIe2S0ZKjU6tMFqqoiPSu8bTmI7N4/VF2mxuH9KIov80L/W4DS/pA3aHX
Nc+qEs3ZR1Jj3QupVdpDrkRB+5op+CFtramVhm1vxtbv67P9gF3WKREjNMLLCgKuxQY9H9+X0zEc
AkXG0H3y9b2GgDB5Qxk54xYL8vJU6EZ3G8ZD/VhWg9ZuphJoG9q6DRCO6z/ljSJ2thSwAXldkEaD
ZJ7FT85/ilbVWd8YtYL+M/JzrhnXrbRJEcu4EYUenXQ5eQmpR28Tzfxa5WbyCeus6VUyYmdrDZ10
lwTps1aiROdLI+8x35/+wNNovdRJteew6I1tMU41KKLB3FVwigQILV8vtr1BDuxGZqf526SNeRrk
to3StdWWdu7W/IzvZpvGWCZoGaIrba1On0H0BWCqa3P61ZlT/LPLiv5BslFOJ9+SnASclobSDgi1
8lROjnajRXb2VUsDtdgWg62UK7WK5XnkA4LlUOgL086ZUannaxdpI8iRvnI8Zy+Sg53d5ulOH79c
/0IfJEyWoyziv+CWN7sR8QDuv3LfHaSXbGfeamIjv/ov0730r5tzOd7c2nl3OLLIqARQqVmsYDPd
l3sjcB30NBS3PUi/V0ebT/b7/bcY7cNjYbYqTvzcoUfjbuGFy086W9HV7hgw/uFIrr9rbsDiXF/U
ZVYxj8rhQ1CU808nY/Hl2h78S6pGDk4myQ7I6A+9xTokS27ZlVuRrpWbLn5D1NohRszV/g8yNEIV
cjFGseMNf6f7tnfVp/+dYLFPf6yv6rL7Nk/v/XCLcGoBCc06BN09XWzUO+kltF39V/wDuAnWTtdX
chm5l0Mt7qQuU9G1G1hJBP32SCF6JViPAHni68NcmhFSzwaiyrPUy5LrXjRxX2UBmxL3HOEGf96W
j9MWAHNdmdGlHfl+qEVwznJNHcAw8a3Uk4hutHBlKh+4j2+b791cll8nscWkouPCXDhi3YGazx9O
mHan/5rns/byX5vP4gtVqa0hDM18ahCVI+q58XC8/nEu7YH3K7a4TuMKX1ujYkJGe0q0T+EESngl
ybp4YN+t2SIIOnEJRTRlEpXhJj/KfaBsi317uD6Pi8cUftZs7sGlSJfjPPThlF7Ql67fQu3wV34q
92/fhX/Mg62f00sL9368xcLZaZsMSdI4OGve6eFJr7zM3/9/zmkR6iIxdVI1cH00uAJZKo5DpTy5
wVgfwars8kLfaLn1XdGkm1bR76cm0zaVtSan+AFGN+/59zNdfD9/LEtqCHw/xHk6vOoqbxqdGFur
8ZPdw9fK5ZvS704d/BRJKT4X9vfCTx5rp9oWfvbY5gMq281G4a1rShWqnU7hFs5ssNr/K+Rk+UsX
19/U1bx7//ebyLjIAGJe+yYrn31JIK2H1NCGkW0WduHWolwi1NtxTXL0Yph5t+RLeKuaDOyvgg+v
/QrVLdfp21XOn9MTYabYr17lc11veZW/H3AROPOkzHV8P/83rnH1+BJBDeC+due/rBF15g1zbbDF
US2MJHAQ/3G8rvqFFbzb5yjVq7dacPLlfdKusBs/yGf8Z1eAC0J7CKrTMk2RaBRresv+vXGO8x1u
47R3Xw1M7W1Bpd+rKcrlTfJ/Iy4QeRlyW/E0h+00/FKbd4H2/F/Fbfr1/29S6nm405ROE1U3x+1k
H5v/Q9p57MYNpO36iggwhy3ZUaEVnbQhZNlmzqxiuPrz0MDBWFRDjZl/axiqrsCqL7wBI6Nf+Fd8
fv1cmsXqTJh2q4puYogWCki5MZHfGLKH/9sY6/e07KKkCwtWqkg3yaz6o0jvIFr8H4dZnTjPiATU
IaZSzMtlHU8vxcXKyrKpH0/1f3Zk9SBMyjy7Q82mZ688dPJJ7P+GBubb/KXa/W9HzII8y0tHSrqG
6iYVXgpaz/OjxF884xA3mW+aFx7uswfgP2OsEawKhH0uecbIpjt74ozhu1e8fn4AzkU4aE7+/3ms
watTqMHurBmjp5hqvNTxfwvYg2qLaxrVAocKD9TNVUfDhRYDNLiQx9hI/LA7xUZ2Y2birffkn47L
J7OGb3E0P30+rb/6G/+eBoalfwJdD8s7+rHq6uk2IhBsjajG4xTHthoUSl3/UAsQia8hWdqwjRp8
qbYKdKvqqUZyEyTfOE/9fkICosEfB5FbDTu08LE0QxzpKCTOv/JcdeT3rFMpneM2INI32wktRDHb
JoqeYr2a8isFd4nfmXS96tDOo3awFQ/sMS6p/jQrxksP4rrqHfvFrR0FFzB0dJyNgjdVsclRuS0D
W4VehNFsZw/bOJzMmUdccQk+7an4jl8HnC2rVqIfejbLLOi9djjxl7J8G090E/yqHOPwpgqd4o8b
9sN1YYbus9JN+i9dzxf3H5cq+VFR4+GoRdWEOZLZz8O9OldeFygIt/+2RolkkW7IHANUQdNm76F1
Eu7nSFbjZlEezZ4/36sPoSN7BdadKjVlOfLJNW4BnRKvTDxNHlvR2XsEpqLf0CtlE5hYBHo+k+72
XZoLNJb7rpm2hS1N7T7tK9kFTjg4VFCguYQXIvMPlSZ+loMoH+UmzOrwxVud3ASDbdapFhQK01q5
ztCCCa9xuQ2NTZlF1W9zRlaHYkyRkkeB6rULUO14yeGcal8Afy931+o0LwUvfgj6xCjErp4CKNZe
mLeJPFp13m9wloEChUnTm3TpHZcwPi50Ds5tCdBTsGHgXRexjuWy/aeQ0UcQoxxcLNiSRG1PWdKk
9ygHq7ReO6phmxRhxHt04Oz+2in0Krmq5ioPVC26tfXW0HwHR6pi8/k5WeexpP5Lu2Sp/QEStdZt
WKtXhdW16ny0wjndObX3R296lIGn0NlNTuJX7s4S3U+j1a0LI68zqL8ja0vvF4cNREVXcW2CkA4R
s04jpYq8AOAEC6DndZAYJj4fYXYr4v7C3b++lxmSbda4NJG8+Mh312SV23FpTHB1SvumpWh4V8si
3H6+pOsXZhmF7wlaBkh4LCZX21yJyMWNoVePca6IAB8z96ooBmObR858/HyocxNCqJ1ngHL/R6kZ
L3XLCVM39YiZL/0MSyvrH6WI0kvicGf2atkpAL5ElWiIr/aqVGxPEXh0Hw016Y9zhHerK7uRC1Sm
CLgNMIhBvF04IH9VSN9/oItqCAIwiz4BZP5VgJOXwGPNZIZMC2xabKO+xOkj9XS8o/W80RG/d71G
8SksdX/qyKxkMOFIGOILpxvfSsyVhY8tjMRlEj3QKJCIurt+LzrjMRTS2kEa7v9IXST1xrJ1EfpN
i1uTD97S1XzaSa551BEucheqKGxssOoKqB8cL78iyz0AsOy1P9pY3Hk9deoEpz3p15DPNbjjIK67
ctZ+zFMOLoXWrvqj6TL7ZnJm/blVtUrifW4PQPqnMKtRKSiM+3DQuigY0Qe5d+eB2cWqKy8hmM/c
QQs7Cc8HausGaKrVTiK5AnGTlThWWgrmo/SGeXEwpkgYuFkXKUHXhXmy00wnBxYBsjZoNEgAehZB
G61qsnffafLq0gFbhl1vNTp1dDWXnhVJ2/urEZclu/PKbAYxOtrb2eiGE33/0KXHP85/Sq/JsDaP
Z9n77TD3102aGxfuhg8Z1fLZLkPTqPsrJrkKboRZm5nSTPMxnnK8rOqhzu6d0FSe2hQNVBpBaOXk
VdsMN1hqD3tUX8PfSeQYX/k8NcN3hdKj7oJw9qUrep1ZwrKCS7b8FW5qKsSrJzMSElfhUGaIuoQK
uv2NUj/xLyWQIb0+5E6UXkdO3l91Xe1cKNasn8hlaOQg6VySk1k0WN9vi1PRJR1tWBPGYiyDDbsp
9BNCCHfhRVD42aEAoNPCZ7c/qNwVWVrESNxmRw0AzWHS0zJQ+KYCV0IFTttI/fP51fmhHPF3bvBR
URi2qE6viZv5BD627ZzsmLX2RsbOlWFPp0SoAFPC+7CY3voi0iFO2LtkHm/lpD1e+AFLNvvvmV9+
AGRfENLLuSMmer+4sh4zqvxI2Vlh72Wn0uqzb+5oyhA4otP9jvRQv5EyncMgBt/yVrR2qAdyUOhQ
m8LNATAmunGhFrx+UP7+JsyR/1IcALKtrgelHA1jwmL2OCmKM/mePg/9fhgg+F04WR969stIkJt0
j+7xInC6mn2caZqTaFPOHQuIL2igTGY3eYJ4ki/z2mwIfmiJPBIge8/qMCfzVkvTGuU2t5LPImwX
bdCydUBqjrawfbqnyv9AjSZM8AiPUA6BibUKEAExJXIMB/hsMvYCkh3Tn/rmEoh9HS78XYi/kIAl
paIs+f4YJLlW6pEH+apL4uxxamwHAq+Zbx03trefH7n1M74MtXRVCfTo2NMrfD+UrSvAIGILx48e
6GcOwt1XgIvHeYQf+9wAKb4kCHpucgss2P3LQQKV8H5EPKvqUpWMCN1Df9LYXWuTgByffNFE46X8
lD+2/qD+HWx1pExP9HM42tBiVR3hOOoVk1Mj0JlmPqiub5+v5QdvjmUxcQODw0RMuTRd30/Nzuce
wQD2DcWctt3Swc/TAP4Mr2rUYswKtLat7rFP1Sp/aD35JuNmwrwhbkpjF4KqTf151ty7idXLgkLa
VePD3W0o8TJwcZuo0oCMh+QJ3of2DwUrrFcaQbXY9U2kGzdtHDqXAB0ft4s3Zknt8aFDHm4tmpZG
So8AZ4L0nTNCLLHJDy1c4bO48t2IzND/fA3P3MF4spKh/tXWWgwx3q9hKojxrNpLj4M2bdD8fzIR
Bpnt+cZVvJt5mreqXRa+J8Qxddsrt50v3ELL339/Yt6Pv7ruejR0cuEpi9BWfpop+lNv0l9aneZE
mf8PYyGzp5P+eXwNa23cpDE5LrqRHpvlSQoANELADcUIxmCaq+GbAKsZXSgTf/zgCfVcRKoQ9sRQ
aR23KzZMoxz796OmYzWW9BLvd7s4Vh6BVCP678NFIhTn5cyaYmSAwgi0K0pUqz0VdgpPG+UKpGny
OaiKSG5hXrd7EZnmTVLH2bNamGLnjml1XTtyPJWIMwWejOrTPCnuJkLGno5P3SBdxB3oF+GEGKnj
UrYX5lev1IxrdzbKoNYU82DVUf2IIqWO8FKUXMHCKndzbXd7VcRiC7af66aA/BRHVg8U0RDbEBec
BueoobkfbcAkc9s6N/Sns8lHBqf3+y4BPWeV2XYsqdwjvmJu06E0ficA8570OalOc+YqJ6XL5b7w
nHEzmqI7mL2t7Xqn658pcLeBQowdpBi3bdqhlBtVTN6ewMdApsm0t24ZKlsSyPaP1JR4I1KIRAxb
Pjgh1RFf46xsZOG5X/pSmW8n16qf3UTI+xmBzwACk3kgi+12lelOz9EkSBXSSVlQO9MGLVdrryvy
CV2hdlOOzb07WCMEbGfY1pX9Jc068g0tzQO0CYs7hsO4OtObJ7UT/c60+ghTnNEMYMNoRxDRxnc3
zNWjWitdUJhZs+Gxdg9enqDHMrX5Nussa6MXFIerCaEjk3blzlYQA3JNpdyZeqPsFUuxUXyUadf6
HqWxoInm+sLHpX0MksFGImALFRyHK7Lh9zdJgaJxlpdafmwAU32ro0785gmMJz9uQeD6lRzV7tD3
2N3dlH3YdIGA75j4Uwn2Z+8q0ZBu85pQe68ms1cGpegHbwPBoihp7lE42I7NWJAzDunFqve5j/Qv
hZ2rF/vkdQkmBIus27OWEAc638NQPJE0/tLMaTcVGGzL5EKic+aO58JVKeO6+Fh+sDdBDylLxmxI
j06Zb7AcjwNV2PpGi+dLEpzLmq9v139HWu1JinK0icRVepzsZjiWnpFcwyuITjAQRxp+NCw+f07O
zoyAjVmBDsSX+f0ZmIpoHmOr5OZxZ/q0hZv7c2sle9Q/vcPnQ5255CACOxAnKYoY9hpjSUEb7GNN
7F4ONq7l2OOUE5GGyRteeUCkD1pWD+4u7srqDZ9cc3oCrx9Z95//inPv56LGCy0KuaCF//x+xlU9
F0J6kzhqXRfflROCUsghYCLlOck+6Wbpx26ibV2kugM86lG9irniEqpFF2o1Z5Z+4Rzy8S2CJB/g
rSiFD4PaqWRvZTr9cqZC7g2lsx/koF8KGs6cKvoP+EtQSAYSvQ5iCV46pWyRYLCHWXnggyq2tPrH
rczs+BHgT3ohJTp3swABXfzDkFT9AHKVMklGs5h4Ne3q1AMSCMBpQYHAx7LGc9WF3eX3pjNeiI3O
rCgOUovOMog+/JdXkbOrxGXcOLE8NmFZbS1dBGVWtUGMgd6FCZ5ZUCiVtKsI/KAFrfVb8QjKTE82
xFgjBZcmlk9l6PIged1LplwyQDuzmlAFF6ArKiGAeZdp/1MDL6pWk2MbiqMza5smUV+cTqiB1kFR
NM1yZ8mcvF8xkuDzL+Xcajrgr6krYP0FQPr9sBYe9ZqGETzD1lviyZtQ1gZ0PvWSdeSHBsdi0eOg
+w3ViAow5YX3I9kaovmtY4nj2Fti4/bjuBXROJ9kmHx3UnOJPbR2bHyi6nljWhkRGXrh+YXT8zGP
X34FKsAgpZH1Wp+eeoGhUzei1eA55d6ehvy6s2C2fL6q504OZSkOJwkQNOzVqs6eRMF9ZDMhQHyB
TRIIFbZ0LfRrM/d+fD7W2RmBtaN4uwgwrNPkJivLeO6ZEajgeUvLoty1juI+fj7KmbeYefxnlFVC
MBthN8zavKyb96VUvPYbBwcRd2dOr0Il1QgfC0hPnw96dmo0bBfJN6DPa5P1zhgh5jWqOM72MO6k
Z8Ln1DGT+HyUM5vlYHzHeQDShOLWqprhlQ5kpZzNykw8nFvNn8z4WFnKrarFw4Xn4MxXTq8AgSoq
uTiyrVtr8zi0JmoI8qgh2ZQhhSDC+C6kkRVr+eOE2FxYjBce/zOLSLeIB3lJJxeexfvvLpd2o2GS
yVMIYB+FL6faRmPhXtiqM4sIkRDAFRUUcv/1KCP24wl8NE68mKddhnPUkw0Z4b6c7QdNmJeAWecm
hS08BGu2bZFKez+puGdrCi8VRyVJQ2JtZ9qIiHD+85Nx5tDTkl0OBibGRIXLr/j3Tp6jzmvqQRxz
LcOeoPuJW4zqW4N7Vcp8k5GeXDgeZ6InBmSbyEmpNKwfgaURSsuhZ1rSKBBrSvDxUxF0DMGuH+pp
SDb0VYoNFlLZbpD4nXw+37ObaCGTTudXhcC4elpLTRdj2Xk9pOFwq4bdni5+ciVDOje1bV54Xc9u
IdYT3FoqWOH1x203wnVLOxZHqxBOjsheJzSIB6YxXsj1Pz5x6Oloy/XIZfyxWqkKQ1UUVeNldQdj
0+gKdAMr065AXMgLr+nHOTEUMidcVouJ+Hr/EgmpWx2kOKLDWj4WWdn6nS3qh8+36eyEiBVQsqBq
Yq41I2GRJ2pTABVwtcb8A0bBlIgaZO7JElo4XQADnBlMQ7WPCAgpEeLL1ZlwKMdEUT93R2gw9VXb
tfGTQ0xPTTTuL8m7fzx/3FP/jLX6qnO9knCxGEvOmO6mjf3Na8pgjDV1N3ve7vNV/MD75tZYDPo4
7EswgMrd+687iu0mk3Y7s1noy+hNEHZ3ucDcAllqN95OXGMplpPtEGRJHfBlXGdluslV6m4Zce7n
v+bMMgO1oPtObMITtFalctSY7mpuwx3UonKbJP2XQUbJjszh0h1zZiRUOdXF/gGBcXXNhRkLodG4
q6EYi9HcNI1FyB6NsPBNwun/elJgoggrgbTojLbs9z/3Z6hVuCYV+nRsw8G6BpSXQ2QucAzVjOrC
I/7xquYOoeyMAR26G2QH74dyh1Dro9GZjlZq7bPE+SHCMg7wjd/NQv5Rav2Su9aZT500i+oJTbIl
olydVVcJhWY2sL07WNmBbKeCXXMvmWec+SIgorB+izoBjZ/V4z3rmSw0rx2PUvUwlkGqea8COLia
wMFsQq289LWfWUZ4uAhHgHvhk1CXWf+zY03OgLbSTsdoapF71I3fog4pxDnGsE0L07kCU3X8/JCc
WUiGpMGjLhbszPX9kBrqLLHiVdPRldWbDqls7/XIBX0+yMe4i6bOP4Osditv8rGuWK5jEZlv3exN
12nRwTk1jHFTNmV3Uw8yPqhR9l93XhiXI8JngLH3h15qBDMZFW19PBam8tVZLMibLt7G9ZT7Y2J/
+XySH7S2OIyMBiSE1qnukiG/X0pnmL0R/tl4xK6sh/oeZvf4KveHCTOdZ1vGduxbVd7+KK3Svi0y
aSFI1BpPcWMMDyVK7Q9FnlT7vAhjasVNT0U1Mm7ySq2eYi3Lro0+7roANrcemI2TXWfOOICMirvr
uhuRXuijxhl8s03CXWgWau5TdQ5vQQO1vgui8KgVUrsqqJHc62A6npWx95ygwRw2/S8reUAV6Ety
j8JUoBCirtahViiuqKVuHHtlcsi7onp6iiCs7uJCXuIvr7/QZSz2l5IEmSOwnNVYUT9UDRoX5hEP
n7Hz+zkZok2uW1kciCRNfmaNk6gXnq71J7OMyWNMYZetptqzuuyqbMLzscnt46jXzj6uTZM+3qD5
nx+nczPDm8hhCIpKDPn+NMkQxmRW1/YxtwbkIbKqD0RsVIGe6dSBs7G98Fp8KNot00JxdhmRs0tz
5v2AiqNPHB7LPtqt1x+Uqtb9CgWMx95AmsiOGnBcKQc3r2Jsdl3M2NVUM9CCQtf085mvb0F+CIGp
Sc4Jex400ApYMnb8FCNTbBAvff0mxr7aa5oov3ppEe4LtY+DPlUvSTktm/ZvUfjvoKgXUymEWo2a
wfvZe5oih4rE6ugkmTxorRLvutxqT3mKdcHn8ztzfhbVFyJiIAbUJldXrolKQTvOqYORg9bScdYz
8Zp3M5r1n49zbkfJZ6gqUQgxAH6vDipYCbcQiXSOasNa+6Z06p0qkELIEkhCzeDAGi2QbuniASvc
LrK3srPdnRpJ50LMfG5L+UyXZwbw4QesUG6jeeh6iX1MusEMIlPah8aprSCN55fBUCAr99p44dE5
t8wA4RY8ursUMFazzxUHbaxRsY5yHJ3vA8GQXzSxegE9e+YzBY7iLI81rjHUEN+fm5gmX4rYHJ9p
66GlYmOO5kXKtMnCLAkMJ71IfVj+4Pqg2kQkS+WXAto6VO2g3TUC55sj9h9I9oTgTLZJMaWhr+Gy
Z11ngP3ErpsQ3aJ7b5UwJamyItWSyAHRIKIk0y+pyFy6r9bJ8/IBLSApCwAHQfQatxSpWhmJwcCR
2w0XmaJR3pth1W0j8HF7cNSvPbo3N1audkFaOt2Fl/7cZvObFykLGh+Uk95vwwBXz82EiwYD+j1f
64H2JTh7/fvnX9RyCazXnm4G4AoCraVb9X6UIqzMOHW4k21BCDEXeb6PqtHNgGhm00Yf8d2sIqMO
gC5fErH+OEFtUa1ccAELFGLNQZnj1K3y1AHPP8xSbtFjohgNI0FeMN78eJ6JAQ2UBVHzR3thrSPT
allvT72iH2t7/A08CNElaT9PiuH6qLxcMkM4I0yGijTCeYAciT+pCb9fUSsLZWuOmXHUiQNnX+3s
qbxHCA7Ny2q2fxCvNfk9XYb51zDlyR9wLaYSOMoMILuxVWUOZhqg/TZtDExVcq8EC4L7zaj7g6tW
uW/kpvvQNXJCHBNgv3qhtsEH9+FEsFxI+CNozJNJzeH97/emLq0oFBlHaSG67fXlNfn6ts5IU82h
hq44OPaNUufmnaXgADxhDl1UAIWZDQbLUNcehIk3kVHa5h5Y0EM89E9aKMptga/qrlczCeR/+GkA
3d2WXlT4vYV5jxS5fjfbntxGagFgR5OKtaltCKJuEl9VSWFscbnDtyUkUx5GNd1PSCyiLJiom7zK
hd8pDQKjEFe22SDbfafbT5XdXBUeflE0jq7baml8JIAFqsl+ozSHBQdyyYNR1icsnLSN2jS6rynO
XWYMKgZGsr2tRBKRW7a3bdP/SKNuvE1j91erFte0WPXdBKcN1U+12GH/9FuPq9C3pJf4sVU32M5M
L6QA3u0Yhi9zHP9U3R6VHqMb/FCC+B3kNk7icQtY5aoZh3pXA/qs2nnwnRD7KjRP3e2co0Iiyi4J
UpRQUA1U9lK1r5B30v05napdVuvt/eCO0w5vuc6PuyrbpOzDpjNBOJOK14EXpl9m3VWO5UzjdLTt
n7H01INJU/UZtsCwLcJyj9sPCOXZuhnMVA2UGG6OWzUZpjezs+mt5hm0lfOwLEBfKLeDZ785Vnea
u+rY9HLy23YRBO2w1vHi52aOt3zQu1Tt8yAOuxlMaaYc3CR/LfEYypMmfJyAufueBasqSnBBcdv7
SLEPwyC+A+c6Yco3Q1cv/uRCibe2OnfIw2k3eR1v2Cl3byYldLUmMbeozj44ov+auNHJG+NAS4oK
DTGbQpYW7p2qivyuQoPcG6w/Ztkew955dcpWAvyq95VqXReVY99WU7OfU2Una/NLXOQYU5VJA5Ah
tg5N4irQqWxUHQvLxaUnehES3o7QpNzUfa34RF7yJmvTnwBaNdSixNWUZTcA1V/dcTZ8arpPSYJM
YhxR+1EH1di0OnCrpK6fZ5NwRRaZh8xt3m0F7iG7MXQOopHzAmX3to4QEDZS6tAxe+Lrg/oa9olx
aFzkMYxQsjqh2R4GzcWlDGEUPxnTb+ngnVLh/CKstX3haI/Cmq5psGyIk+ddOTgsg177Eu09xFXm
4RCqicRzOtb8OIsCxTK/FJ7x5nQa2ikj1RwZNfeTNnYHpZmvBwvjsKz7UseNF+hqi0Zrp17LSAtv
o7p87LvuuzapX2UzfKOqiHQ/3kHbDLNIX2vx4x2dGKoLSLQAYi3afkL8SAx5jbzZnRimK6iv014K
/RAp1ZVhFs22toG5FMZCG4qHQMvKl0mUj9BXptNcyDcbAbatXmLrOs+lB9tMHxb3Kwzhqq3hmHOg
R3mzHVP7KqmU1I/DON7nbTvuHMTn/brR8g3eZd8hwqPQ6MxPlGAfxsI5ClsgA90BtlEKcso+rG8z
CyuwvAImJ6rwVjET9EmigYMyR9/iUP3Fy/NLcZWvYnT0o+fkX5JCpjjbyXzX69pr1wC0zgH7GyaY
sHwejoUWnfgHaz/Yyr2BX6NP+tUQ/+TTvtUr44uX28MthlBYg83TsWnde2so9RM56u2SZju1XmJi
K78OjSI2k5L+gPH2Gnpz7yOUh/WqNe1VqzzhKqNujNTrt1xMf2rs8a5gtIo7Y7YWBz2+kRSNu7mx
g4E+5z6rkxutVL51ljsGTeVEQR2FDsZY+M/Bjvc4ac5iVpa+WEpzbVnRzzIE0jrgNbb37P62c+sr
1egOk0hVP4+GR8ur3/KGTmxi8oy1VfsW2enrZMTtHtj7m6H3YFR074/wtFMU6j95AGHJxcXXSHG+
F6V9ZaW6vqngw8imvU0z+wUUwHOnTQIjXe8eWD7YtVkOX1RbJGjS2kjFp4TiWd6/JPb4RPN/a/Xu
s4UR5rbl/vGH0hxvM5l+XYDhB+4nfWe1trhxYiu+iYd6hFQSNjdc8gJDOOq3lcnfa6LY3aBBibY1
Wdct5aUyyBzlaTD1vR1i4iUK7dlJ5DddGY8dJ7ov3ejKE/JJidQTtQnfm9onnp7vwhxNHw7lpkM9
z4o1tAcVNJ3ttkZoq9LMbdkmP80UKw8LGNehGcyHZgaHPgLBmOri65jgFK86e0d6W1IyLIbQsqpk
MSIjyKfdDEmx681om8zQO0f68VurM8cNtnR1gAwlHcnUCDoVlkEZ3XVNdzc14Z2d5KfJwBg8jrv7
cvEXlKp8VXv3UXhcQz3s5B2p8XMLqGhD4/1WVHRuVZOqKL0WH9fM54TKztimXwa3zgOq+l9Tp8HC
D826rRIb+3hWH2aaXNwz3q3wkANWU06OdL1TXCBtNM9XVqWcbM08Urd/w6birnXFr3DUX6C97vVS
/1lMAxLLpbKPrfAbkfNr0dHNqgrNN6T1GMryYDXFldPjWjeYbuEDVr+3Il4FwrUffT8hHphUWBo2
f8KIW7239VeYQS/6wEVQh+NOa4u9KXAgnHHT2LclqQV82QPwxuuGYnDOA1dRoPKbxrF8q3Gf7Mw2
4GTxIjVldjs444tZzBanUH8oGipjiXIdKVDsJc4fG4T/D16vXIfSnjez4up7D6cxvzaaO1d632Tt
3SupiTBsYz/18CR9xUokln6sZlpU97ETR0HYhg+U2gwMHvWHOKt2Lc+4787t65hXwJPmHTaqG8Kh
w2gmuMzhVZj1X5oKQvlkecEozStF0ymM9m+lq4nDoChXbqFQV9JL33TC37oa4o1tKjXfCoo+id4m
fk0n4RoOwV2ULXSIyrnCnblgpMHdKO5Q7GHcOb5eTPcxubufutZvds2lEdCdpih7wLki4F267XpX
84mL68Ax3T3e0NLPleiPa8Bz0lNb3uYeRs55ZOvBkJk3pRnVmS86kLusjXJb9xYLYHr9Q6S78Mz0
EdFlvU/uZNGFu1JNf4fzmN5kmLBt0qYEmt7nO9HgEC8UlnbiZgxzydM89NaWvO3Q4lO9IdmFjDZM
8bVX2skzndQfVp2mwZhH02MjZCDqMtlVdvo7aoEgmVGHTeSopXsTYovfYiG8HOHXAQR3aI/2Db2B
xRLKTm8Ugc+oHM3Ub5X+ahDAigZRqHsC/TpIUXI+5D3HAVuzm8LR8reprAa/UWDK6sJVf1plkz0o
nS53SZSeoJo/1aBRD7ifSl8Q+V7jkXHKZehh55dX2yHtjI09hOh+eJ44ZJAMjqVuWhst1Ky9SPKv
mAUYfuJqW6WpfrSyTLeZBko1bnpU+AdlIgGUUeDYXNNdpVdbAnvUaTNUT9X8cZbuz7Ax2t2Yxjyd
tRX6UyTFtpuJVOZI/Q3l7g/dkgep5/jMJrrcprS3dxTGPWwGZ9cfovkQ0qreULFqgkGq3ZUoC1C6
uv0zb9MbuG+pX6Uls9NqXNIt75pSykzco71Nc+75EWqgIUqc7aidtF4tfXJasQfOfsxSB+fIydhF
/NHGbr6Bp/9B7/an1dTA1kIXMllhjRurrefDJEvkb9RDBSQzSVBiwYf5R4nEtR95+qN08sr3FMn1
b7I2zlTvh9iQqK5V6pM1QVwUTnI3D+qhnebfrTv2m7bR7vHI/KnkM2R9O4/2IMCiZ4wxSNjQHPIn
mWh+FNa1b+uApNFZow+Y7wql/UKl6qWO3LsaucrN2BdaUCTGqQL3uK01CMKYzjyL2vnu1f0Q1E2m
PXAYkkCvvYdcQVG81oYUOqYGFNorm6OVeA+pWxN32Xq1V3AGN93kUDloDEGQPzm5hwGlgdoODplW
GMh+7gFlV6PPg7WPhq57FY1yW87UCNtuAg/XZREtr/GNJQyDdlSSYBgMd2d2KDRSE298ewzrTT47
DeFx+zxpdrSlqqtg61g8LJZE/sD2mg1xU982sa9kzqa0untVrbbUd1C/LkqENbQpgCBwnLy+QtM3
1K7GfpEww1h+m9juAV3zOSgyQNPqbGDLiiLHtrerX1AZtYNh9ZVfDpzKiIxrD7OxvsJE4MYzSat9
EiXVR8F4kyl9dzIyvBG7ttjlhvid9WYdSJLpwMoT4mOFI6snHf/kIXKeKG9ulcZBXbT7xlNOVtNx
7UGhVsvh51jOPycOGw9L+FsB6Eao1B5s0dnXWMgah9wiajdaUR/BlG5hDPavQ2Ft1C4kHq+Pczxi
j6r2D7Qb6AEnlsP/KzyfWuOjDrNxJyfrtXAImrIivplV+uNp5e1ToX+jJqTdaRP+CzzCB1XwwtI0
QK+hfyniUj04pTnsUp2ub8H1e3CK7LYciher07VD39Wc7Rxi26BJ97nCStFXmvQp7SGdxsKOUCSy
XcSnZf9byWl49jGhoW5cU/N4dQTNDhizXAD9a9SB1mpyRb8ude9U0i49UGs+wTi67qncBn0ZkXOK
eOR1y9V9p0h3R3D+IASo/6IZeaai8QXaRO8TU35zxDhcKBb/FSJ+X9uCdUttFuYbxVKkTt5XMsqo
ne2iUuUx5aF2b8xZg+RfVXacnCbX66L73sn0YcNtl6ZX8ZhVcud1DTBapKO9pzLP7HbTAaC2TuAZ
VZfkop3MDU5E6m2LyF73PTdpppJrt/1X0YWy2qh9Yio+ssW09r1J4UDGymj0f/IhK14ENgLkUHGO
2Cj6K663y8aOXL02hyH50o1VhD2ALrgWAGzHl3xBP/CRwQ6yBjReoP5a+Oas6jrJqFV27nb68f+R
dh7LkSLRGn4iIvBmC+Wlkm+Z3hBt8S7xPP396Lu4ElWhCs1dTC9mYjqLJDl5zG/GKcmdA9QKK7+X
SiOwXEMKJPsq7zveW+qHiu6KbrCkIz6w1r2q1kl0lQUOOSWwKP1Cm/O0yQrqakbSqLAUaQYuXxJq
rJU8IIvQtrJGiEic616D66EA/fX6IcThapKKrTbWwRo32+rC8taZLiSQDWBms1CEherKx0MSBFal
tEEpw44sRLRXosYwV7oTII/ei8h6Gv7FFVsr0TitE9E+dUZd0g9VehpiaRLJP4ZKjhI3Q4h62PTw
zquVnIcEwdqiD+hacY6PeFuSAIk+nDtbpd1GG78EQegqvTb+KIQssEcvinp0s6GGL2gKYWZrv4GR
6VGr6vcaSNcbYMrJT1PJ5AGKmBy80XjInBU+LRmuxa3aYFSioJtKyjuUMoTSbPhBmey/wvoyZHeq
W5uc34yTaVP2mlgNdVB+A8k/YyjsMXmFJtT/SWw904ntdYKxcICKO012NM3dfhpyfRVDdeFq8H1n
W3Rq93tA37VcwRJIt2UFVKEohu66g4jQYLo0NYg/R+mLngyOtHW6trdo42hZsYownDzkotCRc8QI
tfUm5hr9EUgY7upB5NiHoiDurkqYygl20CJoVp93vc+8dLqzYOjR9AFGvERBtMR4cxwybW+WfrFt
8rA7RnqiXeilng7gZnWKmecOOlkzllR78OydQYLU7+PEoV0U4bftbJUa7DTSlWF/ybD2TJ8bTgsg
YZrOSAsvEZNUzUVkJkW/lzEosJ5jP1Z/C7iLJrW6Q1mgVaUfXMBa/KNOL2Is6ktMKOBmILSybOIb
eqOlSl/q+0nSs9IzsZ++spUuQUC2qKJ8bcT9WB6ZJ6Uz1jHktIytley6MpkOqZn6XLN6JeZ+RGiv
ReB01q6ZQlM5xHKZfpfTCfJYbff9bVs1duTl5ehPd3VtJHe+T9/my8cCsQYLgD5WqBDG5x1+B1YJ
cuyx66jW9kGohI9yQnPJQ4oJ0vPn65wOXQh50CcsRrM2Fufz8Xy3jnAm3VdxyNgPcoDruiE115GS
Bo857SOLCMwIdNVhEtK7IHuzizjJMyEX+iMmnmjyoIC7lAc0mjIFgxoa+0HHkubWMGuU7AsV/YxU
LoThSk7l23dQyZTwWh1181lkcTNiOVTU/SrDJB7ugmja3JNLbLqN2A6lTVTKanDdiwIzjpyZwGMc
mbnqYU4YKS+aMDJlzXPCF4s05UGuiuqP0qM77akDlF7KJgUBtwABpXJr0Bd6kQeQFau+SpzShait
3DZKip11n7a6tCrrWjnSKTRuJgMFKjdIBvvF6MagoSzL/ftCkpED0/PJyrwRCKLhGa1URJtmaoNx
bSpS5d9bmmn/xPYTKfper0bTHWr+3wsz4n/o68XXAZBrHmzqDDitJZS+o5cj9QG+0TSr1r7xBvpi
V0/Jg2UEa+6RA12HXRkbmzyyQADQH5abAwzOC8ftTGDQyQmhl6A2MGM8Ph43eCh475qgcAOzo2c0
puMqlEv9pdQlBipaHKy/fLwRw5/Hpjz5KZzUkkVi1BrrgRksj20gol9jGGkMayokoOw+fLOYAnlm
mvYXVj4T1wH3g4afB3Cndngoi/QJkiYttpGiWQE4kTfj5FziMp9bxSDYwaVGyumEjCEKjZgnx2Do
wgCTmtiWmSdIye7zXTy3CvEUFQGYv7y2RTASTmoMgRUMyCqXSUHV7qCgGMEJvWTtdBIOMPSFQ0MZ
gq8fSkqLQXNX0DPs2iY4TIZGq1wN9JthyKQV9bV8n8lRvDZ0n/biNFUV/m+04r/4oP/WZ1242kCr
lnQJeZbhqjM9OFDn9d9H31a9omq+CkTUsXJXmeObKCTIp4eyFwPaH0rh79spSbYQDoPrrMRnjtm+
45WpXG1kwzcuBICTQM9UnbkzBCwZwizD1I9fXqsFmK7rbXioNEnsUH+epfiC8X6Y/cSkHqWxyWAM
AZ/iy25x88oGEuc2kFxAyYu0tsrJ4mOtCg9GlBdPsVSg/Gtodp5/NbawDkkzsk0zQt1eTrs1Iw0G
P/bDQxzOJX+V+ts2nxAxwOp3r/n9Jfmik5yK9dCD4MMDpwbfanFY28lW03gcooMFMP65YAro9vrk
3FYhM8Mvn8tZngHYI2sRxxZb6Fhd0Q4m4nAAFOWtjX7bA54Rl07/mQfCaINPj0ACDmOZinaWaGQV
i70DbXyxI39vXTEk2XWDKfzm8wc6RU/Nckswhdg3G4GEJUyLFGqS+0DOD1KKSXEL33HbGNZrHsTW
SznK08qYVG2bUMisxUxfpdtjrfzOSi7s7Al2it8BGoOanH8QyZpD37v8J6uDepKEyA4yLX7P6pTY
K82g2xRNOG4QSRpWBc7QD58//blFiXEzlJXbAWDPx0WLjFlvzTjikPVy4kk4ctEZ0rtVGCqaV5Rd
vCaRv6QoZWn8rR8yAB6VyMbzcoyQD12c1zJpi1rSlJnTVsrxxq6wt3Crro1eu7oDR9H7xu82jGj6
ZL1hUfIY012kl1GyMogr4ab3NSViyByPT4xqi8c0jcw/tSoH1TqS5kGvIV0NbcXVQJlUvHZTMkzr
VkkdGmh9qrcYs/oyisVtqZj0i3yBpUOC3o2nOcPsJmRxn6zDDJMNrAkN45szVtVtYRTJt8QBBuKp
vYrpmCWc5JfZ9Km0ka0eCIOizcxc21e1e1WLcJSrOb7BigqEJN3M/Mk69kpjBX+zQrF/B5M6/s6M
KDkYbdv/TZSmep2sfAgY2irhQ4JoA/aMfYDdZFYMKUPXBlwfMVVUrqgRD3RjkAq/c60amQP3rfiD
3+p0HeOJ+ZKVyNyvCnXsZczR+jL4zRixZMhgA8q+s5TEEvcJSjy5S+nU+dsxS2BlqGMrXTjUZ2I9
SQ9cNYi94H6WaLE+kYWPC3h+sCPVDTRwM1kFydCkPb6daBCUjIE8Z3j7/FSfZAnaTCOjnw9QjTRh
mcurfpYwRupYVWkdlIlTG1KJbn81F5lXwRWUkMHj6cuoa9LV6uupyQ/B1ACVwdrYSFybi63xPn+c
M9GQyATsSCe9Aru6+EgTY+xiJVXyg5xLWAX7eqCgqCoBHEoSbNYvZB5nVpuZ9NYsYqDBkV70nhx5
SEIgD8UhadUYS9c6oeWMPZsK/kbvEJr//OHOvKvZcghYtwoh74SRbfVKNnS1lh1A60uvTDibcdW0
raP+h3XAiNLW4laGzThHwnfhNdWb0MEaLMOBK9R3cmqbuykKlAsw0dOGIi0z3hEDJHy/T/l2XQdq
Ki2T7BAF8rBSk7F7ttXSvxFZnQE8idSp3pVT7Ew7VaGqdmleFD8r2whvqbUweoyJlheOz0mlM3fx
9DngcrHQ71xE2wyYlIYqbErWUxcrnMYq3GuCyLNlilu5rpq7z9/oCQedrJLcR+cuU+kj0cD8uNV0
C/VM6vX0oIUKydxgdE9yVeP6KaX1TyRYDDw/japw1WBsvAbaG/OF7BJN49wxfv8jFtepZBmRPflm
eoAdwXAXeuuuaIB8+GodXyDvnUshaKmTg9FVt07NRG3fqBrcDYkEBuo1XlwW9aGmU36A71L9ChnA
M/pUVeZSU2L4b2gjdxKDvMFwQleG01F8OTLNySA13+yAbp0o/RY9LhpKGsaHrPINb4ysEH8kObhA
eT6N7fMqs+wGmpmzlN7H16zVRUrIs6PDzNGCsTKW2nM3mV3v+UbTrrW8Kn9VBQ6Tro/zwedn7DRq
kH4i7Ea7yGLKsvyaDZGJMK6a6JDaHTa/zC6latMK0WXb/7AQVwhhA4LRSTRkBBDbgZaQWlelzjBf
HYr11NbGJZedc5upyRgIwgtDSXdZb9aa1ucQdKMDSU0NVElDBagWcfA0D7ZWWpW8SiQtHuVL0V7Y
y9MvBQAwWjIaBOy5rF7UY2pox62W+vGh03sgIyISzsMQIEbu9nKJZO3nG3omOkAO4NYkMFByAi3+
eGws+KBaPZXxgQJvmxZK069ii3rNG+G+qpuaKanwTJh+OzWxgsfUkRs8lbPyy3b1s4IeTWhGzTjz
Mm/++DtE2ok+kabwYPWGf5Caobo1h2nagF+fLgSIczuMTB+6B/ALaXIurlRwnZilMr46hL1t/YBq
LB50YAnrkeJ//R+2F/oBPM3Zhc1a5j5aV4A1balxg7nRuRJRYlw1adH80Um8wlXTiGLdVeMQeI1q
gw62/RjeLVfS8OvzX3LuE+VxuQ45V9ZJeLBpdUKZEuGhk8b+rYqD9jZMaJZ8vsrp5Yb2NEU9Xs7z
+V1ebm2TqBHVBEEo5GJbF2bzFwyB8MpePKqxhinx5+udeZUK1TbEJW432ibzf3+XRkypZgz+iBtj
LIbsIZaNaivqTr7OCOkX7u3TUS23JwLxxB4mgOhZLD7MeRoe1BFBzipLsMQNOdtD59eF41qV1VQg
zHsReFnaZs+mCNV4M/Radz9KQzk9t6RbreuPpvwzk4MIXQ9U5NJdoyHD4tZ2FGGIXNWKuYF72/xW
lCCActaX4IyquhemG03cnxj11vggg4TpC7TVDAb7ndGV1yMFRL5h5FviX+RL00M/2gJBYJzjZ3RW
E0oXovB8lXwsGMkj2AYk1jjScEw/7nqdRkqHGlpyGAVIvlaffBe5tV9Yv/o4nAiAxJai7qYJYkbe
FeGFF3ESsmbGJ58trwCRFPjPi1Aht5mYMtkc9oC0XvJonSXQDApXC+NrBk/XtSjg0vu/q0i6NBRZ
Hrd5ZZ0wRRMECUWu9I8PbnSV0Qk/7fdILyT7TJtbAXrUrDshXZIOWn5J/5aidQuzGxdARj0flzLN
MmuqLO9hOGE4mPoyiCFLBwYroAiUyoU9XTYelqstHizk80q0eS6X+OkVkN3rWjffxsZYOUn5lKjG
r88/23MPh/08xCFCPrpzi8+WTrvUKmLq9lIq7ULonJPZ3LW+/gwctv4PjzZbQZM1IFpvnfDxK1w+
KdKHvQCljZcIDQXK8HUomORXsyJhZWjPX348zghPR7jFt2YZBUtE0wup0vs9Ltt836nTxA+jXzkb
Zmcj6tLNJW3i03NJTELVkyJb/te1+nhYOqyfTOQqqn2QgbIuqRTdXK/+4nFyYTPnc/D+y9fo8lNI
zXwzg3nNP5H+d/HWV6SpiyUWguVbepJptkc/GOIL+3f+cf5vlUVxyDQsaZysrfZmFuqbKMG7C0HJ
Wv/WRClTqM9f1tnF6EvQq6LjyKjz495NSYiucwsqzS61p8pW3pzUKrzWiX//v9ZZCqtVk92gQoG1
XCiavR4m6xDdbq/sRLz6fKFz72iWPkJnfpZwW87YpaprEmkUYg9aAIGPtDTMfNVLdXQpUz0ptObT
gNWzxZCWg2cus2RkR4ERll21rzukjMVbHOmgry2A7slD0o3rbsoxUQHt4ee6i1vY+vMH/RduF6dR
BUtAiUeFT/q0OCeJ0Rp2nloZozRYD/3WH9J9H467xqm2cmx5sKC2eR67lnWVjP5tST8N9wbPKJQL
B/Y0npHhcRXRh59zaXuRUaL8NxSVMuR7k6GuE0fSSpfCW/Lox8gwLiUiZxYzUUmiwGXzTd7B4sD6
Y80rseq9SAYfpLNSBI3tquD7Zmh1nTs7vQ6lZv/5Zp/5TMDQ8ZQcq9mlZfGZDELC0wNBtH2Qq8mV
OrTWOo5G42gijnthqTMHmN7ajLQipIGOXbxWPdaxQIp9wW5G/rVNkoGJhi6/fPmBYA8jngLRf64n
521+F8rUrgP0nBhiHxe6X5OoJE4OHUVXNjEyzPGFKHPmmWgVybwyPhTm7Yvk0S4nq+Hfin2Wy3j6
GtmwJmZLm8+f6UxqBIkUv2zCM5t3wvi2GxN2SNCJfar+HqFkepYabWm0eFbyl0H3Fo7inT9pf+zm
z+crn3s+5PGZqIM7BKo2H593u5npXY0LBIJrCMAFa7WG4oRjwleLRA47TUlmQzClycCW/eu6qPFx
jQTaZFr/q/LjNYh4x+0muu+fP858xBaR5f1C//b53ePkUqzVgMTafd2aD5Oj3yhjtx97+2HS9RVS
o5f6DWe+LtJoykN5lhVlkv5x+8IY3H+KRc2+H5WCfpw5IcDUhtWdpATT+vNnO7cWFheMeiA1n7Ze
S51pmR7xbHrcNhgsWY9yVudeA+ni84XObCLIMu4IgF4wxNX5zLzbRJpwZaeCKttnA3hlRHZI2Pvr
IkWNtzAHlFMugTrmGLR4a0iE0JKf6zQA+YtD2KL3GcuainRiJdtoDGtgl9y6Yq60Krom/WPIEcVJ
pUziGq7J8IYW4Xih17dsHHFCWZ90k9SWcnSpE1AZRd6aqdbsx2KMvMAfcUTCN+NYSZV0EPKMKkuB
2iuXbJvPXAoOaphkuTPSDXvtj3stw8/KpGRo9mrQB29cmlgOOIVMdVYL1TPLNrkAG1guyNEhOON3
oPOw8yzp44J+KII8dDDIGaGfHpEwCY7d1FEwAC9+y1Xl0qT73Hr0TmkS0ck/lelTNZK0NI3lPRl+
sgEytgmnXmw0NbsdIv3Cwy0/kfnhQEKgV8lmgjdZfI6pXzIkKwIcrtDEv2ZI2NOeoc6r7ORS63R5
YP4tNUNbsDRjyWUtHXWqVg9+Iu9tuIsQMbRVXWtb5qSBa6eMVa3Rfwxr6UKz+CR1+7csxwTZK67Z
09fnO7FTggzed+YQI8RubUeBzFagPZjmD9Xp7/Ve8yELJschB7WrwPT4PDic3WKSJUQ80C5j8Pzx
/IApCKIxA9NcqTIc307/HqgCX4Amu6QytwxD//uoiFHRzp1DwyI5S03EiKDuy/u0wj3INcawWMGO
Uf+Uon2wejncRKOWXRB0WIaieVHU5oCbkBVSVsyv/V3sI/xIupl1yh7bg7aHmybBpaVXtAqxo18l
zVh6WZbb2zivh01FsnNBDWp5H7O+gl6GSY/cpFmzNB0tFNixI1NKUH2K+pSnYX8lC/USfeHsKoBD
56bfbC65iPBxgfp3BTae2tpB8RzLirU6NcMXc6d/z8Lrm9V+5ybqIqxD8+TbszgqgE61nZ1j0dY2
pfHF22pehS0DA8X8mBnK4o3FDPFzATADWjRkqN6ZEPrNc90b5GH00INsVpibXhqDnvkKWJRJIK1F
YvfyuhBokoYq7i97tdY2jiW2YxP3LvCXS0Prc29KhdYIqBb3nZMwkyFZTnUWKnsZjQnbLUFOXA+c
EGv1+Wd9RloEkNUMMODVU5T966K+O/iDZcXWACCYhcTKb/9M410yfUtDEPQR3LPCpYJf2cnvpHLW
2iw9DLgXtZwmgBanX0+h4lYmimL1l0FgTLTJCNCI02jJaOYcJd79LgdRtCSXDHVPtt+5WmCmbmpF
j82ERXumpheO7EkizmlCmYRZH2T8uV24CDptO1PHcb5AJx6uX13v01xf275yjDJrI7Tmd4SKBiim
77Wu7D9/BWduSoDhoC1m+V7S7UVkTXBIifLMUbF0kI7CVDtPjJorlRV8LYz9Pl/szPX1frFlU9zQ
hF0jiKTudR+wlKtGhd67RYIGXOFP/p1mdZguAVTIqwNVK0YtX1/eMGVydVTL6CUushAZf/DGYBi1
l5PUWg9dFTwh0td6NfKDWMhaFtrBHCUuukuTjjNfLgNCMFowNBiryPNbeHee8qj1B0spMQhUhke/
5yQHlnpndsPr50+ozSflfVLLSaKPQ695nnFQ76sfFxpUMcI/jaY9bIPev64jy0o9karOk4UeJoe3
sxqU7C1RdAcMHM0R+HvcXGeVrP2G0VvB/JaQWObVREbjInpgf7NTWf3B9NMkPRwjv8OWuiwR0igV
uA6AHzR9V7WSCFeJXgCAwruht7ZA8PW73FLVwuUP+9okehTuqBXFi1/YAPOquHEaT5ij+Go1Nm8B
ynhQRsx5+LLkIjS5NTVhViGmaCA/0majtIfJ2iGPZ2arMIa2WqFxtPt84898RjNQav6GKZbodX7c
98wqoNEqxbRvEv0vvdB1IQVHrbFfpsq58MWeCc40jaibOUyzFcLiFMeBUWe5ilikCI3+KsGfwPVL
/6uWU/MuomY19+oYv9jLGrNHiamaHNR2cVLVVlLsP6JC+ajmjuyhI/Pt8907Exc+LLbYvRLxcDOt
9WmPPGy/SSVl2APCy+CodshVhL2+LaKaoypJ5YXS/RTz8+85ifCzKCiOV4tIn2Z52SBVOO0HVKKP
XRgON5OtTYfJn4+unsaPeTkBBrLbEr5lqO6jqu9dXA1NN8+keP1fNuL/fs28Ue/iBI6RTH5NZdp3
+NC6iVrsRY3uAxCUtkMwrmxe/emrY6p/bxpk0dxtmn1RFiFjUvgQC5w69yrm5FszLayjErR/2IlL
qdmZ3JoPUqPxaSPDB6Pr49MNUxgZcU0VKFL/KhymK9jZaxNDKTfru591qvz4D7upWIzDmMOBd56j
8rvdNIwWMoLTTnvYoHF6nRVOOVNhC+NvnBfaczbV4aNS2iGC9bKkv3y++LmQjwQHJ4pCe66dPi5O
1EQk1rDxqK79yXiabL99szsEvF978uML6ei58AMPhiIUDCnAjMWToiDtNGpPgVbpXeE2rbmWmhym
iP7X6tOvtp/+HZgZHsagkabyEtJYBMDkcO+A4Co18coOG5SVpIaJdnLJXeBcqANmjDIwfqKURYsD
4/dDNk0ZUdUpSuamitBXFvjeCzHg7LEE9TbjHMjpl7F7QnPC8B2Ny1lHtaFCWQ22aREinpD4zt/J
v+S8fS7dA0lC84ePbXYGWuRcY1QNJt2Xf0rcGLCFJTwDGjGeU6uGF+qInhgqtK7WuTWi/jf2yZfa
COeOCzKQ3JA2k3GAHh/PpllTismNPO61NvuDdMOfbHCe/SzEVjIsvl5bMkulbz6PGU7x4lSDUiYj
3LRHdnO8G+LAv63UMr9wKZ772rh9QW3OYC+SvI9P1FVqbKcl6tW+Kf0J7PymhcTh5pF6ia5x9sJ4
v9IiV4ew1/mJhhj3YEpIS2Fnt6IsK9ZRF00bRzLz106qy1XX+fEGixT5SulnwQ+/Ut2wMNL/8OGD
bwDuyyzJBFP38bmtFhevCefSvaX3pTe2WA6PUZ0hVRGoaxCs8X/Ic6iIVEZK3ECkBx/XE3Wc2F2H
GpRuldfBxLeo+vJTkxSYFDkX8Lhn3+nsH20DNiOjXVzNiqQN6hi1I8UhCjBDXqFwk6Xljl6JeaEy
uLTU4t4F0a73EmXY3oQzv0+TXn6qpNkwKJt1Kj6/GM5+fLiygD2HnwTU8+MWWlEphO+wViuX1x1i
NhXoEW/U4pvRNC4pvp57MF4U3x/X7alafaCbUhor9rhPlL5Bom6K9VcD3gJSG1U2aBce7dxqDJIY
tZgQ/WhnfXy0eArUNBf6uI+7BkUfG0q4vho0NHawmSzycPP5Ts5/3bLYYYD6vxDWGXr5cbkKCY4Q
Sqy8b0d/gxXid7p1yZqJya6U83s9cB5CNDc/X/PclfR+zUW2NCZ1UoRQI/ZCj6IV3M/8EIYwTj5f
5dwZAREHBIU/dcQtPj5ZOikIdQnuc6rYn0KOHvQekbFJkrd5oV8g9f/DLJxsIxIaM+9trh7nH/Mu
TeqTGHxWS8cs7mvlgFZytGpLExherFmeXlcivClDNX8TfpE+jbGpXKXwF266ThY//HrMDmHkT26R
iWRTNXmy8We6wxBV+UEvbfWxDaVi0w/d4FEPSVeQM3uEHWpN8fo8K5965JNcR8mNX5UFn0QUfr3S
IyfYAjY1LTdkL1ZJKaW/S1/utkkYVNyK9vQzqxztDqQcYHjkNlBE6prOjZLCv0snqTqkmGo8RoOh
bP0A3TlXHYS1QYHZfDUQRnAJ49E3TLmwTUmGDlXIqL6SBjv1+mIyPceRUJHpeieG2TRiZtqF43On
+xVCmpl5rI1sculhpmgEGmP+TYyFtAqTRFozU8puc0vYkYu3WYf6auNjFWT9EHEM0UfNm71tt/qv
Sk2j50mrlL0xCSTfOq1bwbfm/1ISfA+C/FLn5eyBYmhIfgjU46QvYDmjX3cdbW2NPceTTN71dn+l
pSm5b4vd9efH91xGBUgGgDnobjAfi/zCznwLQcCJMiZJlTuA9bu+oHEuqekGdR91HTmVdqGFfnZJ
fAgp/TkwJ1XxoODbifaqvDf93jERVknSK6lKi+HOjOrK3OtTH4O61MUlvekzAQEWOk37mUEAxGKR
ebQxeihhQDIHcGvABKea45yuTL69/XxTgRzPieHHL5U6huY5zRZcLKCFf/xSaWxJiayFyBDVU+aO
TnF0xGC6Y6k+hC2VeT41x7JU97Dn3iSjP4okviNX7xA3dJ71WqzRHs08/tgVar6v+2bdxPa9YYee
JOxrp5bWauZfS3J1zGy0TBgp/bHN8VerSo8hCneDMv5tQxF52FJcpb0ECySWvEKR101Tr8YqR4Yx
bb2oSG5q3LHdJEAnKrNwRwZ065YKsrBp91S04H+wrfNEGGwon7Zd7KCb4pTPipNsu9KfpfH03nPa
6sDkGZmFPFW2aZWkXpIPV6bRYvXdUxjXx8wMnrum/AMvBUqhnmmrHOqcL+yjhZbgqqv0F8Mv1o2e
3sZd9Dv1VeUhCozbINdf5FJ+HmLt2Jbp1kG0G+xrdpVkcrei6bWbMv9Ox2xdrpEzymuELymlDPwx
6kJAVpicNUbU3xlGEfhSHJHh9RIwA/nWzKJ1ks68iYjZVKX6xBoo596UdPfQRK/5i47+mJiuPYa7
Kh7crEx2qAa+Cvg9hSytu6z522T+vaQrf2psFeQe/G4atEc7H38XOTvlw71LwuSmcqxrp7X/DE5l
YyzavPWoO7tIUt35BlYXWmCttazdhkPTelLs7BUHi+ps2ExozrWDvIoHcUziZhMpyqvld2vTCIbV
6GeACUB/u/rIKC/W1PuyT3dj1TyJsXrJ7O4mV8KWjpD1Rwy25cH5QuwzVt9gVL4OUf8Life/RouI
pq+mP9QRZ2dRT5i7TtvMzlejPT6m8rNZ52u9034G8bRWJJDQRW+iBppEP7XK/1mGxU3QO1ta4Vcj
lDlXAuGAsu0VZJ3M1eheulwjx6iJb5UYsyTNQDAOwzfALD87oF197N/ESX4vcGbxYhTgi6zegdy8
KfQOZf0+3nWSn2ymEb5WhGZgJHRCuz5sy5JrampBX8eWX1J2JvY675N9o5m7vItmgIUM5VHYqJno
a9kMDmqAxBTiPhuwz/fCDy0PhQ8ZCHb00/Gbq9GiUaR0CJqmvnaHqcKPKUJEhrrwFWZZ6EYmBL0y
L7dh528qrdrootuiQrtCqOqnUTuQW/kMioJuuW8pT1jJfCstO0UFfLjC1uM6i3GsmaYeaeGoR4Da
XPG9I+FgRttJnX5PiM2lAFo5iNlRskyk7mCTrbuQbTSUBJcJTQxuGyCuiuQJ2NcnORiqJ5gyV0Vs
3NlW86Mws9lVRHos04BzDutfMhIg00Hv2UF55cjtY1LVV9WYfM+K8s6ZquuwNV6UvHuLGgXhPPON
+uibDEvS1QajdMtMf7IzTaBtHnhIR9OqQDdkgD836ekv8pvvNOS+826OhZS8xI51nJyYs9EYT10v
rQ0hw+Pu+0PbOZtABJ1bOu29SIKbsR7vYltfW4SFFd4KHlPIlRm3Mqpuk7kxA+1b6I+Rq/XGzQxG
/KVl423SRA9NJhBuzsu9pZVHGtW/ijZFn8V6iANxV8sCZVOtOsRJ8EsezaNUDQiGagxmzSq6L3L1
RZrkn1FaHKI8XKNCU7hSbYG7Tod+HTBkWFEvoiznRCiCFn12ZUgKO4qO0EpMeeCFNnOuAAoLuPTw
kNR83VkbvpZGabiDMB9adAB6kYeAdNVjrmtHQ8mslV5xSI1wfKMeu46D4jHIFU6tkT4nMIG8cqwV
lLqUK+AsxbocuwOGLUij4/G0DlXtGDjTdamJrV7osgex8Wcvut2IBKirD9bLKOsb5uso3o4EXS1f
a0X4jcBy6/t8aK1yXYX8FLu5DYds5dfad99w9pOu5HSi9cY1fPNbrqcenkr3eaD/zAYfbU7rO5/B
mm/Vn1XYEbKtQuub3VSxa9SGs7b77pjJUu+ZTNy6DNBUCSujMnoUK4PiXhTkXGE68srr+7CoIAzk
1w0UcU+Lo0OgDC95KG/CPr8Fqxd6gt1xTCJTp6URZOvyvpH46muwjw67p+Z5Rdhoyvu6j3/Iaphv
s1F7buKsWaNWj+C94RxaNQuRatRRpbeM371U3o9ltDOV2nJtpZDcQc0eIN3rbieVP824fiyC0nGx
EA32jS4dnUiVvaEYfpnktNT++aHrU0Riau3Y2aHhIc6kuq2Qfvqy+owy09YHxOyafkEIL1BF91Ws
T3meqIrbddVkt2NefY+KVMdzfrDcskf5NzTt9RAlz3YD6JmJ7lqxhRf51a4aUlQ9kSBcd+N4qyU9
MpW5cyzl6NZpsqdiKO6EUzPV1IPrylZ3Qhg/HUXc+rDGvNZOwBzH6zbHBj1MzOteNr1ODpD6CnEb
cOKbvg47PDYn2aVIb1fdZG8MB33Nska1vlmXCkLFST5l2yyR0cMKtxqDfhex29tu/k18Uw9C7/Yt
hjImCkZ+ZV61oe+VKsRTWyS44Y3NVTvytzSUd5KTPuaxniCUa12HU/EalDoTJl1aO525AkdwK2F3
TXLhsFinv5rcfoWeVK7aVS9Vw4TYKf1pHSojo3rmfXngfNe4Wwg4+rZvjAdu8M4rpWKfS9NTKFcv
CO0bOyPPrvWyfhZ5tm/C4LUpIy9qxQ14MbwrYBRe6WbEAdEOOds5Jr25tpTwGIri2GnlrtTFQxgE
u2BM13SDn8e23Udqvh1bbU19fNNr0YukN3cGr7dWGfCibHudR84Vs/IrHQ3+2KwrVxdIdLbNNhDl
rnci4NINtW5fHhoH+4EyuCaDOowTWqn27EvWeJRr7TrumzvxP5Sd147cxraGn4gAc7gl2XFylnRD
aBSYU5HF9PTno87Nnp7GNAzDgCXZriFZtWqFP5TM5whxqE1Dy640DUW+8tBaaJgP3CVoHi+p3/Up
Uz2hBXXeIt/pJQicLU4NF2HOgyKbGr8vZhmoKUHNiPbalL9Nwiyvpz5Tbml03bco4YeGWN7Z5HtN
UlwUkfULYdEfelz+7qdia5vdbh7kM22ln4VctbVL01dGRX0yoyndzPnwpEfdsbHaEJvtJqgwosii
2CEIWNA9jEf0LPRAzZWreUBUuc6NG6QJsV4r2e8yQZmYm/SopP9Upq1qM4M9uTGN9iov6ivo94wd
neE9maq9dOutQ/dqo0Rui6GFW1wbOH40RonhvZtvpgXXj6hXuq02NT/T3mi2vaLep5lxN2qJEpQ6
jscZbG9nwpjA7Z57w3yII22nlPK5dp29Viqdr8wTIoZD9FvR+ztlFX2Me/iY2qgBqHX3aJdfZeb4
W0f+NdW8q5U1RU5n37ZCXBvOpIe0jX9O05pZ5uaPCIHcQFFViJZlvhvF8guiz53o+2szcsI8Jjkq
UVuv6cEGnZH90WMV0c9UoCan7jAJA8RuI1QLemtna+O1JaubWQMBi1PLbZ5LPpc0EKU1rz29Dkej
+V0s6d3MHvZz1zp2bc0tGoFBzHPT7xVxRJv6imYAk984+zWReqL22YuNkVWenwxauekXbzss/e0A
eUFEwjiYqTmtafN3IL93MQ4CobCbLcJWzwoKTBvHbPW9buY7ein7qlJ+Stn/XDLjufPMv6JqXzo9
S3yReVcord3qg54Geayikr0YzyMdCbLuZEtLdo8oYhWiJbkBvXlQ2a2+rmUcdmP24dr9iUbn16KC
nEvhybpdfOvEWojM2W1dKwnaxRnEhK4/OFnysI4ZVeEc8im/6m1y+dkcf0DBvfcUEux+lt+xsNsJ
JOJNd1Z8R9HnsMiAhZCO/Io6fPvmyTrWtgU51tugvP2UzfJPiYQ3LitEVGYDm1R2tW+3RShw2vXH
AV+Wwa2cbdzaL8rYAm+xfus44wbwcd+FUldbVJzzTREnm7ofqm2tS24Px8SlRRzjGZCO2ZLuQzxG
hiSkKv8rgKtKY/xB2XpXmViXkNwex0YlJ7HusloPcWvZqbM+PNXCefwnbjuQTLaT/JEOxg5C9pUV
te1Gi5RHDDt03xnah6gw9wZiKIHey7dJXyiUMHhoZX6VRel2cF3CrE6NCRa/gYJcyLCcksG3nf6m
FsWPom2PQrR3xYD1yVzXx2g2XxLVeq2XjhQJ/w/kMovZ7zRvIslDMBzBySB26+thXL47Q75zFv2e
ZthVGrdHLATbUF+Wn20Moy9G2Ctwl5R8WNbmlitOhq2Or7ZWm/HB0ZAIBnsyBTOCVdfNUNzbmYVk
FclSjE2X70IEVApjIxcrCcvYRT/aLd67IfltVC4SRiSKfm+kKDbWXQJC3ghG3cWap91luFKAlvqt
qfUN8/o74ZQzktJxHfa69cPz6tc8pRfUNmSGphpbwbS+nEqzf9Ku2SHxUAVt7myjVFYhLp+PDi7r
QedKxAjq8Y/Z2WQEXc1bdqf3MeP/LVDZQ8V+vnKr+hZmGQlKx6DDyosHRaQ/AGkE9LcOTVp8153y
t5lAGG2H9KV2qARdmbz0U/5S1vE7CVq0kZN3FeN4kozadiygD6KNcp+I+ZqWmRW4grir2zcjyu3I
I0aTr/TusBOlE73GsYLJj9zl42D55gJSUXb7RJGbHCtWxuiRDNHw/R4tuRLyi52OxLuP2NV2UZNb
lA0oVtEMjnIXXURxa6aY+zAZe4+6jiOXmr8q7mtV6E868tfB2Dm/28Xy1aa9p3q8w3z7YA3Vn3pV
A0r0hjJ2+YZyMVvUeWg5m07MnWrm2mNEFMKDRL9xxTQGUo0ZxzTKlVm1N60OR360EWYB/c3eV3K/
UxdUpMm57YkuJiKwexxQccXpHe4eY3rq5rQPuAd/Fiiu+SloeKTgyxub1mc4Ffm+S9oHN1UX/JiV
zVQT+b0i/uaZyltcWTsPj1qAyX5Rjk5QooXndQLlIuXJa8eHLqt+xEr+HWTGjnZWF3RKtLWt+dh3
ayux2+gZpgORA5O3VtAZmBSopbRknOLNUwvcQCyg1RZR0dgLZcoDR+a3Qord0lZsoVwCb5dyO8/G
XWt2f5pEfagipQ2UqH7uHeUqyeddbmrlzyLnohRt8TTFE32b3HqgIPwxaXjO2tLZOwM2HrnTIfNm
UTw7OEyJTBznUTsin39YkOIM4PqpWGCR0g/tVT2bj/DMNm5nfkdF+jXLnQOY6ae+Ho/5Il+Sqb4q
3AyVPNGg7Zrb+1RiZeFm1ZMD3x5Pn/TNVu2bfJ4Odubuup4UXa0tP0pKGgQ92U/U1PSnxHyEJve3
iWW+tSfbxcUgoh8lnRdriV5Jq+XO8aYHV033itMBQjKbb+Yo+Aj6pkP+kP/mUSnk9Zgqe4TFdqjb
3OUdKtYLHJxNk/W/C7M5rhcOw12UnLBJsXRBJUB25sPifGMSd7TjHEuF3OBIuGnmr+40wUB1QYRJ
f6R5/GSI7G0RXbVFFyyQsXe/AIP3F4ejJ9Fp5kK1/aSf7uZ0/IO8FPWtxytMcAQz5YaAzbWPNpXf
D/I37cLXIkOTzlya2Ffj+l5lUu5nMirhsynfMLjdAONRCSdF4jeLt0v66t0qs9+G3t8uRZz6KiPK
WpHrJak/9an9YpbqLik6I4gtc58K7YdD/yBJTUQ9i4gzYGYPuhc/RZP7Yo0pNlmF3JFUXTVo4Qed
bgYQ+UKyIgIaQdIC67+rZPqm6e1Wp+4KklTLtyJxr1SjfgH88QNUBAUb9/WSlEzchn47WjbTDlog
qCzYAkvIoQ/tGrpAAsKWghoz5HfPiv/Scm82WdvsitUnp6WYYZDekE1E5ZbuC5rwuL+A+NAfI68c
kOLyqr2mZAyGvbjgSHuo/E9cxdZ3ZPWfelrT/qxCEE+w+mD99lDF3TeUs+U2S+uUy7e/9vCd4uQV
13zgyW8zqh47KZ7asYBynYDMxTNswFGiq+twcVA+dQd1vxBigapvK6SS+O8j7jfwwrmx7/Qeu4DF
eZw74R6Mmu4UWDpjE5fxK+XZd3P+WzGa8J2FkGshNrRM5qYnk/BVlCICt3Vem6HZg3QLJ0XBTiLr
X6Kx3JCN3CdJvbXh7IyuvStW6d0qYSwhatwhPGR1rhjJ3GhVehS1l+4mU9F3EUwTOgfl81JMe/rY
+1yJ8U3z4jsYW3GgxfQNmjFMW+pUPNwKP67KjZPkYQc/qEnHq6mZH0COhV6n3hBvROBY1hakyC63
vVfDkdrqunerZOVf6o53XWqvreYdDBHv3RFuosRnrE6drT5HRyMdj2WkafiHYcsxKiRtpjPeuOBB
6M2JW6m074uI6Vn1P7wkTgKktTUCgvEza2aN3aLgzkRgxfvN/pPXCOfa5KhhK7pvg2he6zKfwrGa
E9+rrG2vuVdOoQBKyqaSStYjW8e3BFIzo6Ghr/xeJx4ZY73XU3FwFeOmSfjblTj85DdZysYXmspU
K41fWnItzLCqfaa112xQ6ZtJ9RNA9Q058FHa7XXlJN8TXQ0Xdrpdu3uZD7c0el6NUb8zrGGvIm3d
xD166V1L/2sxQmvGZ6OnQ+KPJACrN2semG4NKSCKNzR/iIbT+Ni26Gc4zMcH7zXNnT+x5TykDS4U
bnxI8dm0YiP1Na1/WWalJktWXzXa92rrvScRzml0YH+ilPSO9dY9tnDB4iUpzc+iDqJ4lhvSTyoA
jejSTOpbp0evCNFuNH14qYYF7xOnummiId+0sbij58bvoi+PJj+mQpp467x07xlig2smtQd+AaPJ
l4qnG6Uxq400rAcCU+l3NqxqkmvMAKNHhNMwtqjzJ6CjZdA1pRKglS1B6jLW6Fv28VIkFh2l8b4b
KrhLyt9WLDeent7q+fRnJXFMefPWJdFjTVpFGrLts+WWEwwLsGvuHPJE362sPjDl7G3TEacgvRF+
3aFo6BrKTjPK3/rc/bGi5psUDilcqz1pSUtbXODP4WKYG2iWvJ8GZZ0vCX/hLmhq56WgIrNmHlIl
yMpWhmintQdvymgklN0QwNijs5S3W+IQxolREdL1P7YYtwQROABHsmtsmRwWagc/bsTdjFMGblhO
AGviKYuHIizT/qpbiIW11aJUUBZXjk1Hw5ZmxZSrfTYYuqoDl9RMDe7bwuHOku2vfFzC2c5+oSTM
H83d7zFGCUU6k19lses7zLHQEPpNY/HYOAj3R0Pz0NTiZdDR+1PpBDeL+7yWjBn6J/vO+VdB7HoT
Uo6p06CjuTMuxdWieoySuiqEUwuUM8lvlgpXypH4xrEYqQeK7TIWES+GLxdhaOJPZcKPpnk0RMty
1/ecE405UTI+13r7p5MGLlmD/SgmvHdmVIMPkxEfhTL80KzRl5710GODNgk4GGk5uRvXTH6aqRDb
2MEax2u/Ccc5ap15Nal9xd3ooTuCqPxm7KxXyBy/tZmDUi3fe7XXMUTSHrNaLpsa/SaEGXcj7pbB
uMjUp/330wDVh8LlQTTJbhyyb2kd/XW5eGhwObfqYl5bqa34GHU+zTo2gR59GNrl9EX74Wfc6rtc
4XL08k2ZTWYIsel28Ky/dYRzaCzdQz3m7yJHtdy1cA9TWtIcq9pin7wDinat0hPzkp5o3LmAJ1UR
h+jKh4wFj948fiu06bmUFGBuRrQwhvHZKXFHq8voOeqNl06KO80g2zJNnBHku8btH0Qqw424wv4x
cb4vzgo+LfcoNmxqszs6RnRj2L1zaA37uZ88uVUm9Vla3nVkJU9ZUoSWYm6a0rrJdO/7Ui0/sFu9
Nb3xvRTpdaQKZkfO/Dur2yGM5+W+KAz2XbZTl2qnRNWDzMQD19GzDprDL83pUOpLHApVf7MLh7qe
CDyUax2COo0xt6GBoJRWV3SxRYrluLYxYlpTGCiOYvyb4WbMv0kus6RvjTXeL7W885LuF114zS/G
6QaAACUN1jCOTO0giYsn2XfkMvZN5uA4GXeh0nnAjNxXFwI0YNgnb+2Qtzqt0cq1wyUrJr92nlq7
/N0aeqiL9pjImZbEQM+pNyjJUyY1XRxq2fgw9Sr9xVYEuZ1eAGJpKwTkdBYMYQREnYE+4CeR6SiF
Yj8gTHroY8/Yp3SA/yapfOonMhA7022Izql2PRfUkgmyefe1HOh7kwNfGLx/nn8Ts3XVgKduacB+
TqAqQhqJRbPFPaQztKfNaCVlTqif7Yvz7xVac/rEcLa0FfgOY/aU6Y93VdfStXUPlcrIeEsMyR9K
HXYcG4PhHF5aBq7aEIXjn16saxqFl6f9IldbUzf8x+0gJa/871wpE1IW/zvQtzaaIOv7+R/0zOzg
N0KocA6JNWGPI6dFNoGeyKm9MP8/40xhggymJ2AD5IKyfAIblTP1szp23kEpE2MMIPB6NxQB3Te1
KKbhvsag7L5h+P2mDx5OBZAcFs9fkLv97ho5tlQ2TQucO0QNwTlNpYICtGe+1olsXjQlwQJmcg1c
ja04pyjuliol8qgYdoWFKmgcfI1m+AxIWR8Geq4OQ38FZ398bYphiKbIG6bShjlvUzvGvyVOy18R
JRegmu7CcTmzSzVU2fk8fCYPcszH5UYh20lXkwjv8cS7nhMjIsHR8fG68FifIGkGyiJsBegn0I9Z
6uM6RpPMfadikimUJJ9iujyTqW8KpekymDZjZ/gW5jq/B65QLlQvyn99/Vo/I/CQRl+xkigeAAc5
3SMNdMU29tgjDrYBSAPT5uu1LNmAxNPDr5c6A0YBSISqF9QBMMSneirgG+JaLViKqVj17PaMEne9
1C2Mz2mIjCFyt4LCU9TNw7jge+HXfdn++fpn+Iz64XFdWAvQrnniU0XzpgepAGOY0kksxSbpretF
Tre4kFjNDhE048Iu+qQhw05lPdCN6CLr8DBPdq3GV6MPQ7BT8tID6KK1oVIi7+YNpR46E53cWnhb
YS/+EpnvUTp8i62ZfO4FaNm9NSjmJQXec98b6grBEOyvBvvo434r5kpaqVroB3eSDaCBuNqWshqC
SuT6hYc/c4QQ64OADerfwCzidKm4iWMTABZKZpbShIsmHXqgGeteCHTnrjYWcIH9Q3NaRcY/PhT+
6LXr9QY8PZ2Jf9gVDqZ8U5XX3R4947zBYrPQUv06bWsFlUQMjUukx3CSTqI/bi3rSzTVz7EKADJ/
ofmEbDR6qR9/nnZqMr1H6+aAuqe3m0QxPwNDN5k8a9oNFiDT49e7+vNHZT1wrSj+opH6SQKbbp+Z
RzWZcywYXivJOF+Byx/D1qjt7ddLfT5ALAUucEXsQnU9hdDS3lkUxR6cA7WCuJ8wOtkORb/8NHtS
8nxhxBQrVvX29aLn3udKLtYJHDzn6anFll3XpNs5Bytr810p9OlBTAZ9beyeQs3EuOO/rwcAy0Pp
hvjPgh+/31h7tGCB5hwKzXwsYq39a9Se+sY0FeOfuXWaC5HxzEtdadqrOClUT+CIH9drOZVYb7ru
we6S8aVNu0rd6WOuvHSek/xNskjLN7FmZ7uvH/Pcsqy5qvPBhNC8E2iy1dHVlbXmHHodP1+rlQ3H
pTFDVYyOj89Ec4ill2y+XvTzLWCtKRlqaC7GS5/gj1g7mwk1Gd9STULVgXowMW/czLpu+k7R3SL5
xQA0xj4Q9b4La599YNPVELdaZcVOL3UFve6xqlQH6SfigEcHKigUuzng1YMxZAsusZrEpQf+HAYZ
noHMRjrPw3vhNAvV6OaMBTX7XnLVZr4rtTywe6xgLmBoz65DaMcThDfsqmum8T95ZZSBYl7AD+5N
rRgANvZLZITMZy49zz9Jww9ptUFQg19l0c6CYHAa10WpLWoBwOeYtiA6/EgTWAlb+MM/xIocn705
1Tuol21dbAGZga2xZ4jbdISj7GBWZh1tVR3eSWAOUf2LFmr2lCYdAyrG9wVj2nzSbux+rv7iixj/
6I1yhGWkKfVPx1tGi9wSI3hjHvBHtOf8ubP68ZfXwl3a9EJRDHBcVIi+q+YJPc9piOx9xFRU/V7o
iWNsBNECfzH09JWAbLJ9j4ArtL7h5rMd4JvkMvIwl6kDG9OrNeCPGfVRtTJEHpRKrdykYphB/UQZ
7ToDGFto4/V3u0RonYMv5V9CYYkP3Y8eGCILSwe7aNzAdaed0+d5vBrH5j9yJdIAby0NNq5Jm3jg
t2Y3yQN4clJssK6YRWCWhYrca5yYL8Ielkd14IMySi4RjgBTCWSvIz33fFhb2rcxTqsbW1nqPhyj
BURi2ba0bqlOAVV9fXw/c9EME+6nB5rYci0V/ZGP28yIs8gwIX4eKsfqw36cjbBAhPbZFNnDoHY2
mBwis4EWAiBKN8Y2FczAf/8ZVBc1Z9iY2AqCA/n4M1T2YCiFW8ZHb6KBmI3NuO3waAkrtV9Cu8uG
rUj1dtPTEDwoc6G9NmncX/ghPt25uBpCUSN6UnB8PgUTrHUGwzTyZFItt83EDMao8uzJUZmpf/28
n0Lm+spVNP2hb4PlOVV7sGSUYDoOLT22IRC7jW1uEEIwaM3itFkCcLhqKivdZLWq7opljC486T8x
2I8H3tTWqKmBk3dUzTq5nlK6VEyLXOWQmw5Q7MTo8LlPxTcRx0eFiVETOvBnnkZd4K3dNLXRUEOU
HiBxo9beqqw3MdFS2hhYdyUADTlp5Pg0mRm1VE1KdhbNqD350LZthiFy1L+5Tme85pE29X5FyqZe
uG/PfDs2Dykp0nw6FhHrn/9PqBwkpjsaMeXQkrjfUHvM3zpjsHZNpc4XrpxPUZlvR77EkeG6Wz/g
x6XQeeogB47Rgfen7Me+EVdDg3HAhW90bhmsW//5eMCyPW2qyKgFQRfT3CEDy76ZaS4NhtNRU1xY
50y5CuubStyGH/ZZSa5K0r6ayY0OJCzxHrdTz0cQQDkOrpyvzXlB6D3NxCaTHqjUr0/Bp8vbMGEs
Oqh/A8xZvRc+vknLbXSr1/rsqLvTfJNEtM9zG6GjCOnRu7GsM1Qb5ks9lDNHD4oGLBzSEliCp7wq
4EI0VhUvPSpVFJUhYiT0RZqWKVxgDEuT7PXRAAe3yCz9qwKc6n0HlYzfXz/5uZgLb4u2HegHUszT
JkFdVaMOJzY5qo7g6EyWIp6TYaKz6Oplowf0lZGis5VU+2vrUYS2Fx1m9darh+G/ZsYGFhCIZWhI
CnF2Tok6kez6YpRlcoxMQHAAgpkdA2Q4WI3X3ZZtH18gA5/56DRfaBhCmIFqdpo8za0qI48c5hg1
MtvqTfkgFHSqZ4kAn5sn5a5WrfQCjfTsmkhNIvVGn+KTC8SYKLh5KF58rDNT83PPmrZM0iy0Zqv5
GihfdlWiuHAhxp9bFOnTf0UAZfnplaYDMsYMgulqa6rLb5Glyd/caphJjrYRvxv5MmPUJ5PiUtZ4
JhRygcHwQvoKwcZTbw21myRwYiT1QVBrSmiVbl6EdNjSGwkw9FL4+Fyps38QWEByAEMwCGprHPuf
yOt0JrqNQ8JjKro4YMyn7HImZxt3nZZFcT9seOlinyXuc+5171WDToA5MET4+kSdCZf4AiIMB8mV
jXx6oATq4YbbKgk2cEry2+picwt2ODp8vcrZcws2j6pubYEQnj8+7djNApufFP+8xASfjptk9+At
dbKplmUBvWa0f60EaEQh1AF6ZNJsBrPpL7RhPhXPvHIDTQt0F7i8oZ59/CEi0iGHrkhyZI42benM
YmwCiwdOBE5qz6Pnvnz91P/EZj+mC1Q5kHoh70Mkxpfm44JGG6tWGXXFEfw5uNcKVYmHWPTxHwwZ
85yBmDNfU+g6zm1la/Eu70GOz3oMxdjGUuAd0xNQfU6c2XivmTK2Qq123HGbwdC6NRZUDsImquZu
i1sls+2pTrG3+PoRPh9GMltynnVnuGue+/EJ1NYde2PEiwG9MSitrZEzBcOvD4Jy3t9aw5xcd0ac
OBduuM9nETqthfAl9aJHM/a0YZbXdlopRXGE3908VYjIBYkt+ttINS85nn4+AOiGUfX/6zag6nCy
FECHppyHLjtWixdfNe1cbZIkvdSXOrcKldeqlMMTfcqzcrWLiaRmeuw8Me9xK8GMtrIuCXWfW2Vt
sOIeCZnTPb0jemXE3I6q8xhVo3E1FCSeBXJOT1/vic/HyPrXXyNWOsSt0/RjVtK5HQ32hFu4yZXD
pHifqxZEYW1Wn4pWHy/swXObgXuWbJtDi8btyR7ss8lO9bJMj7Zetzt8cJVdpOAgo1ZOt/n60c5t
d84qlhP4cJJanSxlNnmLTauSHhcbUOvOHePqIeqm8Zumx8o/9Gjeb0p8Rabw64XPBMj1oJHXueqa
0p1WFii3NaAGuH3qwqYsLyQKKsDqTZiiBi8cC4CHTPX0+7Ls4SdmeXnhJZ+5j6iPOQV8T9xpP71l
twbHjyxkemy6nLZeOwnvth265GppHAU8+Kz+TLmzDtDEYzSFUSt1Q/QKvB8T0wxz9/Xr+JxsIqm0
Csog1Qxt91QNoVVQWaknRlz0CqKNmXcPTSOUzdxACRRtmsJzM5tNqlnVzaRGyYV74p8W7EncXv1n
6FnzMUizT7aBcPoqyaTiHpIu6rZpq+v4tbXYAVYzRlElYFs4t3nQxksWTFO1bKo8mQJ3SqrA1uQU
Om2Di+k0z7dRH4/gWsf2wuc6s1EZHK96LRhK0UE8iVql5/SNMQB5sEgkroasjfciG4p9jZlqoCI1
Bhq+US98lTMHHyIUJ54OLaufStOn8aTT55rcQ6Ma4nq2ctgm2ZgEtI7HAE/l8kJucuYh14SXc0GD
jRbbyUNGZm2DHWfyGNVefO1ZqRYuip5v3UR3tqObKCB4eL1fbz1jZZ2ffHxqOvAPJAv6Z7MDfHUg
UUovOmgyq++iZiy7EMojTf3WWqZrS6nsOegLWx9C8Pbxt0K4JtA1OlHMrrWF9GmRt7Rz+27FUgAo
B/Bk2kGcI/Psj500s20JYqh9NbtC/HEYv0E6BeBuATbO9JWna3j+mCzRuzpZ7ncVXrZf1x0zOswc
fXd2p5UdaMsLoW/d0yePjXMhGRruNiiXnpo3YwM7lDT94mOXR8O+lIY4TqJFUBt74PuvX/H5pSgp
yDrXvvdJHmYzQiDPU5QDWIt453rL/L0sp/hqdrvywtc8s4XWtIURDabbTDDcj/kLXrWJg3mVctCn
LAvHZkHHkW9zp3fdI24bdAYxYbhwNs8dE8IWDcHV6hdl0I9rgifMY4U7+tCMdPB3vWLYD+kI4Im5
cur5LvA098KSZy5+UCQriISKghmG8XHJJjdSVABp49QyBwtoyEm/mc0ovyQQeebLEYxRvQJ4gEjN
aRoPfLHvJ4iXh7l30bQkA+kA2ZXetapP84Wa4cwdYKzGnWjQsSspkT4+Uz1mDeP4SjkomjvRWIic
Ao2TQu3MsBtb48lusuJvCZ/sTaIkAm9mgNxy4VCc+ZQMx9fSiCk94s4n7xWn0M6T2kIBbOKFmNp0
VZCPXHx60i5g7faSPdTn9VZ94v93iYcn665//j9Fobd06VQKLuEBMkEo1arbeO7SbRxrqjYTJJ8L
TYWz63Hlc8/xjJ8qInNRjV5pNLKOUtEZuBNbGkuvbkni5o0GNvFCXv/5OPJ8eMhQcdogINz1z//3
+VBksFsb78xRTvBpkG7byWWcnz1P9I9Vzpig64z/rNJIYxpLWqBedBUcNDc/LsqQ0gFZmBVHW5HT
W1JFrd8vrrnNEgVy/Neh7dwLXa3/6GQygf70Qm1uwqaLJ9Zy+tc0db0bVFqhpLky3UmsQy/sT+3z
gWT+AKsRBMOKLjid42mJpzhGSYWJhUvxOiPj9irrHJKJJZT41tZzsn879wYg+5FalBs1WcqbOkGR
dgO7Pfkx9EtTBpWSdBPzgbi+diE0jBeS2zMvZQV5kTCAFKN/f3KS8XGrPR2+0DGvgGb3ebqEaMsi
gaIy64rGUTz+549A1saBXQeABOH1pf3PLkvsdl6gtOfHmmTG8TWDBiGyA3z8qRmVn5A6LirnrvfI
x9vTI1kkUAGUchDvOXnECtBZLhS+Q187IuQ6d8Ke38DntoveUwYvgZXG8cFzhf7n64f9HCZZeQW2
gQejq/5vZPG/D1sw7VT1oqQjquivXYmfp5ZPzv2UlEhvg0iWV6nRDzeiJZz4KhntJVO0z5cPq+Lf
QIxci7RTbfUFdxN4Qll5dJW82hm5kt/neCHv/vtzrsM2isC17X5aIOmRgNlqN8XR89pfrsavfHOY
u5eOTsK7N1kk4LaM7XuvmRZ1p3hVf2EXn3vM1SyJ+pppCTiLj7uqmJwYGsaAvfM8aL+0wkHDyhiy
/lINeuZIA+xb0WE0PnAXOwlXaP23WCRh+piXTr/TF69+LFvxYiwy+s95GLKdAAjxL8BLGNjNxyfK
IilKKMa4CTeqfoVQCd0mZJK6zVLG+dvXn0/Tz5wQnBxp6KztMBr4HxczZBSP2iyp4hdw6y15NSTc
qKtuUyruxxEdyP3AD3lD+EH2SHYCwsWcp4EXw4NwZZVdSC/OfU6Pvid4P5MJzulVm9ESstyIjuTk
dtnObLMOQoKTPnz92Oc+Jsknd/p6Rj/1PWvA8vQjRy5YBrX4T4jqbWRAddSKMro0hz0TZrGJswFY
AEiifD65XKmKirGkL8fd02B5quXVViw0thplaMK8hgjy9bOdeYNMDdfxt8rL+pQcTUVpqTETgmPi
6eKxT1vtCn/qS15D6099ElnpZdGaZmjIzjk99+Wi9lnHKO/YSGgbWcKcBQNWJwS9UgSWsTTvBCD9
wuY489lW+cB/nZBVGO1EmSweqIG82MuOCP/PqyCfZQZWV8V/LPTgL3nrnntCWi4Mkni6zx3ITJ+S
YtKN7NilKrxryDbfjRxAQ5ou5SbtMVWapujCrXFur/DdCNxIHhPQTh4Qcm0iKhxpjmNufLdSJbpe
urq8TYRe7KfG9P4r0p1xJXcTXfBV1Y7s7+Phnwsv0so5Wl3pRfYtBg0Bb6dqyyL8ekvSKTuzXUyQ
huuEHn/AU5ip07UOHXdmo8liK1rolcamTKNXq0PFChZKQCUvmsBt1OJa08k1N5mLiaeUMOtCEeE1
EELybVcsQ788R9Cl5t2cFO1trtbUGOmUpX8yMmSUdeaJ+3XAUeZXGxvKu0b5AbJTB7hjpE73DIy9
/q7lmjUEbamaZZjPXqZskGJF+StvbA/Wo7QsuOlWZUIwjRvlaaEB36Aq6BjSdzzABohcFfwzYg+9
GSRVjfYUqrXY7Y5ZVvShMhvL8zhU0x/YhuAG6txCB6GRVi79yoLK7wtRZ+0GR8n8ocj7bk8WROHm
jpH3bZJ9Aecq8vQSdnbvxIHtSvj5TVs6i89d7h0Vbt1fDeKO6/AtmezbChPePBj1ZL7pXb1xgjot
HNi1CGEqIRM9VE2msnfR9UWkxIIT1czLVWOsZqJGV3qHMZod5Iu8FhDKjJnqTbaYbqBmzUqxVLVu
a/QZ1PAOpwkYcH3mvGtJ1v+qjUJxA4EvugNhwRoeUnOclYA7Y3kTSsGYtzRt+Qiarqc5hD0gIgOy
e9GiCqaz4o7NM2WF8T3BWA6HvjK2qgBPRfljrtUWIWKw2IpfT9hIhl4Fg8evKF2+WzDIsmCcU+sX
sdP6P87Oa9duo+m2T0SAOdySK++tnbQVbwhZlphTsxmf/gzqBw68AhahD4YNG4bdi2SH6qpZY35w
FrsGzIjsh1RFgeJkef7JKiAAbrK8TiCbGLPioxVXd7Jvh3mbOBqlmXIaZuvYhG5m+KCrux3pgVAP
FKxnvuBT0wh6UnGMoTm5d7/iI2SmYCi6/rva9SoNpOh3n/oU/tZODGTBAy3HspWuwq7LA9Ns+y9V
MbS/zVwdtaAglcYBPloenA87az+MOpApmiljJkzaqvm406tQozs50YoGegkyLV+dtDbZS8bEMYaf
+aVXEvnszsrwDRGHjR2XNm6aPKdlPclqOvAHoj0YeqX+AtqpOoRAZX4ZqXTKoGuU9kEdaYj0NXs2
YWXaI0SzPp9f2GyhHjlyoKG7K/qapLJJcSKzbfHiRb36rRu0GjNxgzYQs2mLT2jU+OKanjZEIzos
p51dY3voQ0Bbkjaa4v3A/Rx/zCziIWisLgfIUlRUg9Lu6p9gJMo5CKUzfUb5Gw9B4Yb0yNGB5OR+
WibV16bTmuFtzsxxoo/MAhdL3399MHJn/Mm0AmroRIXza25xMt44pbCrh2qWNHF7ddm3PoX/4V8V
lNxbSh9uudcTlcbS2Yw6CFedmRxTiQ1DkMYjM044ddd8YcOQ/5pz431Mum5y/DTJPaildd5HfmRH
cfggsHP8MeK79I7EYci2failJkYfWvvN1NkgfOA044syGmP4Kk1UZ0E/FrW9NYYOOIesFFB3bVNM
ayLuW6chZwVQXbK+iy/3xe5tTnVkZVp6UkzhvqYNmsVgVsv6WyRskJb3t/CrwZajAkUNcHeuM2zj
54PxE+q2D8fiZMWKDgCxiSsFDJCp/Sb7VKrb+6NdHReMZlOg5djltLcuefK06kCPx6H6pFde4Yu6
iyI/jY1ur/QZcCryP0Fntfkmx3hlWxT4090f/yqGYnzOKiioSIHp6Lx4WsGKiEicc2/EZPjYShl/
Krho7e+PcnXaL6Pg3MMFnPrZlVLRUcICXVpdnIy8b/Z0+fabkb0PJtIoH6soSdd6K4xbX5ErIfE+
wy6i3/OvCDybiLoCcOxobf+4ZGCeoYLbP+cw7bAJKhWvfSh7b2gDi7404TuFZz1ixGmZ22o2itfW
jk2wGBwlC6Ow/wbmTEn3I7PjM6rW5EX281D4JHxiIwgHfOV8jYIVhJUpnj81cRE/AeApJPTBgYej
xv/dNpR4b49QOXI9RTszU1QvPDm+py6d5ltbtvFPux3a16nIvcf77//GV8ZMke9GrEWF7fIrWzq6
dbvnjo7L6aCSyFNcIzArANX3x7nx1l0NRteShlhqiRdX1Ih6VEUvd36KzWTckQoYN5WblF+yuuxW
pEHX9ULmFCo0wPlch1WywedfWLRuiZvREsVYOJTnim7v1Rgsbg4BcQvdraCvV4PJoNjMOOxAt7Mz
Rk8EtsPKy73x0PQJcCFfRLiLDfz5D2noJc1DzSpORVWKyBeqmGgcThrj+whnWqws2Ktgncf20LpS
GSKnxVs+H80ZTAUdUlKeSH5nGzxhQAfLhuAnya3AGtFL90a5lha+8Yiuyl11uWbR02JfPGKbdQh7
p7w8cfinADgJl2IkiY3PTuns7s+hWx+W0usiINAXqe3l+8QoEbtRrytOZdHR7R/BUHJncqYR23ZQ
ZgjFxwFiYpM6vgSWi5lPTw1QaARgK7/kxrsmqUVRGvI23UyX9UaQwxNmWHzZkKbpj+ncfYOzCyqi
Ae6iTikZNkn7Nq0Vuwl7Gvgq88CyGjkFYy8xD0iB84cCevihoLkDRwlEXI5WtSsz4ir1hy8Zs84l
X4Nd8lVz11AMNI3nGu+r9uoTcEPotrnsDlwv+q0+zdYmMQwv6EWTrdx2br0fTLXhzlMdYQ0s2/5/
Un9Npg8R5Yji1LjV+ORlXCxcL7SDUc3MnToV/efWqFe2mBtHCSlOElQat6trFW/B4a+ofUOSQWAG
FI+NmgZz09efvKZS32eh0T+zMg2Wu+hZBoAXTPaesgHKYVLqy2v4z2P2pinbUDXyU2eNgWc3wABT
G79UKeWXtIF9SR7ehNsbDZtJYaIKAU37/m/44+V37zdc1BHt0sxoQNJBbEYifsG5jbYG24njI68i
gsQYmsUeG1D1lcao6glWrPGs6fgR77LZNjMSwm4JR0ENy58mZj9vXWWVho8Ybcx/6RmwvO04DK4Z
zDT//KjEYLq0nRbVz7HKnUMSeeZb0Weuym2t119aJTI0X0sgwm3ZNIQJ/UXvnWAuvOZXKbtQBpU+
1g86DIzkdZ7K9OSVQ2GeenjjxfcqblFxgGjEKLUpPCrTXAQ+cFHM7T1SLvHsRiFMsNBgX/f7rMQF
uEUPcDSbMP8uYfTi4Z4rbRXoXVd+7y0AVpApFtQxlTLp+R6kE6CtsopjWCGZ+t20JopZ2WBGby1u
RNuVT3NjdixMd/KKNoXPy71RYVVnphmRLiVY8zEsKA9mYw47x2r79/tD3VrpFjkFijsYMeOpez4R
ZZ/1qD309KSOzRyk6D12adF6mq+GmXakD7vZl23zaMaNXDGauHUAcPc3luQeC+EyAnfHcAAaRD4q
Ebp9cPIkmgI1NlyqkWa21oh9a4kTg9u4WrKxkKw9f0w9NzIvUSmf6CGIiygBjyW8/N92kMWu4/r1
5f5bvfVshBKcpa6hoZFb/v1/lrejzQkdj0N2cuj/fpNhrlDK6PWNEHa8smHeHIptixhYxQngspxb
yhG/+ZAnW6wqDthj5O9dL7XAzNaIC7dG4pkWN0lipKuE1zhyu0lERFWmd4fHxhldPxod99BHol85
f64z60t+ecEncD9bfJcvvhfwKuFO+Igdq3CB2sCKDMWY7XJpP+AG4j5Bsqp3Ckmt99Dp2w9VOlhB
Xlse9M3OW4ke/jienG2Uy49ZtNsUsQl4L8/s2C07vSMvfCKGyp6jwRj/iVDbfDFKZyr2ZusCCE3m
0hhIaAi72UaVaWpIZCQYuCIz4L/nuQuRguiK1sskqd0nq/TMn7np5uSYQ8H5H3fgsmcHkiDgYjIE
m6q1pOpnil38o2V0kz2KtptBSaEN04g7leyzAl6AVFvaxc+zFTlsbObshNs2zEBdlnUZfiBNAcU6
T6NoU7SjBhNtSfCRqNHL97xOkyfQ46OxgVGk/aw1TaqgGsFb4mnbzNQzon4U/FxHsQKlUPh9kdfh
L9FFZoj7Yq7kxc4YXTcMMgFGwZ9xHygCdvuFEA+diFaKSPceUaXBvbu/vq4770nvoUJedAWLpOCy
/NqXYoR6g4p/loBTq05/1idlX2hdkNbKZrTGX2FvfS9IwGGoBrWWzqcH6VSg09Pu3Wm9w/3foy/z
8WKKWIumgxKFDVjxMhlMO2whWto0TlZZPmU96gaiJU6KPWaWHzwY8b495E/oBDaQdIrAkvE2hMsN
yJW3ZNuPMk/e8AiD6KXCkasN+SgwLmjFrC0N38BMcrXZmp449GYVQ0gvfdcpPtpm9Pn+g1zLBHmx
iG3wE12YEVfXOohaaW45eXRyZ/1zXhoPkUku1aw1BF4dVi3IAWOr+ZYOLlqHqRpeGmEeIwJdP6Fq
4lSSQEazA6NY0zTf/OT0Prm2y0aOivLickYTplPbsJ3pTSc08BuzU9rfUd5AVYhr/hOfzkVoSEMu
omrn1kP5UZO21x1SekA/gnSb3ABmsoHuE0QkZHWVS97KtLw6ZRAq401G6WjpZ9Ev78TDqEA4IjV/
TEfXSbZmXmdPpMNnufN6EcMHb/qVcue1xnbZm2hUpHeew5sOovOTRgcT6yDojE5DQqgwLv5kiWvt
ahljo6TKV72N06BKudLRZPhPRdVk5fy5lmswYxBs0i3JXYGUzMVFjgr+0LhNSsOwaf1qtPjVKKan
Sa3fCxF/mDPRBbpwDkNk7cGyHw1zBMvs6adaI59hsEY9d+0XXcU0/CIqnRwf7Nf0gVy8E80NpRnN
tLFlaUXPYtyrw6NdcFT5Jsh9BARe6J0sEQOFA4oOW80S1tNMpkkDAubk3xMxpZBZ0tl60HvXGZYM
baWfHHvm8thIHTcUOZFjXVl6V3cCfrZLmoN3SDsJt5/zT4kybMgKELzYMML0jMNN743ohM1NnEK6
qmWfb51B/QUj09jlyWQd749/Y/JyE3cWXgAwBvVSJ15kijAjqVMFkLI8jKbR6D4+t/1nqbBgOObq
Yi3xcDXkIkKz0fo4JLnAp1yESZ2e1jNt+/bRs4YftmJMJyvsQ7xGBvmqGeVaJe06DeCg1GF/Zl8j
j3dVuXaEAFxVaNZxbjigoEN35udosR2jeqRbP11ERQrtdkU2+M1EDnwbceR+HkbRiV1HJ9WqKPtW
nEOPCcvHIM1DOu0i/E6MaWYT5ZvXg0NMygla2hujL9PXeZ564UPQWRITOperQ5Fo6ovKlfhrPCYe
aGLQFvo2cqCibYRnyTkwygSoJVJM53PtivK1qFObO91gzJ/hMPdiUyr1+G+nddm06UXllAc6rU3I
8hKaFqcnNSlfrUS37zy4zPsKTfEPGoBVvIeVwR2CUIlGGp0Gj62msTp8hmSntelb0mUzeLmZBnYQ
gXb0HlVjl+wKr1R02oI1+U7vbfagRj33xjpEo+GPg2hf+7gyulMrVCymFK2BUjukJkTIsJ7sgy77
ERm4nhTJDg2yVDeJN9riEdJQWr/gDjt8hqsX/ZgLzDBi8KtDYIyl9xvVZmPgZAFzfWnwxuRbaiUm
Ugh6vP3k1MjdE6vzKEKE0/wuclv5WWrDWG3iVqTTYcT955AW9OltdUUrnkLBJSGoww5TN7VIBjDc
/QzwJsyEVm56a4QtnWTW8M/cCQIqzNyxvRo9eZzMNix9jNZGa4fJcPRELjf7pudZEvrR0DH/Ciqh
xXZuFLqgssIev5XoYfQgm5vG8omKyTwCCUpPkAuGkqc3lGEDwdajK6XWXZpRdaf7olaLv4U6ZHnh
qyS1Ur/ISTEF+jSO9UaXqNR8b/Z0/t7r2g+uWpszpFBsJhY/jPT9/iZiXsVByw6GAgegByly4yKn
YNHbkPdyMBc+oPZlMlOPjnCjaf9aF8K9mPXLWWuiX+IEPN8rZ5Lo6qxjmCco7wdQkDHmXrYO7N1H
hOZj9Xb/ua7uPkt6VKXLCeUVu7N1sU5JPVCJkCa9CVVXvmeZxafVUs/aRrEnt38/FoOxRUEOs4Bw
nD+bnpq1Q3keEm4VTk8jxb5HU51CD0syGyjn3w+27IY0BZBiv4LTeLUSK0kNr27gFvM6Ugr/AnNj
dsAs1lxo7g92dTDzFikZkP3kZoeY8eKEE3UohV0PLppB9C9HUzdpMEDnZh+yOUm/G8iiQn9i1yCI
MUVzuD/6nwP0LEhneKJ0Lg42jlp0AJ+/WGVKhUNB3D0WOdiJ7aC4XKiQDMRfjVrqzcaM3DjeuMAt
eAdK6ewVt0DSOymijrZIa8LtCMrxN4Y6KTxFN7RftGhqR18LZZxjmVKIX/d/8dVq4gfTE89ENx2O
x0voi1sS0o5D5B0z262esEluv3mZWa58lVtzm9NwqU5SNSQGOH8tYTGWppfb7nHypppeAg33Fors
koues2b/fGsGIM+j63tJxSATOx+rLzUliq3JxTEsU3/RBx2+V6Yw36XVUWI3iJJB5k8Q0hY/gL/u
wORCQ7sigTl9cChp9PPBRYO2JJ8gtcqULpCgnaLMCTryj9guWIm+WjC88fno8qGJlL3qxmbYN1rk
CG9wjgoKxAddcKv+hwS+/VKmg0qloVEj0Ohq2B1UTYb2JjTJf/lNS260R0pSkGGv8UiFe2u3tlrh
oCjKUQl0xVIPwm573DRIl6uPJrnyI7hR+DgQWOV7AngZ0YRQyN0l0sObxLbwW4K3IZ86SPVHYc1O
Qhast2tOQZsIN4Ry/K4SitScKlbxqSnaQgtKlZbV7f05fSPmYw0CwiLTvoR9F9cF2JN1Mdild7Td
2cW8eSq2xCDaw2zMRsDNvNz/D+Px2Q0apa1F2Hf+0WGrmKEFxfUoHDgkfunkQ3SqPYPDFd2dsP2q
yUiw3x/06ssvOU0wTS4gDfaaKwl7Su3XK+hdmW2n/KEg7AWMm2cEZ38/Ds0cZKUWmNlV2iFTSyzO
Wgf+SNRomzDs8+dS75OVm8HVBsHTUKZD7Em0viTkzl+hjlinpANXOcqhJifsKvIBd2zbd2xcxe8/
0PUtn7F4GBYqcboOSux8rDrpc1gyHA5xGFlvCRoHOsUwWB986QACPQobmj951BEHIDbjLn2sI6jP
hdZGn1wQ8v1OQ1KxyGmI5ZSOVoA6uP8Tb7wNqrKE7JwU9P5f9gt1XhlmsoQ2PWuROJXmFO9l5crH
ZlT6lRPr5lBUZZm5XJE4Yc5fhgaxNh2KMjrhflk8kfLEYiBWwr2L9dTKi1/OvrOzEbqiRRoekIDj
skUuG/d/Mtaiz7EsHDuaymip2I1WD4TenPWTINm3JRQtNjlI778tASwf26Bhjlwv4JfLqGqeYOmW
nk4kIHDq8RVqPRP3gJfe5az966+2kK1IlSAlWHp1zp+Py63kar1sO2GCCXkeKY9Gi12cUoIZuz/U
jcVPfndZ/TQG8S4vwowCy4NQywfvqBo9iKMpr4Fcl0ANhv/hmSgkW7AEaOu9atAQQ+i2pZuGxylz
4gfD60Juchh45nEfrwgSrs5thEsg4dgAFjokH+389cW9pUJlz0I8djLjMR706tFD9rit81Qhw6rk
OLIVXYDsEI+q+6/zOsXF1CRcQJGBxh4Z7MXYTjvGmas4Clw/ezx1Xl1vW42U9lAVzcuoKQUmXAlp
7KyuQwSJqTMcekcav+7/jJsLxKVXAk0Tu5N5oS7WnZqoP2YTHFGIbCuMQcCci3/7TqiHTp+MU9FP
zaf7Yy6T8mpR/mfMi0QWd7oRAzIMntUsa76Grei3LhtbhqiLVoL7Y918Pj4vq0TXroUJojVrDFHw
ECrLedhpSaxucjxDYBDNSJlyMfiGkYX7+4PeekAypoS4S1uIfnnVSRPFi0ODnBPgXgwIRnRU1A+G
ZwSX6soMvs5TMo3+D8TM5cMj63I+hY0BaY/RSvJb+WAfe4XNWykMzOwGw+sxo+2Xsr9MI+Orqkqk
oeiJ4ZuogyoepsIodqTLXzBT/YgOaXhL3CJemec33wU5Y1LcCwX7cportlnEqRJyllt4CII/oeTt
zNVnY47+Ppe+vIul+5x8NYHRZaqxUeYssuocSbgVzkf0W+F+pAbkgnjaKKhbgf6F6lbvxPdONNYG
wZv7JKhB+qUQpI4sMoEogtrX+7Ph1hT8AygAKsZl5JKQ4M1F7xnozo+4G2HkqdhvtZ2EO0PQZhJb
EdUpGa01fNzY2MgCIVsgSiOLfpm9RnM31sqkKkc4CNGWZO/iORQlD5QIKEdDQ//d5rjemJkQf92n
ymFELgEGN8cuQNrz+ejU7ViMHhtKq4zNYeqNGX2LnmzrOYL7Vw/qygK/Crz55kTBaC4XFd0VB6Sp
29Kh6Tg+iTYtvubIr96yHvOQIEce3fq0TsKrvv9Bb5yEXPJhXaCZVDW6Ms4fEZRbNpL5i05pLMNp
65ldHm49rVsj+t6YODTT6BoodyqCV0unHF1cOuuRolUh9U+Os5R6sOVGf9+IkxZiSaR1dbHycLfO
pbNRl6f/T8hkNVHRdVBMT5iH688YBsnAUePitZsiDRsssNveaKCghg/rbBtF/AIG9T9cNEin0KW5
cOOudQ0xDVLMIi06ZbndTr6qcjYNaWJ/vf8hb8wd+o05GEgQcKm53C/6zimEKRhGDClWcy5K7k3d
1XigiqHddLrmrgx4Y+ag/YJYA6tkCRAvF4diKdNswCFFYdZ+aKc4esbiaa3k8acb8OKAhaeIEIs/
uKJbFwdsLBExZ7pKTTHWRIymdtB+GlgbY05YxbT0gqkSn2wayUs/SdPsX0fL9cfeGOh4K3TwtouB
BrnxuJP+EJnKHr8FzFQHDo0wkGo0AR7D9DKGomvVMSY0c6vBd6V9YmPPBv7yRql8Fl2qYUeNN1WT
4zZaCspLWNOZX3PVzL/FmUr/QLRcNTyVvlhfknQ12aTtVd349Tunjk58DFYC5ukVIQbvjFDHOTM+
zci1P+uZpnW7qKe2uBL1/7nDXb11mvpAfsOSuFquhZZNfUjq59hNCLj3MhwA3rJn0dE8WWUzocGs
reGxc7js7E0rWWiX2Ajh+qKFDlq4Ph+/9LrW0N2RCmNeiUmuNxNeAOpMVMCUpsgcnC/rNkyr0VAg
qiWuHT7i5tbsMcZo3kbPsX0F89HAS41ipY574/AnO6FSdEfKfu1cAG49D9GnkqUwFe0weJjl+V3e
Zw/46unv9xfzzbE4bxYiE7qvyzQo5ehQMSxeP5F0dxrCWHtKmz49ePRErGQOrqcUF1diZVLnbE8g
ds7fpcVVedDouDriHDntpJ2zCLw5WXmg5Ytcziey1wtRYymiXe5OU20PM10p4VFpkuo5j9omUGVS
fxG9AnsmLusNBZloca+ffEWVa/0O1xMGCzh0bBw8kFOvys3SyXq36OELYnSh+Ebi/tM0OMDPhrNJ
soRefexIN/c/4XXdkE5AYPlLzsexyd0vv+k/Z49Wq1Y0qWxcZm7PBx1sAOpEqINKgfakMHR8OMFY
0aA4AELXMakcsapP0k+hXmZv93/L9XRi2/jDe0fGxzl0sV6o0lnosNr4NPb6R0RPyndknpZPd82a
2OH6RZNLY13CJ1/Ou8vUYVn2vRH1UXKynEqlBkaVQivKagPfnmazBve6sEWVef/xro8+QuQFy0ri
C7bl1eSSTW7UGUqjbsIvr62F3Nqj/KzXs9ikljeuXVOWI+d8Mi8XItAXTGWqwpeCjsiak4wPmJwy
V1eeLL2bD0LPvC2xWh60aZdu8ftp4CWa7RPMB2Wj2DjxiQIT7b9/cJpbOYERaQLjuFi7edIPXUP5
9ZRCqD1V5aztIwpW4Bca15dYQK/0096aR5QhaL2A2oIqVD+f0mWGWNhuzfiUyearqVfaa44gIcCU
sFmJvG+NtERuhIr8cdWOJTTP7gwcPE9oQpSt2jbdHs2SSf5QrKkzrzdAngZnAFLARE1X0kERzXVf
9SDwNLOvfskIXaUfY266Joi7tTRoClj2oQUKdXmRltxwinyk81/O8XAwS1qeUwKPR1JBDY6POBrT
dN59vD9Dbg7KlyL6ZNQr5Y+bD3ktUyM+eVBhtrMt66CLHTXwlLl8AG0md+mc2CtHyq31yPzQWCKo
rKxLcuI8QhT0eg9a8jjYzxmNg4XfqBMVkXLm3mo62cq8vPEJtaUdiD599BRXDN2kdMJ0EFV0KhRZ
nnCPFjuk8n8tUP5TVqb5YKkyE3wsc/Y/G7rbzWJwyD7Qnb84OjuFNNID+/hAWh/0ekpqzcralXd5
YyFQi+XrLZlKqnLLu/7PoGVeTa0WI/ZzRPwLtUbxI6kWdSJC+r+Ob6j3sLoXisMNFKSwlTadiIFP
epnbu350hw8qVSrYd621ci/7U9G52EHZQzglaLOxjCsHC0hlSTR7CUhcPW/xAPEmXD9Gxca/sh+9
HjmX06dvLnRP3Dvb6GMymOI3LsXgCTjH1X+moXJ/VdWcvie8u8YPxzjEvbqN6TUWjvaR0Hn+rlSL
VJduauPfOq7pHChMB6NrOiNsua8spCPBYGu58lMLE8/ZmJzmHeKNRaWidhRbEfRnxU9BU0SXtyMN
8lCp8TyjQaXblbAPRSB6QIEB+vKo9jGDiK1A9nU5+2NSph64zGj4LGKz2fVqLwmc1Wx+KFwN38b7
i/xG3gweBpgKnI7wzuJsOp8kRLxp346UbPMsk8a25BkmGgXoC96MIH6tJTsGHzUPG1X6NDeP2LWG
hCcH1a2nXZ16CIcxwLV/9yAwH106HugBb4tkTYh4g0y8JHKWFMdydbxK5fTOGM5uBhOrhVn+DYZO
s1fSPFPpSamnf7UBxAG3tAL397JQwjSgHGL8MnupPCpzYz/A1KL9K2pj459IzZLRBwOPC6g7F3jV
OrryT986ufYV/+LOxcDTKNfu8tdh7KJPIMe9ULTNq4RQl1rWPOVJcRJgLl+sGgDJnHjF5IeKghbO
yRILG4VwqLDODKVd0qHSibWi9Y2sBjGHhnqHpjxKMpe3g7yO0sJdtLyYtCV77LVaJNXSplWuSQKq
fvoxM1o1MIQ6bzSBZWqL9cvKbnG95S65BoS+wHGIuC5Ttd5Y5g7kruyUyKGKcB0uUSsx+cYf9+f2
zXGWbUJnWnM7udz/eqTxpgrhKgJgcJqMzHzWBvKd90e5PrF4GndxMFPpM+egPF9A1PC6rMugPGlR
OASebPp93WnS94xC7hyMYFbu19di9CWTCSISHiN5ZCpR5wOSyRdFrmNBnitpJzYRhS82jKUatdFH
TMf92XTEQ643WXnMItX4qg2eMW7SIVWPXSWWKqOuKti/hPrQPtFJrMLGVmj795260MwA8EP9o1BU
5bG3vJKFohclVtVl8jOU6nzSpiF1cT2d5SNZivnjpMriRUajM6+82OvcLdd0Lj/0C6I/Btd1/pwO
fUqYmMe063rJ8EHaqfFiu63+1bFj+6UYnOyXwmlNzX9O//5iu2QIlqKYRp6Al30+dGv3ijPFCv1E
Yq6f4hr5c9RNzUroceMB/w8upS+Yv6uMTI6TEVxyPmRVutNngXJ403q64tKCOShyy0wKw83QDBrf
J23X6GTX4R2aoyV9S3iwiFQvQpIKu5QCa4L0lFlaZxzjPqLWNwHIeCm7aKr2CVaQNJOIaK0OcGNZ
Ll6VcKPp2L3WAPTwPkMQFCC/h5bDI8wRtAR5gixuJVS49YQLjoyYi44HAqDzr0gCd7bHguhcgA15
6/Pqd6iPHQsG05sSxdVoQdC6vxncEDj86bXGfo6rFeCgi7c64QIxZ55gzCbJdhgdqUdzpCsxtjJ1
k7VuHpSDJUAwT/O2Fw9KXG1aXffRPvxW9CH8VFhADu7/puswkJ+E4JBcKy/jCuTumLzterSAgWqR
TpMaljzpru3p6kQaP0drwMwbsxo1AxfcpXCN7PBi7RSkjERiukTwef6hoCC01Slz7kRXtP7k1tEH
7tiwUSzzcP8xb5yvjEuHHPEBf72cz0VkYNXpccEk0Hb3uIape3pR1SDtnAxyTOQFEZ5WhDbUlqtR
/fv6Hm8Z6BdQDnRIVwjdChCSko85ZjMS9H8pFO25q63fqd46K9/zxoFDwmdpjKIFglV0Ma3t3h6N
pJvSkyaHcI/eKd3WXqEe0rmptoas1/w2bo5HDymGx0AayAadL6M4B1dum4C37Cbxnoo2+o7ImhII
vJEXM1rlhN/aHpAh/P/hLhIFUjSA51z2JaOP5JfGXkyKoVcd78+W61lKhgmRD3/+MYq8eKiMO59H
6zfATcPBh9JUCnPwsUBTO2ZNo712Y652vmjD6Eveedh83x/++iEZnsObrZdojN3i/J265Llw5bKz
k6H2nXXMQleHke319toeeL0qGGhJ+fPhlu6li9XYxTGuuYQ+JyJqimUjO5PS4Aa9VBuCvCWDzAac
6VQ5rPAxa0W2MllvVAOWH0DGh2MUYcVlqad2qEW38C1ORdnXu8KOo42Di+Jem3SxMUj7+5FauT7g
0Xbn5h0WI3U6HBc2OSZ70gpCNva/36QJgv/4JVBT5Np/uYJiRVPjvmKKhdbk+KLHU/eDEhqeuy8j
uz3Rv+e+dYqlPRn9Y0psslWMXr50XmZ9a+xZ38pRvOFXaK9kXK53an6XsbgWMTmuO5vcfiiFPqfp
adKH2Q56fRx/GFx5fpWaXr7en4G3FgDrGc9SdAIErxcLgB43R03iLD1Zg8yjrdVF2muWdZE80DKR
PgyzK+ytGs4GBREzVd/uj35r/i8nJAEAgQDtt+fz35r7ocfmjyfNLFNsJ1pLTdRGbrSaLuB/dJ4t
oN0JdA+leELIqwzdONJoIyCpnwYVOzBsKtvo3cskOKj7D3TzdRKhoet3Ftj4xblfdnZYRVKwKaeq
e0xBWgnfC/uetpOmqgA8hPJfYzQp+1RJt7KZLC/r8hn/YDTJYrLQLl/mIOtqjFsAgnOBM3wNad/v
nanc0F0S+65RAXaru+F/GRRPPzS3BmmDy1NBjVEEdLUen+wcPlsD0ffkaVX3Gof1M34b1YNaDT/u
v+Nby2OR+ZKBWYhQl2KOxsFmqE5sTni3FGAmCzB+WLA/aEm4Rqm+NRQpsyXdSrMLiqLz+Wm2VWLZ
GWoK+pgibL4j4yiA+R3aMu5X7nM3r+RIFgGI0c1IYvxiN4LLbmYldnQnvYnRUqShPCpe4R60uXv3
4pLu7OWfKFw2HzAfRTpbV+2KM9ytUwIRMOo33ioH4sVPyORgpGpF1rVs+8I89LQ5P5u1O5R7Gr1j
66F2wmo45o4wJr8pzbHxy8ZbrbTdeOkLO4cs7AI8uLqRRPNkmyLj+wIh7z40Be3JSgEpsUl7bXt/
Kt3Yf0hUsvnoINaR+y3L+T+pUdXroiqZIRZbQlrvo6RQ4FKLXRnlxqZAaYACEwlftoXLmzpIVvBa
fN2TacfuJxgj7rYvSjNQIzq4UJcg2tdz+dC1qybmN54P8TK1NNqGace4lDNWGfDcfOLaig9dIjYt
OafuqY+ctFyZvTe+GQMRxSw8k8Xi8PxFGlU7dDlUmZOnmN1vtaFpzjYr99kdx+/3P9mtkTD74I1x
YgOquDgyuiYMk5oWqVNma+VRS8PhUEBM25nrVjX6En5d7qjoYCwyzKiKKQ6eP5VaRhIjNNZDVsNN
2aRh1pcqOAzRZTthl+kXWx10Gy06zo57yVYoDiJTqtMgCWqSzH4AjgiH0/ziaYr7fZykEgWpufAW
+cn1L3OIHToxFAKfzVBk1iMdm2q5b+hgdVYKjjfOBm5EZDGYCXSdXa7sLs3xlp6Y6LOVQor18tj7
kLhh6gZkqI0XrY7iF0Acco2BfPW1lpIK4huaQWDIsazP36B0ut6MYhuvQCN09vlYNocyrsVJDsma
zOdqrjMU6TAOdwJNzAkvhoLeNhpAdCipVpXxG0jn4ALRnZI1l0fyo5fTYhkJvsyyO2EKYV4kFGtj
qgwP0+cTXbD5gwqATwk6PBW+x9A2MwLZ0HombYVYGcEagCdgrsNG5T28oe6Wx6h289diIAsc6GEK
0RVyp3HUiThfp6ywHs0kzr+lcaKFhL5tI3waXocPZRR5GzMcumfahGmKBf9IzkB21SuMItiAIB7N
T8BMp7exSsVB0nl11KJkgC9Y1WgGqiaeyg+5VJUOoZJZfSYgA5ieFLr5o3Ea9ZeUVfoQRnFhBFmM
KitocX456jYNdPwHrfZQWFGZIl+KVFBli5JftUW/a1tN1JvexPFv64ReqR+gmUgj8Doxqxu2bKvb
jHpEPrKSeuItWNbC9bNsyh66WqjRNtbx7w7E1ClfxZjQ0mQW9O64Eu8ybDPdvexkVW/cyeOO4Bip
+VErkwlWRubkj8r/o+w8llxHzm77RIiAN1MYmvJ16riqCeJYIJFAIhMeePq7qNmvVkhxNVV3s0iC
mZ/Ze20ywtc0bONkYB0hrTezN1ja6hIEg3PEuG8rbwGsoao++ibq+fge9mv5yXKO8HcQDfMf4XY7
qE7fivid6ukotqPqqsKyG0G4xAq/LjvWaHhym259LvvNfxxYlHREZB0eW2tuDH2JjAq6S4KPGp9Z
bSYn3009cTeyW/cowbxt4ffehdblQBrZXEKrjJ5Ik3f386CX7ZcXrmGFx1q2f4Mt7n6sY199mkUt
7kFLHK+zI7ya9HQ3OgOvDQIgaUvroNje4CZbo6X+7FiMkxwSLsbufWqDd2/fj8fWNKir1NgC51Tw
vHwEa/M92YTmS+C27ouN/Mm+L8umDsBiHYyq6o3lWTv2I+vyir1BMQdCGhT4Wz+njVwmtwBcjCAr
dvT+V3SyfbPLdvhffPt/DBr4eVE737bNePjZmP7fM8Pd2WJKO6qBk8QevJvVs++3Q0Wvpk++zohG
8v9+o/xTZkO1xVTjJntk0vuP+9nHI1/ydQAbO/B5BlFlP1QlMlmkytWrM4Yu++BAXZIDOPW/dEdN
E/ze/M1Nm676X0nd/6jBbn8Mlw4zw5uO/d/HOp5pSgg/wO/DuutzeGbbaZq96sFqQ+aHIxtM84xm
bGhyWwzrkUXRNv7/Xhb8CYwkMKTyP9Ym/1YGqnkmEo2Y6LtJDfupA5SMGMYS56QGveS003e35ez6
71/CP/d6vChfOW/YZ3v8DwcfBlgv3Gj/79b1A0D139WUMvWt4eSorCq9LKibERTbjJdf9ZnXVp8C
IZJzM78GPjmiuCLrsvfPEEHWAtfOcqFKsJ/MZJf/o0j+5yiDvxS1GxcpjBrutX+rCrBqGcgejbxD
wi/P/iDklaNGFfO0HVfXhc1izPDH76sPR7YyI9cuOrneOhbj7tvnkFCv83//7Jx/FJj8RQD42T6x
EueX829fGNN7PYYjSQO1Wm2R74w/vyzewI4ERvAvYt6mKoXjoMyXwXT1cTKDO3xjoRBUqfRiRTwg
gIek8Cl4PghW6t+ZlQEWj4wjrTRpxcHhvdV7/T96x/9wY7sUxLAE0OUi7P63Ui6qG2alniBvfK3a
J6/S5nOv+ujy3z+d//Th3GhNhLbxUPNM/9/jBD/cNDZTDYFuG2Ret/Wa+q0rC6+JRcYUR97jogA/
LpzN+vLfX/o/vUFGs7eUEs4yaqD/+9KitRQJYOCnD+GuBcbUKisxw1//+6vQKvyHI/Pm2woosFCx
Of+uK5kHKLaRwUK+2SSKFbrvm+BxPTbnNPV4JoF2WU6xrg54snXudbpaRsepULu6ErZTPU27b6LL
LlzSO+11aHPVNs5ZetF+UkkiT0Z46rrpjUhJd/U/TasrCRXsTPvT0tb8LqQ1frWPPvxUAqRQPzqJ
YY1AobKBZ9+E+rsVJOajE0Nc4XbZuncim9VTw1GMjJrjBjxk64/dvV9XGE9InJ3iLA62wCJ+Sjgv
hw1zuay19bKXM1mFWO8gsI/kMqVJ0zmfxrDdPs8TGtB0Plznjpjf3odgXnZwSeImOrGvbLZ0LN3j
YWDrUCA7lx+y76IvjZzK4KKWsv90oAh/CSeneTaT598xeas/hRgozto1GGLZ3oQ/dNNbdUZyZPlJ
CnIGwyCxHv19CK+BXm9wtKgsL7jS7MzBVrmdcMCoOdX75A2fErcDN5zUnv0pJKL1vW0EYAJGHOOY
05HXgrmnL/s3f3K76LldnUiex4OhxsnlrRWe8NbnoSptldu7tpsUpI6lP7oq6fdM100L9w0xgcue
tgZ82zvJ+DaTRHeK+2b8sxhgxvu8Hz0cA6VfxWzLz7rnbs0G0SH1iyNl0BoE2+IXm6f24G2JK71m
fkVOdOFRnKxvOlTWz745Fv3Z8o6ySxs8z33W+gnCBT7Nbi7aGTB9ITHz/Nwd8ALZpmtisZM19lIA
Cwtf5uwOb4wEx/Vx9oGiPNBBhfbvhLgppbC8WbxeWsZbEjZXtyceT1EmO/+ifYYdDB8iQdiqqxkC
y5NEqbve5ApiuPTdUjnnKSJqAGux+aXhqXwkfhm/mcAispoYvPqTCHoH+4aJZXG0sQ4yE8UVaT5L
st+x/QS45lSh1abuiNsktdZmubPIC15o1d094IlX8Zr2jZKPenSWMiWrbLi2+AFE6s+2+dDjXNbp
4M76WU2HsFOrl/M7pwuid8ezpjuY1uMHqkf9Re12KDNXzGGxJxWIv35BG57ywzm2Ym9W77nzh+D7
Ma1xS/LjLGtSAXaxpy6RXdc6KevffkVIZIbJHw7NUBP18Bk3+vCm9OC92a48qsfJXeRlr0v51PVW
9XUYJ2dMhzUI+2zrQqOzmsCvz9GymHs9Jt1bsORGTvJdxVN3YY/YyrOL4M/KvWSq3wk5cHN/r8ov
yeJGd7VrY3SQpfLvDqOce6MruZ5Lkj1OQAb1pZtm/ydRTWJ6we7QwOIs683LdjiPj6Nqp1fLBh2T
8sL6o19bE1LTWu5fz+56Zm3q+N5Ne83qsG/yynfr81IewRev1PGpDan3J2KZMPZyh9GbGyJEdm/O
cKZqKOWqxdjnmyJWjjm1gL2e4psizQEzntquafOhk9V3sYxfh0FPNyKp0xd1smyKPqoD11BOX+NY
TAWy6jIdd3qbhWirdNNTe2pJVP2EMIwtm9O7mZmO9U7te5klNvHiyRzeA1tpinjTDvQJBYutnJPm
Vx2IpeihrujT4tvTZyT5eEMMCXe5OzjOjfi1XrFn48GTRp0wkNiXG7yhIc8h2lJmDBPUn8AEEHSP
9nZhiUhcel3jjN3CEmjNpvgFreiIyATpE/uq/YV/zCWClQgMAEeXYb4tWnYnXP1ijbfw7qYOIk3Q
TshYGZYvdQPJFCtz6aQhbL35oo/VN9m6TPHLIbxjT/2IYOfcjpHPgKZuX+p2R7sYdzRN6TwzPqRc
DzXUKh9lvsfZCqpPSet+wuDxvZ7HjvHJ3KuL2psEj8cRer+brZ9ENgV28tsR9vSAX9t9wIQLp7Zl
6JzavUX/03pT9YOi2X70qm2+dH3vUNIEnHr1voRkzTtMvanYNz4kN+7Kp2DQ4hrUqr0GDt6AGTwj
6nnk4887kzLoinLq74WRtlG5cS1R5m4QbEM20n0iHqyr4zcJJX2SKXfyHywh2+Fv1I7xmGOsYySp
Ruw7Lzzt/XIelKzCjNiq+a2P6sQHGoTN5rVpQFL9GstpTR4TMW5Rara9IxHbq8yWMS2T830rV/75
HlEo9wq3wJoOzlqHWe8QiXORtIH1yQ8sP3rbFqFFGsEt1zxWgEOvUC+i9sRwc16KRNr7XzlGDnp1
tHsO6jcn6q78SyZEUE4oyfmoZWelR1iGv3tyeN8w4YiJAtCyZOrEbfhe9vVgTmTKlGRyrEmwYBzF
iXw2trH0U8IPqoKbVg5fzRC7/V3NJGkt+rAblrPlB62+hvYytl+Eqxo8Ctwid6Xpemw9bId5Dm1C
756SjoCbfFlCqRB9bx0/CW8fk5wU3TbhW8IglFf73ripr27ipKVk/wpOhdFsuptgDM5oNvc5D/vN
7YcUoFY0nFy8GdWD2uP6WwU3jOHH0fwdKkjAqRRG/8Juuv4Kzabna7wRNJiu7hDbp9K61RQlOji6
54kgvvu2HJn2jR4K+Oyojnl+mCwn3Lhu1nhInSmKSGuVARq5RZvtzxKFw4+gttVp89Co3olSOOq+
44NyrkugzXTn9NvxtoFxWZnzhWuZhY6xP5Ld8vpX4Q6JQ0tDx3C20Nuv2V7VVVc4c5z86ZXf/mlr
CLmprbaFs8uLvTF1go1a3krCLT5h75HwviBXfz/CwCL+g2LvJ0Y3sr271WkJs2FQYKe26LcTRpEk
8w9tZLp2lUGJsgTRJ6vbEVISYxOk7PbjkIYrJmHSOxzm7clieaJg0VSJXCjPJYOyrf/W1ijvUZdY
f7ojYp0UsDgx6Ywv868agrgrvEUw/Fj60XsC680AZWpWFJZEjldOOrJq/gjsln9OTjr+K3xV37EN
WQ/uAeq1DMlvg5FlruXvxIycp5GjWgSRo4DoNjVhd7r9KPsiSRrzLPnZ3O9JSTJT5TYD06wpUQ+D
PaszganeL3vc7CLYB0YGbnWLWAh9q/lThaL/Eh3W1GVyHd02tXQ/m8zH7dDnJjo4owa/PH6raJTU
XaZyv2GiFpc4qhwmTkr66dIuS5XXdtk9Ai05Pi994jy6otYU+FtAyo4VrIuTE8HjmuJAd60BwCns
LGih1DMvt1y91e/PsnEtTQ7xLCec0IoLGZj6cDd77fyFxUr5OkyT+4b+a/kKtAeiGzuCa2dZO+fG
eOAiDjWBXtJGd12ItW67P50bVYRwO7KUWaum9lMfauthpQz5YPCaDJng9EFnhfVCXteha0gVYtR+
ujW775z2qAHg2HxRS0uHOFf2/UDU4IOOQReRPStq/7QkmiLC9oY9SRWxQegFa6tyLrNR64MwTaxz
xjflnPltg1m1bHsm9ELOe3owcZ6YJXZUmhsRkgFI4UHtlI5GBIXrTduTrJL2eW5Mck8eUfddlcKz
8qntLDS7Cp1c5rrV/KzKqYzTUSnKh3KK1wt6p/BryL/x1A4JeIFIWesFoxa+zXDeop8DuNq7ABxz
0cJFua42+MIsDg99F4zl8Vy3CeiZirvskohbppmJprDoF9CcqRfXVHeVUYQzNNqTJ5fnwibfyljP
3VjvL7OzH8S3BIt6ZcLfvdXLwiUbbvTg+z7ZZPMEVnnknnD2b8Fo1c++S9joDDpfZ8cYrKe4seUV
Pld/JxlMVic28ZAMGxcoO3Ibs2SEyYcqdxgqPo5orR5ja0m+yOoQcwYn0r9MsGopliNXP+tFu4w7
Y+O9BuhmuIgVqH/ALutPKn7noOEd+EBv28VUG1W9LAEZYEQQ2BZC76k9brr50HpswvIgHwPPMakz
hyTtlv1Wyyh62ni6+zL0H0TtMvgIoprrzo7mBz9ZzVeOpASS5WRoNMJEH8sFKHtzrpS0v60OeOkL
L3fAiHUtEp/0KlWKbHsvSCDYiiBu3R+BhWw87Uc8+UHS6tvksx2e2Tn6ExnafX+V7M/cjHO1Blkg
ses2djsOp5UDtM4wigDYJES8fW4UK/B0HGbvoV+XJIQcrP0nHcTynvaPwgRLn3xYZhHCWCzH7sGy
VnQny3YM74Mz+zS4covzETXNNdnj/qFOnPZlEDHAbkHTtDN6q7ctrz1MNyndh5zSwTQNY20jOQDd
VfXpcXTNSyyaALiPt/1uNI8X6M7BPNDwivtgtqKKJIaeXBQdU/Kllhtw9EaVV3dFCbrRzcUNEBus
rm/4nFH4ZKKzsRK0zkGQXAch8qsZpXdRBHA/RsJEL6JPxA9fauejDW6xZIesvQKIOBPwLSif+xUu
7wDn5xIsDfunauLAKuZ9tJ/rYPX6lIqI1hUTBd56thJQmMH0Ta+1lvbD1i4bQWiWDj6NGHfOR2iX
T107WUcKmUZRZ4q5+b30tlVMwwg82qH3qI9mf59A1V/rjb3TcIP6PpbVHv4ZiZf+OtsbGWzgO20q
KfL1Pq8QWP5ISoR3dxnDr16zCz5PLcQLFZr63ZNl+O4br34UpTV/IDyguij9pLzjF7DIdOME7hlp
NdV74xj8X7NaK6R/e3DL2vDHt3KulqLhU/m89w0fUNBZ9ZB2h8b61wxlcJ32wP0aiFF8j7omqlKm
DmKgMBu94/a52+spmLv+bhud4wHbl/wzopUxmbNWVZcmKqYtMpbFw7TzqD5ApJue0aWv16l0rGe8
0vTn4EyPpji0qPp0B0a6X80s3KpAI7l297TB7ZJP9RjGOc5Wz33bOlQB924b7TxrPstDixH1tZy0
Cs9rOLk/HbAZzXPkq6U61x2HVHpgowivG/l0Sb5EllB/9wEXCtT2UFDkqKVX+dEdQVtIl7d+t7a2
5ZIY16r1X0stiKJTvPxQ0UB4GNvz2M7m1tg6d+xu/9GqcElyy5dcl/Zo9cTyGX9GNEVBMuatqh1d
wIZrvhlnQyboDVUznadukOjiu9GTGQvp7U/gLbZ1WepWfTUcv33uL9v+4EyWPvJl9O0tXxF7L/mI
CaU/CeuI21O9HU6cb+hk1WlqUEwU4QDt+zaqkH0hlO7coiZRyc9dRcn7RMiNfo0Pr4PIygDazucR
gOm9xHOz3Tvl6Htnymmcyy2q+ClHxr89oAl2vtuzp8kG2WY76/1wiXifR+RmFBzNI0xXDgePTU9X
hN28tgUm9/4bKTaVeMU0NAbZnFQ2cwFvG8Y7lqxldYI+sKnLutgxowNYOFtagzQrsyi2VvdcyogC
UYtx/5N0kCxeSn+wv06z8HJXgAzxEex9X+zjSNjyiG1jFXc08tL4M5RqM4ELO9HC9n7KGC+K7/nb
ZieTs00quuL+Yrbgath0fkKLW7g9fAOOWTFbl9V1tpDKdNzH66iXwHwjiy82fipNJOLzHpG5+gIT
wXZPwA38/evCFBCvwYQq5lFgT2ju4eThZa8CR3YZD35snWwcw78DhlPRuUbyR2ogyK7uUfZWz2PD
iuGAve3pJtdJbD5WsG/0Iu1sOFzl3EfXttmCrWhNTB0b2Bt5BcfOKCaD2Nx55C9PRENIyusxQ2l7
C5wMbRE/1ttAAwHuV4anrqaQPh87qLi0GuRwHzhD2T6utjf98eed/tM5aCzSHkpulNlYfuxc9XFi
7mCVRmgyh6nd7js0L+YXjUGpL0ptu/8wReWwZnXjC1QHZXkkL21kN29M0rUqRncEHISaqKmKUHjU
bP1cL9uJZ9b7YpWTF5B92vqK8Z1/NCfjS6s6rywgNRVyLOrTDBIY+M4ctfOp6Wuu9zqpNy4G1E5Y
lLQVg8qjAJJpvUbbfvEPb06+dMdqxO3e3ewzRbfyH4966MZTiZggyvsFcvDVI/hMcqevvvvCgMsh
dIAaocr92Rlc+ouqnl70La3nEvNm20KhX99y5lHYSJgCRe+mFNX8sGOh7llE7dQkDGL38DORVSzK
QuLF6kcteewLH/GmKupwgbFhgoiIS2c+lMgG1R/dZfKs/cOfAbF+YWlfRafQuFpeLBS/5p6nwW+z
ZNXYMIPN1iSyejVoNQ4hVxU48VioJ8hZy1cytDqyhsGSLfdjG4/tye9XuTwFXeWGZxMKwoDFho4y
nUcSLDI3KVUIxkztXOiDbJ3zyJ3pn0rVrl7BnxfLFDpUfBuZyLFN65jdcNqsoIEKCZZ7+RIi+3oV
DjG2Z4tL5jvhpYd5YkE823/5MoYg2wVpfddlm5vwilXVn4s9iDeRR8Mx8fPULe10XLpI1o7GAUgJ
9XgZ75k5DFVm2LxwkYGHJhE0aKYj7+xjnM8s6mzn1FgU4tSSjgJgFFhMqpKK86UQdh0l54RmFaG7
KmfqA4eKEqlA7eHj25pd5tYqTZkZYjK3V9OVqkxdq7VJAMFpaBetG3UIEoVd2j8tWfYzj2Kzd/OX
qiWn7NwaTD/3kCFNsjKFCpzjRwViCJCKv7RyuwP+jK/O2b34uyS81E21aCzvO3ki4feQ7TJvZvPp
24iPsPTFjkonyQZvUmu2tOiyilX4AFoPvW3V2UtEbD5vnCzHxSB7pV+n75FXhg7koAVcyfoiAtGR
hVuvLItKykw7HgKP4n0u+1eeC70WjVt21fMwM5OPrktnVcpkI9F31AaHFQObRrqAtzi0M9jAfRdm
JcUAE4c5ijuRcQNHVrYcvv6hE3bhGSz5sk99ppsqC5sIMHtvVz4z8Y5cq1oz3E0J/HWdwunpAy99
j008tfd5Wy5eMFX3vWTedMJW6TBgbSYR3+PfVEMammUvf9m8JkPlOmlQTaTW5CajldLwkTCfQvyb
qpPHRJVYEFfNsIqNqHTBGLrc30nN7fRVOgkV+diUxK+wzRhZdMRNJyy+1mNZLoo83KFoKnebzlHv
sskbg5mAA57iBs01TPSKllAc5e/mJoPM7GUdp7dwVYFT+Bbz2C+qtxzrlj8pWdnIpsMsU1ftKsLM
dkxlddnomsYuKhlP3ruWzlbmbEWYNOmNZ/i3Twhzf/GMSwO4EJc834lgPra7bq1HBNWwgmlrNzMS
7gu5VuZTL2iyuJVF+cp+YKjubKanX305dydz+CZ8xr5BknmJ5si62MoNO7i+CAq6lIdXN2dHABz+
tpZTMLwwTAjHRzm7YkPY56nlipZiv8V7uWu8LwQA7sr/u+8QuXICsWyJOI5B/4+57tjN8KOMXLi1
2zEWk7OZOnP57HgbCTj9czI3vvWrrNolwqSFqCu56zfRTQ+VMfN2X7d6j04rFve/1u7wtlupvD3M
oLGwRcENID/T11veNTSznVwtOeD3ZQg2S6B0LQ/SR0DOwR9ntxZz54OUGYvKNn15sqkKPyxLoD+S
qwdEeycosL3EINz03XyUFrKgal1EEbbJUmVrCWT8fVh1yekZ+b187Sqg9vl2LAYUL5oxbkDlu6HF
dWiP0x/Z+qDJquZgCmiLKTAPg7QRnIgpqn8Nu2ZdNWm+nfMmNike4gUbyoPT9YtGA1yv+zmKdf0k
/WYbzgTEsqxgAsy6APuBjguRJHo5+dquwlMIs2RmQ0c3z0JDOn/Ija/Hgo1M4J08IkOe49lFmr4t
WzSfJ52o4b20k8o6w4QfbSiph/cTVZEnCEKGiXlpZH+Yd5ROMafTbHll/2WJxbrnjWmM/RRL2CKX
YKN6uZfg4IKH1auS6bFEgzK9uUc1t5/RpS4bAqjKeuaZXF52t2VgT0nbdq86rhuZi0GHbjr0Y9ln
E7i1pmj8bZxOhtjfP/qWBM2JB8moY45G+PKS66CLW+A0jIzITeDJSxN5RPu1q/W05VBXra0YJ+T3
HIjjJrLEeM3BmOsYE7SG1SJyC5kNapykHL07UOR79OLuek4y5/D9X4RNOnSPx0JMBLoSyiWb1Ved
j8fkLJd9DPrhCVXQUBY85iAGVGsi694qRdveb8Srr2fX8lXHI8wuIhvs5RD5Eg+byo7GDUScEide
TUXXbOxbWn4X9xDKXRA/Q+cvD8ocjiKoPmjLXB5HXRWoZMKOCe8BHauub4EKYPVnBEsNGMjCOKaR
zOyiesoxNm7VcxN7zVZUMcHijAE6VhhTxFeU77Xyf5ANPyKUtTerKjQXr0MId7dik7Z4Yz/XZK1i
Yo69nmqlkavJbcovds4LhXtRjq5eP3qyNJt8bKNkLVAygJylf5M7+Qs9677ADRVqLtdWX7cYMHp+
6yuhRdfUcg89T6mhRQq958qE7cquyyb8MAnXFyTQX4hX4SH2o64NsxjLtMpsPSR+btQeid/iqET7
F6WtI37u4XFbQfKFKPtV6n5QxDKHE3NNZGQyfBy0sdcz7ENETo7uXZ3p3kfHFk8I3k5seA5ZlIvb
r+c+tsqAECbYiqk7R/coOPfhJ4N0duiB6md2Ulh/q9ztOne8RrjhCJrRfUh5L1Ugr+guLQbf/MlM
Kpux/q6X2kPiRSQJnSuwBcJyRPhbMg+pH5nUhUkWa65H1GV725MVYiJW7549JaewGyOdV4Yt7oPt
NIyIJtHN7deEWUV/7bWavqPVSvZ3qFeVU+y0ROEjdsNQnz175AnvITh/NdO/AJwRsgKm9TuHidWk
hNvH/nknN4vRjHH3udAMs6w7eaxd+bbx4znO41RF1iM9gb9djDr2+q4VtobLBt9q2ovIIRotU6ry
os8UhU6Vi8iurPceyWaSybgP22d/QWN8mXdWinO2VhFpaEEkSiLNMJodMWK30Ou/VGPVWe/uJuNv
tLzNZ4rC6PO0aRIpRsCH5HGEuMYYmx2BeERHg1048eIyObfQWhq6YpsrC/D7fqHVY5dg+WJ/NOMR
xlSbgfdrmxJvIlCeOK5MiYRlQEjx4b507BH+zK230GovQVMsoePpdA4Re7x2C2fvO1cZpExSRge2
x8y4xMkzXqdOtj3742UZ9Lh+CGIvcX/4R9dh1ePSvWf8uOnPnumb8n6h854e/chsbpiCrdPHLyhf
S3yRtTHiFE5clifKW7/7a0XzHm8pk9ygBZiqxjVgZiJoXH9uSI84dYakeSrZTJK2QCbAkE1wi8uC
uNDwIx5tZeWSY9k8raoVfVoeh2gvVEydzgHbLxQ1VOnmQi5ws54MgIJHGYSDPokKTUW6WH6o7oax
D6asCQmspGktv5lSm3zYRtP+1a5xj5Q+dvrTlPvSPPRgKcvCYoThPnMh2ECgo778zc6UVZgU+9qd
EKvwYI6AJKN7y13KD2zXn4yZKvWC8TrqT1Hne/Ub8o5R52sZcXxpr9fhmc6LJfFEBz3d9LDBeJ0S
pDXOUKnpkbYjaQo30NSSPQ3WkiJ4iyggUV0xf5U7+S5wlsOdJIBlR4Y0EpdjW/G0FBLZDltwe6rf
5qBhu7vrfeuz26QVvOCIwkCdtcPESGlGeRlWp/5Pi6ppzbq6PF6qToVT3vhVV78FthnGfBNm308r
a5OfDYypg6/gsN2MSJx2TD1He++GKNceliGRgakF5/K7J5VAn279i5TotpWbBY1Yv7rTMROq1qno
eeQI5gxyHVCYYdiqLzjLZoglZusJN1w4vogQbDDUuUCykQBr7X9HXtQ/tgTFvM69sU+8KIYW7vlw
zGwMpB8OcUbnikGgYCYW91/RFmyXWIyrnwZhCdLAj8EJUq/H5Zueusi5rWjiH0IjGOPB1QT7EHBB
Jc7OOJmeQpLhn+UejMR+aY7jVFJHPQ291b0d3ep9YLQJP3f9GqBl5ZFRj33XeSb15tZf8sG7DUzV
YtbX2Z0qeY5JU3gh9K7Dye1Zs06dsK3KbO3t6MXymZwRCBnjrpidhjF8O+3jwygH63tsxHAFPLH8
QE7Ct7EzF/keNBWPixXwdNjB2KrU27kZc20jzjoHMrA+x4kdM63e1/CbwZv0Y7O0Tc2grLoIWKa8
R91m32NjZ3PUEoNtX4VShqAjAF7jVSMQfSrjpn9wp8hFHaKk+JWUNr+hhsnHd3RJFXNqvyJcHinO
tKTTVtJSh+vaPTBet/LWSUi0PBYhfomOBDICymb+nmgGaZjWfnDITM3wIRqfeMo8KreeasjfojMp
bOaz4Ob8y6HlfZ0tzpN0sQf+f1dztTAYGvrb6HQnLW5aHLJv6M6T8a6m4zoywXTyCc6d860CQcDn
UqP5zkmBt37tu2BaY4dQQlP/oKrZxiUZ2NVRdWTrFPqfqttPlzGksh514B3BZf9XYhX5mE9czMx1
p6mNn5LNtrKEWNhPPIrixu6Z0OsPk+ke+9FuzxTcwacexZG6o4YKDPr7BM/v3FVNHux2UjhSJ8+2
Lbzt6Qb8QS3gh2W+LQcnc+A66txYc/e6VSh9OLDcC+Ip/iv+1KHi4PRGUGLREYw8dOuGuMyzdbqH
kkfj4EBg19Ru+1W5df0sCM4ds8HM8qEFrG/yYKz7874Eyzk5kKRUx//j6DyW20a2MPxEqAIaoYEt
AUaRoqis2aBsSUaOjUZ6+vvxLmZqyh7ZEgl2n/NHN35qpVrmg9UV/T6TrKPh0Ldod/jW69AvnP5G
9sD4PdiB+mu5i/KiFFh1uMDde6RpjeCyADLKC25jzCu87ZYsfherx3ds5mN5WxaLyZpDCnw7HaZz
4OoJtCAw3D81MOC5kkp/laIJTgv2WXC7ViXlxlvqhhXDd54YB8vf2CZyYOPlbnwAd5jHzZqWBiSu
apf/yH0I5LGqg+ZEHZn9X+406hvFywp23d27lwqKDxOqwMaWDdeUdYZexjfb0IHpczZlZqXP69qb
b5NLmzYyOx2vMNE5cTnskvUcQgGAhotJ2qcin8drt7jJf7q1/SPyndk8GKjrzJ3bm9BQKGoGwbRR
ZeqAlF7lwKWo5G2sM9c+iKtf6PZ8t8C6JKi2HBrXsraWO1nb9srWLO5rWz8YB71m1fMwN40Zeu08
oKRXCYyda4aFzAcjyoCwm01btMtX42nrYR5NusW6ybUgS9RJrj78XKHiLkqTuXgt65VKNvZOfhxn
dmiJcfkl5r6u/S/x0XxuGpZ0zb9V/KefGvHiW0lHe7ckYHrTAJ7DuI4FJIaVyvic+mvCYC91e4jp
6r4ta9/Dec76V2D3cHeG/CfIEk+jCdz9cVri+LNeWntbwnR+9q4TP6vOg64jPvVhah3v3C01L/ei
CvkxUby5hH2Rfxt4qgbUcmuBe1txPdx5qrs/085D3ozpxL+6X5+ERaRQE9ScYXiIzHpPqL8i81i0
mffEhth22JmiNYPvmiOe6Uj2vxNNmzqc1yo5ZryeXzUDs4rQxfrFfuWqSdDuNNZjAsPtAY6m6cdI
Iy+dc/RQcxugsDiXbjM9r167PmP8KtY9+evF2+SV7iOtSOIjMEdVnRb6SXbOIulhq+fB2ucKmQ1z
vqWfFp5xWIxgEfjpPfp+wtRKG5pgc0j9sErKjgwB+L4H2ScczD49X2QPwTMnEKqXMejW176a+7MZ
D02EhMH8E6RYhhOHwDmxgbMbuccA9Z0N3as1mjBdjHBuyuv3o9lUez0ycfS1N/0de+Vnx8ZBh7KX
tBsR2N5mxADxnAwe2XmDne4ML13dyE8YLXdk/5OxpGRW/zVLL23DsTb81w5FlDgZ8C/e1p4qJ90t
XuXxNGWmB5Ft9R91nwVJxBnVGAcgPl3t/Ub5RqgyNECnpMFJUgImYVI/FKMW5oZa8x5/fDu5bzHW
ngufUjQggl6gbJOCjf3VcRK/z1jmXrwBrchm0Ynyz7xR8zlVKoC6VMODMgVN4V7XBzKUM01KYcDN
ku2sUou3tHHKk8hXG7HUNBK2QRcic1rqiCGNkO2VYKYA/nKLgEUvWyP2cezoCsxyXySL9B6bEtPn
jxwzM3trNKfXNZsqr6SCryl5igwuHpko8RAMnOqkjIMWUzjj6PUhpeGXUrD4hT0x2Y4U1CwbWGg4
MC2hGrPWaQ64y8191yL5Xh3Id+p074x7U5PLVHjgZSXvRSiU1Z+mpQdfjBNVoBUAtWA97geuyCBo
XGB/a4WwDKyTs/gExgSt3pJJ0YYQyd6OAQlNVs6r8OKnI/e6qVwSDOYEVLWwwln4065FhfeRA2U+
kjno0oSG2oCa8XKHS5xzYmm+pqG1TlVQip+ir6x9WVvJp09WwEFPihg3Ljf4Nregr9SSa0pjmCFs
HrHE+I+nnGDWaVjjAxLqbr9iSdnAC5fPagja5z5Q91fb8OZfYbi6hNpZMrBVf85f2m7KF7xpvdZv
YrbR4opswIrkCakORpH3Gx7cfssyvUY+bBd/YZ5+OEYaXAUEJh+IhJA/IrelHamG2onIAi7cTEvV
/NoLdLUL3LcRGP9JMGt1HjVEAJAdrCiGmwCEx4JUCfqb1lcDvvl9hPJ4tdYZJZhpyptqZf5IZRmY
HuqpLsoWs/0TJHV9W3oehrJ0mp+alRD1DDf1qR8yCLFRIWOai7V6bxhi/8qpXq9VjkyY7MHuT+yb
y6aKY2JoqOIb8tAM5u4PfZjwLcY8/DNF28SAC2v5RL2k3Au0ImE6VCSCODZ+KATCc/HQZ4m5Z3T6
JtUM1KwT/te0+uansxrerWQmbkI0ioJRoVn+latj7RBjc2vc5dFyA6sSbNMBYZ1gsrmUvZlTSl16
rwMH0g7EZt3NuNx3JKD/YB3MjmbsTMamp84MuDdx5Gn0DX20ZlsncFTKPWRNp4+zXioglrUif1Ss
+6THcrjLzD7+GuiZWELL1N2fnrCxPmwt2yHnqLS/1oYS1DTPsJXcs7/oUzcr3AeBtfzzuqkA4Xeq
r9mV3vdQ5fnVAhLfVEmqL1aD2NS10uQzcRDNSBdBGmdfTI5ckx6bYPQ3JmocTA52/87mzNpAesix
roCnDgKTy7+O94dTcJ3CppPqMueFtS17KclFw8U5V9L4Xmcv3Q2whh8Jd/U+yKX+Yw2DfeETFh+K
BUwiyTq97ZzVPFvxamJszMffWLXt6+raA9bT3o6mIv5I/Mp+8SGKP6fc/jAVNLSLrfMLGZvxl0+k
T9o7HP2FK784tO1ciHDkomUyrJRAjBt4n8KXC0RaGlD4mer5i2y++yQBQHJICs95tXNtKk5B3s/d
EHRBNDfLqc2NjJmDtFimc3HAaVi9Sj9WOw9MdNeCXNyMJtEh2jvrYNVzIPfdOOSRpxpRQkkncXlf
tddkL+kasB8qa3QAQid1niBi9qqe8nhT6d4Pu6LV/5f/dh0l1KXThzomYCvoY3XI0PTuK0ehtGLU
3PfUKv63WDTIV/gnniH03Zd2Ll3E44bF7xqYQCbv0xgVeqR2ING2kEH7Apk5mVCuCSVAzgr5n67e
PnbTbxSofrftjXV6141In0AaEeKCi2r+71qtG7Wm7U1JOZyQG9TPhLvgX1wQDETeWHsfBLKm/6Zh
WOXWyKw76bcWzNgEhjb/yDcwLm7PFkc0jES+RibjwjwTxz/SqPMMgeT9yCfmt/zu4sB6J5bC2zox
Wv8ytptiI9eYiyQekv5RN1b3gi5M/SNlIgMLzwkb9XK//1jiKj7PnSveJiF0BhbfQHQkVOomjegA
X9zlQFTaGt2v7sckSb5Xj5yAIl3660Iq0gHI2QyVjdUUQZw1RlCQJgN2PYE5FHYhPO5tNw19o5Cv
3TxW+4wR+Qmvp48gwZk95laBlC8DztxnWeLTyQJu07IBJfVJDxgNNppSqEcz76etkwZ/fahDGDRo
YKi+sj8Y6AquyqWVzizGqdiI0rnH5jjrR7CgiSr4QkxFSXkICGJj9izHn8VLgo1GLt2ZZo+Cys1e
jDxuz1YwL1dQMRU6VfWeCMt/oKu+3I35jDgOAKDFkXtpWmCffJkIUYvb/tIVa/pAUDd1xbX0UFBA
b/CYzAVL01rduCDSa3PPXS3h8c5VlpnbthYJN1CH3E16U3NFBjs/TrGt31ZQrJPVYhZwskoNV9js
zI2ofUCV5aUOgHphe9s7SlWQzpoPTzn/NWxUx8s0t0b/ugLiniVn+22dx+VxMqS3m4q0P6rVtl5n
FL3wDf74YHZivCZ24n4pUqoBc0ovBu7r0reiB25fiZATPEdeTj01Q0zeet0xlehEey67m+yLdSdY
uERYogX+sHAPwP/VLhrhXs5jC8aTOx/pJMxoxMPIerrI4uDn8ze70m31ky60h+K8zAhtNJzfBt3g
eq6wvVwCxDRcDZURykpYB5vgWx0mpR1W3jTT2ux2Bz9O5pMPJoTurbOe0dycCitX59rLhsjXfbs3
rKm/ZCy34chtsBG9+Ws6Q8pIxqm0TkN3Umw5R8fUOvSYYi9Dk1yJ2RrC2q8vdqdfY1LsHtyiDy7G
JL2IbLv+WFGeHq4F9RANAOJpmVyTYRA5gsFXbdvOLvZ1V+lz7BtqNxhzGmZUOm9pkCbZcDARrA7V
rbPlHMGNfeCofOGwU6j0eIIJdOtvvUizzah9ffC1Gd0DJ4XkbLPYg/zKe1k7uadf5LvmdkCwO1Le
tPifCQXqCG3y5wTr3k1ygOwYzjnO6qC7AUMSqyWmNEp6b77MxfA15zW3X2qFeTA4kYWd++jIVoYC
KeuCeEV5m47kPOg6k8oMDV/w0xJusHUSeUZgTq4Oox9ZHCWjmNLB2UBWQeG2WT6b7lCHtpGIx6k3
/lmWn2BeQUw6Z8rc9mXbHPnAzGffgD4oVONsy6T9MheYvrbnQUjGjjOg9Z8N0cyfaiSgz9QEIFMT
lYXunKLpLWKUylL34d2lYefNDzcThvvc6MK60t9zYzuRHC3z5NvZM0Mn6l4QBOQBCcuXi8qydNcj
MQ6PEg75jJlrjPD/L/tZ5PUhB3HHVNa8YnMutzarIxKN/mBp91MRxgloXJznpU3un+TqNlLSDD9Q
jcYe/S7HX+x5G+SZ8cYzhLMxK7N96nFXRLEd26fZJLUcf5m+xuv01ZEi1BE64IJKzQFPf5uqCA0f
tgyHQ4FlmqXd9IN/U7W+QS99y7rXTwmgaJh6Sm/hODFN9Mmn9tJXq7X6Z8AdbHR2Y7AAOGVS7v28
qP5VVXat+ClRxzl0mGRjfKCn3X2jmtUAMK6kHje5p8vnlpt/F2frsp1MSaSOi2zkmM1BHmlg3U22
sJN7U47ACBH+WaexDD1ewfc0ccqtvusHOUv+VKmBSicdI2xwxBBgV3mwR+xA653sl33wR7V6PuSd
rC95Ct2B4cdGKZIFr5NT/APPqw62w48F8xRfPbuqnjrbhNkhnGt6YKMyDyYOsp1TZ/8hibcuaAOe
bHtyt3XpeqTcQmFX4GBhxRb6gC8ERUOBTjxy+65M70v6C9H4lEPRPvcJ6QWsw7WxclalyZ0xHp/7
0dER+T8/ynDPZN7+J0bzKZ1K/kgu8ivReN+6cC51X1uHcrBSFOh63bqG/od3MgCXkNMTvdS8QhZu
MO12zX7UXbmL2VZ21TL8RzwNDtK1whOCCSJe2/i5XvA8Zv24fAc1HiRD/nUml6nUtQUny1yKZ7/n
ixITphxc240GZ0LQBJMZksnRX1QOWMRgDbhHpvLWis0/urPOYyofG8tfH1bqSXfcwwqzlpvwLuL4
ake4VpCVt9ZFK1wUlreV5aBm4JOAc8Gu/jN8RK9mcX/fhmkE2ktvGMQkOBUgKFczvGyLVtxg2kJU
hUMBkH1pdAiV+dmLoAwJ4fsPldY/Gkdfszyh8tl1+wOSEzucjdk8CrtUB9tI2YxsCrpRbLaHMkuP
lZ2VnG0xtCiy37DV5Sd3prXtxYw0Cvbc3avElUeUfLSHKrt/Io8jjVAaxZsOOpGDNrEvQ8CEjGiz
DhE1uic0MCJCN5Ntx7Z8Nar5Sj5IGjZpVUZ+TU00fQnDl/YcmGzd3ry5LH7QEZ2zrBE7NNGPXueg
YCJWdZ9QPLLxxvHsWgilMq/JIFZxBqRiNELD89KXXlDCUJkvzHJ/CZr4DzL43RZeu6feyt6UpLZH
Cp0LjGBTfVd+MjzbyDNfETqpB8Cu64LwC1MCq7vhucMRKRQv+zJyW01ViwsiLiPl5sWWGOg0pC+k
fEla62OuEWb66Ev6Tcbf9gNiJ3dZjFBrKAm7QVxbbPzy7kBchJMnmLIWhw17TI6y972jckXyBnog
PoQ9y6MTG/K5Iqn+wQ/GIaowcu5G3x43Y1H8m4P1PNV2vnXtXu1XRQhFM3X04fp2nR/zYCWwl3xZ
MlhwGriihz6ZJ30EQfCe3CZG9a4aiMMOUN2+m3kzwDeI849UrB8INJg+Op4kozGKnetN6TUuZuxi
Ov+wm+xorKv/kCNv/uyl34N7QADlq3HoF/uHqXcKuzo/14rFsxuzg9UiMa+6KmVMRCeKmPIUp8m3
U5RbVh19NpLsH+tvTmwpHqlqKIOHzOhKQvxRvOdh3NtyjzDvt0TkVxW9eWNWBRM0V6S1pTf+Z3XA
y1a1tLu4RPG0Wdax3qvRvHnmQmiORthgoxIP84ZjSdBkcfHbWZ04yLF68oGLRG+1NwFzvx+nsdnk
ys4hNfjBRoc4iZ46nfNY2Q1RPi3eUcpDNnwbCN8b65rG/YdVdgsGlU5tV6eeqrCb88tSTqpAYpaL
U2sur+iO3s3KcneW7qbt1FY5klpWE/K65Dbox07BN1PK5AENRC3yiLBq2A7y6a7nsfCpQZslD2lh
d2h/2JI64eKfqYJbQ7MmuT648vtiuWdW8qI6iLn2aSC7LQZwE/tD8E0b+k87jStw2nTivOHQbanf
ssr0FT7gq1EeC47kGALHgXtPRHYBs75rB70SEJc6JenhnL87wEDiKSiozP6Mg4TnPJl/J+j4x2GU
KziP1UZVF7w6hXerA/NGgdx7PrjGNqkUHluh3zFhGhvEaDscEYBdsa42Mis+/LIyb27hfcLcN2GK
bwRmGV13pSFIyOYsgQ28/1odP9sS2SZWvXjDP0G0ahmEiOqRgMOHwcP57Q77EotrPevnYgluWY8Y
RSKwjaYSzKXpfZCGhUFKmvYjMx4icWt+YaZ7n+vsMrvDtRPxYQZe2MR3JqSYVsH2ki7sGmuGylg8
rFK8p5X6NgcW0ySuf6Yq9R4wqywPtfy/QnlQG1DtjvNiaHZtZvySygGe5eizWjr9NKHP4fEoim2O
u+xlRivBPDsND0Cc1Sm2OxcGz7qTIObIbksOimlY/wgb8rHItOmfpDDBfyFPjz0dKfysw3ddJme+
H+oOhBFsSQvBLZ7ffbi59bHmrhW1BA5tK9YWzugccQ0SQcYfkR7mPv600u7Hki2uypgyVF67GQ97
cfHoaA3i+LQ2wbXux/9wTTZhkvftEbZYROPki/ceuAyLQtKf1yS4Irx5jFHrhrPWIuT6NMLWdq4J
TYIbgYBkA6Lo4ajlQ2mnN7uemZXcETN192x13TO2tbPf+W+WXZahaznDxkVWyMd7MMK0yCYS0gfq
4GqISMWHRW8WB60JLMdQhDGgxLlyW/nasMluMeaiwzXs+lAEMcaDwZvRM6k8DLB+8unRnQqHjMOl
TP0Bic2gDlMSGxuHBKqnxp27a62bdScTLw+dgEIO3xlXnPrTEroVMr4cVg6wCsFODDp9dCC0T1ym
+tggt/uh4bQ/6MRb2D9KWmcxHP2mVXzyDZw1pl03O7pmz6R9VXtkcu+EUgEkQhKfjQHvYo6A9aTn
/NNOGgTLWl0TB9WoM0lzlztWzKFaWxs3c1RYWebPYMfDoTaK4GuqyuuSdv076QmCbG3/ynzCxsIF
mEbjDNFvEM4JQQLwG4wzOlhu7ld77DLMbs6INTv3UJ8M4oJOs4yMpPpm90w2S43Jq5bJcMRO3B7R
0ckt4BOdkA2qJ0eUT5XykoOo3YWFOfMfLQMRWYoUZDv7cghRNL/EHUCXIjlvg3NNo7ro7KhPkRoV
aOx99+JW1XOyuBPB5PIcZAaHYgxifJfZbTo7q1krUxrfenVum2TdcTu8Wdq8VCVrV5o1O8GDuEV+
mkVmNi5vpW8wGFBp8eDFEGHGmNO4Yk1/xdwwcbvD/xsaKwgWmxwSBz9vPH6nyqAMJq9fiOTz2Txm
FNI5nibGJby59nSWUypOXOFPhaYfU41A+n6ayIPnr8jX82TGh17nyR+gpebVvkvxAmp9N2LKk7PX
GeWRk8o71dUchwjCmmiWox/1SZkdoWythzXAwzSNccriGUzR7DBcNk7BNS+DZm9iIHzoYDQ+kY38
K3KAE6QD2F4kF6KwRwt5OaISZDgc56n6O0+LuFFUaW2kcEiVLsTTqBbiNupuK+X6hozAesApd8fj
J/EF6QJPG6/9IaVU4WCXg3+rffO5lnb26yW+2JW1Y4WWHnk5pRsf8yX/UIaxvlUO/KrtLC8sKSuy
koaEoTTPu80KRAjh3R7liOd7qeYLBPZvbOSP7IysOGRAhB5vdWRKEh9WW1RPzigGfiP9g7Kpe8Ch
FO9gb6Y9dJK+rg6So/ie60Do0qMZ+whNJkuHVCqorWwkzWlplkQFCSIMnLHcLAZ/miXG4SVxWmIT
+qDeO/7kXkoey5dgvjcBDPZT4Db/BaZ+IulUbUbP6MNUTyJSS97eqgXxG55Sn4NYWujfV3sTV9kt
8/RxQbh0cQ0udRRaNH5R38kx1P/6bfWs4b03QbY6tGo338i6FwDiDNPpYF9lWhh7sx9fUu0wtxYm
W7oByZmhko5E4xiPhuz7p4y3vxfY9khEYKSvm62V6hxDizs+lJZGV9euW5WYLLkdZkGgwXCwxCeM
WLA1qVE8ToYesCaDak7uCGKGg4IsB+/qVt36hXLkih0JfwoBqMw0lRNa960iWWqie1Rr3LQ5TWE9
p6RSVMkcZsOQIbIh2s+Je4yVLPHR2GF73FjL/Ddv0wIwiIvZIZ9EIbtZ5JsBr7jPC2GHqU90hz0y
+y7iCYF3cMRoX3810hj5dLfyOykC9wCYPN2kKG+ZpBM1Vfu5ZQ5dsnZ57CZ5cZ3mkeMP4FW5Miwr
fTRtRqg8N7DXUqS0Gevxw20W1tdCfCqQ9bA0u3K7NHebgC7PbhwTrOj8zaQjNwiRbT4aGaeilVbO
zSEd401PVnexScfcNqW/n3vGkTmI3whd+kuL8vuSqEuwDL9NBjpGHhKETqY/4hbHasJu8NWZ9wgX
b/0c7eJlGmQX1QNkcLWkxW65o3Ade/LWvgP7d1VVSOzSzu/BUP0kvemRKUVqdgWJSG23VH5N33D8
lQEX3kRvV/t5EtXjOIEcpDhzT14/sJCBu+087TXX3oMKdQc0GoE/XRChf/iDd8Oscsyt4slM8xfL
MbbEy7nwhGhPA2c5ryL/5/ZobhcTNSzpIOtGpDBOJCaQYlLXT0GT8tAU3VmgMjqsMVcE3n6NSg1b
UsjPgItocl+mLE5DvfLdqVXRFFdQpWW3v6lohn1utuvRIlf4VrN6wfUvfwxMko+dN8ynjpTIB2mk
X8RQLMQDQCoja5iIZMy/XG0CUUjrma/Lo4Cw3jdnwXDQpe0zxkPCqCbtPNW2D6SD0hIT/29W1U9F
21/djjGYUZj6JvDj+GyXgUXsgzaSP+gPvV1eSDJ88DXvHGcckHUl697RItjTyqWe0JHrXTlmeRUJ
gGgznFa5PmW06rywtfVHwmmq0Lk7Rctc4GwbrAfWl9NY1D+xnSRX3/e/O5oOt+lIRgcCgOZsLeVl
cSoJstI3Z0z5f8a73wix6hu2T484EjemxLPlijaxHsMo44lxjXc1iiMJPyXwQ/qWJGBtdVzriAii
ZjsgTt9YcCUh9ODz0NUPqWqaqBEx/VXTRfJNb8aMjPN0Cd5M5r7QW6YXP7trJCjXPCY9uaB93HmH
zOMDNTJEYuYwzKgaq0cPgx3B76b8IWVQP2MxKC44Wwm3S2cH92xCFiC7XXmZRet8Gc6EyYupob1U
Ii2I2ZLpJ7vduksoMd3Xw539necW6ajnBW9shvaWfYHKChQOYZ3Iha2r8+VFkY9NIsFizLhfiv5L
EqkRoS+yN1ms6jBOY30sg27ZNYmyj4Ys+TVc0rtlTYNQNXbzGMdD9uIrHxaFKISj1/tYpQofNq+A
SvbkiuTL4Mo4IzZGHu62y3e21O3jHWJ9GhZZ77Qrpyxsk4TUsRb9zIRo7mLiA7/kaz0fcKm4Ee4h
Y1fX9CJGvMTptF+5+wxzU0554W9NU3X3GXt4gSMi3oWcCaql3XVH7We5QUiK7BHF3dbHSgC+MEy4
VoLprGSCe8dl+VMtCAWagLqPzAGM0AK137amEDuS0es9AsycBFTPf1ZoA3Zo1dKnMhYKUlyn0QqK
zWXXGaFTd/N+LUfmEsPxSXuyiCLtMkncCeiSBw+2GzwPJ8VsU3tMtrJNYlwSW5GuUJHo1cG6H1ug
6IJBw0z5qM6zERwCVFGErOYLuELp7GoiQ8OpFstRTp4+AIGM59RZ5tdKtGRUFHNy1sIzTzJrv8n0
FF5Y2kZ7xjij37xiqK8qKI2wRzJ65OovX11MrreBlEiMVU4l8vB+Oahj1qn+OlE0fCBVTx8EQ8PR
pLNhb1PZCH5FrjGfOSyBtOy1B+1Z4+v96boa9RBztSxJtHaG/4Jn1MFAkM/Dm0CL+Z2YeKIFLP6P
M2KAonWu3LvLwkubZaz8ePaQwLbx8lA5+XKrVQ2vlsAnvWFPG5lfPPOJSV/tSZ5QbBy9BOe27c9B
u9nHOi3N6ww2+GgujXMwEfXvkEh075PGXpu4lD4ZyKRVaK+J/0OMRw+y7ODRWrv1P7wG9UUg/dho
f/l0htF8oDXgzqZ3/SP+V2wKgUMwg+lK+ohVccoHkBey7qafRNeA3QOSpXnTJoYJRzamv22Ko5hg
HiiVmLaPNhqooHvkmiz3CY0U4dwDyXHJ0uE81oiLUAKdkFUZRAQM5mMrTYiMWYIGk9JxhLipInxb
3QWsp3kkjbZ9k3UV3xHMCSvI6D8or1r/U/06XpQfGx/4KHoSx9pOY+lcq2bLIuAfMfs1aGSGpL3O
nloPiesUuxzW9UGniXoaDTWBRHfuNi6C4WKhof7qkeY8Blpz0RPOmrx3sLFIOdZvlI7rDpmuOODt
ro/ogjkpl857TDp32dPcNe10ZY6ndrHbHcxws+vjioTuNm+jO/17WpJmQqmZGO+YSpH7zKhZHz1n
uUdhIJDAPIhJByP+1Uus8ebXnn1QswgOUvnctDG4ZrQqhbHanOP49e7H+F2bsXyV62oxMDjF+DoI
aFSBn2uXot3IbLha0hU7DGbpCjRGJ0s2xNkL3N4KYEU4I1kXnQoehbDTbZ34yWuej1izG2N+gbNf
P2TiU/I9ltXW9zXewZE+hidIy+CxHVWxTS1UEEgJ1LkxR/cdx3NF9EVTqUtMMNhxJG3tRUuVVpHr
ZOunTjP7PHM7supV62chY7mfy5WAmFrqu2MrO9nkskUOsU1bX7LOMZTY0f3wC7HL2dcVRxHYEoe+
19Sg154w1plBweg+7bJ3zyseEp+0IQvpMZdK/rnAYp4Yo4rQnKvyU5rZdPVBxS4gN+NfU1VAeNjv
pxd45fJdOIDlUT8a5Xald5Y4QOGQN5fSRrvJZ/R8myplZ9xYUtmbllA+JEHdiMDZAUghZz/piKBe
70IomZmkX4rO2aMFtaJ6HYOtqpvn3pMZsXa9WT+Y5nS/QoG4yMpE8YkwDA1Z5jlfppvh6TaSIUJf
LZttk3VdAVrgcz/XlvcFpc3ZEXSleTOTeWTLt6dfx8vvjvG7DzXoBjdqpin/g1ap3ao14FuABwr+
VUSSXsu0RJ1jls7NUAYXuLofmgZSQwA5q8Akbg79lmjLOEwIDfl7JyRevWAF3VnNtgQQTbqGsk4M
D1GN0Gk7KwwNKBV0fCQ6jCC0pmzzXZDq4c+yFuW5DSwIvkW2j4gkMbeDE81HAlbyE+10cLK5FuqM
nBU2itiejenkRMRNkN4PSZvY1x6D09ZE7k/ghayPOSUX8JZz/D0F6FIms64eMWhm13uAVsTTA1ZJ
feCDGbgWcB14CYg4wrheK1FtaqbUSPrLAm0ZqHGr4U9wRqTdiU3iJ+hgJxbtI0pag/zVI5aC8RFB
xGLb7Tnlmd1a6JJ+mnpkVhmMrru5pWPsehO3Pr61JEJhh35IYBJ9j11/edK+tVa7VquSsddbUXQQ
/isfhbXiubDTNfgxSBDAE+Qs+sEckvWv6LyU53hwvp0MJ+9GkIh0bgVRBJnXx6Fr6vgPuffte1At
44dTzTOsR4f+YUZYT1+a3GakMAGNkFtHrE5zzHsE/mZrObQqLn8NIzf39YTxgzjfOBTAMIA3qbGV
nOq/wMegxHaJP2ownLuCwwl5cNJH7DvE5DmWPGZD/4S0WH25qfMjvYIVScz/4+g8ltzGoSj6Rawi
mLmVqBxancOGZXe7mcCcAH79HM1uFq6xLJHAC/eeywGKoueZNo0NsStUpBe/PLKVCJg00xg2o0Fo
bUpTkt71F0k2VhH68hEXcEazMLvL+FBU3K6lbXDtCZ6KiXcEsQjiJ0wnbLJDqZpbZSwpP5f1TRlj
P2R5aHanhKFaxMbLQFj+v0mq0fQ+eombtQVjIiUuE/OXncvyQKqIcULCaiElcju5B78JDcDvjMMA
jZqZv86Ga+0wL5t8DoG1HKrRjSor9rcJuI9dythwDw4EIS4tU7sxerVs7zYJb1egc33OoM5SV7GF
J33BW1lAczlLQ3jTi2qefRd6GYxvWcLcLO38b56m3keNRH/fNar68oMB0VppVNQ/aMLLyBaWfSSU
Vx8nTJ3xKjZ7Bx1wCLkul/0zkiNw8N3C0HQ1kLyL7d+WmE8HlW1kUb9TVqRRnicZvjRUz/wsc4uD
j3IqbMzgeUI4ePBmKnKYR8McMcgbXnIAj4fUgeTRLm1/wrfEgKx1ukNYDephWZyPLOsJT/G13JnA
KdeJq5dkXVQhwothavZtMDAvtMr2rCE/0jbNKIEmOFsTJypKN7R9HI5WeCgA9gHstQrxtzaC8ctp
qpBHzHJHYDj8kv/wGzQIEdhBsWpb1mM9MtLmBKIb78nyauRPk1bZyUon/xknU848zCxTVF9DA5yy
nT56VXJbVDPlOdXmvFxxcEwPI9CQV12W3b7iO17h1CjWAhXKizF1+mwaqnyM7+OdhfYTna4/PlEK
ApALkL0IqQtmRFmwT1XP6yWs29ySUKykrA5BHsagAhgVXRmGMi6k4jl1Xiyv/mIH5w7p3NHSy91T
XWTWu1e26rmSvT5Nix9e8jLxLhxczjlhK3bVXoyPzVOV+C0pofCMImCG1YMgdx5HHwEkw4SI8V11
KqbYj6PAQES9wtJU/QEOZloYyHoRQecWBGSzV2l8UDqOgbQdS4qUV1QoTrXOcc1+MCKUNCjAIFI0
Id/Qd6s/jHiM55wV368hEOLg5+P+uhMBCYzFfQN//CO3qvBWcZFvGnh0Z1SbjC/qBLlkQGwKS259
pb6ytzUuBtQ+yjfO9qwevMZ1N+2Y4o/vXDIFnKqo3pG2O+cA5XOK4Xzps6PpegsAizav0i3I4xhE
E033NcDLumHTlNyHzW1nryvTSXYSYSULpq4Tt8psaaN5yBkKKTGtSmEwo1TCB86Be3H6CmopN4a1
uJcFOjJ81bAFXRAvzhrPZPDSELKFnYd6ajBr9QS6oUOUZdTbcBlK0JiO9G4ey9Rzb1hYAgApf8Zd
Yr0CBxA7AzH+xnHvbj0bu8iWXOB+lcSJCfNkHrbdqIYPYNgFKox4OZnd//voNNuEOiS9a1HuVtr6
W2XJX34idhp+6p9bUEdrakTkcGUvP7zJdZ9r02UjaSf5bmaYzM1Vdg8VUwQ0Ykm+VwggnZWuSQvG
0QjZlsnBAa0CLqvM/TB0nkSEVPabdE67n4HYgrUXD9YbEGJnbSTsKfGzDZ4FzC4PnhqRt09NV3bb
Gr3N2sjzBhsHiKneghdPDTTpv1aKg6uwBWGjtUWeWy/jFyvBid7ao/iT2uLfYCX1kywHsXeU3a21
lYgDXqDiCSQBlbnM2ptjJ0CBgXp/tGXX37V4VnLsWQqtIGwwfJSYNjGvA46QgWoO42S4fP0dXLkE
4dhemYNqt3YbGjvF4u3uF11uY+aLKxzq6YD8Vz/rOQm2I0DadCPmhWZFlyHOoklUnK13wN3LyO7r
NtFmfRhjxrpy1E29B18QbAdEn9sK7cEmTGqxG2FxwbEgSsS0JLtaggbX813tiHVPPE13QjGzpepv
2WD0FJXxViI52daBlZ+EL8YjRw0+lxT16jyJ5Z39BlxGV3YStYbDJgIfNqNPCqciRgZplG+Cnfif
yfT8t0QswJInSmxPFeVJGkYH91R1CTnMjb8Ss4dty6mXDrRujuw2dBFmYVZveX8z9ydYUvPfIof0
5ogpoe+KPXAD9XIAllk+8F57K4nLfTfnY3AmUWTZx4BdHji46sNQZSb7XdlbH2bLRm7lqFRcS/YE
yAit5N2YK3/HTh3PBA8dyFDLRTYpQ/szHf2lOVST5+xIfsZtWsbm3qO8VDsgrqjzFZIYyGMsHNt0
+kQWYgGMV1ACWYVPx6GZrH8k+aU33TbB3stw1np4qY+41zuN4hnOtefHvx6ImLU7m8Yv7w4Nvpzb
Ol23IStt2m1EYgnzpaNsXDI47IEXweuUf1GDgYQqryxx8F1FwRS66k/VF9kBkDwmFcW85ewoqMs9
Nw9aZM4yhIHOtFVinIYDmBtZbvFCJmoHrIu145TGMt34fMznXvTftdfmqwDV7bE15uHmNaL+QP/Z
RXGP0MOePB9vQ1i+TGmtGDqEDLtwk0MwZsS/quqqOcnawU+QYIlX8IwXBIYQYE6eUOEnP3WypzW5
U9flfQzVPSIwIwKekOfqRgSwvJSFZ125AVHqFwNivdXghfML2pRq79ph9cPwaXpL1MLWHCNGUbP0
vqM75wz/LnW9Km8sHGC71qqojvDWep+bxC2+QqPKkAvZIe4p1lgXwFhBwOypzh/ZFhl3+xXN5GzC
A1q5Q9295cFC4zI2pXxTJlM3YKoTe2y/3g0Th7mzuMkv6KfkQmZzvPM4SNedPRqXUuCV3OA24z1l
47qaWYrbuI6sP9IYjUcngVD0YMgwJlAnLm2Q8KN4nJ3Qi6q81LijtSNPvsPar2dKcPRiMOHrtI/z
fSnb2Ni0rBtZ22r7lFPYRylH8HtacnFUnUr2bZI5H5Ai4N1YDbGho589pkAfzxPLv/NsdjXbj0of
g0XjbW+d/jDOdfqPkqjYM1wYo7rKnCszouzRNjuxFX0RRA0c4K253JXerkqGbZL16qCYniC79HWM
oSOf9/3cL+zVc39NTA8mROpXvj+aMBlsJNyeK8Mn/4XwhvJV10O3MHgy4zM6tmzfO3OLcTsNVkGX
Z03UeMFfzUyWyEQGDp7ngIQLCVLTDoXdCvoXX1ZqSvYVSUcMKTzd/JnBf4FQMxPPSxWq1yS0UQbB
zTu0bEEJ1Taxnq89xg1RTfTKtRdjAeTYTdZm3rPHM9lEPLLiz9+bxjTe0GGUuLYBj5O2VD8uYVfT
jyFzfvCo0l8Miqv3Psfe1SZ+uW9nJZ6NMCxX2IQx9qV3cioTuOQp63t7bxhoTp26QohbUbuywuRa
8c3xwDyFK4+ZCw3EgtkSgPm68mcQI4WKNzzc1sbFwhRxLTS/sSfGdyyngp1cgLabT7O3cuodEpV7
xtCAe2ufeKIaFkIEEau6IlYFV3EHAnqJc6onv37ObHcOVl7WI4zy2JokOG0Le5eJcNiNLaZNnKRe
FHdoIqq5rje5QGbQ9aM8ohgAJDJiNiY3rdoh5q3C9aI51FDbD91lGYdln2kyTLSn+kMwuP5+NFJl
AbFOMMzns5J2ZGqZ/7EYpRwKaFarzARBHRDj9cLggd4QBTNegCZAhuoOEOQxi79YTWrfeGIUpLEy
ZmyaMqvh3LyM1B3wWTz5DRQo+XEAUZ6stio+yYDg9NAtL84qFBN5J0Fq42vO66gr7URvZM3OHtqd
nT+4vi4vwFPaW0bn8BHrvkNhMS3Lb1fl8OU4gnZO4xVnqpXmFjAsvtoWYUNh4gMx7xQtWDMPRy91
ZUTwXh2JQSXrCec7MsFBP/qc32uUusZZmcvwUDItu/Rtl7BNqxKAPhpCAoi9G67kgsdTUUOYg8Ow
InPVExmqLJMsBndXzJEYnpuqOxEbgtmIhJ1NXJlwkUGErd3UphoNMJmVkVkB9zVVrZBLSsHFVljh
uZbhFXlHWKxniXUek+HMRNP1J3fDjq/BU2Y4xudgyHSn7Lb98JTZ7DQI0GNpGtnbiE0Whgg0zefM
wfE+OAmpKkbon3DY8hr6XBrfbVZ9ajf3v1iGYC0hPaAHzJ4xbGKlbA2b2HBi4DnwCH05dy8mGR37
9s7BB768fBVenB87XJg7XlIQ3qY14KFWNiosniDpvXp00WzpYpg3EGuGXywfjNfwJJEvaMbvWGjD
KPECKJQO2ItdojqmPZlGFdONcftMqcsFERs2eBeoGJyUTbZcu1l82bk9EbQx2HfCrxbqqaG5N1fe
4A1H19SsKepMqlvtCK7mNLZyHwVIlexqzL2rARrXVbQdkkNILS7ugqylpIFwRsmWlOURIMy0oXkL
8T60ikhfGDm50dmPKIbZm9wP8lUcZt2wEn3Czp7DjbqlAuq+G9EFbliktusGGzVO2szHow+osGSV
N9T7tE+xI/rongkqLvPTMmaSsG6c/7k7QypH98Qjo5yrrhTrklTG73PtAhQYusrewqkztnjt+apy
zaJGDgx8gwUwhJSFd7WWJcZV2NYhM8WEFfoclh/8NBXPXmrvGsIK9rORsJkmoRQNF1tR5EeZT1OU
EKbYS0NuQ4BxJ1bkTdTh+94IqhZWAkYHvSF3gcDce06D/YLrIX6N6bEjWCZWFLhy2A9zIbahgWSg
VaJ94dgN1kpqF+FX1Tx0xIVsEXbGZ4wcGQd3G589PIyQz5T944gx+6Nc4NpOm4uf3k+tjdnmD6Y2
36CytceuM9DYTEb7ZU8kqTO+1uA4EocR2OD8WsP0lNMCRr1T3a8L8FazGFJwAX7ySo4JP9Vcgh5B
BL+Hfrg8uqkOopp7dV1jTWS55HeHZYHnjV964lupfFpWO//OhJR0jrKOXAI4LqoBw4b9SZ74/EE0
Sh2fJ8vTB6tjXJ0onBuLOYp/5JZ29masAaFKYYELnXXW/POU6+xrgXoqG0bnYmPwXTfLLD+4tpLf
Ipn7Xb/U8gcktn0OCOvd6tkXhzqbhtPULPoSLBYVUVoZ7jP7J3CjSrXqq/NaQFIzomFXN2a1AYkl
DhVEBHJFGA+RT1QrQMQLMj5rtif2cwWtq7DoT6nFYejpvm2eliRNb33RAntruvzGceOxzc6mLYBs
XGR57YmfoEF37/uFdRgYch79WWV7kxPvpFFErM0iGBH/wZptDCvZWhYcDgYDznDJc54vag97Nw1i
3ikhsxurBm/nozN9tVFhMn3qB321FQB02GX34SUu4tERf7vO08ea0dOOKwS3qmZ6bkyxey1saDVA
qBxrWxCyRr22jIex6/KncjKHg5eV2baz+nrjOEndrv0CrErj2M7GULVz89AGPw4MYN7nMDf3hAU2
Ld/UpA6OCrOzWcFc7aRiMzBkd18NsAG91X484zV3vMgqDOxMgAUNXBvF9FjlzL2aZVTRXcq7rVhU
0iPLfgNzjGsGnAAutSJUe38qLXZpjX2wNFQ7DdT3KaA0foaoaUchVl0gW2bCnG56mS2vfm1s87fs
7oir4W72YICWr5WtxX723GozyNp8YQzbR8282FvfVx5ZiA4eF4xJ/P5+gqxSEtE5dQXec7yDVGDS
bb6YXr2z3bG3KX6GKM5H6naBUH/fcukxgRmQS3E5XbxkEYhjrCy+OVK0e6/p3XcwCsa+iVmdsU8f
rgag271FBs+mboP81CKd/Fu0S/6UOaxaIhQ4yR7xafDK7LL4YdzmnPN+ZscWTHc+GvpKb7ba95o1
xA6l5S+2fUThyYwXVLqMkYDSl4cO4CtLe2YBbNCHP6ST1XuSaMdVWqQxIvbFP7KS4CwDU7kKZsBg
rREL9lMDA0SMzunOHlrjfeiydCeIkVl7c6uKtd0j11RmDLHBYZ3FZAI8fWnPa+URlsk8U1vGFtLq
RMEvl6jSvf8NFLL7Ww84Rs05I/uEFrb9sRqnjJrSndFTVv4lptPZ3rM9fw1F19iXsjxmpdZQp/nf
juEgd5VhA6ixx6E/mH0Rq908jIB8htihYMdPxeJ3AnZdOwpXj8vq/GBCrdsDe512hQ8vIwq4W5+d
uSfJNMvJGinn4W6RJbOv4veOBvrTW0wDR/DnwpSk+jtOpXdWwuOYddnLVWHgrmwsxKeh1eULaF/E
ndDITzZo/Rsv2I06f4SkOHuYr8qJczLPwXxI/3HJk+KCuLV7BDrLuAwP34adkH29rwzWVchotMBw
svZMjnhF+sEHPqz5i8V2RSjQUpv0PQO0u8x0/qTeMNnrwPGyQ5BiD2Jhpd0thFa8A13bfedA4YG8
dpW5QfipnkLPQY7pK7blGCA3GpIE+9c0a9de4POjDFWz10Fg3xSraGRb4G6jnCFvBJ34vQKytIZT
a6EFp5fCyjhubM/PbSqsUv86tsRGVt2lKEEaPOmQhZe9zMwyM5dZ6jy7N2/hHECspGFIseISv3eU
F2uxGpYmn9fZmk6IZBxEwd50LZOqo625XtWYGEzB7V8gGu0Dyp27tq3S6IwKdVVTCm7ZxwgJYyHw
2i090Hyj9kWnpk19YBM7P0tBnailDj7J8VCbHBXTo58tE9eJM+6AaEozEnLpLpM7FdFistShEuXX
tIXeY+QCxNQld458rOkLArTPnXYeqoBImplaf5Up6e0I3+0OFUQB/I2aVQFXfvMSox2MfGsoN6wp
DZQmlAXFsFhPnfSL31xWhDx1nuPTCxcp6lmiDVaUh96ehyFexx40gMBCbQAEK+xIviE372dgzZ0w
0CaSauVhTMfC5rFSU6ibV/5sOjsMZfEbnryCUk801qc7jzYZfqX+qVOn27pZ88la/ZvYlwqwUDWn
Ky9Q9XkoEsSUGAyfK69p1zKFxmK0nUexn0BnGG3QcbHZomSnGGQPlZ6CGgSAXPDi0eTn7/gr3LdS
cliXpukw90pZdd+1cZN1awkZOOG4bh/MuTKfGmXU1ClZufMzJIWWZ/MCs6APNyi+nT0C/IHyrqhR
bcM3RlmfO+Bp9Jicep3ij8RhYz46ca8Zl2LSAFc2IP8cUIMQHEEwM9GbmzQfx7eCNfrFkEv1xIQW
d7YtApAypogGE9DOyHDX5Qatm32eDaYbjTGrCBUP3zFT3TOQrOo2dvGQblhZobsD31GmK4ObnCu+
WDbV0ixXBPUohxDzJgdr0sMpv0faEJaoGfRp/3sJKLdWMs2AZXp49nehCg3edngWxFzw5w1egudc
9f3e1SLZcYnBXCyEeBiDwowQDSAcDrxftxntTc3UmkbWEiGakbR65w5Kdz4+2G9k6PphAmpw6Gv4
4YyKYAMHiz+Y0dwi8Fo1AjABfCMMMOzFEaoit8DvIP32Xwga77n17erUFA6RS574HHORfuulDJ9T
3cLtJz0YmV/FVwaaHt2tBdeCdWu4x0qTP6HIKH8mmaRbdmvjl3bi8Jx1vs3ur7UMvYcIiyQ6hL0/
rAY7ANQ3jHd1lR2+0O3mPxbOp6+iGO1X5CD40lJSQj9Gd7S/6WVCwrRTzu+wbxw6JhRcLyFKHljK
Kd3sRkLKuRlL7S+RSabD19SHy9/WFEi+bW2CG7YouaZNO3P4BkXtvoeFWz7mDASvoIqWu4DUoTH1
4vCQDCB7m7nLDqM/WF8Q8P1TSJmTrNrK1B92Grvb1JjqvYgt45U7Vbfo/PA22gl4qza1QkZ4wYTX
sswvy92lJ/p7OoKRG2sqfRLwBN4zMfVPYVWQmofo4DDMvX4fszZjKaKd/qHr2mxnE2vQ0RG2YmPz
loxrf9DJtql9/isLzBc5NORVy9zbMksHHeEb/j/tmsWXFVe/grEbiQ5AQBd4TmuGJ59gY8BC1NbO
rQ10ZtJIPsAyn6dCvg6TJgU8+Mv29c9C2D0O6umsc61eLdOsjj5xBP+MKXSPekT3ERYKOGjMo6ut
+NmOPWstqNVpUNWmC6Cdj0OOco123d+6jnlOTcjVtanOCCBfAoPPysjQ2pA/C/8JHzgpbGVBj2LJ
XdoIjVT2zvuyquYcFt4Xs9iN7mu96lBvtlpcMxNwE1fxyg/6L8w3xd6vpzd0OONTGfMSZpIy1TcJ
kBkc64VC69zY8d9WKetxwHG41Y0FVF/5505lNnY5VBWCw381FmTbhbnzzeVDcEJv39PA4YMpzdoF
NXaxBRKDWyNmmWPJmBlIy3BRO3oN2uXs++IX8nSxGUnQWsPlKCGH8nvi47/KoGPWYJWAVOI3nKIf
3ZiDL2mbB629d3vwWZClpEyaWFofSpraVPyvroIMhShrW0nYSTBAE1BErIWHjJkuea0IC+lYGOEa
FwNma9CPJ4rtb8OnWiaYyUPQTWikLAr4TUX/GmRmzQsQiwOIfvZhbYpTeTHFCrMBVY3z4KrZueJN
Kg867Ol2/GzkLCvt1YJGdAUAaj7UbGaJCHgifwIhUjw8oCM7ZOH4ZsYAz6wWV5csfJ5aMCYn2cBt
ERkizNR07OPcLv5ldIchil0P/V4AHJxetkSxPhLuANb0AfucOEpEO9Hd+L/hQPAvvFrjA98XUkQ9
t5d0AUkw+8OnJtKKyA8814WTQS0EsXIjjADN5uIMm7y8W3+SFH1fSf+am4ims8klnI1kiMMYdO5K
Ggv+g8nTZ0AB1oZN0lubcMq1Jvu8KsyZO2pWA63jQzkuiZJHEOevGLvjihHNjrL14I01IOXi4JC3
0Dr2eWbYDeEmhEU1oOlK3DbcTpV7NDxgSEEb74LSZHuK3AQPNX53ZdJQewzMAkKgVuGc9zQQfHM+
qPBDELAxMoBwMyGBSAxV4QeGVrqty/xfzdweyT9RECZW2KgeYyLoCHLaeKiHD9JqQWtwS1HDJi9F
0NydOl5OQW1z8pbMquzJv/i9txxZ4de7meCVInYWwjmgnIx3g3EXb3V/RyaGfgSw4GVWzcUU8HMh
K+Dn/P9awzUSII9VnklMXmk8+SUJJLa5GKuRgeOqwFr1aLntK3yPM3fSesrYG8ygXaPMnskgXEjB
Qm6xt6d7ak6uPxvbMN+ykVyxYs7uv6v+nAPzJ52sHxIW83XeDt3ODcHBq8z/Q8xgzKTeu1tc5Xwc
E4a7OE1+AURyVA9EiOAEMYjfIFMxbhm++uM9ce2uYM+WfsCljzvBMHyXtc1sney0YGUadn/hp5HO
SoYGhXfNoBk/K9vXfUqNcZGLccsbZ46WFEB4Mu4ylb1h4CjRSYXbnlaSV7zotvkSIJa/G6zLu7e1
bi6zYnxsNuPAsjTBgiF+fUFio1dlV4uGfwUGgjnV6G8D7uom5QwtUTCDaU569YvL8Oagm9tPIxFU
lc4eUpOGW5YauLawnWOS+vvAZEdma3bTjHxdTJfGT1zgv676D28sAIoKG4NC/Rr7Y38iVFavVOX0
EcUkJHZv3iEH36Vjc25n1OkFt8Gjfb9vl+BXNB4YEFF069mwgggMJc2jQ3sOYeKrd7Gtt40SO8sD
ZCkMUbE1Kj9DK05vymOur4rkxRgUkIM427XS2BshKuUlZ6QkHX2RTQB5ooPvnWQ3VTN59+0LF+KD
7dBQ0O+jrIIUYf92jQ63jrQrmguU73IJT7UQEUlIZO30wTXF7LmeEJltMj9+Rqj20txf8ZLTEw+X
SyJxOT6QlXvfugTmjjCAmYQzmhOE2nozhNj6WnXfF9XawYCETXjOGz6+lZ7LLr2aU4rW2B/pf0Me
phaxUVAR+bvUj6Yjv5FkX2VqBhvWy8M69iFoVBZvBspBwe0Rv0+j+1nAgaocdhhFBcyjss09bBjN
RyEZR9eGS+BbehrDNN6Sb0H6VsLUaclAEOZUqBoW4ajKk3VPKMg5ILfTLJ1j7yzn2pCn0bQvVuoq
JHzia/LjYoPUvosKgXXKzEig1f18vb/PuVUegAGYtHYw93EgPopYbQNTf8YpqNGWvz+yDNRhjJfO
SKQXZj7pS9WVKPbIk+1wnPHXew8243EkRlym6dxBCfCtepvCJuH1LtQ6lgzb5ip4HRvf5BfJ7rJ+
PMDtlJwSHbq7lrQrYsg/Pdf9WcLCJ99Hpts+1X/IqjWPlSiCI/M1ZhIOw+jKgDKfWw8hoJB/Jvac
HU40AMkeRLM2Kfor490PL4l/oKVWG190L+AK/gKZ/udW5oEn79kMqmdh5jO4jNG8Q3IQxJspHXwV
uGujA50uDFbtQWtCfMKYG2z9hU6Zxe5hZOFyp5Id5azOox+cswIOUpf5fzlv8x3WTtJQ0WCgu57H
FQuKp1567DPJM9pOgWagHxJpw+iGN4aZS28z015JngU3DTssx+0DFBOMwaJ+lJJfk1SBFZMNEJF1
8urXHWqNDrh9mHjISMg82lHLl3sREINOpfDRl/Y5tTUK6xrBYeEnGxfAj0TCELESP1L5oB8nNHIN
kQ6/I/1j1Kb1m0jn/8/jm23MZ47FT8G4Fosoi2wc+yFjpXlg3JXGzMl8Qddv+mt36sZoBP0WGaV/
0L14ylFcSFzVtsLL6OQD0uCUDQLj2f1iMttISaQRpUXN3j4ByQ7XknThQEq5HWtJfwbIKrLD8MrK
UW+TNCcQhSTuNS7lj64b0A+7LKuzzjogr+qvqE8Yvo7U/SPa6CejnThsDacETqsjhgoveLkugJC9
VdO4f+KZPXCdft231rhEmWOn6DC1E8hdR2O+cprgs5MTFUo/OumJmTsbzQQLmKcJhIRrZGyZWQK4
DFCDUDBIZ41GVj1hX7TW2JUBjiULc8Kp5RBR4zORiM2xHAaYkClugKDpnx2dfRG4BC8tI8ymyP2N
NcBQpI9/sKzgboCxHmZlXKzCI2MhDIurHBXNeNaGXyig7xiF9EmUKP0ITHl3TNyGEMnyfTCzJnEL
u/ow8SKTieJk24yAnFXSj/YqDdJ/nRM+MZdi7F2+3gM0geFk2Ix9FkiIOz6sRpRRDpgA3QWuaSRh
06pzM310eDtBXYg3W/Evn6SFYDOTL1krLxjswalqjMSFmg4IaQ61sXy3vtOsx4CObciHz7BN55sI
KmddEfi4tlvcCo3t/JhkW64y4oPXHYkhhPL1AJ+W5TkN+otgGItWEqdvwKSamek58N1xpTJZQdWN
v5cRk1cwUY1Vsl7WmJ2vtiyt0+xgQivi9GWsUFARgHLqcX9HeSB+CVkCFaXKP2FQabiEbnU2pX7Q
ivcMyAtu8DD5ygdwfXkSMNVtXPL2TEwy9YgKYBFV+lCqsDvaXBwH26rfkLvZeyaGmy7Nd5LNQZRU
s9gYdd4eKcHHt6C2LyMY8Y3XEiydxd7wCJuw2Yk4THbw0JJtmsqSf30Olafxw0jExtEA20S7zMge
SuvFtHllzXufXvv9DzIiDhNhvhH6SyWRVP1N2/15lP4Xgut4XZTLex02LN/K19SwUBtVt7RLyt3A
TbimoleQqeULAAoUufWHLO542BqgLEaAaku0W34iIrDkn435A8fYAxlyL8qiPZsL98nHsbIxMfmv
RHePFPTLf8ECAwGr+yvgxTEqe/FgiJpjSRc/i928tksXH3w4+ZwcxQk5ITEHKPejBOnFEUDaieO1
v/SN2/0FlWfvhW78CiaERstspvNmwni271FXsUayHkpR7wjxI4zVq+oPP+vMDYHqI7ImI14PYX6C
wQHaAS/dVibmn5o9CAZG42ZhHCZiFlS7gx4Gljr2q4A1XIF0pnTDYy8MWFX6D28Nbx9GS9en5ZRT
vWXEQWht7T121vxux9WbN+ZH/ro9lo5P2PskqLk1FJXxXBfLY1K7nwq45MJQ3gXka5jlkzWaT+7i
vI+WZW3mNJ32Y2VFdKLp+n49ZbAGEc6iRSneIFtdKHCg1udwASCVuXhCqCQDCkDs61IlDsh+L8OU
lfOwptPGd5MHK6QDmvQWydWdke0GSDc9aOZpCm2w7lWkiulP7Zhc664KNn0PAjVo0Wd6kglcUO9G
RP9r6Krlto/Fs7C9D2zszLFmLPoTkl2SLOs1RsB31QTXwBLfoVF7a1QUT0agnyxqp2J0X70ZFTd6
bMLxPD9KAejz2zRvVZZ+BX7/NAiyaQJFg4/app/VlhvI3baFmlfoz1DNg31H/BmuciGStUrbD4T4
EJbK4tu6g27yJQH5OPSbaeHWv/vH5qAP1xCziPMLHNxL2hmPduMe4t59nSacGYXtyjUz7A+Dlufm
+c5P64PDsLABuQZzWFurMzE2Ay9A9yep86cAr8ZGMcNAWpog6Y/PgJ/SqwPH4u4P/kLAikZczv8q
Q0YcOtmdx4s4Xqb7Ram/xKcdgySgy8kbHNEuhoFM+gdV9N+EhnwEtSI5UqXxhZ7AYqYzvnmV/Sds
ZMQlvynEHYwt2ORnKKMt330MrcHeJ2xt6C1RWs9lnkbaaz81QriN3epj5rDdDSdsNdppXITT9rUa
u9PC9D5yRvcJssBPaUkoRb5ng0dkjbLGqiHXw2CdpWk7pzLv2DRTug7O9Gb3/ZNvpl3EpyhPbQG4
I9exy9s1nhLlvnS0hUgJ/7b1fVEf1LzTPc+haNkIAuPGEzFSiwiSvrvF/epRDGMjwE7IGuutJY93
zRuNracYvlXoPGtvOP1H2ZnsVo5kW/ZXEjlOokgjjWYs1KvB7Tv1vSaE5HKx73t+fS1mTV54ODzx
gIhJuIeoy0ua2Tln77UrHO887d2zwgA4OM1TZAefkYUJK+nGa9P1rjh4oN/H2j+kOVjoIucMiCKa
6gyk8vwaeCCNJsWDn0s2H6d5ozdMwRPgXiaAYNWwDu5dB4VfW/DsqsXm2HhvVcH0wwp7JoAtRvXK
KV6yAWByPDPu8juDqjN5dlzCSEjpfrNN87kn6YzY8fqMF20RLCAZtJEPdSzTmzlCjNZZUXVIvcbb
Muy8QY/2KKv5hI/+0toEPsYWdgdVlOx7VfOcxhObWFJeUyc9xIHH1CzJrDu6KdkGyssZnR48orx6
Swob0H58X6GkTCfVbVHFu4d2LG9CsmpRZdpo7fv8HAXTlRfJBwySzMfxi4NWcW+FYDmLe94u1bRL
4qE10C+kNCMn9jUkLndLRfKQpvGTaRo3oi2XzlC7Lx3MJk4D4iEx2dWbFuikbN9xad4SsUQsT2T+
iD17P/IUEf/SgjGO7wjPeSFc6bZB/bYqfULFlRPdTEJcj2a0a5owOSCyv7ISNuUw0rxQA9tVaBWP
g1VsQnL+cKWtZxKZaJyGCATgsHQCrJMy/H0AxQmNiWQBANMG5frMgffaJjKdsS8uirEst62eyBDl
bdpqLWNCslgJ4vJNwWKqzemWwv66jdp704rSC9COj64tmQHmiPbz3gAKwEedptSgCqObRmrSipy2
k6hD4sIkIyQ9JRigJVGtqYEGFKr8fRgysG/Rz7S2WimmLOuaXAm8YrQlEqY2pHCxGcFQ6+l+bYjZ
+UrtOj4QuMyjNEEIzZR4y5L50XPJoAsMDvi1Hm+ZxGfroKiRaPkJUx6zfqgiDcSIQ1GkyXATM/yV
sqmfaze+M1waJWEaJldNwzQsdZwn6H74o0N5J5voo62pliqqc86YnXGsAyu8qgMOzBIT0K4dW8yC
zW3QzBQJ6TDx/0UfOhg+m8i6Mjz70pPNhdMxvJmHQaLjtFGOT+MRQdVbDNl+EzdM2dqgg5XVurRS
xvFizhNizal4HyMErrhbcJ0y5diRflijzCuTLSAPbxuQEbuZhsTZkEFy18T6IsvmAqj7BeYFu12b
56xEfL3GNLBT0Gm+ABYDiRtOZNc1iOkNkEWbTAzwajTzpgnuUmtDXWEkBAEWLFAxMxMZHPtTCsfD
I9qbRzNiXudqqNNIUB+yFoYexMkepVNurefS7PeQGd6XoYYtyh3FgHODo0XTsu2fAPRXq8wkGy9a
vBsRegiGJ/THijz8kavooZjCr3nuu1urC97bjrcPg8s5Kdi8yZkB4Doi1OyxPmgvIoSECdRKWL27
DiupDx0BzJ6OOVEliHEGb8UQtNlnlX0/eIBw3L6/B17C0SoCpQHSZZ0EpjwMBc0KMwYoVA2P9mIb
ihrvSdrNEzrC70WKfvCcvsZNCai8LYFewcw9tdHEjKo0f0Y2dC3GBcPW9bPnRg2Lb+jNRsO9Qf75
4qbi0ySSb2U0CGuGgv5nztRd1sSX9SZ/hQ8lawiRTYo8nuVvBUr/wempOXKVyktj1l8ODYszZ3TU
/iPN9FDrh2yePlQRXo1ZTNaV6XefgssSxkp5y3Sb/JvZfC3IfXl0dYK5FAeaZlldY/5Y9P+y/oYG
dEEk3K7IKX3nEbjP62V+V8K+iwt1nxAMVZpMNGJ7Osfu3D1TzF1HDfPsab7hcEd26UzgSYM4h9yR
I5CIlzJ31E3U9f65Zb7yELtldsZ2DoNqIoKNREYi0AKXCUKqgGPgobOvOyYq32HSDp9gSuttgmMf
uZ0k+wGv73rGUED/2yPgcCjmGzMa9bekUsKDmpRI49CCDvweTkvY64jOfYVZTr32U2ldzS3WBLax
jHkT7aWtTc7GhpSna5fW0lWD6PNOCxbaGPzDyhKcOWC3kOJHYx7j8HvpeEtoTE3jOXP1fvYtsR6B
uGyl1RA6FWFb0FHw1CpOBYUVzxeG2v4msBnXFuwtkjqJ6AdJjazFiow5wnWQyIK7EQCUAybRsLzt
awBZb1Xo/GygZWhogmBjunKHKPYd7aC7HkZWNWu0rnFsbqqUNiY5IFdOSDyJrU0E1QGNh7ao6dgr
/UYLKDlDCUBXZNTO4rCOzItpZluYQqgXpdr3HpRz+hSPTUmEWjgLEqLqQ1mUjwhZulUiPefClIYE
KPJm0m1TtPO+A67yswx6+B1kHCAmSe4tN34x+za6g8f/7or+ZRizz8Zqcgy5pXuwrKRkMlbiV0j6
nelOH3khz3PVcNp3n6dIExFWlqx90tzSvan3aWr+wG1+09IUWguNuAFj9xe+3QM+w/EaeBg3KJS7
pOEuWYIDSEHSplOVT9OorG3nu0+1Q3uB02xz7B0a/1FBQe8RObbI5g9SJ++VK27FTC+au/djbMzx
hr94ocnHuAc/5mrS9h3pbOkJzHf1SMiZZ+8MkZKTURXluKmWibSAEcOEXwIJtOwSpEpPlOI05wtf
o9tJQwGZhMqZJwjWVTbdN6b1hZkKPx5UYLay9A0TvPtg8zasBTqECv/QqhzbYN+a7onmf9OJMT0w
aMJ9ypkDlygG48FbE6wIsqlCKtS8e65KK5YGgzUYh9Mm80bkorYUPQkWWbEb5uobOhTJH+rRy+07
E0bIBuX4ZqgJyKtJacurmmZZ4Gds2WENlRKrHItls2qjkdzn7LoALd6UIlkDszC8el4ntQi+wVs5
T8KraWaFZPvclmRayk2a1pDRKun2q6Gk8Mry9sEGGA2vZ+eq6eyQGbAm0erLHe3nvFykPzALGOjz
YEOyjVbDONJ2ckxb6q0OHaDYMU3viUhRzusqtLMLR2QorzTuAjrUsd4yOfY2NCvmSwWR/9hK06FN
qRXYAQFEVYJEbU1kzA357eS7+g9M3C7elF3P1Nhzl98gJrtnQTwGCOfp/mV6bydoCXBXmpKg1VJo
XOBlsDdJDL0QzldtEGSMm5DiZWtlwZsXeLQKIyI7+vlaIiTF6OKjrh01j6ZiWGdUCXotVIN5bJDm
ktTvjJevMoWoJEKRfQh8nvoWE9dOZtYxq1g9Q++bmFjgmTWB3eWhMSH9FgqBXRIovXOjSh5zB11H
bLN5jIG/mdEZU5eSX1t0Y4k0R1zmhCUvLAGQuWXNotZClMQcUa2TcjYufi0esrTZdaX+cgBOqqJ5
77wBKyAq43U3DV+T5CSRl8DBSM3KyDc1u/bUFf1RkU609hIxPVep+vbrCQujCF8wAF5shUHAYNEm
sjBAbIirCPn599ylP+yOWXlKJ3cx5mEpwmS5QoDhHcrWqt5cE8AtWhNkTdvcqpm+M8gk+8DoHHJR
aPQisXDqfHjLyKFWqCsXxRqlJqyD1vGQ9keo1D6cwl1se62VjFvIUC25Xp6V3hP4KOG5KDlfVWHV
xxsrLrqXSS+WookMpohZZxTn912cDYdyLuE8daMbv2YSW+upqQK26DaOw+KpmVS/ZSUxQsLOXEQX
LYSreGeYY3fy46i5GiiaYcF3T3M4XmBhPDHH3qG6p3JNrBdt8/HZEN+8kTV4dql6OpHvEWd8IEy9
xV5xoGV+Rebu+MZskzOB75YcQfVjiv2eAgD1oQMx1cuncxs6/q4tYh7XKP9IMAWBUTEBQoBHu0RU
Na8xGWUHfMjhGutSD80OuDs3Tp/AipQnh/Ud9CYppYj6ggmXWlgMP3pWRnaomUmGTmkKFjTl0VZU
pfY2RIKGj7N26nMqSd9eFwmpnYirjXmbguV4Ggyd3gFlZDhC2PJ4pZF2PuQCPtShy/rskSwlcNYk
Jb0RKezcCF0lzwjOaP2rYE7HnY0e4ydbrjnuwsFSmj5Gmtz6IaM7dlefiAtwRDQshxHLSgucx3Qi
Iuh1T/ppHNNSMW17qg+kKtXZs6Z68de2bdS7nGb9uCFWmEaisrHDt1VNrVdJWVoIByvC5Vg7+x3A
RwO2VuNCJGj7TVhS9cc6L1504BqHFDLfDzMuqrNTZzB7mPsXl5KEvW1V4klasuuSh272RLDGSDl8
ZQjzNaIF3Z7QfKIO5+Hc13Bithr70kmienuLioBoeF9n9bBxxNwC0uKtTR44Fo9q6w8zRYazCC4r
YtHuyrSM4BnmZkzas8f7TBhOi1q7kRwqaE0Pr/TJ05usQeehAltdO4boPlOkYLf+SJc8aDIEPvaS
OYjfJX+HRppsUFrzpWlYqwbeyicgFMGeiTzriB/RMiyaZO9Bw9pDrHYfTTMMt4zYiodZhdF+RqVz
jEn+PcHPGA4yrJy3wCGri3npTCeP+UONgqFrE2+Nwz6CKQ2q7U3QsHzA3cCyWWHKWuO76O5G0fcb
2EE0FByvqAQhtS6bbtDaKcdQMPD2qZoaOUIrbuRWR1J1mzkjYhRgVhl8WghwT3xrtb2LAR/djxHu
oJGxibMueydkxg5MhROgnU1Xfh+GPPkcFH4o25m9TW+q7EiOZXmLFNffedjyOQ+N3XUbSPc9rTsC
MwtHHPoK3FprFFAlW0MT3dY70WK/Ig9OyEjRN4GzRP80OI6QAg8Ip+dbO5uBdbTxoG9qU/QHcjbD
K5CL7UfadtMHHsvuia8kukX/R1+piBxEY4nb4oKLZECAJrlj7hWRrLDa6AxrQk8hEsUbogiiW6JG
0gOwB8ANOAvM8YpoxCTc1hi17nSW9O+QMiWawxDP2obODad0OjJ9wlg3Hh/llFjJnV0zQLyqbJI5
MZHSGpPGj7gCYmdU7m1CO4DWEe9iqeVZ5pzpHB95Q5sNe+bm+igK5yeCKpjzzCoLC/t/ZS3JggOr
qRivAyAPjJo4WMMNuAe1gaZIH6c6+UraYp9ZAfBWW64jI7iuNUejwA+ztVE5jxHUGmTT9of09Fsh
YeR7yjpZMELWBjQdmGHJp4HJbdW0YKzpmjFEUtVMjAUaCOKSnA18UOPE4kX/z9NX/eBNx5CAGeot
lpPYzfj5TBTyNfFdd3bhT9TUdjwAxq5d2sDRWCKFsi4iaBpS4YBoRobRn/SkQJF1PAXQ0UhTvUnt
8pMTAocjSFjUVSaceX8XB0OA6a13t55p3BaWcp7DNHgKIAqEFeO2qpKPBcOcjZTGE/CdO3NwjbUl
OKcBRENVUKv16NvuMXQ9gj9LOHTSzvHAtSXqc0SZDBCg+Sk7eGwGs9qwbw4HW4fQJpfI0x5Aihqn
acUOR5JMGtyXXkkzbmJqwMpngzPlxNxEEhYbhGNmXQ1pqWo4N6YYD50ZhNDCTLFNMDQhi+FAk7HP
Fgb7XS/CO9cl8DKFwhQq/b3Y13HbEObbJA7tJAYAQjT22dUV2iyBQxJiz+StaR1X+y43n6WGi4Jd
5NI1kIcQudz/G1SiOddEkfsGXZ2mC/GYiJEyEjM4/pcmDbe4c+Dfk/JULSwTDCoPzDJ/4FyRzFEh
4FcmAS11TMQVbFzkNDIlbdLvTmEonzjpf6dMOE4Br+0a8MVHm1M3jG3y1WFz59Ct7xTBRby7nN5k
OjirbkHeq74Ld0ySoEf59dNEdPvaKZrvXho7Dw7tSuRMWT0ObVs5IAILEuu9A2hIUZAUB0C4wzao
F++tgZjGl9530gZXVK7kL7fVncjdfi2VZvoXaaIDZ6yJKN9etcvKVRLOvC2z/EuHJpVGOeb8gBpq
vtLzoYOk1dAZdGx0ynbufHdjAr4FVPCs23svCl49FdxCLOvYNkkoDATuLItYr7WaxLSxy/5cpsG3
KKxwU1XVcTnTu9gv8ZnyIJeGfEq8+qmNvbOKs9feHM+1rHdjMH3GSBTQ/VFgzDnK4NyIKb6yeV01
yBQ1oTP4wgKwrNJkYEiREzt47tK4hTTBEuDK6M7tuVG0TaGBhIQ5KNJ7YccPP8wuuinM+i6vNCFl
UX5Jxmgf90a5i/vhPW2W9FUZLmHtzXOTGD8aK/5Jl5cUJwPrklQjSVaT9sG/B2cbbGzjxfLkMCqn
hp5v6J6ifmA7GQOwBLVrXcuYHks/9c9pM+waMi5mFNJErDQ7y4DIZoJrWBetBWk78Q7AcRkWlulb
2vivfpR/LmdzTkdPhgxfbUIBNm5YPpml+YmZ8XWsxEVkLKuhAT3RsrKP0Zses5F8Std7Zp4RbLoQ
dgP5Xh7yhnpX9/apRlNI1vzZIkzJmNtdXkI6AsJ5JaiQd4R+VgwPgzfu1yEkHHxVOnW01ZaCFCa7
c+oMGHOq4ujg/YICFq/GzjrEjCzLzPpUIwqZevHGk73NYQ761cqu+ku2TE3cTJ5HxHIbyDtyJSgX
kXrv6mK8QkBIEwDc+EYyLF7rHshq2YTAYyd6l4R/cuJARdrKfZfm5Vby3rDyIGcjpcc4Slr7RtYa
K8g2uJLoKNwxr/4g4DDehMzOsF4APajNapvYza3pkIqQ1ylDkvrJNronjUkLO4XD/lChLHIS6ivi
gjiaauFsCSk7lX3d0+YZ6i0YU9aHTDhnH4En7rz6Ju4iB64b9aO0USR0qqp3AMi+aYkTRNCJM1Mc
ueIFe8jCqL/C0rRvq/6a5t5TPKIDFUn7oBMDupPBex3gSINt9T0lSzPFbBSzU46gMEvzHtSPVgR6
RNgrbKrXvRfUPznyxKukip/1InbouQFeUR5rxp07u6gOi7viSKUenUQXE9yHtMBOmysa/Qxi7egh
AleCEzKjSTAxl/aNdSWHlzBgccON+GbWwvhpx/pE5E7/EGVVfw5cHGxekX0l+Kj5S6mi6V/eUSc8
a6yAW0e4ySYn3XMF1SPaoA5HnGKcdamZAUbgDlxv15qEDBXsodBdFnEiA/syyR7MEmGujqzrOmqK
ldeNP5hxU1PPI7q7lhwE8ApFyUytUdi85uDbcavrJVtyXxlIbrQ5o33gpbaq7gE4PMNfoAO2Dd+K
/sVZVuZDoTmjdD2jAn8E6V4Z7W7Ks4csst5HXx/tjC7K1KXPxMHNz5avm7Ulp5cwFwTzxRNiR5K3
gq7+9umZ+I5oiK8B+jXMLL29SYIvYAG0B1N5bUpvPdJJYX+xOJbMNo1+8MA7UcRXiRv+oP1+mMo8
Xet0ek3CAJoKtUHE3prZTBcsROiwAVxom/KESwHRcs5dSO1sB3oO6qkejF1nVS0/JDtL5uhvSVrs
gsLDWzHIM+BCGJ20IOPYTU5g6re1jXbZGuIam2+ttio0v/nXWisy3KlcuCtRHyPOYIDq1+kT0fa3
BqKuYaFR2fxHqVFR1nN9Z8TTgxU1N3iNCEKOpwCbW3j2IvdCJO5bn5lIi9uJhyb6ESjroYwlVIpU
3CJ730OvzZf+cLCh0X52VIxuUX2NJAvCekR8ZpkWe3hFnAJBNIdSopC25kbi5x9dkonZ/ZCAYvAD
PWRM4oI0pdzigH4SFOCAGmNsASO8ZJaPTV+YGydirwBbxqpdqKU9Jr7JZ+U4Evuoq0t/VTNxXHze
yUtidVsZmYs8qbj0GBoiRJKLb+aQtXAWAuAokMN7JATEogA74FFJ16ZbPmnTg4UV9/mG4D6SWAfv
c+BhizJ0aSg2JQq0TPVyjXXuOnNIblBZHu8apvEULPUuHfyb0lacV2I8OXVkXTDSPcC54zepJ3PD
6fh5EMNPYKnjqgmJjkZ7fiKy42TkdXgMgv5BGu4+dDyUbWVxTf25BDGkgFUUluChIkWAfZ/ddk+b
HqOB2V73YcsUNpbfs/JOKLFY2IGXHd0CJAlR0vcZNljCGkcCJWNj2Pop/aRMUK/6JnStgBFhB4Wx
SZKdwaCI8rmBD2V+5D1HWpmFNzi83xqjuB5d76WRDQkx2D/zSuwtt7xCIZBtPTbaqZK0hMv2VKMH
WQ+F8zm044eKij0sAMyZpnHB3PqNAe6+n8JnhLI3wN3enLL+QJHOK5C6NZO0jMQCIQ4MqbaMeHn3
Tfz1ep4/wopjFa3PD7NZMCgRogE2ifegGfbg0IlE8pPrDFMFolD1QQzDI8gpziiA7EVKpIvLjVJm
aq7LyeroB8IFn5oQntecHq1GokuTP7PUuSZhw6BBHW/sofsqY6br0bL+6uiRsvCaFvln2E5I32NL
bOLUW6ZK7m3NzADOSnwD75z+a9r7GymQavZe8diFIyw8YmfQxk0nWPAYccdarmUtTuilGVt6ssfz
uhxUm/CqUFkMjIN7gZl8b5cFoHEFwrAXm8LCKpx00TkPvPumVAAj6b2MoX6dRCWXNtZx8uvFkKfW
kRNf+YZ3J+ZpXowiD9KrH0MjOiGuzHdlGSV0lq1YrGqAEjR9s/mcdQl2j4yWXBHnn4jfwAaG5MzI
Jkfnieg8Dq0bH3nHKiJ4AENE84Q6N2Pqw2mxj5IrB2R+WrJe5NQ7zNbrOzIsMeGXuFpFSKUio6cA
oBXkl5HHfaF0hoqiKrCxqQPdrGXzOHIzNnVc0X9pi+mS5vlznNW3EVDtzaAtWOMmCvtYHyoPwmfm
Y7eck+onZqgvdmH0N7n5HhY1xR0jMaDCzstEFMCmdnwfEznfphPz9MsJ+YcKa/vA/AhjkGmhbnGo
DbWRe4eG/2OFTg0/rMqGDZPocaVd+WAyM3nufcE0Et8lDdOCH1T86Di9Ibw2aSeKQu3bOs03zpih
DAjubAq+tVmMJ3toyYDW3GHuGcKaMkUkZaFIHIonXITONrfVc9T3X+MAHZUQtc+uBOraDN7WmQm1
SYVAigjXt5OkmeTGjS29O4nddJuYDg33NPs5xa6gnVW380uAfvUsCooipiBtWzK2W3QZ9KKaczMr
9S6Vme/i3LKB3iDdZ6QYMOIAgoQ1xMt8RZkbabzJdp0N1jqKK3UVE5dyzkaoFzTXTFwi4CUFmZcu
Ve96KnoMD4XBD1h1QZmIV+2RoMJUqk3onE2CPp+butam72Jfw7vISQyH61l8sQW3V0lvcLimXUWY
zxhI26bXYaY/aflQ5SMaXmxkelhiF7U4ZASq0XYrG0MxvBogipgxqNNd2Nq2twvm0sM7gm4fHmYV
07UKpBec5paz9VYQCn4h3HTwoZO1RN0iZvPDXY7VAnAbcsZ3EAH5h1sIBH9lORBvBFCMPDvodk+l
iYTAhjsCynDheqzLMvA+lPK9c8vjHawzIGBXkv5GsyaRi2I69Av04Royy/ucEAG8MuggPLUYpe+5
OqgFkkVvtOUlPwPOkyjyvOasMZETIpDKxTwORB1JUz4YCa16zRGWUBc3vhDSXX+XasCUXFP1Z6fK
kc4T2IDgOrMJPcY0GyIlt2i8IcNVAUNx+mSvXSl4MXg+PSjIZsisnEVqPsetIgsSUzp9o5lT6yud
ZsxckWCV16PKoiertQ0YYYlNdm/ax5BuRhtwOeENdCzHuKQOhgZgv/cBmABS0um0Lnry+zqTi7GM
tWiHF5c8XATtjORi/ENWm4rnrusCbzXzpp0JA7d2k1FVn7VmLWJ8TTkthsZ9nS3P++FhjL5FidNh
brF6Ob5JJyMxs441veQmn+yDMqxIHVrXZWqSeXaJCcEwY7Iq8pg6v0yr9t3L6Hg39D3XJUeDbWZq
dePXoRHuI/JEHtxs1LepDuWwmsk4oKyGQznrnGKjYQoNVpRRwH2le0hY6Frl0mRCVLGCk0ZchYMY
947vRFLT8NSekAQx389VSfmJDzFsH91AZh4SiaR1130XVPGWcFdK9DYgQ7UYaTmF6CK3IKPig6FF
nm6zcUrCfWelbKh0ftWzjrr0p1YjkqomUzF/ZtopIpAcvt/KiOjVn+k0WK+kNojxg/wGTvR0/Oxq
D0yG8G06hCreA+APTZZ1wsJWVtma9tqHAtOwAqrWXotc5i0xkZaKVh0B3h86VsZnayAp3dKTwQpd
jA1rqBFWSPCrRHaXrEBrKUF07v2spC+mnCnwT2MdsjL0vt/s/XJOXgwOLpdkgNdGUYzXErFEiVYn
IKLBaSjwUaKncIXSiThV0mYzQhBEbqyXQcou64fpNEMdCTa6bwFV/TvstLXRgeIkV9uqboxtKOzm
ENm9Fltqp5lYMIdsSB+qIjjE6oXhcIODhK4cFWYwPwoPTxSMoMxbEy89oomxXNS0dFvQZo9gR3h3
Cl0xKlR0ohCf6HwTNKqzjuMM1g0VBIGa6AtxK4PfRa0CxrcTJeEJdlBurLqzrqe5tb45SMBfaDJt
OKeZTC/cwvBE0OJrNM8Zoaa3cJShnuMZTvtt37dQeYkEJwDQzboXhdlgV8JqOv07s0vTW3+KCXLx
r2xz6gcC4EVyURHy1U3jahbK2eY3L4yprBnWzoT+Il1o7gZbBkSAxBbKCIkedxtlEJquNeS5bIU9
LgMt2LVX5LcjF0It8G6WYKhHpsiLdLzxd2nGUBSTMl/CuuvksjbECaNMt6SRYMXD3O2zkPzoAS1E
Rqk6cRgegHY4V0bddTPqVy/1bv/Fl0fopwjCk8uBdMmW9JqvbKoHY40adXxxWpRj/yJuPowZ4gWn
usOnMeSo4IVPHEWWT0DhQ/fD6LsLnRAT64sBvSbmsTSayNmHaXuMDfqUdazEEzGGS7SjE53RFsqL
ELFgkFnWhoM+JG1esYqpXQh+YRdVPZp0oGvPdVUgjfKhGhwINo0+Iyek4us9Iz44ZYGONDMKilyP
NsltPQq+9ojAu+t/WT2tR9FbxRGvTBugbYC9Se7FnD60fdx2q7qpgOoI3smKzjFWGZWZtrV2e7fr
n//5j//1f//Pj/F/Bz+L2yIFdp//I++y2yLK2+a//qn++Y/y///X49d//RP+nGuz1/OPZ1m2ppfD
n//4uI/ygL9s/avu+gavhKGPwG2ZLYCB2nR5H4I3sa2HHBrVZux54P98Ufm7iwoqfPL5IB8K8deL
0pjxQxmO3jGcoiBE1jtS7tl+gdsTKXsn93++nPP3y3muYyEgNBFLKmv58//2GdPKYTKSRu5xxqoN
s7T0mzePEMv/8Knc31zG8/g0rm2yFXv2Xy9TWWNvzAh/SdGWIEkc675jiXnR8H+2cW3E5z9/Ksv8
2/Uck6/NdUzt2Cal71+vN7ij6gxCYYn2a4mXkOQDje0wHvu8SQFWWf65W5IAgVYVeyEXWXC9HFf/
/Fvo3/wSnO8dS6Awd6X9y/Mj/ZS0mtYMTj5m8xCNaJq8tslsf6qsqzM6OGmVblqrYHtJR0vkm//5
5W0hXcfmNrqe/OWeF14CepnciZObD9E9m3UrKHNGCk7JiKNmq1wQn/3JBZBx/POl//5UOaZE4/Lv
Kyu+hL/efgqjOcyMjNsvVDHj+LJnsnABOHrbP1/IWr7Iv76jXAmto0VHgXG588sXHYusxsYujONI
XYPkXCVYLDKsIS8emL1rNiTFNKjRFT76LmBY2TmTNW2Rp7r0RyY3/w+/0O++c6lYOjzPArbw65pB
3BExRUkUnPrCuKvgWG5KnOkHfIyfs2+LjapLcZ/3ZJ78+Ub8fdngPtBycjwuSkTBL8+aTS3pm8jd
jpVnljcYvOeLGyXBPSOn+OF/finXhEpjKXAs9q/vMr0Fvk2D5yq0EzYty29va08glK086z+8x7+7
m65wpLKlw0dzvb8+R9XktXHUyuDUGHbp0L2y4OIjPS6Jg1vmGNBaUsUEEqM94jg8Rn/+pL95jG3L
NW18LOj35K9v0GDaiDqqLjihrFoa/eDS4j1Bm4a9/vOFfvs53eXxFSbA0l8v1Cd+X0k0ZIwOVIMj
Io+QRNNgsc0CQ5tT/qjMKVs3pa0Pf77w39dlLumwMJtKO8qzl1/svy3/XTF1UzEY/tFHw3sCCNq+
8KWqc2vRWyl4Y1//fD3r3y/ALy+s5dB6VZ6wpGlav1xxyGqPP239Yx7Fk9gph6pxM/l4D5h+tQna
SlI5niPKdYJ4BdbrNUYzjqGA7ZeQFjoNsOgIyepXDa5EzCI2/qENRFkyUSSReV9FJ28SRjtXiRRt
uWZ1Rfk3IrxfxbaEl9PTVglXYz3oW8gkmOqqOHo2hsoKOVHXyKHBBJGJWkUWdV8W1QlwZe4Lcgiz
sjaFm7k30qdO2dB/816X7e7JpNDUy8mJo1xQuT2wCLJgx0vgpiZJRDh/J7hGGBdATOdbs8wiDABp
7r2kiCNvlUMmQhWPaLJmyCnuyioG0komJuLNOpRtd6D3QNnb4oV8SyFvPuC3wyqna8Oixxg55hvA
IWkcuyqBKIJtobkD3YxkPxQOanFBolbyqulT+JvB4WZCRonme13nFP20HEoUFNnMjJUKSpLqZTSw
1R3BfGGd9W3bbVokA3cDKtmDWSfjDxKdnSuF+imgKeUCJILu2OOO5Sd5B5nhMd4aeQHrr8p7Srqc
jXgm+SGAri+G8d0Uc3QXG16MFqwgjGHdTrJ/TEKjJnAqoEmUgQZ/SJlC18cIWDbIXZHJR5+wqEOW
NPqGggmBC+xSBswJZ/gvH4ci9gH6/gRnUpCjlSCJ50HVjGHQlpfePdJ9INxFBqD+ETIQFBQdkZG4
HhgXftKP56b/+Tlflttfn3LlACVY9gELPcgv7xWNDSadSXSaSz/egCMJydxumIXWzrxV5BBtZxWp
058v+ps9gOWDB44Wmil4m/960VCbRR85OgLZYkh/7bbZSNvWUepDhi3RnH++2m8+IldT6KWlpLkq
flmbJ9PUAtxZhOPbxZRthM1Ae2Wigin6pMFVoBtAanbS/4cl5HfXtVzO4x5XZrb7y6ecyOpFRJ3E
p7CkzMQmgg+YOrY8eHVSYq83SHTcuiR//ofj1G+WSrq1SlKhaltyl/96d4dorhOIo+FJxQixxiGT
KdR6LExrLwaeSPtgjr//fIt/d4wVtqD0cCUHOGkuG9R/W54lwFezIxjxVMo4X4c6RwWTc0yvnQl2
dpvQzUY6sglqwsBikIpMe9r+4c+/xO+eKtvhHGmyBeu/78FGgE8fDeMJeEt9kCWoSnza0TIUM/7D
I7U8Mr+8NcJ2bQvvHvuDpX45xIgk5ImqquhEPkruHFKDM+aFp11dpJn9P87OrLlRJeuiv4gI5uFV
CE2WB7k8vxC2q8w8QwL5679FfS9dssOO7ttvdW8XkoDMPOfsvXZxDzane3K1kel5KV3g/lXj5T+c
XL96uji5eWDFdM6U5+eoxLRFlSJPO/RmK2B0uHepjgEew8CbjthtV5OK88MpY9nxzr+1pzGHNRHU
LZvwvzfZ0RY+g0HUhNbZ8d5Ai7JKFfEOw4kU6XyB0VTEXBlmqP5w4S/uLNsTD5ftuCxW+tkilYQt
WqeE+sTqUOXDuJ2fIr0Uvju64vT9Q/TFy2Pg6jXZzlWX48bZYpGHQtQR4IsDRcjiv2BcWJWcyZPK
fjRq+pHfX+6rgxvHC/3vYdikAvv3J0U4N9tpzincwFEwo5dPWQmb2MVd8/2FvnhiOR3yblhUOZ5l
nv2Etmm5stUoP5yILgqd4iXHNEqPxey+zcI2iIx1kqCcIMu0ZZX88L589avqCGZVzyBbCSXav1+T
EBp+QwPmE2IkZ1/rLtaGynAfJ7iAW7NQkuK//7qmpXE+1Ty6E566fKD/WI+Y/3RyqGxrH6Utinbs
u4jUYHRCenRmMXxAWO3jnUrmR3WI0sKFl5y3rbj8/kf/4mtbFrlnLp4a1onzH92qPKextYaazxHv
tGvhkA24oBUi6i90irrt95f74jWx+IeqSlV1ULtnz64lVE0dZK3slVwxLsdRrQ5ZXMe/DKLSNt9f
6oulgCu53DPPsTXzvHpcwpqNjBPePkF/+jh2qBgMQoAuOirg9SLaeu4rHGsqM9cf7uyXX9LRqT1c
mkBsrv/e2W5OnMGQUtnXJAXvxJhqARmC6rqkUg7+hy+JHtk1qAFoCp29M6lVWAQUzsretrA6F8KT
l23Td+u2T/V9E3YQjGqTtn2K0f/7K3/1JR1LYyOzNI2beXZlw0gSofdL1Nrojgc4EL0PHJuAbmcY
br+/1N/G2b+rOqg6kzKZhd2lCXO2BE1I+bRSLTmMYZ6WdtkHNdQuRZVspJkZhK5ySVD7r9bOLobE
PiwpX2s1ElgBsSPExvUPH2fZRM4/zlLlUa67tvfp1FTXc6TnxGkfFMW4nVzmUJ4eDPjLso6gWgfV
DwA6EiPKbjvjZ8UdYkGpiNpHWaX3/8tn4eZrHiunZjtnGx4yBCLd4oIpOgi3bZcUt6Ajcj9RNey4
sHlt6iaiEcts1U0KakFEsLK1nnq0bGU6/bCGavrnX4YKWOMflU6Zpy/v5H+saWQR8s3zKT5kjbbo
v9GjIfzzQL5GiuElW5pL4iRmEngdFHwr6PLpveFQyKB7NJ8rgs3ynz7S8myc3SyOttRlUEjolZ43
DnVPRrqlceSy0lz+Nqc2eTKjKQKOM2MWCrVFTzGPBmSxSFOMq0wI64VskQwfWthl/+3WbZl0YCwD
QB+NNlqz//4+aBryPsykt1ejDj+TiNrkOurtI/SKcJcutqvvH49PWyrXozFA18XRmBWdv6QUnHPc
wG3ekxD5Opg1Uuh6RMwh7emGFF9vn7TRFVYJeS/YYn64+KcFeLm4BieCNgzHovNzSmSHaHopS/cZ
qHlvO+te/6c3rLnH6TGMHUFytfU8Wnb9XIQ55pXvv/qnje3v1Q2HsEZNtdTz/RxudYYtvuenJjxP
6OoAviQztyIGL87B7O77q306JC1Xcyz6a5rhWY5+dmPbnFVWmqa3ry0rRqKmLPG8SGm/v8oX38k0
LDaUpemzzPj+fXxarK0tmH02a7JV/KExTR/DpN+7DSyFPAKy9P31Pq3xnAwcWq+e59r2Ugj/ez2b
XrsG4VvZI33uL1sNt9lKTJN+1QiRdj9c7PPiQV+SfqtqQSGDPHg+Z7DCtqyxVMLaxL69a7veue6V
FLBuGDe7uokQXWHBuW7zlhmjNWrHVovplM7oZW1a5D80AL64o/j8gdtZtMI5sZwtrFUbGySOcEet
aaqum0k1/bzCa/39L/zFO+I4SzeUIo1F/Pz4JVG/FwTLOnsN5cXGjGHO2KESBhazyFMaaRDBEKdv
6qZJd99f+Yt7S7Sjwe/s2i5P09khxQHSHmrwf/dlW5cXvUDQIZfUpSVT4+m/vRTd9L8ne5u7aphn
j62XeGk7QQbcGw1l9ksXWrP7SvhHf8zm1Lr5/mKf3xEKCFM3DM1YcNbu2cVSAYag0QZ1z0Q7v3YF
JoCOjQXWS5PDv7GTH+7g5yJXcz3uHd0T6gZaC/++I04hLBIMad1EVpo+0xgc/UEF9wkwgcRcLwTk
UMc/FSufbp7Nfs8YjGGcQ53rLo/Vf+yzgudhyDAhHewpUYg56Gh0qhFOuMxOfzixf/o9/16KoyVS
sqWxffb92owQCtKNM7b0mWjLDP4nk+d5oxP/6xuqGH5Ytz+9EVyPwsDg6O56S9l59tVSJOzlaBJQ
D0RmJZlIbvBbwE2Rxi9pdcoxUynNAIw4D98/OJ9e+OXCBid2VnGHgczZg5PLyauJOU4PRrQYfelc
n8x8rm7/+6vQ+eF/Jp0ZBqv/fr0ZClfjEnRzcBUPfUseG8dRl+UP3+Wr54NvwWnH1D1XO59EK0Jj
bdRdjsfeHO3dOaR3CQ/tl6LQ6//+C/3/jOrfExZDaNNgq1B19grnbJfwoICQwE5whj5ERIHQO5v9
oSRbRwk7gHKJoaKLdNFtJbsY/OC8Gt2UrqI91iWU0iGBUa1omRIwLPHoQjocCOYwq04zToidpDa1
gnmulxfMiC4A32CqdLQ6vENWklwjK6aFBZGUA1ubiHjdom8AVz8U3aMSzdovNxcANwAGA6fC+JaP
oIH4S5FQjRrEWCzVPeQQ05z2TaPo6IbblNYfxsIrA9zKcRqdCsLZUJDO2yb2w6Rp4wMCvEEiie1j
wl5Ms/tQy7pHA6PlQRKbY7LtlNF+LswGvgFs7nQrPTv709s6gnAPqdSe7vr05DgFhJx8FDlhzigU
Sz8h6vvdgvW0YVqHiy2CPcRCMid3On8hCCTwS7FDzMdKxUiy90JXfxwnPRv8SU/lupc5h0owRgOK
xCrcVrqn/ibp01Bxm5TOS4aJ8UntGWys8IgWa51e2BZFUrpvYnu6LHVHHpAHwl0i22xjTaIiwmHA
wUle57QjltW8M3JDDSDKFi82NPhho80LKg2gXH0YbQ1seCHrBh4D6MrfRMSLowI6f1wZIh0xFetW
9IrUw2YGmAFlnI0m5fNUNfiHVgQab4yv5q3g9w8NtKnMBLbkUrKsaZOBSxXrJccPadwRdW7uCCoo
t9C+yn2bteIUz2ou+SSqzNeCCDl1C6MbCVet5EPu6003PozDEH6QUZNZF1huqzuVDJP7ipnyBXKx
8TJppbJVlWy+CbVoflBF6N6Rg4Air7ZQ9k05nv6eVIbDnMvkGOk2Eggnrnb0nFPgiAaG7lUZobVd
ueQ/IF2c4XLmfkZ39QbkO/VOFdVNgUWiAsSCXdnO11EmyFQahV6t9S5TDhUI236d4UPCp5SZNz1D
ul9DbCJdMjIbhEBRKdVdL+bhiXObkwWIPjxv3Y+Gd+zhnN8zBKIxR8Z4f+w1TsV7RsEQ/UrN6kEX
lz3RHBO2wUgP25OKO3tvixF+jq5V8Y2TC2YpXR2/KmknSHt26mt9IFoFufy4Zy+Ct9VNU/5UdE1y
aTLThpdPiuejpw3KdebFWhdoaKiKbdU3xqnp3HDyCad2xIo8NI17QQjCla0xVVuHST5sySJttJvG
mw1nbcSjSr6XQtok7NX4osV/dGEn8aBtSS0b+gV/Iw/TqGjbtjGtJzSJwAFDs4gdxLtme/QUo3jM
UZ/iCI1gZ7gUeIGJyBi37WxX7YmAVJgTpIRX6LfgMCO3oydUeQ1+XDFb00EMQ4spr7c6HX1l27xX
nZLtC5u803VXioaGkVp5Rytc4rzgCOXOumjqzr41KaUPTZsrlW+bofxTl5oatEpUsHS4tZquNOLs
Z99EPbgLbUAts0XY+6L7ty/jGDQxFsRYogk0QtMXTOZ3XhLbL0ItxFZBbrZVvan1wV7mQSZx9mVz
2fJcpd59VDQ4BhFlptuhS+z3ghHG69BbzRVgITJjySNlaArhgHK38ZCxt/G9bVTpFSPShv5FKk+t
aea/hFEVb1PdOydXIGpzBpm+jaaYrjrDg5HXT/qwT2BVvJkyA+05C5CVRmjMAHtTwtWZ/7lFgBm4
fjeRl27wr81bEGrmn6Qn8+3GdgsLap8urYMUSEyW1sRwIOyueoeWYhz7uBN7QifM/eiU8j7KDJgz
mJ+vCbgoDrFL1LygdkbXlmoXcWEW9SYuYm0L7c/bDMhDNp3hgoqhmO9exlQFG6iYIijTuuKdnXiG
idCs7YOw4uGBs04YwISAqJD1uXUL7TqqV4TWwXm1tIVuQTPL3U8GvG5mY/p1iY50VxP/tS8dMxgH
WKQPnXWVKoWO4cjxKiYZqiN8MpniemPbEIoA9mVLaMUUxdG+cVPoMRlDLijzbS/uFd00rwCF2EGo
Ap4KLTPaFSnckm62vS1kAwwF0rFukihTbxm9wktpqzi7ysYxvtDNvGGi0sBYLqtB8Yn8goSN8UXz
J3PJ+cWzXfhFblcQALFDPZSOqAi1KqfAVabh2rL6Zlt1XbbzmhwCfW7h4kE4DulqSI+ZBuKCF0iV
DxOnhas4tXjrqyjEdZDZ3Rqne3YvYRe0vkfw7ZFYaVLs0CdW2JsLOa4bxP+8Zdasv7GKgGxOHMLI
gKvtDWcCDDrNJuNTxS7iH4rjzwdHnX6yvUwzKfgpN/49WcWtCUWscKBFeGG+1SPbIX6pI0R3UkZ3
PTWDemG32XOsmey335+B9KUY/PcIpFN0MJHhxlF7OGeH1lgNc1nXLedxO0MWYeukCuWECTUrK5Uk
rOPdDYzKja7DnDbesg4rxm9cD/ataFptPWuJvkXNJ69bbBWRj6sREhGG3eyibo0e80ZnJMFs1926
n7pm2SAkwQku4JIDMUNutPn++yxH3fOv49oOLWyOqZ/HlHYZMenhhTio2tQ+9EYenurRuJs7F15S
n1k/HCE/n1b59ZYyQ6doW7aNf+8cXEgz71UtO1j2FB1n9O5bAdl3q9RAYb7/Zn/L9vOvRkFPttlS
cH8qL0ghJgvNmvODAbd/FULpf05H4lNKkw2At58sWcm8kDXqoSf8fQUTwztYFixQ+DcNebLD8YdP
tJz4zz/R0t5efgA25PMGpePEg4vGLwczXBJ4B+PKCaw5+k2IL+4y3AA3ZATAP+9HhKV9RrzZYGBV
9LBoff9Jlof00wfh4aWlzXP8qTkZqn0S692UH+oEbBSY0GKTQQxcpzW2IiwvOAriaEDHMppvDaSl
Hy7/1ftru7R/DMP8QovQaPaUNtTsh7IWxrXFXPlS1HjZYTfMgWmXL8mINM1mFPfDhb96/Gjio/fT
KeD1806IDkUFxgEVZ9LgoMsE59Ea+fhlgWbtBw3eFyIE+i0moy/utql/mppgecRP3mGY7VRUF7Iq
JgHss57Btw4jtDdPBqLsox1LGLykTKpgKUT8Q2vrq1+aUldV2ZV5CeyzGrSRSt5U6ZAfSJ5rrzHH
dEEY27Az26S6N3rH8tOsZkpuYUf//hH76qcG4ka8HypaFMVnV47cgeK6NfJDi+Non41uCwuxj65l
L5zd95f64mnWKChMnV8ZCfh5XwbUkUAjquUHVTD8IIpi4JBbtD7xu/0mQW62TmBoOAkOMM1jDvj9
1b/4iZEq0QimMjY/j2XQw2djEUb5ITNEsma3vje6jAMJqT2rYfLwBHel8sjEvn///sJf/MIaA0/L
QR1Az+287R2NVK7YSnjACJDeFC4Ll1Yq5Wlgl/jhYf7qF0YJzbzH0bjWubxjmGZ4eY7OpqdSD5FO
qK7VGYh/000PZlKWB7OU8DPyel7XYdj+D/eXvrRGa5GNSj1/lJRpEbk6XXao4TXQAq/SU8TJkAAz
rSatwBmOIPpqjoBI3zrpRvvvf+ev3mQKLDrWHhcyeMj+3bQ0TG6soehZ9VJTTL+AmUSZpUbRh+el
k7l1rbB/km0tjoYJaw+gd4J9siQ/Nv6hQ/e5ccUkHcULczeeOIQT/34ScOuzEZVxdCiIxjp6DloX
uLFe81NnjnnRV7fcYNH4q+NVkbn8eynVAqpURGl+aARnP+DKxt4pi3zDnCXd4NQjUH0AEz0Uhb1O
k1ZBRzbBPGjs11nNHkFbQt9t5KtXUGcMeuejPKBYaAfdlwlZHsz/CkKdVVoTBI3gLK50H4qRCocd
eKfWfKhtBzPVSG4tD6uZ3eL+M2XK/5u4WUphYPJTrj0ovfcHTd/dqAOuYLN/bjRlXFWeqq+SDm2m
Pg32grfdww2rfd0bsp2sq/mFdkn2xsHqMGRw7wScczzlHFZDd5yIZrJv1SkGOpzGUxDpBYj8DnKu
3pl8j2Fu17QOruZshoVDJgQEiEe7MSRNGIMR+fSQpYm5En1j7vMiIs7BtZJLb9Ycv8gw1ns1s1rU
lh/ROO1qZaDxYLXQ4gAdkQEtA8vtH2EjUxcAUQgYV+xEmt/PI2EW6MmQ3HbEUTLlX6EkpYrpcqqO
CSgUzYErJEH3eoZroRtDACuEjRZhuBnzHs5WQyQceZ0Yf3RiD0F3+bTJW2yqxpXdWQe3tB7xBWMG
xKePgisHr1Q3i/c4e5zb6Xk2YvM1V+h1YOEhY1Vvhn1I//1gVNWGwSRhkUi+qL+ndOMUtbWdPHva
SK8wfLuGuOr2dFZGKO2kOAN3cuc5uyI3fPYLZbBWje30BN1WgOI9oGtQce/myEyvhDtdGljarkx6
d2t9qE+uSWCZmhovdO/wEdrRvFG9IVqP8eCtjd54qzl8bZtBm7HwGfgIiln6LVbpoNeH0S80B90L
JKi1k7nvsaYnuD8drE5tuGBV1HVKfXoATo6HnBnNqlNbck5DdkzcEHKdRFWxVvJZD8zRMf+MioGn
HzslHlTTdsiXcry3FugZPND2Wk4sUtDStpxmruPOOM08Y0yxbH1N2AWBfpOTBmWTvg2FfNHnKVlh
27rJG+nuYGj8KifoCDRZbjJOhqvSNrcIlUmakphzc4fEjIhUMr81i2zjaDIJFrH9xRyrW/4dSbce
01eXYO4VgEkSVRzz3oSp4CNy1fjZple81BPmg/iEAzY+lpzLpwVxAkUCcT8k3pkv31F0Ir9HW1/Z
kI8y76rSYCfFSY/3EouaClutpczuDe8qyggnNkeTPmNvTABKNCeo5lR9o0NFtZNqr16u70G6nWoE
vmVRfzg6dkzPWQLvSHJb9xUcWYvM093guh9YCGrCzGLdD4X6QmsF75uN42ZSem2D6zIPvLzo1oYS
vc/oANd0GXmClPoSvxsZc7rx2wMita45hxB1RQxGWxOCo0TKjVl3b03ofAzSfUPv7SHPLn9rdnM5
9ZwQkiWR3UwIu2AI/Isu60VI/uxjYkzEdzLF/xCiuKrVBAZWUt+VHVeF44dKvrSeEATQr03HJxyd
xPYZEfBhRZ/eujgyNyHxXjyNHnhR1HtyrHo0b+UcjNC5ytJ8Kt0+iGws/xzjrhFNHlVQQtfwS6qb
qBmus3Z6GSCm+mqfj1da2D4Q436yRRGxdFGDk0c2koCGF9zzGw8CUt+H5c4rcw2vMZjazC7QZxjJ
B/CIId9MplMc04bYPMINgijpzZsYz2wwtVlHpov51FRwWrq5zx7LiFDDmP2eVjL0sSJesH1WopGD
bjQfM/AUn9Z5uqYV1ly6jWau1TK9msq83Zk67rDEhcNAvkO9Qhmn+nqBHBe3AS2Y0MEvbdrzsJE9
lC+VCF9Sz8kP79QKBkbJSs/LdGM5JXVwajxCLHrKSsWbVgS60qWI1DdVwRBdgJU79BCOfQDX3koV
mrVuzJHVqI02gkz6NdPo/CKbTXfx+ZpBg0SHeEuBhVgn2qsjFaSayrs0wnTdY5xfJ6zUUNXikzJb
CzhPnVkNS+cqySdspylTDkeo5VUixjdyTMWK4otWGTWskskU8Lp6IqMF3mAb2ts6itjAkKhthanO
Nxz6YW2XdOFlnTFqSJM1mXo9TeApQzmhXcIl/U2sHE0ZPaGpmHXXTtOLE4SjP06NtXxEIg6eZNlj
mlzbuBIEgwAZzR2pbofS6nnZ4XJCpLT9IjIrgDnTTmuIIZAFiTnYFUDe9wvPSghnpqPJaVWbiNHW
O1qyA/Epa68jVSMk7rJz+Hncon8iUoQkGaZcvKGxcqthLthqwgPA0agnbCS3ZVPaxyoHUJkZtJ6l
khG8pxvtcE06GYl4sm7v6iwCssrfdGvFhCc6LdFQiCBEUI9NuUH+3m9U+idoMJMrHvz3ukilr4Ua
GxShDKnQsoB5QL+iK0sOSJ8PNzmhdCsFRyOHbLKtIZg/k6/xh9zGOAD1B9DThZfFqBaPWySecAeX
OyshM9oqQBWSVXhS/oKvexO/BsjzFd7fBoR6Hl8PwF39jN9mamcwGi3nn1DFAAlWGnhGbTKZMmEM
SbzDqav4SLBbbqT8E+Y0cFUlupRW1fyu3Eoh788c9wbdhstQwuJhTEDaGkEnjpEPQWiaLG0VoZyY
AP6YDQEK9dAMF+BTrzW1eaxj4yVR7GzbtTpN57ocgkGUkc9DzwitcJRdxQwFeELzB0Eyi7Nn3Xle
3p+iDtLq6NSVb/Vsepo+oaibErnqPZIXsKx+NJYDGR3Z9rroPBPyCs1WFOMNgYqA7AqsQaWtHTWD
mfMcm9nGIvZ2zYERpXXoZEcdUfe2bOJsm7tRfgp16fp5UuU3aTEDTJHAZkXrfJRV+JJnUjtIi9zL
IR5ecbu8SrBg29kVXqANJYYdkxCjCUE1VD2GXmkD1qWl67zqQQ5tEkS6PqbLC+m2+qlF97YhXJgZ
jJe9ZSb92JzWZlDr0gQ+Ds4ndIDoDzFxlgypdrgOT11hd76R5aQYKgxNennITSg0yB1Jryq0PzHM
Ot+poZHJMVuHc824TxYnuirXnJHvlZFGLzegvkXWD9HZC8PrDrcEJCxilkzVLI6Yj+ddLDq5GePi
Fg0LSKfcDS3fCVtxT+rNrRx17c4U8bU2eO/xmB4HssCYPGflzeRyvCEQ3NlkVlRtBNNrAOfjDXwL
kp4a5w/RZ1CSbHA5UZftc11TtjC64PR6AoOQCujNsivgOJDenu2Q2z04+bMnOIxRndebJLLpx9YQ
rmLdSi9hIcIJi9U1bcXIN3uIjqUFqg9amAd8M0+DpQkKY7rVYWbBEjMxyYBzChn1lKPc4SVZJ8S1
BFIzBREs028m+Ve6GJ6VXg03Lp68VcMg1xdRx+KYqFjA5/7U6bDJw/I+TvE9QsEpHlKVbTDrk9Sn
A2OszahAHj1b9QXTDRCyAxSY1kTLn+nugCagGFfOwpPvHAjYXk+coj0TNzTXPDeqsEa/09sL4G4X
Veb9ijwjXQ+wm3kcMnNfLeOi1sseF2hTLvOEVO/6BjtDCbCFyBaRuwFomcsRZvvoy3Ewj2MaRW/8
+cxeH82PSYvlOOsh44UZo5mx6NytViWCaWw3nkKGmoHq1EDFVUisZAyXx86Yhm2oKgHujIU2WRq3
jQjb45RJOzCKsYcQlr6EbAn0rwWvXGFt2TIPpZKcqIgPESJYJeULt9LofNLYC59Mtf5Qz82jmhdE
vs7CuHKEfVFYRnFrqYr5ZvEqEYQ1y5d00sppZQqgRiUkVKBBibxqFHIF9Vll+23nWTs2hnUlIC8w
T60G6h9Oup5NDHSmE+xLTN1AnYFJTukIwp7At0BOjJ+terhXJVkhIdoDEnIr+kglpJeaNh4S2VDc
MAAiM63oGY5ZScikWuv2DbU95HntNUfqr+euvFXAH+w9zGSeZDQPINYLRCMSMBZlol2wMhX3xRhr
+7afnE1Nvw0sxoABHZnKdDMZ0zsQofSVoc3su0laBdA6CAGCUL/tQWsE8B0BVShUW9kWkoexq1qP
Jw2Qx8ph3NJJBoacWsYNHr/0Ys5CSMtlOkbXmeLEaLJMRixTTRXvUpQaHoc4z83v2k48OaF2odfa
rzixqy1hIMMVaEKMtapzaopO9eEa7nvZw5Q07ddEk86O1gGTqYZcUdMi5VPUFAm2CJtNOjbHWSUI
XhnDDgIfrL/RIkwqVeOXziUhCNfPyL90YUi5sMQIj3Z/DYyRD66YF4g6UlISSyACeVPtR5KD8qhT
+GQ2CcZ6B0LDqwXTy/mFkWdCyCKEO7s7wq+jrC1lf0DhPKzgyS44u72XJt5mrIfLsHGqh7IY7qKm
+wij5DjiA2fW1ryiYn12iead6/BCGt5NOLowiMMRFTZZOxyboD5BV4uWdZbQyYEZpkF9bSDifnHz
yPjgPyhe4ajx5iEV64410dHiYJItlK093qo6UDpdvAHVtjTI/0z/XjOrsfO9aSWEhBg9gGkOFO30
rmqd/q47Y1agQCExkr3WWKut+a6r8yvuwRslSp2VR+reejSsN25tHeSl0h5d8kJBptePTWYwYtMl
Rp6BgdxAtsaxt3QKXNX97RjhjkbyjsgQMqgSzdq1Ycq+VIYfk1P9coyaDal/GxJqJWZ+7zTH1qT/
UWy7XRpIC46TFhkkg6Qhi1AakqxUc2yWbORk+hDo22Yhs/cs25VpyKOnadcR6g1itKZfWLR5VLri
eS7017RMij8UeX/yLu1OOFWdAE5YF0D7b/C9uqe5B+Ho9PlJLzJYyQ3PNOMHtgjjFyJDLFIAZfVm
bgKHSacB/twXLEYYUbPpFEq6B7nStqCCINWOkfZWZqC/am0sAgnSimym5ppxQbNS6oaAZskfWbI1
rgCgdURlluOqroqdqRLDnsecmrSxCQFxkMC7eJqCWDV6srTT0yi0K86MxQJ5WRCs4jaJ6yfCjLWN
I8IXkmV4e9W4vDb0/m3SiwdFZicZ2VdEV01rC8TOuoUoFjjldO9OcPQ1UexNAzYQ6YTX9WCFl7M1
35SWe5imGM46iegrE+SZn/aqvce5dlQsqkP4F3SFzNE7qDFPLUGcQ+DQxVsN4Zydaln0Pg7v55K0
W2IWo1s7RctRqekerrm7Fo55Uw7TQz9H3sZt02M/ZaHfdcK4kD1JhJMc3/OoW4zFqvDbIX4aqO1h
3TpY1Ak6lqW35jYBlbHLfVSaR5nCtyvB+G2L1A59tFXJtgoxU4sEwGjZZ20AMXBPTyALes3CT6zn
L5mpX8WigRFrNPe2RvskmcbkvbLx8fauSjiNJuDbKboCbQcZbWyThDHM+p1SEJunLU3yVtqFDx3y
xlF0/ghSQmCVyTPLZ07hkIxgIUZ7M0g4xIl4VRuHxMrEuRhy64ms+d/0SFKgTs2tG3bVroQXFhg2
iJrQqciySPBuuaS9/QFgftA75w9tcv1ErHv/oLlhG3SlJNvGM3CDStlAo0664xT300409TWxfHt3
qIebpJlvFA6DG/hnPDFexwo1eyfePoIREviyBrGLWl91AJwAbK3ZcTgPuHZsUVhqrrVrZBJRGaX2
YiIeQsh8wz0EcyQuDWmhgiy/utMfIY4oZEGgHeha7caIrTsjITbYTa38wgHMs09kekEk3VWpqJTk
SopsAoKpYvEx5N/mW4yMSkYDlOpJkqRYtMaaeLgycEub4xN9jJsaoQcn+1EQrS5EeEiB7RL1mv62
AYLusjm5TW3vAyKtDa5IkAGV2VvVqmPC6rCu9q7u7Fpt7IFJDmwydCD8nuAHChmA5qWB/aWWzvxI
Ky9fRRz1t95QOqRepflGC7Oezodqk/AXqsDoTSi6XmusSAb6NZPm59vSeqcB1PiT43L28dLLuIHA
6Hi8kBNQLfLT6vHYJQBfXelUwWC3s69OZbnRkuFBchKANptdS13qILNsCEboBDj36dU20+f9kPw9
n8lLyGDPVtVdoEZ+dKJmvMqtUV/3tM2hDrtGECoTRv+MY1bvupdWXbYgizzvNnPMN5lbz4Ph1Zsp
8Yp9pboyiBui4pEkArxMwg+ZVzeFqv6BgXApydtdIdW4JPIrXEU0O/ZK3VYEGXYR92TYux131c5j
uZ6dTiGoRb9NUIv6NUo/FBWOdzm6Xr8lZ/2W89RDNoopEDQufachlt22PryiQvw0Lw3dNFK2EpnR
tlW6+oqAIeKMRmGvmkmeUJa9VoXCiF/kH8bEWcIp6NqZUF7YLeWN7Q3hWlnUc5gd78aQE26Ujded
20OdVdybJvSywMp4+HtZD49NQ1cDwlK8pf35EanTr8yiAoTR5q0ziJy+K3Xg13q8jnUQv7KVg6/V
za3V69maRvmLmmjMpYwpejGcjKBr1IEoBuk9ZzF5jEIK3OFWXezzqiPQLavvJbgxH0g9ZWMiWv7I
030yJMRGc4nbI07dDPCssWNU160tdlFObrBOC29WbqNibFYsiSpxbG53sSw+XS/0KwpqNL9WvYRB
CLScuZUBT56TTZ2j4pNzTqkCtWuPeHw8CBdRFVy9fjmbXjQ451k1gNGT2VscDRfPVZ/A+AOstUAQ
FUUNNIt2uU0zxZMVQMlpviNpotwUuWe+2yTXbiTegstQmz7qMep2ICT2BJ/Ua0qcfY1EH4akeJgB
UvvENGUfoafJoBlSnSo3adZpFqZBbXsk3bXunTFnfQBPs1xI+9GJVTPyXdhEwVSEhyIiZGWa2pvZ
yx9LYaTvHQM7gkzSaKOPM+OQBkVQYx2VXrypdbTPjSzDnV0S+B49KKWVHyKUAn5iW2GQztYV2du/
IkK112GapmsLNjjE15vOmQveAmDeVeQ9KnXyRygdiZYCrq6nN3eMeeMLUxk5HFY1oG6zyAPZ9ER8
olt/aUlaO5aON92BtXNoqxTFMkqJM6bVAjY4Mxkil/WJXV1XumAauiYA9faRw4TaErx0WajcbsMj
gHmu5V5lFYa7pV5HmvsqcOF0/8fcmTW3jazZ9q901DuqkZgR0acfOM8SRWqwXxCSrcI8JuZffxfo
OqcsH3f59ltHVTAMguIIIDO/b++1pZGvSqiDYd/GyxGbCSotce1sUnyxXvn7yEO41Uobo36gUuVI
1aex0dF0Ij7YF6lGPDkdBjCWxJCjtDpW0n32VSY3jLj3WGsZEwfvKVCgMxdp+1n21EC4Mt7ToThL
M7MXfsQVLvetg5Ij5bVowizyMKGQZvVSvxgwlWmrUZmxnm2WfrtRinlOAOHc6trqcxfHDGZm8OAn
McGGdoZIULUvBolioL87SomxQqdZViRDlSLbx6TD2GFcnode4yAdW/doxgFHdZdkd8wASwKC8RTN
jFJdtgohOnDKDl3BoGBoPu5uFfaGMECEko9mL7uyfLI8wlmAooIj74NzMTVZCBpZ0vP+HHtwX7u2
/lSY49aiRA5tOLvX8km9moLN9gtzkkTisUEBXUYIgPu1QgzCShrenSehswShi6Q67p1qXle6XMpu
bCFa59piHBMkuUNoXXIKCwlBC8xc8WIaq76In1pHq/cK/TavKNxtBEPp5DT8eAEs/Tht7zO1eBoz
/UpH9UUq0FTKrMk2UPa3sR99CrRonvR0kh0SXuc0Drd6Ebj3ros8DYryuvK5TjYUsfk+vPcwV999
2gqpXTz5PsJQpaPdgldmaZs5gJmIRNmqo2qj6M67xZjkey0ImpQgLwEH1Ir8Q1la+Vypo3uusgB4
hfep1cSF4PrqzkbxTFSi4eyVur/n6p7slKDh4g17asaEnqRUT3Ohqepfk1CzFj5ZVjsX4s1MLcu7
2rM+1S5hEXBXX0gsooTQssbQw+QhsvMDpM8TpDMARQRiQRErtENnZV/UlDDTCrcV5TzFWOl1Gz6E
A/GsnuG8NIn/UkmWd/pYXVKTQ6QLqR+17vtkUfJBO67jjlTuVFdq6o9MCOpxOMhMvDal99AhZwx9
5SS1ZqXFur0kRBRKMZzRpZWE0OKtx6TyL6Vg3qTb4jPryIjJXrBPQvlksIiwEJziyAe3WdCqqKv0
ncJzvPbc4lVV8rXtFOm6L41fCAz+3VqDTgZUB3YQk2BybZKpfedyAXkfNhI55daIOvdLCyR34ymc
JtSzvC352tVBjJm8/n1j/ycCCqx8AA+IKjeY9Uwt8O9etND03jaiGDRJQuAYdIVrUBPuHvmO9gvr
/c9eiTWFzUVKtxxV/eGVCE4cC1D7wa5M/AShvOCIqa3QX2Tomy9//6l+0rifhIkuOpjJRW1MepXv
PlWYiKrLkd/viDBC96qMTkHBLK6wvXq45B+4XMPWiaDH9ivpM8hsLaB26i8+8c/eBVZMLNwYQ10U
Cx/fhbAaI++oN+ykDjpQS4pxncApJ5hRL1ddRKC8fctxI300AlilRL+QiP7sG0de5qKWwLZo6frH
1y9SpyFPJAx3iQIge9RRnI+tVlCQTpRfyFN+IqFExfbXS/0gygio6TjkkoU7tyySgx2N7s4EZQdk
p1HPJUj8X7zezz4ayGeTaRU2QhYxHz+a6lVCb0qfHmppq2thu8UmwyQ2kajp5//9wfSz10KsiegH
hRXSlx9+RivNR9EXmb+DA+y9ctBdElw3D4Rdpr/4wX5yBZgsmDAATR3ZmPqDMrSFlk0gBdDVeCj8
eSCARVejly1zeiqEvfpvZVxW36Rb//kBVSpv6NIveTFUkD/rHzb/e/2en17Td/lf01/961Ef/+a/
r3nK/z8+5MNf8Lx/vu7itX79sLHMMOIwdL1Xw8P7BIP7J0x1euT/787/eL89y3Uo3v/x25e8yaDz
P7z7YZ799ueuib4qJgbev2Ct0/P/uXP6jP/47fg6wPN7/7e/eH+V9T9+M8zfUQqiK8K6r3I5nCCq
3fufe1ThIAcium5ys5mcA1kO9+AfvylC+92Cv4dr0Ji8dMhaf/sPmTff9um/3yzp/LBiEvyCJvrn
Z7//pkf99nP8HCyrfzwaHQ5AwFm4rm/aUVX86Ntj1ZiXeUD+q5trK7N8NrO4JyPS3jp5vKlbpqyF
Ozy0XfIUGVSrqHLVcUmq9VRo1z7hVEpnMzg6nWLtmlKuoGrr/kDMd73S2mFt2c4uSH0xE+VI2eWR
k6+eVhl/BEN0Rn94MGS0D53inNtnqhtfvvsh/vyw31Nzb8zAvzS504dzJp0k1mDUbEjNfrhu114i
nIha6gzpyqZViRZCwqPSVwqjMxQ32PKIn0h9kIuMS2ZXfR788RIo5TWNCcWsInpU9qZnNQkJeY1S
keX6rPbuRa/hyOvmAt9IZZJks7cVgVVnhcRhpVO919XkTi/kvWzy3VC7i5IEDjv/A8Hit7Ptw8n2
/Sf8OCT8+QGBn4AuoTWKbv/jdavEJeOP7ujMUJovIy28DwZ7a9nNkZz1XQY+uWAB3/doFf7+m9U+
Um2/vTBMYH2yt98obx9fGEYjEr6+cGdCf8K+sBZ1tq+kt6cIudDbp5G0KyopcBsHmumS/GF1r6b+
MYXNHjhkS3XVTksIkmpO+GToxl3+/v1ZP31/DgJ8Jj+8Q+OHAaR3bYqmce3OJtO5KfuXMhvWqbrr
6uBoDsOht/V9b/UnFTPePAxW0NaOyCHXRKqDfF4PLak5fb2LmpdEJ/huSNbAhrad3rzEdfli+uGZ
TzV6CslesCeK2gfpuFUjOtiFfsV+eNJSWuFwM0VRf9KaLCa1qN+Rs/RMAOKejMI1yoBFQEZNJY1d
q9ms8ImeOYx2v1JPeaE/6MKZLG/BCrTAqxamz1Wa3kUm7THPhpJIS0whEsBKiD7/9PdfHsYLfr0f
zxuHcZCrFvAH80ebrepAYJjq1QAoyxOd7rMdcN4H9k6JmyNmt31tvGHTPitt+EhCx5co8D67g/Hi
d+2dQAtGbDgksUcTGySrqFElgy+gBxBrb8TGbjT6UpVnLlTdX1WW8TmWYk12ppMYG7jylLsbOhQI
aBxzVZNSSYrs3ujDZVK3y9oKrqpYME+fN5JJduUvCne8Blb7yqTzsRXp3jAXsrdpeXZyoykuS1Xi
I7pkvFp5tMUiMEtU5ZPTOGQxvdEZWVTCPuZBe+zKfKkq5kpGxQlkzo7G8CXmUPVqZW0eVN/eWGpx
cI3srCbBlqxnxSd0SWonso7vPV7jQeTWVxNCvunimpnCiSJzRQNzUaO2ULtmW5KXDAp4znK0Uc07
aiNrJ0b/G7Vbq3Z2kSXe6i5hO58nQ7+xM4Q9qrIuJKSn5o4s2k1Qhavyxa7avQxyUlOCYyumyF55
lKOKZsKa2xBI66nM4uWHPBz2KHvWtW+QOZKvVpEbLnxkHhYWKNyGs564SMq+mGzdTZmn2DqHu0hD
n5iMO7+h01CL7fvYFUc9qk4UhNYdUhSjjlEQlM1RCZ1XrfReXXIHs2Nth2dKkQdaDM+N7uwjbaFK
or6CPN9N8iMF4kReOvukx6rsxWtc6kvY9Duv65ZkFWwUL78LO/+xJKTTTQ592+wo6iEXLTed7y99
Q1+9p01+H6kmyiZ7a3bjU2T5f2SNvfGSB6MwVzPROVetJUjcrC6TiNgbi4ttIXDRjbXdYsxqTfVM
43oeEwJG8+QrXd5twPWHouwSy8G1toxnenl+YZxTU137o7OO++CrBeucvu4KBQEBEOlhLMmysA37
SnbnCTjDzG77A4kIXxW7fBl77HGacx2mq64t5/Zob1v53BjWyfCaoymyz1Ir7vMBsXHvnzQyunJ/
G70USyE4RpQUhQ/yG3MfuVRdohoPeMMZb5f8oEJZgoS5UBoOqnE9pNZpimo0xvQglMeCBBNRO1eM
1m/o1C5oHld2Za5jgt8SqRGL3fkro9E3Xg4WVekXkqZFMKo0XYxNXqZviq3ONNfiRCwvsZ4s/SZ4
04zynAbKRiPWq3fDN8oSVMYJiKqjNzWyTiWGfIIBX33cvoXVHHVTWZqDOFdlAb7WlCdU5StK25vW
4ToMymZOENQ6dfJL5einjlSJ0Yof29eu4XjMqKcxAV/2boyXFRHSUJ5ILEV3+Qfk3fdUyy9IJZ6w
sqqzzscumjKukp3CeXstlPih21ux8taH/LiVccZqe2iS7igD+2RW5QXF+VP1blnoKIqKdXC3950T
WYPPTuie46hehEGdzFQy+kYyVpOsfMnD4GuQM7vJvPgxQpWJCrfdUNHbd6Zz9RH+9aUeL3IkW75n
b1QjvydCcklI2L4leiYPkgOZXac0ZK1obqHuXXSSTGklqE/x4F3JslurSbHO7WKrGI2zsI2BdsY0
lTCYZ0Wjhp5CU/9w4ipeBTJ78yqT5D59FY4lkl9r0OZB4uxth4Azu3RQRGRomDx9wfqFNrBtrNWI
nAV1HONFIJaqk1wqWW0iAu9nUjPOmmqfci36w1StlVoAEqU8XRfmmzK5SWNtq9Q2di5amhHWapU4
E63nCgN3Ip+HCyGjJ0BN68bpNnmmznx86vC8Rgshkz2uKDvOc68lb6i4JMYzEfAHmjhHGh/7Lk8W
qm3tPDQVbVg/GSLdmH5LKzF8phB71xIOP4XIQ9RFXd07zwO9YYMycW2X58oVR+n5y+jYi/wBkCOq
GnIE01crTJiuKndiyK+gx5aKVe0VjPOzAeFi54SnSp9Kpe4ybbUVESqbkEJ6XQ7rMAjPk/S0Tz4V
Mtj0NeeYpu7cboDPEdHBaDejXi4sk0Zw6+6FwVcriKSX4kCW2pEY7k3rxdsQCmriri032jYszBWv
v2qJde81U1y8+Ssf3seV3bfpFwsHeJnMcGGF/TCxTQuAAFlCXG8SqXNPPsHJXHgoWxF30Z9YaD1a
IKTcDYIItdUpny+7+myob51yJRVrXvisZ1jy/K9WfT9f0H1YAR7DL1Uu8z/qH5d9Hx71Py0f/y+u
DacizN+tDb+++q/yy2v1YXk4/dG35aGp/o5D1MU7oRsAD/+1NtR/17BeMbPWLBxYVLi+WxuK34kX
sG9kfdA57vRk/1wbaubvEDeohbEWUAXOGud/szYUPNPHaaA+zQEx55CfQPrwbZL9XdkLaYFb1bBS
UcB09hzaeRQfKua4iea8j0GNKLpBDIXt7n00w/lWCaoZsvtsRsdeTjjDF1aM90QDMaRV8ZvVv333
Xf5keXdbm36Ypk62T5O6Dd+TS4ljWtt+9/50L8ol4pJ4DpXEnmVpi9rflSut0AfEBvpXpH0IP9Xk
hHfx60gleRYOz3YzPOV9AysCrEqBsCSMHPUXyyPz3785wzKBZvIfcgzT+cGpZwKp8c2emQaNknFd
TWQWBM/7QEeL14fqxumxISc06eetaK8mUoyVBt1p4ZT4OGpiAzcqOrUZ6PGFbGhGGyoprnqmsjDV
nsJEn7VO+V5m4jEpG9YYwjj7NbrbjBkTvBILPVS29wPFXzK9imeqkaDqOppuQ0fODO15XegIEyML
AQbaNFb7IQ2xN5IfAR2UyM71rgI/6CEmgDS2NIX+6HEpmiP+czdOATyNViA+fwRkDTF4WHdsPEZx
Mgsk13YHNGnmIS/v+vEJhvD9KEHa/P1PfyMRf/zpQVBTjeXIBFSMcvLjT+8qTGbsiEOzwKiwGhFC
bWp33AxoEQ4RPypXduVuaKA7SMNZInV8E0XYXquOi2MzWBvB9H7fD+KT69VipjdTMByzkU3XHXE0
XfTCVjcET/FxzWzhpr52LLIznmdtDtQyWZa9oq6RwTFHHskfFi5Qhlg2KMdL011arKlm2CJo8iYm
PBMywhvNqE7NmG3dnGwIPWFGqzrxvnKGY8MoxXqoIx969Matk9HxGtuIxhg5iiqN3I2REnFraP3K
tkdkVimyZvpEp8xo9l3bXtGJMkn2yF0v8+E0tNsWHuyM2iOBdWPuze2BdvOoJydTDiqOk0Kso4wD
UVOJLKssNZnbIVElzmDpAGiMaK5LpdlbPuKRVDz4UZCfM826VzrksnFQ0mwckres8w0+oxOvfbr7
UDqUNbq8lyxwJH6PYadrbb0QbecfDCO7y8ak/wWp7AdqAGMg6HOKmoL6mQqmdqqRfX/2J26alHCR
QMS0mEJMAwVJYYmTXl4rHBqLSrHlkrkUSgGxzQdm9bGyH/3y7CSyWNBtiknaSZlrKvUCTzsd+FKX
C7MzP4PCNE5Jk2+lQxkgIP/s7w/eG8fzh4OXyp81MSxx7EBL/vjOM1k7SqQLOKOiPvi+Zm0zN7fW
SEeylamQhZOMxADldr6lplgi0lfkPIvd/YicOO/9cNmmvUDn16zCaVfouiQpalzm6B8vkDMgb86D
RWyOV3XiQ4VGT2vE7nT6A+4R+EGFSC7Mf1FCF9Mp9/FTOZhJ6cRAxdOYlPzQbzIU0WdaxNFk5Ccd
QBC15rhddGjP50bTLXyrPYRq+SnLT4O3oxumI4MuyYF0650BomyOH/cXA4T+b1UgndGQcdV24Jc4
4sfLMIzVskSGgENrwM6rK4h0unF0kDmx0HHGQ+tFKy6TX1FYW8veQeXZRN0CVxOyKcJplSIzaQc2
Aea4bleO2Yi8J69XfoRKUzO6uR0ZzsoDtCZTxELY3KYwdctD7j2c6gArkxYh2kcO14au/NX3Pc3x
PnzfMFnh0IKWNACaUwP8eBRZDTKI0aOY4EMSWqGjuMaUPhJSwaIwcueqTv3Ggig2xVH7ZgZLq8e8
YFbDlwAWxzzmYj73qwuwH2sJapSnKfrlr470qb794V1ikTcZCcFtCvy1tI0+vktf7VzF84mFtTCH
KGT1kBBu4k70aq9ZMC2wdziR7F0IkW7nJMWr0iLtvt1PvgiphMkYPBEc225HJaNn7BTVRUrEF42d
1wctLu6dWGNNURkqoMKh/pSGhpgV0i5OfqgZpOriU5juJ6fXWja+1W90Ylc/Odl7jZjjOSAge6dH
HaMxgs55N3TK1h/Sfmn2Gp44wgUfHRX/QR0W49KfNq0CQbnRq+qiZ0XzGA12uMWWYs5ve1ViA2GX
WsFcirw4MxteB6I0761ewe/hWg9pklgPhYPQtKxgFtzugwlvPVgZIrZMIniZHlEhEl2P0B7mt523
Gyhk96nb4njBdMFP1w8rPMbRScTAbXLFX3d+luzHaet2123nbTPpG/AEPomuI4JhOxkp4/Dul3mC
t3Bl4j8+lHTkD37e4gFMuZJG+BKOaDsQWN/+qVryvkKOz8wCtZeZqfojWsh2nbTki4vW0r7bpAIi
kIWrzF1qSFyJ1zdbsyiIUXe7Reqk7WMVqcNektPYDWiD5DjanxhrmV8musNSGgy3TYkoitXuhYXy
AgVBOLOkEIcmDMXBGQd/3egs+/JRWvdjmaKfjeXKT9yAPihX7pnZV9G+7t1or2jVl8Aj8UYbrWTj
IKY4wo9hDa3Ai2HC1BDRpURLRyeNlnhAzuC2CHGm+Xm9ib4SWymePFB0Z0IDjjRL1KeWtLJD6uFR
1KdNnPoFYg07XiRRcLHbsDwgyIzOlgEIqqiUcp1w1fPnppKRGoVrY8n6OzwnVmhv1Xqa2jU9ycEK
4eueEXaXnj7zIamdFzFq7WVoyvYSR+IFBJR9uG05oVDXAXqEuT49Qk0NuUyYuy/HeglB2rzcboJB
QcbSC31729RMVdn09Hrmqp2Zlz6K8wuP7yNzHneGeGAmUz0KBhVbj6tLYIjqkZyJTQDj/XzbR1P/
AQBwcXfb6msdP1jWHm9bKgGfZkXCtq8RNknsmXK83fiKRow7PYpjXTHQ4YKbRcDdxxnoa25vjyGb
E9wRVb717dF//bE7PY0O5DHq5KsVuOIkc76eUEaHVhN8PfQf1l4G914JNf0xHbF/kX2+9FC9wBY0
A31m1plx6kiaPdXqc1Al2vF2T5WPn4vcVTZDYNuntirKBbE76iKuvGlMGhLnlIX0Y+NRW1Wje2oz
s8UezzC9Y7g9kZDRfLcpUW/d3W6UYU8cUXyIxxSW+XTTFhziAZUqbEKdcSgGU0FIOO3xwtEgxJnI
Z4mVaFMjxm4xeysOEuOI6q1QtLNdkSsS6UFPRTjEOFp12laVun78tklUKWcWyvXpsb47oJLs4LXf
/hLoy9m3TX9vuOG+TLNV2RX6YxPb5knk8rkFlfYopy2drds+U02s2z45PfK2r1HRRv4PfzftQ2Nu
zLUg0NaKKIZzoPVEwoikZNLF5u0Gg6SL3iUbVxEs/2/3aS16viK1Gab+dZ+NCBkTv3JRcRqvXE7V
hyIegpM3eofb1u1GiyTqDpaT67J3u63RSlKNhd2d9d49JWowgjRmq55uyqJam2obnZzSj0JiRrVZ
6fTaXVQVYTgfD+701XVJ12FHC5W7krnybctSNP+YdfnBb63+ToN8WwskjXPm4jFa+zfmnPZdHyH2
pLwFa7lRE3LiqxgPF9HrpjoeY7WhThgqwXyso/QuiVDJoE9Usm1QGp+HsEnvdJLQDk2sIIodvf3g
JMpeb2iUZAOHtJerq0Avkcvjg7jX276+T6d/+fusldSN/3XvyJphnkHtXN0edNuhgMba5Yl7uf3J
X/cjEnpMw9bY3e6/PdQE8rhqSkSgY9hUs6oKq52DRPlCyvixz3FR3LYGx6N/id+cVoZrXxJKt7io
yz/yDr4NqC0dYVOm3VNRdS5YtMNFALxmzTLh1QtM5zgoqb6SQQwZMXKGRxImU+zpJaF5ZLw8umGu
rdPcBGg4bcaSS3k5+M2inx5smMNGwvTc6qmeHcKQLOMkxA/pFy0VRq20D4lvGMBw7OEOe/ve0L2G
kPRuuOu1nEQXk2kcKb+n212IWsylPrY9gfPkkblRZ27JMm2vtZo1qxrLytJ2g+6KTrDcNz09qNve
nC7U2QtSWgTsTBtW61pe7M1yNO9ud92erc/H+5Q4OWwoRTp5va3gYHhdcBinf1HaRsPojUfgJZuw
TnDup2510RItxRpq+suyLOSlrkzjPFCSv23dHuFoKdU9loeo/IS8mNPQIJT85faI212EaH4laTlE
jcdT+IOubaw4RpIzPb6o5Tu4xmIve/NsNYNOrrOfPbQ4/U8xDbDb1u0m7iYtURUxo1Wq7OF2n4Js
cG4HFLz/uk/XSI4zk+i+zBOWTiUkwLBiCkzBwln4QVZeAZwwTrXR19uW24zl1dSAmTAu3e7p8YrP
EGyt1cZh2UvWoHGO21pcDJmDu4iFs80DoV6KYgSZWFvKjC9NXKLpJoteVRYxutt1u9CqukPqBPxO
auN1K7OtidCu+/CkDVVxtP1Tkmbh6XaPk0McKPR6a5aafa76atdGJoPBtEX+h3aPTO+20Xh02wJB
HIbnFcfGUHZmmQD1SNMEd4419GvfDYp5bJrDPih3Rm8anxIx4Neu+t0ounAXwzxrAZYfFcCARyF1
VNhMvpZq15pHbbq5/auyIxXA6IArQTdIkOKMk74QzzlKZ6sMX2y3fG+jQfRzAZnmEPeppHpbgpzw
ayBefPYAg+w/t01ymzeaz8/u4HTaRQKhLY5d/1nhKrfyXb+h89f7z1XRk6jkZtqu5pzZDlqFb7ow
jZkmYe/RL1Uuhl5663CakVj26F1UMxjuC0WuIBAEdy5cIOSUXUuxP6+vFoPsQyLqOeUZtkSNwNNT
HE7viNyUsRfLrlB6AlWK4Qi28BGFOUiJUhCdXSv9Qx1MpTCU4bbeHYQgvKxqHPuzn4mHVC+Gbebr
0bJ2Jk9P2p0j3sUJGEMFeSGkI1O7zaFq3XyvWaXxrJCCDUkpScrsfkjD4b6O62BLb2clZKAuE97+
6jZJDTpzkZcRljAxSBIHG2fOZ8TT7xYqtgx8uHN3gAxikQrI1KV4rTQ/Q/QSh1tZkQ7ZoPnb+amp
M1pF0dFIR1odfY3TzXKV67efTNZdQ6sTK3UHEg42jHHnBdPLUaW05r7hBgtHFmfUb84mItvh6GG/
z1mVoBnV22dLRbiXeY5FkFMSrMogoYzRWfqd2X2l4j98Zj1L1mKbh/dclrudOvprKInY/E3DQVhb
mGclSVCaW9Xa1Wq+bh0q59Kg1DgN+1VaFI9sWBCV6HS5CFSmL4ziyHiiPMQhJMxr4mq0VEswBdNW
V+viqm/srl80srbOsEjEFTh1PMM1Uh5CXWaruqGOss1a4t1VN7pr0vaYuUVGk4zaX+WGTIMb37h3
+5gweCWjpsaM/ShT/3kMC2VpZW73ebBe/MYO3sYs1Reh4Wl7QZN/5mVBROKpyfHlwfJdjPbYTV4j
5pyxvoO1WB0Uo2QwdcOjLXz8fp11LsJIfwyGa59TyvIGpmWgrIJ1nzD0zjRUi6eUzuVSDW0MEKjl
sZi0m7iWwlqbHq2mPBpm0ObSa+D35rJBjLYGJ/twe1pmEAsF4c0lgrLOTzwbKufkNd24soCBPGgq
0qjQDf1TbeXPkRIGJxeI9ZT4SLJNp29ub9nN03xZJTWx8y0Wxziuwl1d0InlygwSeuTDFF4RHlnm
aItBNqtWbhHc5KuMULit6inRVZX+s0kO7dJ1a3PTDiJaDcAb1rIpimc/l5QljHI8BAPjHTKXduPC
C9+GOSVm0xLG0WHwvk16BoURxKqHB+s2WYrHUd3B5P0KmFgerKI+q34gHkQWZssKX+fytunFQbPy
ZdkvIqrUg9ZF97dZWjowiMetRZGJdVM2Z/r8aIkU2LSwnitdc+80s3LvFFgIqzCUwJOnzdsOrxf4
AV35pcgKE4BljsbKjoF4BxKwQZoIcw41W+HI0psFVnnxqausTZHr1tc0lZ8yz+33KvykmcWy4sAQ
7cxanvKZmUq01vNRWab4CJ6FrMe5LdHj5En+qJXmyLW+V5ex6nfLnjh0TvhM3mFcP6kyKC7EbG39
MSh2agU2VAmb6Eo2vP3gyme1saKraeTuBcdr6Spwl0lY9kuY4N44HVnc5AZwYvja8AOUhIliy5MY
KuwrWkIN9mXFOOtuaZ5FoRbYV/yMLgD3FcIudppbBQ0WSfrkjI/BHVTf8E7IsJyPkCKWuuLCMTfV
L06Q2dtO27cZrVgLNs47HO26teRzkDSbpNLVQ1FVtFfDbt/ZZn0RNWNBh71Q6TA21fiX6IXQlyXY
HW18PBelUx08O5GH278AGzRz30ci6MfyU54b7ZQVy5y68NSla1GEhONztQodmG8YETCQ9/oSc9OA
xTkZDpyR7z65RWCz4rJALyLcpYb9fiYazEaqmqgbGk0G5CZhrQju3IT64N8XCCIOioX90wUbP1N1
o9wmkW0uvcrl0jR9SXWdyOkIa1nrZnIVQyXeFbbsp6VvsrBqGSCV6rjQW/A4sE49RYP6FtaM0sBR
h2VAPNU+ZbqRe1zIasX+PGhDukV1VB9IYOIInuZpsVYfk9E8yEKDilGxPOuoVJgQvSqGk7iiSq+6
WPxUCeUlIT5MT6xkJtUxuqv9IrqLUz9bVVVzX1L3nxmdSCi2xfna1MU2i5gJyM5Nr06F23qMJDV2
3KkzViz+pqqCS5qRajIFmrD856v8axMrFo7/EAtSHGOWC5Vjno/dVyItvv3DL9xv/5h2+WSur0Qi
wmWoOj3CxHpkJG2zhVr710oz9PtBlYJpVNqtPYrqC1SV4OSLhKHO5jeY0QXoII6zDHXN/NoGkKg8
E05vCqx9QXa9tWkFsCjqJlfHJ37Pjx9YSasHwDWY0EqtgmoChCRscCa5gCUvoOSCs8GqKSsLYxVX
0HntEAckbLyAQ4ITPE76Ha64qZxX+3vTN8Q2JGMgtSsDVNYXWSXImSi1opQBxz2LNIw9hPRuTFPp
jreb3Cr6o+KmDoleqsQ9Cosbd+TBMydZpN3l93WRvuokqRKqwGxR5NjSTH2cG3aZ3IFfSO4w+tv0
033K87miLFm71HsS270jvQf4Nmo6zHwFPpMVZsZxcAb9OCqOTlOHBhoFhDYJm9VgRCvTt715T4Le
jgL+ETgEcEtCiuZDbdQLOOTNTovo58M4e8xFQ9eosJv2PeYAOohOlZuIgxnvOsyaqpLOzjFdhUQ8
SniNcPbIe8NVBk1hGTXGH1UVyWWUU/Z1SuRarXUobP0PVlPDzIXSdIZ/9xhB8toEQR9uhy6H2iNA
OmQlQl1vUvfqpG0HRfIJFVm5T7T+5HYe8q2mey+pMb7QUjkmTnJXtNjUcpeBRq9y9SxjNz6Fef8w
2NXKlPI56+t21xtGeU+Fei6RRz+Aa18WcVV+AnQu1vxtt3JSIY5pwkWnC7xFkJTuy6DyDMrY99u4
HppTWQcLY2AJAMc7i1cpy/0yNfpjJMYjmi/5kH4dmyoBMJjeB14WH0WtolpiQSvM/KuBtX1tk2oK
+rfP8SUm8Twx8NVzgijrPo5ok3F53w4VxmjDfoTfe9d0CJlHVlJ7E5w+MXm1vL/dtLI8+rFrf/YC
7YWCy5tXIjSBnDXMNDrKa6XLsSF13kCUXpYiIuz8BV+g/hwH9GaGHm4rk3lCKyHOdIBzr3nWb+rB
7l+UrkCjrDQQyypaeUVrjBub1hA/W/ascJyuNTcYNoNjUPb9f+ydx5LrSJZtf+VZz1EGLQY9IUEt
QssJ7MYV0A44HPrre4GZrzOzql+lvXlPaAiGogDhfs7Ze22xVFERCip76XHJuTmOzscEO+hAEBL6
PC+aopVRgkDOjTS5xIFfrqcxvgfbHJ9kLUaKv656diPytQWRGW/Md3lj8BKsGWI6wvcfTOy3SxfT
PZGufEAahXUer2rTlr+aynqWZtjMjnNiOpYCa3gnasFZJYZgU2eL/jzlJbVVTaLF0LNJ4zG9B92d
naJHc4q+bFYgzCVGGiu+NKXGUtSBGhwC5YdGVThQhWR1lVN19kynO1UpolgtS57xtCTPykzewO3S
fIxzgw9k3m3a3Mv2g6UqdI/tvEeUzpZyQDmnyU59H7Ik7BEUrlNNM/YmeiCB1xS5Gje8wp/j2Gtn
sGNi/9v2MLAbtbXxu5+NvvN3ei6DcwQJYUdapntS9iuOo+QiB7ZVlD7lx4jNaaWJ4H4AhbKLTbpf
ZjPIw+R4X8Ta1/CtuJHELOyjALWiPRO8stzIIr9TNhuzqurRfKZlsC1qOYWkeAw73Jl39lgGCIUD
ndW/dzZeZ8cbfUaCx0A0/klPn/ZcehosuJomXNuLZreP1HKsL7oT3ZdGB4ueNl2YEBtyrITsj77u
9cdCBxNiUkCuRWZgLfV09JKy3tGlwgOnpmrfN4O76QNpM9kldp3m+EeuzHxbNIXa2VOAq73QyPhT
Trmll0pB6KTHptXv7Cr3j5UPgw5pRL+VytwmbltfE1fPrhDotglMx5U5EjshwPOsweVxBk41V0NX
bMlkYnbo4UXMHeVedFUCBIBjd551q3iv8MxjH8CYeTHBluzHPiOSMWFS79T+SQCQP08WFanRXdFk
WLsMzC+z6r7a1RrYIitBJMJKJPYizdJDpmnMv+Kp39p2m23KIH8qp9g62lCtQnt2++NQOqsCzsyx
m21YFYvQYIpiMr5LhJLZGBE/Mstv3oSVujuC3qJGxCO9WfKJEAME9qmB+7FOo1yDEJOt3UherMHQ
9o3V+WelF9XGbWP/GBG7k+sNgfWKuWTlSONI5KNx7BvyIaCmbSnFPZJlGIT4lfHosVE6Ts2A3Lwd
MTumzQWCzrqn0iGCY36Ea/LgFUZ87kHZnHXXWZVpUlwCp4Z/Ilwy0pFbawIF7uDwRo9Y+Y2EE6+o
8oOBOnVj1TOGhaR69Rx2XbB8YDk1JjtGngcpXdjaXdVsM5LOHnG1Dg9l5NbrNBYfQlqktOKXHkC/
IA3PH2P0Z2aQBRe8VNmd7lLo0v6M6bbS7o1qeBKxD79fRcUZzzYS1WE5xIOnbfsBr0VFMP0c29op
I3Hzbhya9kwI6M7IDZvVqLHPGBRGzt8x3hsxO1Ef6DxSZ1U/dja7ER+sEBp62EdxALKgmHT2r7BQ
7tHz8xpoI+BVfX6fbC8HOTi/Q8xjgJvlqHwr2iJzXOuPuEpeg6R79vx8cGG3DfAQqKJB2m2YBO3M
qO9OfdENa/i5OZ82Jbej1FKIRvZ08uL2TbTjB1fXCn0K55pE/bOKMQKfijoBWePEdEwmv3ovIo8Z
Q2Y96+3gXDUfhXFnjMlVjwCCapOSDAmMRsfwCmtl6g2dd3y2nwaZGfu4NYyNxvmNLxrJNcIHyM1U
JutJUjfBgTVxtpIbiY8pBeyI0DaFGZjjTNmSH9ScbK64Wa/zx8eqOfR2b74YhHGs4rIwt3DFxr2W
TXzIy7nbdnA1t1E0W2EQrdNcad8VRJ01bUn93lZoQqouyh5oGsfreEryu8hTiEYaLxx9C1Cj6V7V
bI2hDpjooo+nYZraVyuLvqOUYVluivyAdsF4KpyoOE6ppq8qDVu6nZW8w3LtcTpeZD79NHO87lZE
FGrLAA6ZbAENLTPCoO3rsC4GJvVKc68T8BX4JDEKgBL3W5cW9WquKrmt20yGc9sCX0AHCg2FIKL6
YDd+HZZNlGy6XJ681gCHYLPmjcZ9V7Co6al4DaCGXglR+wqSCxKN/ovz+GuUlf3c8Pru8hpYNjlp
/aEYMKNWZfl9gDdxIFpO3d1uWk/GZ+JGLyQElFrpfcQCrXpVecsGpZ4+Z7X1YmG+NpoOXHRszrbB
jAwoafDspAwCOoUDlKoI/XBlbwWCwHXXeQ9mp5XfmjEABmln6iLIXrqPez5xBZSS5zjPIGRO1XAX
MxoFGj0Pd0n64caF8yA0UO51K5rVb3X+aIqt8Ae4dloMDCOC/jktq3AEMLDIZqTrnfcNuC9i6SoH
ww7ecN1UTfOca/UQOh6Iz07nLNXdFtArJWRT0VebnCpHpQKYr4XUsxa9zS6gtUAgJprzvWmld1+a
c3ZR3bTOEiN5B8eN18Xuvli64QVLxvyLdhzNbwPb2o/3fFLB6CT9FBZ9Hr+2y+cJTt/4HZTlhm8m
x4nC4CPxRyN09JFXbcbMDUHsrGftR8LOjeYZc8JimcLcbixhgV6jjbhmI9aci8aNz6rbKWP4ARQ3
eEqKoNvzCdZ3zti+kFpa7nrVZq+d85PnZL3FXjudXa4nbIijmRwYLboM+MZ49LK8mkGqLjau1rDD
nfBltI/ksahv/eAyenZ51y1OIjvYCR7re987JV53H1FTDzsojX2wknFTn7XCx/8STfumSr8PdV9d
3a4lCK238Hej7YWQYgDSIOipZOe4BfpGa6KRFjrNqLnob36kDw/ViK11Atj5sbTx9DboGWn3P4xU
89eeU69yr3TPYKdZCYp1FnoAYc6jNk48mMb+iAo4yOhZm20Axv7QBR7eZyOcx5fOyJxXObvBNseG
D1k0665qsPJVNidUq1OU7XS/0kETDfXJRdyHNAgEAnimhzmq5aPCfeD16t7KzD36lnmN4Wf+SAP9
TiPM59Cakb1xPQJ7eieIT0DSpnfdJwZoIGXNmuBa39w8DZ0Fm92rCX4DngzOk1ylHptB3jjlVZy3
qXSBmuaMntvG/MCMiNBEoUzR4DAFyXq0Zu37mDHBD/qgv6dJrx/invORkNXqWbnIESQb8ZVrZgk4
Gtg4heO/+gmfx1653aEtMvWIQL9eydxQx3ZMio3bJ+waDJ8JYV7L15Ym7mjX9fuoyNxOHAeBbWtB
7uoXlUY+f5FdQgh2WyTnCoHbNrd649l0p2pVMDZ+AhZLKGd054O4Wnhc5o74xe67r7EpnA0pz4A/
5rXfpL+awW9/Ro67Ks3W/So9mJwJ0TCrJPHZ/xAddVxil2aRwHfAifqQ6nPLvqP3Ni1ImF2ujePD
OOQYc9Jd2WXNq3SpQIrlR718nMIKCNsqhmPNID6HNexr6oB3GiGq0QDCW3b+RfZD1zz7VJIcw15n
jH/Yfk/4VlO+i3xmI45XaG6Ccw2Z5ZoqpGl1lwMIImRJy7j6dwWCEFY/0Mw6Mz0tvbCxUA+d4zzy
NgNe9YH0mv78YJr2TzOoCtxNmKeicYJDESdTG9q5OSxcT1SVwgND0rwzuG0fs4l4miIQzqrvtc9u
qJwXX1TnKPLpbUurfKakyM6GX2crmYxv02DeWaIcL7QZmrWkY7KHTBDQZp3947wIK1QkHlPfuLQz
lqdCm4INMZwFfXF7XgGytu/JAn1hcK0dHEgS4a1JkYEiBBW8mfMuuEtFFtw5Wsnn8fZilSYZIwU5
W0+yOVCf+adkaXgbtOHWmrDaUKN8Pk8e5kG3botDkQ/o75KfwLrKR08oA1OI8vYVmX4fbKgybbyD
6wStnJ0lA+n42XHb6qFKmreyQg82CZ/3ojMuY4/b1Qny9D5I3vnERYgDvGlXd6SteW0fXaXdlWHW
Z/5DRCX3UbFLW1W5qO4w/GBNmzSGy0FQ0zq3ddxzzhx2OihBfqFEsYOzA7g7DszYDieRjBeP7NzG
L1gSaoshpqq8e7ud47tpxODU4pg/zwQ4bXMS68LS08SVZMU9ujIUAMswaWpH86EoLigE+uescfrn
KZie0lq9pj2rECxd/Goj+vC2l9qG5tta0VFjNjec2T6w4HAhBbSXjsUGzq6G5JIn1tejOGZ2Qke9
qqxT3fvJyS2IkuqTYk8N2L6VnQwRkJR7Apiyg7LKV7Yk89dyUGXadDsgyGL+str89XawfMsPXOtE
7lkCLQf5qiPa5L6zcvsIvkLbMMax37wJBx20mO+EqAN6NqYtKdPaBsIWMUsbulHjDzUm9E+Hdnim
4x7AVWP9TqomOhtkp5w0zfzlL2DtmiJqB5XFeDK5HFVz2b1YpaheAkh3drUxWADXlUtfZZ/7ljg6
yMUTk5k7sKLydLvJp5guwWL2CuQAYMiZWBnNsTk18hc5DuI+QnVw7OXSUw3ubrtHXm9jY6HHDxMZ
5ESJzPm5su2z6ankatSJDEVeW5TKXv88lO59o5Jgr/R4n2Ol91d53FrX2hzXQSLSn0n8buut8dYX
ARyewMOXI9d+HHXXqEjtKzBLe01OXowE0msemLAMZNppXE7zINjPtanCpPa8UOcfPdCbG6DWdLl1
cHOvoLWv3XWUOR9otN2N4SMPhO8zfGjW86L4Q95WmJsOKdt5trAPTFXpv7HvHjepzQbElEmA2bF9
z62hvc/7NH02HK6NueHtSUsotjkAsrDNoJqLfnSOAYOHLTG6zbObLD6ztOg/Xc9YR00OGLgtwKDf
ujftlMGR9xn56e7FZeT2vda6n6UW18+2Kcyd77XwxtKpY62e2w+nDFVkRR9s9vP9CKVoS8qh9qHN
6ZZaEeVcnPZXRG5y78o23uUMtT98bJ6SWVKMaT1vP/3ew+KlWXzY3OUw6XKW19Ft107ipCH2oviC
aiO5ZDTmL7cv9cSFwNqkdyTKXoY+IMlijHdxiVbChhCHRgdrPJSnk916j/at55PEtbHHAdzuB6yF
yUAZjEh1wsvsIuPfzsOYoF3P79nEthegxr/fFMQVj6vbnTUoKafYaV6dMNEpOoe5eYN7zjfo2Bjp
/BHRXZitKf0iCwM5S8KylU/PA8vTuQYph76SSN2qsfau1bqPRNHJu5rhnN77LPZRbROi2VXNdrDZ
H4lGdecC1SWtX2FtjEo6r5EsmlAbxBgCEHuA4jtcbjetmRW0AKc0CUmZvyRwq2fTfPyjR7fMLVoY
Ecw2Cr8+6F5i3qnIe7TgPx1vX91ufI8mljb6dMQUgNdZDsmzh1EaO+mvvLOHx2LQoqPBiccIHO9x
anlPTey0bFNN2tZ5q31EYwOPaYrz+8CmhIgFubJThq9c0zSbDG8YNbejYbmPxgSYfMKHtgkzvjP7
c2dXef7L7avC8gB1xbhDZK891LU1/5gq/4A91v2lJHOOToF81nXCFFzjYNBCY7xtOUfL75xjPCmi
5X87XO4MBvccI9Leg2Zyz52a5AqfOV6I5ctiMD8mJOyPhmu8Wgz330SpYWS0/PxKDrRHcbZkJRig
zapClmE6Wc05RTO1Gruy2U1dHV8tJ9vdLgHRch1AAZCHbT4DhuIj2c1lgQ+l0UJJDfik6ciFXUaA
rz7zaYSChfYxuO1ngCVGx6n8XOPd2zutLUNNKvUqa7RSuWck267SmtdG9m5YTLRYTdECi12mo30n
rLvaLDcqN/RHYcUpVbbX7kqSzw9JAmKgsM1+k0tF0Z1wrY6J0vr4pyP4wulv9+F9gSSW1P1WdL5x
d7uRbu+uE7bPFPfcB7uw2GQjFyjpB4gvp0gcOtMcXwW6wBVsvP4scWe++o1xyZeK1qzJUbF/wJ/P
nxK39g4j0/YtuYnex2C77A2EeFE9WF0B73BCyno/oHB5yAzXuzqB2ty+qnMqRg/ivrUwwWeez4Eh
4BESQnB2Wthx9PMX7W0KTLTjzEmqoN8Lcxoe4T/7DzLZ3b4YvHJ4bLQYqZh0CCtZfqBmMAn9mLyx
joGg2o5zEXGi9L/fCI/cbxzwQ7UHnIIp0x+2rZqbHcWM89707sWoWu0xIJzzbvK+eAKkixTmIkkw
kImygXYXlhtqfoC9amPTal3fLnbOOGnH29HtMng7ut2QUWB6WUQWLUq0odble41V7Fakc9Grt3/c
bzN2TWxr+hyW+0kfmNmcGJiFWLQ2fq7jStN0ug1c7RSTT/BCedcvxOwue2Py/yuyVftTt39mXQ04
WMbIl4ZkUUToH4Dj4tCZ0Oa2zehd+uXmdhSV4vcj+oxbTieH2WvuHWWkvOPoGr8f/XGftLQMKMhT
PEz5xaJ2v9yO+sbPaQ+mNiJt9/DHN2/3//Fj6fJbiZga0u7wEfzxDaGXsO0TatBWqfEMfJM+WD1p
z3FiF/emPZ/KuYlfYujzz6W7Q1hOsgQ9hK1IyojBYmbGJ83117WVq4NhEn1ruXH5xFYU70JjOz+i
4Sdt6+jLFfmh15E+8Z4GO2VN5V3QYHBOYI/GtBm/mM2265H+wNU3jJ+B0O0deggsHGRffzVesBqj
rPi0KCc3rfDnI2MDc6UTqgDjJqnPt5sxgPJwOyJV+/ejmme3EU1MU8l3r5S79dEqanWXBrO6C5wu
vjqMzekxqru26qmK68E5zW0hd1Neb+auIOxl0qKQWjv59IP5yJT+ELW29Za1ZXOcmOWv444vrUD0
hHc1b2MgqzVZ0F85LxQTEwxcBEf2JD4lrMF4eVY9ZKed1y0EgaF619HiPY+RbB6HyAZAEfjPxcBM
PyK/paM9egJt9vtNjHW44td9TA399DYmZnnWB608TxmkC4354O2u243DwocVhp+IkcpvaoMQIpz6
1rH775sgUyALMoTJR2+oFzw68oaknYj2oEYkKKWxxCnCkPL7YVB3YrGAi9PtiO05zGSBgARGyu42
Xewb51Nza3VfW3X1ZLvDsSxGca51I91NEnUa0yYm6hoG8sJf98UwvY8j/pXB6xjDwOvcD5I+UYp0
4qpVarngJP/3yC7uiqoX94YA1lpF4tIso/eqaoIQxA7Vu1FMT3V+kA5qCTvxTmryQpALPWlNKgk9
gVmXavuHEAmfa7NggE/Q+b2QNro/rcx+zPLFgwb9pemjy0A1M04k8K2dpUv/x81YTd9d/Ki7210p
0m+BtuZFWxhJvqK1GA8ejyx2fnGGrrCEItVq9Hen4cS1pIM5tJm6Dbwvwo8CqR1jy/+F3Af3Yuxq
oIZj60XjsrkvgghOihdYO0RDICx88xQbTfFTVMZJg8P6xwG0zqN7ymyHGWu39JQCjUlMwvxYZHpo
+r1/pmT3qS3K349o0vtnALf2wdI61BtIsWRnrwMR6GfHsududTu83XjLnbcjHevFUfFzt7u8288x
NsWyODfXcvDlkxc9jp7qn283s5M8dWWgrswN+2euFoQ0D6R3TAMR8HbaEzo6ifi+VTUuONKDvrf+
ZhS2/X2hXHjyW+rm/uugOfURqgId82TyX1VittsiYfA8Ll+WM3k4DeMmglMjm4KKFyoYOGvo7dK1
RefwdxS/fzGl4ZGzLDTeNq4tvMHL9//kWs4RVZUDxBC8wdldw3D1JfeZhDGceSAhMDi3rTlsNTEM
K9uYSGLT1QQ+c5TbTiFDxBAJdnJwHug+qguj3PiJ97Y5TF3nAmAojAev/Lx5Agwn50OBsWOTasGe
prr+hKHGu8SJfJz9YGL1M7q3xk1RthhG+QqNJV3raHyOXLVKyD2Y41LP/SL/W5wTe+mBSHcO5w6E
vRonTGOiOcZ68NFP9lH0vAX2hJIj7ny8xRbI8MiEIcPgDp1X3OlIBMFDB9Yx0mv3rmEpmh0a4QY7
aVHpV3LMnytpD7vOTR8ysNhIQjRjU0pnp/mVejreZsXK0x7wrp5momn8YXJDR0Mypw3jcs0RT3ZJ
67Mp9OE+c2kxuGRImK3J1ssvcAJM6Jvbwsx2Uthq5+fJqbVovfoWciingZs1i52pVyLMPPkbsOF/
+Qh/w86zAFf8v/EIq6YTP9M/oxGWn/+NjGAYkPOcABspHm9cjksg+W/gPMOw/wFNz9PJ2A4Wez2W
w9/Bec4/wH3xseIb6Dh9bIf/zUbgd3RLh7Wg255/+4P/X2iExbb4h/mS/2vp+FGXjzFp2PD7/okv
NteantiEORyE941gx21sTPRWC0wHU0DrAFz7SMeEwUnFFrI4jVG50btA30GLfy8l83oCH65TkH3+
6fW7/+0B/B/RlYQnilb953/8jw8L0p259M6XF+Gv15aySHLSKVPI7IoFlpXXcktWoNpYaVn9N3TJ
5R34l9cA56lpYUTFgmov3//ThUyqzNKTskMvp0f404kWHU0sBlGwpUMfton7YE5GONQjkCcEcaTY
jrwgxbnM1XeXHQNGIfxijvard9BomjSZDI1ps3K1H43/K+gFHSWfBBxpWq8mM8K/gTQYf7Wm3t5D
0HAwBHTCKXTTXQy2f3r83hL9GiA+PORG8N3tewY27fRFp8IMUZY1e1TuB9+xsAsDkwvTsd51UvyN
Q/Z/eMP+8hj+ycRLBpllTHIqDuDHmnWQm2d79B+MXFlrAxHOvz87/kqN+Zcn7P3TygMEMSnyxqDx
mwxfSOauQmnfEqrG2QPE7L78+//m6H91KC//b6HTmBjcLYz6nCp/fYFr6M9xglBtHwdIaCur2xit
xYQKLDYunGw/OsQo1VNd0nQlG35j1upAggMY9iqYNn0sUGkP4LvyCm1YOt47WZqcZCCyswKjz58I
XoRJaCGB0BNjWxp0lO0ry2KwmmHdDwX/rBdNRy9/fOiGVL2kBZKRScWP8WhRwwDDWM1jBpWfxLgH
ux+ubnGUoyUPgwe5O7KynYjN7ySTyGs/6vlrSodTmPxFQ48ekPSFAb2ckRnMVeQtQiB331ZXG+3H
nvYwtWtDgmE5v9mVnh5Q8NCbF3ThvdggTstIKhhP41EkUJ+wRdT3A3D9TVdCeILzG8bLFHtKVb4R
s4OZYSIXpl5iI+N+N7L5qrtp2rhx/S0hO4BSUn3qEYIORw579NaMWMxsK6P6c2btXnWzUULwg2QV
U4nzZkBDayanOEMK+YH9BxWM23xWWq2IWpvHtV+CkGKXdUVOk5xz7GznIP8okgJtOkJb+mUoO0AY
hBmwspqkmNGncSW0DHenyUJcU7SS44RcesYok4u9aRYfugBvEVdLyMZGYxS0Kyb17htAADhNJqzF
zSm30ErWRIOtmO7M29Hb9+z/NqMXQScNbKDt9YsPvmXNNuiCPp/RqqZ1OwvN1qMOPFBYkpKujcLW
7epXJJQk1qQEKyuvASiu+UE4xxR9c9+vOkVkor/yXeZgs9ONa2acoguik6zyjwZ5NCG3redHr2Jg
ilZBkvHdH0kjr9DqUCyPa+9NynbYTvrwmZS5s+Lh9BfUbdsxCrTViG9/VbaPc4tea6ZoXKMw01fS
SlcWSipsSBkefNvbedGwQeG6yjqfVBNn4Ldk0YVehpTITd/oAU2IHIbPpstdppnte4ZAlFcs+MFz
mlaaQ+AKGlo0/uborobceh5+0UlB8IyNlfgb85jiAwqNIH0gnMMOS7t7zjGg+LRfQnucfwAcFBvD
HKz1aDf7ptgyt6M/R9hI1e8NnSCdXhi4hAom/rTnzxEfgmXNk7F1ltXwVXLpsErQf7PzQqLnRpBr
tlYvZVEZnP3lp2sn71zkrr4H9YTRI5W+Mla6lwVgyxSIk6BboWv/Rr7fW2YMXxIh/Lqo6R/MZRjP
VN7EU8DG18W5byLofTC3mLkRKQr5LjqJwbmzEt/HIoKr3m54QF1X0rit8HDJ4fmsp7p9X0dvAzqo
J2ka17Tuabrr0tzorfkN3eybXZrayu+JeA3Q7K+mHrm5n3+6wn6BpwUwjka/5FVYWWhv8YQ9pfFg
hBaRI+tBxO+1K3deApaFs9DKuzu9AzGC47iH8BGjd86sc2HgKAGZum6V98b0PVRaN4bMa+yDoQgq
yy2iEBJfR430Q1fv6PmdD5gnCKGIeMCOYKDojcYPa0RjnhARSajVc2yIRz92EXYEDoBGDGC6MGDy
eH1zsKWZ7eOe6RFEFxfeSd9iX2YMzO7JWTkQNzWj/KTze3Gbmclih5miEFcs6JytaZ1cfE3n7eZ9
ZeBszjsx4jMSRmdvIQRddTfqdjSg5VofYvnSbnrL2Yq2S69Qg0SYDFO7DfLMu8ZavFeFjnPN7Jnf
p0wl56yO8AxEtNsJ3xSDXt8DiWxJMRi+z8KRVyKzKkDCXJ+N/ldgxfrJj81tahC7yiT8Xok2RrAM
s9L3k2PDC3CMUz5whJ9hr0IxErqVTleo0QpmQNMvthopxDPL3mSMPmjEIOlRLLshWsbzXNastCaI
YH2QCQ1nbaOlGtWPUcRbR+YEZHNNQz0kqasmBjQi8PGTZb9K+9D4kRY6DIRPll9OYTaB3sNMDC1T
7N3yEpmZfNTR91+KfP7mRuoJAzJax6k/Ww6qvOUCCOWhC43WA4F5spLSvp9bl05ZGYABImSu8WmV
oRm9GlnomqjViNpaDVb0gHGVGD3fpy9Ao7VQiwvHbf01iaJ7rTZBJMYIVzXktDBhvBVkaZYfwmji
/hqktnPsJizHeaDCrkW8kwrnwUyx//Sx2qL1xyH/LkYXGUiGklwuCYtIDfoIwyJz1q8WiQZ9AUet
i7590jOazUZ7COrqXdT1HctWsJMLVLOLaCkM46EyvQPWg7sgHkRoqXI1Qp148C3SFOq0uNfRj0pT
h5pC8MXZIL5opSbSfQo3wBrZQ1P2tH5jJZ4ANGkEhFeW46qS47sfiXenqsdVW9ZHur5bUJQJ6Fz4
Q4TZpYrYyIJ9Tj+DIGrzdScBZHrzu3KzbC/YBbWYTBlYkLtJGpOt9eZG+Q2rk/Te6vjXbCYlFJDg
W4lcmt+7i7BvHvQmP0WzsSVT4ee/3y7humM79NeagshPyG6OZRLcgET1n7ZLEqto0C1dB6586xa/
GatF9JhmxjYqhImeukLm4rkrwzeJ6CHXwtcTsqAj80r+MK1HZG4J/JdLh61w1QQklCRcKctS5FeI
ZBvbRQPgJua9tL2niDOdSFrKE39S534KTh7G2RWJKay26FhXsRXLPdBpyUQ+YKKv9dvIz7B3E+M9
08xshA4jeYq3nCgbw6FdEUXek5jifaWmExOqkICvQxl5w56JPpL0VL15xCltkk7+8Kr3KCPxfZTY
a2dLT085eKDJ07MjUxb2IJL2ceCsfVmgHGTbSupd8ma32H4GZnuaBhYYwE7I5eoeN9FTGVf7yHU2
ZYbpUffJ9HO6FVdNFl0co2bx7vSd2ljEjHeEtLlD/oiV+S4Ye7CTevCNTt7lxmWQpGWzSKKdz1nD
bDXcazXpPtExwK5/aCUyDoI2EYcM/ndJTNQdk8hh3ZV7K24u7bISp1V6l5TEuepptu/Iz1rRCsQN
Vn8iedo5sdh1mhy30ziw4MDsHKoqYfSSrrUFcemX9i93aB7R5owbTLGnGHkNQv54FeuqBkaW3lcZ
2rpe2iizxktcsCHrTLrPvnOxMDFtfWT+2Iqn9YBCY6W7pr3qMtCg3t6PPtCVfC7/Jq/tU8/wrNS7
vQsqpyzrXe1bu8AKvrNczOuICFUl88+hlbu8pQQq78oOJGcZswegpw5wnGcQgrKm+/0ejUiw2/Qq
6/jdmvVzrxyAAi2PSk+O2At+zAkZm2Z39BeHROO+iVReVQzfGlWN2jAZeCiY6CizfEncUFfRvUkW
InA6dh0MAB5aQDPB1JWbppy+honNIRJk0ONDEdLqhTivQcotBVdDc8o+ZzKtV3lxcgr/RY/UF2EO
2dYQ+pfpiWsc84mIeg9hfAJrYGl5O5qvVjr5oZ3s7/LgWFMKVB1pQHn1naqUvlDiMcwbUXF0i689
EusxcXm3mXMw2SApjugcg/zT1hEZyD6mOI7Ljh7wLUZx8l/Hfght43vOm4fJu7kOVfOszV0NmrNs
wzEJDm41P4oZfXvmMb1vy3vbdZuwjy19nSj14PTkoIph7HeMAA9Q24oXLX5jA2ACbjtTh6OXKYeN
afrx2gXpgtutXRex6azLIb1na+ryLvNAhzi7xsrFIi09Rm7AZ0wVvVaDF4U4iC5RQMS84lmldRyt
Cyd4R7X1OC+QcpPAtjDnW43nDpy36qnAdsPOnQH5CC238YaTj50l7Grts9BRmjjmTyHTX3iDfYKi
+DDVmfjIUQMyl+UTqS141+ag67Vx8dpL5Q7MVlOa6/GU1itsD+B16vTLK9Eq2bV1D9hotIMuVJQl
Y+8+z4KMd0un+BNkQgf2kfI53UZ9TTEjjppdUze0j7XdyFAHe7Vzewxj3rBzZOBsbhfu/+3t/U1v
DzLon1a4f8nFuP8mvpXf/tzcu/3Cb909zfP+YXgw1qAFG+5CMeNv/dbewx33D5DzlmXQAoQV4v4p
GCP4h2t7NPhoOtkuiUYGHQ5VsXv5z//g7/0XZWfW3LiRbetfhAggkZheCYAgRc1TSXpBSKUqzPOM
X38/yB33WKo+pTjREW7b3TZJDJk7917rW44l6O/RMcTxatry/9Lf+0iG+J+92DBg61oW9DjCU2hw
mV+DFUoDJI0EHcSmicRhiZDV9wayTyHrs8ZhT2PU8lsqnRqsq9l4nbHEXkN4ZqTTuWHsfgW5lSgq
fK/joKeAgagaUyPaOw6nvU6XZwwlnk19ofi0YG5lCudb9uYhSIkA3i3hmCHbqX40a38xxLW5EwN0
Mszm0HV0irBBHOUbEFGESAromrJIyHuTleKteLXyXBKuNTIorSQ5smEcix06EYJzic2iADXvGetN
33QDIQ9+Kl8+LhkcVougJIvGLRftc/mi5QpzR2B4fgT/fwdR4XZJUo6mvfGMTgQzhrF39P5SSaBt
YbLZUxOEMWPOaA27oFMwopA+vh5mDqI7MF3sYhEqDaM8pmXP3IfBV6ARmek2aIDb+gwWS0Erp4YR
bZPpWKVE9em/IlW7r+xiPiy69qhV4pewS49nKsjMa0qY6jQUqpfaBI60ZUdppKO2Qeq+Q+SWslKT
y9CY/U8sE3comT0bzsyS76tIA+ZgDi9IfchPi4AtCDvxQG4/UXlfrkUM/C91DmkxcrgdbdVDOf6L
jMO3LlHSIKHroOL4yZoXUY/KgfYFJwaTYUSCYQbZy48wm1MviSJUXU76o3cI4CPzLWRmqsIl2I4s
Z4nyZjyWcD0I2bMYeFHfyYuss/dI7e9VaDdlpJDIPHLkGIsEJH5swJW5NxiJ7zvQhu689L9MlcFI
fFlZx4gEqbgwTOLh49dMA11jaHf/et3/Sy/6S394eyDoAHGcpONONQvw8vMDYbQqJsMc4ENUJYim
EhMaZBTf2HEEAIqRqbvk2Q/03XcUUSfHuQG/YbtU/hzDlAzd+6TDkMTFIntcGRCJareyxQ6aXOxB
1kDKo2bUeBGHz/RaMlY7D/kb3/yGzz3i7TcQIEOVxJ9Bhqd0/PwbyrwsePc5fdsKucFLR/twNOWh
tZtXp9JvsUofkiIyPKg+nACn6Kaelv2cN7+TWUZUrjdG3XMrl1RxczzoC0KokQaaX5W/OE/8mOil
/f0bf+lqb9+YhQvOItFCXHXta0pXFdd9Ns4Qv1HA7UNTfeH8+ruzarxG7KyFWr6ZyjxwZEOcpVY+
yFiaHshqvrlynw8zH1/DNqSj0v41TNXYVup/N9cJjw4HTlI9YzqoJzTfGXu0t51NsfTND/7c1f7P
J5kCPjXGZaApX7rMZU2j2FhNMkPJVMSHSRFU9lXhNu0L2sULuhqLtxorYRuiwZ4s+TYaCSTYSI+L
PrFshCGJ1Gntk7ewuPCPvgvp0f5cGWHws2PA0eZy/NEHD3mAorrG2ct8P1u657jS0XPUTe1nSVug
2gO70kU0AdSWF3b9zSjzttPWx1JffinJN7GA2uf58z/XC6H4lt5DlNwfd6ZTImwRY9v75pL4Q4MW
Maxe58Z8WnuSChYzPLAh9TRF67Rif///473/siR8Hgh8fDQDOGFrm2bP+mdg8K+JS6JME7StpPcz
fXV2CXRBl0d4dfVIrLvR6Rt/DY1jYerfzNy1be71eTu30dWyqQuM8Rr7+eencZhl1xHI2qLZ6A7V
1ARYih4j1OqWVu/DuLqK/QihydiR22R293//1V845dvP5tNNSd2yxVCxJn7+dErmCZ2c0fpaWmEt
H+7ryaZsj/zFsa+ZLb7HyXobOuUj8L6LiRmaGV5jynhEPnJh1e1+rZpvvpLYXoovFwQzhGMwn7Fs
LsqXdW1zLFg8rq0/a3gcITN2ne7rzMzVuX2BfPKiRwP4x+JcJPMVsN4LZUkvBnHjrOthe4qn0B1S
4Y5jTaz3RbWII+QL/oHhbemm23LT2SjzG/OMfc8VZ4Dh9vZ/hur/a/jVn0uM/ek3fHnx+66IxzDi
N1iGcybwXzuSiHv5LWj3zwWGz7HUjYPPespm8Pn2mUpBxohYW9+J2ke7Wm63fBxBSAc6Zq185Ehx
RrXx/pF8DixCJYQhIwidllOljW9EoIMF+y4L8mP9/OMGsh8BNTalLqztif/3q4QjNoVn0PrSmTRU
sMEKdn2poGHzevViviUL/ZDH5dOSYaVAZdXFw/0y8r/VbdAw3JjLa2Wsn/7+qH8eZ3486UI41MzQ
fgUxdV+2fAzeBMOp9FzWVL3t1+pp0LWLbiTHmnP+3z/qv73TW5/MlnysMKyvG10qc0dtjAF5Swb9
Q2u7e6T79q7GxL5bLYYuU2Id8obY95BJxU6aMS0pm6rzm+/x53pqC+abrGqGbkpN/fJ4OC1goznt
Wl93iIZbAEofovme87Ri01KN27deWmdjrL///XO/RLD9c611C38APmxVyK/T3EYxVxEubetHi/GO
MfaloLEEsU+9wJbypFQF5pn6Cpyhl8LMgqAl0xdWZezcgoO82dga7RkaM/Oc/u4AsTGGeBQzKJ2/
f88vKRL/+Z42Zzxd2lIlk+3zkzpMoaI2fYNuNHKuNTm+RVr9VFfHbAXDU3St5saqeB808zpSI2Lu
J/WhVRlNmcQXrH33k9RnJrkZMz7rWsuGt2Rsle++43aPvr5N8mM7VNkW1Y+4gX+9TZkTVeTek9K7
hNVD2Xq6rt4umrhYtP6+1upHIXluBqV6oQPloS/3HDM+/P066f9tOZOSeGYyllB9qV92ibFIiyHC
zuBLtfoJQoTc8HrJeHhXbhaw0lGjP6g3iVuV3Yle0z5c8dKLCANbkbhyHW/IxDXIuxixs9EzbjST
0U2Xu7Oi/bZLWWG+uqEQMrHiqrwPdXiFOEzdKRmg6ToQKAXReKlOr3stEQ8thuFZrJU/Gsw1/v5b
/1xRCY7Yshs4WBNUon95ZVS7tOKV2Dm/niRwMIMZAZNMmDSBZZP4to7K9A1zX9vSAD7fYXZeczvT
W5J3Rn65ut0ksMmmueb3FQOzuBZ+Yqyvkb4gtdMnahHmnWKFZiCM2RMFKn1bwO+sG2VntU3w999v
/HmvWbf4QuQXIwHUvmYzp2moZXMmQRPG47lFRkOYJZcwI+jm/6CFfrmUHSc1QasL6AC3lvbjfJld
FlLfCUHrM1GTpyVyborZvjLGX3GdYbxPaeghhf9hIuSjIzecZ6q+n9Mo6Lv2LW+YOU2ljvEtFi6z
3qyIfxYjA/mkf4qH+Xp0YGigqtCITZDzeNszhNgBG0lcZhX4Qa7qbSSctRjE5gl/itlkj/HEIKLu
F0/J2os1Qrhv9d6Ytce0SB/zJrr++2X74yZayHRoyvDYfJwrv256a4okq4obcGo5hJGcEZk2q4/R
YGauISPc9FtLuUa1ambRe2E2xkFV8hvMpOZunJz/6wb0z7exNfgoNKrsj4bIvxaNuOjTUa3bjQtP
GCSdrte6JvMtqXoUJ0l6Nmk9Vt6aWRRk/Mpbp2HejZhx/35RvtbU27eQGmKgTU26HYM+L6+5TLQC
C/7KNAeA21rHbxa29Ghu6OZXjyCajbZZv3l/Nx3dp7eJD9Vp9JgWxazOwXh7wf/10+d6IsVTyxZf
y8sH8gh5SFo6tjNdjsJ+DPsJEHVyWEzrp1Ist9wzXqKfGuF0oJpzlxnfgpZFuYeqfAPyNfnmZf8S
DYJXeltcJN0HzhnSYd/5/PWM1O7T3rZnvyiWKzuDUutEt/l8Z7VhUANhcCcVY/2iIMFoK6Ckju0W
TKxDRQatGrrqMF6li5Ht8ubNXItXrBs/IEKOO6EJIvkkRINaP/79Nn4tyPnKnGBZ9i1iXGnvf6nn
ZvoYXRm1C/4hBSFGlnvhHMkjrPsnzbHJqLvKutkryQv4pmHwRx3BJ9uG+nFQJzdKt74sxtkCcypX
ktnvjYg40hUQ6SSKp/o91YubpWA9nkmgO5ir9to7TWAzvSr65K0opyeJvAbrBuRdA+cgLQ/O1/Zl
rEEkTZfD3y/QHxXvx/dE1Mh3tKnDP57Jfz1zQyNjY6JT5js655BuvBK41tIpuYkGDtAYdJVEhRaD
La2BfwJu2s9n/aKrB7hv5pFzP0QXrKdMrovhm/pByD/eB21rYvMfNrbtZPv5gaMjjYN2Tslz6LLf
86Jql4M52h7e58d5yeUZuSINwQbZ3tTCV/ZD5CUhfvqqK5KAZSo91DBapnKoTpj+xy7ixSpqzVXi
vL6RdD9TLYWAZ9ZXITqWosZ//M3F/RKVvL0yFJEaklkdQKv9x1Mw5I0+RgOD9s7HcsXEuTMYMzpl
uZdWnQRCz37nRN26eQhL014WlfFue6G1DSjYPNyPIsv9Fb2s2yV1S3oV3BElm05VPHhSpItXjuN0
AMt5k5SZ37VM3se2GDwVbxu7GrbP+h0fuHNs+vyHmS1WsBYF8OcMDXgMlrNGneEnsxbMMp/PZY5Y
cs5qxQVbflSr2fKSgr652iw6mxyXMc0r21MbFawhVsnKmQYfIyfYT6SIQaILrPC0AtwQdGcwxGRo
LVNyDsM9BRXA8MwmZMeZwwPN1bN8JZrSbI1b1Pnpzlpg6NQye1Z77SKH1VAp8W98Mo+rM8Q7Iy/f
DeMaB2WLqqTYWyIlVstP1Tnf15Kg2rC6sazxqaiJRkx1MnFJTYH6iHc0ZC49MEXHIZ4EfeJc1zMI
ns7ANM8kBbuhNnlrTs7fHCPAh113ibsjd6derp4ByJGuH+GGsIdcfZKAY1SG1jrZmEuovunqfDvL
gn82Z0sy5HwaHKEcTT0+K4R9WY88q2YmiP8Mq/YKrOOuppCAX0KXNVQ16MEK/E+TGT3D8L7Ziy4+
EndSuEYq2l1TQAGj+VG5g1klKMmW12Hl8oPdrU4fT08/LJAzx8jB89yW+yHuEnfUMFp0xrTBboan
bx7nr/0eS+VB1gkn23qQ2Ei+bAAEhy6pMTiTH5U68WryYW6tN3I2Xwx0ezMmyK5dby2sLRwlokX5
+c3Hfz1O8PGmJclU56OF+RHR9+/tcW1SW0JhG30lH8CHzzoF3GIgp4CHZ10XqWrCLTOqUz6u2W7p
a21faxKzRmJd/f2bfPRx/l32fnwTWzUZpqnbMO3L4l4ka2nHZj76BqkjEGF8NaqP4TgK96PS7iLV
9rZZezyWZJbk04u6+OVmWcV6kgRZwWMFqwKD+i0OnV2+PV7D1HZXVU8Scd1VOHMgdDfOVO1AWxGL
Xmk8PI5iemBkFD/RMwOlnfJrE93s/vkX23N/KYbnWM4i+HhXp6JnaSbowtXauApQPgxZPpxPOPfK
djX30OeusbMOgG4C5veNO6CARac2B0lrs/LbuekrUFfWWdVvHCVyYUIi4gSKUDs1wSIW76/shuSb
Iv6/bEi4cA04eczyHJUcps+LPkUMPPJpGv1Qa0KEh72HaO+yMisef6OAdYSIPY2zg171ACbEb5Uu
hi8HE9/U2tgelLjclvMR9wrKrmmYvmn0bl6EP7Ylqh97szvQ69MpUj9/w1gLQd2GNIQaws2CsJug
noW52KqwEgPt5LYKqGysppd6e3CsCDK8Y07BuCzTg5Fk+wTPzpUI9fnKopiS7ZxfzKtugbHJAjGg
3ZzVtThFbb7jAE2JQA2obU7EqUcY6ehtF6SRjRWCntOhMvq9SQLhHmFlu8O8oR+WIntN1nUMaD4i
xB4IUdr+WwOSKTq9RaW3xC6JIH7dAwwu4541BTGHy5nmbVkJftgtoNkuO7J/d1PY53tkb3gR1/ZQ
gCljNWJZG8kLwWk1QGJZMJQWK4vOcB1nalDDAbsg0nbcFXG+IDouw31IUEXtZIpnqTVicCRwcazH
1+ZK2BdhIKjSbCmge5fTPt/uoaZgaRCV5a8O1Ha8zk0wOXlgTAmElEweIksPmtCxz4UOgG7JJ155
WINtnHFcmxv4vKPq1vNJ9Ehew7EAv1nbj7FJNZZBpyfatRBuXY/9yUiIsOw81cy187Kw35dw1vcj
Atm1Kfm9IqVp8rNpcTMamJzvHHAmc+Z4JlC0y84xSN5N5JUx1IkfFdVDve25BedPqyXzeACRtXPY
4o6d0eYoR3LCnwVe2q7MJ4bIUXFcwnDcZ9MIkYCPSwFWwG9U32OjVYK4V7VgiZLnNX7uM2O5UYTx
s+y6xbPmpUJiuJDCx23GD5nYPrtLd2A4xpk76hxfbockkPzrZSTTH1rSvNGoKx/ykUzivLuO1aV/
yersegTOyVJEONbMk6B2F+mylm6bDLlXVMhG5LpAOn/HTdC9ExjOUxT6UF+QpazipzWmch/H0Wm1
5QRmbMarpkxXwlw565pgCmwrqY6JxILXcxqxLds1ScR5xL2pF/k5AwX0ui2Yc9bT12UrN7tJN15z
+CVQ/dPe17PaIu+O/HOtEeRY9eGp6yLn3Io98E5Y3fIFBiH8tFRwLzk08QTGMTY253FiKLsaEuKK
SvAAVE3LjZPQeSSjeQGZYBIGllYSn3xYARNqyyP/Qh2LuEl+et/PQWGhWkXqZaAvusdCOZxQ5t2m
jXVTGeSelWvD5zmXSMn5HIjqtzSzqS9qNx1M/V7JIgI4qvwijnIeZb0IzxVR6qdQ1ERJN+F839ap
1zcZceGxhUZoKOZTu62tdmTUPD7m6PZFjgzHJgedYUJxyhqFeinIlkx5Xu3wGhAkN8pEvlauGjlw
w/KsreR8tYOyHmLUHlcmHlY5rODYgDxQFqFpqsTthFL1mXdcTA7NrDArjrG+oF0z0/hYmuNzoQDM
NQRxmXPXBSslCc7ywnOadV+U496JMuOmWeY9mTMfdym+URDYz1asXBoTc34lu0sEaoDFGUEUInll
cC9uB/TPqZT3zVyRgh0WV+PaJb5C9lLcscRxnD3HBDEdYlU7l5OW7jp+BopjUE+cn9oj7KZ//krr
ih8dGR5nekfnpcKajPWC+HjaK87E/K8P2R95QdxsXfLrCUl/xWp8iyTgaBeclzV7OqWcJHYhY/qj
KlihigHnjlW7Vs2immwVbt05MWTS+VoBmFQWTRWYS94eegBoZr0sl/liYreJOvQG1eGjFFs4+E4p
paAtkYS2dA52uhzB4pbBIgWnkTjG+aTHL60CdTDvz6w5DC+ijhDfLFSrXb/OLVSfuLmy9OJBlrDC
Rn6IitLx0MdTs0/UMAKi8uosizjv1WVgK048hP71ubH9QSbh+ejM5YEkUeMEgWW/LoRa+qMN4rGM
zAsOoOaFSIVx8U6hYahivYisfr4MTf4QMRIAx6xedH0ldoSFaMeGBePOzDT9HKvNYxsW8bV0EFCM
an4b1Xa1GWmG/cdfDtDOd+QT1BhLygEIUVQ/t9UMGLg7Tp2DW9Q2QEXOnbqX7G+4+iB0d/2pny4g
6bTQapc0WGtKjH6SUHidmW2FoDJX4V8yhciFhrqhjzgohpeGjbPn7ug5zdWsnElxWqddNXYmDbX6
prGiR9uIkgBogTwCZJnAgqLWofLBsm+n1j5e0Y5APuq8UbTqpaiVV/axYOaEuRIr78N1c9FXhBdz
erJMzkLk2Dc7ZRqrPefy59CeGC2nw3kjaGvUM7C7Jo3UnW0EqmjHvZKG66mEvZMzRKLF+Qyu2fJI
bCAZ+aFYLHhcI1xZIhBBR0OcY4eSyNsBzOo4U+jdZ7S1yvk4J9iKIjS9NgyYjwOKGMebXN2ONK0z
XhVa/lAZwcfxJE+bh2EpNY9+jDzWPV3JYgx6kytIjgbWP9W8yclkRxueBGRDyN1cg9DdcDXeEnfU
6po+upnZtAfCxzzQuhVov/BEaDsSS3qqQbdS0AwdCvsqO3fG5Fw4zW1vgbafyPVwc+29KaKT1sIM
nQ3lYNqLdpcY4H3HdegDMDQ6J6qZkVFqm2hwkqnXb50xOywjp6t2c4izQrtGaGmBkwzjLjUy4NIx
1jb4sOdqPP0WXScAupOU2BinGlHyDhdYTESLg++nO8IyA9Nhvtd6z8ZcF7AynFZB8BzFnppwcluh
VO4ba8lcq8dCndcXdVE+9tHyauUF1pQZXLvE+T9mpYUxpIZqIbUQ2LGDraOk21FvyPzFlvAmAKKw
Jq+ALJEGKYXDa6om5/OIKLJN5G4c1ea8le2PPIxOoKd8esLkyaFVkdCXkB0jIx+d1R2U7lxJK84D
uV3CexZ7p61xoVdagEkb9Wdm+an8YdhFBxOeosveoFIURUWLqk2SkWPL96EgTlo1nSPG/F9ihfLZ
mcW4p/5ggDW8xmMUn4RFKanOGotmD97QQEhuGeGxi3vpf7iBAEJ7eYnaCaHZEGSJaHbkWqXHNF3P
ieSAfGGliKfFj1ZFJ9+MVuk2TWUfCiWDra9GT1HXade1kQnQorCaWw0EbZeZPvkr1uUUPldZIw+C
UzkBkw9miYP2jrhQ8x7mLJxzZKxktBQ8uWt7JfWMZOhe8aV4I/mBVSY6UH6wfXeEaitJOd7Avej3
aa5eDJZS3S22dh8rJglEmeT3ZMVyqBb5qxNJcRRZO4K6zhLXmAbdBWrK4rudtiyCZHaaCSFkbp2Z
P0vGHR46Sj7Sf1x1ludxGjIzKm/yktdKfZwMJOuLOVV+TTm4q2pCrQDFIqPtD5lCPOXHmygWBPIo
9LKuOi1jEsTT1inGucICkqb8wE0aEnd3lSTBBpyUUsVnH70Iq+f/g9q499ppuJ2j9a7CdLLHT3HV
hEnJyi/2Qmgu6T/ruRU15MPbrXJEMb2c7Nbk5c3Cs3LIA+Aj+JUGhrK1nZFh1ztPZkgOSUjmz/mg
mPpR5BJbzpagxviNCecwXc0VsK+pILhcj81rsQzs3PgndxMcYcw0nXMxmolz3rT1lWEn+kmzlF91
2/P7CvRmbYJOoJbDvoOHRQpl3BEGSyESZQlJTC7gmqtIDfUD+6/tOenSHkrjubbAr2aZARQsJsMl
mZxnZcqIi8aHcm2bL8jsLaTquR4A3jgbMiLotqALE7oEi171OKsyOl+VxYL1vKJDtAd1Z43LGUmz
hR9bU0hwBbrEvFHCg2O3zyX5Mri1K04dde13QsorsKQHUhx9rp15jj7UvnC65Hlu4tSNRWgGsMVu
AVqIozIy6eAoyTag0ChuaZKTrmou+3VNyPZsTTaubLj9eAIaWR7CpX80lf5Ni8aXMomJSN56fbk0
78gxGkaWiKrPZreysARMkb1gfjDEuW5ec/ZraakCJ3eKN5wi5s0ibWIgOLdoNQa6fs6Ifk+rU1Ef
Yny6d7HEZVtNw5WJZmNPIvxRm8MH4O+Vp1ej3H18JQdEG/Fc4j1buYIbufZoGfrhsU464yLWe4DT
UIRPU8/LgZ+dZIVt77RLMCw6TkBvaIIVU+NxMcsG/wNRB8k6PCuVvu7HknaGWhY/IoXxmUnws6t1
a7S34qQAagy0p2qtoE7ouFHOodswkAild4rGtYwjfT5Uanlm4Qs8KaGVHCLs7Xp7Vg/FcMKOR5i7
HPeMO1gnlRhbS6/uw2Wqn3J3XcL2fGJC4xkz6EEkbI95YZ3i1HZuwJgcG1jHvpGUCbDumOgVAB0f
AbFlW5IkwrFhahpW6i6hTDeFftOVyDzypfSwgXHsJlGQt0q9iUBsntlK+LTUaeYNsf6ImJUqck3b
Y1PR+h73loXxS6mjnyHZVTvR6hi/lDRi9Dr7Daz/E5qt17DIsi0j5ZV0AHs3t122t2z4oapBQxJm
TEDnV/ds43I0emzYScsLrZX3ilhP93Zqt/vaKUi+LEkzLaILidapx4gJXrZ+GdtWnXal2gXC3kpm
J7mj8fOWjuTHOzzTRSdeiDlTZZUftYIUp2LIU7pN2U8TdfDZXPPolcn8kOOB3Zkgcm66KT7yDM57
8Ic0QefZup0f6KoKPNXUq5apwYYyfzNL7M8YVXZ7QgIrP4sA4LHQWkKClTWKyVP6fj/orx0xhfiZ
l+txEDiNE/UydHqSmFsqzpS0Crv+hamjd2X0NGQkVYFzvoW/G9NoiCxQY/31atbBVKfjGUEy826l
07Ez+/YpAtXi953u+Fn3WIo6DqKQGaFcb1gbztgaVJCX8HxTtSLIHdcoSeKCCL07climnW6h0Fwq
dfKIkMA0omEu6VE92U0HKksMBy1Eytwz/MeXIo6WonLmNpP3uuhfJd7yQDA2cTWtJ0046zBVGoRd
kw2L5OnFLgEMrYNx6dijustjQmWacXzJNaoo09TONJVgwIEchLqtlIM9yJsRktRmKMZWVFeXszpP
x2h+K9LurhszbZ8+JwtBjoiSqPlNq3HDvL8ZE3YZbemx9BBzbKXKgZv0RsgxV6UoDin9Awrn9NmM
sYLPVqFj79TYQkNBXgO/hm3Uht5/TbNz2peSRqQj7RKVp/O4NCrYxdwe3LYxSJZacfa0XQVl0552
Vq0MR3vEECPAPjbgOfZrPjyVC5bFatQrj7T6B2GTMt4joxnM537AVVgN5XW6hz0V0dUaBiBb7WvX
aIufcaB2EXM6R2yoD8U87WsFkjlV5urBGD9ba3xsMSnyOPjJdnCwV64qiYY0PHeVaOizGK3mpX37
bIWky+v9BkkPcSolLUE3affcVxxwoi456PXcQM5SEUXOwtoJmna7WSHjcMxZA8EP6IDqfaXycBWb
4NVh4Y9wvLVWN91q8tOEBs4oD+y5BE/RkNybtfDYEG/1EQeWHtHGIhyDnPLlPl9/oRVPbnqRgehP
PN7Pao8YlbUoZKO2EQahuSVUjCrdm/KOEL7QGNCX4+DJU8cr+/4CCmVNFrNquIq13K5DGySxvOU4
/EJC0bnB8a/t48sGl5i6aQWgilYqoRxadmW09gXn/Ktc2OeQdR/EGM3UhTTYasT9OpCmaqaeFFgB
p2acHkuZ3kaCsS0SWt6ipqfhnETXDE6fld6oMBnWLyB6xUFzAm2jzltZHnmjwaoQMnOT/bsi+1O8
shI21IQ7zjmPbUadkJoFcMCYqUwy0b6lvxEuGS79pLme4t7xqwmxQaekM5Mq81coCXRpTwbug5uq
kE95xrPUhYBO7NW6DinMTWICfKeJbb+azXA/92StAKk9pkzMdn2kktASGeEWqXNexdi8RG8iwYBz
UXaFp6M6+dHPmMrN6X5pVu3QNlQNShP2PtAr81jMaIEquczXGaMdtq71XFEdKPK02Q+gJC6VOov8
enVcsSgU2qSseR2oiF00468MT2pB0E/KsFkLOljWx0IMoVvlLQ3U9cwggdjFnCWC0Um8yVKHQCqK
J8eScYmmvMso/CU1QHXDqpLunFvvGGR1rGvZ3QKLf44eVDt6ynNOannHVFBrq98y1l6w9c2r54yk
6URWBslsJtEqrcwXK0Vpkg/ZQx/KA6Gd9IqLBhNqo/MnS+7ZerUEYskOsmVXiPuxuBeR/tPqnJNm
dOKmNzmDFFsha2bq2zGd+fvVcJU1dGRjzHEm02Q8FFOwTlQ3VlY/5jprKL/zAo4dpzkykg4VpKG9
nqUwcVGq5dX0uIYxvGin+UGPy7kiDusXNN/RdeBNn/Ua4UJVaLc+O6MdRNlgoQdNybxQi2yL7dlz
TMQE1zrxw5gtk9820y+DCd3JstSFEJySDqVJ/zhhCMKI5kea1aNHJhZteAUcpJkEA7GpVonzI7Oq
38qIjGLDEXPS6mVO/mdO4gXdz2nXh8aJZl18mRqaL62o/sEx9YbotQy7+MI4pVwD0pDHSwM/TpkE
Ggl40KaJxYipoKy8wgo6vdOZrzCbukLaFEbswKMooHX3M0/yoBySgST2humfUWdu2FvoBFrL9hlR
YiKtlMCWdY+7c3r+mGgrDj0oJ15xVzeK91GR13TdA/pW2JFgiTscVM+KMVX3qjm96DJZsSD8CAXd
+5hcUjcnwcSNeAFx8Rs3zrLuulLx25Ibok1V4c3FBkUc32alPhYlK9/YdBx8aUSYeG9ZbNkidJsZ
RHzrWHuTYTQp3znXdwIdm6kQQgy3iQkrWdFBM83diLJT5050onxEcNzaF7uOWtAh4sxqmUTURV2h
1YoetJbLKjmlVgvbVMsDQxcoc9d83rfDXQqM3EPSHzPn1KAayHdyVY8CObdOID11tEShRQqoTpz7
2PBroqwhtXehPRIar3gUCg7m07NwDryD7Q4YIWKUcrapnPMgzaKrAg8NDA/uvypJz+iJCo3N+kEi
3jnTVbSbxZDds1tctxv0gC/L0AGjNyv27KPE4yRJfrARzmYwtuQOcrwlMYfzZP+77BquYFvQSk+q
U4bl1C8mRj1oFfdDlkEKp9/HgN08UHJY9AbsHRK3jq1Vhjh0GhRY2G6XaNkau7SS80RwoupflLZX
vVjFEKxXg8LGZb1pemf5UXSfhSUWWQfWBtaOk6yIzsF0yjI9YFTRWz3285q+StKfm2rQYP5FWJ1W
GT7/zsDRlueHbsWXFw8Y98FLMMYpECvyBQTUa5eOTTDG85OZdLOfFvltYc1kukEA3XcsIxpytmNn
xQ8m4rlAETInpuu+g/VImAMOq9fFEMp5lWQnOY3jmZDXubEfiSdt++6hnSkZhiSGtWp4xLu0N2Nb
osMcOWjkNlNui7vD+bY+rnrLO9bT/SspVm3WtUEo+20+7I26diJF60UjHPuA1PM1XaOCSQGjdT2+
s5JUPerG4PZ6tBzboVWxivNPk1DU1/q5nSC9iSb7HYcvAOOI2FfbqoxXYejZYVqj2Mdi32QbTGah
saMk/4+z81qSG8my7a+M3Xe0QTtgNnceQmdEasEk+QJLCQ044NBffxeye6bJqIrMO3xos2YVCwHh
4vg5+6wNz9rHwYXaqAFsCN5gPYXfglxepUWA5yYBrxHKA/BjD+FDgjlI48NIn641gbYtLLNs5Ztl
uHOi6WGwqGygzMd3pmvO4r41QWVBIE5pp1uxg79mfU1kyhIHYtohd17jK9BcRh+OtyQNaJb2zifj
e0tCfZNmLkuI0YpzM2gWymvKQ/eu92wbaCDv8pK55EvwfqlpmReOQkZT2fhHcN9JXR5cXduZ7GDb
tKswhY4xm6dBG3OScgoBdlv3gE0onfRooC1eUdXa0aYWAdBz9RO3wkPo4P0c92zStFe2YXZnNH21
VMNgLIVozyxGhYcmox5RrWkN2SzpJg8mTmV2Ti8R8eVyyl/beMAxqkEXdQ4OUe4wLLvMomo3auLV
zsv3QacFrOHEm+OshQWhWjpkqRcCuhjr8GrESW5jReVtmSWc1MM5ex48NzXTqUuDfhWqkZw0FaQz
/yZP5ipNXHYX2E2ZxBA6pSgDbb1ecEjQsoK0sArybToQepOBUMTABWIk6n1kDuMeL7C2OBtczgH0
CLDRGnzYgta6FS5u/tKmpW8phejPEkSMu0j2xTL1n+ypD24ioEWt1P2zRhOEq1F0VepauTDjxiKX
TGrK90poNcAmSNwZmBloBjijEtqRX14amk5MFkp9lpO0yyg1w2v6shZCWd7B1YK17GLtgFTlwgmM
daeNj1nFDdSgH1YOZBMYQKJaRx5q5qrV4m034AYNyaEIyuF6QOcIsVfDWRPqdiSCFg5Eighac3f6
ZOr3ptl944Svwta5AUqyCXKDAYhZKuJq+GJ+BMlbZkGz8xv6/vU8sZembuFx5hAisn4Z2AFRc6MK
h9dHHNCAGxU6wYKdrIIwZiuKAVolEikLPRmHmRHtgbK/zDrCdjCgG3hN5cPYk4yrVbGk55W1Bgo5
9fjk3BvjnpB+Fdl6dFc54Y+P1SIzXc5P2JAsMXTZ6YJ+1zD/oZSo78LcOdcM/yyr5XAdR+jgBg84
lZtGuBaN9biIQPH04OWpXYYUxykFkcqK13mIFAL3m41u5E8xFlGcXuhV5JGffOll+1i1Oyfp7au2
jtZaUdJY69OuuZ1cRuSHTgPcfog1DfZhEJDQKQk8x8fkptOfOnsjRxz3oj6k4Cpwo3cKfxuV0WOT
TN8iH5AeodsTwMSIkN84k2OABpuO4SX56IuiK6IzUSfGwsAyZs49bjCqFdfjmD/wRV3Ma1tO3CZ7
tJ7+kEk8f/eKRlwTLI5JD/XancpmpfAcwdAwS8ANf6TQpnxddJF9hSCtYcdv8JrPcD3R3J+SLfDK
CkMO2U6F2xowpVm/u+CMM75mY/6ejpx4rEq/agbpXUCtZ1qlMCPAg60+zgNRjTX10ERAqewnzw6X
WtKqpVEQ+CiFTqEPO2M180eykDjKJcW/vErNvtrZLgQa+GqjMBfaoAzQLX28LRpx0wDMXxpRoS3Z
RbcBdt4I2OC7JPjcpbJk/U68h4Ks3LZuCbsCRfrPCixMPdjvFq3bCJaofkkfAWHoAIoC4lS7ztJw
E1stKkPM3eOWbSkspxVu5m6BIXDtbalOFFeaTBi98PbaoAs4eLsrSwMPXKHTArjyGMT1rYi6u7HR
B0g5/Y9Mxddp0c01QQ2VXk3yOABlXsn0sbGdw4eNzIDxbww1b+m449Id0wiLgcpYuzH12X4EMpXe
05dUrei8fR+kq0GWLvZWnTyEdvWzgi40ZfGjThaQDZS+9Tyk4OryuFg43BkwWQg25t6W0H7qpP3d
rsTFUFnPDSSlSaJPT9o+4lBGuSMBfUfS5UwfXGfDSm4tisy6k2JyNlGuXtinkYWkEaOj0reFU1M7
zQgNdXEIfHGb5857LaCGRM4iTp3oHPHzZdtRmAXrRDBeY70n66tSEBmSyzayeMe+668iB5hhAerY
ImO20MyzPjduZZjeFT07ql6I14ayd9EhszRF7i+zFBlBg8hiApNpuZyeJOJyMDwUKm0z2sHaWFui
goEVzOQve90M4r1yo0e95u921oBHrinbfeYNzFDGt8636l2FaXM4rCaVg6WB3WE72bMn1blv0mwQ
qYNuNu1e9WxKJKCoemUXdIXdxq3BVAcmsHXr71abgTspOIXCUV8NKcJo18/ajS59fYUsajsQ2ljU
4sDdASigLR4D8Ky70pDkLHxV20s3DhGXjdsQ2o+FsQuHuORKmdgBx0CpEKUucDSrVnnSFqiyO6w3
pp0VN9XKsFGmSDy0bfqfVh/d87o2SdJCWB9R6KBmQbmf1NfV4DxEDUgbw0aR4Fj6IdYQx2Q04lUW
k9QhvrHRgU9jvPOL8dwwMBBPztqsQAWCh2RB6N0ntP7iZCzWETACo6v2sqPVXytJXIWkuA3K+ctc
IxjR+3xYCYPq6EU/Uwhy+DN2zSpuKeo/kpQUrhlknGRarYM2e2xr4lTfJMfE73EAxjuxDdZty0zV
A9RQeGV874m8lCu0hRPRYhF2UcRyEuir0OMpJ8/dtDqFX4OpThRjrNqAu6bS4CwS7NWGdDla9+SS
MDytqf8kdq+zGvvnMQd2DVASDNt4BeyvhY9PGjqa6oZsaEaWqdNI2/TNmWEWt7VhI+4qwo4ZoOkr
EYfI+siUXuIjOK6zwkCO8s2xDFY66ICp+x7X2m0FAgBJ50j+uGo2BXxx3wLxb90OTSEoaWTfNZpy
F5wvkBqEzWXoEmuFTYibKmDJHmeEuvxRGMMycqw7DdusItmmYbtWMf7Zuk9TrgQnFbJD62+xSYMF
GmxwP1VJn3fe3caT+wYpn7xDgQW5qBeuB17WjJZ9fSY5iZOlYkkdHFaOCVGRDbxtGbkJNAh3aUvq
XfgcBWb/QGPWnRPBRKX5DNoSMrNmjC9q1yUMG4v9VJTmGqL2NQ7maHnynizxnKmZpmvBsXzhkRU3
7J9jkyyR0MqkuaxbeZnQgLVyc45IM2/LmFK6Q6NdlMuLIuDA0vGpvLEUq6kEuOdMLZYcQIAqg6O1
QylHgL2ZvO9lizKrdNKtnXHsMkl5tBJdEWWM8iqJXLy0CuxIsf7aJyMeWPhrLkZpPaUYX561CR0P
FoJ8SYO8SxHMSKBQTrqZLqUzUgxUOy2zmTIFQz0rulcFYDOnvgXJJN6JWLdRDIz2Mmv1YmlO0Ygz
FN3hSOR8rddonZguUwMcGNwrsImcmdl+kMFLtYarcIk+EiAdkAwmscPRuI3vMAHU1yoHCpBVdGLZ
cbFJTYJ0+gcFKdZxYUTEqjXPUCesnlRQl8RiPzMF8Y4Fh426r7/nVff0ET9IyrUldbtKR7Xtg55b
l7BjmLyZ2FqNa2INzMkHQ6bpzMRmexGLsX/12LvHLr1Bj0YoYVVvrmZY34WCkuE0UXdPc9+0ysQ4
XUtaAi1FeIKxZrJUoqKpqqx+FJWQsxIcC5C0ucQi6dqJp4tCcWwJUEkt0aagWnAI+80eoGBmv3i4
y6C+f+ZYX4NW6pY2ULNFj0+JIVomGUXOJsDBosSpxIVTkOjVWoTUbSS2aQRd8Y615Fbvh53nqnvQ
WgSrBq8VIxpvwjJc8XkFVei+l1dNav/EemDXDNPBb6ud6Q37MBDOQvOda2HjrocufD7Bq43fYj4X
S1Jj8VNsei+RxQbjI6XSlYFwQUhnibR3G4R6cxhrXBZNhagRL/LCrkitBC6nhRHGQ9s8YhrGH4xV
kKp9yMxFjEOhOPnZpf4NxrrfqkEuXf27Mtz7eq7+h7a6tXykUeBksKA0gfpF6MXp4Q+W2IOcu5SW
W6BVZPPRbeDd1av6osasi0iAUrIMnu0wXQsRr7qclbMlIJMjqwj72sru64dE56w4VfqlZqbubqAA
ilQfPQ6l370GkpKfbB9yu7iutPG76tqNG2FqrOTC0+Rraesc89wnjWRhP/obpwMuBp6Gwqo0L4J8
poX1KYa5bFiRhO+mLTFFeRryZhd3+WqUd0Y1u7c2PyNlPMSh/w1DFDxZqdqO1vmE+/vO88NdrmgN
4ODCiV7hcm+357ytZeLhVp1l+jmWF9vCUugEB/MdrzoIdr3lYfOUGwFNeD5dFWQBG5A2u64xKTaJ
OMj3bpH99/8l1C/+9WfSfiUsjixamGOegKiF2mWWBjQdA/FZvsddj4DLyO/1EApE6pZv1kS7Q+35
DXAw89GMOmtlF4FYRdYcmfavSLKrH90QoZeINQ5n0c5HunHLyXhB9M453ci7q4KEIPUxzcN5PENT
jHbFQTDeeXW+1zqQKh2B/bKOwJRbfrUSsmmWU1jhpmK0oB718tmC1eE3rGsQ4LSlIt3tVdONH7D7
1nVF3GSjVBScZDzDydnOVLd15i6gOEqgtvVYjCZRdpPbIQV4Cx2MESEagSVKtDL/M/5DyzFZtmTT
nSfAZqFYLejcGMl+DnyuRjZbVL7Nwk+LqyBzq4VAREHsqUFv9siaxyJFgNmw93c5fxyQYpo0gpel
j+daOVGhdw6JiWjCaPItJeO6ta6H8H0cAGFGjWmsizGVF9m2tK3FhLMieKD0ReQoR8FdLyavOw9K
0MrKm2CRttEjemZYlhHYzzDhAENjD7aAWboK3JzuUQTlQKWBzYOowmWbGAL9CIyh4b4yBgZdHG+B
Qmz1UvXLXkHZxjHi2pJvJipTmkhwJlI0K7mHuJ2STeaPG/RfAJw36GbuI7Rt503eIqyJ8MMyEUJP
De7Dop6QItfPUe1uHSmiAy5r+CaqH2lItCIRo9EOqa+kRjNMQeMPzfJnVmkT8jh0VeNY9WY5RnBV
g3oF+kaHbpBW99SsHzDk1NZoUmjEG4JbEhYcs9ryJUrr92QYn0UH+app0y00aros/HpaKQ8PGImm
ulM0l6smam5oBKSQhzFol7ikYp1DWjL7bEduwmL0Lovpu6uCae358fcopW9gGJxV6lCfiydnkU5m
Ra9M/M5ZvJvZLcHaSC1ca3N/79g9xVuaTTHHQy2gsu9V3DMoPdnttEL3LkrJroaAYd/3MDc73AhV
1I8r2kaSpU/NZlWnZb/pbOOVEeit/tlcQep8C9r4gszW3pxGJJ5+hNARm+OlFpZsKB3wBuFow1IH
KbKCmbSgTki7Nu1GCCDC/Ui1ZxvRadaQpukGTAj6NmvXUBGXI4Y1e904c7yhW0fUJbaWTp3abwac
lvWc/ER4kZeuu9Jq5zJ2DHMHP/RtNItpwSoUr3IS4DY3nxjGC6FAz4tf6aZwrhz/Ii5VcNmB/b7K
i4OZEU47UcnII7Q6KIuKhQUOiigouyE/43B4MzLzbEzse0mBTvZdcZfQ8HiDfeEy6IlVicrdTaKS
d1Ni++S0MWbxUTDuK1y3ZfMNReC4kgna/tzJ3jOyo86oTxsd9JWzyMDHb+xSrmU9vkAMfzaVhxuP
ESEHMIDkEn2sCgfVuKdQRYKfJiquBr4AzYWyc54UgpE4dsYVmmYPXScNeJM+XrhxGy46VLqL3Iuf
rLD4mcng1jToWvO1QuNgVid3tc/qOICVNgQB/VjZiOXsERNlEb2h2TbX+RTdGDqQq5awt1Vq101+
Q7WxaSjkU8iKwzra2Fq9cWjqQZ/SnXP+WAlISgU29xS/L6rGKpa5weI92f5SNNXz6PBYWupsDHRk
61lqb7m3sq9fy6DPSCcTzMZk3GrKH0OHB9CULpN0phVTXO5xLsbrs1nXeNGg027PWwvVdRGTcGwI
POOBHTaRFbTFptjqwxOlcLLSJYHliE/BInFfet4yAExseRxjSwmkoYZAG3ratqjcJrgyYTTr1+9R
zqbrUjTt0sezFcdHuiE56UwrCRIMfnJUb4XJF3EyXHdL+qhZolz2GdvE4LOdtijp6ShCHytt/uqI
iwHeWca4jTrq/6RD6PjrM2s1CJ2kFFrYaT4PxY4JR756RAmBes/aKBoo9Km4dEL5IvQKGYZ9aNw+
WbfG5NPPXEOCLZg0NJD0g9BY5noAznm+AplPo6vHE/jhA3U+nMuiBEfV+mIIq7OymBNmuXjzFONs
1lo2bOhkVFNQnAb2AaU5ewonpMnD+ilooz1NdBkudPwOyV/iTRANa13524GgSYbreqNPWrzOGu1q
bBEPhGW4rvIM0Y6jrnlOOhadQ54SA+rQ6QjHW3JFg00WggLoejZZ1n2fY5fXrfCrfncNeebwWgWh
M401E150qqcoY/tPDfk1cuQ0J5Cvqnq6EMKWSpzupm+t58pVgRfAEjMCJITV9Zg6VKvzMFv3/YCD
5fgiS0c7q3xg73ggMh4c3d7USaeWXeQtBOIlQY10GQbjg4azOuahVbwh3Zsd6l6w94b9vneGa+jm
eBCE9Xk7vUZh2S300gnZ8xXxjZOe9+mIiiCfOHEEhk5rPUdAo4DQSwU+CAXYgqJn5JMtPfNz1r2R
YzmpXiy2Kq6bR7Ei+KnfnU4cmqEz9iiR12Md6neaBWp/SKlB6bgoRI4/3NZuDF451/2bVtGpG05W
uC/GUm0USMAPoVocBP1dVRbdHgFEzqoR48N00bOCTg6V57GmfzwATGfHqtsgL/6R0IO/sQJ002P2
ihezt0zJ0CLxiOihbJsb00FHUqPuaWoSHqaOtN/ozMsu9G4mzaGxwkYCHBSvcXdHqQZwIWidhsTd
IppQebWDbyw8gkk1Zs+WGs4yyiDaubKHH6a4Q4f2SFavW0W58ajZc9bcVSjBbIcvQ9vCrJH80G3b
Y4fecjgYHrA4Movw7C2KeIhdYDTSuzCadnqmlXP3UAVfmi1X0SDlJtZNX8xyYXDqHUabK84vSxVq
OCUqB6kM8z5J35VW7ZyasjP8XLmMhvClpbiJp+wPPJv2ExFr0L/6Qr/q94abX6RYEkPs7m4Gvzyv
YgKdWIuf42S4peXrQLfkN9fTHlPacUArhbpLF0B3SHNno4XGfa3VbytZ0VjUV9NryW65VAcQi/VG
yyuyf4N6BqPf2+l76E1qQQUpfNYMkmNOj8QFpZzS7lv/RxxVz8JoXsawftEHfW8bIKGtgbFhlODb
YAZ0Jet1Z24dkzatD1ZGjjRumsj9dDEf0i21hxR+aOFhq2ba2y7TD5iQYY0VpC+2GSB2bd9cnXNv
Qj+FSdErzPZhP92bdvMdCColHepHpS03nmnnOCXQ/kscwZFujMaV41x7zmtMMkjk8kE3ZbOgLeHG
CAUvRn8GJ8LaIOvvQ+zc2qQemsmbVhF74Soy6AFSpAMvfZLqHHdiN99GVtIv2rxKtoJhT55omJbO
0N1OGYy6+e1rHRtLyJemKyVZfljKFQHtv6B9IGE0K7MmXUzHW7wpsHPUiFl2xBJhTXweokrcxsX4
DWbEZZXE9c5yEfe5qP45+6Is77PkatJb++DU/W0KNBYScbHvTPQPsdDOutp8zesu2ji9pJZmlQTq
/WAu8A6tqUlugzycVtbAaPU895aNh/6kwrurxiLfRRnJqqhRV6bVVpRaJGrlSW0/mje0ZIZmlhi3
F557RgMXub+6GPAZmMRKy0HyNUNzZ4fWcpfYXkyCqZFksG+NgCTmhwBn0Pw3o9K6LYXpgLYspBf0
yq0HbCHYr0iyzKWOpOMRPQqQpaGMXQF4f0ntWwPjokfbByOOvF0zK/mLIeYvjyJbmcj8Nr4XYpTi
x88m+bqlSmZDNmd2YJlIodgl+u8hoPDhmfHtKCNsVktc5mvdX2sdyG+f3NVKIjZdVTTJfyw1vfSm
HSbjMVI0Dvoxx6YD8aJJZBebmz2WUiblBiU2otXoXNF6xVjwNhVu2nHKeWisXtIu23hJ/hTgcrhu
QiIJfZi0tSKtvvQMtuwWJju4f/RtfT0s7dofmeUpeZk0ZIOM/ARDAdtcN711n1G0W3htXHIcBXkq
tYGaFW1upmitLSbv69kzkNVZPQQWObyYaujaGOzDFCKd+bxR2v4rwWFGiCFvcYWrzxCo31tle82i
kUc3q3XvJh3peXNv9eVdxva86EX4M+gAuzjiPDC8O4D6mKu48duQ27Sl1nQxkiF8SLL0krTJZv5f
oLGaZNOj1GoXJ0cEm1hxLNs4uCXldFZjOeAieF93Sp/zlPFzW0vafMpUo/uEY1zjhu6a/Ic714Zs
jA6Z/9doKBxcSYoHPArLvaLCvUjjItoCme+5krOEwZB+AQf5gHP93j/uCFwJcDpzLVqtjKPXYqPS
Dnpr1rJ1nrbLSrxYPF9y/im3CtlDLvX3yekxqEUN4E/5JUlv4t+8yTcw1h+lWzIySlL9OBdEbjoz
QiIJlfwsyuKbWpg/ew33hwjRHTlMGF9ILwD6gddC120VoiQd776n0n6xHR1FT5JxPnvFdiNbFrRZ
4u6Jt6gEkNvVXzR3zwCb4+eGoIoSwbd57A+o2S+wEUsvqnCifWHd2u6lMZXUfL3wqc08mqtQMC0q
xT18PgTpyP/rj0ITAmE99+u73l8MyZxJM725hBK2t3kt3zqdpsmxemBV75c5vQeQFhY4e97WgVmQ
GDYPWUbQMhS5uRlymgxICmhAiBe26bE05vFKw+BKd/J9pzcIlXT8Zsw3rXIVTqbJBQQnOhvsOuAE
2Z0TLU7k2K2rOAvXWSC6TSOs4baMpm0zsQTrFRrCMH0OU2wM8FZdEx2rjRi/0zP1w8ypJo5Edgtd
mAUjgRO13jQ5CV0I7FpMr3tQ49+aDsaA3XjwLcjk+eD5GMtWD0DNcDn1rDt4gjRT+RtoVtPC6aKW
Er68pdbkL9L0PC2sm8oThxZO2bJ+RB+DQ5ePpmkcSHoQgkQMiNeEGi7dKLRd021FRIplRDRoP8kG
JKakQFmSG3GDqyq3Dj5GNJgj5N2a5q8r0WuXs9QKVGuKZcngICdxxfllMAn/m1tfUFJo6atR4UaV
yS6PDU4wZfFDc+jKxlTdO2g2vj6K8zXJS98bsOrOePH2CNNlbJ4QkKqHuj7/fMz8hbEsHBiuZC98
gzIp3YlHoAt/LIFA9lXJNoGMfijsi7BMH71elVT4ogYzLprBsEZdmfZ4Qy4nPSNaxoWGRrwxwTPG
QtQRDDR0o9bJFf1FmWp+iNR66eJ8PeGreeZSQV5G2pThhzWsdRmVX3C05lv8baoBzTFN3wQkZVJf
8o4eoePfyJgs99qZjyk6SsbKrg69JDyiQfvO0SroHVH5T97S/4rafxG/1OTO3pv/nP+zl1KOdRxG
zX/9529/2r6Vl0/5m/r0L92X2ATnx3/lt8uq//r41+FbObPyf/vDumgAzN20b/V4+6ba7J+38K+/
+f/7L//j7eMq96N8+7//5wWVejNfDbVe8SuEH9rcL0PsL9T+b/FbA7f/L//Fv0w5df8faIAMxwYm
4YM8gu/5L1NO3fyHYcNQYjTqYPN9FlSUsjOZ37T+QYJYsIzavovx6wxoVv+E9nv/wKYTTLVtCuGz
Rejm/wra/9tA0ubBw1ZlH3PY+M2Rs3k57GsBtJj4XBut3S8v4fqfo/E/fvHV/J3X9+9LH21/SEG1
oNQKBL+JmDi+G7eVl17Fyv5q8f89/Pj3DxwROgb8kPXKVN2+HMlVJCmeR1WcfsW3PHX7R1CxsqMU
zT7Q7WPOEKSJCZvaUugbjeLBVwHUiZd/BEEZgzF2g8lt9yMJy8zLQQX5/6u9+L/fDfsiP/nLHtyn
qEeCdOz2mVkiH+sKOoK3raEL61oge6wXSe5i25dHZpH+0dNgevL7T6I9D8A5oKIoGu1CIRRuE/H9
T4YSla3fL220RlvAcm33lRDYKzW9Xt2wQjtUZcfwi1Di70cTpoe//8Yo46EbKbTva6mLm8QYg52X
0aj++ROcuvrRQj14UzIU49Du86lfW6N9Xfnm++eXni/x773g3596Dsd++dSmmctM5Va7N/wofNVY
IpdeUvvbws0VmTIy7KsYxO61Ri5++mIP/R2S8z+/6R19ENA1lqDFuNmbI/zgOmz3g268jJF/wNTz
qdeMs1GZd7bEwunzhzzx/nAo+e0hY69BS9dbDYp+jxKq5fj59RCLqVh9fv15kP7dSzxarMLMbiIk
me1eKPcukNU5zfX70pfNMp/EF0bDpz7U0XqFY1roUp/jN0KbphdPDlgLY7DzrfMCTpUhTl04IGBd
Zxnp0+ePdeK1+UeLGC2yviv1oNkb3eTQz02ir1ixzSVf8JJOXf9oBfPark5yOEJ7q9Kbrd+U1daY
c6mf3/3fL8EcJ37/6OaIaphVpdlXjnlBO8dVZ0IDy9rxi4/+cRL7m69+HD65GZXQMbCx7KxGf4U7
G8ryNt1rhrOux3qL9vHaquWTysj7Ce1h6uGLlHKnJV+dFU8MCe9o7sq0xZbMLFgWhH/Rsy7vSAlu
NMe7Tqb+vXZkjytU+cXjnvqxowU6btyyAP/R7G3ORms8rNTK1q3zusjPg57zcdWeueizv9iBTgwN
72hG9aMX9Ern12IXZXXZY+sNfSb6w6FxNJcyzRdpq+fNntJbdXAaw8WYbdR+tH3jbf5s9B3Nncbv
knhMGX2ThAckm9eqnHDGMJy7z69/6gUdzR0TWIfsQ4HiIw7GblsUNj5e8CfS18+vf2JJc49mjx2G
YB8wJtzn4CHNgvZNtZimh7EavhhPp35gHme/bDxNQoN9qg31vp39yINwXWhEGh3n0qI4+/wZTrwj
92h+lFKWvRXzDMKfriCDHZAs/tkIco9mg0Pryhg4RrMv6f6WfXWduz6jydr/2Z0f7ZCTAP7XZnG9
N6D4cXKiBiW+eO8nlkV3flm/vHdAFbhoukW9h9NyRZfHN/RY286xv9imTr3zo4lL3XfQ8Gmq98hT
BI0zaTVTPtP1n72Xo4krTZNO5YH3YnmIinSaOhJz9/mlT4xHcTTge1dWyqMPcE/fxqMM+0eSxUv4
u0gns+rPbv+YGF0PaUpehR1D5v09PrOoBmmH/Pz+T3xXcTTYoRgmtZReswdAdx610wr60HLMwy8W
5FOXPxrwKE0Lrk+oZo+8EiL/H5B1L2uXeuGf3f/8w7+My0j486GJGM1PY4W416BZS4eHFprNVxDt
E2NTHA391giyoUFptvepYQeQGOj6/bObPxr1jpkMbI1mva/UeZbepqr/8Cr4/OKnRubRoMdY2sIh
QWPGVmqbjSAabbma6ug+1PIvVspTX/dotxrIO4D1mOp9mQvgmLr9Y1ZfycB6/LNHONqt9Misx7xu
WBVa7Qo6yXni5Vsw+9/aOnv4o59wjx6hw2unpgWq3k+RdRXhwkBbCznFHJ6JL6b3z3/kxAhyj57D
cekRIpnGumxZP6OxvElopPv80ic+gXO0/pR9ULqpF7JZgQFPO/gbIOm0LyLtUxc/2mwlBhzKm9dN
bbrE7Q5RPfQr1a0/v/UTb8U5Wno8BUg4lHxdbv21KmLkPaPz8mfXPlp3xn5AjGyV9Z70MhWQwX1W
Mlp9fu1Tb2X+578sOTQPiRgXWwVextw2wlhjzXOYNTyfX35+/L85HzhHy42rKJa7dsZrEfjVhc55
L7AglMNdVA9bVCFfWG2deoqjtUd6mjEg/22YW2UFz6TXM2Mpy85P8Mr26svPH+bUNz5ahDQMw1VW
O/U+aI33Th8f++zH51c+sbzNWdJfvwK0yFEOiq+gpDvScgr9o3WTWyheVyCOv5gAp27/aOKGqtSp
JxtMgILOMScDmKD+LOL5QAH/Mor6ybcTP2d5diPjvR7oUFc5SqnPX86JU9cxThtU7ZQPgVbhQnmN
wq5q+lXSPQwZou6fqdV8sfeeeDv20QTOfccIp5iYEKpYsfA7dMKzl/3nj3Dq4kczmH29VW7LwjZm
FJg9tChfncBPXflo/ip/Ai5Xc2W3lysHpVbm3Hx+z0cGgv+TovooWv/yUWVFV285BtXeKxBkOPGa
E+k1NfcY5ifcAgAHgdggGchpZ2utTdVPECDgxeTlF+HoiVltH81qvbP00B16tc+EDUGgxiLgp2x5
md8QcYqHzx/zxNSzjya1X1eNcBNe4IQBfWshlQHcpIcaNcFg9flPnHqOo9mdK90bJMKZPUCXlVO3
6INxL6fx4s8ufzSvgeiROjK9aq9Xb025d/qHLnz7/NInXs6xe5Y+uUovJ+7cVvl5ZUMT97StnaJN
zf4shW99WEP8MsrsNumcgv7FPf72Ap4i3tsVPKTP7//E7LCOJjUJAXoL6cDdo7fJz8KWrvWuirvt
51c/8V2PLWbJBkOi8ucXr9OzFrwlxs8UpdPnFz916/OP/vJeNLOjsRGk91534FRn5Qbyyxfz6tSl
53/+y6XTRDS6EEzspnC2kVFeOun4xaH91Cs5mrKpstyedtpqT8UBdeoPR9X0yV3/2Ss5mqpGH7Yi
qnjf0AYBWNTbwjS/2GNODfSjKUoXUGjpMa8k7h6q6iDB7ZaDj56g/eIHTr2Yo0mqt6xY0nKqfRCE
S78yEAdeILX6Ygk48UU/DDd/+aLQFGngHRksfoWKOkzPB9V+cSw6demjsDlOaJ+iUs+NV4V1K3JX
X8B5Hb64+onXYh5NUAR5vTA9m6XRNi5HXHNGS79Xfv/FcJwv8zfh57HTGeKtaApbkpzW0IFVb3XN
fB4Hw5ILexD+qz7VRbqEglPbf/ghjmZtDbYpbUFh7xuXHl9bPVcmbcifD//5FPR3D3M8bYNqxC+5
J/wMrW9FkyN+HOUDHpP3Vh8AclE/rQkNV4SE5/MfPPXpjyZz1RqaW3txtS9nAkQX7yH5fvEsJ+ab
af6+BOELQCHV5tJGSKswhFHYwAfUgxs/dr+osJ0aWkdTOoe3akBKZEqbF42wdy4C+iDXNp+/m1NX
P5rP5MRakaAW2zd9htLVFU1+ZVKKgnsA8frPFo1jHVhfYsQ4NKrawyfRF7Hf3YjRvnNoAv3iM5z4
wseuVnFt647mp3yGCeyIH6dos3LLWf3RO/qwMPllVaoNUQUWTtN71wD0OGL2wp4GFTNvv/gIJ0bR
h/XxLz8AtR/qZsRsq3wgSVV5JkrjMknArGtV9sVDnHpFRzOadGtqdhMhRDXkuglvKawgZkyyN7/4
Bn8/krDf/H0qdJMCNVi1bPSpjVPLQG+vW25FZ919/hX+/gGAFf5+/UDJoEoBBNGbFV1rVf0karjr
n1/77+/d+jg6/PIB2v/H2ZX0SKoz21+EZDOzzZmsobureqjbG9TDbcCYwRgz/fp3uNKTsv2VE4lF
LSoXxlOE7YgT55RA5bMSGxSPS7DSg6UN3BW53NRzR4d/WokM/JnBScxRcfBz+qET/cq5Y9o5mv9J
QPiZThHDqTZCmgaVdPVziMCBDd2ObTOjeR+gNyDo3sGyJKgMEHg6DhLKpmwNvmaaeM39QFS1tVEF
1KJ6BaxEVQDdsJ3dtPlRTDL/9/4Q3t84DlnOoZvFZahh9RI+Nddp4unnppr6B1CeeRtb1+4VoZ2A
q5cJ0FwU/i/Lk58s3147XUw9124V04zae0U5XL8f/Wzy8LFvIQiwbVY0c80zbtWDh005jP6/BVih
G1s1G9teVvtmxkkPCTPXx6o2ovRLwPjzJD/aYLyYP23pvK1DdAjjWVY1NZ70oX+xi/RzkDnbjlsd
Bye6cKhsKF5dbahrqLD5NvHwXEvr25aeO0S7i+SWAw26GgaLvMLz7HnX2p9X4mIGXwAY4F+zXjuC
p1CNxKSU5YM32ShMVBAhDq+qX3vMGe6hRPMGmVOAZqxp22tEaCGeZ8h6iQvk2wEBnu0qJ2eepiGE
G0aGKoQtE2brJQU+wH0CaGSMCtxlXe0uolYv25rWJqyz5rxBmaK4eimYUfDvczRse0DaOt6mQmme
Y7Uz7gwE9WX+d1b94avH1ft+wY40rymblLMiwCNMVuUbIgNHlyVf78/J+5vI1pE2EagRZ4sOuCs7
Y+yEnbMLSu/ateJ1Bg/W/W8Yuq+DbbhbjsAHBvgGymmhAvahqoqVADpdduL/Pi5sHUcDphhZ9zlu
IUomB8ueYiUzbBt+EHn2BdD+14E2176hr1AywbvYWYN0vT8mh2hLotLG4SGHR8oH8WeIanlgLaTh
7k/Y4jffGZSO4bQYKFF7uaQkA28Pn1rsQTgbOw5qde9/wLDqkX6IgYUGxEq4W5Vi+gqc20MD0YvQ
H37Wfbcp6WAv0ObbM4E59lj2DaLfydRCxbCc8y7O/FB8vD8Ce+nqO3MULkO7OXNwiXCreQkd5D4q
Vxt3Ya0LAbBEtVPGKnaABPF4qWwUbvpj+Ax09iliUGbxQe+MYk+IiEFRLo++txzSt938bOVIJVXy
wOfqN63lI3Hmf0A3d7EXLbco26NQGSz+84NP16SETQPQDk13nLxgqBAVAjUfiDsCDOQRXMB2ICFA
bx0HtnJ2mr6z7OCbicqFTVu63EYjEBAvqvRgBT7zKnyCCk23K5if7nIoT95fFtPHtOMOmjq+2zs4
TRHpDgH9hqZNYx3mHmdf18XSJd9UxFbuwu+boB1q7lxYaYeieyKulsgeWmhr9ZH1z/1hGAww1M49
NXcQ1UKdO/DZID1AMeBIycdOptsOolBzHjxsQeEXJs01LNTXiNNPdr92xhksW4fCgJzSGUCLjNX2
xRPI1T6Dl/OLpcKDFa1Fvk2fWNb+ZkON4E2BruhyZCQk2w1ZFLOBHKCN+7Hja0EQw9rqiBiJojwa
tTgyuhHk45Mfc8iU3F9bU9Oa46hzGYKDEqFefy6OpKghyiFWHn6GbRNoJj3OsmOMFnh5LCQ9Dij6
h2o8ZCxdMWVT15ffb2a+C5HNimZ03UXcwKGgeU7XEt6mrmuGCzGPrAlDGG4r2o+ttKA0PzyDVGcl
oGnquWarYYOi+BmVxFdHkS9gbX2c/WLloDFtR81W66iHr+7L5sqT8HsPQb0s854h1/i5rt2v97eM
aXI0e+1Ge2DFcknqZXJ28lbs3CYDO1awsm8MQ9ABm55XC3Dvtghn4Tg6efXYfQfNLerQqpJ8CguS
7+6Pw7AKeqkkTTwUA7U4cjJZxUMPbWC3Wbm2G6ZIx2uWjgANUyqaay3As52KfWp7X5zEXZFmNvVc
M9oeJfVONOMQ8z3w77c2uHCKNPBO9+fl/WcO6Iz+tiu3Gf2uB8PVtW7U5x6E4VDXOfa5OI+WAp2R
O62cWKZJ0uwX91QKfSevufqqgrBZ+qFonDMvyQqawdS8ZsMZmJ9A2YHwAXTwfpelfExHKMt7IFK9
P02mbaoZcaBsFqYDtmmQq4dUjS8DxEUQnTv6IMK5/wnTOmvGHFi8ryGfgjN9zI4S7MVlSFcWeQn/
vHNh1PFfDBWxk9Ui5geiCwi/9uMj8+yvVmZ9alFXAmIgUPTlBzBsfrs/FMNs6aAwECANi64vXv6I
fVetguaJdZGhfRRCrgEvDdctvZC1ksqTSQq3yjzvwn1IBPX5d1BFgeR+fous2ceLJz/cH49hd+lI
MT+3G3BNYPWtSp4b0DlEhH8GBePKsWywQW+ZxpuzrS/AjBzluLhImh5Ikb51uDDOontKHQvsHP02
G/GW0d18JqUgKPQgVXNlA0QTaDoqEJSVvwaQgaxYiWEL69CxHBo/SV/L5pqgRnxIve8emAI3tq1Z
+EAgxDBnwALObd2jqh1sQx0kBtJxLeBj2rSaiUfgyUmyxm2uEuTR0EY+tp3zErrswuZ25aQw7VnN
xIcy63w4JwRQQdMg5wkM/6AXylR6CIcoRBV+8SgyuhLdMy2GdnJn3AvmBIfTFVKDT66CkI/v7O/b
g2GqdOwY8DcOqJlCTBVoGXZONl9tDlr8tnkC32S24g8NRqdjyCCOKxdKuuYKjc9j4M2gEJanKV17
g5qaX4zxxhogDCXczgV4DJVioC8pf+OtEyIVOK9cbAzT72pGPQd9Z4U15khV3oNVls85Ky/3p9/U
9eX3m64jBG95lYgQt83pG7Q1/oBr83HynbX0lqnry+837af+BHqRBu7bj7xFmw86jpBv9Vc2j6l1
zZBBPujxibD22tPxioTOR5tYP+5PjKlpzYQdEH46wseZkNYLhXokw70EWGGl46Zp16yXQxipL5Cq
B6XgeBxJcmQgmewD78u2zmv2KmE6ju1beEEN0xeapGegnr5ualrHhLW2bVcAObdXJBIWYRQAtcPj
tqa1FzELkTGeXSTNCqQ/noPOAb2l46zBtd5fUDCp/r0T7cwn9ijrKK5sccDT7DoLd+VZ9v5qUj1q
PTiVJxRIV2MKxLEjITTmWOCUWSviev9Mp3rcOmtyF/ihPgIRtP3mNhR6pxZIaoPgLFPy1bNAnbVt
ATQ/FllNBOj0AD9jW2dUc/wLuZVv95t+f4psHSw3tqWPixs8MOsgtQ3FUZtbx8JZMVbDIeIsX73x
MrwTc8W7FF6MTl9lxT+GOXlAhvQDkmcr+940AM2RUVIXYNaEP0Dy9XcBIvWhyx4L2z/dn5/3dyco
j/4eQQt4RDJZCIRHDkjs8vQlDb2V3UmXHf7Old3Rd75gwgbmdHmvFsXPsO4YGJUGZ0fnFiAiYoMt
sQBPbtS0zwmDdAifGErRISnkKVed74/PlGFwNI9H8RKPUKkroDpRndvB+uEr+oJc6gMD6VuLEDGv
yXfh1k8LugwC62/3v2vaGZonBMMFyOt6POZS+1OWfK7TYB+WYOhcC/i8b5ugkvl73QJXgXMVArbX
tOp/zJXTnaKkePFdeZod9isQ4Lu5PxDD/vsvgH+zxaOUTkXbYP9Fvjr3eXSQYPmBFOPK+piaX8Z3
03wAltQ28rH/vOTkI/mcNOHLQMW3+503rIIOxMsq2QLQCjAWsdK9X5OP0I04J0o8QFX4ZdsnNBcQ
hlkiKDwY4v9Egazacc5ImDXgDoXi6DS55YqhmiZK8wOpZ0OtCpIHIIaABrEcjqrI48ZSK5k4gx+w
NT+QRxlXjgCmKc+7PeRoIezsrlz1TE1rbiAhPQtSCQtUo72fJNsHIEy4P/mmSdGMG/ekyp5H7B4e
zJegKg+V6+0Lb+Wxaeq4ZsOl7aVVYy1LG+X1jpTWsOc5ZI/u993Quo6yiygcYlPBQ6AmGBTE9gMw
ayue17DtdXwdwswcRYvI+88i8t3vZdDP3yFdR/qvLsddbyKu066M4n0/RPUEtAfcT2pDkiXOsxGZ
OP5vwdmPxK8/WB70q0SwYmXvTxbVc9AsUeAnDvAZkETvEDj0o2qbf9PRgokzJmDxwCJHDfvYDUEc
zRDoc5KVzU8NW1QHC2YRGMzcJELQ0HaOechiLwgeIY7yOEFbBbyon2xoi4Pk8Ukk5b7L5tfMyx/c
OX1OJE5EFn7atts0N5W4vLNnipxVQPpj4alHUEqsNG3abcua3bhwnLAKbP0YYenLY+TMDxnEyEdK
vwZFe9jWe807BV2uuAeNH6BKIigsOtNrB4DAxh2g+ac0y6JhgAzHtQExJa/89qV3mP8NWvYrZ9z7
NgJixb8nCMVvpR2NQXO1nMrZ2aB3BsnpY0KqswdcANJxx/uztLxX3rlv/Ue1eLMQCI3l00SRXyrB
R7gbCO0+0aye0h2nCkTdoeNDRFq6WfnWtlDnuf9Rw+rrcL08aQEvhJwYnnxQb8nYBVd5VBsET4Hq
tmUPyDLem3F1qmrSSCHuPvQYTOdg5X2ReyvL/75rscmyajet13mbJxAZxAVx8J0/GSGQE2sHtTFp
Q5Z5u2meOqhLDJAdurI+LL9ISJG9ghrc2mYYRDNraAGPfO6R6e6hTfCAFya4wstcrkyNYePq4Drq
ZIPdgn34OiL2bUFNruCHwQd1ZgcJi7LYllbRMXaIQ7PBpwgdK9D6f5GNUxyEC05EaF4Va2WW9D+I
/zvGQTQrryAMyao8qq/t3ENUWjX86wxgxaEqoI2VJhCzDPiI7TWiIPYR8FxIzWeu99OyggQh/wj0
RdJ390ESySPoIMH06wXlvrB5ueuqEc+ZMrLBDlqDiZ84AsLh/b+lmxVQr67SuAVuY5f7s/qKWGB6
LKHsAWXzrANz6TCB6DxLskMQVvmljSyIXyl7PvjgZDpMKUn3Y5mX+2jK69iSwBNZVIEs3W7VibUc
eqe8BwE7hwRm54GzUnSRFUted5fJrSG3OlfRrsXzay97sFaHefoL7N/VEQxc3TlorWwfWK19CPsS
xOXQVznMM8R90ql5a0EcePHcsn22M86OmRq7PcrWQbfZ1IvSs5p2ONSg7OAk/FPVglPZ9gJ5AON5
fRwhn30qouwrkyC+bW3XwYKCplqy5rUqUbNJpAumfxefcm0FieoEJJxwwvXvMHSdvZe16aGup2ov
Ky84T6z/CbGT+SWxweeOTDFogwIPAgsCStNhCJhEG+XPY0PlSynd/K2pouY8prX9JDwiLxXHlwMy
WleRQ9gYtc3RGUrEn+2p/5MIFuwHx+6gwwM2kFFYzam2UB7VWD3fDwFSDASse198B/ftNuLzDtTZ
yQ4srN1OdUEKzulMHtLIZisG9/5lgepwOErcHJBQBHQsdeZOtPegtOKxlUy7qXHNE3kz8q6cVlFc
g8Ge5gewW0Dt9J/7x8D7XpTqxHKMjUPYy9qPA3g4SOTgmg8lv2JlXkytL7/fOFG3A/txULIgdgWR
h1CBjmrORr7JAVGd8SpXfZJaYA6PrdyDekeWpC8BuNwgBVwXK4mM909JqoOdRi+wfB40flxaLIs9
qysvEKpvz0zk895P3G1sIlRHPkUCot54oHsxSxJo2FlHlVh70W8MBuiAYmijNtDhmqtF3edQWQFS
WOSxyuuVR+h/JRbvOWntxSWHuQqQAS+uYAWXrwSM/tfQgYyo21ccNt1GD2UNuCNVgf1Py23ngaXB
9A8Vqv8xZRDEaOEUVrbcEkj5365QHcSZj0PvQhchiqceQlQZRMprerDB/JeNbD9BmUfAPoE6WLlG
GYJlVMd08gg041GB7ykIm3xTzyHfVa/2K4FO3j/W1YH+5jY3oCM7wSja9XmLDzUWTnLvg3SyPfLP
K9NmsNT/KStKaO4jOhHFhGXhp9Kr7BdEAb0VL2MwI72oqKpRqA1BoSge1I+2fyPljy6CMGr+e5MT
0+sUaFq0vE8byH3nP6SEkl+6RiNq8L06LD5hQxP5yZIEkMfBfgCH8K6HetL9bhsa1/GIEXQPm2zu
vbit/KNdf/eTM9RMVh6whgXVEYl5FIJYm3Z+PMtml/o//eHPpl7rjFxuoogDWig/7rCGh8IvPrqN
xw+BJ1c2umGz6CDEwEJgqILiC9x6ci77ZM9Y8yAH+arYitGa5mb58s2xNDkzZEtTz4uVLXFddVEx
MNTgcdg2Qcty37SeVn7uevPgxckwnJqkefBQg9JK7+V+86bpWQZ10zwNUVRFCjSvIOLO+gd3gUgr
FLpsAgqAKevv9gfoZ4VAA3lxNoGes5hwbQ3d4DcEL/BETE5RLyAFwyEIen84BiMI7L8/19oBo5WK
sNrjoA4oTYPoO9Se9mNnrRXXmWZMe8fLiTmyL2FnxP7UuV84iOWpeJmrdts9JNBOv2EA+terlBdX
zm8hsl1iRfvc/XJ/fgx7VQcpQl+c0TmfvHiiIKwOmSLHiLpr7ytT69oTvQkspB8UWi/mYDh2sx3u
CXzpytqaWtee6BYiyFDnwVYdM++xhuZ6Pbsrc25qWjPhzs1cSOPBSdR1JX5YU9r3EGBjljxtm3bN
iAvIp0pob0FSDjjXk8eh/DtUwdq92HBhojql5JyFfg4xVdz3iu9QrYBVQfnAAWs7XJFTfGOi3ZVF
9SuM7J3f2rGCOI8orJVLrWnuNAsPeQ8QjY2P2zR3d2Pv13s/LKKNi64ZdASJJGguhl48pCzMIFwK
0cidBcjXn20ro1kzirgDVHG3blyFi3yXA72m7HC/aYOj0LGKvKao6q05ieshPeIpsRuhkiagrtTy
fNu+0uGJE6obBtTDEewrzDqupKMdHe/33rCsOiqxocXIoWZKYpGwL7Mgr6Jc2zEGJ62DEKEhxIsm
6+c4Vw18JzSC7Dk6QGpvzQ+ZPrCsyM2h5jsQrw/mEILdPUQsoZwNnXr1Xebhyp3C1P7y+037BfS4
ZlFmc9wtiey8ylN8QYThCah1tnLJNc3/8vvNN6qCjbbDIGTqK//Jr0qoCZGVpg0b09MsdsoaD/nQ
eYwRctl3rrsXWQ4VmXAXiua8bfdoZjsnVgF1nRG9B+0ylIajz/64DTRGdb66CgG7MEX8Kx69Jjtm
ompPmYuYdjFY4YrpGhbY0SZ/clG7knudiqss+Ahik0M+spc+2UauTT3tiEe1MuS/ICkQKwLWqY4f
qyxZ8QiGtdUBjX40UImzfYgRcjzag/uDRel5JsFzMlVvm9ZWhzPWwIekJI/wCdo+hnw812obsQlU
Tf7e9IndIPclLRUjn3AIIMYeevMhhf7p/Z4bllVHMiLaq2TeZ31Mx28V/+C69s7yPm5rW/MJNRg+
x4AmKp7BGE0ATqdqOM2rrzuDO9D58JgLmbsagBhsmWF4EahbPcs27LY9YXSyO1475ehkREErLwgO
0FMvjs6wxlxs6rrmC7jC9SBnvYqlV5wsUT6kA125t5kWVDu9feaOeVinfQz0xRmVK3EW+HD63Yox
mZrX7LR3ROpCLbCPRSn5zi1/IfN0Lan4en/LGCZGBzOKYRR8Uj68TOCeu849BMNacaLBDejEdiE0
65okx24cXQi4WZk/IQb4tWg/A8MQrky+qfuasXojo11LqIpLz2vANM7TPYP612Hb5Cwjuzn/SsFA
HU9GFeeV9TKz4ZQX/s9tTWumCo1TMnqEqRjiZ1fRBNdw5itLatgxOpDOa6pe4aGi4g5vh9GDYppC
6SNf40MzNa+ZkmTZNA4WziW3FcjrQFgWNCk/RuSH7s+MqX3NnihnCWo2GxVHUM/zk3Dv9Afoox3v
t27alJo5VR3vvBBZodjyLwCgVBE95wXQsGyttsnQfR0OZ1fchR7TAB+c230LOZZmxJ7MHSSRkHrq
/df74zBsfB0MN0LAiNSRUjGbQVfcOiderTH1mZrWbIopN8rmMuniqGj2SIidSLsWtTc1rRlUMjvN
ZNduF7eBX32FAJD/4I64vm6bk2VJbszV90WAM8Tq4glSEgcSuiCiGOtp5eA29X35/aZ1SMEzxTzo
hypG9zx0TkWaf9rWce0y7BA3HJwB0zJ0/tmJ5CPIck/3mzZtR81aa7dc9DUsGRPo1Qro3rhOd2yU
t2KspknRjHWGvjR1hqyL/e9hf3Tqjc1qVhrgGRk1HEQPtLf2XsDiUSVf7k/IEgd6J5vyP2C3gAUQ
sseEFMHbXAJEKrsPTEB7M58PifR3kFBZGYRh6nXsm+OOPck45ibtvOaQjHkTk96il6bf6ot1yFg5
+pB74oGMW+Z9cUX71GXDd5BlrD1iI8NkafbKGy7Akz11MapBL6Lv+10ReoeIIg9uFRAMtcf9NBRn
QZxtIDj6H3jtxspsOTgRyBFlPJZ2XKjiOXDaU1CvqSUZQNhUJ2zLsoDlfVp2sQi9fQXt7ML57NeQ
D0fYhUavDSE7PrYHjxcQbK1WjFCTmP1/Jmn6X9DsZlTW6EClJ2Nd7KoEMq7+aRQCoZj2IufumHlO
rPJ5l4TisUrEyjdNu08zfL8LWwj2djJOw37XODkE0h/8aRsJGNWBZB5YFOykwzIlAKC0hX8EG9Xx
voGaOq7Z/jBN4HHzmQSO03YvxOIJFLTL7hAU1ZoGyHKSveMDdKRYZFXI24LwB3SJzLkOwK//qGTI
M7yDe2EfHZb0/s6BfPlaCvf9MUHL9++zIwJfeAIZNRF7zp+0LHa1aJBx2Fa0QvSErS99meQMrfdB
Wx+6BODmLiRruQCDw9Qxb2SqB9RONFjqOfwGHvpiV0bdXvjsk8jEObTax9Elm/B1oED9e55KUGBb
Yc9lXFlzc1JC+XvC2DYuEKoD4AqrG0u/hUlAxIDsPD8cjmGutgkaUh0AByTP1LEgbGMOhRarDmLQ
hZ8yv612zBl+swiucqYA+TSJ2nbf0UFxA6d1PoOpOQ799sFq2OPUrz1qDee6joRzQicErUONpqfw
wCH7ZUOkcZN96/A3hEJxQAHOFTvDG53dfQK805yt8QaZOq5dSMgYQmWAhLAFGh0SfzzITBzud9zU
tOaYprJeZDVmEZd1mr7ZhGfgqeHk55bWiQ6GqFVtgWgaRgwFd2D1+CUd15Df73ccKk1/WxVrszSN
Ug7+99LuDm6djkcK9rSVaTEcqUSHQjRL0ZwzA1xYA483OigtDoBbdndNck6iK4curfg50vzkTnLT
q5/o6Ih8KL08ISMDxIsizZRUfPhayrm0Vm5uhmQW0UESsKskkYDXxIF4Y50V2ynE3pvmIm0gbsry
dRDhBRzsb6BfevKU2ilkVZxwXLEQ03rZf69Xlpdz27t5cOlrBRmgOlEXJ7HKl20bTbOQCRQ3Cvpj
/sVz/N2YRzuW/9nWsmYgpMtdAWhjf5ETj07g56IHVNlVK/eC9++iRK/vAFioDVIv7S+j2yEyCNIC
muxc/zHx+Y768przD91aDZLhvNaLPOpQUghCYt55BfYcT7ATYNmfbI99vj9Tpva1c44Pg7QBf+ov
eTt9Lm3n1AzBS2NF6coOMrWvWXxkQXKjkZgrL1ERqN6LZ9Wg1Ak8KJdtA1g+fHOhdSAD5w5jhI05
q/5QW/LF5hCuaAVfeRIvPf3fKxre6n9/oEyy3uJjoC5d5z3n9geUPD24VOyTYSVlbJoi5+8PtGVT
yaly+ovFmz1l2WFJPqFGb8WFmPqv2TDNxGQBs64uEWDVhMcostop/tgEK903+AgdXqlaWvauP/UX
gmwflyyuybAClzE1rZmxx0G0mNUDDC0UD7SiR5BTHO5vG8NDiOgYrgZpJzvLRH9xyuqj8OQXUcij
LBdrTmuxr137x0jL7NAsaDrBt6UCiY7wilzg66Wq+0s2j6eQNh8EnVfcqWEf6diuviwQTADsExuV
PtlpyveZi3ozr13JdBncXqCZMnATPUJ7fX/x/ek09s1eTd97Dy9Uy7oOfncERhsbK1up1zOsvU48
F1Qkr0VW9JdBzvsU979OJJsS1kQXXpQtAQ1MgaWvUnXMagfUSWI+itZfqxExrYRm0VbPoLpNeH9x
88E6Tqy8TsXsH6F28fv+7jV9QLNpKNL0qAcv+8ucWYfReuurX05mr5iGaea1Y5mEXY3QMRpXFgOT
fAEsAj3e7/f7z12io7mSlk4iKNA0aX6DCH83o8hhKRwQ0a9Irj0TDQ5PR3W1SkDBAmRCF4Y4x660
qqcESeWWeD9aSlZOHcMc6bRzAsVXXjtW2EKM7FUjDnY2rfjr91+5RKedYx5Je4q/S+RkqE9rX2u3
3/fWI9hCL6lbHed+YyxAVw3O3Qgh+w4m5szuqSbQTuVe+q3p1lKdpoVYdu/N0VyVkwRPboZdmtrP
0h92UnxSgYP70Rqy2vSFZXluviCqOrJlvSzDFBwYLvyFJ3dBRHapWEsGG0zN12yZKIfVbMBylAj/
TaNzoZ18UOMaftLUvGbJtYt4JkVS9TJaBYp4510vf/l0LXptal0z5ZZGvVWUDEfC/Fz1MyTS292I
kqT71mxqXTueud3Xdm9Z6mL5/n52nJ3vjbt+KFcMweAsdDgXEe0EyV140UZ4415YwSvKnk4TnT9l
ZRNXNPx1fxim7yyGeLOJopT5BU0xjChqfwah9RIN85MdiUfoyuw91azckwx7Vcd5BRyKRzXHZ8Dz
T8NPgd3vRPA0hv/eH4Wp+eX3m1Fwms0+AbXQxXXqXe994N5b3l8rtnIVM6y1TjLXpZnvdSN2Ulgm
O5m3Cx/CPpVrVmbwpzrDHGn8rJVVqC7JItIR8knuy8K1j/fnxtR5zYazsPDB7Yg3Qur7NWD19edg
jj5IN8pXtqqp+5oVL4//YGjRfVSxnsfZOg+4Qm7ru2bCNLDtMfB9PD9s8U/rZodOZSOQn2skhaa5
0YzYUU6HUn9HXRorIKc0bOwnqPQJ1ErSNVUHQ70/0WFYUTeHQK6i8FBItaxCMovmQ9ZEKtl7tOfJ
K2eUhZemaIfs7Ie2QG1mbQlyygKSZqcEXAHjofSborsWVhFkgM9FY7LriszdeGVztWn2OM7BfuAS
ZyH/pUb6kkm8gaHl+HPTMrraNPeF5SUlZFkvc1P+M7vOo1ehrnLelqogOnimrx03C+xCXpjgCHQ1
P8GQ9DSE+TYD0gE081yKIgQo/ML8sAM/dvqrcNnRHcjaQWUwIF0dsiZpPs7QTbuMPSRfXXduEOdN
104SU+uab1S9qGUnMPmDb4/AgFfeTlFvGxKf6IRXCjkaqL6h74mXvZFuiJ3WOt/fNaaOL7/fOPXe
zuesd5P2ouz04OLyAcL7bZFLHZsT4YJMaYcd01ufcqb4PvKQGLjfbcMVVie5IkPDvRykEReP2j+4
eq08GSPqc0qL/hTmDhKAa2B/g/fSmax6LCjqnbm6sMitHiIIYP0LiYNw2FVUbtPFAALi70VIes/v
q2qUF78Sx7QoJjitVdkKwwrrGM+wJ2HLIikvNIKM2eBZcYGJO9xfB1Pj2r7Py9SDXN0gLwVRxyFE
EnFO23BlkQ3hAHdZkpu96aeOysqkhVOvsvNcJbh1+NVji5qXPUuTx3D2ajBXuc+ckG08tESHfYJB
g5TA2f33YIHCRF7X3Q/Bim1VoCD8+XtEjJVZQUklLynWO86ZyB7TCWdOnfTDitUZ9qurXRRUNICe
F3z9gDB8ybN0F6XNuVBrlzTDejvaIUMRIiEd8eQlrMB5OlTyV9I3a8VkhmuyDidzcqhm88YGewAr
957/lQ3gJ+UH8CJk9Y/7+9UwOzqUDLcEq5oFPpFEwdfM9n9Dvedr4EJKe1v7y9ButmzaNbSpZrRP
x/Hq1eoMWtirrbYhnIjOrOaPRV17YH+6pBRL2ygLIjdp8bMCl/+KzRkcq63ZXOm7dksGR17yoSh3
rsd+2ai7cG1xLpjcB1VUo8Dd37gayy67ma3OGeY2b1wJwRgkqhff11sHCrjl/cUwbFadXS0RYOYJ
wAl5CdM8x8U5g36bEmv3OVPrmqFlrVOjOB0zVSkL8l7zoWzay7aOa1dFv7YYGAvQ8Sjn58SvQGLo
rwQ9TQagGTCpx9yfulle3OF7gdK0rt9l+cZUjI4380YAS0BUIC8cFftl9QgOkWBc6bhhunWEGSNZ
0fgB2hbE954rlLfgdm6v3VUMrkcHl7FIhcSxlby0vlU0O87rHnQajXwM2MRimmfJEyrXsm1oBqLT
k9ngvg0b2cmLdNg5TO0nx1krMDYssA4qi7xGTLnAXWLmZb13u/o5CaePJWgbVlycaSGW32+MVrQB
RBw73CcKtzt3fX9IK3vbZfR/oGOUo4yMo2lQtl957hzKsVwhuTD1WrPWBCQGc+/0mHEryp4S4ucn
h1v+SscNNxUdIraguEHoSipcg6znNBVvkEb9lirEUfuQXu3a/yar4q0Mu3CjNWhmPJdu1FIhqguY
jYi9U6EqvF3p+cXaDjVsIx025llTxTzeVBfbZtdK2m9BO5wyNn2+7+EM9qYDrcrObkVSCHmZyqMr
rB0gUA90Kvf46i7s10Kf/zmedzKrOsYqYzKSgpbiklrg0OK/x6x9SRsowDbdvp6ip5Q+cJcciPsl
DT8XtDqCBPWQcHUImp9TWTyGlntgABJPq1odpoFrF+a6oCrHC3S8IBLQFDvL6Zh1YMXsgf3abct5
X8uMdp+9MOFrONDwP9DXe9OgHeqsFKgNLKLmUqFO0/0MrebsGo7c6x7x2k6a1yGgNvss0yLPnR2x
24mzXYW0Pac7z/PRrR38k2y7XQKW5Sp2M06wTE5YBy9llgzRIsGj8qucxgXvJ3nPvqPmWYVnHlIn
PIIMykMJBS278LGWoupOBQF9+5EOgog/yJWBWo64HauhiZlEYKZKPQuB9gH1FvuJpMh9UKdL00uS
yTQ8TXVFfuWZVY8InSrHvzjQ7QBHUVsqSEEjN1Pu6rF10sPcIJoLcbvarV8h1N3/mUfQvezygc2o
5SBSTdfBlaL+7RCadmgmWx4Uysmb/AGlDTx8KMH0P72qfkjrVxBlT+qCQuuwelST4P3e7zmehZkA
Y/zHpmiS9GMyM1kcixpFOvsijSp/XzpRQk5VJVHUwQvh9g//x9mXNkeqo+n+lY7znR4ECMHEdH9g
ycV2el+q6gthV7lYhJAACRC//j7p6TtzTraXGzfiRFX5pDNJQOjdngVZrlq3mK7VKCGP29IPSO0w
P439AuSJSZb+klAzTM0DPFan7zWk4t19R8UKs0SjMMkC19bAhKNQ4HyP0Dln6TLTNUpCHXbdJoRM
VnteeBENsrboA5qQPoCqjWw55MFWWwddWnuLU2dNKxuVobFeiSSK0AtPy74I2b6NV1dtI1+SaluR
eAyzGBeuSCpkUjZv2qIpMmrCVaZRFdVqZwAUKlQywW6zPBsB0o42xuoCEADlR10G9OwwpX1v9QWl
M/WSXteKJeVA6hcXMrKAbDRsvWgkJrFZ4QmP3HmmhUl8MdfSJEHctQpYVQfoudpQRp7YIpn76jtq
qlOn6eI1a0fWBBvbDVWUYGOHiCBd1rVIZSdB9KKcjV5OaR16aSciHys0nJcinaZhtemyVmWVaEbB
+xi6GItn9DkPs8jl8XRvV1axpF6A9QG7hcYDdNhpFeQqNHrdKdf2XiqEVzXXnQGKP4HKdT9tWTfP
EN3mg+nunbBvdZsAVOW2u5W4rbwiNq4WKMcBkCtfWR0PcaYBiLN53YQw2iALaIfQRa0qknBZmjsS
dTxMo14uLBM2DJsNVDdWN9FDaekVrWb4d6UcJg5rDnnR2cikHbq53XelH7GNA9mP6KwTDnjHReyG
UCnoavzbtmCj7Ecbcnfj8k49wYr1LuxJvhZ+jNLCDfpz1k6ietARHKHJHFQvq6sV/6ZVJFqVN3pp
Jc/ncQramzos2u43JgQkzCFJ4UUmASHOD88W7UNAKummklZdyqEHryDGqd05BvO/MeRChW4wbfkc
UnoRCc1b2DpyAKxD3Mj1YWwdMV2VULsst7XgovjtlXBf7XE5fFH+GuGs0GcrmkBLyqtxAnJNEIwD
W4AXp7NCUxhPgq8/0Y1Y/aX6vvKB9xfYbaMmDSiW6p0cODZjDMlK+82Jw7K+DTkey9xW4OocBGti
vhVm8PiG6onPPNXab4GetnQMkPJTDg0/KLDNflYLZvtta1shoHhOQPcWqmJz4rOhay/QNS2hCRax
0s892KuEWb/SODw0jjM/h13U9XvJ18xEofcMwpAKsepuPQggWjzaHUqXIKkKm6z+cLWWEEOsxxvu
DPGaN/CM/F6DsE7TsAtDfb34kv6aQ3cE1dmuFYfuS6ebXelZaN9mNGhSH3jwRx5M7pCGJPSSrocl
IYtrCN8WiHmSRRy+l7XwtyBexe2eGgbvCgSFF7PUB05Z3+wrQ6pnoRSpkzrgBI9E47Tf4I/K18RO
bn1Fm/EXDslfiPWrn55yVXcjeRRCWWsN4awBERyX5c4KEdAzXUdmTZG1Eptp1Sz8pvW5qy5tWa8m
1SQkQ1IUbQ99bxmF5UEs1N/A0q9LTOweIG6NuMmWcJ0uAvjxDdta2bGrEq4dPW/g/lP2h04OBBdr
RuhK1wbGSUkvSe8nMYQ6TFLxsYjTblW1C9NVUHKSLpRjkfalBXZjMKYUZyqwgz33uZ5U4q7MwBIV
HKl4M/uSd9tYtI5NPVrTOK2cyIO0JLL85cyVPjlYny8YjUKCIUxnpIUUjlnE03kPzRNEgdoNzfm4
lNBB9YJZ4lMquA2sQ2yqpPRXK5KGFb63FyXHXhgXaBtl/YhYmIYAuEaHWjg9lsZqcUGCsFmDJCxl
OHxXq+nrb8xWkibY2mizUWQQQRab2ZPZuLaEp50ft8NtW65uf7GWIUZvDiwHPXAdwSa7aNy1OPo9
FlGT945UTeK3rKwzs3Lj72uQIWAOCyTvleNWBUlp4Hl263h1VKSV6pxm20MplSQSIGj3KYjC6TvF
vq0gMan6JZVzR4LMUmwX11MlpMzrtZPkTFJR0O3qtQrYojmYUxR+hGQVjIxJEmnPtulSKUfsgN6y
TZ9ACNuIg2tnM6XCTMCnTgN8YaENOutvI4268hD7LKQXREWxgVgybjAmixA0fJ7YSJ0qAxZl8m/K
EPVHAv+A2N8uy0p3o0HK8l23/lgk0NsWLlTsRViDN9x122UoguUS9iiQb4o6Zfysi8jQpxP0iuZr
W8DtICl1jCtKC2hg3Tjd0jVX/oqQjaUmWmPTisxzm05qWPRWQryxOhsYxHCyUHcdgmyj7JJh96rt
txZ4SSd1CaBdKVaTgFh2OYHF1fVhW+ygdIwNFyOr1s+AhijpXgximJM+CvC8sVrPxYFOIfARYHwB
tT/gWWrTCO4u+pmrJVqvBdRywgxPaTWAKiq0heaqUeocybLj5YM3ADuAp7x9BKcI0ieUzyPfB7Eu
zEUb+FZcr4jBzm9Xj4BIUEGbo+tDC5By38NyOCE6wKRodZyJnAUjGWPgHEYw6PBt1t+m89EyJnXh
1bjHLFo3oRrbOicrXJyumIBA3IZLrBh0vYgq09qBJjX0rZy5yWrgoWkyFXT6AYxj42YNcWu2aesp
tLegq/tBttqOTymZFlClOwgZ1mkdwytrY9hQt0m1zqOTt4wber5UNegktAhimnEZ93FiK0+SdDbG
W7K5j3FHkVGJ8AijkMPGODS4McL6y6GX5Vhu26DpzFYpvWLNd7bQOUHQFrB9r12aqBJToi0XSxtk
Bde2/OZw7bHESg3fCLYK94kC/6Y3NaOzzCGzX6FrxXjfwWhv1vKcldDCDURDz9FzHf1tDPhCubdN
J4IHz5ZLNvnr1aJxQaQHb1lTBPpyroE+QDBdxS8fZj6wHupqBcewafHkeK4heR5sCmwRl34IY+5k
Ja3n7pwAlmYbzDe4OasnKNMgWXQ1zRC3+N06kik+90JvFkns6Zhk2jZrky/e1JMUCUAFEV9kTyL3
60W1lxBGbtk20hTTzkYFst7WtmjtjxbOglARXLVDr+DxaCfI3cZLCadBPXv7fmbdACc4IfUmgol3
cOV44QxH3nG2r303+ZBYqtdwh7JhxI67EIYQ18SOHBKv8+sLn5YuvoBLgo2YVmgMwWI2KoDRViLM
OVjiRYpIo4tcK3+tE7gYRN5mHqsIG+wasFevYqSCH6Qu3LxS2CWSESgOkbqs0m5ObQN9ITHGwfdW
DM5L0SNTTGzDpJMuMZQ/zwsO6/RsRiZ/gcTT3UKQGmt8NVznXDOo9rOCAyQQ6RruG27vkiQmFVuS
YKgglavMsnhnXWHYfTXCKOYQLRUMzUnU9vFliQSrJdsK4cS5LRSqLjgX9tN1GLDqCCsl/lNteAuI
EhfdFW2dQP80K1vKJOJBGGYCu7S7Qx8/gDwSsNLICVpS56qYYDkOZBu2BhhEa0RlPDJVAlSm16cO
xpmo0kTXYiucMGner6bx25THyIuSCMnQbQNrdw+yypw/U6TN36KKz/EOpcvQpm2r5mBbWG8+jGYa
ruXMpbPF7j7C9JQd19nUTjPblix0q2yJmqrcRlKqGXtS2dNLXrrTeBnTIGYbMhtrb+Jh4MFzV1bj
rwXPyG87OdBunrEKoVNul3JOe+tHKhsLyIRs1QCI1UVvWMi3Pr5+fEVdSy+DRfnYFGvj37qymJ/1
Wi/ddhpZgCKsQvsgi6CcRLIODa9uw5Xpyk0bLqg86LpCfcutHUZSG8XrvO/XIepSVteKPHRDvZKD
bxa4Q0mElgpCy4qqtGxmrHDEze7IuQzB2M5kCzm+xJ1N2W0CLoIxGwYRtxvmd2N9KUtZ8AzyQaHK
Q9KQYufCqUkcRk2OYQtCWv65GDzf3vuA1Ns9wBaW3Htl34+/Kjva/qFu+chy2B2E8xZVgxdeIY3p
4t9DTfEtgZcnvk0au6zhVegZ1P9zW63qrnG5eiFw5vJ+LH2o/XOn6ln8XVotZ6SFqE1T2jZunMel
rIIzNruIrK2EAVwqHXeGgHK3EihNOV1JgmsndtxnVI6o0Lu+53HejJ3bn0N81bjbBkgovlmaIFyP
OpSm37mG1ANM0mAIgPq9I0PqgLfYQOJlDYMD6cFX2a3eIsdLtaBQRwVJhdrYlc8GzYaQaRgihoZn
8KPjzl7ocoV9ha6qp3Xt+yVTfgykt9FAVaZeOBJ1GWGX9LLCDxi9XTrXUSlih57hAys6c81M0+f4
B0RmJj8UfFNENYl/oy6jc96xlvY7x42AmennibS3C+rRGQXCUlT7qSWMcrRPrKM3PrT64m8+NtSa
J6M6JmoRG4SXVK31XxV8T4d9Lx1v3QtsROCZO11c24QFYpzg/dwpPiWS93Z+bWYCASZ/adSthiD4
c0dWHz2NaqnWZKRB9WuqmkjsgrB0H3gTxF7qTG4BVQZiUQVLg30E/Xm2Aq+AQ7WZXNyJ5SPUy6NH
NUDScd8qCs1LV/tVtGXc8ZCzFWUXPEYwgvUShVq/yRrrVqxGEwI4zxHbSrcEPxxdcfoSrT26BHbq
DepgvWJMZbi31Dn6KUQmSyuo/YJF+cG86pQXiO/Hm7qQoCvBcWzHmOizviZTOjKPQkrDU9edXMNt
FPtfWVh+0Ek+pQsORBHpikHtFhRZGXRIwWZe9L+mSv/xc/nP8lVe/3dXbvznf+Hnn1LZoS4rffLj
P++lwH//dXzP//zOX9/xz+2rvHwWr+PpL/3lPfjcfx03e9bPf/kh73St7Y15Hezt62ha/fb5+IbH
3/x/ffFvr2+fcm/V6z/++ClNp4+fVtay++NfL+1//eOPI//hP/788f967fj9//HH5rnl7XP3628g
pOKv8fSdr8+j/scfDmV/ZwQRzA0wNAG3/DjAnV/fXgrJ3wMaMtQA4LAdwfwo6XR1fI/79xiGOyGj
sQsjROjb/vG3UZr/fs37O/Q2PZ/FCCws8NA5/r9f8S/36H/v2d8gwX8t606P//jjfZsDj55CeEMq
IzPrUuxs097z6jChKgnBdPLc418djbKB8SYJ+jmr2p9udAAQ6aYPb5i/YVOXzj4y2bjOC30eiUvU
ttVXBLg3x71/a/3im53MPeRgytIHOn2nlkuKbdlrS3QWNhB02wa2QbHSH3+0Ybe1/aYg6EL3GwFY
1BqYTQgradlWm2bZhAWecwL7xwApgkk6FD7Lo4//qeyB6SaVIahj8StMoZPCwIbm19JvfBdFHLfJ
lyfzhmF472RO5qJ6NRSdS97uSBE8oOmziTxU5BW5dCp3AzXgW8jVb70ZjyY8kVMTBzl4YWlFTTqM
EfxIZ/uzj9frIoBtlRsgUQdRs/Ag+X28OZA9K3LpOS4ioLxsIIt87GSl7chfAoGEvrLNBQqyOCW6
Q6xQIciY1TqkwTAfzIq6xCxIJCthnrHZfx/G+kU0ZE6ihZ+hppNfzLTfnTThfp4MfqDcTGq/rNtd
w7trZHAby/0718cdYJjwcTMfOpSFcRN/MTc7ziXeueSnEOkionMbW8J3dTNvabimx8tLVz/Hw7T5
0wP/r6fpz0/PGyvmvWMc9/Y/TRSHDqBiNnl8V0bBS1EiXXThVMEp3HPWWc4oeJ3vpFYinWHSBHxR
7sryB+31lKslOExunAivfYlU/aKFd1304uq4cuOeJH1ht3UU/3Dg9qQ9Dc0Jj105Jv4+0PJhwItE
l881DzbHTz2KYpaQ1yqc6XnumuvWnZBriruyH/wr1zx5VNbJPA07GUe77riyRzWgEEK/2dr6rKzQ
sh/VT67JDjolh9izj1U57ola9lFTbupxzeGatgFaHm9k9wFkDskqorwfwyv4cIxg6a/XEJ8OcjFV
T9TrLqeWpl6PokeiGivH1KnlpdPpH2jpX/eL+vXF9f/gFh9HVX++/CNGEaLrOYYbZIsWznkpxFW3
dhlGNTetbh4+P8y7E0UPc6O/HmYUnRzHQPGdof3Wn4fNUR7Xi77yYHgDor63ik6GXFXkGAPtVL5z
yjgfxn6vZufF1M0VrL9U4nfHkqFAyRpHWzLrBUYZ7BzV/6G3Akbd5WOIOQGuMEYZ1pT7deXfnTpI
/djbsEX0eRsOl3CmOOjAwskryohFix212XZAfzwBw2JXRfY5DpszVLEpX6NcMn3RetGVw5vUkPIR
wIJ7mKN8pYTxwU5wCmifJDDLEPjC+Rb+LbZo1yEJ/nJqTJ1kc1mNt9jYP791b7iE967tCW4tQAG+
EoonNEYB+Y0GTG7QUUAYqKKLdmiy3vY8b5p1RJ3D3aSTtr9VMx+2S1hVqY5lg+4RRpwK9qMAOJbB
F2ilN7zne1/sJLwNKJHDoMTaVX2YNiOp0prTM+aYi2Pp1Qw0Qx9/3811jwLDv9GVPehwPJcVGPyO
ytspRBbNLrB1Z2M3ovYf46fKnTLwWc/XJdp4tj/XYr1fhxa1RnRlWYj2ZLmJbLWrF5tC3RIIc2BE
vwBXfHRTTyJcNIKr65Yr3wGRnpYeHGPs3KA3P955fX/ntOLK69Bz7Zfmi/z5o/39JJ60vJnRGUDz
xBoTZQsxPIFo58+WdpdCka8k+99wNO/cp1N8flSjuVTMXrNrOajHjum2om8hq9mgMhb+Rac1Wkz1
j+OzGBr5o9bioZucbwjjCMzzkqHPm2mNVjz/CifzbuHg0VPMbVAuvBjwBXaGRYDFThIaPG5SsSJT
Ag0QPNje+JVx+btDfxzrZIclNJKkcWbcVSYf0et6iFm/qyWMugeT1uVXMkgf3MtTuVViiS2mAad0
3ApoP1wvQrppgRkFtexLSZPjM//erTzZZ50OrnoqnJtdUI7nrOd3k3WeapSCGPhi2gPtjaexcto7
n6ku0/MKeyzwVvJwmsqUeHbNKaunpB6I3kfxvOtqKNcBgwGzoSctRb7AviBZguXKD9kZXShQxbpM
vOABz+duXPgvjEDPfIGprDHnc6+L7ajicd+E3o3t+ps4XNBEannK0TNNSb9CdFJcNrF4CovuDq3a
YBMsSA7VOMB0atwEZuFw8vplfDxnbjVuo7l9Dptpa6F69/nu6X10+4+V5J8CbNvQGQaBUQdOKmwU
h/aYcQ99hsqAxre0eGQ1pvfzkC1DeF5Wbq6qJyYue4gcAoqcT/0G6XYvD/gTb5wZDEZDd4Oe93by
xwQ15GyjL2A5b6j2927uyUbPZowqiAy73QrbaBouB0xxMhuwDdioCZ2rJ4EubgwChR+FCHLXdrof
2ruxvxgVTaF3mIk6vIPXt+ieOR92ynulHhpkliSD054F6oY2ICESoDBcna2Om3YcwIiJfXGpP8gx
TsHPBV0qX69C7hrabRqvuikGJ19p9f3zO/nRx5/szssQSz0VUu5C+MkNht3AyuzHGInt5x9P3pDt
713+092YLYAAOJPc1T7aXWXr/fDceUjG6gkjIgB+B+8a860LLaOrsYFErmOw0Bs4QnUQwUr6uhPY
yULg1v0B6c/0WA62REvZuxcjMADEQX/ZITRvHJ3DV+0bDNo2ns8xrIOwbwIczQuEKF69tj30QzMl
aHCcrbTZKfhKdmE8JiPy0Yq1IpsrH3KZyKoTwfx71RaAFgxnZF4S3ZTnQxteD8X0HC5Rm0Hi7mbu
qE51CAeYFVONxIm9O6um+2kZMGidnKde2bOAqCdC28fAIhsPoLHnc/IblD0NqMgEEbmIPrM1yKLY
FQn4DPAk5QfKynMXeTg0MKFeg05/37gJazGYKGaLnrPJQYpPMU/Iva566CjdNA70LH034674zXi7
cX2GYYnes0nBYc4tdpONtz0GIWPthVmFyCNIA7lzqEI58D5LB3TaEx6ZH3WB4WbjfT8COpoF/Txn
MnkdOxeTM15x3l4XKEltrPZxUz42ZbxHG3MXjyQXsNOKB5yI3yZ0PVqqoZipeXcJz+M7N4wfaCx2
XApkM01umQ7SlS+3FFitibUXGBvmOioPpnP2vWeva1o9waYrVZxfz938anDUoMLwGb30oIdf4hjn
6HrfhDjXzjHnvZa5X03nJZ6NzxftBxnLKT9mWGZFqL/KHUSd+rSBCkjbiB+qXS4HI1/WgGfO0lxo
7FqfH++jPP+UgmCOuOvABHIHEE0KmvxOSbZVI3lEGZM53rAm1SRHwNj4704zdbnI+myaq7Pp2ufs
2jD5Ws3urT+sReLR6WKEP2silF+mbADcIsSFa7r1LICn6uIhUCnpvIbUXkAOPIsL53fE3cfJRkmJ
21MQu1fTvHNxlqpyeSqG+gZT55Rxd//56X4QO05pd3YBgj0G6h/gt6jBwu/aZBnNvYjRvug41E2B
UPz8SB/laKcUPHfh6CyARYnWevm9VdU5w2G9UOaeqF8r1b8YRQ6BCM4rrP8oWi5LbrbIo7Z0Jml0
jGE6uNc83H3+fT7IZk4Je2XAlo4rOGoVBGQuAbTe0CNdwEamFGbbnx/ko8t7PPifQjOKhcauBufZ
62irPPFawUcxJq3F0JfALTT4atl+EDpOKXxe0HoI073cob2PSpCkjAUYvzr/n8vkJMWADIWt4aiI
+xU5531bAY836rPIuOd+YO6Kwj58fr3Im3TDOyHqlNVnWrcKYDaBIwWyyKLQufZtdAEB2HzyJp5r
b7koCvfGn90aT2eIblonrlsTAILhN8lCFHTj3Y3nTXlcmw1MPH4BdhlkosWrcB5t0kI3hzgQOQAe
uO0hScW8QMMD+62Jo4MgnKHqWrAgnYfYr88LvcBVIA5/GsglRcCkJX44AegDNTwVnffcwlbc7o5X
AJCbA3dKyO+MA/brAMh1BiiGLZ0b9JoBMiNAxS3s94ooBJXpCkZ0alPWIaaks3vBTLWLTOQjCLtn
ogxT9Ey/62AyQL0AU4hN7ps0ok7aogox5PJuYDQJtBhfH7uuBkjKq84jDcwQl3c+DVLK9AHjmrT0
Geay7nhoHX22uMUhCHoEeovoUJnpUNX+d/Syr+OanM9LlU28Ax/KPzMOLlDAt6HtziJJBwxL6yvJ
8NYxBrPVmTACG0SKYHrPqvJbWy85RollwkfnUJhySoIIYkTR4I77EHk2gSO2QXhRkbnqKvHQt8c+
J8I5VI2OofcSI4yzOKBwyd1UI4N7yVrTBy3V7TyBgsTLVwjnZsLjIo3C9iXWfQ5a4ALcJgTfHbVr
ZH1Z6GhXDZCKhAZV2fvnkCbeY059O3RDhnncRpn47hi6ED7uq5ld9sgidCE52rRjLo+tmwAA2DQG
YgBN9OjGKde3EF+6P+F5lkVEY1MGfodSt08BajrzXO/cLXiXVCPMdjHqL1yVaSe8QRcqzjCDNV/U
0B882+5J1hZrTCTjfpQ7TLyzVjp3SHIu2KS/2AjfF5LyglNF1QK1Elr4HjZmtJFSYcV+Gl0A2AxM
K3vGUigdAozcnEk/3gJklX/+qH8YaE96K41lS6XbRe6CRm00uqyG1nfFMvzm8FGeV6CV/Z5tMcuE
eLr+pqLhFdrSmypqt5M35BIWK0SoLfP6b6t50gPsz2I8CMTQbdg0v3wibu0gf7RcPvjIbqIuftQE
iDc70guMdi+OQdVDMthHzs6vo7MWR5UWLo7zS2DLl9H1Hz8/Ue+4Sb6zpZ3yDufeD7WFxPyu9vxt
WVSXjjvsul4PCZBywJRP0wPOyEt9Cd+hoHB3HEKbwLC1F+2iHIB0RXrMDnQ1oVoNgWR0J8hOAsdI
klWwy5ZGT7B/R28M8r4qHF8//9ofTUNOuYw+RvGhFkBKl+BCWSdIAubAsWuqDuvkbd3xkZY2X4Fe
iIHZkMBSu8tx1HRpFgaQTfQ7xp0KgSml8TVaXBvb/KBmzcXCbyGDm/kCRbLcMv3QOPUuru6NPa/5
deV6KRGYNBQmJQXLVBvvjn4LsPK9Cef6sPTfTLmcVwC/VOGXfuvHJffeHTqG7z+FaSAHAAMB+mXX
DQT5z5ywKYe42gHs8q0X3y/VdTuZSwnwsCuOs982bzFOG2eVOsUWsNyU292yBHlY/7axm0rQHzjf
YU6fgsWQKiYTyA/sVqqOzhdneJawk2D3ggGaBNZ+iID+sU9dd9vQX5zc2vG6kVtAHhMUvHH1hf7J
m3rUeyd5kotQSJfGjkGXqJv9KyN8ndLIfy3QOMtWF/54a5Ed0ejrIjKHtBu0Vva8huMFrHDyHj2r
qnbWhKwsJagZ0wq9rURxe1hUtz2K+ad8gPUsqXhqe2CFG/9iPXZW5CgwPNLTbij63TKG26Ou1bgU
18JOKTDcedwM90cFLTkHfmJANnKmLqvJY+mKTAU0FWVwQL25W3j/g4Qz2u3LvqndKJWQTkcOlwPs
iVwVLExhDgAdfKMDepuAY26YKm4hiQH78ul8qqc76B9lvSrO/a7aDKAbvb0pblMA3fNjSwsM0c3n
z877vr8ePYUNNFIRsVi/g9m6uawm8Vj5wyMFyBTcgLTuJ7iMoSQ7jvwiBOp6CRMizO/PD/5RuDjp
scQ9Es7BEd0ulOEtHOv23hocmPeVRu0Hu9mp5nDZDa4jgZrBkLRCyRxdk9l+USIcV+I7K/TUiLpt
5mJaobu9A68Wyw2gh04sFxDIhKcIQv/nl+ejdtkpBdkIRnxiYr7rwRrqF5bTWkHZa4LnmwE41i/m
Kreddw9A1cNQDveAS3/nkbcdrFgS7rNvLXdvippkTgA8IrgRUomLYgLLAhM6wZxULvRONbBfs2Yz
xVHOMI36Imh+cG/fQsyfNqoJQA/ELHx3Wj307hU6zPs+/rJC++D6nxKau0BHI4QkgXScf/jQrwH5
AqbybgymtmQxeDDrHtaujyBjoPHhbYhutmKUF7ybfsWSoJ4j2wJ51Of36aNTPUkP5OLX6J0OfMfX
9kCYuW0CctUCJf/F57+vteyhT/jXTd8LAaBtBAaGTeTJLRT4N1SZ7WjlNlyd34B9PjHNGrCAi6vW
lj+m0v76/MzeDBL+fZ0DU/jXIwfozTAAfOXOXwSyXCdKfLtuW4WBQEOqDdfmqTNRThrqpSzgD+E8
3YdNDZuz6g49yK/EKN6/3cGplrUBysiVAVilLrqaqaRyP/hmr1r/PoKb2ufn+kEB7J3krnwCyBM+
YZjKlog3YfWwllOYu8atk951nvsi+ErE5s3u8N+vKj1lh1uqzWjmBVAUtNSgIH8rkNG1x0rAcbKJ
RXkxhxs1LmcmcPqMRuZF2Gi7TrAAw7huWkCbgIJgtmj+W7vwkBBTI7Kmxyi3c2FpFGGoC/7fEas6
geTvejBjLanMQi72x6jXl+iiw0G+RjzV4CIdB5hhry/rUaCl7ax75HIdSj0UVC2ortFThF+Ia16D
vNXmgqgzjmlhjyaiXyNvcPTTiE+DHG1ORIAGm9gD0v/FRvvm+vnetTqBROjVpaISoIw587JpzRF3
PF+YGtBqEbltNvr6ZSQoC73wZnLVY1QYVEAAPEyU3fgyeliY4yXwrhoTA+nfZAhLmDwEahMDL5nY
km5UAKtjLsaLbsXsZaGALwC9AgXobYDhB+vdlFXqFkht5BcRBiTjAxbHtZLRlrPy/3B2HsuNI80W
fiJEwBTcFnQgKVLebhCSWg3vPZ7+ftCqf15RjJjldE+ThKmqzJPHuJrwntQkfMdk3a0G82n+/0fh
/Y2t6L7T4YYW9uC20bDpq2Al1ymElGyNwHNPUNSuxNxmbfsYYJXmYuRcl+TkaJv9PsyCC3DI9474
0/07XcFeV8McaWLXqCvcMxlekJD5nCC+dfS8fkDsAOt9WMXwFv2x3bc2BJ9EIaUiVs1laHXXVe4/
RHZ3A3Vnm0zjDXzYVWNUt9Zg77vRWHjw1X9fgT/vo2gL/nezkauyzbK5HNBokOmMNnqWLzJPv0Dg
OVMOnFoNjEHblAoenG5TvBT6oUBk/fvvPrNznBoNjJMYJF/wwXX5RBTEooZ76jUHv3Rt9fm/fcV8
Tf+cpp6obCZ4beySBuolt13w5rfXeXrd9+mFhXbu7pzUYsj2hSLn8zfo4lhZ6QIA+YIH8M+7N2y0
//3x6oSq1/O4P2JIyHVDMG1vi+HFaqtLB+QZ6P3UdUBvFQO5q5+7eWsslZpt2ypN5ibN3zL3VrqW
uAnAiB6FB6lQ3wgLv4Gs/NbQR0jj9B6bSAYtZqFOaCjTBqGb6/nRJV//M6CF/v3n/zy7oi4xdSmp
sL2Opl5rxd3oif3Q93vGhHsDZanTSuWjlTSZk/YQ5X5/Zc6h2KfGBSKGB9poUjZPrTZ6nfzJ8ug2
09JHOUxuLHDFzlbRs4fVtTqM16Ev7ef5idTIbyExT0kxrrtpEE4JlnLhF81H6Q970anXgWdnfcXE
PHPzwL5RzPIGAc0+67xmg9CZ4XOMrFjN0HVa9UdPa/r7155ZnqfWB0lbpMI3w9xVqmBdR8bG97PP
SfgM4ofNFJrKhW3guxz76fLm9/+fB23ohhoBOGRuyY13UsBWKSemrwhe5YxOXcokbPxSZHfMKlNJ
IRYoc5NS2XZRXZEUlt6KNL4JlXIfMJNCbn6YLGaffT4+DHV+qZQ6s1ROA2t8MmrgDesZlsftxmbs
2VriZiLPRx/VdBEn4c4YpXWbaH9/v/vC+nlnEadBRVrTNbkC5w2Cg7cneG1XTBLUdOk9UsoUIv5w
bYFtxkECi6xg65whZWlKbr1I2mA1Z2ykxJfdXM8MRlCWtKiy6R6FzyLpKv9mrl1i2egcKQ4YkubC
nYzw0U671VDmTgPtA1qN/SeH87hove4vEpAA62X0bjGiDFBpvwRniyonjqrOacbhYEXo/BqvMZZ5
OYzoiycs8cWrWiWbsOle2Sce1BkT70iHd5LRGh01VB5D3Qcfi6t145lbxUAFXBbFokxKrDPz4BNt
Aid8XxGX3oTLsSquAmC0VvhQLQpzGQtvF1I/zbW0peMrS7B6pSivgVZnsI2H60EH7pmXqGFWByka
l6rP0qyUPMDGBcftJG93CiLbeZuLzU4syIutiBgu//RheiPF8qoNMm3tAUQNRnrHmBJ+cxI/VbV/
0NCYF8yn41IH9CkPvhZu4QNZm7HTD2Ngfma5cUuZKS+UotA3ku4TdAT6HqT+1kvHK574leVRLCJY
IXA7rCGkqO1i0ttsYefenWUEt8E0Lm1JB01Kg11sJG4f6Eu9GK9xCLCXEWNIYXUvM5t2gMmhVwmA
O8ExU1G/Fk3xZKvac4FRHISQMFz4Ijpi1HjdBvWzXkkdoV2JvZiRUm+y39pqWCNxeipY6R2CSanO
n6pSJI49Vg9lNKJB8cWnrA81SIbsO3oX3Iy1eowNETsdI5o4JQxMB9NCBFs5HIs1Rl8p1A44BWMP
4yObGQhYUwmnZgA9Dd6dbk02KkF7VXeJtvCNaeMpTerIUrATqX0zMVSAkvQeG96mVEGZkqHEWaWK
rscQOlJmpoFT1tkq9+SHIdU+M38KV1osJlSI5rFN442VtEdGEwz8Y28VxPK0LOFza0P30mn2p8mU
ASnb1o+nCRqBsWjMrkRTVm7y3luVcnfIIlgpzNHdIjXvxinCuZH5jYZKLYn7VTQ1/oI7Cf2hZYZk
yPZGrfxFHrP91H5CAE59gCkqOeE4fViStsjy7sbO0wyHggJ3Eb1F/+/fJpavzaQDbpqp+Etw/9wR
rXRVwoTQ67FwBkyrSH0gsTddzbWdVfpLTBPcTFe3DTQkAg8GcMY2WxJAtc8s+XkMMVLUmNLMvzcG
h0O4sdaHcNFk8dLwfHmRCP89UpUbkHWtMh80u5EW89rK/eQvBscQQZt0KXr7vdfhN1lpeD9pbb80
m2kTJmDabYNNh63yMCdtfMw8lHyZHH8USAiXel0qS2aVz/Gobgs76Did0poYUCLfq2EZxNqhS1ET
KsbEEC+H6cymraVtvaTh0BamHD0hqnSIVl0rdEmtrbpynlROkxUPsdq+QyX9I7zkFUnpnaVkV7kQ
2soyLNxGkqUZpX9put6Rhm2qOGwXWlgjWx/3+F5sey94ZXi2aXw9caCdvVmoZXM1u++LoIS/7d3A
AlnkJZwHhWw7ldh3Jxj0r6Ibh2+agD2TUG0BzcNMNQSg9l95HB4yO9pOlgKymRobM02e52OKXmsn
ReaB/Lw1s6z3kk8d6nodtLhPhFLI9chT4MAy6xE3Zcv5m/2pvA3U/ios25VShSu9l286hPJSF95g
SfOo6/pDMIP0VRxEwLQ1xDa9/FIH/TXsrGMN90SDXTPP0/W6uWeIdQux4zAfDbpZs/zRGrVefK0g
1F5iLr3OCz90UwsdHxr4ZKEW4csQpSt/8LeWqu6ElH7FCru+iborydnqjUa+5Rz88GSoZAM0ugVp
mp7Ty7PvAz8pZcaYwt0ooMB4iajR+5NnHYv0rm3xQ/BV660OFeFERsnh48W380xIS+OD6ln5gsmr
03K9eJccir6wr2gB11owhOzOlSNToTYdsuAhbRflZH1hh3Od8ZwNER5SJo+4gkDyNPcAfNuQ4QQk
kn3D9Pb7M8NBAhgwjmUa7cd0Ws3/g0/2rSNbxl6bmLzO7z9RUq/t/HYUoUldyVRmXkZlO/kbIxPH
VmFHjqznspSfCmVW3XQediQ1jlPxUNyT7flk++Ox+d7nI8Y/2i7vhjeYq/ewuI+FXaO/np6AyBdK
rd3PH9mPuluMdrrg4/SFBDfI8aViY/tgyFgPbcf2WXgMfAMxvs8jo8JvNlmi3TPefm5q+87UjQcA
z3evlw5EWF4iEv/cfYjT2LDeB+YoowyAu4vWIcdarPevmJrs7IuBrOe+4qR3gg8luH1d5tKmFY4+
GlvIYq9mSRi3uDT5OQMColT83+oy9KiOo5Yydmrya3R0fzJ/vNYS4zaVy60XexsstReeWu+CPrmy
fWl9oX77sWYX9gn2aCVRm/c25JM+QVg5M5qM+OI1nbtxJ5hbRLhAxjQeLkiDnwfsdQ64yV+pinhu
zahYzDWRgOFaUjHqLUcyEr5VDB2bwaK6xuUNaLtSd3lhXYAgvnPF/n8NL07zxubTQDA0yNw27faJ
1z+QWp+zp3jHvo5eML55TOHXd7ADef/tWy3on+ZCk1Pg1UzUR3kSn/g87KaZy2AlR3my7lHkvWlF
/yBX1dYMkwdiYa88+G8I+P/gkbPpO8t3pmyygehnPiknZijq1aT215OKN66Nv5fgQEU017mdPnoL
xZ9DhZEBdS0d05RLD3bRrEXW3aRlc7Azax95OEPGQegMenzr63i8V9qnn3mc5wobkCLS7TBXvQog
dcKGg2R0j1GKzgi3xWwpSIcFNgy+Q5ILhkpsgSpmMtgc3iizhHs+jIeJ2glscIAXQfz2VWyqr77h
X2kIw7sw2CE2LHA+Uu5NDVW3XyLFGrLbui2+FLU7fv9tTLVbSiiEq6y578spcSJVvP3+2v4c5qeK
0zA3vLUSQ2rUhLA1dYGviIss3gmUYNXY1zOeGVcWVKrW7WAhJ/69DtI52s2FlvNMzy+suRf9pxXk
2KlrK+fbU4FeGLq+Rj1lYQYjtLXG05NMQlWPM+z3++X+3ONCbfjf7ysSMEgMfRJ3kL9UeK22oazn
U8CU/ZV5MYTkjPpFWCcI3dCliR2bInHH3lszyV/2PXWCGjmjxf6TbKhWS79fzbPR7wJyOLLpmzZs
SG3fAvz8frHntsLvTvOfu+vlcqkUBncX78d9IH96erjxCU/PhyNb/VotdcesHk3pr4EE6Pfv/Kan
/bQxnOzxjeXlSPGnhHC98qmww+d0UicnRldNwqsqHPoxF6upY6IIVzflndX3neN78kLPMkdX+00r
cR+Kvn3MUg9PhQoOLaa/0JSGBppSFT20dXdAZIXv2lCvy2CSFqD/h6AGGan6gqqkffSDMUNyHq99
w14DX71gvHsvUM79fpHnxj3WyRlDXdI1vtqmbib/jcoHlJ3oXIsFlOjIDLAhWNsj2sdJX/P+jjRq
NaRq9RLl/uy3nxw1OASaKWrj1C38ZMfbzJt7l8p/S/+29DxIrutZYT6xjNEFk1zi0X/gqHLhnDsD
lAvr9CwSMaa9ehm6eYosSvcYIWSDtpTC6INW9KMp7QwbBf81t7UXK0920ahUK3pzID0l/lDlaY1m
6SlDzNNNgjlZZKJCY2yjB3bJ7Kbc9HX7NUnYhP3+sL4HUz+8kbOq/N89xguCvGMa57tqSU620m1T
r9gpTHurPMbUTHGnFLUB/iKOQWuOY+XkNK11X+lYLOWNgLhU06qb6r6wR5r/BCY8Ygt/lC7BsmeA
n9P8vbTmZI+H2OeO2gc5tVxJST9/v/gz+91p/l6vd8OQgrm4iRxf97pRwLeOFoRwuJUVr+XhkhDh
OzPkp5t8srH6QRcUMKl9d2zaayCIyGGgcsQgFK6Ctmp7OEV2Hjuj1j+OeDzKmRYhPBRPCVhj7IH1
+AW1eGZ/IB8vFlVe3yemvo4nDJR4Fx7Aq1cFQg2nD4dNZNUbI4faHoQPxqzX0dOjmRurRKvQ40na
jZ2kL1ENmdEsdnqTPXVe9pjYwQ7vJDDkariwDWjnHtzJNm96IsinAEJ5rh38GvHto8DNzFKLB7xh
6GDWvXpsrXxtezpNB4ZQiHkT444/lSRtX43LKjga01bCGTPJ8PBhVqsYN/x12Vk4TCXQLaVVVWkr
eZYyq8daXmOuClf8STaL5e9vyM+qNnEaPIh+wGOl8vLxczv1OJmfdLvHdBqcxFwbgXlhqHTuLDJP
zgUxZYrS23Hkovv5KiNYnbp+8I1+dLIgbxxDGoe9PkGT7zQ2fGLsrgKhSRe+Xf0+eX96P0927Cxk
LG6XInRHXMGXXRmqi6hMH9VSArXq7E+Mwm4mRo8+pUaad/u8byFORYCwWnwbg7aW6vAY+2a+mI2k
VEbMxAPdjoRx5p76InezSaDVuH1VH2NUgSElWzugE8hmcy1PbZjG936xmRKLplSXF2kzR0g29RMa
0b84qHVYgU1rzy92/lU9EdrbQybPovhQTTwKGwNKp+91H9PX5J5/ujQFHZRvWptce2ma5DHpZExv
43zdacqNlA7A6CEwQqpUjsjx+hNN/RHrzccgIQoYGwOf6cF7GFtlBc6JRIyk17A85saAt2270ySI
bEqoNq6Ncxfj110S49tSqNEbBLLdFPsHUxNPnDPXioyPk4rc2UoxcoTkCW7o0WSPZgfG6y0kyXol
bzd0tEla+3XzNNn41JQEgmXq+FdjDLDUhuoO/6RdikHbbFao861QgbGPCpd1A/Pay6BT+ePYbNgf
o6nFzQyIRgowVSqsdWTZ70am+PeTAthUFPIBP0hMJ8Z5dC9wcg2TWj5G+HUiVPU0+r+mXdY2AZi2
tVWkaZMrRrbSuuaY2OpGTevPnrosDpMtwvwPaTSfGi3PnShJymWsBp993K7h7GTYqYqvqoMKGEOG
1JXOxd8HsMt/6JNwWwgcXQtreEB5m90LheG515vBAtJ0e+wI9Vhqpb3N1OFzgo25lEjgWAxN+1Jr
yrJt0gd7qJ8Ms3S9XGI9GP57jev1JjHC91FEEi5M4X0UYgMf1J9B/D4bTFgl55Tic4iqygemluE6
NKRFGOU1oEW6nGx5Ri+KO6WUtlXsfzY8fWcq4lsg1YfIs0pi+KJ2UVu8tkkWArTQSNptlYAOmZvK
Kq8sMIpF4QfPGCHmuEtNbi/Tz2XU7AEVXGMpd33xIrAbnBnzhwGbPp5ARoaj5H8ZJeaduYZIbJr2
wEebJNJYBv62DZpHxbChaNYAoTMK0qXdB7OHAm/GbNlV5aHs7TteqhvUhlTMQ33jNf0hiPp3XZUX
WpFtUeCuSUXud0GdStAuepgJWnSVYs5NOboLbHlVl/ayrrqb+Z/gFNwxmEhX5jjWTi+Z+iLvqnVk
1ivUauW2lySctwJGHiNLMRJAtVOKXZMXK0cLnlQ4NOFiJhjGBWxFprZuCeHGCYR9SLISQdZ4h9Kn
WIameaMJZYsfxnUmsyqyXO/XdaV8tazhekj2lmXEjm3FL37Zf402lRKzVZcJtlNL5QY52NpHoOB3
nIeJtMXt75r2cGVM/KvQbre92l/gjP8876JP/t8qyZr4ZX03URik0i2zkruxU65qL9zFWbBqeQYa
PidY7F74unNH50kV6aW4P9pFFro9231Y6q/KGN3+fqKd+ejTrFXPFNMwSIia41S5leHy8vppFz77
DBBzmrGqGV7vq/P0P62w2cq82zCBMFwus6q5VF+f+4qTlhg1B/TxAZbcBAsGHH1JUOAiVNSr3jC7
BdqVCHTHdKRmdqCrSTzO5LcpCm88o72RNOPAkvwww2hyZCVPGRJ6O3wDMVJU1aWslNEGmTMYrjKx
tMOck+VTDUrvwu058xKdprcqqLhHDJ8hJDeF4Qht+pDnw6eT+3u9m+pFLdDyY0utO3YimgsF/rkb
dlKF+WUQVLIqRViqdU+l6t/JQ7un3AIFU9qn//ZOze/aP520LIuWMxLTgyGrr33MMlL5kiPF/DN/
qExOnaA8w099RqyhW/NM0EOwh2fNg5fFFzCWc7fnpPKxBSZtQklCfOeto4/VoE586XwgQEy8QAk8
dwkne4cHgCZGWCOu0RU7keGXLomHKjdXv9/8byzqp1t0slloAcoK0VQBsLke7TmZgdVqdYO/5nWc
g9qrIcYw8pAnC/KrhENhcKsU0V4ImHc2lVeMrkIfA3oSQ2tWmh9vglC5HSP/Jiqyg9bZT2Pz1uHi
SfUQQfuwHK/2XWuot1Y7uKHZXnVtRdVY58G6mI8ShhLImqdrkTdbfZJ2hso0ZPLu+5YOCynUnYLt
vMDJZdCHLWfpjafrzwbCh6Id59MwN2ZJ8FbPzQeiJm9HYTzNv8qKE2pNDNcxWnzzExNjRyVy0tF+
kvmtnIhvhuRjaT3Yh0xVsPpI0SvhX2cI7YCfIaOPSV0pKJnXvZHbCFD1N/RZSJMJ2UHxlq/koU72
IkLZS1QD0q5oP9TK3p7M/Fpq7BczLYd72/aemPXekww7G2du7f6/ae3FqTOUNAc8EF2DE2MXXIVa
sjWZbdI1bn9/Tc68hd/MyH/WKCPLRisrOYAFXuzw5UTUnkjPdSldiuo6s5JO03JDXY464qkD15bb
29GSl1kgHupGWkpps/n9Gs61SaeeR4hyfLWJe+6RIKZwqFZeaa3TTJ3NlKdDNGmPstzSueelq9Qw
xezgAhB87u7Nf/7P3fPUrIykAlhHsdRblTWcVcZLExUXdqGfg1VUPKn+9/Px08OYH8cttxkAxAcz
J23BRzJojn/NluPBw9k0KIMvTZExiqV+xzOQHsY7ZPJ0rAqSMRVcmfEPZgd2fKt9TJqGafGlELwz
QMk3Bfmfy5fswsMYnC3GjPWnbujJB4+XbRqs9K5c5Y1y4R099zUnm3EL0UVpK9goY29vhYTdAJBs
BvQ0Avv0OKf//hqdOYf1kw3ZDrQWNmsWuMTRfsWi/Zi/yhyVbZHpxlLS0h1CvY1vpRe+7xyOr5/s
0GMljKwrbN/tFEzlRCkccg4WcIuXkW1uFE16sKJuJxW4a/saD/f3yzxT6Z16BLVDDeBJGodLAE24
COriTpesm//22Sd8arwJvB6tN7tJLT5J3IZfhLfs7599buhyau/jd42JkRjPp0b40Uv1sRfM+MWk
vwyYGbcxpm2G99n32UOeYziQ53fga7QffXhppHgG9jl1/rGnxDYInmafQXsXx8W1l6uLBK9bDK0y
EjDG3pEjcs1+v+Azr/1pLmfbeYFdmUmAqjqbnLxL32BRGI5qz3o5KQJBrv9bXyFOthmCOOE9dEXg
Bo1OOgyUxmULrfX3yzgHJZ+mcWZ9a0kjZxhDMk8j7g31kGfe+lAU2N4WRYdEEv3JXJ8bblGrd+Zg
I9iOoS0NwYg0vV/L1vQVACmMxbTscvM6Bv/UTO/C8XFuQZxsL5o51tgeC99NJXlDQXQN9+TCznUO
4T1No5a0XomaTPLdsBYefYNNv5uZmzSoNl3X/i2pi2xPPMeG8hB7YbgpJPk6K4Y3w0o+QigZvrC2
bZS+ZKADbBdXOCU4eJGLRdble9XzVhO5BHrbvOtjuG2b+qhOyiOmwKugGk3SJep3y0yWRT7d1Zl5
tFHGZ1W+TQx/Z+PvZIPaV7KxKrEKvvDSziffD1Xn943450jIh1FtNYvdJU8KzPX1/IlgkmhnyMUF
VPLMqvh/Th21YmA1ydukGjdyFfypNAOdFhEC4U1SmPe/v7Pn9ppTk46UmZoFwcV3/dQ4eGpZL7y8
pgjODt8FcMe9NaEzcyaQLfA8VR3Wz5W5YvH/t+7g1JbDqyJTBKqBBsSOd32kLmzIfzBCjey/Pahv
J9t/HlTTaXEw2nrsyhmzU7S89zld74AC9vdbeKbuO3Xi6D3bq22jZZo71LuhmR7TsPrQ4eTBJbxQ
Hp37ipNtS/PHetKmLHa7tljVGM+nJaACutoCD+zfr+Lc2PDUh8PU8SwXs3CrU9tjkhFG5LWp7oyh
9oEyemXGxptXzuonnLnhsodZfZdZ7d+2hLcxDFFy4W6ee+tP9ihk4IreiiqC5g9KN0DyhhUirQN4
n1p+18ClvXC9c7Hzw/o99RmadaeigsxGQHy9bgJtM1j4XuEgNcIMxc4hb648xjCjIT8YMTwOI4jW
v3/1mcP11HBITQc7amcdYju2TiHESjOPczkbec+ets1b9cJ5dEaULP6fD0E32uBbQ+Qy317JDNr8
ZilXR6lesqUMYmKbTLd+cG1pjxWBPP/p6k5dBGpNFZ2u8gBx9Vs1wdEfarTjCjYn6zxMF006XtC3
n7mN33Lff9a11vojCTh04kURXOdJhsz9WEwt5pb+bh5hapA2fr+kM+fmaUpybypk0JJn77Za+65W
hLCNl8TV52qGU3Gy4mMMFSmK705x478V+MyurKy6H41C3RVhsGaCvqyK4At6YgxJQBwKkeD+0kzY
+wXylx6k6Sqx9GBFouJXZY4NwF6MVF6oM9ngwh59bnM4lSEXjWEbpcqvjIIa+1DJWjV+9ymn9lUn
w28qu70XFZgrW1+QOzZRhWlXEK76xHudT97fn4JyDug5lSsHHr7ohc0UGUH2XT5167ms0occ67hS
ITbZWFce68hScLJLtXhpWtlK0YyFHMePvR+ZTmdKGq4ZzbMgGIogn6S8SRv8ACx1S54QSBFDkMVo
ihsuc1mExbDKMujfkkRAlm0xkossY2No1rRUEIAsCP9rFxL4okMkwZdhmv3SszSMzWuD9A4yj3JL
PUCeulLC/MFvyr2OVANSMD6NsrWq42jJES+IjiS4pTfAacSDl+rhSuqGXRYpTma/Swb2cRZhIGP2
KGn4MYxluc8q2xVp+jdUbacPgkeLQKdiyp998EGYHZSaPBBensKJh45ZVdGurcZ0g8K6tYrxZqSm
xmCkXPey95COwxq7PNSr/oaQHgAFaVnoJERnPRpVg0AkoNoQVgBB6hMTsukDvwHXw9VL+Om6A9Ei
VEde9qrEPBEqnClb8BvLeTgCybCLxru+ZdI2Ftnd5BdPod/s09DeyDwW07DcvJIJtJP3vmGuwlxZ
crBxnKSUkHon1mS3rBTfXEiKcVW3mBaWw2HGyUgD2shVup+NjzJJIpFYvy6C9K9vBE9y0676Th+c
ycCGVYGRPle5HraQmlWuc0gaM26CeGGNA/m+7dPrQrX+zK+pnXmvE7e4ibKXme8xWfG+i9TvHiiB
2dxFPUlX+t8ylDdWN61IW9r1+rhvW+lPBAu2Nb1+XWr1Vi5b2yFudMD+Vd1Peo+vhbkKsscWHpN8
R4LMbr5+D68XL+lRIpscAfJ+vsuii18Nc58T0Fji/WbF+lZ/DK1wHdvQoJMwXGVM4qOofjVK8SYV
Bs54zfvvC+wMLPC9+P/ZUL0q7mFGkYtqQU2yI3KSMuJF4T57snZTZ/Kx9sbbSiZc9ffv+y7xfjiC
v2vSf74wbHM5HrKSCjcjianSiZcW0zbqZqslqXV1TV7lffUXL/MF82sa0K6qr0zLx5UlkdxAQoSS
+pUETVxfKnAgTCvfsZbDZef7i8pkF/CK5nP+Dy+FjhMnYq15mQZ9u9RfdOiZzzAe3SAHdWrxNlHj
FzvNCldtjD+m1+3bAT3B0F6Qb57D7r6zHv65Wm8klVDu6L6ssD/CkjedCCUUFUf7VJf1aoZ59JQV
1EX5TYGYz5NQyvx+p88dYCeAT4c4O/L1juaMZZbRh/a9dOGlOffRJ9AOz68fSnJ43FgXNz1UG5yL
LpSCZz76VN/vtZJMYl3kuyZ29+SfgXIiv7pwpus/l3+n8e/TJOPHgNjVtTxy1iRCObXy879//Fze
/vOwS8Mow9hLKE4QhwhJbGaDgdzwLlSvZ2qfUxF2hOzASFI+fmQS5BCqd5PrE15M4S2OIYdcN1Y5
HKnfXx7jTKV8KszWmn6Q7R4OkJlXj4DaLzIejpzvD4QQP06teZ/T3KeJtVOa6SGGqRSRXaho7Wtg
dvdSlW9KX//C6/dG4GW2MuVuZdT+na2p3hLd4ePIP3EsSf9Ad3IFPwvryyZZa3X62uDeN0ZQ/UrR
vsWthylchCtI/TDZ/SfD5tCJbH03qZy/XXEYVQj9Xv6IFiPfzJlISJFoIgmeHZ419hWiE5EiWSEG
1uJ6BlabJl70pHktw8R+9rXmhmjopzGD7t310zFQSugJxJtJnbfEEvc/AYfaqTqfcE9ikvQ+dLOR
YWdUItlU0vDCijlXTZ5qxGU5jO3EZzW2rWw6FZqasBFLIZu7UZk+ywGKkNwFEupIeQs/7TlStJp0
ZbJVOJSdNrXKxXzTg9hby3K8q6Ns6SlIDLPuQid7bk2f7EQET1VV2PHiDmX1ZLX9n3zMLrRV51b0
yU5Ewo9qSCZmEm2MSD0j+9JLlpkXfPy+DL7B6h9OK3k+Nv9Z0lEYjRRmdAGx17mcwH+y3mwWYa/u
OxWSKhmEL60mb+MxdkdjfMxBvogPwQGiTFdBRFbmTBDNq8kZrPAq1MWfuSydlwuxxa+Zlb5zCC6Q
rqoOir95wEJFYntXxAztcgFKjjGyIOQUSp6Je4f8OB/8RheTssqKqcwD/oybzG56J7eZEmNW/KfG
roRgb6JmpGwTezp/heaDMQtME8zOgR/fJdt7+P3+nGncT1Xp9UCQSCeD40ClCpws4zgelBdc+3ap
rT/1urjE2D03TThVolvmGIs412gDqnINafx1vnIRDDfWCE2o8uUWWUKwFtTY8kUi5Pdu99Pjn7GZ
fx7/oFkpE6rBd7MC00QoN7dajbZlzO/Ntl3IhfQ3C5EvyqorWn+RwL0OBcaScrjWk+mPHjYXerEz
r7k8//k/vyOQp8zC3MR35TRcdYWxwcPpu3z8/TGe8TsQp05mnZQTNAt/3S17yKSY7F/hsnNNXsWj
r7VoLo17hTavwi21TuSeLmZkNFHOvkmd2A/0TiP1LmgwXlJi8/tv+m60f7r32v9eM11T4GV+xmGd
Fu+TXF/DgIlWU57vwPbW4eQ92Gry1I79q+ErB6JNdzb1uadX6yKMXksOB7PPN5Fc2dux65ZTHcEv
rEu3xqNRSKNM7HMTwchFKuxXtbfRleHzwk8/u22o//vbBZkJgzxW0oaUAhTS9VYb/b+aLf/x6nK4
wj92Fwfaa62VS6u3nLzkfTGtbmXRsISB4SZm24CdmGQ+ZaQraggxM3+ZpKXb2M1bO5VXftoxi1Q5
trLJGpzeKt8DW78jUDBvQLvLNL1tyvy9i6qtwh1rDG/fBD7K8IypVdjWhzDyvlryOXqvxvJrVqDX
7nzvBGU1JgcfrSDFmrDad7O2jzpsICIa/0RYpihZdh0W8o0yIQ1tjIdYUyOyNoFe/Gbre8O1iq0b
2jrMjaybPE/xYRfHlBZjWdHMEd4NeQLoBuroRIZKFkWlI42iQunbjE5v6K+Zmh8TuSa2vbGfyoaj
YuoMDNznPJ0Bk/ohJYI5hSiL1aQ/pmQ54wUrzP7YGtbRQ4m+sHWVuIMkrK8mqS+JcfRGNsDsa36J
5LYb/4+w81puW1nW8BOhCjncEgxiEikqUNYNSpIlZGCQw9Ofb7xP1VlbZ8m6sF1WIIDBTE9P9x/8
JM1+pdZ4ijifw+PS78tAO8JsekO9Gw5JP15LN95WRf2ZyWw9bJ1DYeokEWTq8xy+5lnGao/1DxkF
el4HHfq1LpM9nhdUyltaOeMSCXmeeTiWbXw1COLI9dFFs2EzaOVzjeyAb5gmFG0SqF5XIHw1j5mZ
q+uR42iXFxtbHi+H5yqMjlURHehhcYAfbxujQ8QGwF81bOWxXJa8gri8Nhkqxap538fJC1WMj0j3
bLoqKBc5yCU787UI4tuqrtiguuPAeWNCaHzRA/V1A33dKikQVFQC3OoFIWXdn18wLT1kiXg0R3yI
HIUfRlq5Wsjr4T6Ll7dsuISxcSpKuLmtesrM+D0C2RINYm3TsfEq981WQBVZ+qr0hqPkMMgALZSw
wpASBnli69VrrTtrspBrErWMex+uWmgW1IPdResNv9q4N1aBsGI02sytncBf1MW1hUUQRdm8MErt
pLsD/iEp0rwazsSUqRMcYSr8f2GNhfCsyHIqmNU8a5HihjFsQ0PxfNWgiobLADh8mL0oYvKUYawE
y9EQ0xaDOGZid2iKeiWZfGilQ5zP9jLGZLpztd0RpSLBX0IUv3JjuHfpDmNVOqYHHEZVX8+LHQpb
d6qr3mokmX48e1sHZX3Ih81O4pBiSw+3lA7mHxLBb9KsrwrCiUdfPQdovaEjmSIZ4a76JtVXf49p
31QDja/6wVHTeYqXESeLOsf+gGqf1UPQj9xgX/e9Xxpg9V0nXlZV8Nlb5aPJlAyS4oqRhoJWyE/y
hf/+kMZXRZTa8yZRCyhzeSKeLGaDExU/pKnflM6hTP131K4TpSCry5VNXwSbKbS3iYJ1gzFeWV4b
ssAT1jh3Vt3eoJ72mGojmVfo/vDyvh3fL6lGU5VdnqOuuglTWO61uW0181gp3tbKBwc4eb3WZ5wu
4sx8ToTzqDaQ9ZBtFrO9ydX+h47ud/UK9UuqXphDrIPMpiuf6hcZZtM2K5eZBcHdVcxuEenuOc0M
/leUJ6d313Wq/FCv+CYJMb6yzYOY0Fq0isRStfWKqRb5nh7RemyjejeJsPansrvJR1PdNlizLJwh
cf24jqpNXtW7PhwOWTT4o1FDJKSwSjD4+9T/g0f6/5mI4X3JRNq8atQaz+6b0UGFy0ycaqWI8cbL
0kumqA/lhPKAZBPnSbKm4X+se/d10PMH3LGhMmvTA1ynzdDxAMTkX2FGm7DqLLHslPFRFr6UUey8
Uqw0D3tN2PZtHu0Hy3HQBbQQRlW0TZ9r1k2qQfTOnf4XMKcnJQreSTH2SZveDsg7yBpn2CEgE8TJ
nsYknih1lS11D4UKc1q2w/OYNi+52W88l1utRF+uetW7y+2C2mb0VNEb87EKdH96m3Jw/m3QvqRA
MXq8ucuJ7KZXBt8eLcfX+9hiL2B82uG3CKy3rFKeRa+8cDr9xcoDOVF3+Gn0+fWHF/fNLXyZzGyE
mC3CS0DXyDnpWnEM02yja80Pi+W7UPTl7Ik+jzY2I7iSvi7OQD/vR9P5oc0lF/2/DN5XKn2R53GX
1EDPSgV2RGOap04o5yFzjw5OV38fne8izleaN8TGRp/VDu2PBG2QoYsuta7coVnqd/W0iRBXsdz2
qpFMYdBeAi93pqtNEpJnDeSsefyhY/nds36JulOk1HMr67F1Yl50lIxFWp0sBFPoqvwUXOUr+bfx
/BJcOcQgjTJIaoGubFyyANEAwHEna1cYkJ8GqdlXARToZx13ztk6/H2IvxGFN76SvuMyKyN0W2Ls
FbXOHwqF3kH7Ppk5RrctirBtaFTrxrbXST6gzVRw4KfNNLFmPe2cZc7WGr11rE0vU0gE7tR5Y7XZ
g5snqxBjiKUeV1s7gB1Tl9Pr32/530+axld+OOqlbh4UfYzwZouozgA5Gwx11oDI+vsFvnvdX4Lp
GCRV32stXOHYw+ycjjsOMCDp2HLtUX38+0W+qYkZX9nYqS0GVzO5Sp4nlNvzYdW2QYpOTXdTljA+
G1K6KmmXIRrspPiPgZ0vjcJ9k0Ns185pqItbuEsP1tQcGrXHVzr1k6G8/P32vttR3C+RiW51lSWo
yyOPhvmUilaUPtJCiz1NWYKein2OaKCzrVvF0PZK432Gqb5NoEw4sD/7AURQ1Y1vWKq/TIV9cMPm
ZHfKfiqNh9AW+W3Wo05lKdqqwKc0HszXKDSWqZKfrUhHGIcXSrEKi1IDZYyy+RRV/jIU4tl1p0c0
cFZlXCcLO8g0dILqk2zReELZZewdYwlrPapsZxGG2RHJ848mNO8jFJUk8awUwykemvtW9FtXi++y
ofwhkn+Xmn1lmMd6ownkYOMb+nH6kvySx3GsBUrAnm/HCMcmc/qURGbpc/SBY1yv8iHah6rxw6z9
BjIFNJnI8o8KTDaZVM0QwL+Zox7vhrEBfR2oe9tQH7wCIp/t2multah7de9hheBc5LwNUkqfxfz3
SfPtLci+wD9uwdCyLJ2ljwLMNqzwoiFBACk7lJ361CvhVeF456Jlg0h5shRK/BSr8U4ozecw/cRu
/iY4fKWOW72hTmXCtLUq60Fmh5k6D2wFPzV/vvv8L2F67BSwrR7Bp0nTJ4kfCSEzFfX09MMIytzj
X7YB6e/+zxF0SoqGrqCaq7TPMXx0rOI43C/ZtqmWr8sWxYjbxv6UNeTIzn46VnyTJ3ylU1fToM8d
S40D0yDzaX/IQto3b070K4pOdHZR2drmeYB68gk6d8qZdcp+0iD6dtZ8ibcp7Ac9yS0FybYYsoeD
0rvhjxqO6tGJLt6CiyZ4WDeJAh0fSQ11Xf4kQP2nr/Zv4y3fwz9mrJiE46HVrWzgJvpcz8n1jRwE
htlMM7+c4M2okhE/s4fp9lND17YIKii8UObR+M6dtSZ+vBv5xP92N1+CLq7zePtOII6Fds2bz5m8
pkWzU8nuktxdcyMmksyyxMSdVtq1dT/+Pu2+kcegq//fw+CaUTPBXKe6Gj7HCkPuYBswlOzh0HqM
N95ANFCa/IziTSkVhtgJrGIpjGMde3ur3861hoCQ6dfQlWqBu+dpSH+Suv1GJNz4So2MOMWEdqth
XjYdDdyeEAOMxxN/l+mnFOVos21YwEyuzRU63nZpwCZa28l9CGYlxoU8GIKHSlvzC800nwrlAZnK
xWA1y9pF3xEb6eR3Ax0p3RWIP9UEUIvjSN2ZS6kKjqyBexyMBnrvLdK6ENBhrSsbQz921puUwQF9
vtHMO0/5nETkC0gKcbfTTVXqmHCbaXM1vAviKuZ4Qcbuh4z0m2aD8ZXSObcmvB4Pr9XOi+87rd62
HVViw9O2Kc3uoKXGqM7xQ2SUDwzBT/Wbby/7JROOKWskpopMmci9W9dRNzACFExlGkpS45OQVSg0
KTm/ATQZnZe/z85vjvzGV4Kmmmdz76gRPgV5+1ylw85wYWPkiX1bQrVG3/jGmvudEVCwcm2Y0WQh
P1z5m3BsfwnHAn55HTsmB96I7cTEag6ZKxfpWos2vW/M7Y6U6ziI+A53JClGi/x17dQ/7KdyVP8l
HNgyXP8jOA0JvqZt7+ZUc0o0WqubvnA+hO0de5f6nIPl8N8f87vryHD0j+uECC9oZqQVN1NdnTK1
DpZSVMxoq9s8RxdW+Um2y3S/y3rtL/E2Go0gbScGVDeau7FQ0bjMQFbNDuApMFdBPF5CHeFYEHS4
0ZwT20CwVF17rblHz2KFBd0578UvG1kOmj7pMm7YINIZ0mEnjnUYrJXBvHEC60mt8qNWOPtWavZH
UbBxDQyXw8E6TejPGZr1C6nqmfWqbICbvmmKTrtFtVnKBan2sKxQLFWU2kTGiT47wouLpHDOsJl/
tUiMjEP9gQ6ui+aHfRg1vV0MQnkN1HxVheWqnqK3Go87NITsRSIl5loEQ2fSoSW+fDsE5U8dmiER
D0qmeztQUBHkvPRq1SPmBz5wQL8MmltnxsY95rynN4gugHxqkh5dCU7eMBmSB3MCgJSoS3uUpq7F
gCztfB9oxlrU6aZ0c9Bf+V032P3BM6OtFxp7r1GfIqFuBls843B8N04lBF7P9TWU7DJ3WjcoQiqO
Scx0yofc7THzCoynXEGaKdKCA4DLbe1N72qQfCC4C19KDDFSBl61zGuTZj5Rz7E/y3x4NqkQLMuy
Oo7p8NhbySlWxSYW+m0Lb36NoYrvGCN+XYqJ80i+QpRmW0qbek1xKJnlODpYRfta4PvpKxN2uQng
kayzDpgywpp16rM9MdqhXiP47GmrxjN/S70wR6TJKhocdU0JoFwEAC/w2XlBuHjvOO6pmKqQFgUe
O4oHCR6J5lVWOOiFGsifdMie9mj4+V2l0iakrWja6EljeLqNE2OXm0ULjDFKlmAOr/gCPFhsLG2r
B3BkcsqwtZR50N3GVwrUfCp1Had5uxQhiXidIENcDr9MPftoKcqpNr1wrHOvTJffUe+t0FdFK7Cw
zlpWPbZRt7HpvEO7+VT/w3mNT12jfJh9ghGylXwkygQ4uh3ex047iLLbqqqztGyGxrJVnBwq75X2
/VbAVVTT+Qal22RhesZ75hRHLQuvhh4Dgg6PYARfPYXDvXzVnmosixCKbae/DNaw8qwg9OdpINvJ
q49pMp8hffWLpCnOYjK3GHN8xEF9jtWqRJzJAaFYipuR1VUrVY27qPYcBcmLVlrNKueGlEb7dPL0
3cK6Ux36lZmNNyM6rGYELNUNp/U8qds4jFdRiIvHWIaXskYpTI3vbddjCHWiRZUFa3dwOB1aYqO1
ykVPmnErF5OhAArR2WFBIoTzwp3dqzOr1ZoWMMdIjkRIaTAIQZ1PizgYL1wVedup8HNT22dZfa6a
ce9ZCZItc3UeqWVg5ggSlnxDdu8Cpz0MgO392uvAoHj4M8E4aPph7VrmLtSTuwYYoB8JFkWRh/dm
ldd+hi5rDcpUcbLat/WRFeLh2ZR3/SpV0ruGSnXndZdIJ88YsztTjEBczL0yoEnTNWTdZndIEndV
VM0ApJCadtxoTxGKLqan7uVTJ5qymGDJSMmRzkzuwJqcRVvjvo6iTdLr+HkV8cHgsEI6h4wLRz6Y
0dFCKoJ7EZYolSttq0Oqtq0VLjikneqqOcOxxr5e3Vj4hXamQDnb1N9xZTx0ubfC4/Uu62cSwyy+
RmNyP7vFUyD1JJWx95NwWk4TVgihe9Wd+MbEkiaxmCV9+iSHTK3Eg0bPR7cr9G7NpeN5a6GI+5Iu
64xd34LQsNMK1NL14NyHiEFEAYWFwXrKhLUwe3WpRTkBVYAWAWScLVuisBNl74k+3hgCHlvn5vdp
EByh9gd+opU1es30TJE6ze5ot7mbvNb/JI1jCU45T7adBYoWZaKbJnLfgsi40yzkI7OMQ6O40I29
tJwR1hjJZHvNDrvlWA4vSUtAgaJPt6Nb9QU/6sJJXKgxBMgM79HKWKOHjeKmyDZmm4E+8MJD0iET
nxYIAEl5bA2NiSkzXCDFDMtEEyMpjTPm35jXJbd1Hjygm4oZWCHyhaNFd5lWPblZjQJPebDbwUez
8HfVmlv0xMeFbmhIRmcra0KDSCmm1O81OtD4q8hCOmu9fm/nbO1m/clt7KU5cuIOZ2vH7ri0e2/D
u9w2qB020aivkvhT6oBLkSaHeomXvubYwuLPg/yzh7RMFb4MLhzBaHb35kzOg6CgHokX8M/KokXE
Oh/1tTCUDq7OsA+UCK08wM0D6JCqmnelnWCMbsBqMXvsUQ1q/aMu1iTYiQnrbhy2KfVWpBFa8rmZ
UlFLf51PjnR1X4TO+xiJOzN1UCXXENS2BnMRdDUebW67GarpOWWjMRU6znjaLhpAFQuTgcHlExpG
ifp6VB5RMJ+2cstR7AQvJCu+VKkYlzVQzkF112nm+Ck6Qo9yMqPqdtCZxKmlvlqzt0xpqJmqslGz
cF8BxVVCb5X2CXLxtngIwv7UlD0iB6Z+mzUl4lh9QEPas32D3dpi2VYi3abI9qjN79h125VdtEtM
ONfIed+ourPSGvZ5Nz8F0fQry43n2EZb3Kxv22Cgk9sWfoITd601JRa49mOUjpuJUGkI9i8a007R
PXcBIlu9MvkY/a1iXffHTkUOvPBuBye9tJa7HooMF8j20JgZJ5qOeYHaLSkIm10wfyaF8ub2+VZP
OS2p+n1c4nVfR3eQgYbFGMdkXghEj4b66aEeMTJz+pxRLgqQib1A7mr27umS7SpPWWrm+Ogq9iri
LCWS9C0O65NK7wCfIsM38TlFPqpEN4wPSUV1js1hmzXy8BTrr1qRbT35yY1HggTseYF2t/Btx11P
1njE5+nGsDD2VCcXd8ZmLbV+9F6n5sYhHQ3t3O/aUvMrbQJ+YkDVpIgh53AsMD4OsgNydj4/tfCG
8mGKpLBp9KpnbOIQSTDTRdCPboYXm1dQAUuaeiDpHcATjmCXdcdHe0j3XhDuQfnvuzJZqal9LBXx
OwVOgoiLhkfp2IhVbSeo3kcLMOX1CxbPk4kYeoaoeLgXLrEgthAIMNRqU+TTU+zkGxv14ZoxMQdj
65mjxIWeOwzBAideoXrnl2p/wzjcYXfHzoZ4l8A+U9PdiyRLhU10cVA3lw5hqzTLd4Bj1kWpnsre
7nygggjc5+xGaVh7VP7GvRuY58gtsFsws5MRxfazgaMYfqreAd62uhQeXJIqb5ZzodL1dZQP2X5B
QVD/PZfhqalEtWHXTCD/hHG2tqvfVu+V1EVEvyy76dLgO7RQo+FNIaqt47j+HRY2rhpHFFaVZTLP
557Sd2O2NyVwiK4OsQlB6LyabIwLnP0Y9olfOB21BvzAcNLcyMKTEvWbvrZuSJi0o0GPG+E0Oqt7
WS0TowFmx/Dp0K7ZUdHJJzM20QMLok+1bzcZzoA6x4Ao7W8ieA3nxowu2H03foH00BKc0qNi6yfd
NO9anOGsfnpPy6FahxWmWuXsvZfEKj2dUJPvpoehsU84WetLW7S+pEiXwjgriDs77YglorsJOzdY
eznvsQEzkpndsRDTI5WbWGA5J/LKlmyMUz0UmMOkrwbDmdvWjWVh0iag0WMrdONqaCJYqI84/TO4
pUNFxqZhCevoBKy8uuCa/KCM5qbAOwPbhQTV9rG8eB0+UpSXA2CWBxSLN1WZbQy7PuSh+jqj+OoB
poqy5GxW87WLavLJ1IcKwHoL6OxWY3dKNVwpy/5Wt7Axqty6QTbMQuxzeAvy0sRYoZr2g2OW7Jpa
Rt6D8RqEldmsdtitPVm5+xz3PY16gizx3tddD76z/WopwUcgjKcyZ5+VrcneLaaFS7w3leaYJNl9
NCf7SGnWZW/+HtJ+m+V9uTYRjum85lfnap8x6NWu0C/4umSotc07O21/gZS7swzzqOPAIJvrUBVO
feMGq0J1j6I11MXsKdjegQoEH3ZJ4uicCg5zybzF0zf7812tYI4lOA9sRSXwKIk09J/amwiQ7Xtq
9BVHBTH7dhQeJjdSFmqgIeqdOu/aPN7zHQE1xFEXXq2k+9aeL/3g/K54iMw1aEtMmT/XnAsa+xpJ
RcLG5S143UcJnXOF4fXRqaMHUOjKecyoJQXGGQWhcofQsXRrM8xNUkAj6nRDQQvHbpcAej6gUV27
SlydGio71DAdYK0sHPZmfQ050iVFWfkB8N/NbLbRUiG+gdJAM8hk8bbNUTe76GBUAbAOrVeJroXv
aM0G+O4GLYlLSttv0gVwThMtobm1F5XcgxL1AKZmFYcIuicgP+iGbtUwPJpD5GynYCTW5LaKKISt
LOa2w1g5eFJL+EJszqGnrwTGWD5iyxtLWN1CU4pf5tCBPPoTNoNhL5kvOhSribIrHLClUnC28aoA
/zVg6U4ZbvDD3LiWeJunaKcXvCmc2ZEt3038XwVzLycFlmcPQRTjBqeuksZDRa+6s6cZTBCGqgub
SiXGEtu5n88l/MUFPTkMFZ3xt1TTVefpgzbWIaoI95RdUZVZSYBboEyPauVu0zHYxlP5WHQNSYh4
0xuHgN/vUsqnDmp7TKhfI/60iyr2zhXdD8cMIx/mV+AX+BiuuhS4v1JdqiQCVxav8gLsf54N7Ige
kJI8ntjEeNhlbTu/exqwkRPeD/kwwmDj1zHbekR7YN+3w3KQgksTL4zm8EJXp7U322cJcqw5DkRD
uYNJ67QeOyWl42yyNg2yAGNfFjvSH79u5204WjV1UPGUe7xv9tzdTL1pMVEUtxzxYGqlts10C00Z
yMguoxCX0NnMeqWYDEVWI+2v91jI4PxBHzO6NbqURnxzY8YABAqxC4Rza5TVOkNXJVQUa2FEyklP
Bl9OM3nXZTAfLCQSVpppP8vhVpNoGcfNi+qIq2YC5s1sWfomBnfgQSdwzVGscjwt601pV2+WpKCq
bGXBewNmtIULh+EgzJ9saQ2XMevZ6bv3QWcG8lxtOD7Mg7ipi/JcN86rO4nPWpTPShLUy67BdQR9
s6X8iSoon7qs37uQ4nowa5yGzl5eHjhFbQSvwBI6EhlYRS/sSBV+qmu8gcb9nalwTxWFyp1xLuvi
2gT6fWtbPtgtyudsU6XVbTKPrNWxP/oGYVEUdiBG5s7JGD87vb4JCu8SV8Jd2GN60r2c5C9nmOWU
7DqMo6LC2zW1t3RnG6N201jkKvy/2vxE6e/ZpnfBcK6NMj/adfJkzh0tjfRx6px7o/ROVZGuxMj7
1OlHauF8VKv0rM4INxnuq5roR1WfbqNxXHoQNBE7b7AwKE4KoueSh6G31LuZOanprYIxurFUZSnx
pWNuYZGt3oSGvcD746Ll2n3VZavedvcOhS/5vb5574D61lq4LTT9c4iN1TyivZ0Aty3kvFO0JWSR
c9gHpzG2gV2yH5dvVqE8J4A2lXw6OpGxzcM4xBnK20YgN+UwmDmsikl5a91B9QX2dnoZPIJWG9Zy
tNvZIWF3XqZJP3jyFcjPkti8DjTkwmzGfimDMz5il4yHAvrz2QsnJfdyXgqkfuG3NpT6dZ3uT5H8
amzmSk/p0Gi7NdzMbFnlxdUzY4Zg2pUjiqnKZPcIg5PcW8KwL+aLXnHuC/UHZpaUguojthsM10na
DzLYlbS8NWGtsjZ5NB1ybLPD5jkv2xPGyhtttlYOuE7Z+4HCdeUAspQI5kHgXzWVK9l44IGAYRfl
5GEaUSUrF/cvB0to8NvgTcd90XrMmiR9Tcv6SYGBaM/t/STvHZdTif+aInGYUO9JJFtjRkmULNwg
6kbtjVIMN4qH/zVGp75eFr+J+adRIrULCxlypUo9hjT/VLWQc4hJybqzmxe7TbQVWfyL/I0/nwWW
d2/ULUuHMozlWn5BWu0wxySxlaj0aBnedawGjaiJHFpXIdrq9gvTpBQM9xl/LMw1xhMWu+Cl2yFA
oLqZ/KoYnhUb9K/McFLBgdLD+l1yPQTS8kWQUWZFdQ/bJoFc0TBs9FncFgwtCi97yCjvUxPdkrGX
66FSKV9Ubo6Aq3NXA8LfIOKtLKqpepew7kI1ACboC5bJNoqt2xzxh3lM7sbOvsZTdnY88yaIgn6t
Jmq/KOKZQKJhbJTtSqM+J614KCCLropI27aKofoKOci6brANzD1v3miKkoNPqFrUTZBUKrqW4qBO
u0N/omh5jxbiTuX0Q8+F6Nt4CAr22ac1N4fOHffB2MQAhkpl0bQUsnVoxWHW7qAhXLtU2Un8DjLn
K5M2Weu5Z8FWe6qmYDW13ILS/Z7AnscNouaAhADJsq9y3NSLRTaOxaIPSdqdvEMGqABjycHAKoJt
MxYHlV5lkcpiqSrNBJTkbFnToas9yqJuDmuoy89ygbYKZ/oo7x4ajge0MqOg3utpfGit2HeN8uwZ
lt+3L0l0KjrjVx4nvux3dtT8UCqF2lHZr0r71MFOc9RuawKsRv5QmMqTM74TVCrjqlATiPm9enim
rPP5R+Mu2vwh/wdLmTa0CkdwAI9JC/Mp2E/ZvJFxPZNIlmhTG1c+kaFaqOAWrAG5Asl9ZYX3XNSM
bh2HssdHKDYG8l0LKTY+OQSzg2N9DiqFfiQQ+RjLwmdTV3o0Tm08P0uDCuGULWpZZS0hYIfJfLR4
LFqpnIQ2LMILG+ZEu7R3P/gidWkMVd55+E6B8GA8yoRCnmgr3VrTnuWnuIrdfJAOLxktHJn9lKem
Sy/vmR3fIa4lVA81mIj5nPpSuyiykwN9iy6mcGkpt5LvVZBzy3smW0OcKD/ELl2PiAY7FNRFUj/m
tuAk8IA7M5IN60x1zqQRuvxe6x4yq13JO+VWAOSeuC+Nnc9DNbnQsYbhORhOOah0L/im5LbLM22P
lnweTFsT0glvjIfUZmNjT1en+Simx9A88ZuSYK14GqUy6kZtC4n/NpqAHhEA1GqH3HuLOj3/uGX1
IMEKnCjkK6zdyNdSMPT6bSkPjLH+xnf4X8W+Gzl0DykNNqu+C2/zIdk2pdRazONT3KqcR9URYcfk
Sb7q3gCZwgxHD3CNRM/Oq6qLmD4sh/AEZD4aFKqJdLEW2AC+IOKzQ3ThTqLupTABfcFtqvf38mDe
G8yuaJhOrmP6Rtfc0iYHlozqvr1QeSmlB1mP7QcWaKldFYa+ah4AsvkKhxfeVgUbrurh2EQbFUEi
iXxoiHD8QdqmvgFD7HM/pabBz3lNmlt+Tk7EGGmTNLzQnQ+8i1wokmpuIM8B+cFq1wlnwglyKkOO
AwDWwNTs9T0K/43XSKyHMZe3gHHr4YpZ3Y28WEIKzNII8doOsIdySuqApbfsskdXVx8qXrG8MsMO
2VcqCCTVZUT/UC/3XMOKn7vxLkwp3CrTEo3OhUbOR+rUsvO2KhRPhZy6XeKV0OWnwjiOGZRPOkny
c9P60eVAQnh25uSeha0nI+cXdkENCt3Q0yC0lywfVif9ljLSl0XfHwd+u9c+0ZTh7fNEQUHcd/YC
TfEAlYvCmpctC0Ed8p0ZP0tBM+6/j5qnAc0Mz7swzr2WvU24bUggRJ2I+2YMu0XtuasRxQjmqCuu
clnJm+MCcmT+vHD9lg+UK0GrdnJ5iD49FY5LVjRuExWuIR8tn2seScaRvNEw63bWSvrcDM+MldRI
iaL0iZ8KEAmpgp7tXmNRWUjhUpur93wnNcJTmN8ZdfdB/KkaY8emvjTss3yVphZ5S8rpUvMihRAi
4yVvRnJc+EegnO8igG4SBP93xqV1uTQxQonktNpI7QcJfQFulPZHmetJGjOj6HTWln+YF/ztavbR
5FDW2yEdCUyBntsiBJr9KLWyGA4JXOKLcS2epS0jny3FRTrvDdgKD4Br4lqYGGdkV+Ipz8CdSfXT
khTm/36bCDfIGia3ynjLmMb35PTOae/IONbn7Yov/ecVy/cJ8m819TMK1yOs6xoAoLVAjnpREMiI
RpX9GSQPNvMoZVjNzmIrHHyO4xnRU3eeXTYgGVYt/Uib8N1Wj9ydfMlpotywkpzqd+chSTLPnw7N
3SAStKTjpZyBVL3k3Au0bC2P98wGXd8kIdLnGlYRuDfh8fOMIBdAzTViOMQhVccccUL59w+6Kn0G
uCxPPZRq5BAIi+4In6QH3ppmthzBIHxXUSG0gt4PvWKVZIeedWKxeCIrfJohqslRaj7khsZ4TvHl
z9tRnzOefqjvRHuMA83/U2z948khNzomSkqzBNMRcEwMJPGAMMIHyc24bd7lqOP24UbhhVuQgx46
bxmm2zL7T5DHS+1Lq/zistU44EB6y0KVK0PuHOzw0UnzuoWl0r9oizWXkL/GtOfnQ/22bkuq8u8A
FaG738noZ8R/wEfy3cm5IP1DmF58ktR6kxORK1Ts4x3oNO4nJizpMx671H+lGiGfDPZi4QaxX3UX
6K0LQerAYzEYo1aRKDvvXJrnkut1gDmq1yt2lIbqQK38EqDaiDdSS4dgp831Jow3OscaATBBCOte
zr+olDAsqn5/ZlVETkWc5BPZlXt2pbnB8NU4Io2/lIEwaJ8MZ2+12hp3P6oCbyOkaP5xORIjjLRr
IootHNOGclxxkxYZPV2mkxRl4CCN/QUebVXIcTXdNsVLnHRLeVRwzWopb4J0QTh7Al1I55F3ztcS
ULSOk/gyrtau3C7lzsn3HGp9TDaVSlwOlUyKqEoJS7pjC+6eH+DhJh6Om//js9OBtGc1GgEwQGuT
9e8CCEAd0sEU9QFO9cLUnhgemXhw2YDn/c8dVYwjLsUy7eALMgIxJfh4ZgUjMWeffJU3whdlZhDn
R7xZN9jHNMPV6voNbkqLDhpjF2DNNy5gPy5lECp1l6bUcJC3G+lI2fHxid6e7dK6yGxQc87RiNus
ui4qBzLCcJmDdZXSd3a8ZYXrwBhQ6fwA6IWtCCPzXIfKMnI/ZjpSCVAXF1y16dwOIKeC9OzGOze/
HaffqSLAc9wpU73xnHaZxuZNV5obXN56tcU/UIpZ2R9N+qklPOsIO0W/lRE0pXQzcLpmQkZjz7bR
nAQFiR6jZneCl1rGm5hXFvESmHDyoeTg6bfIyyxnEhGsw9fyEeUSzcWt3EjkNhwE5oGBk7OEWOsE
L7Y9Lf+Hs/NYjhvZ1vW73PFFBLwZ3El5w2KxikU7QZAUmfDeJZ7+fNmjcxVbrYg96FazJZEFIJG5
1r9+Y0UyWmVEvRgEOwgcBui3x2xb6tdK/2kjxEDePVdvhAShJPGzTd2QAswE+FUgvXzT0m/H1lcT
ruH8La/GlybbZspsIq2jO2b4x4YoGUe0R8ZzPpVtltAoUKHYyEpzgOGExOZpUyhZULwMXGfTyfaa
ITKN5g8GrYuSaXQyV3eGgRzcYnT+zb8nPCMLm9zBDg4TX3t8YzLnKtoBPQRAhm7H/+WT9/k7n7DH
viV54RtiobAwuRI7feJxCv1LRUsYRBI5nfUywiYvjWzHfGIjJ8pOl7jh6d6Wx6lCq0ysL4tiqixm
vvcqPoa70hHiyFcuL7keFZ85EbE8XK0bT/ymR44JX6W0STLbqr/IV9mUnPkFMtGFP1LHrKGi+DV2
P7g/b3zvo/cOUfmDRm/bxtV2cmi9flR0nv7t+dEjHIHtlAaXzpwuEXiqjwleZb/JMr9FKY11Gq29
ZFqnRAg5RKVUDOi5SPhsDxKvQ/gytB18RpdUez006c/4A1OBxK7wz10w77lpXHEv6qOYU8Q+5dbA
82mDOE7dz7kDImGy34FJ8eFb5NF0RK76rSqzD2OBd5vubMM0B9yMiC/pYMX6u3+eRHfm+ZiDtpjc
6ZjwXnBpjY5dn6Y9JFm47aSF6YtJ1R2fXUyivXsGfpL0xZi9IhgYVLXVtmIvs7EjU8s9V4g/NXPD
Fg1dlBagmsXVj+yFH7ywytVJKOWdciMLI3gfExZV/Z4tx+J1Saj6w6S9q8nz5XvZsLGaKv2cfEvu
DMcJFizza1liVJTJE1WlmkA2JmYY6UdGbqK6f9wnUQbrWZ5ZFb0ff7QtCSpFeyBTZBNUyEW7at+I
i1W9TNVrkiHLDdXN7Yyc2Cf3WBM4Ejk+LOwQ167g0KQ/kqeeRS/1dM+bodJ43PHeU6zR4lJxL+vQ
/+cbOMNSH19m/VsS2WuY+R3fVeXn8Au32nSmR6E1WOwGaoWqj9vwN9Srx5cdLAn+UAznAW5XI9w1
SWGHru0BK61DMRKNyECTVvsU9ccEohiXAkASdf5DptlMejjzycI0I/sSgndWRn/V0J8BnOjdPteT
nxGfYEYcDCugRVk0luLg6PWHzrQgjkpYsLw4Tgg+E1W9pxKbg6XaZxtmAkag05al+hfhPWLlRioq
PMVs9OKUDcOfrikOTAl2kd/TXeXiPBjTz2CVOxhHhwKeoUO61MKx2a39ar6H+vDujMOtSfVToGtH
WxQjaUBopBvdQA5FcjjjultGZJUuI5qKafgIUIsBCs573a0AVEk/ZcYI0yeTO9tu3syg2Putte8L
mMo1spkGVRkMNHTZiU4wVR7qC9ufl7n0W8gzhDxjh5UvJTZ2Lfw99SmCsi2Wbl6HWOVVDYTwwPmH
ihSwV3hZwEuv5gptkyzDbFp5nE/3GJgHq9DU81MO/e6AFdA+mYpzaxq/TKcLl61Z38+58R2GSFYw
B8dWumfQ67rIrayB2l54mI6mX5lhEugnsrPdDU8MQttlN4K/ad3wCSoHqEwLX3n6LzHDZCxmrMWd
ujoU0tyi0vqHceJ1Jq5zqXPAdwvuTfZR23LfhfnKG40lN+g88nAzLXo1aUtkmz43ovwAxryBydI7
9u8FChq1c5YEKhVYvaIYWEWRvu5j9qIxATWJ/ejgG/kbZfMlH4BjmDQNZOVoNu5/bFbVUBmLvEne
mULkKzFJdhoTtXp5c7uQUjK/mvOE165BSVqa0X1iFYyya0oiYspw+12GQwXSREjmUrYNULmzDjFZ
wtmhPXZiXpqxdmac/2KP/o8fsEnY1aXijdWM7MgQbdEYuN0xhKB/lu+Q0GB7udPb1CQvPTaNZpq+
mV72omi8daVj+wc01jZiHRQOvHKD0TwbNjyoAueE3mVQo5GQ6ZqnIPEN8r5CuYoc4z62cpP9Ea8X
QzC2H91NPLRQK6T10OnOCT+QZCF0nD0Md7w20v3Bwx9nQzE8B1ZSrOMp//Sjdu158d4zGus4phaR
VSaerOHT2Dv3Bs0BryDLI63ZQ6nEe0mgPAWzWR9irDqBdMrDaFOeNPDXrr03E8zAkK5RaLiHk0VW
g31oI+wW7mC9iZvgWDJtLUZ938/+tdMTa6EJL19rsqSy8OtHS+VP5fpXHTVko7rLIiDuV3IcsQxE
0LaL1KLx7CV+7KXwm6Uz9+ukS7qlo3K1Jgnc24n8zZXM+e3g28f1tW5gTBP7sYeispoyd1UnIOOl
nQiwTTp0LxR7askl+VL5QpTzDa9hQPPehcbLyd+nqylmgO3Ol9GNw2MY+EfHxQqRTtXRooOraRSE
Zk4inDFA6Zj3Zji8WXZ9MfT3sGMQbDTuzpm8e9/31biyOfj9vBK1/gvPjLXN6+/UE6NCTQyPVd0P
qxFf10XPahbwczCgGO9CRmjz4G+DvPvorAkDVuM9STlyGu3RHef16GuntBuvHp2bZWPx1xb15+jh
mGI47nRCrBU/G46204DcF25JqZ5B6PMzc1r2Vk2+gm3hJOl1W982fk2NddX0tFtqjf/iej1gHglJ
qTXPgB7ZsTWdh7xxjTV8r5vZ5S9ZMIhtLTBwIkiqTCWIueewA1LNZjB6RrPbNDJZFfQDKzfQntMZ
+aFhlXuF7XjDIMFY3PsMM1VH8yampfG6UU3JMB76Lv/RNFifngv9Auwt8qIjxgerPnrt5vJQef1r
XNfYDa0ZmW/afMTl2j35IjnV+Y1zD1bsW9ZU68QbTx4SPzhiO49gt0pzWbzwnLs1dilUEdRawMog
JONFJQ0bijf6T6GeV2AxzksOkMJpy//LuAcZL57JbIrvSILoisq8aBJ61uFAldfkZ4lJZIaaNnNS
2A/uXh25kIakxaRluh+rVxiKC3UWF/QwCe2pT/87u/BD+e8EEtXoEeSdt/nD5Plrq28uFjwi0fj7
MJm3mggxNkuLbemLk+FMd2Pf7UOiMhVTU0LSUcVRKtIT0QhfjdO/t1n0amGUNwU0JVb/SRP9Yjcm
s/3+bcTpeTmV0V2Tm292WgAhDd4yoGJdZLmxV5evSFNai7VwGYlHkgpwFvPhv+uHbhTB2hbjfU7x
PYAuEg9yZ8ZwY7Mi+WhD+9pgYQPFuNK2PbYoq9bqKhxrqxtWUgEulvFjrCcvdTanp8QuL4E1AAfM
UbjoQon6WFh7jFNhc3fnKSl/delwSziH58CZNnHoHYIg+8CWlp0jGDtwWx2eNjfPM6oQIm01EIYk
GemrPZl+b0y8tWu7R9m38S6DIhnPpE/WjU9PkNjzKXMgAS2mwimRbBoAT1C+5xS6eD44pKoyTSqE
dcrcPOXnwYTva/+OPtJakb1XbP3M2nnggU1ibD0y/HAZY6eZjfqtruC68xmCaIIDFvsHAtjerShF
qzzNyvF1FXJqpUZ67iJ3I0tsdrA1XkUFJUIXJQwl0iZeaZ6LPBfThSpPvmfYJtdZ8l36fkEvftJb
4xjjM5NOUC+Ssb4zkjlZUlCKNnsbZP4z2sPZSvtb4iQ/OWd104hzLPVtCe7ttky7vV78lEaP0W1b
jItwYjYkgvDA1rp2tZiDjBGbQ3y7WrFdzBjeTzJ8J9wN8o07YkDbZe+0LyrF2/Hd7zq2I8CR8DCj
UdUL4y7m5SGIbOOK8K0KtL2t1ydRtnuXPcAPdJ/Lip6ake0WeiSsv3ScbhZ5WUacnLqqfdVm/4Ew
vFtDj2IqftCQP6WoOrVYv4cuc02H+Hmi+5l6PDpgo8yx/q72F3KWjmYGvQg5+UnVF63XLzM/2+p1
fLDyZu/h4TOwyDzTwEmVQsNsSYcrMnibbGCqVDPjdqNOapPEdSnrO/U35gKKIgfQfVQVE7bL4S4A
PFlVmWQ05buAu/ox4rghlZN2cPIwOgfrST39Eat1RJ1hCj7CvmRGhGManmCfdT4L6TZLxhq6IvRB
fGzGPdOB2kRW5YaKeDKfpZO+JKVzclv5hsSDEzim6pi5SVXu3azeThe6iD1mOONTHhqPRREWi7C2
EV7opNR3/t6cwmvsjG/hqD0wbV0RInyNSMxrx0+yhB5sfnuO1SAyP4zz+J4O0ztKURt4GKSQ5w4x
dglTm0M52CKXu6qvh7Y9jOr0bAefD29oNxOTPqMqquUIqL3R4+bcTM41yKsK3y0sj5hjMusDJQbK
PCqS8dQ6t7wj29FmmBTE+oO6y1nl27uhzAKemBOuynpExD7em5ypSe1/Y5hVL5WCB7rOMxadT2Fv
nSznJ/THV9G5ycbquTkDCgs+feSszNxntuiIlPZmviSyv6Nl2o3sW34+HduwfFQRp3pdb+siOfSF
cWhTm1lKOSzHuv9BdfaY6fZnxxJUMI1ZlW95AC2LR3+qHWdTEgvqJc1jTWuNlfZDlBf02gZTaBIR
DENfk8C8NyIJ7Jrm2zp1N9k8HYfCurgdTHX8ntp137nEEJnnMaVv7R0jWVIRTQthWofBAhoTQUy2
JRkYgedz1yas0kzLtNYaXMJ97kDEz6fSX7VNq22aGtASLGo0oKJEtjXukXJN4MHdXQP/bxHMkshu
w8aFOt12ZI0kNIFhJtfs9Spet+H4xFx+pWv1r65tJfgZsN/EAeuIYBNOYGRubS3r0t8azSz3TVx/
Bm715FnFboZ2TWbWXVAhWyu6R5FY7Kr2kxjaDxTZd4ofqxcIgEzJzC8er/EQfDRj/6LOliDt30gM
hYuZUZ4G9iac2wvy+ntjNHvSVzF6nJzvoYx5nS1x8ivvibLj5sBvV9VY3IPLR9adcNufMoRkEyNJ
X2iDT2Xr4yLPT4QaPr/COKIUt3/CHgJ3n6IMqQGqE8NDvyRvwve1pe/ab0XYvrBzrHshz0blv08q
scYTw24caEdIjzwaMhJLVS0zY770vVUsRuly2c25lcWOfWBZBgXCAXOllXi76GXUwRVn3vkPqV2R
2DnNEFPkc77Evxl/Z/AGREpg2qnOfsa9mga6XNXhOMTxMkmeacTafBtOw+vQQDmWyrLDhherux8W
RT1XfKRavEahtzft5FUbIYdVLpYlQfOuQix0HLfUr8KYCTItH4feuajuyfJwUSDrTwkKNBZ2FeM3
lmUOURizfExn8TUxIlx50t7MU/WtQ6QtjHpXlcEl0DFOj/Tg3DntxTd7dk1ANmGL9w4ymu0AqA0l
m6RwIIuCXa4U856c6buK143kMl58L9trGqM7zum1b81HE/UhxWy+y0R9sGdcfzCwJoA5mSHjcJwy
U/v0qdcG9CJ9jTeej5dtNRVYIvX5xYzzR00zEY00RxeiudEMv0wKJ/zy7aUdG0cll3PieVkmOasm
IzedirSA5BnKO8V0b6bys4yGo8PVlu3wUbS8pxGzkYXXVPRI2aZuxlvtNQeQ/l3UVC+lOd6cKT+Y
uXix8TD08mEtdDRjyICsjqUuO3AdlIaC09pnjzO8/MHqu37ZUEAtnJ62VxcabMKc0YHTvblxdzfN
zg1a8Bry+FatJp8XTFjwM8CEcMd/ljzLAdywcpvn0J1gcRkjPCOQgM7fJtjZmX35PcT5A4m/uzym
OLVDwqcrR1xqzJk6fJJ0sqBJQ27RJIJ4VLPcuWaPzpl2CT3hltvct3BBRvS2jdGtS8rCehC/PLwx
lk2oHX30HWQj3Bi679Jg6vGjwG8RHdkSovshSVt8XwfzGTcvxiOBkWHxgl5qojeAWPMm9OAj7fKT
TZycCu1VdXnh2gQfDe1W3bouhyFv0Kmo9zuvHKbvrU0al1pxIoDSFM3Zc9mAh1cdrzgH6aunz0/9
SOMxE4Kkyj1Vh6FT3nqlB+1M7CXbWsaRI73qOMaYTxay/3BzuSIC9kGr5k2uzzrzn5Yin8/pgWfl
zEHspnwvnGBfyhmaUzedclKOcyVlsdtt0Bof7eyBkBOVyfKrl8Uc7QVG/nSGwkPuyM2P9IIzz9vo
MxkEuec95kXNpJ1KyXatdkdpuAxQIi+TcH6ZIEtUTXYiAXonOKZjF1xZeX5gcIvLVbSaM9iv0jzr
QXyaa+3erjSk5/NpSJwLfpfMpNLXPDYfsnF4ShLsnKv80Su6TZZKIBNuQSLS79jU73UfoIGvkRce
VH/jut2P2gwk+KeVl8lhMtoDR7W5otBeTLVzKoqe2bv5pHRrfpo/1BORufDxHtXdhkC89+EUxw72
Wrph32EgPPDRzd1ANw3L+ezIDnE7damajHSJ/RiOzSGc44tewGdx8G2UOuKGyi+PcBuuRqtecaCf
zLvkFR6zrt3TVTCxAllyZnFhcPNI8iN0lvBQOD5ysQRRFyhp0ox3REc+e4KoP97wYjIerdy71zw2
TYDDPXqTpT6UD2FIO8ODKewMijMmxJKe266Z83GDcM8spjctg3g1IhEB8Xtqwrknh0gcXVCIBnXD
YtSNK/rBGVKBc0Vps2bC+sTk8WbECKH8bH6DXMkRlk+3DnZyw/cGQ2bnc8kc0LGZXDSQlSmwQ6A0
zQAqMLrPbkxPENHeHUN7AI98TjvnE2tNCi2otsmUwVtQkO8MN65FBLoLk+5Bhv25ntoNO93e7YOM
O46XQj5NF3WR6rXuUTepU6yLxy/TvNq6A9EkaT8s21LADQwWj1DtVVpiwidmOGShXd47IVb0nm2z
QyPmQtx16kP5ViBrdLMZnckIpUAlvc8byIrRyhQ4TNoZQeld+NpVCSVNWzB2HkbVGcy/1Dtf185T
NDU3kRmHYojmJdFUiM5S494ehMqsBbxJim3EInEHHoUvlfYAakXaE5VZxdO6Z0Y49m2z1GL7WTUP
FepNINNnYLO1LKcPS05oDqdy20fatpWJw3ShelAbWhIYh2rqDh2fGtANvwe5bClX4kS/haXFE47P
BI5CyUhnaO9wJpu5ZRQo1s486RBrYPoJGX7RwSyMbhoXTJ43fg1+E6J0WMao91JqyoFliq4aIxfz
piVlt9J88yXlpYtq0S7LPrnGSt4n2p9OmNecnizmDdRDhatGh1AiICQeh1B1D8WN2ablgriBpVmx
HZfsjNi7nedKvozkNyzIAf0y+oHXYd4Fkl3CBh4G8fW6RYL511JJ3ZUmq84pnM0I3jgkBF9LLgXl
9dCp8mF+DtOZwjfeQCRb9eP8LNGpBlb3hmvUPkmcR2iHjHtluVPql0AdGRpBPos8QjfYNtaFS8Cd
vh0eR/qwAh8LR4ZHpCRM1MS6zaxlS4QJ7PRNVdUPVRr+0ufkrum4b4Id1YpyJpG2/LGp/ZRE1hqr
H72wHiWSxFIw4qh04HHOlFlL9vXUQHSxQyTM/c3EBGpGh2KW82fhOXI5MfMfU/3FtvtqMwRw//s4
fam41iQrLBTg5UdSIpZmKBXP/UG0hYsmj6R67AmgLmNLyGZmAHg26A0jBwRSNnKZORHw8Gjf5SGZ
YJDMotzeRx7tBtAPak+0/EU6fZsek7ZgFN8Q/V9zl9Fxk/cUyzFMnmpr1uF93rdHG5a84cf/rE5T
Y/jRt/KuatHGNOOIsRCbXkEJGJUOJV0Mb6x1rkPTpGvq5R/28zvV2+oVucWjwzZUQGbINlNtE1JZ
w6tVEQTKZ2EuWogek7aku9zGBJoQqwq+HYkeLWs0uUi6vee0Ql9UoCRoU8bfifupozfYGxakCBMT
EtGiXKhDS9sXY94rue46ZtJnuSnBbGF2QjsrVuputZN5Pwbeo4ttp2Wmb5hTnlK3v6BCW3L0mMux
DBlLZjezTLaBO704SPwyr1u3Uru50nijJr3H5muHs9az7TjrnAlRj2sACwamjOnQl0v9my05QKNr
wet3TrYbS1jLMwQeCz2BZT8WFoysXMdKcQggiZRoQs3x5ObaOTRBytuq/tbn/s3F/AAgiCUQ5p29
UD8WwPCSlDlncJSDhiUPNJ+8jfocHONpJnY+cU/aGL/WvcBFOjH2pmcP6IPHs5ZBkxUNE4s82agr
pKh59VAZLwx1uzWaU3UgVWzgvtf79MzQSzSSGRnnm1vDSd4SWUE2EcMHbvvY4/AtGm2iaI1olyip
KhiVLY4QbF+1MyKnEOlS+BpsXwjry5oePbPMY2xb54h+LgCREY0+HSpXf5x8dBmi/iEtGa99Dq4y
lzzp5AEF2M6QgNiWWV0BD04cZLjRiLsR5wI9areTzpAASSn9h/Uxi/YWTOM7Dru3tIbTTu7CVUCx
X/UUmXonH0LqILyezt3UIL0Y70u32aZTfA/FCVt+sgLBqFEqqe/w2LrmbYRkumTkWdP/aDCPcCVY
mJ55MKqaZYp7ACIsYz0NOurF6ZlJ22Fyk08Mt4+zC3krMgBKwqm4qAtsZoSOKWgq9KBbTlGKbsvZ
zXEbYzKgP7QRjzjtjDsYWhvHL5l/TOfI8rfgbYsAzYJWtThPxbfcBA0bmIlODaFMEW4Ic+lnh2ao
D2YgDy0xGrkOkQ9Uf50Z/XORp+GCQG3Qy4TCsamqpxxwgv4VHDHuD70lDp2szjPeh8pSRNdmAAax
G3ucOBBVQPOsn4hkPYxptEvwaqCPAcnP4uexsn6yBj2hgR7YTwPkFOMpmIvT5HPkhGOdLAjKajgW
IeI5LbZaY7bM8/nJKpoGu08EvXKGqTD3LB5RFbeJ3++oGYyuWs0xo5eaSVvVddrStRpYSYhvTMwZ
YitZN0NnQpPUIHf5zvMQ15DBIyBxTrTM7Ja6HDY0Lseo0JnTk8yrUZBFoGDKwgNvbMJQ0OMlgjPb
Th5GduYqlWtXQEfl/VjE3J1tNzTyDm/vbepNu5LaPuldfWsl3rRJJHYlhl7dkrkBcQgOI6eB61Qw
XVsm+AN+1mbJNiBp8H07X7eTfzQG45y3LDzUwoDMDUUpE98LezLs6ET7csrkSH344tbZvot7fGkJ
vho6e5+FHSTCOd3EAJ9SVZINOn1qD79nm1SoVh/RMnoHoSCkyN7HmfwqinkHF/5ijzmT2fq1LBzU
tGS1gpcRffGo2/NFGNkqBuOsrdpbT2OOXBzCjGR4hLRA0W0hBOburs3FV9F418Cb74tRu2J8cjQ9
8eC0xSOYHKRshJ3uOC40CDjnMQBqJc/CtSSbKV4lPVbhevzguOGb6yZ7Q5uYc0zwEiuhw0n3kpNO
6KeoKaosDfwa9Rez3Qo9emnhcK95zm6y2n3uuqADg/nJTPp+UpQAu31gKYLllfa+dADSIi+5GJWZ
7aWYkOW12rSOov7ZxRGLoHCCZdiQh1S7eoxuIgx41tGU4RwT69+hXl2iDpGnMlmwuLY+xTmEAbom
iocpadGsBU5FoRK8sYceMn16Vw8iGfH4N6CWc+pt3Zw2aICpG2qnlso9Q1Josw6ZqTdb2xo+pIMM
a7DdA63C3vJRNM2mYy51jKoWDXPHtacDEIzTR5vkJ5Hr0CPR+XlCDFDwAGzSsK4WVY+NjzkawSJG
xGtD4LLN8aFm8aKi2Hrk2leux1xynM+Z9B7aCV1i0b8UVTKtdGx0pAGAFfkOcI9uHvUIQbSbi10W
lC/6PKJyLYyfkr7MImSG/pL8vtmtsLqAgj1waHeG9YKP82PsOf2y75WDQINMAja1H32qia1WAyRU
QXT0u3ytF2iP0PviCBPcdWNXbSotO0aTzwMW52B4by37B9XST1Tbr7ngQ5U5dUIFiXnhjPoZb7Fo
12f+W2XCYtQzf+X5zl6LEEWk9YPbVNeu67yl7+ebZGDQJayvQZvBLiDgar31WI8Nh99kfNhyeNYz
9z5FlTJYmLphAYcGP4GPWabaozIccuz4JOrwDoEKI8g+fc6zbmu2joWTRPAY9x02m0QoWGCWpRe8
R2HFptJ8juNMJqEkD9WBuoQF9xAtMVnfZyiMVgFdWcBcmw7ypfXRWHUQkWiIS4f0OLb2JE8jkBPD
X4QBsdTwGN/T3P9JlYNCNfqfVmJfR5Z65jlHN8ZTpii20jGPljfuQzSfaUicUjBRUZV+8IsBxyeP
j1g+wg5RtJ6ccmRLs86a6b6leAt5gXPnYg65EHmhMyiM4FN2xhcACKZh7PZZ2/Bg9fthmp4JuLzV
PlEEAdGXDrOmhSXcN+WwhCcJZdKc3TvUmWRZ7IPAXEw49C8B9F4ss7ioBW8aSQOYYr8YOlOcFn4z
o1rMyVppxTgraB+9znJyZlh/MztFI+G/EgdMryYv8P/YdJyVRFC86JryEkn/SWpIjJA3aLp3leoT
NxmtRtwedNgjK8jDe0NoYK7BVdEzTMy7UhCzgXLOYp9WNDyrTD+73nkVhbNMfeoPXH73qo9LwdWg
y/UPmhUfowYxY4lFTeOOxzrrT8p/Ixr897SRD0VrfFqN+TKNlDW9d4sqEz62uY2k+6YeFlF8ZBAy
B5oZvxqVd85M41FL5X3dGbfSs9bSnVYRa8matCMiuDdaZc7lHJfjSN48tQhiu3eYVeUfhm+Q1sqp
yoyvxPAqOmsDfZIROu4q6wbSzPOvWpnEVkAZC7Q6akSAk/akkWnUI+isi35lZqhtrPSURj6zp+TU
lHhSSHxSwKvc1v6FlH7ny+zYBdOpxr58KQ3nrLc2WorZWRgjUvGK8cFsWHDIjepuji1UveI24Nml
bk4OoIgGUt6l6ITKDFd0r/kZsfFQYZUCAUEddfsZdFLm0aqJhn7Z9hwU9njuaR6dwfzWTI54S2N2
jQxFzZPsDscliV+FPoaERGThMqWZUb5gZSe/Ow+yQly69510P/yA5q51g3trCi4CqDr1tYOJZZGC
o/ws/6bjPpV48Ocjo1IzrCDV4C1E+tQvI9SX3lztiPrcxFkJgRl2c4xfhW3ADcFAFxHGiNYiDqyj
NohrzMGHwACawujfLMgRul8903KebYMyJ9bnfWQ3rhrg77QWb5xZnnBKibFksr88w92MHCgua65p
UZuXcPgw++kW/+5f9wdTVvc320wHMa6ZQW3edVp8C6S/j3rnO+/6v3hk/8Ed1f3NHFMEUYr/Bkm+
YZbtOAcPrWf/LX3xD7bfzm+mvWFX2IXQwpzFtGLaTciHMZ4iE3yuAbxzi5cUKws3RagKkv7vd8tU
t+U/2Ar+47P59XGNC9H+v/9j/F8daLtORq4niJMH5lCYftw65nxEJMJEzt/VmGHymodJFjcakAv1
it/CRM60c5NZN2zsjr2TrNMChrnywCMwaGtYc/qXp2n96Z78ZjLZQeUmXCfId2oI3k31m9uIjUPY
dQhpYeDlQPp8snPvJ6VJD61uo/zWwhnFM2AGs1RYh2SkqNegSmwwAWQ0yyiYnpupYtlmv2I7fZyF
CfBPRTrguTbW9ZOYMBLEhuzTIOT0L1fyn+MQLec3s2A36tJ0otHbBUbz4IcWA5W2gQzVrmmDBjg2
KdmDTBf+/bkaf7pvv5lVwovwQdbydOdp/bM1dI8q3kdroisMC2ijPbsvzhxt4T/lQ/DyX/7Q3zwq
q6zGsUqSz65Z4rMy44Pt0CWPQfSld9CFhROBm4w25Jjq1CbpX17JP7zxzm+Ola2r6W5OGMnOgkDf
1p6/iBvUXrPV/cUS808/wPz/LTHBdDxZzF6yMwYLR9cJuWb13TOR+Pfbpl7v//QK/rZjNW2Halil
2ut+diWXd6PUzaqS6jv+idPTP8Y/4/QXB9U/Xc1vO1iHbEUHU0x2AMYvqKWphADQnGL171djqbvy
Hy7H/m0Xa2ZcF618SHYoZw+RhyzMlEyH2tJ9T3QwCS1fk6/BYebYdGWBGgzG02clmEA18px4+gPm
R4S5RRCoRXzUkR4YgXWfxjDeMFHQR/1ZqT+72kBjinNeMDanokfNoetf8F3h2pAl7aX9QXrNX67p
D7fM/s3KvOrTHgqnZAEU4ivFIBox5FqbnL8sAOMPm7D92ybHOH1yQ8YMOwuqgBsnuAZwcSSCfXe5
EvAodN/VnwmVoZT3zXVAvui/P60/xBvYv+1KjLtoaEMr2bnZuNWTcBWJ6mHAhwGM7b97e2x1U//X
CdMIXERaS08w2NDOXjB86IRGNEW6+fcr+OPN+23TsRA/lJDkkl3qls+CyWvlWmvlGq6mRBBZvpRM
amzHQwoCbjbhX1yX/+CTa/+26+RJTjzvHCY7KbX3qouI7wbYD43mkvlRtARUM/52hd6f1sdvG5AN
eJ9Hoklh3jArhS/P6eSWWKAI90UpnUthfyurH1yIsIS1mHFZg6hoX+vPXjcP2ZTTj7Q1ij9L8eUz
2gvlmuUO5SkKUH97NQLiGiBm6OSdkAiWTXRcJUi5ALNzE+29b3Im4QUliZoymKmEjKTLE9S7axRV
J7vvVwMsCK1D4zeGIxZT1RL/gmKh5zPKDB8KC72ulkIfhaRReE+21j+aif/mWib6gSKFn+Evh9DG
wbJ9KsrhpU68fTBnH1OAHDjwVoGF75E/w1ofGcnj6ZnuRy/eKguU1jH3pWa+MsTa+REM1Cz1jklV
HBrTXmkYO0lSg3jDvoSNL5MDB6oOvJ/RKb61/+HsvJYbR7Ku+0SIgEsgcUtPik6URKl0g5BUErz3
ePpvZf03f1RMT0fMzZiuagkE056z99oJyb2T1T10GcRgahKQ2WJYBTUttzoc+bQNFMC5fiF3Dd2C
ML5ac/6EZLvVwuGPqNxK4mOSBE+d1j277vQTFu4HqbVXrvXc6LJs64rxIRvak4WhCcAHJyOq9yN8
C4pbvVQ3Jm68deO+1J3+LpT6oBdnuhDHwKgvMwWPBVqhq00OnWGTHQlnLmqmXdbTGHaIzBXtk49y
qx+HlaCkDi6y4C4n8rWrDE6VTfcqwXo0fqsAZICO+z5yL7UDRTEjljORgPwQxIbQMdOQvbocnBdL
FAdDFs8C9lzXQQ5G0+aN6d6Mq1PhB0/YvEDy91xPsZw4dt3y+xyqyd7PGE7Dwsys73FETEpEBx6w
BRydlz7KL2HgCaWIPUkCYeOiwFATkN3DV/7fF4J/WqT/2kYdmeK8w2O9c63wQ6FkcOMz3KZ/me//
EPBp2X/tmyZbpuV17GuVjSzUIToSJO+xkVW+iCd3ZfkQNwYje7NYYqjaXVU6QJBzow71cIu79Ew3
codCCC6PsRvzBHQQXBabSMe+oGM1Gx3Tjfg5GpZxucAUvO3T8n87Ill/7cljFIfJHNbs+SJ4tsv2
GszhR1GH/7KB/cOrt/7aH+kjAttqC7Z8bs85a6GRuTR2i//x6f/aHq2gnGO718nBALjqN4geYTEG
bvRv965/WF6tvzZB3cv9keoMPz9OcIlD+In0/GTH6a0OrWetM++BNr17QGEhsL/6WfLrfxqx1l87
YxFMrNAxQmcbfZXAh+YY/tNQFv9yavmHHcr6a2OczFZvqpAfP1YZOWVNf56Rj3g92Z6zwawt7Pb6
v32Qv/ZCa2raXsgqojwZXkNPuw2695wE1eN///FqGP2HE+Wfk+b/d4JAvTprDfZ6HJhxubIs+YK6
flg5QO7UOlJZ3c4o/y13459+2V/LSNNgGOA4QfADekn2hshiexRvue9uTHNeYd7baFP5L4vKP02c
v9YU3a/muhuTeEdV8knNSZtRgFHlX7Jc1AD+Dy/O/Gvat3AQu7mN410zpDfpjmvlXs99KPVauP7v
341r/omZ+E+/5a/Zn5ZdmAYjFwq90Qwg2VQXE6P8FFgdG8rxduqvhRX+iKACXACY3qM+bAJQoadD
elWI4ESBVlDRPw+uuFXhdCE2fONkdO89ntnyQnSNlf1IyCdq9tz7ZSXTQw3DqYqgCnpl9NXTxlzY
mf3QSBqfjr1PtPFXFLSHbuAiWKc3y5qXMzeroBp3JnusZeTtMkhVshba8EWhmkueNmJKpWNVg6JF
BOYCI/Wio9eNu9Q3HqFdVK7fKGPgEY8nD91Ex6SfHpzUdVdjHIObC7AeyuIloJTWDt7B6fwPaRfz
curGV5cNY+7Q74wB1UCt4O90vfFqJf6brwMq9oLTbPcHOxy4nkNHdaoYBGBIpc9q4E1gVInbXHFG
y4I8AAdCT3fyqvo8OPgzlVXXSRXHCg2Li4dQzx9TDbJ4NN/bhmNYm5Nag51yQ12e5n5U4aPMnkmJ
XXtjqS0KR9Ioc7aFwM5GWRbbQ9TS16zrvZZpb7XrXAZn3Js8z0IvOCdMpWpZc2tcZl3yKUv/wwmn
4kAeyL2kIy06urGJa5Dw1B0iTfwEOMqMALQ2QXYPigtY6TU7hb30gYn5brAjtnxYAGJcOw0w72mE
MF0YhzByd40GQ2gQ8SkY09+eD5smEdgwovpn0udXlDvNNivEWp0fExE9qIsLvKw1OtwLh0wFASGo
3h5eFA6oCsZLoM2oKDkEWjMEUsvuPsc4PVhDcDYhxHKCL85mBB+36DHguvralv1VYrsaNZ8eWYsP
cD4SMpHBdaJh1pnuVdEo/DL9yk3tEDneb22af8/qBTm6fA98yCSt96xT3cPUjk6+NZwHn+YzcoAr
kugJKX32Sxj0YJQoOBBIIjxagwAvHMd47mVyqfF80k9ukP70SEMgialXp8kAy0KXQBgtNI6Vovql
z81hZgNpmjikbCyfzNHCYxm7x0Toj6YL1WrqbpWHqMnaBKX0FpUNbgcB+aUKiw6OV90Qo1FtbSN7
IkW0Uij0t6lBaGakyZcCIWmzflZEwcpBCkpBfpb+yeAaQAR0ug5CYOadielaH5I7QgIgVuJcEmG3
tPhBgS7sVdu4v3Uif2lm0q+ryvNokimc6fg+uim8RJX2KIcS9Aq5h7KgVRYFZ5RRSNXjcpeZ2Fxq
SffcKY5p2Z7MMj4KH7qvxLvIGQxPl+mfSSsICRIxhzU61jMC/I3n5j6zDuqmwLDopE91kD/mk/2i
3pJNM6QJg0vFjqhxiMf5gK4wSN+9zHxBCnDSJwjoYXzIzSpeqUEA+5LWHTeTbP72oConDSKz0Y2f
4n7e1L2m4c4JLp1FuDkQ4UNk+acwoiuna3B/eoQGbs57caujU0TwlcODwfZcY9XBJ4E1FSb3mxd6
L4iGVpHXPXBYxzKFDGuavF3lBcbC8Ux0Kunorvw2+FFB2uPYbxrIwVmSfnZjdfZZuNypSsgSr4+a
6T5UJl7MbEJJjUjJ0W0dO5v/pOf6aZ6IOsBi2T0osnBH6Sl2jQ1ChF8NarVVbGqkjdn4i2mxbGm8
buHlrSLRIRVk5a7RR7SMEPT+15LdBkdm9o2PCvFVOD9m9HIFtollXTWfeURurGOHlJVJZ/FSpAL2
I+X6t1DZIPQxqDZeKp5Nc0BKozWkTwiEZMJDDxwXjHDnToP6ZM4Yh1ksI9ZSfU88+dG0DdXO/LRR
XTOlg9VIP1ylM6jYch3R5cqx+nUnnN8zDZJSxxkhyF5pOjp5bvmu6QiBbf2YjuKxn2EMluBQ3EYA
sUKsbdRnz7bSxRTGNy41xaIPWehn90vBuWfZbGxua97UvYoQkVvb41J2Ch+HN3UH7PGvpbBQaXHn
drEwQTr5yTL76nnZY2P7SqN/sMh8VQtCl8WfOocLmP0zBeFgLXHGJ9INV0Hp3nzsLFWKLTQY4Dl5
g7mrmvTUQisQWvQY1AbtwLoj6jf/acqQiI4eV5x/8JoE6ChE1zZF7eqad2Mq38iMf5h18wx7o1gb
TbMm3vGu+e7aYk1DbYIZt2iCo2MgcM+kDr+lJw/MbaxL3HCj6UZvO49y25MJ0rjbRht+G063z9Ni
qYlwHVkWivYBk3W5qWPk73UOxq4nGtbUsPp61i978n6BeCfsZ0JV3Ub9rqvNPd3m02TFWwUHr9r2
aDQhlgTTvpilBaHfftccIuHJ9BZBli0gHAK6MyjqFPBqqr4ADTMjdA7RlkdDt9EMseLHF9QgDZSu
w9UanJvPpLKcmElBQoQSrbvsRQMZTrMGLyVk8rZZ/FAy4gZPQr8KpwV6MjwMCVrKEZArnhAHwl3+
Xtv+k6aPSAiZle2EGz2It6VTPURxtGknVBx6JPZhVV5z8O4opJHJ1nR/U1lcwVSg/gcADhEnIRqa
1A7+Q8qzmdG3mwYMwAKwOiEiB8JoLhlhbAte7KrwvcUss3IZIG5a2CRtgUd8CdDE9oM8jj4/qpXt
g2/374PbtUvT0u7EfVAdKOnpoqNdju50NErY/pZhvbha+A6J8yIqPGVqV6+ThAbphGEG7gBUh1yj
wpqt/Nx97evxrW/MJ2TXXEwRnjXJsPdYc3Mt/fJhF3bGtJ7b9rc2QFQNMTg0qdMsvcQ5xCYdfL1s
Z5REPY7FwX4cWAGLQUOsR60OVuZSTaVpLtOl2l4UZjqLkodBSwNVxQPAkHtba/BvCW9gn7Dbe0bx
XjTjXv2g0nDfVT6f7CAf48H9ADmKxDbo843fpE9GVPxOcMeq5ckI8JhmZn52Ovc6Fv2tR/UALSdg
2uOp741801s6gp4R5K6FAoa/2mriYFDPUEcGGMovvVVDfomeXIA7NbYC8mKspYvbnSOsrQCc9RIR
4RaF+bKv2gKS8oiVso2futI2QP3ypDRGIdWQEqBbj0Rc7Kok+KSfAFRSvGqN/iJCZpLjJBwWwb8g
DcRGoucHXNbb2Qz3Hc60rkOfggZ226ZoMmPdRRSln31pvrmzeQGd8jEE8UvhUCrzdH+VhO5nm1XH
bNROxuge9dRul2hGLgjsrngvX7WqeXOG8Mvt3C3ik/2YUUwShg+4n9mltx7Nj2KlvqqQQrxbNT8a
Ha2Frcl9RR0/cEAgqPGqTvhjUq1GgyZzKvb0th6jsizWuYnzfhLWtkHLiCoM6FMdfmUge5d1EH2W
lOh6Td3sQtwvJFSN0VFw32o0bT2BBgWLRZ4Wc1+WgHJju7rFmfM5sf7nNhCZodXO0Sg/ndk4mxI/
5Z/PwBdMfuPOIapYASTJQU03YR2iDgJgmjPCWEfShWBfddPxPYOCJ7XxaRgSTtQhQKNG/JIO4RqI
6D6D2T0hosNXHPQHil0bqdXroPA2EJ1Z2uk06k7EKoW8wYtIsxDFgqvMmxuaD+hPOV5gaYqHHPlS
2FqbLI1A9yCGUwPY95lyHjsIGj59V7XQUmdg232B65UmzcbiC3Na+YREI18ZcjqqPyVndFlGqqRt
2YDm/fQmvPaobvgJ8RfqdG/7OnI53MsJlA9Ja9YmoiC1mPsgxSQTrrJOjhQoFgcYR3b+4LrpRr1v
UYXjsuyql1Lyekus/DMAWpfGDU6N3YS6uZzHNQSIu/rIpujvg6ivJloam29sdox9oQ8vEVQrAnx3
LWKNjnXUJ2K3b74I8B0yc6+eYRbTq5E2GPrTk5ins3oXnqC4NgTRwUlrCOPhZ+jrmxn+iTFOjy0n
jSK112Yfn0Q2HyqD5datNjqF2xpooDZjWvOn9znQV3Eyb9T53+efcWwGThiZCTE3yRteAXDjRFv1
/tyv4If8tjx0F1XItjql+Rus573GvSWr5D2bDfJbdAqvdeLuct2nrmxvclhsVZ9+iAShn0zHH6vT
n2YzeyQsZN1jhV7Mg5JqoABNZoXwEjuh8bHMdtXzpvqkWvtp9sz2uaOQca7K6JozMakpX9rMa3GU
E2bo3zwH+3ZAGtgqVagZw/TOiU1YBSM4lLCk2SLUAsQKf4JI/aIqPBSQYSNphMjIu1oTIy14UMNH
HSQdp9horncg62tnsxEX3PVsz33BtMAViJw/HiWKRijb3Skum3s4yHfAFS1conCPB0pHDwBZ0MHP
pDBqswPRyczMq5dMB3xb687rv50+DDejQgfa4YlFdhuChzK7adcH+IWkQB+TszOiQqFi0DDy2t2I
SafvwGf3KA4IwHmQBqGhpv6KKnCXptmTM0YcV3HhUePpOFOpIzNkk01UTFx4xs+Qmenr1ZuoqGLn
FKszLRoXrYYQ3WWQqF/Y4HIfcaGHMtjNHi64fJtGNXoc69mV/r12rKuVguPGHIfihfx4dytcBC+a
STwKAWrvhq2dyqp6kIwoTbQPnpVvZ8C/xKPcmjZYt5G3ApW7HTpOTDhqdpmtDKWs4pZ9Uk/RIbWf
zcfc9sXS0FESGXZ6dH1rZZVjvWIyvyFUOyRxyEkbmWSTuHfdDVoWAQPcgce8H+oUKFh9NMvuSam2
wgH6Uuqd/WrkXBjDyLD2tuk9qIOf4uP3GZLnkfO/ZbPHyVDHFFDUF+Hi98y4eWhZ+DybQNsDYyXr
5F5VhCcNdAaEMX2bIzluftkeLL0+NSqUXCbDE4nS7zDYj3/ivuf8YE/277qIPjzpovErDr3bAzh0
l510Tw5bhTqC6Wb5WLcmGGCed7LlYu7JOvHpCyHj0jvqKc56wjvCwTl+Ib0PTbkIPnKv2BJ7ssqN
8pKP+mPcW2dLsDXM6pLZf7WB2GTcYUfNvOZlTdhXUS4rqCR2Pm2yOGhXae2o8gevK7x5RglQvozX
BmJ4QqKADI0fbphs7EA7pwUootTz1/bcH6IIIxTngF+4Ab9nEU+cwROCMGDLkSllvnvUHMNMPAsJ
T6ygDImEfP5VF8klgEoSNRhDBlxoZY4LeDQgUYzR2sqcwzAWkJOi0zwUH5XLJd50fNLV8rupxoIm
/C1GtOow+T1A6f6uxYZYQITPFn6QItYjhhEnT3ULU7lwLGOb5cmfwTP79sZobK7EjD81yJvePLmx
uy1Y8zXfOqlNux6KDfEZ6Zrj82PkkIDB76WKsdPVwlCbv4IxuuVOf+P6daoC7uF+Dq9j7rkhkcSM
grM8mLHzniqzyqgvA73jCDN10yYtAwA4fXx1lWidjuc1YoJpif5kBcW3W4MatMxNCl7fBGJcqGO3
TAEvNN557O19bY4bCZAHZX26SqfwjkznZy76bdZGV5fkk5VsbSx0dYYkgNOXU+aXpOteDVl/zbht
SLwb1iCMDghhl25UcEENxtUQFQ9GGaR0FcPnghikDECcUPszzx5l81vZlsfUlHv137TUfxfjjDR4
3DSWuTYYPrWTXZqSgEqgl6Ml36NJHKYs2kUyhdaCsrCvPgwzeXZq83eeymsfQ87Kup/RCzdlaz7k
/M7YaN+kLSFAK3QjW1NgYZLQhbLTVeCri5mMyHj+niRi8xYpM5qpZT3Ip5pwyZT7dsr6YWXzxUXQ
pkbCF64mjNV990POz3OQkOc4eS9B1j8R1sx10Ki4xffIm9WBpu+fuga7IBBZx8vgp1jtVyoxJUbV
S5IJ+BM4KtEHyr3ROl9px/bpCYTX4PS/OARCeCMKw8eGzMUnq3aRMvXiosU4ei3sdQ/EwJ5OIszf
LR0CQlZ9lJSuA1QKtoXfW+r6b0tdkbsuZ+BrB8scLlnaKfvrpgGHxE4zn4jhQf4UWE/1iMi7MX5G
opE1i/MqyBCiHeQFl/3FnBX9Q96NnHQjktdQJIb3ckBohgtxl9WUxMb+OUFFvTBLeQ2DYjXUXINC
F/GiGb/isrnQ99/pVnAn+erFjlXiU9YiXOWFu6L2AEH2W1E4O5JfsDvIV8HBw6wn5fSklqC5W+yc
dE6oF4ruCBfjSh9tY9QjdMpqnYGLtTwIdW73oJO9mJfG1izTlzBUCXLNQa1RJgcDrraMw/At5xo9
a9M91Zr3mH18bu/SlQejA1s2MteSvHmONOs7Tl0Pckt8aItRhVaHV/VYLiuUp7KpGSCJZyyiVhDs
pTRc7DRVEO11V741ROIhcSPIcnLunBXOuHXiBdmSm7QqWOQoHxeFZGBAd+U4Z+P5XRAsni2Hzrlr
bvTKfFDgJZTOIVraxjU//QLDUksQNqKDM/7/lTkSwZiCoGsG6OwInLHsaS5udWwTBt9yRpxn68VH
yPqLrpS7uv4xB//CZribgoBQK+99yvpNHkfvZNucK04wedY8YtHFURs/d1q9Ch2xZU/GlZOe1NsX
BKyrfw7ibZVmOU2tHzPJj/hPn0I0+IN5jl2x7uT37MDfjpyVx1msi8Etq3OS2kbVf/v5K033Z2gI
HwaH6CC8TE3+yUE4a1T6HJwXFsycTaZpP9Sr8kosvzi2JkBqJiNm4KgcshQlFqtfbSKBV8qmhjQH
61V9cFi7Ywn9IzYJjcSPA0Zi7XG1Gtivymo4x3QbcJlA9CzPetx+mqHY1J1Xg8ZUuSERebRgEUo4
To7sv20TGlckVxUrii66VTVCzHfzF3XODTkCSJ9ZrIjj5VqX4yp1vFNEBVREzlKm+pVUkq16QBNG
sPq0umLm5a9GE514zhBLV5RKsifJwCC9qhj955EiAH/kc7rhG7Xxj0+Jfh8kDaoxXc19fAksndkP
OZJHoPwqpuQCpw6I9be0nzvOh9VU/1TtSbPAhpDpI5iq8D3gOBX7LoPNzMFT/Vzl/YI/r/YsPgHC
jweK5FDicFSIcDsbGsuHXe60sPzlgSkJXcoQszyEZr2i8uZibJ60chO59xKwqbrMDGF/wk6wMPpw
FabzTf3vGfZXQPVH/dt6qh2hWuyF8ZYU40oNKXVGa+krSG/tkKcnKZ7z5D6214VLrQRm4SIBY4pF
bedM+YrHzR2SBcvojWryRjqEazDFQ9taqgfoGGJtOeqLltA5AGTHmpSYAoBdjX0YT+cyMqi7QHG/
RVp5VK9YPSIjcKSGqg4jQ+3vGdWNcFfqZ8Wedg2o9UgeJa5upel950T4evyqxKhWpa/tDN97D/DO
SU7E6l/hCA2Kzn42nJ7as8/Nr70LO90nMx0nczpYFUdI6zM1dfhclrdw2nAZKJ8jTm0neZPUIOFy
8b30ZHKRutq1717fUebrNgo9o5Xywujgbyqgpd07e78VBpHL2lc3fDRsyKCX7LUz41UFbd95FBDp
3VBmo0CrbXRdF9wC00tgYySgU4WqcqWGsxDxUS2UBOGpMlmVEBzKYqM74sivS2zzTU1fx7P3Y5vd
mKzJ4Pzy4CK15jnjUGLl/k53v/D2P/H31ZDi2sZdom103CLVkRVrY87eDWDaU1Kl94pzB3p07ucW
hkJ7N/NTZ2f+Up0r9Tq7nBwiMCazDSJxqmjqxdFNnV4s0T6q1CqDWd0Y78L6VOWF0Yxu9giEn/VB
PQrP8OcTwb73tc+RiMJkrrZGLN6IXOFiAFXBfe8TuFQMTUOO9ywMzyNBjHx/hBLgdlcTJzKzFT8p
Uu+KhaTywamR25cG6SmKqK3jyDzqE40PKIq0/I5aFaz5Zqw+2unVRAnU4XTMyPJq9YmA7UpterIo
ShG4d3Upk+hUWhU8XT1F0vYUPD/VpM5pcFuuvM5VtGZ/eNCnDOgwiCNox0fJN8ZXi5pl5SFH51nC
Jtu0zo96VYCYwAXJT/5vN/gfarVxJrGkU00h7OLZ+bYi6oaAi3McZiRH1LxQmPIUQ+c8PIy0rVzW
eI9AMSaFqrYxHngDs+BYFUCgiruFsnuU07xvKQSVif2gEuFK9r5o8g+15RzUKldTfjGldeUxiP85
cqV6LTC391qIQP1cuQim+CnD9DAFlD4Arrv5dCETYa1OkWDQ9szzqa2P6rgbawC1jFf16UjKYLnM
9zMm+oWa+3bHrR32VMyXG2B81bOKEBgOEVmDk1A7J2wBWio2qtKRsx8KBCaR7e3iIGoo+7c7blRw
vKWKtQqe7LRaNk71nQ/WVl2hRlvb8axQsSng2c9q3XMBEpdzvrOtT58GA2faTVZZZ95fyeDoOYHU
NT2gP0tJbDyUVbtWXwXUVRuUQNH6l8qg2MIRuTeKm+7FX2q21NkzPwiIzsbzkrdc5te8A2o0hZBY
Sv5pYrnHoMBa7/BA3W3iVZTu9B2m45faYaVu1yu9pnDUPM++3Jnjjxodaq207Dsq5sUo8lMWd1fb
wu8SUSRm5UXGBlEhXySh90YUgFUnnz23aNt993vMx8x2j8Mzj6dGtd6RiEYvLyZRm6rNNFonZFMH
wWEBVtZqCjNUjNajugJNf8LF4i090H3t0xDgxUz8PtiNqN244SrLLBG4pNGHCJ/bhPpnt5RC3ExG
aynNHV7We1e05ykwyP3AhKMK7Yb5hbeLxuZZrTpqcKiBXdWKoMJ+nXXtOki5mrF7TKk4q9+oHhwT
DheKaD5hkzVgnHGI6goIcCz7lu0/6J1XrMYGWWCvUQbHD78tje5Qjy4hlaV+A4QAAcYi9rbd1UZ/
dJzvmGIYlfiVRvaYThUNy+a5ccXvCiNvQ+4mikNhqJProUgTShlOuGiJcOETNud0rr+JiEYUOW4M
vJS1Brg4KiKcROwohS3wG9ZbxO5AJdKNTQOtKRNMfyobSTvO1LbToNvFnoehKDp5yfiV5MajzgwW
HljX3KE22k/+ncPdCf47FDHYjPgg8PlOiyJClOol883usYNzoOrtTKPQm1WHIsD3N2G8Xpgj5Qlf
NEv1l0JenkZdIeOkldHRUCD4tc0CUQswIJRd1LVHnWy80EXMGEwPHmSumEPN5BqPVgb9no9QRu1D
MtRHD3dtAd7yqbPgbTXsPWJA2OOwPZW82qDXDhgSkl8gbbmzD/Gm0x1z1fYEghjpZ6yzfhKNrPAA
5j6h41NN5u/OQuKbBPTDJuWqMt1VQyXc55oWhOKB5VRnM0Bx8lFG/bMHiIKWsvXUt3XNQhhwoVck
mwTXr1e/FaAPtA5ITpfGzd5UBU0rrPiAPutgJ52PcAL35VFpLiyubkMMu1VZ38r8ZrTztMybrF9l
eiyWKJzRuhALgR8QiylHWS8CVoSNcZM6MDRmUe9YC6mNBXV6qWcsX7IBgpxRYekaZ9Nyw9VkdRbI
90J8FVAZ/CuhjjfRtStfm78asz+kgOaiHjELh/5P08f45bT6wkjHB+oC7LxR+ez60VVDYKGJgUhp
6jOraZC7npbIYqyGgxOkx05Pqf8EHgpTlFwjXYQ52NMEP8xTt4MG+KuLo3VOBdNo6CUzJgwHSS4r
thqxzazdHBjnqJ3XWLKmpxxYICniw6ZQBk3XQ8sOyKxQWTC6uEWxRHDEK3O7ZEcK6mlsvjKngOUT
extH3ZDS1uSs4RtEiETvCbuvzQalY1PsKYwuasdYzYarfH4EhjnWPc3N14CS1sC6FY04NTAcvep2
uGoZn4EegF9i2gSZag1Tvav6H7qgNLQp1o+le8i6FCeV7uGNnzN0k9a7bs3roNReGjozZuw9tDX+
WFU2yZ1DmiXMMIEtsUxvM2nwtQCDWmvantA/rPAlzEf+NIyLDyw9n53szzIja9q16F5MiCYQ7Ewf
SUz8AUr85dzZDtpm652A25p0H64dVpOtHEIGZVEj32KjhvCcrWl47Jyw+wxaMAKG5EwuNMz+0hxf
m8jbhh1NCYcECGDmb1nar7TReyVFYKveepl5K4vLm0cdtUOjvypi4kBn497o2ePYwCwnsjHctOZw
JL2HH+1VL6Kzn+imfwMceVPvMUoE/RD7nOfmi13gRZ4tc/knyLH103dZdY+j1nAJKdGF9kANGBMu
54vEGsCSoQepQtIfppVaJgT3TNnWZMaAX+RAsBjxePX5ODKCxlWntd0CJHG11EaLVWT+cON+x5ay
7YT1u4uN15LE0575ocZelYE01ke6XJwcI8sEYaXB4A5HdUW2XgSNXz0rOVsDHy+Vn9ygU6ZmuvxO
YO5UKR0Cc1Qp0CCJqhxAnVHQbKPW3FK+tmKKgBzBTdWxatIHv64uM9kL6t+w7A+IqwstM4ioaUjO
ZEOvwBNYzn0gxTmmIIhQxX6pzBziRqBvR9fcosp/9e12C35zocpms83g9nPyOFSRHhu2acUrZ86O
ldDOKL5XAElXVPb3WQ/FXMLaBapxz/P+UgdlvZpkRb0sOg8ckdWAHTptqY8JTI/p2gE5JT6CSGBi
hqNgH8Ll1GggBcr+SdemrMpqGUv95jA/HYwbhKh2+zaHHz/iN3ShkLTl1pN9v6Xzde61ci8DZ9fn
UHzMHhJBtVa3BtP+4G63Mcae9mt3sJOGrayrl7ZmP0a+s6M8c0okfsbgmhrzczANv/yC0GA7UjwL
4leNtkYfbq5SbpCEBIOH0UAJulCn8nYkkpOJnUray4WKMeSbi0A8q5UdYxs1fZYdGJFPtsFNSHPy
Ne7tpY+NCxorNfiY1PtAYKumb08AUI6KnxAN8E8dR1DHIAxQ+u6XVeMJnvsNmpYyFM/tMOKAby6W
8RVPFg01ojig/AgPGKiJm2LRUzC1h5bBg2CE0RERGeJyMza0/p2ivR7dwjK61cobwGKtDlkRwStq
uNVMoIpLlEbhUf25N1ibgQRCmyAlKxJ3USH+6yRVE6AmC2ncUgpTjEpgBw8Vx6Qu8I8TUgbdOLeE
sqhPT3HmBeVkA/6Cxb0gwJB/oMaBcCuT6SHeqtEGsl2CUAexQbQSBNcdbYSLoKTjU4Hnc6pSh+aQ
CBuf5iBkt3edRa+S3FK6vVxjBO1gtXjkfUBfk3I7M3Dgz4X94XJVW8ZAAOwh/wnkgYTIYMUj61n9
VKTjOmVPcTlc1c5KeEqzSer1AKFes212yFQ+6k16jNhSW4Kz0+qDGshbodsUEmxV/1A0jYhyBDXQ
Rx3bvaWySdoTeF18Z1TKGtdWv22yu7U6IqihG9jMI7VGGG1yatgsNF+8a237i59eetnvkeB5Cz9X
MRK3QohbJIqdLb0TSLCVPY0KiDxc2BQl27b/5vjkrLp8qzjfllXaVBv169QaBfHynqBE4gT58f9m
RvETJBB4R/tmETu3zBx3bapvNpZbaeS7SKdEYTUrr/49VcNzXn9bYvxter73Z0F37WgLZGXZsLQ5
U/9dEr1rUxaoMYORW2vCiaM3bfnYuweSgfQlNoLgscs/nQ5JqqaVj2wJT9kUrQQWpY3uOi+hSTmK
ad76yTHkLbJEL8uSlGLG/9kPpseZBcSCleCjNQJ1zssbjHWW9HB4gmxYgeWDU1XikXF0cnBZGyaB
nIZq9hsf2jMdRWEqX912IIHYMEl3HBFCQgA5TYEZPlDQIyNm8pKNFVM2k9m0pjo7r0MfqZPRHuSA
DFYXWkvbCS4V1RWg4tfaQFQy5ju3Ihjzj36JIClp74fRbd7iTtxj6XAphSnH3kelz18Ndll9VqAf
WqbvAF6gZlT4sXOVge2fYml+ZEinKKvBnY1nqBTwiCr6+1LEBxb8YQHBBkSAlT9qNUhz7lFr7LKA
9s1wM/ctNcYIcHjF+bqo45eel1lmg6QwMxCOpstj5MzfaR49c/bx1eFFsjk3e4MkL1ar9opNsV3O
It10dgCCMduPnF5khKlJgpqTLrnbnmmd6ly/m+19Top1gltpcIL+l0hRE7JmmbZ/lc2AV3/Wt5+9
N5SremwweQ2nyOPa2uSn1DCuhh3vowqfp6Vn2zFbBhOX+l/1/7F0VsuRK0kYfiJFiOHWzeB2m+25
URjFVGI9/X7psxcnvDszbpBKVZl//kA2be9bh7bDSojSkcCGH5BU4LFo2YOb4SvR9rvZJgiviOCO
mw2eDANuDy4haeUyIVQY5i/LkNLah2kYjDlOqE3br2ylN3/do4b++63rx8+0MOZd4STRR5GylH3d
3cCRJPdxSO6ZkD8MNtGRmXFvExJTMetcoR5jcmR2m7EgS1mZj/iGQMjlCbtxjeXKXnv2mvJqjhQW
FaMgs/W2Rod5OWoA1K3Dmrb3VcOeuTWG20UB0JG7mamSjBP69EW/G5ighDMsBPxxS3387pPux++m
+7lxyZUZkrXvmw+Icu76HjaMjctgv0xnP0X2aQzkJ0btcHCGZc2jeKEFYM7fgk3gqYAZy75steVm
JNSlGqtbI+Q5hFl0wkwBe6VkF1iQj2wfU6iR8UN0Dkl6qr3qp6HpH6Igu2koG9uuehiN7kySy7FM
NEgjWY6QPwIuH1IQW2wwVl6FHN0vp6+uDb40h7Dnoam/LMvbuAatbMTIatM1OHCmSbevW8AKQx8Q
vxGX5HhXkwV4A4gFJhIMSM8m42ikOIxiFr/SIvM+1PuzIhnTxyCGmwunx6gPsTUAi+C+4kDLWCcl
Pj1MfgDd3ATXQRKBNbMmPXjGAKtt7as5F//GiAXCKSfPJnMBctzjgAbC5KiINz6v6+JW2gblzk6y
pzKqcRqNNg22ZWqpT6Zmr+KYiFMeXaP/1Ob8bqLrFqxI6f5HIJZbsFJh9sbY9gdXCwse7KHX3HZ1
NxAlW+KCN/kkHKbJGeUI0IK7Y6HMbJScQbJ3tvDi3JZzGoalHcZX+TMTPse6tpqNVNwuO6EbU0cj
y6mZUM7mRc6aHj5jNhSb2Z+ZmDq4njTkLeyJLNgyct61BHZpmsQ9dGc9rTh4o+ch1j7N2j4ZVf/S
zhYgfW+8YbuzQE1yAIbhKy3hqpPbbYYl6ethc4MlDkyecgsm8pMbytoqDNFJmIMJ34/GBB2ZGJiq
u8X99rvnC8s3I7biAGrTaMOJDXmKMSQxvZexQlMxASJiAyPmeBCrPwK3Y6LR3smIMMZxMviWgxyj
0ZsB716XawJaFl8LX3vtXXThobkjsPbsYEWkmJA6ZnpfGAtJpO6tSb3UguNlpJr4Wf1O1ZDza/GI
42Zp7bl7oKvcueEmasGLNLO8pSglmr461tz9sDVfJvbaEuGxz0YPd0qrtpYBOB6m1W507pUXbSqr
fZWms1/gXDcamPZDrzu/NZ4Fjuc9KH26tWft3SrMN4dDX9aewb7tV90XdsYn1TQ/1HNRW9DUE8vm
V0cp83JQRLluMTm4ygoPf7cEavaT/G4DX2hF+Q6X6ViRi9ePI5OThvTuWLvt8Wboc/1rbqEs+fWz
tKSVoR+Vb2GTDBb9PcG30cfoOJrZZxBD+zAm45LjiKVqRoMQBTVP+6xLxRi/c+CnZfXeMUNtldv9
G1FR1Q420JOsXGfSKJtKhakhxBhubc6Bjxkx4Yrs5wvqhGBCOmKkeNf4sa9ezbZ+L93mmunkJPh6
CkwDwk/eroeYQfRm/lPjstNB+7L5ro5JbFvDSCVU2G1l3Z7Jwr+M4qRh32oNMtxRvl11np+o1+9r
BeECqKJiQMPwakyzpyWNn2dYUkEcPZtDB5TXWqfGyr/MSLu3jNa7T2MucuQu8bZJsS8rLMwC0QuR
50J5Msz9FwnwOII70ZEB93duVI9Vikl5NY/3JQ8HNguPXpVdoBBZqyWdrrDrm00XkTcxmeqkR5Sj
KJOxac3rrRVlPPa5WjYDGCxep5giVkxLO+1cLUSm13WB09NMVD0wcqEPb22vz2s4o8XOoNsKKXKJ
67L2vj/8TrP5z8hFb+OgOZFt38+yK6jnxq2gR0MHPgyz9jEGA0ZPi30IVUlmF38dL7WNoWB/wZ0V
erIPz1jz++diqdey9so4v5oWp4mNRR+6xmIfh9OFkfWPPoK+VN6KGO7VNPmbiqh23id6yqfwrqi7
dz/GcbmHRzmY1c+k6Vfseu5HWmna54tbDvtmsJgppdVDyq6sdBfYGRhKWdgk+8a8amiebAcrZqu9
S7tg3GBkxzbERpUvzRmHttvShNae+8ypqo1lTlcknkyOFtyzBrVP03YLPXQLaXRjOTg0WeEjHUNi
jtsu+Wx6+xay+rkPCO+g4oPQ+zAWLR1w9R6MWvyQlXDgOe663Mc1eLrNu+DU65z2VGltY55ZKKt2
nrehO2wXPX+NtP4iT0bbjWvdctaLOT90tvYsLy4PbE+zp6nyWA/D2xLBY7e0QTEaMlFUG4pk13jv
1O3FK/0tCjTeovto4H34PFKy/asw/3Yb46tCpw/rAt2C3ekvacaiAJlxsuQpgxQxsSPSv66k7cPz
ngn0uJZNsKkYk2b17RiQLUU71Jphd1OU2EKQSquTLUz5e6/l90tpr/I+OsgOqxbnR/X5xWRnRMm3
1gbcv9LbLnXW/fiawEcsKFhIAlmlNUSlOfuRd5IXNJKHcfF2My8mb1wk1Rkl2N+2L/9b0BSWPiwn
JzvL7K0jdS2AaBQBEMUZLGELbyxWlUXTnFUVNl1CDWtuFtAW9o+1xVPTtPbd3NsUwPx/vm2DDxge
KOuWW8QBUrvMDO0PHXcuwKgDSTUG/BJy52t4x30MmC+yvZRDmGECntCBFx1d8aFsYaGH0+fsI1Xh
CJUvz5cufYPZPSDbnHnfPXe/LREpTR5pzTNuVWA0iVXeCg4a5+4tDddOrhZNJl3fipdJHIKhah2l
t3mfQLpwQ/jPYQ8mwtS+ds5BErz//1PLBQlxFIJvqMH+a2//WmNC4N3SubHb1IZIpj90mMiF3MMg
h+Kc15+jmnYTtreqF+9l92XS/I8qWMDL6k1IQoLV9h+mO/8rTLQ5pWBVPv17vG4FgnCaDVwSUPA6
W2ea+hk9WiY9PVJG489eWLuh074rzNOUialzCIc5JoF7Kd5gx7zl7ItymPtw+axkOigNt1U9Yxee
PgeASpNNBKdvgV+2FcqEigjfhL46aZ33sAAV9ePpx2mCfJVTgcFG2I3kRPruwinSN1/Dwjk8SL4J
2DhGjM9Qxlc5yOrI1gNd/Y6xGXzscEW2AhKXDF+GoVvbNmQwLuQUttumWk5TVexacrInV71pevNb
sIF0FAtJwaOHHcXXpOdPXVdiLZSB4Wh5+d7VzOvK4XVwQ4Q+AfkGTbSzA9Q5OIG+xeWE46Vx+7du
sMZGhAv0k/sPvasdSyO4VpIYa0c93l7mUVYO2gZaXS4s+1cI/JR0y60X+bdqDNZ1O8WAMtNG95zn
KOlw05vehc0VtRc70DYjn2Fy8jVHvFup82T03DxIQU3HBAmjiRu7KQ54bhyzMcTxZ940BpCzzHh4
Q4/61WbIO7Tsz+Jox7E+gTYu80fTFl9DW5zBrrEHz+NP5mFIKXA8TPxNGSR3shekvfEwjPq59KaT
yXIumCTb5HT7ZbTFVpi2M/hMJutARNaF4ixlGwqTHL61A1jXrN2a3nVg8EZfcaMbMs+pspdqsTd1
721iNf5rerJKkTEwJRVZHUatTqFOQVjeDpHx3GCEwfn5LJ1WK46qRLYAZLQG8VtSGbaB9vc0Zw2h
tFKF/v1JCkwdhFhsROEh1ay93IHCmPZtUmzDud3qdfHjD+0jctjN0lsHTh8kav3GomjqTGcbRtlV
8bm8aPrt/OmhB1BPBuOTR2tQ6e9A4xQF6TU0YNcS0BEmJo9bcb80kCtC+wl61jlkR8tdRnTW8NRj
HCIoT+Nm5EtCCTIepMS1ebY0P73qEGJ8tmVjLEBpHczDweXq8LkiLOEPB4pDrqn5AVywCc3Bw06R
3Ylk6mJRqG6YffUsCX0MKiFxkjljMuRxDPaQvN5lpuXsKG1Ho4fizULrK8ZSltZ9m9OsVoy+aemc
h37Jt1XjaTdOatz1dAZpkBzTqv12FvXeUNcWSMxZqLS4SfsWpNAD5Csoa2Ssm2GTzx4ep7dpP976
ybSPeSwLwDVWMHT0Da5rR1WnJ8LyDoVfvYVOox8SqsOxDA+JnFzKPgwOhgKFvy2sZL6R+nPptY+y
Z307JWlqcwv6Nf2G9Kf4C99npsZgiUU+0WyCitdjs+6TGpkK7jIJVNWkGI5Nqg5lV+1zFT/ZNR7J
IFo6RTm6ujv2dShHVeK+6NGLhd9xYIYQVed/2MStTK2/IykVcC7FZ6pn1lWZAAEQhAx9PmZOcPX4
llmv3Unb3g/hIabpKrXpjQcSUk9G+DsD7FRW5UiaN2eBNNZKa6FcGQ+MUg7W6OPDk2E3Ay+8N97l
wUJkvDLaHJ7iAoMnMh+zABkes07dLg+eb70NdXhJo+XUkBuOLJKYD3EsZclZtbOr8vBuwiwzJdwk
SxVAis+kA3uhCnYoD83IbCGMod55SIp4nGf+Pxl6D5NvSjwqOdMkvnfIFGMG9oQG7cAxo2F6jerq
4vn5r8iPKdUPddutAeBJ7WYtjzk1BwApRhEwPacnVXhctGQjvaJbtA8eVChWQc48RS2YvWY19JZ4
2EAR3EkXZ9e4jgPvNY2xrv1kL1WEDhpNPxvY2U/FLhGI4oT+r3DKi8D3mRndyxCiTJyV3D9CrqgJ
oxcCSnZyx4cSPYeV8rlJDWArZFR5RamADDN7k+M3TrV7YYQJWpzx1PM4sgOumOSsi0Ed8L3byqLK
GpqDuXhpp+zo+t0t36ISDCXNtzK3mCC+yFM76AwyYYrH9SIJ6+KwGuJLjnmSYr+COL+S3gjuB0j5
8uoM4dEovhSlY0CGgV+aH8mk7e0abWkCWzSx8lfw3inDvROkHT8DZDMolxPOOP489qsXy5UOVaIT
3Gofmu7Gmb58G3IgqBr+hstWGnhd+Y+IKM+CB9SWvW1DdcRcFAx3/JKG3SSleDLh22qL8Rmy2Qoa
IPV8Cf1aOk55Yahrj4aXfyLs3smcCMUx1kPVni1fXlePxtsypzkSZjhlThfMn7UR7EoD0WXIuNwH
yFGt9YEgdyvnWsdryM0xFmiQBRolGef7boIjaLnx4UnWhnmSuWnLJRS2KkLYvWanj0InsGYIl1x7
nLd3Pi25UvVW5vVSIsOOIBcLO1YuKyrzjZSmhtJ/0Cve4N69j0pyYmF9CfOtjfqHLpovrgV0XhBh
3/7w2eU+DZ7a0+Ki+EWNLZF0vBOg6Kafp18YG7+AySu3nh4EbkktG3gV2p/sBarQrvWU9JCigWbG
YWEciYk/GgYIWWV+zCmQch6cHvXOfwtOyLAc1HJRBHrXiy9nIo60it4nEJiJXbENtXMIdmgyZvAl
/XbiuYmmfe0wPJ6mk5YUl6SESCs75UQ5EMT5IbarT3+JXxR17VxU2xxTZHdaMIWKkWKYRHVQyHBt
zOKr9NJzm4Rb20w2OjHYdRpDGQn3+IaDGYxHOWyNyn+2KiILws7+ySNnL1u90ZFLjYb3xmAJVHnz
bWVoVcbhxc1Q5pruV1b1hDhNz4F+J2BDZ8S4szLekp1BbpixRPj3MkukwpEKpeWAUKl543LsV+l0
Khf7Q+uLW1gIZ3eCMFEO61LH+ZmhU5nDTcvcO6RUf2iLAgAuxKW/40qQn/zi8FwEFQ9g4T76DVCC
RPi8s5HVtfUcc7nnCEUsDsRU+gtozxLXzC69DZu1XBhodX8/5AHo+1VMtJwYm49NBpAxYH1g30y8
JCRpcFR2Lxm0Omb12Gn22pRdIeymndSovso3khHQDM46yLqLoxcPsqoZm2Mp3FDTTHsWJHvK5AUr
pS27xRvgpY6v5jz+xu5ygb72iWLnsYMjZFv+gSOkGXA6ZBMOuRLSow02wK3Dc8GxcJ45IE0IZTIe
s8geaO2fBpESuONGH7pTnI4XnhCXdS7dT8nSzKipnXn5sGzh6hGADqLn2/FR/g4ekvxI4FiqYTjJ
pYoA7GWoWBnJEY33avEyvGQb5xiO7V9ZKN2U1+QPHCMjFsNTB0iIFOoPIcgQWLK7yFnPpzDB8yDU
mpiHeIGLYTMbC8UbrLLyoLcsvEzMAEj+mhEwMg4XZBYAPSaw3N5ZjKZ4YmUH+uP1VrjAU2kOALBW
xSHiNvfZjGkC/Y2BT3mrmkc5IbRWXEjIp6BINoPf1AAsh7llA6xGoGoTlAhZSbisHv+WQIwwj5Mh
JPsk9QmMQVOMRzM85Np6ldcYG0bgXOd49A6y/eqDtZc7jHflPoq885gPH6MC9OL4lGt3H2F8aw7j
CrnBo+6NxJcwPwmmi+yU0FDlB++SlDw5bG8hT8qSZ0epaUa6IPlsvt+uZWtj/fqRtpfmCAIy/zln
pA/y27JQ+SGLhB86HbKTd397sQGnPTP0gxUSKCCfHygdCYRBZ0TPHAfzfIOSwGSDhSRmee297Wc7
ppf/Qt27i3lJijuMMzLOIaY2JNTE/+TYd9ofWRMqr/Y6ex//UCtfHb1h67ZxikHQBQG1J4U+NZ7i
pXhwjfpDCvfBMo8umS9Nmm2dKSXrhVsmjZ3cSpP6OQ+6VxDiTrKug444NemAmN0QP3fB6fvAD4Nq
PeepnMzqFtuKnew2baCe5BLZo8ZEGrArK5nrax+qDlBmRmTu2DBy9A0pVaeIPlTKFCELariPu/Wr
aXWkHXirakDgyMgWmstNQMPAt6A/fNE6+6o1I4xpbPpB1sCB1XlkzBkw9pcKiIeWvC5wEZiDARuI
3EXurfCbpmDaDNJTIKmRK9DW+Na5BiYqY7GSQbpX1Vu7glXDXafaCagXZfbeuvnaCb3Pkgajiv7u
smKSRx4EvWL/qgLvIbWsW22B6MY7x4yPcOOHx8jTOtEaMJ72LQsG3sDTF/If0AcmIfUwbTyZ0tqi
Q3b2FLtnKZsb82BHwyUfY24fuzclIdl0fsmXY9lh+n1l22qAZ/6aTQAli+FGzQxvliAFWT7MnEd8
CvmrLE230iPJ5+CFStXvFfA4PQze1/emUT4pf9rpPONoCkpAfoWio0KvZ0FZhSZxly5IH2V/Y3ji
JbiN2PSJpQohx2pbp3v27Wkvk5EuJ555jG8ZWl1lJw/7I4b00OLlTWuwP9yqUXs64R4W/XWBRRbL
RqSqbWO9Wh2WIRQRrDb50DLTn8p4PfU64+5faWiF51OW8bVk3mKU+dagIq+r/iJ/DoDuWc8FeKJF
3+BSzOh6fZRuBGPa/dQquofq2NMD6F53mqv0VtiqNNLgbZhPHUlpQHKLvgBojgXD+O625aLI9o5l
GQYT2UYYFOUUXvUgezXhrPDPp7B5GXjuWiZQspj4FO5EEDYwWcE2JW89d8ZRADAeZ5Rc2U3FR1KO
fa05ShFQfseGcdAgK5gjOFKawhxN4qubvdDE99WIC2R9ILFMHrdQ79BlThdRtnUt4vxGPcoDD61Z
4WHfcktxsvpIISHfIArYzbzrAs+OX+3ZVXtwPjmQCoRLfM6y+UjJk2hifT9y9I18EzmI/FJfC8Ow
0QhZGtINFGWTPY8y+7U0OZ+6lzRp7kyqKfntwHp2HeOp8LOrCe4NBRDrRNeqz5SmmdO8VY1/NAXp
0wZNvoJvdXcwCM8ZTZYcvU6nvvVCgz6DuT/n3AgA1C6xiFoAe0iZJwchBAPobuWSCm1EPl9rUmbK
cqkY5PFOdmI+yCOaAmvqlJsNnUPLEQO0eJJ2ji1YNFayemXfodB/kFVazuWlBpnruc9y9gqztEYF
50bVRzkGd3k4XFLCNNYus0J4ksmqBAUxR8ATKB5reXpZPKwC0r+/tcD6EthMFXC1bWCznuBe9kmc
z+bXtGSfMpj052gV2IJhPS+PY/ulTRgbt1MBKYeyiVXcjv2HHouxRUIrx6x8IvkEFti55QbLo8uo
SE4Q0y+fFd4guvQwvOOMer9Iys+KhGVlI3TjRFU1dVCKpKVcsD1EDS7HacQpaZPikpgMACAGOYAx
vDR7CVk9zBG7fy1hpga7DNMhspPCXc7O3LGrcxFnZ5jwUIWHyA6uyhlw6rtf3J1sQ///J0HHgI6u
Xt6DK9NSNHle9Tsa8DdZxZ0evmF8K8KKBGv8vn1C7SWwIGujJOJnjNRV6kuOM7ASWgJp0lPyDXSc
ivz0aLnJXazNf+Te0hqfobTvJ4rBZeq+3HG66DG2L7RfOT2jrICB+oex61ODQDSLCWbS6LtzImhk
39HTSBo19er2+QeI+cWJg++/RRAP4HgaDN24W1a1IiwqHZu9GbmPiQm0ZWFJhSc7noKM7IzgV56o
RSG+k4VmBCcBX720/JhdMjcUSC1rNMRuaGN2GIzIuk85Abj8gl3KApVrr0x1D0/Is5Z7l9IRNfFW
lnjsY2HRYEAqJ6RUjNLMhbF/kV8H+8qW4s4F+sQa6ZkaamuD2peg8ILPyOZV0kTJkSV4FylOu57y
TOBoQVmkZRYwWeTY0ElWAQVkrsHzlBOTs4pxIdJZcl0U3n3MMzzIbok49vbelbxOCBSgCVGu39Ya
mbVT/Tpo+WOTKSwAE+PTmd3PzMMdrHP1b7nmslmWTnpqhxoPqa5Y0yaenCK50sASe7tsffqsJDZu
kdJ+4XYJ9mU+FG73XNbLfrTTo2F7j9iBX4I8LLZRhx/agO/XeihrMqOYRVYm8K82xseuKX+WAfIB
CrBOqGLnqdHNjZYkiQjmQahUAPSNqkAFuGmA/ZpcAjgurHz7C1vhTQPewS1cUX9PeHQJYVDqZxal
1D+zCGwczutLhcBIkPtEzQENj3ECL8ZjY4tvDeaS7XZsCD2tdf+r6EMcQnyaPJVjdZbvlnS5T8Zs
XkWhcWvDHtB4bOQMUTnK/6zC/gg+lzZvTMNf18P4HBlwgyk5NlPpnATHluIeSvYFud9VT3ykw269
Fgl9zf2SL9AsBRYRyU4qIp443E32/tjdBsMMK8/HXIGxJ5t45ZhbTF5WVAzyrerFBmmU/qBZk67H
f+FKJlbSiDFikTVOASp4tmu8hIV59Ek+64B+ZAZjNubWq1+FWSjDJ/o4mTTgybw2cvdP5xJ8127+
4n+ggPttfPMqLyZMXrtt99IXyNeFt334U/2nM2RljjBsVe5k8TsWNz3hsJgoZbJmQEMarIdl/Fvq
MoSq8TTivKECpr6St275JnI2yN0Lg3ilj8Oq9L7nKtwhjd/KzeV00Sf3ihLfRxHf/cgdpouBoEc2
I6o/1yW+GhXCwFCt8vK9jIKamedAdrW8s6n0k2M02AnIBS7V2nhfM9iQ8ojTMkgYXDJ1ZUdL+LwJ
PmoRxBc7nu5S1Md5PTNAEQEcN2dwF4TdeMZljMTjalsSMKyr/jS1bvd3OXm9nr1Fvo/ddo/yHbva
+QmtinhTQraiJjlHuKfd+GP5jDf1tY7Dn8nnehESAwdcDe0exCpGZJA1pPFYp9ivv6LcpPNJi+Pk
azpZtBUUH/tBOlSvic51YpLTmMzrqETM3M+nGijPtYePIgTornALyRZMQlT6gLP5Tx5rhPoMOCe1
AbEnbaGPN06VnWYIcuRU3yYLWKcHVQZ3wsCPNwjN70d3ebSS7yTCoXE4me6Lw3krIkh8TuFqwSxE
osM2ayNt9cNlr5ruXi69prdrKA8kKHPR+3/+WJwcTBpkzCWYBkdKFJYYPI1/M7rCGZ4cfFP8xgGN
1Z5kqcu6oxSq1YBJKfWzmvxrR8tQ+CThiBI7raNnuSDytiEwZcAZw+vaIxo5p2ZczBRpsfGJ5wbm
3b3mTA9Ts9zKEfY3+/T+UcaxhxRBeZbzvQPBl7sm+w8DgMNAFNVgYi0IXsjkgx6JNSdrEpRBQZnk
XJZdaDKTBxzLDmBL0CwD0bYaZPspZHrzGB0sulnDUMcEtkrY4BouA81yns6WNZF2xsux4Tw2uUbk
PGpcftsE5KiozikCWZidgcU75qaDk8ojmiYhXqlIsiAfKRqwKl4OBC7d8GHgJsvqjUwfpx2kCAU5
kMN5iCJICVhbMTO8s2CeG8mH5eW3qnI/Ot2+EvtN4eW9Zyl3iyvB4bttdfp8KgKjay/pzDiiHI4G
Z4BMI6pJQYoG58pkNt7Npz7V0jUpxsWmnzq0EANqFFwo71Ew7Kqx/zf7+d3o0IRRU8dJ/91Q1gRh
aq1dxp9iN7X0MU3+mD9LPSx3KAw9GJDZqyg9mYMC3mN+2mBfReDxiMFEPt4Dk99hVkn9lNnPcQMw
pqXvhE/92oOA/fOyI5ztbiLHmI6f7IukyP/1dUl7vTwl0JdZPM7jMPgXdwxfXUg1E8MyO5zuB8Wu
z51hA4kgl7fMDEAE54S7ZLRA1uOL0SdvkDG6JWq4ONaH07fvnhSh7NhLTfE1gxLHE65sXoTI04+M
cdWkmGzM1rOl4n9F70Ek9VD12vVzn7M4faE61VdXi66+xULURX7FSp84QyJP+9YghQSJgY5Pyy/4
q52wV2I/iIKbVLGtZlq0tRBV7OU6BBn06io1CTUbOdUxggpxPW056LA738YZwBymJwHEsAStFUhI
ICg6kqa3NKs/KbjAYsJ6D0PkOGNWZDGE8YJ5ReQo2VVskEB8Ybqpl/qjNFKk0G61m8ri3NIm2q2W
wPJMHqtweGBaTs3e7LGs+hXP77Qwl53oraBGTjfiO6Pr1bNyWDELpXSRh/eqJDdS9w1SBuIiowqO
X6cS2/e4EMuRofyKBvMrSXmEnExZPK7d1a1nSLdIjoYUBAAbOZ5sJOD4Sn67kHsxaMX6h8lcuVE+
TS0MiumG+JxdxrEu9qZlmr57sw/h8FcfmKgFCvskVy8T7lixloeTjNpjMuKPnGjFK0RQNKvzJseb
lu+xXrhCLbuFCHjnSe1bHsg2yt7wNN+2i7ozPPuqgy1Gln92OEIRDbG4/O6zmJ2dHCSB5fzUfYE1
meo5IHBCQjZape5mbPNjwl1m0riaIYfVDFgbF3BPM3pO/KR77oXbBcjeBwbUlOJMBPjrtCC4CRXy
dEtAEj2FOobvTxjCQnbn4GQuPqSD5KFvh8ciI997KRuufaG/jt3yNGQ9LTw78thiNMhUJ18pl1bH
p8aAYPoEcKFImp5DPHIp6GyxpQSnjgSSOjNROAYp5PvMQh9VHJ08S9ZRNT7IdfKj5mS1wztU78dM
Nfd6nWFqBBrWQzxpc+yr8JQYlvknzL03hoYHPGWuDlQ7W1VvfU+GItcrqNsrFpev00i0s1XFO0tH
nUvw+1p1bKlGzdwWMuF+1nm+PAo3HE7IFA4wsteS+c4eSvAySLAtKJfrNfvGeLVLeFTc3UPYBO8+
B304RPEmB4LD/+aUjyCBmHt1kKEhLxxm7qTYIEROsp1M/VbpztXHcypHrtz72clHQBo3ZGU5BIwR
hd5f2pB5Toabud9iC42G3wEDnZrmyUMsKhaABtaXdCvzqis7ePragypRkk3dqGHuNHM8tMUFV37I
auWZ9nJfwB3Tu2C/IAEk4vvNdehH56gFKtd+7aS61KUPjKcQvsXVvY1kAN5Xdjbr5j1zfKRAvGcV
m/cVVbWbE+UaYq1Zp/q/RjEplvvI0V4h9yh+or501vLXFQ6HN2GTZP+tUuVgQSrucEmQxlBMqNEz
nlBm4sOHk2SvgWdjnoRJce508K+9Ahpp9x5llBbKehxhDWf0xioYAy5qvQNyf8Jb+lOzYbsZtYGR
anHsEUTE/nzSovk49e0OFfRHTQ5KDQo7mJPGVNPDKAg3xoCxoY9Z1GQhO9Ab/+D39p0qzZUzGAkg
C2Jno8OWqfxnBOHjFKI1shzcciD2ZT0VsHaWbXtmlpQtHKyFf2170tKrfOdTURD+/aYCHQWId4pr
uIJDEzxMffTj0gpgJgoXAwZAXDHVQlKH8U7hMaGJePIyvGhKGdrG8PjnH0dh6ZEjplcZEiMOYZxe
6L2Ksb/RSIJ8IEyPw8XIeOCr6sP2ozM+e/9S2kOWLAoNZqhUHvNrhb/OECSHtAUPpZs96uI34tRQ
upGil2CRPQMkNau1UU3PJpuHlGoVqiE5NBN0UHKmMtLXRucxpSgt1EM3xF/lAD1swcwhTLu3GR1N
1OTH2u72iTUfJq08TYE6xnmyGRiR4uXhc0IR5clIq0FHNEBV7g8j8ARCdvHScHJY7oz6m48Q65TY
dE6eZr0OU3pH9vdmzsO/jxprEBCAPsRlrVAw6qtPefb1OPoU4T8VTcBviw+Bn0d7LYRoSASBuAo4
WF90s7ZWfbpNZlJCkDUNmctFwPJsKTbi4aua8cnQq6uf+ztzXvY9AlKHEsLoiAkBF0cCUqGHzWyU
UblxJ/u9rx6yoD4s/ItphMrZYhGSoIByKHEFfG44zlU1ngGrA8Og5uJ3ZFqK8vrqBh2KwvZcyBxZ
9Py2Lf4KDlhPHN9ZVY97bXYqk+TN73qySR4MI98UjVpxkQY3PsrkMRqHLz6aRG7wwxI3Xv6UijBm
LjozSkGNKcYVK1lWPqCdtywXrAYfNR+UrmvpQvU/AplJ+Vco8AksnrrB2Qa4H8S2DglZ9pWfysEL
rkt/jMBBO/KTj/26d38FYHDZl/5s//FFq0f9txppgPLmEQs1uMzoQebCe5BlxnyH2rTmAvBjJsrD
t4tTir1FzPUSqwjbO4n9oDiKYHX2hvmMy1aA7P97LKHQ866682TbWNcy07nxEmwipxqTCndTMj6C
O/hvRPbV0OElKK1gze05K1duJGYn0Y94YDDqOpgQeGSJLeh2uw7PGg4CkIzNALz8d+lhLtCzxNg0
QVO81+gzZy0kWR5CPJ4Imq5vxXKISyyvIotx8ogIZfqAcxg0r4VjZWacRENgXgxA4GXpnlPaJC6b
1TIspBuFdrrmJmquf61G9Rx4DE2zZRNgI1EN49NiGCcPj3VMHYbA/UHIf+b2bGVoEvHp2hQSS2ON
N5LxjI+E3umrqTB+HLe5Fb99sVmSx0DMehP2g8mZT5y+n/I6BTuMwZxGvilWPqeFQmqZnN82QIsb
pgebSadsvGkSP3mqB7S4oHqhlO0xH6j02wmKWlZPT+K2ZxTzvYkcWd7LYiQug8+LF7yXwLXAE6iC
4MT5b3o/HCpj3Iv7RZQ/lGW5lme1M6ajuACl+EW6+Elyu8X5pYZWFNrqvo27DRcQBLOl9AuuKQ4r
DQ4cXjY/ti0iZnkasym5dwhDLe10K/4efw8r3w4f9nvQ4HsS1HaJNx94NOaYSmiMW3gQI6FYyVfK
FEuO4aZiu8LYCAIjxLtyj4HB2oRjLcoKu75v4uwVFPNvaYxod3zTPEgsFQAifjbGZuS8wFlDw1Qp
zeeLuHXU1q2D9B3pNG9AHCaNQU95AyZ0bcCYcQLeyCWyORDEZUW212YyPqmlwIeIQu/gayGnkN/R
kU5B5XFv0TD+S7BQEys3o2527jie4E4Log5kEdNuYcPMluVE8Qsqok2LmMLro5Ws7pTjSjiiYkUp
zipymcvS3fzdu/9xdma9jSNZ2v4rjboe9pDBfTDVF5JtLba87zeE7bS57zt//fdEVs8gk2NJH6rR
QMHpTJGK5cSJc94FdSXEBrGxDnYT4UIOewxbX8rHyk2uDO1lSdFXapXEDb6Nlvom4lcD9nuQpZdS
G10mJlKfSGoCq6hWliylVsSXKVsbTf0zAtnCdojXmr8LS5uqjcTCK9xO6zuqxZEynFiedymYN3kS
ybeV48/FVY5WRacnRINyyuvTUn1MpL1fB5PNhTYRt7SNAPFYqngqKM/rMOOktKoBJTvB4jgbbWTT
rBUNlZQSamZYXPE8KH/ehYLBssUkybim4fRpuNCvQgpvRZo8Tr6xkwscftYm5PWSvjrL/Xqt4sCq
OMyK7+/s2Nr5Zn2Cwd1T7+A00EGLE9hfP1t1f1/HyqIV9Rs1BiLoZZBWsiMWcnA4IOJlxUAuvz6N
72zLWVW4y3M3QRnNYxGaBnaMYfTAa124nv2VxMGZnE6EqjdSesgW7UPQpxRoe2k8duaRC8odExn4
GBvIt5QxHGmpe4VoCyatNxTdqOuBadWfhlZhNEwMDMWVS+dFxIVEXXU001jaHHuBnV4Ao38o6i9Q
iW+VJ6J1WkdbOSSNxiIyK+exBUVQ9cCevQ7cDGXZgBtnH1T0apueOlCIQmnr+miDacVZ3DV82zpZ
j9AOXYE5kJIRrdvuSmj1z2Q5jEqP2t5wk/XFpnO5GjfhlczQog7T4xD/cc9I8FgJtrgfn7Y0YOnK
g1xDp9mgqj4gpYRpF1A66W8A3pVLWsTanPT4s8GCj94Wkgv6yrL8GwfNM912f/SDulYa+4a5GSIA
wXp8qntip/egahsaMJzT8YUmlNc+x4jZ0NCZx2cNzDp+MpW51jvjFm25q7b1UVDKwneRYRE2uMaF
yjj1hXJtdiIjaEL513ediDeDM75msbbFcPvMQmQzQjxK/l3dabelpKbL2iTuIWLIr/JcBHTBo00/
os7fhmzhhgtImdVr3e7WJlJX8rBqDbyjjEgEHMEKMHuIU00GiKCvpVX2EgMBIpF9QUcYsBWaaUMb
neZhUC+IbATc6ykPUQJykFmpv+Tppiu11Pjf5FCyI5+TtVTU0ypG4YD4UEXJtRIBa0Pi1MyCzaT1
+enUtrAyS4D8HOpUVx+k7r3VlQ9p1TwLxJVGYNUgGu6J1e84am2tChZT6IOlMPAeCGP0DMincrSb
7RoLFtivUptW/kvZPKwQykQfnG49rjfeZK3LyYANVYNnwX5h4REKiti/EEF5k5Hlq+jpDY2NzokD
51jFaCbrkougDF6HPl7LLNRHmrlBbElXaEdH/TohCquMAi2YXejLSlKFHaMyAJmImuYx8N2Xqcou
py64MK1+3evxmfRynByYoqnOIyUF1redhe/rJ/BWKdjLewaeGBP8y9hAVmB4wPYP+r4C35kn1cgF
Zpa5DlMudUhh1z4Ib/YyXZOdFFaLiFoNJp9LqUVfQvIVvXcJpuOU2t11WGNsEcRcr/TK3+XmVGM5
7p8YKlmtLkqqoCPQQNBT3OlP1Im+aQGRhtyvLbRTk8Pdg+hT4uYa6IO3agqtuA5tPzxB+hcSfqid
Ocj6chG6dcL+vnR6+G36CQ54gJ7RVk6S/ClgdkaSE04bpFIw8IiQ3NAnf+chJwydF1ElBJrvnSRa
m/ihUHQBhgYOPENCPkXtn9Y7mRTeDqOa8K5ufiodQKlK3cj/cndx/5p8tbmZ0KcqWHSx8NDkCf0z
gCy7PIYXmVYJhL0EWjvUtrVSOmeJ5Z8bZfcuFa198gRU7jkAvRWwA6QlgxsLF3ibh2SYdGMihFyU
56oYqiQnAeZHNQFFGveYhUPrB2cxpR++6BQ+12azMjX/puJSM/lSPzgBAz2g457r0adwnfd4wgaB
KYEq5ExYyMBgXqjhRHxtxwfNtLmq8Xqq0T9TSsjgH3SPoxXAG9OQnCgozsdW9GoZ+bUaFAsoracF
OIYRqRQ31j+sOrlDLpv9EKkBpROyMA0EIZ4DxUpFT2ap1rLypJTxmVZ+DkDqXSGxThwR0qvMTSnN
WERR36y20LR3ptsio9pNL8LV7lQtQhFXOc+L6VFwwGABsnMzF+MncMIeMgwFFoTC6m50G6X0mDVM
QzzgZhV9Okgg0Fcx7UWRmWuZNGiOqS6Fqm2R1noDKU2LQG8pvXVrCmpbpF7WVjVcmNimVKz/oVZu
ooST1QteejxC2ZUUJKi30GVEWydWtjZnl5K/I4FHcbu3iKy0131XnPo9PJYKaJYbDlhZjOatpdZv
IwJhLuNMd/aiKDA3MtKSeDFeDTE2TjGv0xXdmrFBUwDQZhSKXTI2F33JVRpa32tYVAK1w/wanuyF
UesIOHbXiZUPC7fQIbn0yybVWspYA+zvQN9qNi3cFrvRhebQ/3WsBna0z2WbAfIwgw4C/zzjUjhK
hVESo5GrFziZlabakLGkkJS/UWoNYoJW+SeK75/rfrPJ8FCy4Qmd6roBhtCsWzof4stAY32Vqtku
ryO0y2ySScONN43EOUiVKsUGGpEBEdKRMpq6574fPxXRIodF+p2y4HuP1pdil3dAnnGYTaEjNhPk
NmsMMJC1sgtuv59VMSKulX0lY/s80AiPiYydh+GUUJuFTXrls2506W/AWWAhZy6DrdBA4csaodpq
z4P/JMc+c9RXpQLMhwFOnSMJ15PDyX2nFYjjSBvjUvfOJzTvdewFCrTwswD1D2kMbJXumwMPZen0
/rVcaGiejARicLLVyA7InJKrAB9Vg7EvMa9h3d4KFf3GKtg6cFlVoPW6qz4blfqYGzTEEg01QT/J
FolVrlyDIhPf6cvpPQ9U75fMWwExXlcJONXKNSiN6/2tJ4ylCXB/gSTmqoyjba05S6lbOJZUYFDb
Z3QyOCKaVT3Dx8UUqT2xqSWgbbxI6cqEabDFSmmNdOmdXGUdOkuG9B6I45u4Uv2TSnHftZH46Tq7
nMxdrl7pitYL984M9Ocqwkg3b8WDtJPu1GZlceCxj1Z1h52w0fwMle2gX2K+uW0H5Ybj4rRW/Cv5
XyQxoCV54l7L0UNIhPHkhc4OwYQY2T40SmgJnCV2c5U6yl1nK6vaUE6iTLuyHBg1VrtSqvg80duz
vKNQRqnpK0cx1e64zynixRrUB3+wr4fSmSjn0+Gjnsstszqze7KQpOxuw87/AJbDBR6X4Zr1KdCR
snGVzetkpY59sayk8l3RhJ8RSskmXwF1MbBnXQn6d2jPhFm/oazXc5F2lEVVqSOlFlosWP9IQyvX
dk9TOM7kBv5FAn5LaCUBG/4eWYz3ht0vfbX6HqksmjFB8SjfqehCNtiYLJzKosaaUy1NC1y1LDZ3
1ng3noXmYEd9BtNXuIY/QNDTOpuGce2r3QVSw/5S5Giw6IMDoCcT95PZ35k+awyYrRE+16X64OGG
1g7FVUmbbJP6PmRSSl4qUkyQ7HBDAw6WoqKhp5SvEDrRE5AnPUBdrkwjH81e/cBBHPciruMthQqr
onfSadZj3UBF6jQfOD70lVE6W5UYleA2dd7G3QoMHBIIOpcqKeg26vl5aSKuxbCOfgDoJOyeAr/Z
jp11Jz8pkmbEKPreh5xvcNWKNaiPa9+lYQnlbg3v/hFPHX+hjdYL1PUWtqp7pRVcDbv0I8bjhbqC
py51SHZlLC8wWnSbZ8ZnF/eIhAMN6lxqjEPxowrofLnFgNyISwzumXhVVPcgFvyF6/ug0ZD301nY
hKyta9t3wTh+oY70kQyoldhJtSnIXfqueMF56zysEC3IwwmiVLsdcS2mHuqTtpUGSo5jv/X99DWc
svOGZ+mNswwUWK2GB7yDI3wjd2FBnoWTGiBrE6VbHduKSLdeDdN59Wx9W3txDSKzTNFC/jku5O4j
DWkvNqB9OiBVJtW/9ULu51Fw4RrVi1dANQYmBiGZzoldKadA+F2uwRSi+gHyo1Q61wwd2xK3vR0a
QYecDDKyQAMYefsw5qDPzFR/GR0Kd/hhywSqUWAmy1VeVI2Eg2cXbl6/e13zQ+2oEsNeVRdVZ991
MZ1jv19VOnFIF8GzN2SbyrV6rgjttjVtZxlCHVmYrvgQCpV4YQX16ZQ6G8Csz9KHHRu4bRXG97hE
3peeOE8GEKuyfKU39llAL4dubMBFrVh1KKYGViTOUgx6Im4QCBmG0Mkwc/MkIg9erE8ONfX+CyKO
bHNMn7pqJzrzPhbFRut0YH5e+Q66P5YeyuB5EEH0KypNDEMep29hGt4aRe6duiZ2UuDcN1j5gF/A
NkiviBqymmqXAXw3BrOHH+CL+jkn8C2UIXjM/e5BTaebSlVORepd/0esFk019pa3Mjq4TGZATVYg
2o2sEhZL03M41bch1p1jmiHq0K91CJAdt0Fft7j0FaeyX1Dq4wWxDzWZYz7GqvR1/c6JdWaULFoW
i2Ya8Vqx012qj9ZKGDpkRufSK8DFkiHYxbDNyD4TgbeEovewWpDlpSSBwnlxIoMTt7kXJdSiZdWC
OMPUcRECGkPkLz7pYGIuertDpMTxX7mAJqy+YetmmU5D7s1MzGfpNg7NiWVR9sSqMMQuCmcobYDT
7eQWYEizc5eKCaRqGghslGMiXA/gk0W0F6fnTIOJr3vbqcRePIoQUQ+cF6STk/MyE4haZDETEN0G
CMXpDjaaUbju845Oarq2vOJJHc2vpJC3TdBnRLNso1FiymKX4lDjP7tN8VRm2U3X1ZTb15Y5vVU5
FFRpl64L1ITJmvnBoTGRn2Bfugs7nOsr58MI+EO5aTw/vDSq+iLJKUJa49opqbxPanvSmeaz3iPi
a4jm1TaVVy7P6BuP9COzMLqrzP6K2xMrJPEfpJNomtBgNqv23lWR8zWLc/BYwEpC90ecd6f0Ks58
8r9Re1OU7IhV7x6zYXW2OuLCHgyaaMrKpPwKY3k8CdBBQuZSf/jjH//5r//+GP7L/8yv/1po/6DW
cA0wtKn//GPfA2Y+2r6gB+4UPMDKOy6wngKBbArfcyuxjllaS+/q71b47BHcGcJJVYZ4rYWNrKs1
LzYuHVNlLQ1JedaTd7UCwGDHxbI1wjtAaxeN6eQbFvS7GnOXUrJd0KkxIljKl2lMYBpCBR8Dtr9r
Zh8TuCpESN/b3OXG5FaIrTgkV/U2M6unQMuvAjOhKq+Vj2rLERInzVWmUmnkmlUs0sZ8CNMRc+WJ
0zJdKi1llMZ2TqKkPGn67mHy6yffDK71lPZHZrqgA838xq51SJlIwBsOXsKYPNioKDSUjyE5jb35
agzOm5PQ9aqKx4CKrR33207493mOxa99503RVYXbxtKx9PsgtTZFArZDgawp1xy3CDpVwQh7HJ/P
w9Ns7LOVlvP/8QYK32cxaP/RQ1wy8TAN13RO1NPU0588vX+djGYXsRPUhHJzkuZYlNmwVSJ6pIuo
zE3OPgf0AiWZBgPoUh8ovZfhpZLrkDWRlHWaiyrpP/XWggcLc6y0eyYXXT+/bn0w8zl6J+BTF7bd
PBqV+2CH5l1rpzdK234IfH0m9OO0HhamZblf8GQeRao3JI71RUxBAZXOTxo6uOvUt5nm/Ki4W+Ih
wu4/PCh7bMPV2ZhwK8R9oU8VWnjRIlPTCOxFyTUacXU0li8zTHWXTueuDj9tzwyoM2v3KjWrKgep
v7LsBAeN6qQ3KWUFY3vuNuXp33vG3NR9sDK3svlG0tWhAzkquzzoBUM18I9sZ21PxBCz72FYcC4j
SlbrRuseQsu5qxFatt0nWQQcx2eQEKK6wjQuzgJKM+hM0R/Xqiskzw9/RyGN1r+LJ7Mvmeme2puq
Gq+9ot7RVls6+vhjcIF2qZ5Ah5mdnzfLSG/R6c0TxOY9mTCwuSzu0HnH1bHHFdYY0vs4mYC5ewCp
AXWfDI59xMNd27OyhPh9t5k0bNMRcPOqoIMruQuJWayiEL6WZAzRAssRKoCCA8LQa9rtFBdbu0IF
GRhrQ31VYvbRT1lIgfnDg6bJwflu0LTf3yhOvcHQ0L9YjX5/aUhXLkCBMrUZtXbn6PR5QDZAAgKG
T0+MHyRR6PCzxb4VIyfyl9gzdUPbx0pvr0JE51xEO7A1o9MLCtn2jXsJ8MWKiWoC4HbJDGNQ8CuQ
QwMWO4fzIOkMciArqOa8me3e1iZ1X6g0kgGH9+fh99w3a5pM0X55T2ztES93G3vlVbcC6o3RvQg4
j8N4roG75I1Jqihc/4Ql5zpZCZWQXJIrPCjKOsEtORKY9s3Wzzf85U3KuvGxQcXiVkcXfiEbYGEW
w1lPKPGg2UMBR3abi8y/7mhQpEaxCd1trjQXh0diT06qzbKOXCv7XNdCZQXY7qR3FQSIaDDjnM3s
cHyGKJ5yLT78rL3fdZYeRIWLvwxo4pUKVIKftmZHPlpf1tZXlHpnVWddsCK5NdISTOwzSZI9/OQ9
AflngPtlkIsYmI8VxvgIYw4gsaMBJE0VJ7IKm47Dj5AD9s2u02axUsGQtk5D4nGl4umJQayaNlcd
6iPSQY8NeeR037PBfg7tL99Ew5xFq8pCwYugPoNq3tfmbR8bRz5935eYBbNimNTeKhvGCc8DOhrc
G4uJu6hK0aQarUvH9I6cLfvW3SxIhVlhVuDFFfqz0c7GO6Zv4q0vuq80GNdG7QECtNxtT0/+8PTs
e94sMIF+zdA6kkcyUKHQGc9ipEEjKj+joDUpHWTGPnhqaf78vSX38xL4y0QFuPQEvsMDS5ZY66OQ
JXs7A/edGIrOkYfsWQ2qPJR+eYguFCy8JlYDjRiuh0N0lqKWkUqJ3sPDtmfjqLMFkVleZfkyPKDa
CtStXLWo+hXmuMq15O3wI+QG+WbjqLOVYCsYN0wWQaGhlkBfU5IGXfPIYbjvw2fTHid9hHSA562k
6YZFb7tJiah/58WFOztD2mDSyrq04ZxU6rlT4aXbpqZyZL1+P7P0kX6fWZpsirDwWFw5Pvgt3IiQ
1lkLjGIOv/v38ypcGQB+WThKobdxNTIuGRIU+L5Ysuk2XpoTrQVNgTd++DHfxxPhysf/8hi77h1O
l8lbjRW6HY317OX9hsr6bqDfBrnlWM4jvs/ChCuH8ZcHedmIc0hIm7BP+63Wg+fGBsPw7RLQS/cs
/ORR1ZKVHWmveajeSG81iVYZLM/5SSsPpU3INKH1qyHnpeE1mwz+WRbm6CFDc6KH2C97s4F4jTRp
7pb3KI98FI170dXdkdW0b8Jn5wcw8UD4keatagsuYKwiVxOMN5bZXh2eCiH30//dZ8Kd59IDOOHW
GJkLBZRqqj1I2mzfl8FJMukeFgn6pzRPcDAW6QOA63kOzQ5I6BfCXsuhsLcqCtWRVoG1cO1FNMHH
kn6C+sClSqc4cvg1962YWcBJikQZS4XWtJlCOgKpQ4WnL86arPzsHfQDUtc+cgJ9Hxrod/6+ZEpV
d4wg6bxVqNEU1IPovQuNv7l7Z2EHBE816Qh0QmSJLrrCuhWBArg5OpK+7lntzizyOACAoW9jsoVy
GUoPKtlakZx6WGNw4DzEHAGjqj8enpA969KZBSLPSky1bpmQMkd9uKqXdR/epGZ/JOMQ3x/MwplF
olALaGr0lrtCHgqatoCB2o42dOWpX0qXqRbGoh2mlJixX+Ae/+gkw20lJQcKoewaxL5TyRGsqxQt
s6Spl1lqPkuqdI7uuyPsna646ZkJ7n+QOLg+1tEXkGw36eLVd5eKUx/ZYXsWlDMLdoGqdjmSZu5q
cv0zDwu3HGOhvzcJs/CWtRivmqPirixEy/283diy+Bpj4XTknNyz7Rz5nX6Jn1ZrVbTXfOInjVNQ
NSOAEJq2mHKEy4RaPjqiX4e/yp6rF1Zvvz9qjMYwKAYm3HCyFyMer7K4hm0WXCA52S9tLXkKw1o/
s3964EJcQCk8pDNfX0snrQhYThrZiN8FwamJU0DT6HeHX2zfEMwiT+MjHxSUjPE40BoGLS7VXC38
SyXvUJrMHn7MvlUyCzu+3ZhmktruipDwqunatYshz+GPlgvtmwjvzKLOUBpKjnEXyc5U39hhdFmq
9nPUBT8g2B6ZvT3RwJ5FnlhR0x5lCbyFnPSxjzXaswgT1QOwu8PfwdgTD+xZvNFCLS/CgV0kAgQf
dXvT4/lnaFJ/Cy1WKaJGz9gB0DQNzmlUQcZ3SvVpUsorW6UfPjZrtVK+MpRJoiLO8YwZq4VNPVap
rJvCb68QnIZETMaGOhW3G6jFlJNwvYMpChM37KEFJBn0j0mcmzUdMStOcW+J33JI7mmMLTBGcnEo
TqfaX3VJFBKgTMlvVcgW8AMoyBro7+ONKtUApfvV4XHZNyyzMNmPRuW1oU4EIG7p5XCXQZ5H8qi4
Eql9M3I0K50G1t17Pfy8fRM9C2beEPktOb+7koYqqjCugKw/NbbiHwk4e9aqPYtoMPEKDR1O5PjB
VRdwRkvT/Sy05sEvmyM7bU+5QdizoGYj8iB8Edi47DabIrOvJLVXwKfLsQWRtG7JPqcHQc0nuZfp
3QhXVTHqIzn2viGcBTrVrwcoIZoN0xCWDBqJUa5vpkQ7Unnc9/GzeNUOfoVXymivIif5aNAYkTpw
UmT/8ALYO3qzQNW4LrKzhYDvH4hLNONczGHZMZLQIk24BhAk8EqleA9bLtKQhiuSczfAIYK295F3
kN/lm4hmzyJaWDl2gYYOhLcIlZ2MKj4Ic/VF6ujVA8oFPe40dVAgB9FpMOGdK9GlEiQkNodfYE+i
Zc3CXQIqbFBKGrXSyqq2IBELw11nYAEtYQ4cwAY+TvZwLCXds8mtWewDr1RVTTRYq5pLh5SApXws
vS/saRPAsapuB614PvzN9hxD1iyexK0IjBYnFmBlzwir0Bo3Tg5/8p6ivbBmoUMUGQjcglMtiOI1
MLOt1DjFxCiDrQjAVyOmxEl2NYB+SOj4hiOeVFVhP0kB0JShTdDHF3Ztb7hga4usbZl0DOAR3RJH
1vaerWPNgk9rB8KojdBcYUgPE0L9irBX8d3pSE67b2xncQfn9TpRcs1EPZFpKwfvTnHh5h8e3n37
0pqFFbBmHOdQy1YVQs9joG3llwDbuQaNhgwqtkIB2Mxo0Dcu2Oqxx3WAHvKJgWzDkW25J1OyZpFn
CkSuIh1jrqy2SuAsGCcFU1fg1TZBII/04cg1Z980zSJQFptK2hTCXIUdZrd51rIYILPXdnPki+yb
qFl4EeCoIuq2iKmhJOWSJEgDzcPTtOfdzVnkyCphNBrqUCvUmHbSyk6PcISL4nQ4sg72TII5ixVh
HoGWrRV7NbX+O7Q3dCOw08Bd0Wf2g0G5Pvw9tD0HtTkLFMWkTFEMV35laFa8NitgE/SQLo0UIWRA
p3TYAEDqWKV5Hk44gYnsgzrUr53foztIlV1qEGnluHMnhMoPv9OeaTNnAcbpi8jxzYZXUuMnt6Bd
nXbTkTW377NnoQGxvc7DXNxZqfi8IcT8VsC0Pvza+0ZSPvKXO5bbgOINcw/3BjLGsqlAOYj8vtPd
28BN7g4/Y9+ymwWHREn91s3oRmZQ09IEEUd5f9Zz60hOtW94Zls/tWN7VC1yGod6iXBwgQE3dWRa
f7ZMvzntzdl+LzBQ99FQhtYPmAtsobQtREBlhMiM+lJsWYj3mh2ravzCFGgAkQ0toUCBYOQqkDjm
U2yXmz6BD2mr58HgXrqTdttZ1taRvoIKXvNHZnLfKMzihgnVtW8SNnfDBatDoFx1q6fDE7hnkfy8
Fv2ySKrMdqY04qO5jz9Ira9RjgE8VANCy+FH7Gnro9v4+0IM/DhD2Z5nTLEK3T5fp9SxT4Mo/Jqq
clj2WfMyaFW3hP6KJAoeoAgs6kAcBcq9qHd0JwBCypPDL7NnwRqz8OJ1sDDojrCXuQ4TK06SwL40
kVs8/PGanJJv1tRPkMwv4zk4RYNE+8DnZ2Aj5f0ME3KOymGhlSiz26Z6PaEVm6ldvIyN8Ujqv28W
Z1GkBIbdT13trPxSP/UdHS43gLneWGVJ9uPwNzP2LMKff/7LNwtVReSlGN2ViXwBnbsVNH1gRlFD
uw6hZlN6UeF7YYRwH4o6O82maqsrMFikg5buJteei6x9Wz1jLfuG1jNQKQWPsvijlC6ICowLNL3A
PY0OBsFZsI1a3Crj8jrVxVdQa7ecCz2KYc7LkCCBjwIGUKPhTLTiGTr9ZdbBSOH2C2v90y7UEhog
ltdacdNHKLt26erwKMgl+930zuKdnegFlAvkU6KBXiUCCJAJswunBMBdxngVZS860MXDz9p3FBqz
4Ge1rYOPBqI0DDB0PLO6btv6UsB+bqf6hO7YlasiUjMNNY18+k1IYXRL/BSeKA9kkuKcZcnaCvNj
6cu+VTaLl3pkBalmu/4auvuZ1YcvGoPtJsMJwkNvh7/zvkfMIl3eKm7rawHkHdfF8UsJd3hDnPm5
VJ6KTg8/Y89C1mep0pimZgEy1l/ja1zj31NeF0WzPvzZe9aHPgt1JfLFHFiYPGODUC0E+EGNUokW
YUEXw5K39A4GjYiPnGB7RkufBbPBnEbw65G/9irttPQUJgYBOWCa56GOr/fhr7TvIfLPf9n3ruvw
YXaNhJeGgWXaPSau1MtAxinOjSNHhHzhb7aVPotfGdjEpk9ihk0DIevqaCh6tr9UkW5ejB40Lii0
h7/NT8TNd4+Sq+KXr4P75gD2nSaSsP37ogvOfDR1/BDZQaUXaw9t2Q5lf/pCt3BALumRYUkUoUql
aONJFxawyLBUhqcR5MiQcClBp1IzN0dezpJb6bu3m8WXGmXnvEzjYO15w1Ux9o9qQcDNIXen+ulo
R4/SdgD37wxeKRuEdtmNFJ6J8nJVlP6HsNulqfubUYzbHO1yTPlOxqG/TKCgKSnqN4ZCNbKcxINX
eJvBtp9VE0vTUvpRyd8Ismkx+Be9xZ9gcv1UEXRAPD8gVvGuju2nlrTreDCvCzVG5V1JnwcDHcFe
cFXuSn/nDyKB7Qmx1wN8TuTP2xOEdFGVpDa1MPvwfnSdJ02H8jYiWiUJ7NGoXNd0+RdC7e4CxNxr
JUfSahQ3qFPgOgm/q85xgVHCx9I2Pw0xAnvFQ8nRvrTARP1Wu3JEe9mG5oUfJVe+XuzyUd/2iPPi
x8WRgTpCidBv+2kKY6t00Q8zy9dSeC5I7E1uGy+VEz9roApbxXxJohzpU1+7HtXhzsXFwumnrZN7
T5xP64JAuzTz7twylVNs+wzA+1Djsa+WmBsjCT7csVjLgKXjW4GfQ7PotPw8g7FeI7GH6tMALbdM
zwaYVFE4PXYjymVMWSu7SlDUSNR12JvdRu09xLvQtfLGl0iF0in5QjAJXjtsm+AX+Piy5vEq8vHx
aN2tD3KqgIFuFuTeCSzrKrltHW9nhN6KxqlxaprlWtFAFSNPScO3Xnlet4Ng2ywcaGKWLd6l3j/o
C1T+ErhKWubgwaYo59IzwIUr1bq4hQojxy1BTRaKSVfWMy8MxD8Or3wIB9+v/J8Iv1/2ZRR2qvAc
CLTw1a6EX98EJrwBuYBz3CymPvgQYXFWBNoDl0/XLJ/SDo/josSUAP8bHUYIiiedsXNseHTa2OAK
HUxPotUBfI2bNFfWumGep77xpg3jRS5TFmmNgnAcfPZmlVf4nNpj9jxAZ8lrDyUEUpcknOAlIrkZ
QxlvUGMYWGZt6eGJYSY/uwVTp11Nhg1l2UE+0z7RQHrniX/l19VjEOLSYbXIvqTh2oudcIEF5UXE
x9UlhRppSYQO35VOPlVriBzlBsTeDqWsKWnzra2C1cYXaNVw68gRGS9lT5qGBLzrUzRUPb3d5ZiA
sHIqKnctTHe6kLJxZPW4byH3+QmNdWfjuoPErYGel3kZhNNFbnpYoCOrtlQqxVwZccHFuXFuW1/d
2KJhFJBWQe4TRFSDMiIVkJCAP3n+GrOxVwhJZ9ZUXFTYUeioE2SJuMjReojstKdUom80yWbI6lOR
eVdx77+1GLFEKJJkQegttUpbYq/xFuvIqAv1SkWnNZ7wlR9HcQIG5VHOTSP7/WZofdXVeNczrhqT
WFXxpWyjmlJWCLFmA2wNqmwPjtauogpfKVtrLj10eZdiEmc5+ifoACEsyJeWayAN648ocaMzHb5x
DWp5qPT0THDJ4G+ukyY+9ZPxpnbJs8zJusfyjd1/FyrUWxMbZmtL0/4ExYy7pmo/ZRlfOM7l5JvX
IbPZ4s1USrW2TLlp0bcKpDMLDIASXaZ+7DZRoJ+ptvZD2stasO/iNruAkQ2flsPFRgA1bX0KHOqt
iYMA3L8l1BdUCYICzb8U+40YzwFwMmZfP7SdMJGhhXTvBfY20JRxUVrmPXqNz6KFjmN4KL9OEBpg
OWH24bw30hwUwB7CEGXzYKUICLvDoyiNXQCWaFEr6AHDRAOU6l2pGKBUCqRI9sFdm4W3meF8pmZ+
3jfNe9AnK7cM4agqWBFXpXNetNpn2sNIruvmBfw+2mrp+JRxciYk5pYbcY/Ooksp2R230O4rs1tr
ZnllRgZGMJ3yYvQKvbJBXFPAXNn18NF5w6ni+Ediyr5cbJY+p3rfwDIE4TJGOpcLJ1jZmr6Jg8Fa
9O70VHoYJaTGkaN738NmuXGZmH6KnSqwWt9cDYNN6aDZKYM1LoJz5H+8I7nrvmRslh83Y9q1ZjAC
XgvDR9+2tx1Q58RvP7zpGHJR3xeJZ/mx31SulvkJUDAkKJdhEVyGkXXroaXB4VXu+jG9s2IfC47e
ahdNVFESq2AyQdIeknQnIn2HV8N7Wxo3NngKQC/bzLXWusVYGBH1QxOnvMBf2y4SBsCiLye1XoeV
+WmZzWUNdx+WyyZS1edYL+5qG4zU4SNG5pLfpFY/oVy/HDDOEHSapoHJ9ePorjX6F01zzv1BOXJz
2ffxs1y8yZyMTnIPwq1VnoShvVdo4Bss+8Nvv+fSImZZuNPWNV3RgF57bq9DN+sQZTfaY0nxvpef
JcV4Igy4qLvSoSC6nARyT/jrcc8M+mJXBzI1bk76wDvnbunpVxWy4JMdbnX9Fsz84e8nF9d3szNL
fNth1HIztQOEsePFpOI4BAoDObWvgYTHIU8Mu3CHMNX68OP2wYDmNIqkyXQLf9ZgHSgdcsjvnn+l
9LjkiUsU4awkWCANxg+JEq/y/FqOhSQ7ez4M5nAVkQNBVFm0pLy9FbxFiX4RePT8pfBGBV+Vck8O
yx3kvhuSYNd99Vf94T9/I9XVP0l2H3kxVgACm9mP/7rPU/7/3/Lf/O/f+f1f/Gv1mV++pZ/1/C/9
9m/43H8/9+Stefvth9OsCZvxpv2sxtvPuk2a/6H9yb/5//vLf3z+/JT7sfj8848PEga4sLeffphn
f/z7V5sff/4h5A3tf2mF8vP//Uv5Bf7846798fZ///7nW938+Yfu/NNBXkt3XdVA1EuTBfr+U/5G
aP9EG82xoehrwkTSjt9kedUE/Er8U+V/mqva+HJYuowHdd7KXzn/5EedCoNrcjvXHMAC//O9r/9a
q39Nxff0x993LERRnWOFLrEwLM2FCCNPjF/ijpEqqToqMIassltHsXPm/D/yzmRJTqRLo09EGY4D
DtuAmHMelCltMCmVYp5nnr5PSG1/K0PqTKtlW29qU5IIwHG/w3e/kwe3vz2K/77k7xOWp4//fz6a
X5cwXUbWhYmjhH4uy7bgSEijoWPulPnIfHsJH2sF8d2+7dpcGB7SDWY73r/m21T95zUNLqg7whE4
r5035foscpusdRyAKcMmnvQ91beVhrQF6TvAyJv3r/aXOzSUI+jrKGlZf/R4zaXKmejEWmcaCdkI
npfqqWWqGSjnB/f19yuZjmEp3ZW2PNsK6xF3eTdGp7vUl0t3bGMMBLuGPvxHm+1fHqB0LNsxXczV
aAicHeVI0JeyilgXZl3cF1J9y0zDM7BZwbFjV9TDv4qCeF+mxepzGaEGQWsyDf12GS5NaNa9bhAe
GreMaW9UFsH1chkb0UF7mxs3/qAE/vYsOV3Q1qVwbT4ixW2eS/nnOFu6AmgNKbyJ7/1pGNuHaPvB
63obb/26yunT1x1TN6Tzsw7/29dVUZSSospw2FWPvehXNpOmq9jGAmzo8Ix/dMPX91fiH6/NtPF4
0k+7hmlJdb7u0aZmAfJQuHbOAIzrtqnDYxIjJIS4LTT7g9v7Y/MwbVvn4TGRorNKzrUNrdG19TjT
MJj01DMTLArww3j/hs4qYT8foU36wb4plWM65yveob0ep5aL9fYY+hT1LmrhwiOMtSeUEXcYshyL
Ev+UAWPWhbJQSlyvA4ALGGWnBJ2Z5W0/D/hROKu5JbnJnt//fX98kKdH4DisI8NkAz9XVWkT/JAo
5BGgP/JFbwH66IGCGjtDig+Cq7+8W1voFhu+EDYHydlW3aWNG5cqsHCs0vwqaj32JCh55V3c4hZL
6Pj+nf3t5Qo2GfryLi/ZOUtQZNQOfK4Od2aaqzZj4zaGD9bPnw+Pbw/wnHCkxYF2HuZUWk85aonU
KjDEdaiMiyTuH4ps3rut/sHdnLW8TuvodC3+Y0qpO4Z7djt1RrVq6TAbAfk3bzQre81VEXlaLCsg
ylj3DcP0OMQ6k8lG8UqF8aOxXfG2avrrFyhLWYZlG6bJ+3+7x5UY1mbwDxgSiJpPS2u8hHUx7GWd
ir2V4yNshHhKNvccil8qGyPTIimzu/ff6Z/7kbJcvD9NRz99tecNgNIUZgqZG7hiC0PPro1jMzmP
UatfpSfycbZgbm70n96/6J9brVIMWJg67irs8OdvuYktA9Wqaa+qWH9UWKwLBwe/GgfT96/z5/cB
nlintoWpuFTG+ZFlRq4V9B2foll+nw0NiysKvfNzbpQYrFcffIx/e5uEbZYkBHMlNf+z9SSiPs2o
MwNRLEqU+pb5bTkNy5oDZIWhTV5bSGkVQIhBmM9uIS8dR+z+/f3yRBEY6I5r/HGE2VrKgN7E0MlQ
Z2ss7L8ZRtSjfaK9GJj2U9F2pf/+Ff/yvbJoEPUp3WZfOBcgKprEmi04NAMxMpnsFteqEl/1fnxJ
Ksp271/sb08YXCRni3CV5RAfvP1eiiUJzawbATGlm1nS8l9sxpPkvYGkZzInzxTTuktMHznOYxYZ
D+9f/i+rFiEEp6iiicmRevZ+i9pIZ7Y/Vm30rTppyYp7dpUPNsC/XoS6GfM2gg3q/HuUoU7OzzG+
aoXp1/XXkCikAGb/72+Fj55jw7UFX+JZLKeJcelGnaGkwL2ZnaOVv5bB5v1L/GV7RR5JMmPzwBSS
u7OXlQhsQenB87IEpIQedQFp6nawv2rWZWunK1P0E56cuMN9OMb856bGpU3bFXC0TeG4Z7dXRsSp
XRHT6pqBE1JzrJbvfeeuovp7Rc25n368f69viwCnfZzr2cqSBsmToZ8PIzrzAJkqsdlECaxGjcab
DLaD+NZqxcGJ53Vti02t6rv3r/qXz4Etm0RQWIqMhjP57edQCjni9Tmo1QzzViTjJ2O2L/vQ9hbN
2agciHtQfjPyGJ5velzC9IMN78+lyuXZV6VrnWK98+8hwKJx1khLVlPy2Jn4BIbfIniA79/k3x4t
e7gthGlxQJ5/DzaD/VaByhq9xmE0Qt8Z8ThKvhsTfYSMsnWJ6+Dy0Uf4l/XD9U7JDk9W2udxVdaP
apycUmHe6Vwijsc8+KCy1GvgWAcY7y6x+uCD/MvX4to8Sw5gW+o28cDbd9lm2Zi2p6C2C51V3dLi
UN1jM7rHNAD5AZjTZKsxZXSYiV3ff8SnD/FNNs7uTc2BjZX7dbjxt5euOwjBKWCuFYa7N3lcYxPC
ONEHN/jXi7gmH4eNNydep28vYoeYbDSn7CrOMbKOkdREafuB6O7PBUm2bQgbFAoFS3bot9fIQ3fi
cOYAjs3YPkxVIueVGOl9Br2M/3UIc7oWS4QRG6xb5elg/C2Po2Ih8vr00IYReX1h1y1OPqq+Dbs4
+WgG5M8whjsiMZUGxzpL8uy+3AQKHWMg9sqy4ltrMe90+gR0uZZtEfQ/7B7nlvdXxNns2WlDe3vF
s8C0m4IKpHJlMwFMZzhl38PVsVLBHhdB0DtlDDXRWrJ10QdMhNgq/qpVTBaJTI0Ey0jFlIW+upgF
qPQ6mImpHfkwaFr8ABtSvHzwa0/3f76AbdJBi1CPM+08nCzDEMP1uoZUF4ffnQ63pQhz8DpyX2Iw
MtBfaj/NmXuww+omUNnT+5c3fuqafr/+qWSGWzAvyGI9mD/36d/WQqcnSuLR/TBjzJbFHrAlh3p3
Tjza7/M01sIfc2lFASSqJg36zzrhtrsdaBuYR7tk0vhaiLB0HI8QXZg3nI0FB6Yjo/7HUksjBlbT
6pYFFrlXmvs4C9k3lR/FuJ/T+op609VAQ06Tg5gNg0Nc6izwAUZ6n1jtgE3hXPRDhJ9gMhQ2fLUZ
RcgMUhiO3WeV9SZ6KMWEQ/kJp91puRow3G/qfYG6PK+fDbpu2gS+gB5muc065i86nJ1xboDi3QgX
lURYZYtABlBkKVxEUsOcQVh8GBPrtVbdrDMB7Yqs3jRRNaMbmLWqNpf9gIF5CCmtnMQ8bEQVphX+
Jl0/zzvw3yKmVpEbODas805k4iKK4VoIvyl7d2HasCQY9ae0rPrPLgoK86WLx0TdmnqUYmfmJrFA
TVE38Gmu06Rf5LcOg3vgpEOJneFqDjVzvKmSacBLW2I6hvSjiVJ6IMOoD0voabZlMLnT1UA0vg9U
nKYrEDmRcVQ6AB8c1OSCujshdSK2CKalNvb9AG2BosOgQqhqpQym/l61XWVtcVWdcbxEs1sAa59k
a4AjWzTk75tkUPZyHZSUJjEAruZgvjDKwBF7aWtx9gmkkgCdomQsM7FKEKZoJ65R1VpPRkYlqff0
vl6q+7rvU3e5Au0ZiXSlKlOpLxKrTR2SWm8kmIRPImgXDLhJeGuDkUSrg3SSS3z2TUT+tu90VjWn
2A4Gqn+xxzpoHvqhqfoWK3hswRCQ27kFI09FdmbCcUnD/NjEWL8dy4yG62XnxNa8Ac6Rh1c2MUN7
2Rc843056jm6xkU4aYwZ5lSW7qe6aoLlxhn6OfCCsNaM60GcBL21mUztumuTDqv3JJD5RR3KJD/q
ep1qN2EYNHW2h9dWjl9nfkh7aS/hwGiHRTVoN+cIHzJdKhyNdZBG1qssExfjzcFquuVHZs1VARcY
8femJx7Gvbtzy1fq8KjYB6NvMd4rlpw/opuisnHEAyQ4vTLVtQBjb2Ks3wbLBNDH/NgM9bwOk+5q
7ktT3tGZ4w2VRXR0SmGLeKV1+FZJ3KNm6JJLFJoW/ZoSU61Oxsu6rqkAeq4utBibxxF/knhV6VaT
f9bK2or6GV2O7Ybmqsg7ah+rTssL55vWmkUdMuoJvjSmmz9ReRqWGkdvFzPoeyxpIrIl0GVyVIY/
5FVYR17OoTS0GP+OJ1ZCjg8a9pF1Gse3PboB50s2tA30V83pbLVfrLmxLwK7h8kD5G4WR3Aa+YDD
QWI79YFdOwTrrsY+3tjRaIWbipkd61OFN9Y99slRuwe13sU3ZqAZs6Bd3o441EVR2gwVXrV2BDAe
Fs4pC4/iQixPjW7pzg9i29mBRssgeoOXvd0K8UMbjHpiT6SIZ3kKt0SydquZYnNTlKWito0nrB49
GCNfr5bgX3IX9W2XaTBfTFd+N1ycC5WXz4413g5APMonCoUIUtCH2G78ILKys8vLMkhsIwADPzr5
q52knRGtzTSKh/3omMF4N4TSaq5QimKaHTl2MR+47QyNTTC1or9IsBSVWz4/bbjOM5UHB2yyRxLt
SNYF9f5Ec0G7/Dxp/j830U5x0//eRGOT+Zr1b7pup7/wq4uGcvcfxFEUmynikWkSDf5qogll/0Nl
iYTkVPo2qKf/p4mmWf/YpkF9RpmWLS34XPI/XTTN/ccklqOJ5tJ600/1m3/RRROngP1/ggLHIR63
YXNTJVWuTtGUC/0eIBaZqbSIovx9kalDWqOSmtv0CizPsTSLy2aWl0zeXjv21q1iiXub+YShcflB
IPezgnj+KxRVaErSumHQAHv7KwJnlBw/vXXf5U7l5zn7kn0lnOhpnltzXbUtAxRj8rVIm2RVGwN6
Lk60ogbzBgleZu4lj/cSMdlLjIFSEU8x/Rf3wZDJLuhB73B242+5H8QEnBHpa1zsrXR2HxBPHYWE
ChdUsJsiuBW/LYObXzfwewPxbYL28+FS53JsRcnSoTl0yhp/i7jYtxMn1vXg3inr0Q8lsPoRQ/mV
3dkPFI9qvMpzzilMA399gm/a2L9f+Mw0lCufKjO2SbApadPq5ikH+e3KSY8qQw+X+qFBqWUm+kU6
fsXD9Z6iADuDddAwIMMuaxOn1d2SOBBlRgu4KBtwCm22tOQF5Wg/b5cB3bN+LHFF7atT5WCwpbdI
nqcmpBeTgq6azHnQh/ouKM1LNKF3izAuggLUePFNNcYD21HhYfN4oAByLaS2Kw3JJIy+qWfjKQit
fUzJYmWaLrXIOPvMYX5RDfQ8eif+ILc7E/yfHgpNXPZWgz0bIdn5GHDSVkxywpZ90IYaLnAMY37O
wcEIP8cvrJPJMauifTXXz5OSm1bPX8zZvBQO4IB+2dp1vx0dwq7318hpab9Z+nSHIO3xi3TabbSj
3r6pLsEfqrR6+eC4kJ4LoDqFu2QrvQuAks1H5RY371/wzDno9BiUY9CaciyLRSbP3ZyaVA/H2bDk
Qw9iT7qXeus82X3yozTq2rcSK/WLkwzZ1KpDE2KP24fdE2QAvBKMYfaKq0nXvmRGiX7kJNhQOUCe
Be3aKN3Cx/v5o+fzNiX/9XNpeLIZ6i7Zi3XawX5bypPrQqm1G4zuA+1hLEziNOOmR6MPQAKPpYly
K4FGzqxLbyDL3cCRAmKGoGuFLbTjZ3oFXswddiFWuqk7Nit0rY6PFNHx2+B+rPNnk3hrvcRdsB5O
hp/TFD8nfLuIJZ12nzmgTjozRGqYzFhsh4faifZxY9wXpVNs8DR2KA/iQqWlBIGj8zzPuMQX0TcX
M40cF926C5isbDPDD+MnzBJyr7FyjHFcYz+2VL8EJUA0l85jPr6GSSpQ92XVOprQjWsznGN0ttus
yW6yBgfaOZOvS5dGB6sKLnlLj6qtopU+mM1mNJn1qWPmETNF0DYvOgGcG3pxB3Igb7ZapxOxyunh
/eVkvu0Ond4PWhBpG7rixKK2fnaCMCO1ZEE4Gw9jn4BObV5kHR+0zNnj4rwL0/ITKRQ6o9LaM+6w
HXJ5mUTimJTaA2TIi1YXF3pVXWhZ9EOvxXGuwg3Zj5fF4P7yp3jcRTLfDmVxm7PiJoU7blCKTWsa
L4WT3gJZuC8W48I2YeEkwFUxvN/ovdZ6sTAvpke9DRgRWdFGeXn/toX9Np3nvmmgCvIOx5H2qXR8
ti5z6MZGOkbRY2ba8tiOj7KVhykfvy/LlG3BEn5Gb/w8yvww6ij+7cwF8VyBapzy3Vzico47e9de
QNMse4jkFVIcomlSTz36bqS94aFWB2W2+CLLx3WQlVeOag8Y4D6lgztRM04eVJ1XK0vvWr9u6nsz
szZJht3PgK8DiYTOEB6JRFer1JepBvIyExvmVLnMUFr+wIG4OO1KBC+BzCxvavg/0dIAJkT3HYNF
WLGHXmkGGDjjRL4q7eT0p2q0vVcV0pftpCNOVSo40utI/RLfA7/nI8SPfxEbJre8Tl2Ek25Ad7HU
Tq9103N57W0xDF5I9QWn9sy3aPx7OpUjr5v7fmdNYheMyTqyW9OnxjRAnxMBtsBQ4hAEXTnwIjdt
uIBksI3outOGSyPIH8M8Hfcq7Z67ngKLhrkMtwJZtM/swMMk4AWFurmdRUsd6Dqc87VhAfJISu4N
yHW3Mrre2Va5dZHl4E9w1F424BO/Z6IPfQU2xsfVHYuaITpB78FYzopRBZDM6yaZGd3IBU+mR8Kt
envjwgT3XNwSdqUucMDXghMSDocJPWnAWGSOP8ePTiif53A60nWoPKqeJw48RKuJTDFSw7LPJ2Z0
FoZWYJtMh1RTy10mHyyBPCDWu+kAlAWEEiaYeaetTV3eMk6AA3g+qDVRhpkpDGaZKPGkAfNkdFrX
m8MmWiGBHr0+mTZamfqqqxe/NfpdawXI0eV8DdD36YPv5G1l/PSZqJPGgFEVnVgW8crb7dsMlkIZ
6dA84g/+BYmRp1RW3aQLfHvpJp4ToVqmp4yLX2oBq8vdAi+Xb1m1CfQiX/dLg9ej8y2zzHwtk5cC
FCiSqGn54JT5GRC9OYZPP5PonG6+4mQ895JIuhIUnrIaqDioBqjp3MZ1desMcAEm+CJerjnXZMr3
UN2wGmr0y4G6Po0UoDaTWk7T8/FqrtInitR3POPa79ukWMeRxFVPWd6Y5rTsk8hdjToHjwybx7HQ
0lUEIMM3Kjv1G2weAH0NDXRydPfpwnwBtTNwSFJ/sqbgNSvMYU1dCBUs+OA2+xR3FQAlWEfVhF6s
0SciKJl9shPtYgz68VfT9l9ldf+HdI/iZED6v6ds237+Wnz9PWX7+Rd+pWyaZf+DSoXEnu4mPU7n
lDX9StroEv9z6uxS4Caud04h9n+yNucfojdXoBM8dX2JWPlb/y19FP8g1iIJoOpKidyij/FvkjaJ
9uJN1EhIKgwQYwY9CrImJBFnUWNjjXxVIbhOOKZ3bSHXZZIbu7g1v8FsTrzIYKAs7yCTCKhmzB9J
PKUIc1uxHYulWM/OUGzC5grrrwITSSYxNMU/06c7jCKenHLbm4dKj39wrASEeXnOv9FeaLaxD3Wz
2Ltm/jIvxnUhx2Sby2rjihLOA4rmICdArjs4PhBjsshKPHfS12O1HFU0MY0FUXEV9dumxPVqdLzK
EMUmYYLEw1/Rrb8XZXhHwZkQqWVoZ9H6e+x8D3UxghG3W+VjlfTVkGzcJ0RxEfVHWgSXFjuF11u4
XYd4j0Nz5AHYFTNlsege+67D14ShXdXMVxoWSBRrtKi5PNn5zvO4xuXId+p5lQ0AN2WIdp5h0mNu
MvbV2PUh6pbSr5xm2BT1IcUsYB2nwAYCy7lODHBVM7ZGG0MC112sht1VEr6N2Q9llRzj1URVy0lX
esun3HaPdKA/143meL3qnpZ5uWlis4KmJr84mfpCs+TGaY3rzD3lALIcGdfuXuysj9ZaVqCCY761
Nrb5GKCS1jVcyZLyC+MhIwXFNkZNaSeetIcHWTWfTTv0Cc7XFKiBjTI4v1uC/CqunJQ5IeNVxYCX
s12ql5+rOBgZFhSlD7ty50S6jR0TMI2I40e0uPmo6mqhN+0xg9sfeKNQkkn63ELF8G9cvw6qR1ZK
6edE7ysncz+XhB5QGfEfjM3cK5w58bG2IkQxtKNpVatomn84INw9OYnvOQ7odVyDVALnt+q/pQjF
/Brj6FV8ihLyKY82NWJY2lU+/YTLROhb3cBwFrLLJwQd0KyD7iF3knkj4MirKk4YTMsuNOhC2+Vk
FGycug8l1pKqyLZaHCTHoXogOaI8HtT4FDAghj8DQrE2kWBp8oulakd5CE5A6DLJxLYM4dVUsTk9
IDJuhod4aBkaM8oRx8r9kMb2Kq2wbOMwh82VfLYKF/K6OQHc0qBIaUvmT2RQXj42qT/GjH6kI1Yq
bgjaWmSdN48SRTwkdIZmKAhEubkr3IwV1n+t0yd4OvqG7tWlWmbKm/33Lsvc4+ho1ipBZY9NS+wv
CqB4tJiFX3d2daO5ll+N5CqE64olad1HkdtyPoypb5k9gxReOVUapIfOWM2m8VBmzryTjTokLctx
SlKCgi7w+zmKd4NLcGS1Qnmbbm71I8EXFKpmDaiIpIYGMT0EpfyK5gpj+nXnZUkt6Khla3OIPRcA
9DpyKrFXJkxcIxeeTl/BH8KsXyVV0TJWySoNI1PbzrmtYRCyrDDp/S5a3MiGvFa+tIZPzmmgzCDa
ocZNHNUGBfFhrDr/VFXYIObMrzO6fNYYWH67MIIKfP06lS3Mbka6OIkjtKtV9GwJjSU6AwM0+GD0
brA8Rj5Kv7RiPygV8G/d9UorKzjlMf5DBj10rEYMc07cRGQawHBkHybIowx+72JjbW8BYXOyhVII
HR2MBVeKHjIdtLxYi7K84LWJdWAa8cFxlq+8tuw4T0yRMnPs9aNJFykpD0OMHgPfAaZE2S9r6y5b
5uEiX8yHptL3Eyr8fWegzuq4kjf2YM3caLoLMxd6tZnuE/PKPBmoLoVAApDq7bZllU2Ltu66gfJS
UBzpz5wCV3WYad6tIjc9MheKzSz7o9vuTCeODhj2OVun7765QXwT5/As9CCEXiDY0APGj4PAsC9y
PT/93M5ics+F3lq9zIHh7vQU0vzYFLvZVExmNZDj8iS/KsTg+kyAFJk2rgKLwFejwGS0fC1DZ+4D
PvatBi0oHfy414wjo23TppfjBVYWFy69MtIF0ZD0Mcwk11oxV2BXm2Bdppf62DT+ZMjcHxXc3MKk
rk7/cPDthGyR1tIqTh1AcMxRr8yQ8uGgLTXEDnlvaqcxvsEBEQkMyhc5sK1uWutOGG2se+Eu1MOa
/krrXGcDWRz/R/p/+GrMMKFnc11qCA8cBBDR1LJ72HKTjjSTu4Q+3Gw962z31syhKXCv9ofi5E6t
sh8lpsGsDv2m6OhBZtEw7UqrWjZRUT9OT6ad5T6uthxAY3DdM7mda6jIQ/ug1y68vhhwpLQ/J1lz
nw6U8Jf+u8S9eRPalGTlYD05ovUW2idbQQ2uz0D4hIzaqGGjkkm7Dsb4W9HrhY9yY5PlVbUzGEMl
m0qSHRygeZ1V7Wa0Wn1fG/NXDkcadvYNlQLxbDCullnTD9Lgq8AuX+hrfo1pkrHlVSEnUgDuo7U/
zdDl82ViUrUxb9vwXoubYygI8etuOAipqjV7x15vHzEWizZqtuA8drKFcNwknj7Yuzrv7lQ4YeSZ
jJAtJ9hGM63KfRC1N9rM9EMLXtKrwXem0oJDTl0FH/7YWk99R8U6DPZVDfHMjlmV2mBjZhjNWzjo
6TbI27U9bV0tr3dl2xd+c+w4ZWnbAh1rhqu2tjDKnfi9utguUXCIiwQWOypB3ez39Ctz3zLghFnx
ZmA+t5iuQ3u5kzrGxqSsMqtmcpblLlGt7mMT+sUYm2fRGlvsQx9sVe/0obtoB/0mCKuI1atbtA6B
gRmX+tAcBwBrdQwhw3RvjYlJey2/nYqJeT7cevDr9bp+WGe2fg+N7WEa2WLdYTsOLRJGwiuXI5q+
ONXt5oEKIv6eZbtP6v5W5E1B5nujG+0u1LR5n3TNDhOldGVUrNwA4+Heah/q8WDK6tllckFV1brJ
+osFDqePbbBnmc4jI4dXlts8qsb+TNn6VaOT6ZWB+xwMjZ9NenUfViZ3jy6udMoXTRbw+V7rcTL9
Er55UjMsXjXjbuBASdyghKnVA9vuc5PwAKyoGrWVPmlqXRZqB3jqtZ4LuD4CXbMryLFbaHquHUV+
N2VEpAOEYAFrdaqrQ2qG/MlgPOjZrqGaucr6djjUU3uUy4VUxbU+zJdOolHhrfg3MTubQXoYk3PQ
escDJORpYb1vxvpCRthvRHq7TuqTw+xgrft2LpGNU+vgI6yCgJRtlGCl0Cys9Lq/LuvkezyNVAN6
BZSQtb5y3XXbS+cqTpsR774o2rqZbxfGZW+611m2sTvtkMruURQq8Z3g096O8FMwJdVUTCk8fV4u
x0R/Ldv0MRzbYx30R0Zc2SCLFzEFcpsU7bCKnQFTjZ5w1M4qj5jdLxYqC4/ToF0axrwrwoVnoszg
MFrHIeCoM9J23xXENq4ZAa+Q5bbL8sGrMsyBguxVh/C6Sot82dNluYtkfDW2X2ZRNZirvhjReJlr
jB8103NmXapARIy4pDduFODBH9zVRjDQiE98OFUOR/KAiy0kMkzlqspzh08AlR5SLKr8eFwuB019
cxzHpyUJZTPXilXbqx9mdAv/9W6I3A0ioWc3tLu7qbGPC+uZvbkjpg72+IpvFKrkOWX3iB/oMvdQ
sMOZbynf8YeqFaqTkjaq1hERLT41Fn9wETYzJ8e8a956Q4UnZtwjN06HhOZtH+zbofJmYmpPq5nA
mBZmLGIppq1W6M8IS+YVAeWtiafBaYml8wIcnOBgkviO5wYPucz8MJx7Irn5oBnxjREWL/ChthXG
EYURnU4mWK4ltgTrAEWzxed6ow3ZoQ2NR9ZiFjQm5anxG/h4AHLmRYP/XxmJggGJ7kpNnVxxBr02
Tn8VGicPg2lHwW5ax2Hp+oyPD/qd3ulfHI1jWZbSN+wTdlf2VykOdJ4Vlc9avAmymGbOaNVr8NkH
Gv4o/L+LGSDtT1mWG8+XasaKwSgOWbk8dmm1xjc7W5V1y8ZodZ8Kpuv8MlPfokSf/HRyPy1QDEoE
VzgxmP5QU7msKaItDNFvbTO9D2X+VTbLNq8iRdoXf6nqIGTWNVhpxhKugsIdELuIuwAriLzqfSsA
V2QlCzo+jeVNkWg9P4+LuSHwI9gpeNLpFHzWzPAxmccdb+moLcuItnK213T8hbgZ7OqlyrLGb9OM
ginBMN58X0yWBvYeYm25clkNfe9hB03uwVSts9IjfG0b6b6I4avMFlpWFFqsfsGDXujsFMZzxaOY
O93+Zl3F9RdH5d9nGUEUbZKrtOpPrmb6PtBDuRrEtir1wa/avl9NZM5rgq8L251fx7Szr1V/Yw1V
sQ8rcZdb3WsJk3fryJB2fCi2bmr9iJwIHvVKXya1HduROFpL90WYG75buo0fZnqxXkCCMp9OIRFQ
Yitre72EfbrO6uVOlYJjMNSip6QNbm1D4qXe2cU+T2rp1SPYV2ZU4AgYPu0FEttckz4Kj/pg1ffu
YudrPH+Jaqv1mBwVDdGHzlwOy0yJXSSFh3MdvPMgpv5GkKklE24ehft9jMpPBRnfbWxSqyo09J4y
YBjSqvw4TezNYDooehPM1ot4TjZB3WyizB05IjhSx9zcxkmQeyyl5cKdrftwcFBKgJLEEwV3TVL9
rZ7F80bKYpPDoX/axyOEqVmZRFnVXHp4By/RkO6KKr+ao2ImcDJhGQbhpyglSBMSIbPFgMo6t9RT
1ELhTZNiu4xBt6b34ni0MkNfH6Gm93Wx09zIPCTjfNUTbl6prqTtpzMDVa8sJx1xULDLDbO8i5/R
YEiTeVvFc7SutZOPy+BgRGNEybaGeBC6UXoXRHCfIUU/t1oudz1VudHg2+nQg3xBnejPqT0+YX4I
J1WXjl/1xdcsmraOOvHdp+WiRsPjTc9dInWqLrbcyhLkWyuxUMQzAts7RXe7zMjr+06ytfA+R4J3
fgWmcD9P5MbuS2+oiydZlfI4JuG0bSbxFKaG8IMhTu+q8CpVcbMDHdz69mDVPNrRPiYT80PKTsdd
wDbUSOoNlSj6r6LSdkHWfzNwKkLoZIqLny97bl0qIX2vPJuzdKBnvJEGe629oDxGuj7IJPvcjBz3
I64hSKY2JV3ylQy1cT2qEhBsFdnHMXjl+GGvK9U6dalUGLmz1Qa2EHTcClyEuDhVbrrGTvZ0YDnQ
moRyBlvaUiAmjcd+2rLJFhthlGDPpbioW3DAqdUj/rOqO8Q8NPsxQtmm5WSsNU72O/RffTIHkLkb
zQ9iYNFx2P6wU5R8PUhEO8fnNHVn7RC6clfG4A1GjTssWOFqondXVMmwltBVSAAqtAfOo2xoIRI8
pnhZbUNL6jtDkN0Zup3g1pFiqBPdsd68Rsy3uZau54QlbNPDg3BaOceyQ3yfmnLfqaZadfDNNkWL
gI5cMriKm1p4iqrUVs/XrZ4g9bJopyR0qQnxktgIv/wXdeeVJDmTZeetzAbQBi0eCRFapRYvsJTQ
Wjmwen6oofV0/xyy2Y+0MiuryqpMRCDg7veee4QRaoSJK0a5y6Pqo0mdamuarYNZ5kA9nI+e1Bux
r2Fhl2t9G2RJ3eOQAs2I5OGDFHaxb0uRcDU9tYMyCWWCdBnB59JV0ocbGQ/0APILi/cmVS10irof
sMVnShqtnDNFrN/vpH6M2jaQa7PahhNnvKhBzdt6P4e9vRe0JkEZ9dNLHz4NecOSVZk+YBUwH+Z+
CZJEnri+Bnmd7skcwnkTFthfFaX5MWt5eDa65WEho7VeZGO/4DRVd/pmMOrEq2fLn4kAD5K03WpQ
5MlFXejWaRbKSVY9LYskzwCCcmUj7fB9gneXUnn7lYArJ3Wy7ccqzpl11tCcSsW0cfK7Bttrz6kX
Xwrz5m7NSRYhjvJ9PIB25BooETwJ+A8RZslVgXJzmX6mXKGhHM04aIvQbae63qfSjMV60zz1FTij
JCZOKYpM3rLGLZGnU6/5+WDd8kSseNS8oTdChdlZpGOAd0hZteAeShuXd5NfZ+x/4ZjXB3lpTC+t
xs0w1dVtpTNWYg6k2bDOghycXabsZDVfriWz4bHKL7MYFrZ+woHTN7weow1K3jhwhu6a6OlnimPm
k2OS+i3M+G7UpdCjNMWGoulel0GSNjXHmmfO/dswGPOjPat8lH03Mw3nPhOFnexj1QSVSMJ+IzvN
6EHlecaLqeO2dESM0QA2rpS3UG7bpdo4uLB5s2lZQeSkHwUnbjtSyodaw6VkPQhVrdlIvYrBH3OT
DbSU34ht71EOalHiLiQP58mOcUg2+nxvLOpwNy4PRoc5DEMxh2uqKeVMc4GDSholn4riagoMuFyi
OYEC/F70NqzlWVj3U1oXRyMihLQEYrlnoEnxIxPrPVIQerZe22+JiG48vUVE3UexNofftgSqmb6k
WjZ+90VxHlo1f9WrsgoyXeh7lPuBHM7OxaTV9KS6az6zctirStXd1lBTkffWdWzDfZZZxaMeifGk
x+Zz3EJJzup+8koOao/mHefWvjvbgEJe3Rzn3JZP2jTLp5IZrI/iUduO1qzSxYzDvklS7enPX8OB
+WRjSqU3RbL93MJ9d4eics6xUdjPolwj0cNh06pqv3GkVN0y4J33driIq9MbNohh1r8nebkbw+Yl
LvIZsDPEjo0Mp/s2mu2tVhjFPq+L5ET8xj1+3sC5Sz2+WKY8kUHWGEHWJD9pVU4P4X5O5PG7gCbt
MfOUbtYQTZ5JteIq8kJOd5mTPpAAyfiJMvgzD7MuV9WrRm6xp9Zp/6jmJWenHZNR35n6zchfkWzX
b7Mz2jtJzjlJ1r8OYexP/fwBLC52sRyXtwL08BZZZc8xD+bZUkf37mIice6ANA+wsd11wvNiaam8
j0aLW2+XT22c4yyUxPKpGcSjPhrEE8FS3WhtpAUxuwFVsLXJmVhsdQCTa1c6e40J3B6Llb0EifWe
NlUP0DUVF4D7F2pGNYAOkW2McVHeZ4zhFDl8tnqiVJnBM9KW9DjIW00+cfC8st3bW7NO2jPgZXtW
SjitEl8M1EaNjmUtRcd6/W1ES4hMRD6MfYVryqINh6wcMdPr76Hpeo2D8KiZ0vEmoVsDKCHiRDGk
j9Cc4qdw7OLtnNnLvs2r6C6eM0avU1t8ifpQ2aelG0Fg+EMkmMCvfxD/21f+/n8qBhpvuHL8TtGP
LbqM1K068bEPyy5zo6SnXLPyoMhI2o5Iqd5EJVWXhbLmhvkMxZsw9X3TqPGF/HJiW3AxKMVZFPVy
VZIMMF5rxo+6Gj+ztDLuKwussTKdoE5U5c5u2Z6Vtok/4jncLfXS/VIo7+d6Nt+ldemqZSTuEs2e
tkpDgAuZRIFTq9pJLUr8s2C83cVyuz40tnhu8mFNrDV5DUjXIfjH897MbEBdWU1e9TIFth6JFjH6
ePabaLJ2FsjlOAj9DneW5rmqn0ojiZ900uqRbtsgdgh7qAyXj8U0X7O6GR6iicBgMNAm6EZA4DS/
s7uheVfp2DajUN/7kfmRVvbTG4nHuuist3mpRrahMN78+esQy/sqlHz8v/pLiSjr0YkN6nm5ESeg
Hu1Rz4vYrx1xKxpJ3iiijR4mBZQuKeliBi19yWUOPiuLBI3LZD5giob41CHtptDLyzKW7IH0aH4U
pyKA92C4GvbjAYOcmOYb/jJaDIKGkw2Oe0yaAZUb2+6Pobm4RYfuopOlV3mpz0vHMRYOluEaWZ5z
Ss2AG1J2LDm4vMVKpT2H6An9SYl3Xej4g6KEjEggV5lE9GCHpm85w9IgX5KfKWouxEZt2DHUQy8Y
Cg1tMDL2ElJCneVkWCnINWaz0WFODCjsY7rXsZRH76DJ3qhWyMRHkWyNZraOcT5t5jIWWI90JKzF
9lnQnLrVYuwUlUZ+yLBA14ziqlaxvrXmcDOQXQR1ptO8Ak3m0nvKSBRz3c1gUzxG1kyawcC5UCV7
iYI3s9JNTi1+RjF+C+3mOAAZKRHLqNcNAjJ03S/MtLvCf8go6XMNxIiB37nqln1jKxe8xlSqVEJ6
iqogfduobtQQNjsf3u9pMWhrPcDUq3BOfaQenGJ4IYuUEeGgLHhDE/4+KhhbOkZpXHORrgoPZddn
VCytFE8bCVQ117UoULAT2GKWyyhHUrMKP1jGl6sl4xSKh+Ve7exvIHBULQO+y1S+d6gWXSHVL5rK
QuELSiCg/9YTgu1WTjQvtUw8QeQaF3fQBMVID0MK1s20KkViZdCpyD+kBD0MWA2hOe2uRFofTJoo
tyQyvisct8Qnzy3l5rVLlNLLu/lZ6ZxpE8Lkwn2kSjb6Jra7oBJxezfFdEYgTCtSQlXE2cpcIvmI
nKjDmi/m5yjxeVj9mtuu/aVD+3XSobjU5c4p9GJvYbGK7qVxGRGrQZ3uSMKpT81cB2pFI6ItzpfM
MJ0P7jXNl8M6X/DGmbumRAaodPzOEDk8wuV4m3rIdt1s/xBxl4qs9o0ExZk1fEamSuR0zCRMipuT
jNWks6+jvRWBbVn2F5naDoOwnpSrkRtIi97AuvTi1Ljl2p3mTE7AVHXY9RctYnuHDiRgF7UvUMBe
44SjQkSkZ81+pMDzk/MZCVsMhGY4X1M6AMOpGNW2JWXWKHmkmWcbiJpByZ/W+Tm9MLN2V5ORhvZM
ykEF9kYn/dTkLmDrmeRuTroLloyWa5pkSU7z8E4IyVmYHYyB6FsbFBCNBDB/+oLIraOU5smxDMZr
4zLgpQs6i9oHYQqqDrvFb3FCHI6pqGfPsEoHkT2MmryRxaISbFLFng7BTQ3Dr6yQOR1TOmLLxN+R
jRHZINROGaZA18ne3MrwGkK3mLKv1oq/iimZfIdHvVMW4gITDbi7p6uy2Ztbtn+v6vRTh/LDx66T
vbUhxQbQZPG6jl4PxGuoKEMBahgrVhgfKTRThsWrzp34XjEZ3MgsIQR76SEzJa+PLZms81pf6586
6MGYvFZkgQHv0yUOwgnaCLwks2vee4a7agWAWcT2boJWFeJi4zfjDUdp3V8SqqG2zjZm6eDDlquA
1IAkcslVTJX6YowMWquYWmzRbS+dusZrkh7bUfyLvZBQITfVJi9Jm2s9F9AtemyGxOiakmLs0gKJ
yZoi0yA591KzY3fsxI9ihg9Y8wdpLk8w8bQ3zQiVHRBD5Y/Do1wmr6ZRf6bjaG6gC3uwYq6mJRqq
DP0y2nENGzh8przEmQdQJzMWGiP2QycqEqIF1AchVTsr1b7LMHb1uQ49zZrT7Wzy9GoatQ5nCuWo
/a6Olyjlk20bTGCUbB8Z+rfd9hkb6goPjcq+W2q6qTjd0JjVx5kgr4yJQgbPChbCp4OTS2vH34QB
Y5SzHJl3nYqxlb2+Db/mzrrppVQda/YAU+Dhe8m7HJipxsZYBGYib0IgR2W0N4DhfBBMVCALv0+i
uioORtSVSe9k2Pl7W8mdJ+ERa+mjq5eAhVK0UhlLPuu4Rzg6R/oxSVKg5ll6SZhHEQstHm3YW1oR
b/vJlN1lIMSlaiTJqxrklJnl2SrG0PXUblod/n8elZu4xn9WypR3k/xLvvBQsvA2tDXOBvvxYFD9
RB3EFSJXBLXSOEkr27hq8g57FeM4CHsO5KLBitUwd8K+9IXJ59mmGfha6ilapu8qhyGg1vTPkc74
P4krT8lnB37LxBmhypFfGHEajEby3a8TdZR0eKDOEll7DDeKJIb0iFEhCHE6QoxAsJUY0DxHBvVM
MHOg46oqeUzZvYH0vGYMU+o2ZFbR8qqsZ16o3qu69BIbyo3P/XkBXAToBa0ap3M/qszjCAXxCDdE
8aYvjyKKBL6t7HEOTJ9RHXnGtA6xk0NWrzGYntrauus61Vcy2LJHqYMXLQ+sCvcjwlnMU/Re8pUe
B15NnQ5C6w9RFr0vmaihTFaRn3RQV6OJRZphTihXchCrzCgJAxtFh7g0k1nDFPfpTkIXAEOS36ym
umhx/5kpzq+VKRGoXwl1AI5frQT1vHrijGygosBzl0n/mOY7oyj2tSRi38hSyp/hPIcKE+RmccCj
xU3Pepj0LRFsnRmzDxIBFTSDvlESzdyp8JOYAB0c2flkjHRMiuFhaMR31Xal54QhtthqvB2WEmIw
xthBqW918ara13Eol63AbBfGUULaFswrf8Yl3Gi0ctd34YccJ3tFJJjimtOnQvxmr5jJFnZR5GXN
ToSz4kWVJfv1XJOT2GwhNnZBEZlvizIAo9rZE7gVdJEfNY80ntDqB7L+MxbeFmhhpW3nJXnWlN2Q
8AMtMT9bo7jqMwjIoGQ/vbVwrtjwKNLQ8jl7eG4mZg1m3kxeqJ/y0B73TjQepajcFUVxm+1NHrPR
cHOl3QRIkOoryDVqfmPrl6lpd11sn9RSPEAEkL1I0fyumK5hKw4NkvfV8vkbMKoEWocKoLQfg708
J6kN21fWwQQbbfDIeEVxCpbmRoli72edyTw6HbdXoVWiyevwstjXRXTnhOqEPzmkhm+DWs+tUbbQ
39/oc0DAcgyup1ZzM9lhxur4RczYs1XSpzErruHCMa/O1FJOD3NpRGCbW6VvKBNwns20wy6vTVfc
7AKgQGuIYnYwhiaEIyP9S3bHaLg3e6Z0uj0N+7H/6GQH1LbKcZFHNJBouPojImdOUg1GkGJUHCIj
xu1u5T9o+karen/1aXHxAb0lY3uoygy3zcn+CevpWQvD186gVmu58Ur+ZCrdU4VxgVs5k+aPOYyS
xVNKahT02l9VS5a1OZufWe5VBc60ZobzBBvNk5zkn6P0MIeQmLKu3JszMyqI2X5KRQpuB0yB0NmX
+i7zUSj+akShC478bRH1KyuifpdYw6fZSHdjZ2+WtJGeEXKHrhz1FHopM/PaCO8L0+x9dek2ZmEF
aoxq1VRERrmT36NNW0lWhjtCwnRrowrBdB6NHHxcmqbpghRv3ufQGHc9ARK3VmFHrsu+eDMrUiqa
ZPrFY8OLO7P4WiZuQB728oOuSEgJ0jg+QZszjuZY95sBhfgDbTxG2U1lfFpMav58u67ql7TRxdtc
rKgGEqRbWi7SVhkzc+/YQ3kpRrBG8NrxOZb1H+gk4+9MGsfS/KY2HvYIYYtnxVZIX1G16EI3KO07
dgTImVl4mwZp8WhCrLd2mc/t+oKLqg0KJxw/NbvBbxob5ge7tMRmUpLlqGtTeVJjKoupHO0HG543
W7M6fUX4Af35dqyE70pNc15VnRObMi6/TXyqu4Wim/yCeK/H0ROqD/ID7NoVyXCuW/uHJRxvZpy1
5wTNr0E8qrfI5lGVuzs6ApwL5HL2zI6jYZSgXTQdpw3D2YnMsU1Yjp+Jaj/WSn7tDK2/y8cpIc2J
B5pier+UMpxRrBorAzOqifh2pN7jPidW1FClwk2j9LcHNOP0kJna1KAchtahlSVZqZqgQVe2b8zR
jQi4oIq0A9HEeAkUkuJmhjIwITE9EUqbjpDw1yVRv3l0xZBAJwnPMUiln5Ylu80OlDgOKoTWPqsj
APza5npv+6GlfRkGDrqrUUFWUgnW0nlWs49sQg+sN/lvth6G6LC5YVVOBgBD0qaXPCqGcaO28T31
RbWLy/4X2hmzA3V8giuJTeQ8PhBpixIk5Wx1Qmqdkd1G6NTBjk03zbQ1LKL0VtNUp9OdMlHgFKiJ
VlbnwZyVa6rBOECdveiQ7mINHlS/jG82C4hngbYv1rSvsbKebAY8uW09J4PsBFis0LDBXIA4liPR
W2K3HQaUA+XByeIp6DIQfkqAZ1PuodUURhZY4xuF1cuUasZ5tOXalUv1bl50D06PbysNnIm10i1E
1iEQ0R8JsiHdo/F0ZqBbYEsoFyKFOAreu7VzqJE41imEYUrATQlc0a6Q/N7cDIvZHufRJlMy7y61
aR+VSBH+EDXbdEWymcoFRkgcUwHdAN+3uxg+ycmp6zboTXpuy35FfK9eE+KOChUtSNcnIogXTQss
yR7cZszzAyLxl1JM/fpoda6jRb7aG88k2DjbxPpdRgaUle28CLbsAgkcEsfxoRBJv8+q8KAONlKu
ukK20at7fB+TfbacoqKEYzadOtLiMX0xd3jHYhNQiLv1wOnydvgsLJ4HHTVkz50IvEyS9H3dK4FV
togE6ALLOYF6lCw9CB7FXKRXAXIbCoW9nato8rv8oPVK7heQuZgUISmNCfgAMHKBJS1Qdvbdqtgb
EJAVglTLruYsACtme7Ag+9mQfBdaJaEmnxUGDlAJSRRhMnCn5JT5ypzKTEdjDsb6Gq3ihHnMKx+j
tl1eybTiygZ6AUGYyatjDZeV3WM60001EVPaYo10hSqKA8Bh7VD0sIVqmYmHiem8l2oC3INiog6b
K/yqNW5unOBTGpdFGZ9AOKF9liY2ArJ90vXhx2RK6zVZ9p1BzSychfzmmf5dw+bDSwx41RARESXr
D92M4UiiayfFBCs2vsppIHtogW2aL83W0W9tl91XWEGOEH7Xa5bx9KQs2VWb1ZOeEEfQLiejHM+Y
F1L0WDp0wzDzILye5QgcY1DLd6XTz2qXP2oVFjq0rJJXO6kb2Z3hmYbuKqsJ8TI0xwiQfqqTEjmP
mxFPZInwJaQlZsw8ZbhrDWqQV9ZjLEs/cRf+OPb8wCh21zi5RGOePMbOGDKpsU0IHSriWorcTplO
ocYWk1QgSLIpn5ISxXPshE9qpe7g6+7T7IKx10sCxce1Q90gmepqpvETNyI/AgyS7Cicl0pArzYL
xQY9wbUhs3KPBSd2kmjPZqRuDSBtChWZ8eq4kavsu53Td3Cw56SsaZ0r4ldUSEXtrZ1ocPNi+Oxs
CpQiTe8WS+XRF43mmnZxhDXsytppmgzrsV3SPjCGT0cRujvmpuVZsyl2ydw/mII9L2/bX7jfn5IF
zDpCcTI5U+dFsMU6yleoO9VuTJzMq/voiebgU1VhYM8yjL9hYVIvGemHxrjQc5ZQ9XP0vK6NR0Yw
8Bl5co9yRlVzP9M0lOEwWQtdLHsdoZbNZHILzHa/0H6MIWhIZRmabzgwESaeHKBysCBwcob6Ncw/
qz6Yk34P4VgE5UT3Y6I4gFjdbAdh1beph4RavM4p0WmTKn2oYNusflfy1Rl6BS5TX1Vv3RQjArs0
UaZqqZuI8tpGio6nRgSIYZ0BaG1ePYB8Hd9KBgOpGX3Ww3DUs/axg2PRmtP71Ieopvr816xVGkma
DykZH4BbOWtnpO1EJjLMXM44kV2h05YpEzHRyw1PF9tDRnSvS0IDQQDKR62zBTWTvnix8q733WPJ
+2oU55EahPGiSZFUyMS5EBU0jqTDls4MxUhNOo+079XabJJ9gwbKMv2JMQwgEICl037HAjpC00jB
lFOQxGjLlpnPZc5Pi9Aem1p8OoIKt14wa8nDkwHXY1NGACcmGoUBiQoUJzgtef0t6Wjf5ojEjsGB
FEV/h4PLVdPqJ2vh9GjDfJuuHjWN9tuWNSLPNcUyy9i6Cy261mTeMI8l1KhrHxY1wTvGHE6kIVIr
o4jpo/QhhAu97Vrr1cmjfdczaSPt+KYZcJXX2/pR9+RlmU7Mra5VDojoEk3GM0GHGK1mpepWoXmH
MIKioOzOrfOA7b3FG8W4BqblJsoKHqksgyOlGb5iL99Rxeet0nU2mfrhSPwYG24i/xytW85vKmqY
/ADm5Ovc6she8eQEY97yao4dDiXmd2IVT7nKO+iWaQwkJiEJ23aSTiBl6XKOpbbDU6UDOlrUc6JR
6VtUWEuiPTezrB3i5mce6aUmUb44JWJzp59o/vrxWkcyEurJvJhDXAV1PQiWJg3XNBusBsqxMYu4
Z11NsyzrwjXKufOawkDTwW6B/JLxei8fu3r0Gnvm7EyVIshU4ySP5XWcl9Zt1ezdj1h2DkFRpbW0
aMl7DOOk+BwLbJjGAlRzTEkpwVFGX6FNLmWEFwNgza1HQBirG46hUTxiHRgWHCkLcWkBDMv1RJEt
6EOt8dBkeEVUjeb3VqbCgtFKj2Tv61SJH0eu90adP+XW+DAxcZUN9QfQn6EklNle25Y6/mt1Xz9B
dIFTnT8YYJ4OfjHf6H02RCS9EzSEkU3Chq+O8qFuViqSWUk03cIf+2LftDADeoN2Uk7Bs8pipGQO
e+yn6n2th7OvK9XkqjrTZ8O8FYt0l5QZgwQFb5vCMHxnFPp9xhscl3vZzXea1oBjlvNpsCsEuOFw
s0r5FBn1RGIRAnSU6p5jyVg2z6/DVPhSDl0LOtJlnttTZ8JLHlGG1x30X4tyzUs5ynCVhcgo+mmD
wINzM1LDzX++5AGju7asNssC5CYgwKpKr7MgSf/Vi+5lCK3dWFJr5ASMJkCUJG8TwiPwb460T6MG
P1TG+JSMMyB0x1CYtTtE+rkkadIbhuSpHaG2Pi6N9NNLHcsYW3RG4XGAwq0NhjqBoTLgBSQyACcz
ljepxT4imlgJmJhMc3bERYLw0oi02Nq6rFTo3AC1o4YCDJUY14dGFSwyECHAVuWGsr2zxib0HehE
HjhawyEfX2ApaMjSB9+SdQky9CT8Srk3h5QaVzG4cp6+9L3s94tyAP94j2UHNA7+vNdaNkh7Lfld
3VegA9VdR86JO8Xgz5k2fjMuxmIrrGDNsJ5LI3pRu+pk12/yOvmypUDW9O04xt+Q4opNZ6WK2wvq
LXgJl1zL98xgdtXCK8eIDTFK/dY54hQp3asQSnrAKekUVukOTyUmNT0PYs6bT2LwPaPFLx3CHAqU
FnB10mk3831uNFUQKsl7GPY0l87ALM5g6ZMXB59EXjx8hvZ5FW8ztXuwl2GTm/YXRwCNlC0RhdUb
DDKTZzod3Lic+Lxktq+Wg7FZuvqzU4gVakFKoz29RHTUreFJT6wzvpHP9gI5w5gfQhYvgNHe7ORr
gpBLW6L7YmVadoow/VnPvaHrmBJkhh+LAURbkT7Wn9H0FGuNnG5Hdmkjc85SmL03CdxDSXN+Mudu
yqVzBux/1Md+DHqHbk3fxlP1iAr3GiL5yAQw3yrHVqJLobe/6dwiK17qraGSct3m7bMqxxeZ+Qgm
9LKHf0oM4EVcWTKBkZiMA0pZxmRGfxRDi6lgODHfzj87ogvdCG2QWyCpmBmEev04rWLsVHU7kW+K
geE5oRQcdqZReIlFK0XeuWpE3+vydES/qSTS0RZTvYM6xZHa9nezAzSELnkMIqhN0jh+GBbVXonS
GLi9OjqRdC+SeICWFJL1NUdPRkNRr9i8mHZAtojVYnRksOStn3phmEwirFPVoIbqJPwfBlucG1V+
mtFMebrDixtGcSBgcOVc5oilWtgDziHNWdJLi2SvZYaWMG5hb2MJT455wNXxKrfFt1rE6JlL9ZSt
QZt45Ppyo8c+HhxnaRTopnKOVmHjIlbX36WW3/Pf6D4L22+UVZwkpMeimo6R82a17INbMeRfZhde
k6l4bEzcOgQVQAP5MG9CUHwt9RiHMgxaIMpJkonSsOLoic3im4xf31zIuIqLai/VxuwLW/fGCPxZ
mUUb5PHs4OX2roTcSnJvYpItYEWKRZM8LGDwHRxVpHj8NMUgRS4tkwdDmwOrG3c6bBBGhVniG/h1
UA/EXlrjnIDvUCBJKYW82xUmvYWEdCGWak+ekq+J8SOEzjjaWGHlqXkRejOgHBNpXObswdl2i/Eg
jf0PCV2w91tI8RjzaQdC45xpYf6osaeXHWjlbJcrnjFkh9iUd6NK0rXeFtU2K86GIf0m8wwmhhZC
6ZkKh2E+HUFlwJbhYIY66GFfVBXlq1ntZYNCGI9TT18i0uQE01EdWGkG3IoywOZJtjdrZWrqxldY
a3TzeMsbqLOGZZIPkFaiYQnyXiUpch42SsfInzhLDhjTS4ZM8/GkZyLOtaveUe6ZBR3yyL5Be17A
0Ak1tMoFr2YlaDXz0YFUeVw5Dkph6J5ULPW+kmdXFd8liyFwmAf6zCMCWTdfB4mx12Q/MpdpQc9y
v9ZaeuKsq7azOGmmzUxmiX7rmOMhlGlmoRXy7CvWHij7rcvOolWrC4t4apofbVHy3TKcMyetb9Ty
vtoxL+B6lttbaw8pJtiRzo9kcVoY5SUijQ+oddY9O2HuprRU46n0qHbcd7ODU1Z6cfuuaI6yj7Ll
DQOnDRZ1Affi1AH84bsSP6WxgUFSBlgMOWlDnHG9myrrTHj0eTDVK1mMiWdW3CZsLRD7mTAfe2AN
YbfHOHVqN7Wq7xLHIXVAzJZO9dN6CPQSQKlaFbfE4RVaE/hjg2gkQDHaBowdpF55UuX6HEqlLym9
wqSJZtoe4oUBQLaLrEUNQif8jJdugMJYvv+Rzv9b1gCP/zo16Zx8tVVX/fZ/jU36p6Sl/488BtD3
/58dBv4H/J9o+PiPj/L7P9yP9pOgpX+0G+B7/5fZAI4C6GRXhzhs3f4Ywf2X2YD6N023gFlNTcMc
DKOov5sNKNbfLNy08fbC9xnt0Zr+3v1nzpJi/s3RQHPAB4ls0Pgf/47ZgPPP/kuGsdqXEUBhGOqa
cKP81SFuSGO7IM159uftvJ0O6Wk+5KfyZF3rk3OVrtklvhWX4sKquzQXxIknDqR9crR26HMO1YFZ
5Zl6xe/O+bU5N+f4Wp2lS3HOzv0xObfH9ggKtgs3/NpFe3FI9kiwD9UpvjQn3HEuw2k4lZfphDmK
O5+kw7Sf9vlObGnKd+VBP+aH/qwes2t9rs/JtTxH1/AyHNNzfDb2zVHbV8f5X5mr/bP3wnpDFFkH
KVCJT7CwpObf/8GQKhfSwJRdFf6C3milvmOp4P/Do/LfGMf9N/f8ny6xGsv9wyUUTRCuOHMJS9Lc
CTZAbP8rzz3lLxYSf97GnzdBvIitoF/+52uEmlomWlIIqCvdVS6/s744qNibe/g2ueZ0bozko8gK
cqObDZj0rXcGv0+AF/uv2Fm9Nf6+Nv5f3jCWwdhtW4bKEuCJ/otLTIWMuMPPCQraZJ77PIPba/xb
wUk8x1wCgaBlEFtADNVf/ZqkAQ5kG6JrxmPZI0NpI6Xs9qq9+b+/kz8+5P/lJLNeh7uksaBZuBxZ
f7XeU/sYsZmjTQTslhtbAvDsx5e4Jw6VSWjL4SLVoF2y8MbCOFgTNUIaPrSd/ETk/du/eC1/yeH7
86bZCwwd1oaOZcm6S/zjgxQ2WEvmGYtXW6zv0qTY7xuqnfKmLxazGyANQK8o0S9ZZnybTr+dHaJq
qz/zhOLWW84zZmJP4dxv+1I7oDU40A7rf7zJaOddimtynUnBLePos5m6fEOBdswL5CAdHlwmeceB
43AM1VRhGWZOKsOCGW8FKPrOM9NE6vUUo1goT16viHdeDhzs5VUk/Fyl6R5mc9qzFC+NHh4d+67V
AQehDp1x8inIDYC4aFHOyLnl4V6XuFKr/YYottxGWt6HeP7szdl2sR5hgKQLPoG1uZj2WX/AIeON
BKSH2Gr/J3HntRy5kmXZL0IbtHgNrSPIoH6BMZmZDi3cob++F3hnpm9l9VRZ2zzMS1hSJBmMANyP
n7P32vcZNQENIr2KBPRG3c0223vbmj+JtEQZWZqHOjrS4M+WphZQqDZXei3vUwl9XowUQ4UNba3D
eTdZP00W8XXIQc635ZwQCwfC6cZ4oWiZg6FkAOFT37e2tuyQeyQJn+mRCC2GFkdSAuUpgYySTagU
NI//qw1Y3KnuNWUuK59ah9zhYmEVOg2vTv9q9Nmi11bL0LUfamOt+/D3UtzU6477jPOsg/QIsyOR
zFvVA/mM2nuQx89lx8zMk/bRzv1LPrUW6QTtv1km/2l94T6AJMx1Z5lzUN8fl54JPrysMd4g2Kzf
YTFvojLbpCi2//U1brJz/g2g+Nf99vff8wdkk3KaBqKaf08R7znifOaMrCLbvZUA/9oa6xC1lWqj
HeXQSTUgkllmAiYbcMBXg/PuUE931WMZOrcxBwI8pp+By6TFiff/+pnOrP0/FwbDY4HzCI1jL/3j
BSmzLs8bPR1QksfbSSiMmfrzwDRVIHr517/qn/YPXnvShGYYkYfqeKbR/v22H3SgG8Vk9ytTBkvV
1MesN//drzD+u78Hfi0wSd0E8eX9Af6jXZHESgOAMW8gli+vTSAf5waZ3gZ32HBHJKlnwfFtqJDg
zH9w3yfY+eo1+OtHIbONJ4pfE685S/fzwCgQaYVzU92H47WbJgvv87MPa2/tDhjZI+1xyj/cMPt0
BoPOMbanEEPgqrNXftBXK5CQ5dLm2IIyHthaYC5dO3uCFXPNa3nUp+mUGzCxS0VDNcVUVsJRMJ69
hLZ2/zrYPKMgOeRIYCK80RWixXCMyOFOP8PZdZNZCynl2hmHRSWhWuTqWHKT0gHbQ19caG220REQ
cmPi3DeZms08jvaYlncI+UjS4frP32vl6WdlRdtiDFn1gACx2Br+Fkb8e0O7jqSSOaH1i/SOlenl
m7Sjb9+4jL/o4MXzGFmcszGGmZps51dct+o1SqRn8sH2OtImGm9iZ5uE8dJxitvHoNefOxfdjaEB
e5H2uGIDusnUvQ0cEDjI7KagOaI53MGcPucBcumwekz7/EAT4Irnm7WKoShxeddaiE2do7NI87e4
vHrxpurofPr1O5imhHMq3ofaRAkKE6IYOVfHTv4x2tB8Eb53dOxVw/RqNJ/zoP7IxktF6EyvM1PX
/OJ9GsUekxaDvm2h6itMz5VrQJ8x4q/56lV5dZ1Sd8l81bV4L1M8p455K0tOWHX/qjwEscp8dkVx
KEzjq1fTeRaEza6NOHnJc2dTDdqdA5SGQqR9DYcahI6/FDU68FYds6F6hEOz4bj/SBYHjZOTX2iE
0Qt8Oji1MTHQO960HApjKZ7Ypz/nNU1vOfHW0RnxAyt0G1xV2xzx/ByLJnn3pbr6Ja9HUnWrZ6OP
98Ukj7yQmyDJlgSzn9CqnPDlLHWrOTp5tMvxUllG9ZjExA8l2SaJyqcm7Vcw9rnEBNhEflpZZAes
FJfU4q0yUH2b1sHtOqAOglF73L7WtJv7z2aM9iZLOtIn+iQ+YjDE6ketibci9G5uaQGtnE4F76RW
feDBO7GLPifCXLSJ9zNNCzg6cLvQHXLIRqRWGQ4dd56D1lnrJkIYOYKaKbOSNzQ92JHm8OIgpcdk
NtE3RK9Lxd/3r4bG+GaiO5L5XAMj7RVxn9dYgFgfpt/98ju5JqTje3VO2fHpddzTsHvQq4HpfSOP
rh/D0g/uUz9uu7TfzO++lmYbEWaH3EgHBpnpL4wne57tqe30Z9rQh77e1313m7pTRKI9khS0Sm12
sHO5jqAroM06NH7+JYbyp6febDv7TMPmUevwV8/30ljfg1aCTQ3DxQD9L3VurmL34DqseK5Cl6+y
aV/RewDk4STCXe3M2jjGhnvM0e9gcGH27QjIWVUTftnIvk2AKaq2PyWPGVaksKzeS1tpUBqVQ8uq
ehQKClv4WdvPTfXox/TNI9gQXgbHOqEqh8H06lK44n440BYgJQ2d3xAhsMiC/N1O0XvzHZ7UT2GW
HiiKUAm2N9TC2/l/uP14igz3hoz1IMvyMPJkAnpPMUvWiFPB4TU1YRZNLnbotNh6lvvDQAqKXvjZ
0uSVVu8XvJ5jL39gd9yZjvO9sw5xfvBjebW98Nzhd9IEZmB6LCru6RJtw8h8aeC7umE0wCIJbvNT
tD3xJKgC6iDa2km0k3Z99czkV1eqYwoHUze4yxTi4Z6fG4bnecBAR6qkfkGkxB3asIVD3JgZzdeA
iwfd7F/lxP+ol/F/a0H8Q5/i/6XhMT+br/K/8qf/17P7/5kTbbjUEP/nxPZPOdHX/PMfYqK/v/2v
BoYD397y5mLDJ9uLYoA64C9YovOdBe0GMKWg1QeuTmn2v2Oi3f/gWELZYLjs1LQo/sZKdP/D9Sy4
6RyjiAChgfE/aV+A0/+HssuDrum5Nuxo3dRBM9p/8qMlRDAUL66DdtDSNhrK5U0T+kDH2C1aiVNb
DrCRKrxiOwXkDj4PdNbYGa45fpRFq9X6VdfsnxLw02cLngABxC53rPRxknBUfS+6wPDOjySh6Ctz
nkHDc2ZMIduHRJ11+73QXP1HOU+zK7fe2wnLvGjGx6lN5APiA6D6cWBvzA5WYhg4+5LfSGt9mI66
2b5WHL7jUrXnqUY+jJ12NxkQ7JTfnYzU/CVKMC0CCAKv/4QJGDkchJT4M8qTZd6YM+a9u5R2DglN
UmjmVqifW8WZXkcGQhRrZy27HggvSVTLQkT9wUyzJ84FHFMadC754KO5D3AAV5N1DbUyuNY4+Acb
6YlIvoa5Iy8kTVfwu89jlLXU4NnNggOtzOhnxb5p1+GXPQ7005tZ3erS0bf8YR8V1a3ROfSJhome
Hz8mo5Kr6lEWPefy0Hlo45EQNXcCze9CKyiQoS1EOyz1CtmwbCz4I1X7mtk4Ker+iuoIm7cozOXE
aHoutBjAltPKS9/pxOenpmK+6jcRY/6fiLaNbehiBrAq+3cLyHg1SGzPeu8fAkxeG0za7aqdcnMx
vIVOoS8TeSIx4Oi60aFgf9lMPhIY6RfhqvAqfWmVIRKUogbsE9cr4YNgoVUdW0S/AeCPb5pXMq0P
iLsLUkoZMSuFEvPDNPMcrxy+9SZwt/ZoiNPou3ilXWuV2k1wdPyhm6vfJ9kXS7cRxsprD5jYik0H
FSxFcwOXY5GgV0DkWm2KlGHV4D4I3a6ZesBBUCo1DkEEzkt0/Q0JfACGtv0pDQLpeEuDthGrQGAt
qxRevFCB1JyG6FG6Vbc1g0JDx8D8knv4yj20a3DknFQeH8mksB/0cLj6es6oMEmDQw+SEwBTeAiG
OtiFunk0B8O+OqF68pNEbXkPwGlacuXH/kPBpPzm5cyi4Fj/aMtKnIhl/Iq1AbNyCMy9axpimKyg
PnU69OZo9msw/pK7MYt2gZgAGAHbdfr1GLnpWtPLc0QhaEk0UGieK5zIwtK1ZdH2HaDtCZqEGX2V
ceLRavcPmBoZLeXgNzRNuxSp8WKTznfoWntv9b6FIlJL3hw2HxKY7a2rbRhf45nKyvdeq6qVVTrm
RhHJsnQcrjfU7bPGBpzV5DNgnUwEskkokk0hhxv5eDAQYVSgkJmJj9YzQGytKvG3hp31zLCyS6Ei
hUEtMEw2Z5nW5DBFMsU61+gA+GAnmA+ltLKDz0K50ADLbVOmNVyCntxgo3IhzgR7r9Ts44TL1kGK
vcA/rZ2Khiim0HKNS6lOTVRueJ7PTWddMa2urT6CAyoDY9F5SFs46W7anMmKAGe3TJ9aycC76fRo
2WbDr8ELLxmr1jlzjGM8+MFpSqk3hyyy136vs5/rHt/4kkeuvaHuYgIRcwzs+azs5G+tEr/NejhK
qamtq5ibRZZzoz02bZCqbwnHQUrVBi+DaesH6CFpaFHqFajVkoqzek+qYeGFxSkpOB7hWHaWbaO2
Q+OFjLTD9Zx2diAvAQBLHyRbrzWxnRqzbt0qp52YnJWL+n4r0mety7Cu+wkKfNss95HnXKPSwgfR
FtYjuiE4IPK9aOXKqT46lAZcacjA6Hz526LRmRUKUcCTQjNrpWin4NTttVavTklvrOt4yo6F3a9j
NB7b1m8QrvYuvbBpxGDt5+eu6otzng75CQLIwqJetrwYb20Nw4LUsVUy+tbF9ivrVuQ7ozTEtpb+
ByZ3au+J3yad0b07eYy5puzO3kvre+1JOebdiTQXTk5sH/TENcFaaCnWuqUzqmZdZLMirq6cHWEN
+UER9H1Ma+9XrVmsEH7qHTW8k250/Vth8N+0cs353P9ffQ5vbq6aBDRCOfGYW5j+3Jz4W/M6AWeI
FUs4q14JvPs1TgAnxfwzCLe+AkLEOKkXzskXHEEr5TXHQf2ux6Hn7dKWaYqFptV6MjNZ5hF0zR8y
0wOG9JjhBn2ifVDlEpuvB2FyGrvo8K+f/h9ZNJ5tujZtW91FHUg6jvVnW4PDMOTN2sNQPXAPxbG5
cAs7Q/9KYVvCBffL5tfoRHvPy96oH0CxWfPlMduM6uxHwGCw6q9E1blLp05QPhThOc9hpHHpk76H
idYnjA64FR1LtFyOFb3TMT6y7aNK69Z+0q9s4GNp1PybftwfiPPvPwycNTUQMxxiP+Ykor+/L7ru
tjgOy3jV68bOCLMfVhWsI1VopExHgqwxcmBUjbsDDeEOMCsHX9NcO3acbwxrfGzN3FjRDV7Xlm+s
mCnodEeGM9xQin5LQ/sb1ZRCE00TYCC7socMMzDvBmzGlLWXGMLICzXLRlvQpodNZqVgZhz3LHvx
ynKQaWCm4RD9jqXhrXHYczaK+LHtmG8h1oeMp42ndORIl2Hww8K7/tdvvDETwv9+4doWQUjkm+sO
1SzlrP3HECJoBHq+DD3XaMUxHqTWeRmSkyE+u1bSqAndo/QaOHilXm77dRI6GDcSFqjGLcefZqRi
EnW8L7+RzUmo0rwhUo4XwkBH4Xssd5Xd7KiUWev7oX71lPkzKZvsGgnprXzCj5ZthyvM5wSHaODD
af1wrdHb2xtNGT3l+fjip9L/bJKSkRDF9VWLXRBGVobiGIDoWu9T7xqHeb5qSEE8QE4JokRb6Rqs
GNuUxhIpb7rp47oGoOXXm1KO6R4j5RzvN518L85plsA/xMJ7HUlERHhcrXUyyVY5Q+2NjeJuQR5g
yOxCHFRCzzrNiR6zElt/mIpwnXDL09kmPbxWokMJ3vinrKDrp3e9RHyn/H1L9Ar6BqkfMiPD6Vwi
oyww3Of4WPeZ6fZrZIcjfve430SGBPWmSedsDzHu7lGJm+v46L1IgcJFZZq7OgvGpdVq2mvQhD/h
7aNjKkx95SeCRl9kE+bjhKZ2wHFe1Hnyk+r917++Zogx+POiMX1S2z0/CEh4IpXLm48ff1vtpJ2n
kzMNaAYcyN4VmO0uKpxDlcpAw6CODNWmqoIwNH8s7S8Xo8UiJelvq4U1RqUauOUuiiAWtgiybwj+
xxsg9nEte72SJ7gPT5jpj9XQxDe2CvdpxtPCo+6GozCLFbbD+BXNp1fL6IP92ti6KSbQEpTrR5lz
5tG7Q1WZMXc2HSlrMMprtJdV/JqEMt9PUtcNEkSi5pKWaYFTXT7XQjWXzMzlasqTcJV0gXWzSnvE
lTsh+iDqhYkPHeuabffUpjb8OlRKZJgYx0Z4/k010jzyzjx4JSod+HR8jrcpQAOtsw0ehkF/4v7P
2r1PmGZVB9We6Hn3mCuhwHGTWINRhz5LUrVHYiNPbp/KndJCcWpyr0NMN4LNrCd1wKLY4gNNw2kF
VQ9Bbo3w3LG6m9TLdidIUTxhd0q90LqIiLxAfZYZIrkV1zrzVoY9mTvYttq2EzjmZRTSctRgJuOk
XBV1DVC88dTRrBN3l48IMjothd/lPmuOGe/cIUtOFGqr0SnTw/dHgTQbyMBTuv9+m7rgGivVbG2B
zae29PARCcwEf6+AJS/6lO3ZTHZezdEjDXykQF3SU194P8ymG5cSpsULpFE08U35NXb1dBrENOxw
h9QriA6P8DeLU4ajo3ZJ0h4Tt9mGvCYVI9YdOcnpkqgcjg8x1DnUSvXeS7pwxn8XT6U2aASqt8FD
UFLRBJO6fgNtctsEThqVzjovnCMVn7MtNURbeir2pV+3eyMTyOq6RW+M4VNXaHeW+fwIUjJf5XWm
byKAkXsC2DjppIj5E8YSJwP2Awy4/iVP1qBC0Buj8911MjgSmG2sysoYrqlfIrbu+p9KKe1Opi8r
pPLiM+nvPO06OKkEX2U1GOlD1xfHSAO+RtKxs/Z8le/jVvtoKSMf68RMuethgA8h6Z/uGJWHTOGQ
Zg57qJgOgDfOAAH20RGWBdcisa7gpO9BT5db0Fl8Sqfoo9KQvHLAi/ZjwMx99LmYm6HmR8UNQDWj
KF/YOeTOaNCdYUMoXoI4NTl1dOE6j8Lz4Dj6AR11CGMhyZsdAQrvklfm/NfnAidcgFTo926hPH0n
usA+rPSuGnFgjuMxKvV3xsP6xrePMq28R88qoqfQtF6twlTnYKwR8pSxu8RfAkKtlsjE3MI6kTc1
nKkbh/P3v/w21TEyp+9RWjYxFC1UvIOZnak37Qv6e7WBzRRQhtEoR/b7ENk25MjCvmT5N+O+8NDa
Nm9Zo9wvw2juZVWWL6kFdmMw1PWv7/SbdD/WIkCz++Hbif5JHnCxxlqhHxI0rgxV+w/kvwkiWm1l
4fYMYD09APRXD73TkDoWjFshkN5nVUtrpNXLi5wf6sEITrBs0Sl5J767x9oeyLuRp9qm0DFqu+TH
7PCr8gLPWKw8qPR20TY4XVuXSnpClJiSeLFpxwDSUGmwl6TgAuFpY5VJksbd2YCa9jkbxymE478J
GyUemx7EZmaCAAzZSzxdVh/E46zIbr350dg8lj4lgVc1vy13NN+ghrv4q6hN+0lYb/Qu97VHcxMq
+nSJgwHswfxtBQHHa8PmKnVmxyzRMcTdFYF9ZuKwjqexvyEmw3MwP8huwIRnx/3++wupaTd7Vetv
tR4DYwgKvmqynrA50pttLH+8oPEeLw7OMZPLlyF6Zlis/vMnu/nLcpQT0OBRX1N82UdHg+lvzcct
lU/6MYHBssUocGtzDnJxiWrZ4d49fD+MbcxBsjYHusXf//z+7PfH0qiQ7AXeVznSGhmxIu+a1u6v
5jyE0GKgO6wxxxQETzUM3d6OoT1olm3Ce+uOLZgbXjG0p+TMgiBulpEZoGybEVfCFKDTpXdumEec
VU5yL1k655EZykZmWaVDf0TZNpVu85x0xQHxX4uhVp+2tT4lV/KX1QXH0/cHSHGHo9MSqp3XxS1S
TrCESYvPHgH12cNB2MoBvbKe+WcRgbCyY87JvAtbs89zGuDx9F7Yn0MVdldDNKA7R3EOel+cIakU
O0XIYRL41jGaH5x6ava+n0MRtV0iKVKxMMgDwziyIgdFMB8oZq5r+KXisNjaLjaz3kiaowHfIG7R
UDnJxiR6+TDCyYRZTv4ZXVOs7Gb9gfM8XrZemN+bKiWRLyamq+3JSeAgPLO4xWTgth5fJMbHuuxL
Im7t4j6a+i86D97x+6O8D/q9UY6EpNdJgX/M9bAnNVwUbXuR84NF12ZD6x0n//zh9xccGV3dmkws
ECTe7vshUKyTJpTLc4txowye/d4znlRw9+EDkZaU4AClf7OoBk9sC7OQGwQLO7/v2Gzi8kcTwQOD
4ZmnSCiy2GMrrLPbzOp55qIk4yTO5MUFiL+XCQKdHHgCook0uQMZiw5l0yHYbDTar7Qq8Mx1+XrK
9EdPkt+Rds14/H7o8NFtcGx6u6w+C1Rzz1IxhyGVuVmqGRFtKb079jU6EFCz2TzOq25u6Pf7oChm
NYcAYFm30Ifc7sNMZ25G0iKeodHl6uFDmjUuyTFjtPGB7i3ryHWOTrcf6I+/+KA9TeHID8+xtXXA
CQZn9bHHPHWiG6nSlvK6VyVC3rY4Tw49xgp71GfqgaTmyTjaRejDpu3s6bXFVoFWEJilj4Cj0Emr
iZiykANuIgnVmUJOWrUhvtm8jsr4RXuie8Pkt5t6W55MAL+rcarIeYbM5ZAHfremwMciFNPWo/h8
mFM+LRXg3IsxeuP8o4uFcjxITzGgWt52PLEdgv1Ps8M5TQD0ctD7/tynaXtRvt1CqIaGyixoqaLB
XApPM09OHuSbSVYeqea6+VCxDeyhBC+GEuAHSfLZyzg55sFLZL6MRtpFke1He3zcyaqIDDR9phyW
qm2Dg+HUeyZkF1uZ4a1IZHiDm1yfimA420Sy4JwUXyIY9p2vmh/Ees8d78p7NgdeUWRkcsOWaoDK
IZ/EpZ960WWvto3T+5su4lgy4LZEMhCRzt0+AkRbWXqMhQ+gqOx79vxwE0QYkdyJKBDQC+FFzxJv
G3iavSxIBFxOrh3dGq6DXegVBo5uWd0cmJdL3ODFB3iGQxbYIGRF4FxdrXyxq6x/s5seIjZDtdtk
yXidim4fg2k6UXRaO1Xp6gg5vgPLaowHWw3FIexKd6+7uTjmuc7o2LVcaLlC7Xyt7dcgJDr45dBI
KIMLLAMcpNNieLbRSu8jXXpr9triM9FvqgLDM9WyOzgOwMZZCrCpofut9JwikTktHYjC4f7yg4i0
iRFGain8YWel432eZXAwKz7NUZIRATmGAz4mqbpkWNrOpWilGFpbzpIYXeOdChQQfpXdMQlHJzPk
LWKfz7ZyUP6DGQBLLKPdkJTmJYWbPbZ1d1c1ODcn6Gsovrz9BhfX72bSxoe+/A1VUr6VhfHAS/QR
svR/AGenlHSl/cqBEPSrucLSM506ZVrPpBLsErgqrajid8OYPXhR0b3AO+nwWRPm4EyNs3Nm7FqZ
5OEOo+8XMV/6UtOwQNCeeVGlE10zS8Vr34QMPLGbTZlTvYU6TXQdzF8uqh86SVNvSUK8YmHiNrDk
KE5FSAiqNXUtBBJWWq0Ajlo1HEzpEb9Rx/hPLlGJDKm2ZFtkr6qGodWCG8njEb0RDwIZ6cHuwU1O
k3/6fhixd2RoYdZiwN4sCCs/FZ6xMh0ZXGdmhi+aCnZnwY6GnTN0A0Jlmqfcic0H10jKnRZiTVDM
QlZR7034JLHqpbXvHAoy7UH0N+pIB2AHgaQ5EkyurlVF1yCbdu3oTvuQdJpLi9sBspntTYuimY6+
6J2bBOW00GmO7gKly5MrxBPvB5MRRuwrlXXjx1DLa1L2zbYXfbE2vYHIAnIQjmkLEhIg9zFGgbnS
U7fAKc0cHou1uYPKXa2Llsm4nvg1GcExGjvUmu/S9FsswznxeVbVbJnFtMvYCqsfmjWtp2CDx9d9
tODUP6thGQ/v0vOG17LvxCFvA1A2vffLrpP4kGdo+8wB1F5j74dmILwFeucd/Kq+9hxCCIVpJCtl
dMHzhP89UwQNRDQW0Vj1GweK6VHDNEAsMe18lxUdNj2mDLQb/otbxRy1JgtTfl8gjwbssEgm6nUs
tNkKbAvxmjoZrJkBjLMjsLTMcQnOKcx9P8BajCt44AEIstHHYdJhXChx3t2aopJbj+XxKBMn2Wr8
yGUus2M0goJoRyO+TeQ4Y8Om815W2ySqgo1nC2gH3WAcABiYC92dJkjAA90DKLBN7U5vRc+f7sRF
9iISDyjX2G0Rpk/bKIxNOHzN6K6w/cNd0d0nK2uNr05/1IrOOnSVHq1KlH6HfH5IEM/qGKRhO+bt
sW/RW2qYwHlFIrxoCpyC4/b5MZxBkbpBcGPph4Ha1PHonXI0OI6q1EPnVA+llSS3uvZ3jhcnlzJV
0CxICcpFNzImNJML5ofkwgwAnFMcseST0rYwdEadPcQYXF2OvTcnhhmhS65tPeYKg4WB79LGOpwy
uEq6yMfm7E17kfTl0TNLEwnqGtK/vCtjDO6tpfH3RpjI24yjSlD4hyw1icLSSn0lSKmz5/MGiHZw
vnroRaDzO1w5xM1uLS1r1lpFFExW59ZLNAWktNIc3mbTI6o367GMSx/1tHRxvRLI5ASj3BaE2sTA
Ufay7MLjkDNlTNm11rJI+4uwRU4brdeXyPG7S2fTp6+g4e3dSdZnbKDPKLaHe14m4z2vvFckGOKs
tCpbQ6GoIcUmw83d96oybu388P0vfNdYaDMr/tsXkGQRq9a5DATn73NG3biVYlCnIXSOwOihRvoi
BV8XyIeo8xNiYCzUUaN8aC1G0LbNcBZ0PN1rz+wfYU/TOcJ1vW251F6qzHxQAOS+ZOUItID+ePd6
9oum55gdpozjgLpebAIF1tOQFvcyLEoikYX2hq3z3cji/pdZMnycnOKVwr9bKDxN9eR9FSBP2LJU
hkHeAiKpBy7H1CB6HvPii0G5/Dno9aGvKvctsjEGMi8ZTtSjeNdvKbJs8AKR9T5oWr7q+iw5Tuyy
LzLJ1nVVOY/0EOj2Y5IahBO/FhZ808YAJJDFln5pbHNYBkrbBECaPlVloiYgMnSbevZ17K2YytBh
dFg1zRcRretBj9V71hI5EDYgsTksBAurN/PnNCHMTlrcUgW46WcbhPwqHY2Jlk2VPw+RWI5wWxEU
N+QkZFXxEivaKcKpx31dJOULR1UXr7Wa0Ozpcj9VBpyZigRY0t+qFS1SDGt9dE+nqUFHSJ0aySx8
xGxuPyIhsFOLY4e2dRFqLskRWE6h9WVFjCCFJhnijfWCV2gXN93DoMJwVTlqZ5XATRnyMvTHMpuI
flN0DhiMuiVIW7M+mvI3jd5zO9EbDAa7WI52e0pZVCYcZQtkAPmS7NYfkRbs233dqFcrnNjSxv7L
xliMCw9oYCVfUl3cAWbtofb0gCJbgmQc8Z5HQwbMDemibdyjrj4hLbi6wm7wubpfRXoXU87Ykliu
weJ8MKRGR8QeeR8hsHDKM8Vwnv6Tx7jYD/awzp6NZnzXzM5bKgkoxKQSHmv9xRDmte38t0K95Do0
8zjVomWk+eb3dxQxrT52XiQcRN6APcReSrj4EJCu25N12OAcZtHLF4NDjDwRzrSNGB/lcfPLDn6V
VkbssevqkB96fFsZi3FirYbcZ6SEf8QZd46OiC5d53GdLjntuCvIsFclZ09mTxJih629HjG8WZV5
83l9srCf1YBEAwvjl2PCbAx92I38nrB1c5hI8cmJvXTBkBR7Y/6W5AWNyiH2Vllz96BfLZxXlAnM
0H39xfHqi0ujyg+RzsqMxISJncs0OKU1bWxt+iH/HTrZLqGhs0JIWEmWQli+PUpp8grM+gxD6EeV
P7jpiy0ZsveKvK2sJ8/ZAf/Z9e4cZjs8onxG2NBkH82EXQgZNHwoMu2EMo7G5J0VobzrKAf8IxXW
v0ow/Ksc4jCiXGDjjosPEMxI/z/6EcRoHdTP+K/pGyWE1IwDz7pjJLGI2cPW/giIJk6cFwuk+AiK
wC1gKxlFc8p6PVsVBJcQMRwv45ikGzAMUxVyjfRYQBPxYBR5syFC9GedR7/Iaa/BGsmHRnJAUjHW
6MElGNo7EMaLZt9oSI7WgO9y2Z6HGHCoyf3LnH52yItX28IDUbjVb1rUR9NPGcGIhu0mf4IvZoMh
nNIlC9O5dId1mkekqfQ4NcLwB+4HakpppfRuQ/gz0901bPD3enpxYqAeaC4o7eBUCmf4MFI22FJJ
tm1oHQih3mKnOAbWjClEU1uFTMNzL19Z9uQuLd26hIX3YCjkPUWbvSJhxOJAQB4i7XJJRYh0OrZB
Oyf0NMWaWe77oDtXbOZEHhBfRZedNoBD6mViji9li2le4lFSBsDKeTDTm9FhiieDpjba1lSjZApb
q11LY3iheQDtIz8OnRDrxg7qRXeJFP0gDMswImwoVF5tQjIQKCSofpYtGF3P1sQuqtp9wghpYeRC
4Au/oL+VKxQ7fW8NeF9ZBgPTTRZOS1hfLSD89pq7jjTaEZ2on7x++ln38gVPBvhkBBxNyBDG5ny2
WOaVeiqhe+yEikmx0RBa267XLTiyPVuB9mG3nGDRXIgN7qEDhF0CMuhUoQ5g+2tWSkkGFrYNUBJP
hm2nYjvKGFh2a+zzWd7rcpJeNlacL6KIyt0lFtdXSKF6pgWa3BHm/WXLcqK5BwRy8OSrNmq4EDxP
MrwJOAeQpwLuvqUcLAAH2A9Zv6cnxyudEV2YWxaW49FfY5O+xFb0GrfW79Y7eFGLCnQgPbBg4fVI
qmGGDm4sJ3VvVAipYi/Y6iTgrFOH9AbTQwEz6DSRJhYJCQOioXeqwWRYZCPR5BX3ddYQ99Ia1m8Y
f0sgkz9iOFs80WlcvVq2bK8aCSxkSI1vkzfdkW7DaZgf7KZLTqmIOH65MUU5w+VuVkolMQpQ0TJi
UtxLdNCILQ6n+4AwiqSGCkxn/Z/sncly49iWZf8l5whDd9EMssyKBMBWokRRcpdPYJJLjr7v8fW1
QOULeXjEi7DMmtSgJjKxQ0cQuPecvdfm8Alc5xXEtJYNOqL5V9d6CC1NV2luFEy6ANSup5aFFKAo
Sb/MNzXJFGt9Ajjm07oZJzFBeuZL0oMiAlXnKXNB4EfUuqVVxm4hEUaotu031MzhJla1CNPOEsaa
7kXPnbGniLSuAcorxrgj6x1pmDpwpRDBfWWFT1lj2lsrH1+CmtK8tdyOxt44D0FQOLrK7KrrH2K1
/1FVqeHq0r1W5HRrpSpyR0L2EoOJEo22QeTHZDB8d/DJlpVxRiAOM9ABrLF8t1vUua2Lv+nYMAyb
4ed7sL+o4WQ9ql3aJW4uoM/Svndi9BhrZZliZMj9/JjSVWr9UMdS97K+uxGD3LmJnuxNmSQ0PkCs
ssjfDAI8n+tGNlbmXNrQd2gSJNm54bxCtUXQXSWwI43xzjfldFMFKkTu89BH/L6HGUk+SY2cXiTn
6aG8VoNAbKZU3qQUoLEXLAr/MKL10G4Tsyv3Y9gCN6qXxNl6M3cjYFAk4GszG10GbehxSKhajxa9
ZG0mfDFgft5KuOUCWX1LU0ApXZWCCZpGj+bWQJdJjpAxx80eRrjZEz0EBwB1ojpuQEdtxivAIlMJ
oxortwP5KHUQzStJlXh3MruCAOi1YUJDQRWRcmUdBL/dSDrppLF3ysStioKqmt2Kp8BIuKcOo7zL
zHBdZbniNgZdNVWER9qK9FmWnpiIbwqTgYOM9ijAPuL2s/SeLtebQEaN1PUELEbY3LQivYdxzhnW
UF6RIejSMjj4WmTfWNpwSQol2cpKOK3aJP0yGwBN2rjXPfMHoXwDlXGnpazjxlp16or4fuizYK3M
UbEOTYYgFRgdtY+pjxdbzW/fTQHFUW6KhKFN8SOjMu9WQok9mLxvWo+WSkvtV1P474GVKZCfq6ep
97+YYwwLp0p+KLbbg75bDzkSv7J/rwywRpRO170d45cQ+sFqp7t+xFtZGERsTcFJ8wumvYUMvk2X
Xk0uEGC6gouAOUWGkgokiJ4dUG1OOhFFtxDKK4zyyjNE5HENpP62DGVO4zYabrk1VFPkMumo1gNz
lbUaQiIZ8/GcWUnyELZjcNMGPv6HpJWeDe7KOKqK/oSIrL7Te8h0kUkpNFft4MS9DckrYHTkR2Zx
CQb9WFmD/zw3DEhSfcx2ii4pXyGZ+qQEt2XwbcgSclX5dXrXh4EG6kI1oi/jlEAHp9Hn6A28pUCB
xzNaxVmNlPShCmTpOKiEUVy3SVMThqw2qSfDJKUHrZTvQd6iKbJa22X0om25y0F7i5Ga5nFEmrGq
kf2U3USZZT5HkHBdewyinUqe8bPVe61cvMhUn+/HtLY2WJlUzx6a+FuH6MjWu/Smy4sf1tJv62R/
M1Dru7k+EnL/8dQcyYImFL2461PNv951fXR9nr78xwc/n6IyuKETavy0rOVdMkWjm+u7VMCJO3tA
gRsO5GHBQbqZmBBzcio0XomrR7YB11OqM0acSX2f2glTIEk+2DZ8/0me6T+KnhJWMlBBxt2gfBtt
TKqyIhX3I6qb+xElcUJe9U9PNWG6GUbCoMVEINXnPnVC3XSBaX5s2vX55SnTHKDM+HLPAJ+NHJZ3
/HRseEee0ha67s/1eYPW5fWpz0X//sHQ5xeZW7Ky7nb+crjj0AACMkS318/D+K/vA6YijLFpAF93
eUDHK5uQ5JblJlVv3ZCo2YHC/9fDj21T6I5eX71uw3XZsoySdDmmH++g1kvni4cfn19evT783Jnl
HePSav34QBD3Hw8/F+nTEvB9zb6JMOis6y6rN2iK2nvwY+BOuvb2+oi8yGCXKWhQJlrcQ7ehY9is
7TqS77LyktVhfY/4BKoROVvO9WGyPEclpvQG+Dcfz6WiIb/BqBldi9BfN5B8Qxyz5eg1CZPP6+dK
W6nuK6NQ6K80OhNHPvKxQDkS3gTy7uN91xc6lYRmnbyvj+eu6+Q3EWyaTB4+nrt+lolRSk1GIoJ9
2azrn0hNyk3SNgiJlnVc1+v7CWoNC4TL9S3XF4ohGze+PAGVWz57fS6pSurXNPrW149dXwAWKDbM
YOhb/b4OUEj+phqRu9VTRbwJo7xo6/ckXlw/d11WLGnZNieFafX5uYGgtW3a6fpPz2lgU7dEiaof
n72+WWtzeTvHDbCw34+TUGV9y2WPBNPft9cqTRpmJuzLz+2tYjo/Jv2Wn9bR1nK2G5Zp8U/bovjV
rtSwHH2uI56NfofNDjvB7+sghoGoWJsJ2cf3mqC32DGgpoPw+/HQapJXCQmEkvT7c1S34j1aZzrf
12PUjog2msD/8bloWU3bPd2S989P8QOb9vlgf/98CigMzN+heP3cTswJ1r6btW+fT2ljGR7msH3+
XHxJ/tGB7NYvn8siUqY5dJQFPp+qp3Q8SEbxeF3W9ThSFlIPsu4/fC6+8U3zYGT6+XPxc2gib/fl
j9Pu+kE1CfOjZjd3n4sPqqYhyac4fS4rT/rxGBvQ57mKrBkUM0vHxcFP+YJ2Troog7KX7OUGV07S
RS7iZJXo/YwkiBeLBOQWgRjN7voqBNHaRXWneNdXS4wDmzq1e+f6qm4ayp77FVT/5bNza4P0kNQv
1xf7yorPClOATmlJ5AiQQepZ3zxc36pW3V3U2vnp+lb6M/gNm1E+XF9M1UUqWGjj9vpqGFGlovsX
fGxDrhFqS8S7tL6+WvvMkKlZ0BletiEivPdk5/Ld9ZFtVPUDleLVxzYkzLrkTkrO6rLnIpu+1P6Y
3l6XMwC+gV7gq4vAULrUYUE6qx2LzfXVPg04BPj83OurCioPkph1khGXN1Mvm45ziUb1+lBjfno3
ZMbHkiyVhAJL/q9NoP2+na1M+ti+3AdNrebJzXUl0ATBBEHR3F0XU6nkhdrM+DbXh36g15gKaOte
H8plmu8ZHNF0WDaB740kaF96uT6Kw2q4b6LKu+7o9SmzPLaIDhjpzRoxH1LkdEu2KGKok6EWNHkz
pq+jzWygz1Vms7UKiTULd5paG8cpVbGK8CPZ06FXKJA3wUE2DYMculhxYpF1G8Jwjcv1P6ktFOf6
8Pq+6yeuD9sRB7XS0hhVQuNSyfJwqeDsLw+uCzPt9FiYhnW6vhvvEgEtsugO83XRs984rTIR17d8
YKTjSDVSRZu3PFRKY9rX2Lk+FjdHinkrKcH5uiRJkpEaIBZfliP69kO1/t/y/f3fWPp+dvT9r39n
IPx/0feHCvzf2/7+NyLJKE2BuaAioHi2e/vP/1hAMv9CF6m/2SqsEwBbqqwopoLB78P6h0vpN12F
/GDZECAEcbboZv/L+6dYvwlbCLB2isw/vPaJLrJ+U4SM/Js/lkZXwfrveP+uivZPJ4KAJKNahiV0
JLq6LsNE+qM2VyYwFPNQZTi+vAS8oXk2ZYreycZWz/KNCF4CoiG5ihFKD3Nbf5BQQQ2UpaQ2cZtS
cvWsoDD4zY7QeUXzCnY+FS7BFDu1slMfmeufju1fOCcWcNAfN1ezDBsOjiw0GVriL1JiSe6rylR9
HUzwW289B8rSPbwt8AvMVJz+J+tC5Y7/Epvlr1p39DtMmwjlciLctHHs1ODrNYShHUpA+R/AF5wF
f9ovrkqKDM1zCcHjBPpZIj225Ekg6NTRZxQutZp1Fjwk9g760EqKv+QTMjVaiH+/f3+CUxgap5aO
nt7iJKSQ/cd1QoTJrTAOSPoZ3zTs8Us5PKfDcvf3q/nzV8ZKDPIjbGPh/fx6hoV1hskjk3QnBkKP
MncpyxCs3h+pcP/DHl2//j+eHsu6GMIJQ1ZkFAN/3KVp7tKsavnKtBLyjn7EmB4X32w0wIOKTDq6
JYuDQjXjgIs6HOnMZoST5SB8m/qVuqIVjCscbahm2uESEuqRzWug86X12uQAdwVwzPyQzXdYs1aR
mjkTYbwYPYwljs8ZXyr/tQr2aUZUhgQZPlsjJ4wFxIDgvjUpDEaBIzU/TFN32poOOcI1a4y9cCAj
m6B7/LH9Y+/65mMbDEwgDgXJtlV7Uct61deBM0nflfchJvY290xDJWFR3sTwFkXzGvn/iL76o0Np
uS4IUygI3TiYXCPMX/AoVZcMpmgU3VFi9aGt/G2TXxERmEoCb6k3E/4AsfMlsKeT3g/bYiFgd/o/
fKHqn89RNoMLp0WrQuWb/eUclUK7RLYz6Y4oLjIopCgj8bcIPYXJDprgM2Ls72GaHCAEa9TWVmFd
fPUbCnuK/kNvmo7i1/iEYixcWZKnVOE5G6dvg53dzYrimkT9yla3j6zXXv+fHcGfNn1xRfzkeqDt
MreNPetOWIAuyCi/Lj2UXlo1XiAaD3TaTWCelaTb5Rh2snbYItD9+5/en68qfzx66h83gcRgq9IL
NqFGTMsYETX0i1ySzCJDEYs6Mpig9ZJj//dr/asfvEAKqgqo0nxxv5w6Kfo8uQaH6QBYyqj3a0xx
si+VpJeEogDoyLJ/sNMtF8dff/UCM5qlM2aE97cchp+O9CQHMiS2it1MaDRMT6B9CIbt/8H19pe7
9ftaLPmXUzEcdCblUc2p2IdO8K5H3wv/lGlHI/6H3fmrFeEKZI80xYZo+MvugPwypiFld2LrMVM6
ZwiRM3bYj5VXWtXe339Zf8Ig8TvnPkoUIbcdWxG/rKy1syHt+kJ3hpp8ROy50dPfr+AD2vTr1/PT
KoxfDlyFYLjREvYnMbI1qSB0HpgFtSHWbrwv2BgbQuHCEsVop6/jcPKA7zi1ka9zgKEqrHkSRQOi
wZm0EDdjeGSsbEtNZ9bR7bXG2sZoPQZ58iYzOpoIU4gBRfjjdCUd8rjcdaQRd1j2Wy7xRfFtDqGI
JfElTX6Q8LNLnDHODn3cwY83vS7INoisNwGgMHr22L4h3cMTLUPhzhq41gedLleo4rqdAyd4wXmC
8AJcbmbd6KZMvaDwOjioma9A5PHdamgIAMjXpZpsO7+5V62JPNFxpbcwhPVvqFn2cWd6sk0hO46P
iKbWcdyBQLeI0FmilSyvbGxXI3oMzs1WwtuRqvRS025fEABG9tk6hAlMZ3Q/Z93eZxVx2pxajex6
MYIVvrdJdJoJiwsEGPo0Y2JFVU9+KuS9Tq8w1N4zIGiIWteIt7cy4DQxoY2l5l4ShqdXgEla8wbp
wFmaRy+bvvnQIIrOJ7YZJdI8Hk0l39V1ugPyfCSEB0QKy89kLyMTIywPJfGesMc2nMfMvGrXamMs
0dZpts1tbdSu3xibaE5cy5bpXvZnVSL5GHFtQe4RYSA3nZadKsumz1Y5Rl07rM6TTL5As3ISQmVx
nmOIrB9zTPG2ehHtWYkuSX8yw9NEjsBAOittn/HUTA8TWW/ZcGtb7B7DENNJzO9Lvk6dz8wClW2u
otiZbnwci2giUTw99uazbxC4BR7ioRXoGYhNM+y3RfOcSCA3x3jTmQTa6Wtz/EYM2krqE1dOsKIr
D7TfnZIg8gET/apEFSukUwqyC/OoH90t6zUx7jfVsBNZelNKNVDy5l5Txh10oGcNG5AYurVl1++T
H2xVkhkiE8YDv4JO3YRS8qMtjPPYhHei/xb1Oe1++dKRAEyoao73Skef1OLNhpFjRZvpqDbimM/2
rqL+hg3N6aPJy3Nj2/SqZ9EY9w1lbaiKp9ETrwb5oCnRAWDcNuUA2KHYx3n8rBuvfFXHqIzvwoKT
Vak9JXyTZDqhGlm1tFqbNKV3Nh0HLT+DvYJHPL7C990PRXdryS12dGtvhMZW6PXXFNVJoBi4Xcl/
0QPXyojmqOp9Y5FcUbTbPqRIrgUttT/Zg29Iz685kTxFM/ViWP6dsB+q+euM8KXAwCT8L0KIdRG2
HGJrX+BumlELyGZDnXTcCOElGnERRJt3b3Ei/cMwRVkuYX+6xHHzYXonMMDov1xFZVMzIGZ13PKq
/JyDNELc7QQVv6rl2ErdtuIG3E7lpbLOf395/asBEmzSf6351wFST0C7UiWNTjq8TqZry9jiHAQS
GXvBP9zW/+ou+/OafhnPIAwM2jllTQUJBxpw8wrrdg3M4e936C9vSD/t0C9jlkmKdFGFrc7he/FH
iJb/cD/6qwPG12HoYHN0BpW/THiloDP0Esy4I8xTKXuS7Hb+nl773++F8Vc3cXPh9ijcWJmr/nLT
G7uyGPAdkkg0T56BXIE5gZfyO1H09lsnULyZYKpJZOoazNRz7jSjiSxj2EwYnG0RuiQuuha/PhMP
z4Sup5W+91W2tebaWxKQfWWfqQ06YQwbSH2bWEbcaK3VAjMjkeRRj1xTPE99fexpgceUrHO8TjFR
BxYJEBQiEWjekmmJUekSRPeEFKyGaDz0yDrMofWwlns1Y1WlhsbxpWE2FSSvKJH3uu11FjOfZgSM
2h1t4zbwwfxahHXjZehDY1X2sleVycfo6/8Xny5T+f6f//EdJmlbT+f3gLrtH0pJOr+zf199OkZt
2L3k0cufPvNRf1INyFNCMIj8rDF9lJ9U+TdYt1QZjYW2qcLX/r36JIzf8Gng19Yx+IOJ/b32JLTf
LNuk+MLk2rYMqgb/ndoTgO4/zjJNyioKhVcZ+C4FKDxby6/op5E7k4cW1WnTO2qChiR5isPmxchm
sJWh/qDioPYL8EmkN5K39TL5CwVSitfqqEJmxEhXNAJrgr6lan3RmcFFcF9UaSYI2PbGKA9c03i3
TJQxXPvrEj9hOd4BNNkPLWYkSI+Yc90JQNJYm9/n3NpRKL5F1EcH7xayldd3KPdGE9mIed9ryroh
n1IZdJex+VnMd5j4OnskIouOtJZfQgZQxUCAZ6OXyMGnY2D2+yqhKI/IcFVpzxNkLMzzUHtT7Std
r0c1vifgblNEcO2G5raum02c4nLzGyh7DaUgiS59RBQ74bUK4vDRhsoDA8N+M09qF3lBLA4Fuy/7
d3F47gv73JbdPpsY1TLSNnM8wFVwaxOu1xL4bSHlnb0yx2wGC9iYl3YK/lji8YI63nVT7qBXcdFc
OwQMbP2G/iu0AZlif5Bmd5Vqb/JgD9TwPm+TUz8j9MoNjzzDV62XLxgIV8JOdtUTfkLCRLoBxXlW
UAHpvKLUjlZfITosSfMgPi4qs7uaSOIkJ8uR3tUt/WnGjk6XGYGjJ6mThpqH1P1cEr7D6fusclsv
UIeQLelkKdW4XtHWWNWBBGBE19Hj+PrFTJ8TzpqyY4Aa2YjCSLhg1LZMG6gCGJMnM6pWsAfqvuoJ
O71Pes6AtCava6huRIr9qch8RMjmWyFMV4IBTLYPBGggVQIfp/TQxV98mJCGFe/oSj80qHAi7vFR
3V1aw0JLF67NrnktwiWFw8xvk7BwGps7zBJ6i5jhgLdn34cVLpF0p5GXgVAD7MWXaIlxYmyZQixW
bGiCpata9T3phuQ4tlxYiZohJ3kayI60/UOsvdQi21TpsE66F7ox3+KR4CG1B16oSAyVwb6CslpX
XL/VgH51IfZhfBbDtC4lKAepdJAJUDWVJb0MvrcufOxeHn4e/OctGFpTImswbm/aVjzEIBQLFTN7
3Ts5zEojJhCIgJA5qTaYjBx01w9TdQz9gekbysJSKF5OEmM7B1idgoNRvHao5vJmdvx5cUFI8SnU
Hu3GetTTaV+ZNnemPjuHavfYKNLdEB3gs9YZM48iIxg2yt2mK26jJKXfaHlxWr+E2N8AS9+ZMJua
6bucGm/0xdYjiWmrSPJvq8b/mhk9VAmAFJfYlLyhqndkMi01N5RxEzE3ay2oH8eannNH3pFNrqc1
PWIEdzUKkxrRT6uGb1YWGFSmZg/m4NSI8d5PEAOagQt0d1yhPv5aZBX2zWAnmYzRFWLN2+ibWj41
Fsg8qoLAjJ8qIwzXJYiruBw3kvxkzNKhtU84KNbSfBfVJB1mEwEn2k0Bl6OLiarQjNUQb600PNsK
EkgUiR5l91e5m59bJVjTwH8PDTxOQ4/BEOPguo76G+Ebj61RDUjR9oAbwlWf2woVET13pu4tKn0U
CAGuUP97bohmDeqIWCC5cHU1uNha/RKlLbXmyrjVi/I7SOjSNA6yBIpJUXQ3iVvQYpjbewYVc9ds
IvxRqYYntdeWsczUbQm/oXkECKVID/aQk1xmBQ+kpu+r6k3zk52aLKi/tl3Le2ZbX5okuber5mwO
oQ0krj/rpFCJpPD0kZQqLA1xIXtzUj4kcfmIG/I85bOrxemmH2wIEeE5QdVqDsA2VXJmWntba/Qi
+hddKkjGUpyw0tamGt1rnelo0CJkeXoy/fCIpswx4O9apOeMWr0eo152oqcW/LdjGBHp6LVGugg/
g2SuZGcCsreSqz4EueevgvElh+ra2sW+q17z4M3uSdaGlNXwQ5gu+QCNNtr4/Yg0xFh3xeypmnog
sWcvUwkzuCohp78fKhTVGWyQVSwfMCmrKyWnJp1S8VAFyRH1V9nCMRh/67myCab+oUrljOi0OmQG
W3WbJUapDqCiQ7MYZ7ExBD3PUX7G8EPSbim+mqZ0rFqfvJ56P7bqQ92DLo/R10az/UoH8UcitNuG
BPDVLOfQvgdEP4sSUudUNkODXkBoYE73Egt+O1rYGzXz93lYfMlIVVUmdQvE1bHVyQ3oepNwXE3K
JkTMpoCxWJn6WQtJncmi24D0rWQmRsdHY2iO9bNmFeDO0vfARHI/5O8+0skBeS0KvuqBOLEZIWT6
TanLfZ1yHLWzH6UIK1D+6zWAuAKubRu2L0VQvdJEAfcXEEgUIbmGQ7kvIeHOAyzVLH/WRnJdi/yA
/81pYwmdFhuMDwY/9mZUAw60dq4t+cYvmx+LhBpQ333jX5IIj0IYZjDw/XJ0gez+kKX4JpoYG1Th
965Bz5/WFOen12x4Lltyuqir6IHq6Q1uMT90K4KWuHbEF7xVcKvzpyF21IrsJcNyuAzti/hEhOEa
YiM+wYZEL+zAbbMN03k3+wjRchwbCp2YufmeCwPctaAlZ0nHvqDsHgyuqkOlj2BRFSWxzyaov6Am
RnVu1nofvmRy6pbVdK6m0k2ZDEaG+gKP6ajq/ZdZTW6lnij2BM+tlCoH2YoPk9CPOjwkQp+dtqDi
lBrCMzUNtZHyqhmKz+xaAEHLiNESGCCrInCapZmRBwZVhnEfaAHEGAPZzWSjMqvEQxSFyH2LfU7J
HlfXqZY1cpoIeifUykkykxzg2enrYkEltQfdt75Y4BFc6x4b2fweSNY+7++TGK6fuYEQcZNWQI6R
XcWRPwH1SUmFkCjsJ3J6WS7k5vCgdjqlDkHQeAwQKw7fraDZ5WHqIGTb6QPcekJaR0yVfn+rVKnb
VpzGBE0hDS7UG0VSV3ZmHyGUonwtHytfg1/d4XRLdEhKM7JKLpOhFD0aCBABLFKMBBNjMY4gzFHF
UaJABrUfB91EOtqsxzRaQxy0s3fDKjcRYUZ6+47f1tWBFk8vJmTMiUlcM0ETSPxpk8nzqUkVFCI4
00OfXFQMBn4eP42CUqMl7tJy3kmBm9qP1ZQ8itFaG6F6qOnVdszyMIJtbE6mrEqcloMxJ5fKUG+7
LH7U6ephKT9IKno1biQQgjw/tW/yLNlH+yl4kNpNV0Vb3bDPla4eCXsgRXoK9sUgEKbeBciA9DRn
/OJDXFgyAesMnnr43ARoXKzwLWybZkdylGt1pr3WyfAjN9GWSFmM5uK1VPGNIqMCDtejH5Y8kTUe
8u1NCpisgCHIT8Osk0dTE69Zs9iYLMQXs72WEJIo5Vy5voHXwc6662ZxF01JwOokmMrjo11Wj0Zr
jOd+bvchvhldy401YkOsi03p5Apj11mbOlcHsFd1EjmXi7EC24FZVltZrjDoYPbAjR+lxm3GF75D
A56s6S+Z1+g5GdRSqEXSttH8LzqeYJ1S/FQQm9dYwYX8jnVtmUfZL85dqnASFNrGT8ObXEMkO/du
lwOIDJxRYojbqEbpAv1AAY55uksZdY/xdz/3X5NA7BOoNitSAvZD2s8Hel3r2OopUq2tkJRR36we
ulQEboMLf50BMiNVcZMLdTcqylorI9vpJGo9qtm5ijoFQERgoZaJf4fz3rQegeZRDGpNz0q694re
Pkmp1TjdSCWjEwdVjWovtvn7ifqm1XNL0n5U3G58LC/Ij91mNkoMluZOcM2B361+F9NA9d6q8zVy
e9ekuAYCn5J089UOk0P71ezyM24D2qDiHDHmJdn9YlrxURgo6Wf01OZ3hNIr03+UOpBBA3CnsZF2
hCdzK5gbzfF1InTHwN/TuR6/tjMjU9qs5aRR8ADhhMx4M1Het0hCr7T+q68hs2OaJR003sKIzo36
6CAhf3GqkkGpIrgJVNs2yzVom+0edlC2kuf2ZTGu+hYquajZBCYTiyVClbgzcnE9NZQ2vr5YPGxP
tb8qrQQz4fs4h0c00DPable32idyKEkfQTcdPkS6jL+kdiWTm1mY0FbLgsdQnrczRpvJP8uTn3Aa
zum9asyFx+ztmPn9V8JkHwhP8RQreU7uAxBndAmT+7LHLhAr8UW3Z7JZCnokHMKLWZuHMNANL1I5
lxvHbrt9VecMUHxf7IXyOudiG7aKuRlHgRPjSZ2LHTifzlVt4wzUgGE+OQlMclWt+qHLEtD5bcj1
SLTmvtkCHMG83T6mgbpr7XCnJw+tJTHm08Sl6xu3HpvN0KY4dZKTNdK0psafxijFSKrjdG3klvTz
OccsJo6JEdyn2bxrFPWGIGsgeqQ9c7E2Xe5lrcEqGQ3PpnKr109NBPkVXiQ/AJy+P4Y+3qOoP/ic
cLNK6mmQrWs06P0N5U36QQy//WplUgqWBe5XvjSGsx3VZzsLHaGZL8uoo29sKHpY06d8PfSXilxt
4zU15b2pkA3eBQ9Tr64lmcTHbtpiESXtpPfMnqjNwJ0khYZP+HCNA1XqdZ9Mt4HWnn2rfkC+6HaE
DutJ4ljqweSkgirriPaJSTRAgtpNIsQU9sZHh1aN4j4cwyNOZYIxU5yXfiAODAxSp6oYgJFu46e9
UzP9zKVuw6vJW2SO7TZOAidMXofkQcNbvmp7CWZxqKzUeVfihGSs7ztQYQBl5m+maLk1DIesMk6j
pn3LSvuEIXFvtvklE7jjZ5UMzKJ6VhrziFVoPQfKoUcqfpq0JTQ+G7gNQqniKyQ+M0J8TGDrUcSy
0/f+xhLaHZHbJDwI7UR0zknuCt8x57cynY4G5GXqRGJly9G3qCFGJhpuwAq4jTqeu1FPD1nfvgYW
0gCaHOOqDQNuBqm1Z18cOTBco8s9oyVakT+PksLIttW/x+rswPjZpXp9qY3Z0cVMzEKdudlUfelL
+dmIYqeiQKxI2APi5GBJGHKbiAls5aX2vFGMeUsDAEPguGsBSOCFl/32FHdYe1MGtSM8bdBdGdUO
MXK+DiUr1bAr19pzo+VbdcYoC1PKycrqXGUtQ4n6Jg25CEVje1/kM9jroj2A7DmIge5ki3nVn+7a
Fu9LP0h3JgOClcRgcCWC5Cu8g0swEbPRS0YG0p8JVSiRP65oKyuM9tQHCGdp/Ee71zflCOE1JGma
kdc6bPfz4tqkTRwciH2YyEWS73qi17ZRaQRHmOQznBi4YMlJ6yGYpRt6+SREhBWRo+letlOFIRpt
nPhVHcyHibGGCgG7ScHgKEz8ozSDFyOklRkFrrCyO3mjLQmh0azdmjjq+ijEAEmkLFndoC1LL8mS
zWBqj0HxZqQpUCR7ZTUlZEafj5eYMCenhMmngbOGiek2oUWUIumt8fQWyMAmCgt1/rFuX6QGQ50h
ne26XVClT/FscR5TDQt1Wno6TaxcU17p0+zgA5KfjKRW7ukJh9TuRvG9GdvaGZmfrdSsu9BiYSqq
7jqNKwTpfDeJLL0ozJkYjLRw0et7NVRXQnNpKtw0eP6U8KmsJyeOuRjpX9umhI/DPCeK/GMlVhHN
6IIcCjv0GP5j1mMn06+l/62UvyA+RTsU5Q8jPLt6gERhj2ugrykEbpmhp6wQScHgyYPzTaYNzboA
5FOUKbizOwKe88QVfXMOBBPASnRuK6obJVWPoqnu+7Gpt7Fq7JUIzWrCdEJWit3gJ18BEZ1q/wux
yUy+FOkxCQfbgyxzTH3/xwhVrT+S3MYVTlap3yXzWVPD75bcvVskua6qmOaaESeLpQpvIcZEyYyp
/JjWaionnzbZ/COpAwp92rED1FOCIZjuMgutElwyy5KosjKdpro6W7iTESvVZnXXRUit1emF+q2r
sHsjZySjWfMxnoLXtMBVrmK+i/aJFazzxNNM6dR2odP14U0irIsep7dZYq6sWH6LIya/FqOaY0py
UB9buKvgiYwiojwXwwwI8MWVTGzQ/dCoYa7UoiiZxXSq6y98xTcS1YeUKNDIsr0pKQ6M6axicKtY
20RE0/uIflWDUT92hM6YXCFuggC0upTfzfONlfQMI2h5h4wto+8J1/84rE9R3nJZGxJC2PrKSbt4
wXQ8UK0xVzPXDT2Q3X4obzN7pNdxHkHAtH5AnY9bYRJpq5SiBgzCaNWX+TEDUSlnJ9ClezXV39V8
BALP2BevHKaGJKHlrLvqNCJmoNhbBlzXsdGvM2v2ilF7B4cQoi4fra9W4m/m2E9XkgpaeV4lYeYO
Jo4v3Xxo293QtCD8TQYujdvQOE1uo5nzwQ0BcjEPa5PyDk862XrMLrN4VzTaVmasWBFdQCaxVB77
7rEftBWuRZe8b4Yr/4e981pyHMmy7a9cm3e0QTocZnfmgSRAEWRomS+wiBTQyqHx9bPAarOuyrm3
+gfmocpSRGSQBOB+/Jy91/aHyp9bf86YTrvINTbDwiiaWJsxpuSHSJMdkgTi4RLuumnceWsC2xAy
SEKI3rdbJNB0lFhxcPUuKSnngI9xckEGIufK1gLUlXv8X8bKwQYV2a6VCI0rq34yqn4/YOlHKyj1
/aCXvhpfGzoS7Gh7C7jjlINRmAig0klxil8I/OWGPDihRviM2BoTXAW9DVTBPE2/n/SHnh9bhO8Z
2W8TzVzK9p3mrHMqQODeV5ia2zXXLkKZUA83obzPicCYE8C8ztca6Jgz3t0uSXFp8GtM5CgRkbFp
ywbP5tNSl349zHt9SMFY4KQFc6lbE1bvbJ8LYCogiKU3+UYfAu751ZYtILfnNpXwV12fI8auBHMf
xS9EmZI8t6mxXNu9ekQQGghXBHTkT0XsHfLsHcLo5NYc+bpgpo+dnNPqy15ute4Fvd6FVtchye+T
FgPqooNcXp47vUNhg3FTbCxdbh2blTk7mDj7LT3/KGV1MqdvhZrF3ogggw70vcsc95+yL4Cl9vFS
Pk/KeXRd637Ustsws87hGO7IIZsgxJAxJXTLPIHKuTVMS2yrpv0wUFnajW7uJuL6/HrOvtsuWz66
H0KiF272MnquaF03tLoUxRjgwFvsxKEfQaY6taQ3bDQGQDUTf0ilr3PYfw4xEU/F7G1CRepcoSbu
0fWwFxbfR5Fw9hEU3zmQB8C7h6FIKa+8WcCU23V2HmJiRxQgJ/wc5DkyNVpmpPwMK0tneSwrbK1T
CB3jO5mXGw/X55J+q9IF4HIRgJ8LIgAG5dIG0/ChdRc5rsy+bO/MVHqMSiz3YHVvFZ62pT55xQFH
/iCKjZHQKZDwMbbFuGb2XET3KL8lzjtlxDHmJDS0U0B2Ny52ldJTYMClRbAmK+gIX7yBBx0hEk6v
nfDeDDVvs9rwoxoDH1OywUAwNM5rwBldzeKuBNkWmTl5XD5iE8MRjGrBspZpmO4WdL+EA2CRLSxS
DQhouYB06M7poMUnR7NepWgfhxGvLcyL5zVHvKV3eFqcDN+DQY4JRFAiw7OcOpJb3IA/RorEAt3A
w9/Lne3s87CWN5bKX91JGLQSNH0TFgwB1DACG+DItCUextiFDQogryOErhMY00VUk5BFDMFBpvcO
hm/40NVXhXecwKQKnK1D60+j1RWWAj5QNj9XL73jlv4wJfMDftPn0Sy/holCmVG0e5B9LPbDzKVP
mvF+TtbSOWPBKkh0kkS8HAiyzh8gt0xmZZ81Hmvy3t3nMK3a+9B6kqGGDsd1ftZWcgE7oz7ccQXw
Od/REsdDa9ymNTwdR0uRf8/VM5ji9F7VXG3D5CPxnOZzirP2oMnu7KV9cRsOoQZPkPUtN8F0qI7K
QgvBCQMXMEy86kmsfyvaqtsNI0APEJDVKZ7ajWjUxcsdtUu6ZfYHQQalVVEQL4+zSvVDb3Act5Lh
C/Mkcd70SyKgoJtOROrcRwyXrXpPWtAHTDqO8PESuLH51reLT63f7tQAd6UjWjUscigsJqUeBshN
J69CY4AyTTs+2zpBUgCaW7cMkpThS2we3D4/eGWqnxoDvVQBm60YpjcYWydjgdwYJ55xbqNTdsGP
CXkk01p/Gb4jjIhBlaCWWrofoSxvWj0FulWW+6gDAhB21OtZ/JIITN9uSY900qnoDcFebY7WXa/0
OBhnwhM7BTGvVhdL0LF2dMOfliw5kSGyH1zvh27VFGJ1ke2yDGaqLobHwl7j2TryWcRSf4uh/GBh
YLOd2uF50VI3mOd1xxYjSjzXozQianWjkobbMH3WOmovq7GQuBG0ImzjRpGf0nRALjs7MlC/ETpa
4f3xzURLd6OxKE7iSXhCubcH0g4aTdtLm15hYwK2n6J4DW1pfxgLm0IzCg+PVxpMQiABGwO6js6O
0KGf4cALNFqySCyHNATEVHW18h5DKGclnxJzT1axB2gBa4wOx+NxyXbuXM4BUylvm+bEWkwr76Km
cUnYrL6RatZpyzPsCKOfA6TlS9UbyL2GD2zA0y/AgJjI9uZcFTeFAFpdKxaSFBt5ZxQ4HEc1BiKP
Hs14Ho51ua/1lngYumVU3ZxiZk/RxhqBjZc/krVYUmBmWu5jf6Fs1nRVHOouvUFcL33kjg22CUoV
ll5Ogp/R6j8F70G5Y9fNibTC8yTm+kC8LjNV1wXzYH/XFg7IBRC71trqs2sQ0lfh0Ix7KnMLgVuT
SbooFLfQRI70xb+8pvimRHiOCGxEcopAsTEfVb/2THEKVtCKNjD5py18XL/waFpZDImp403s+AWM
VA8X7DwWsGLVdMxWuzAaZ7KexwcDqe7FnALnm5P0PPmDXOj1Lkvglbuk7OlECZ13KMPnBV0C2D9t
v9isFe6sAJcV7ZNr1QVbJxvCDFI36OsuwN4n9zUTa7Cjq5jnnNBhxOTMDT9MkEpWqPxsaLFPW7Lx
YfqQhleB0khWMvpIXwkMTlzcNPW8JUjQ3pgroFOhHRgh1/mZxVmkGjUO5Q6NrKhcGFgiI4IqZJEX
hz7AWqpbynixNSd7ZBd7cnkfljlovxCMMBV+A+4bvw4euTxm0x71wtC3EFfBGrAIEA5bHfXwey64
zkvfA+QtiTTvCNTtm9uBYEQtMepjNwH80dI6YhaH4U73UposCRJwOoTQe5A4NSr3YSgVO8+qBZ39
NzS5AAOXO+hKCKG6F8J8fsAg17am0j+blADPPEyqwLJ/wtnlqDBbfm33HyLvffpt+tl+nnswjpLY
KZNT9lGG9hEzttxHy2L7o6YRl9cK7bBAk3NYvLfpUDuBlWvuQzQv7kMXDr9mD+JI56loYzYmBw5C
Uce0NC91echIQ9miye1wD7RYRcZu4kQwz3ckFUxc3OwxtcMUfUHhd9m7bpjLpe8b83Yq6t6nd+rw
3nu1H63qDLL0GTp4Tcquc+gWkCxMgqI13mQKxIgZ2eN8dnCGMFB9P53r9X/QSafzYA2/atG+hJMl
gkHXkkPhod2cJwe1Wdk8ZvF8K0vARqFRpIhG8SxBD4Qgh35vo4ztpBnLFngmFvCKPl6uZ+2NnjCQ
WVNcAsBJDCYimLsGmgcvMTgAM330Wx0QST00zl4TasfBroZqKl96alU6CDqe7djlA6HMQCBGmFhP
NzlOSDn1TPd2NphfhhhtEJahbhimn3Jy74jgPRNVzSBLlbAdFeT3sCmqs5xgorlyYi6VyOpmLO76
pDOPWeqm8D4Z/lip6TAYMn5WJj5nnVEpMpKbSis+p+Qou0XsaIExzxwewmg41XpJjoMe1fs4ovUo
R2/Y9OW5IellPcERXjQf57zTKbMT6mmE1RGUIR/GJ8wsXbRBXmufS2WVt6nxKQibOhMFHnCz3HiN
KX1hAxrPOyZIuQF9Q5XHKsHCTv0N+KLr114nfrpwuu1pDN3NTnQnyDXYNS46DSfq660R9zoGEFJ8
G7pBPgEGGV4aNh0vfs5iSb1dMqmOpc35G12JD69j9LNFI4GzaY29BUjRY751Mcrw2GjJJvVgX3VW
tS6CCwzLgs63jPmWkflYAeL1PKW0uGTK4pLYXXSTYQcGFTrQxJ3e9NpjmUhhc5AfMNQwv+omBXuD
gzVdWOcJuKil6ecOeOeki7ojStlxM5upi7vXC8YuKg6z+TRMOMmyjOqE9RFATXkzawNHi9VStXY4
JnAr8yD7p5wMhEziMHLq7pWA81glzoM+vnmxnh3RJo9bofrbIndwz8fjPoecz9GZ+FGgMjst0uBL
M+xt3OrsDKSz875ZaXub1n/vkS2ldekud7gA6JULeOQjZDOSjrfOMKGJ0kCv9V3ux80q325HBrqN
DrV5CQWYznOMwAtwFyItV3IsZwj7Mkv7ki48RfmAdKgMzWetpAGCjWI5QUL/UEVokSZH7UIeDXdy
Vx/toaKXmJOsmwt3RbH5KGe8ByOUzVqBubDlx25nTDgCGnRfMF3ly9j0CCxp1wmGhYxiSElV6EuG
GreBSMdXt58/jLD6tAz3rQLZcleq+a6n45DJNHmBCfPukLUQTD1jaKvms04F/ahpCCVDc5eje72m
snnLWz0596Wiv+FK9OMOAk6zLVNCIE0Cfx0W2W4IgDfvEK4xNRK4mWI09sD7slW0x82NBWtjOiAB
o5784T7ifzkt3S51a8bLDe4O2EUNh6ZdZSfqNKTG+0DLntwZg+8Jv0/g3/iskf+RVhgbv0Zta8xw
tJwqh9coisdlhvcIKZSp0DxwXmDLZ6IOglAczd7FS58TYcLmfqFbEGXuO01uhEJDgYrQqqrLaFDM
OJI6QcUTwNIFJDQZqpxnaLcZj32aIQNIeNU1KjHCtdhTQTEuiG6xs1VFKW4o9uObTH8ScV3fCrud
L3FzQ9AcWSCRCeB0qsyHGAr/A8sCZz7C0UloBrMvzRdhpbeeAW6pnJoQoZMZ3o2Q5jdKG4vPTNBT
LmMIz2A27cBrsvDAa3T3FXwF4putYp/P9ZqhCJ0p7M1wRzhAcvZyNz5HlMB//Opff8YBabqZEKDw
gZ1dRtpcSPCUc2PoLIocx3BNzDeTwV6hI5anGceNH5ljMFjwukQyGUcDJY7Woq/SB/0iWmCVOllT
Byb2EJGIr7YRBHvO/ImYOCSX2EmPKGSAsRaXDgPLo84gui3Ld20ZMgphAF5W40zHViTgviv0Z45R
7xArWJSyL95kcSmor4v2bA/9eDRja+cspr2pszzahAOQRQI7XpZ0buhcu9/WM/6erC2N42No7aM2
4oUt29mLhkshAUtOPQaOJoy6TWUtp5qcjFPnlhcb/tEJmfzZi+WDsibvth9LaLMmBwfbS+oT4DLf
M9P+oRYEOBI/wWbHVHuME9BB5sSNFGJ1sUz9LmLUpEnjMmSWdhk6gvkcSgsmYntV2upBDc0RzBRU
yorMsNqQYh/dLSY9DbkgiLNtGQV1MRwX1e2gESDWoPW6qVGuQHlMCE+p7HTfyIJhh+XM22Xuh1Nq
q5PIDXMnHd5s5IYD2C+66hr53aRfzcDHwLIEWobI3MIee0iW8tDI/FumUVHHsxIHcz5INZ6XJLQB
6sLa7jv3TIbKYarCdJ9rR8tpqMVb/dPsf5jg3+nbYuvQFhi4egzUf6mcgNJ+ZfLFJBfEo8NYvH4l
BjxCKIkkF3zxijOiuzLg0H6Ajbil3HwNJ3c8gjJ5ncigPbRDzcCpJaujdPpvwOkZ88a3pd4e9KZ1
X4tcLy+9zlPs9TSnyyh5LKeHhhScgLgq7WxqHupO8qDS2Xm0PYdFof8sZps7mbYX1BTCOeM8C6IV
MFmky8UxtUCQzAW4WDw4xtJjUEGGQMxhiMW9fl/G5KdIwTaThLghztM5pBbnSgXx1WWtbcbkzSC2
E0bll9aK15GeX6PC7DJn2ndPs+4XzKmH2IlqCnPnCbTIRpej73T9xHSLaRpdma3XQCGxGu1X03Un
plgwqTM8IdT/eYaxLOzWPPgGcas5ExcmhOVrLLlbQskSTF5MOputaxdB3MXsriQuVlMSeAvS1zjC
m283ge1Zxs5WhbVLSPreUa88e3l9BrPfblLkyJu+YsFsNSphKLg0001iVUbg+O9kBG4XJFdDax2p
utOI9FF7Km3fpnnfliiC7KTWtlXZfjqDuQv71ttBdKOhjypzk4bEDFZqHe9wWinDGk49l0GBQwe5
xgS+sadggMRmlQZ5fZYL+Wl6RKU9bnVE3TXShlndTWhyrfXCiGXrtjY5SLggwLvmTUl6pckdlOt3
kJMwOPT3sx3T010qHGZm8c4Z+XtrTWxD0/gWtSPP21L9iNPRZXLJ0SMu74yk1+/E0zSB/ROoClIL
ebYoZbhX1pqSs+F4NQexrRCLGdaO1uUYUMhNezMeNrEw9IPW1KcsxDsc2pyjB3MwNiAVZRAL8UqY
bb+zCa0g/YYOy7DYW3tkVaSzdFZmg9B0UXdjMconr5tPWUsknmZUnwTkkn3o0bgqdDh1jP0Gjj+i
zOxzFE33hGEx1wL87orsCC70g8sEmK5B6lTHwif0SvL4jCS7lU+llS3U3isarLDR1qip3yo1ajQu
UVRM65StHAQrxdolo1klFV7EuInhz3llh9DtoMrO3XkxvG6yAfYmLKpNbQKWzB2W4Vgj7KZHoNso
5hraGvbpYFjP+3je9hy+d1ZyXyYA4GtpvLbcgWbvJBtQlexWVTnT01w2fZb/VFkzb8LWWWCE47d0
9Omk0i99HlCrxNm3gdfPcCL1USfgmNISAP7brtKepbeTbkt/e8iJj8mNvTRNgnya7AtOeH2ow4q+
n6wvFQ8mGnVzq5fmtItPccLkP29GJNAA/3nGxF058n5Khv0bs+QQhLhn3MV5R+LAGD169u2MNJUk
qd7YcEY68+bgSvQKt1k9VJdsjl6zkY4txfDWkGkW0HbhRpjD5hZpFIK69DykunsP6hFIvtk4ftVB
mJSNQa1cT8cSOiOy6saB7jv45pKJJx6KzSQ1bxMPLrdgiTYPgv6ZxgpkZW+vsWq7i5JYVy3EnryZ
u1ZDgD2/kaxa77XScW4SUcRBTyImLX54vYneHC3bnO9TkHoqz86KiXDGZvXDodXUypZkjj47MFDs
SlIQlcXS3rx01aNKF78UH7VGOc14LZy1rTV8CPVkpJRHrKWaE23pBTduTT8686P5U4WfBq96MYMV
zyg5/2verzBHWDX5rjfcp3KhvD1lEDrBHDB+GBkB/grVo7Tq7Vj9nCLaLcB0vPBnxVSPeBPo09Vx
8hqU4i14K7AIhX0jWhfbQnYqjN6XCOng6h4f+or9P3eDNUFxCJmgkEczBMgLBMrsfH7uKnuri0vh
Wr6Hwn80zTtyc93kwwQA73C6RGXkh5H5zTVBVK4q74xDkl2/tBGajlS7lY5+LyYTmCVjB7C06Emd
78ZMN7HLvjRLnSI5vAtUBASd0D2If5Rpf8KROHTVXdQziQJ/uSDmLbLqSXj0VyFzDepQqNcs/65X
RMhoG89+VcPNULuMKqzX2iXVGorinjDIeyOzCFhhDl5vwxL1CWneeYrsGUWyxZBMvlV9dMj6MEAD
cVQ6yNc5281kKk2N3PIiNWsX91AGhn6TRO8uQpg2Qy8z5jtFuLsnf5JveR/lIMipOmrdOFhJe6IP
cMJzc+liRp7avhiry2qisJllJJOzPi8gYD2sDaiOhOajS7htKUen9KFs30v3a9E73+zRJCsa/kti
EuFGy9AQ4VOmaABDtt5KGR3pRt63eX0CBhzETzmRkOQ5r0Nrh47hAGKjSw793O0Xw6Hnl4pvHTgj
1h7zNBYkUcf4Q0JJEdFrxSr+OhBVQ1DFIhmWGg8h2DB0GxrSCSF/kOPKB2fvOPAFFA86g+iOUeYS
Botl3XWm8SUalozZs/aULDthDTe10qFlF58hwm+te3cooUhUlmZ8EXZ1mWoD68o6MymCHN1FwTOt
ROD0/FbY36YSobPZwoGjyzEzTt71evkeafknqRcQQ/TtuJYlHJXNNv/S+vQk5/ycth4BMTxYA5rX
RDwQxvAQQX41yQ3aeonOLNU+jJorGZSy4qyJCMiHeop1EPGIhrB9IAnYhfDVYRA+dE0No2xBhd1Z
41Y547EN2aVldJoQ7XdzdUeXNshRgQEFu2/D+BsZcy/SJZWeQdRmdMztpNQlthtuNMo9kz4YwRwH
xXTanKJjPUJDsbU3zWt/GQWCUeuAdJLuJ2LJVd2imoPX2L5AgWUmLWhfYoIcDd0qM47MPrQta0xP
qpeHgLVS2rEkC7sDi1FhTdCqF1Bi9G9vOhmBG4qOpZNQDDOy7bPuPqECLgb31Sqpc70ww+DunDtl
v2fz95SgeajxR8dkvGjtvNB4DtV4o9sIc2ftI5sKmoLuRWOt5wz6bjlxvEnC2NjrcXpG7rgt8mqX
zINP8sFNidJayDwgwpGxdLnNUnGyLarIoRtudXbHLQFnaV19Qgeiy1MT9DAXxla2yfufnHz3f9iH
/0/ZF6QzlV0LNeqvVtjVHWejnjI84UioQIZY//5P7rgqT02i2O1lx1QKK3b6EsU4bpoQsValEcid
fHQ2F5/WrxdKXGv9xardbKs87nh9Tv6wtP6vA/PfODBdrLv/fwMmGIjqN/vl+g3/dF/Kf5gI4KS0
HWlyIR38j/90Xxr/kLojXc/BpwDpS8eG/E/2l+P9QwiwXqBTXBJcpIEDuq36Lv7P/3Dcf8DkMfgG
2Dz8a/zVf/1fsGrRz+qf91P72+//fH9drc7/cq3D/ADH5Nr8HAc7p226v7kvUf6kGkJNY1fb83Rf
DMrb10P/njL5oFrJFlzA3p7xqgSqKH+SWfBiK/kWL5Q2XsvSQ8zF3YxbaSWlVz6CXxZjQddeE2Pn
M/oyC9kFNueAe5taNukToJhUV+hTCGrqNbBGIRaZP336/4+HxrVWg/hf35WFodQGtWZBMYIc9Nen
ZnS7Zpx6lnCCsl9NlBlInKF92rEBD72GFOlo7XD2Qu9k93KXWIu8042PxXHZZCOp7ZryF3jV/fVL
Gw34cmUkT7kqlmDIXIYYo+P4Zk03JY3SJZCFeZnxX2Dxwq8NmxNafqMFUVVPm5SzysYejChwTQzY
WhxjNMlRfNtr9Dz20O31n3XIr9lwPFxweK6jcUKNDxWK0a5hSOJW5Hk6xLchsw2Jz+hHJixk9ubF
mjJdkMdoDcjuYTaQZFQ/hwm+1TLiVGSF+VeSRLidWuThGefBvZOSSWBCisSHDlMFj/iyJXrx0as9
+4hY9Sdc5sSPWXT++Nm6bu/KyWMqyn69zedlgPcd7ZXNEJqdZgmEYNOYzPJnNhCk6mTenlkXcgaN
+ENo3xvDnDCHpUgTkFU1dfFmht1Bc9oW/QWxCA5+QVRy3Eio4nYKlzkUg/y2WoiIa7PiFyFzLvzK
Rb0On+Uo8KK0km3DbILI6F7lqkXOFvqb149tbs8MLrRdst6B5NNwolaUn7WieR2TjbhFLsqIOZ2Z
qzRQ0ZFfP+mL9i2mPe43pfvzehnSnu9GJOeR+ERFJVEDycx7UDynG45Jw54KBXnWep3SMIv8MKv8
lnPeMbe1x7IcvsIB5RwxJQscCi5fGqnouJDionlWeKIFW9+QHXBwRmPHIFBsSm9ghrYwTUJL5bTm
WxVZPcagQic1kw8Pm9qRwdV3q9X8ysOrS8dmdYIuHd7eXmzT0aOaWj/DTlfcVFPxkjQmuQi5qY6p
zhzGNqzv1+snzfRL8N/s8CB4VKxGFvvXrzOK1ammViMXmsbcjDwAOGZ9XKzhpXBzC65J5e1XNDrr
hAfRO2Pu33xPRPSM5s73xtA4Dxi5eeb5h1yPWlCnysjyap2cYLxt41dzkvGGYM7Oj4eS23oNWAOo
h12nIv2tO13v5SYPmLPdUrZ7aLH4mfE0EnhtcQmvj2+y2qKvDybhgpFh9nsZ0srAC2LxsGnMhRr0
GiWU1cCLsLBY4dlN5Y/rLdFV8jgaWEmu34/IWO6/qqImkqho4Ch0fCi1wd/SS2J2xc+JQ/6SDlNr
k1SpxDxsr/dqi4Vjkf39v77mevemVtXuokyBhol44K8XX8Jlo0MH5k4cs/Xvay3HgW2lD0VuWdue
BvMuCVFsEYizgRWGDK4vKaEjFF80H4YtWHMmGGV4c7301xd+/VVeW8BrVd2vnsLLdTEK18+AXix/
vt5313d2/TI1IoFHqrQlg4kO6YgoRDeNhDRSlPOzHp4weD1yMGy3RWruhK5g0IJd2QCw6Pzrl1//
aTcjhTbPvZ6f6z1jOqyQb06imzdTGmIkiIofWqSeewuz/pRkTyKZ1RGLMZ8ao0q+kuPb9bckaugb
qJgw/qdx2DMyvL7qWNNvI8de/Ijgk5qx6J4y19pmrfwKjfRtrri7x+ol6kgCuz7TwtD8mQg98mBp
Am00vPt+lH+VORnIWk+jpAS2kcAYYsXzAvY6kgBLUDhC749VgbLWjmiCoejcFsKKtx5u64CNaUOO
JELQumKsxlNV6UQ2jjnKAe7G3CnFBWVUS4IhBTO5BJPo99m6ZLiee+5Ted+sS4flDZ9Zlz3mJNt7
4ZsIubL2+jTnaBEs+DVJyV1bdHX7VjS6OkYRpWaUzZAAnDIAjWSci/rM9COM5/ouo3zfpe1NuT6J
5vqESaNlHLS+PEO1xy6KfiWCQx8l5LnvULHZ8fgqkpe0qeE0TSmCEw/B4HpvNDMi2NFiohRFTeNP
kMFjJh94qDYQBkgVQHOBHkgHfcBkfAp5Mq6beTh0WIOW5q3UpNy7VYchhbSOLOfxdAqjA06YmJvr
m9fqfa256DTWhZdkzxSxOXbyP27PCu2Bl6KaiivWId4AkevPRFBaCJ/wMgvI1txdEWnmAbaclk+N
rbFlZLwpm+m+1vE9JrZ9Uev6O7mcimBp0/kloE724rZU3Gl1z2pK3KL5WI7JxbaX+3bdqpQVARMz
tcP1ybhuXOOwgLciUilkY1t/7rTAXhnXTVU26GfaHVmnZuAKFgOTp5bEW+OyLD3/POiTHR2nrYGK
mn73dMtYTm4wsNK25t5g1V6CT+gwateiHtuFWfG1mDOcMFQnt4a3kC7PBscEJhNHhaNX9MVT4crk
kKpk3NENIHRL47J3OUS7SmTrQb0172OHGdfS8Gh07W7A485kJT72NTNhig7uZi5xTcebiM3CRXpf
IUryLPwhtni+VmbVPOgHThq0EflSegPuJm2KR9ghxmlES6c3LvNfEjOvd1fezHdVCgOieZutcDzM
vZb4Gtmn6Pt8TGQHK0VtqAYvRFXw67o8aTYRceVIOhFGYIMlaUi5az1dZRvVjsq3sDYxdtSdLaGt
C0OLjplJXa1NxyVYr4H2PGZlg4D22NqL3CnmdeTLsZ0OFk1Kr/0WG+woRsrRdkpQ7fOcsU3oKa7Q
qnju102wtcE9NrJNsT7g240RpxkMxoyCodKEknKbyOJRt9PHbBJv1w+iEjQxq9l4ue59mhszJq9w
Pw/3ZY16D31m6Yc2McFjM7OBrRUGg1+aZoopL/GnpFRAt+pILwk4or3X5hAYfXPIdGfarW+KW73d
GzWDj1EtNpfPIL+D65IUDGxtqXq/LLgH3Za7wWT1Xr+HJb7zr1X4+rsIzRgcUUBXcWRdqzDhus/J
WoFmDWyFOEYXfC0kCqtXO2U4YEf4vqH+lk1EFVxLhOtDeP1VHOtITz0z/uPNjCPPqjnmh4qB8FwJ
dUTtRvFB1CQR1KrEzWL1QWlKUOFE5roVvSviJ0v5fN0FXZfFMVmNIe1TIi65zRrorqVhVRH9WSbN
bZzRDi+VSwUOZ4GEJaxQGcly1x9z3T/Hda3x1vK8qk4kFnygRUayHSUmvuRm34IqCq53mJPhiCoZ
DgJzeGrH+baR6qshBZU7VPkOfcqoAduR2Y+6hVw9aVH/prNxmBj+NuWojrbBCKRIkl9Ji2JuQoq8
fsBmKpFEpcklug5H1sejXz+DsRe/xjVL7HqjXJcSp+zfGks9tgu7OeIt5vqkSjb2jzlmonl9D01s
fdI5DFrB0nZdrcKsIaBorTcwfCh2IP0mXhf1+ntkY7sV6/ZgXSsRduLe1pPNdZO4LvpKz2/qYeUF
9KyJ17VLI1MdZwMNdtkVZMlz/UZ3+ZBJzNiuskluIpwzbRoQOL19monYpV2Khx/12ubvD1zm7+ct
TltwfYXtWoYhJFLwv563hoZVUygl/6ihrjcyJviniLQ87K/2Www4guhn8lMWNNW+JEdWR7J3TIkr
9aqo2Ol2/KHZLWuV7vxaGvNNTCxvRYupu4vKQ6SrO+VK9W9et/V7d8UCbcS2zCGaeZZj/Y4/jkvP
hqloMBvr7Zu6KAu/NLBUIFhbLzwN7eWUYTLfRtbNtZ5HePiQNTx9bQcmsabtuJdZTgSMQaHh6Om+
1bSL6VLrh85YgDDBIYABKk4Z2IwaLcbeZPGwyHvOTEZFWWI88egOYAl+wMqL93Pcf1zL4iVu/X9z
jf4KPQMfDitbh45qSQfUk2mvbLc/dZI8ziqOiumS6TOPGXxGVAsRZ7pyvSHh3Xv7KdY4w66vlzPC
H0dbRyiQF7Z2f613Mh2vVluj4C3b2vLJFSJbUamjRh2p8BMerldeN7oj1SO9MpmT7SRw7k/dv3k3
1vpq/3zCv74bBxUi/TFhi7VB8ud3I0qq3oVh9i6je5g4v3q7Yy5jhocFScA2Gumhq37Yolct1pZp
crwuHLUujz0ThV0153eJPr4UGrF116fs+mznmjciQG2CLjc/sPnvYELMlHtRE1ixu01bRK7OWGUH
A01QtVao3WxVO+AT1w+116H4Ngzz4u9/f/H+BySLtwuhy7BMAeZPQBb469sd5Zilg0Me2mjH4QaF
xk4r7izkfS1S7JuqpZmgkprU7vC2mImMrRX1hWlAqb1uh9cCbl3irpeikGPgum6+dUiApGBBJNiz
Ujczv10Lg6UJjQ2d2tpSR5l7VzGZxeSBBYZGEuCKoX0yE3ja0vz19+/zfy4kBrxbz6VTBhFMePpv
jRsZewCeCgB20VrJOiJ9X7JvhqbeUovmi4U4Er8dR+BrZXltLdQedeD14l3rlWiJf5qTc666Vr4S
AXG9LmUI7BNE5GbwRpBEMn37+5dt/M4wYwERhuHY9Oo8V5e/o9vHjhizFikUZnoKWklIC44B9nWy
JGhv6CjtzYGTcDwEyFFmL3satYhXM5eVT6DF69+/GstdP6W/PBy8HMhouoMWF1ab/VvTeEx014uM
jMGHMH70ZDDCV9U4INVr6U+aGpCOhf4MFikYGk0s1nSROUBlIYBNiXsuS36yQuN2iULaMZ3+34Sd
147kSLJtv8gB0qlfQ6vUlapfiFJJrTW//i73HJyLmQHOeehCd1dlVASDdHcz23vt6NSRgc52PZ9D
24ajpOi9IywfVTGHWfJPl3JyL43gRnXNoU/t+xTMfjsz5FenuhEh1LZZ2eKO6cJyg9pl2Q/DutEl
kT6kipAGlBcOT3bQsq3pcn7qjoYTyZ2EZGWs5EjrV9arlk9TyC+uGBVg8KpuJCA0os0aOFOr4//M
bMrXhCa4i7xk26jKXZUZKX7STRVhwJqfuWeu3yV6b+05R/7Sx49K7Y6mpORoQ//UzSjkIpcdFmEH
y8C7vp3ahPKimbkNIe4t+BN6NoR1OoYtDgDdGjXWqT3a/k1fIN0bwW/1HFYco+ayAFkWWfu0weTV
jwvePSV3soIfOZiw2eK4RKtK9ShGLHPMMuALsFark1w0pdOdaJvDuvSXyaYea7ruTdePuh1Vjvb9
mlIATQXtqDnkya7QtyDHu/W288nMA1epR4u3S6Mz/kSJECnMD0B3YSpUyC8iWWF2il8jEhdtvkl9
cp+xORC09KukvQ2wf4FsWiSPhD06G0R20l2y54kX2+DQme9X7KRztdqIsnkL0k2/FDPDyEgcbkGQ
MXbaSZ9jUKg+U1Qvl9Sa6Ii2sfhRUKGM5vojkhxc1bdFnTCeMr7pnTuypXp5Pz92EQfLRZxFssS3
SmWljQLxWoe+2aaMwQzYUTk8OgtbjukGHM5I/pzShCE8pFK1deVKAV3FdbdlsmVsDMt901ugO2Mj
a9b0j94pMm+hFSYwhapjILzmfv+XaHl721lk+qJWVzaplCOs0TxFePm8BG2oVTBlncl13Xje8hwt
i3cxHcwwZYr3LjTYOpz2PAUJ24agzBxR5nSmZDirmglTRaG50irUH7bvRm+XoLTwlmC+OP7o3+w/
+lyZiK0Yu4YCgJpUren1AsOvY0sAhH1Ny/j5u92uyubcWJszC43dogCZiZXAvcT/BXBigvHBrOAp
7R795rh/qKkmto46djmq2mVVGbcCN/lmUvDxoPLJfOtBrKnuUYbEmkCA8TxUzQvMD/sQWrRS4B8M
+1UtCr0t7tHG+1u98wgfDVDd9BssFuFlittL6uB7Gc3sb9GsCGsitK2hUhL42XKtsYnqHocoOFF4
dnSHwQB7BhoJXfSabWZtDLSUulFgcDDdeWZKs5aFBYFhfYCTPsBNua9RIEnUaRFCWgqrEsK+KuX+
fUvQu8Z38zliF43T/t0khwyHIBW3vVgQQYy6W5nv8tCnnPM4mdeH2gxeKbnPuep+VGnwVFfOioMp
zA5dHXzqbWDIWSEKRL4tYUQHp0YF3vVpce7d5CiKtju57czVDQQv5zxi6Mz2MFW+G602QIhd68H2
ppl0QQ/BYY2SaitEzMPP+S3z0YsHMS7oOgiCi6+OWMlMm2+O3Juxeg/A+x5tp/zS3VFD3b8DJxNA
DAZH7zneW+NZf3RgPHjAmrBEVescYQJU5wqjq767JquFYT48dr/G8NFP21+JOjX6aOLmrD/pu1Yf
aPUTEy0sPIK6buPiJjlMwjz5qE5uun61a0auNpZKhDG/hnXMj//7nmeqYdl/7nmcbQOOtooiSofu
309IFgjIHJEl2mrPMG+lfTQL1EmVqqn7yv3X2MdWW47MwxsRiNGEI19t12VM+6DyMhrMeQxudM9S
VjEdAI3Hfs7N7C8df4BFeh2SOzRkb6PsM26o+4Z+wU2t3K0AT7bE9U2fS/ysDy+rz/qI7Pe0wjZR
mWj6QStJnc/6YKvqZlp+iFTpIQyqWzt4Y3smfZs4Xr9VCbcctkTHSHcGFtogpNGXm/xX7gQ/P5rz
HGKw5tktLSrtIEJA0dR7M/POciqJ0ZPv2HzMm+6egYJh61znnWmiYTCnF2j8r0Hiv+o60ippZzWs
td/NbV06znSpdg7MmcknzgvswNYd4uQOuczJqwvFWRhoTImjpBDatTYYAbrqaotSV8OexEeUKPmU
mv38z29dTVrF4MjYYAOIbqQ1YqRThzkS5y0kbOKsvw5CHOietSXHzqOhzvBU5dOucqCv/B/3zH/V
EKb0ASJQuDochIL/DFkgPNLKuzwCDmgwYNOFucyTFw87jDrr6nsn98d/RmP5LQZAfOGQXic+DwUd
KyTqAYeyJz//72+Lo9p/HSc56XOYpPmi6hv3P89vUR4tQ8SYjbFS7t6FqFGR3E/nemXEH5jLl5zY
GD06kUawkzFy4T7xnlBqYyPKLlFbFi/T/Op61SvBqcEVs2L/3Mr2ZIzVcB4IOrrqX6Jp9BgjqTCC
7lCl8T9FZWJPb3Zm3UKjtA+GUd8w2UMevfTR4N17LiSgxg1+C0A5RLq6zzAa+87EI+dmy96+W2hF
EsGQpUguOGibhYtTjTiEsLCex3xCzuaGOKnnwNmOI9YVW0TggThireY47CMLtB9yVfo2fvujcu4Y
w9A0xz52mkPythfT/AH4JjD7ih2zXU+gzh4Coi1JGMB54zJoCeMwvFUDbyAQKbVNI/6Yzvhku2V0
DJsEFycik8pLPdT2eCwWDLk+nMtFZHfJ2EQ7M8fAZQtk15xojF0zgFfLAP3sUFbvsNRcOLYgcRaX
VuSnFp3qOL0V/nLsKZqT4DlBpp2k+XbxwoMp1oesy+566iesz0xdEbuRbF/+saL54NvD19r3mEDA
OQZ0GOK4RhUUTdvU+PKF+JFG/kM87L3JlEdLBRqbtyi1xc7y6FdX8TntjWOUkLA1cxDJ+6dSeDAc
TDhUM9HuLCxxKG7lYj2QLnlKyJ91d2sLJz9qwDCkgDyXSyF+Y1VtCshsXZf/4+NfRJIbw9BwPpi5
HLAZvTMvC+Ld8mplAHooODZGUrx0aKZSDIC58T730MQTP96bkdzXtYPX1Ltrr/JrcKx7Y2Yw29WP
8TzvGx8gTnvirW6wwmcT0GGEOe4fAPJ3FiDyYd0ezIIedmZv7pb0Lqg/JopSQk+s+1AYEKBAz6kw
a7RN0dvYF7vJrc4l6+XqF5vJHL+8qWbMcPM8eytX4MYNFMdAnuwMWEZMfNeKcbiysUqN4y/+xhZU
cj6Wrxkoxyuw6L0xRdArWHnuewY52N3uF2z/8YD1xeg3QQZV18Ms5TFOD4E1lLyk6S73a08b1cyL
fTAD/YBlexc1xQ3V8ZV+JeMT99pZMA958aqxfzlNvhOD9xP97D6s/owdxk07Oy+ETYxZ8LiqXMJI
0ll3ppcZTfImA+nvmZhvoWB1bnjntcWhj2dyDPtTHjhvCIEYVeVX3tbnkg3PDp82D3MwmY95umzL
xnlbnPhDoKsGq3KqJt+FqCWPUTVeS3ReHImicFN09RbCE+eb8pB1ZKNCnVxlf09U7nH210tcTAfT
JcfDH+TRgFCGKOpkANPIQ0ztZThdGAXsYezgzc5MLsMYn6qQvF/M2IFsnpfqwOz35oBeAj30FEnC
wf1HIZaHaQqxUn4gDtjaTvWcVRYpntmnYYsbltFrSRECncH1AjbC+F6K7rFe64dQlJ8OiNyozbcY
TTmoFeVldlGBluWDRIOaVd1dL0YmiU9JGN6XEeMF3zw2gDQT4xb71kOSZ0/IyN9nN3wMymGfQCdy
A7FRsxvbv7KQ4M4wAIGFhwwki2DIEgc0i0Rr7yOQUvIkoNe2CfpA81eQqJQjo3+e6uA6BzcRU4RI
dyerF1J6cyvdm+O7Ff8149drCZM7Gbq91AnehAO8JL77VEa7Bzn+5K3PZH3UFs0CbJWvIRLq3Puq
bCLKKNfy6LSihcMBwXzJ20gqVyLNCuD7Oei+ux59eyBfDLC31X24PMv2t1E/Gi1ebHkfCR55XI40
6tCGMyInlSxcQGCT5pJWav2MthO1MmrVYcDuMlSwbACX4rwfqF9KEFMN+QSRAd5iOvaY+cIAst+l
g72nUIEzooilTjhYEYiG29fs64e5u0AfBmdSMAlqNzYamWz81ZNP4a39tbOjwy6eA6zxV59vyEeu
O/XeKa5Rd9hPq/V7JjZjHttnh7ifzlNKTTgmdn0Vdn6JVE8VSYYwx5svKsjkXyA/qORvaxPsTFT6
BQ6bIGkPvvdpt/XBj5jsymFPfAfCgQyL6n0HeWV0OnTe43aFNZqXjMW8Yt+CSIKoHod3nOFPDeka
G5nd0uVo4JpFffo42MXZMo1D57TUjL/GWt7msj1bFIwQCuAIcA3a7DKTNg11Cts5kmcQKChRXwp6
A+zi9jENZzzM0j+3FbQWxhNYcnep322GuMfk23nowqlZHHH2SuNZOu8pPTdBR3wazwZyfshPVXMN
1EoSsoVaPXbZP7Pst/JiSuAqNvyHjLE76uW+pxntuL8Hyz0j6rwye98Y7ZtJSBaNq02ePZgTHQUk
Nu56jJd3INijyPYWAIskIdJo/nIoHmKY3s7KCdX035MA7Y6Dsb3qfsAPO5tRFW36wmCmx8G06p5t
Zi2C1s9MiYLIaE8U9CuKxJfWQFSDxXXDpbs443qZ4MggHeEZo+TKt7AncFwgtUQmjn3AeKiy4WBB
GjdBrRtY9G2/OxYCDMb42a+h3EiPPJ2ynq6hkT8Ylvzt0u4wrBrBqs3mDCENU/NgRdsiuIYVz5Hl
pZfBfqzj7PcMgpoxX88Ut/TeMuDQ4F9MYzNT/lZ/bAMLSFSWO1vyeQbvfQqqVy8bLubsboXMXtaE
cr5HhWWa6aN8K1I8HOJ57eedDK17KEg2MLT2xTajx9YAJDUF9p/KhKYShwuCJ27mtctuowFApkqf
B8B5MO0ho4/un3osr1I0aLxMuJ4ZrnhVVHOucdHLwMgp3wegj9NI3VvCjiRWnEIF8tVPazQP4eJ+
tjho0iKzuF3FCebbUzRC7E+vPn1sWQAA8orH2LZp7OeHiulhYQWPJj/qf3qes89YzwKDZKkrQoq7
BG+bq+gIIapx0HSCFlKzVq8ZqJNKcgJBEPer6f1fTThcYFsmqPbHy4iXfoPR5Iovu99zalopcp39
0kYmdouepkpufK4IJ1ECcWwby2F4Su2TyR40BZnD+TFZtq00WFtS81efz7S7o2ib2mXLOSC20IqQ
me4aPxGEMJcnwgUpeHiJPP4tXUZvU/Zle5tAm7B2kJpVuwE2A0jr5wxjE7PeqDlJEYqX1p9XjG7D
fKnho/9wXVwJVu7XO/27bi6mBx/3zlgsUbcVvaSgz0v2In40dIJwt5Yz2in1n3FVGVccIsXm+w+n
y183qcbdyKT30IA++uF6ID6oDfNL0ESSwZJp7TkZg7tRTuDMvbZLVL4tZZBfeHgpyaaieDOmoce9
V8+7KczrMx56wDKj4xJo0Tt7/UdaswN+0HflUb/ATC3MArF6p2leizc4BUBjhWFe9O9aqtNfTXTY
9e8GKYI9gdse/b6bIZMI34NKYhVvGAPYJL3npC5S40144zhRhJ9gBH91Bu++lDi/jLe6Ss5W95Jj
1E2TVfI44FNZUGwM3nKi7zZFYOPJoYFPnezNKf+d3kyzeYpTlIKpWx/dMc/ZskacJM6lMvtD6WND
G60XkhGszWG2aaXTFfxIERvQGUzep+4PpfcFGsEL3niMSwMr6YzivQu+lhT3F3MumDRiPdpi/euz
06p/TLILsprezuQDfDMyNK2152yWfWIuuKDqntF8y5vNT/GEIzZv5d4piwhvS0FP33zo3GWXA2ZI
cMaSyBe9BuC5BkBmZetDTg2fm05WEI3Wy1g9hMM8HQUTslKkgDWj6Nivw2WRxT+xAUZtdQ9KlBB3
3TY3sHn41TYE2OUhaNt6NeKceI0ROxHe5iPiT8s7eAxBGl9GifTdc6NPL/YQm4HPQLEEPmzqR/QO
6/2SpZ+sORcIwE9W4QIWsCDwUJkztWeNKmnKAJ7ulQOQlA0G7fEj1F9pYIlPRsgTVe3e0QVGqaFQ
eZOPx135FIz43W1J5Rrp6SGgmH8PBk1vSzFb/AfpVldPNI+E5XJbVOuxN6yd3SF8aYknmmuvPeYk
xzW06Hcc4XvZbPoK0Hi7+H+xvG2CJqXmPHdx/pwSomfYxVZkzluGyLaZUHRV0wEQwa11rB3wjK3p
xBvP6F/s5jH2/qiAtaiGBIKQdIbPn5CRRsH7WpbFQaZOeCgycZwj/HPkKe49QBlSWtu+R4uWLQVA
0mp9c2Jn1xrNX9n2XGyPsJCSs90ECyde2G8tmwc6cpCJpTEtPzY0e8jup4TpjRPi062s+qNiI9wj
wXoUyw550z708/3kDuOGPBPOR2OQbWZwBWuHlT26ke0GQ66JXz2nokHSXex0wFOZpuaxfoNDYl8w
NpWyJPRikNjB4j24qwDrPWtEg3zkjiHh49A8We6anp3FWQidSHiaUe+ovqgLYJg+AAy0WrpXU9Rk
dRQCj7LZJ0eTyBZRk3buSca2ssyXE90pSSW5Q7L0XPWiWs5B7/UsRRN2u7i5ZNVyp2VLq2rzCHd9
D5OiuOa+AOEUWfa+Lf3pLprIrSGeYQMVAT5sJo17lFDuNl678LNBXnIuTAFTDLicw4kqOeYVywIm
5+ZuGop20/o5v6KyhUkianGBHdnsYmrXTbeELysaxmNk1s2pKdrrgvX+2oze1aQDRc3G+ABVmnXs
G8O6ysFn3x6a9ABQegTdsoxAoBhPj77tbKbKey+cKn2EtsrDbvSPvgXgNDavg2XPSPk4n49JYt1E
wbaYZPbTZHIOGka8RlqvNuajdQS5fNXXdJCHFL5zXVjQQmxbHpsZaleW28pUBk+l7le5Zx17qnwo
PkG1/dYq6lGm3w0noThClA1kyFjiZ9n5T+US/jGRudLZRfCyRsbfNSpfOJtAJlaXskaTt1/otFT+
m26vW3AHWNOmV61C1n1GPQDyCIxPBHOwnsOl7dF1dhHl+5l7n+ehgKxOgWjRS/j+iYqHoXFnC5YJ
7B8UKcUuzYJPzKkcU9buPCrpAtkf3f53oYWs4IV2a0XGqu5MGgl9hChekEiqYCDAsjyGGf62wDqB
92jPRoX61WiCfdXxN/mIMrWUtwPIDdg8BZqGRFC1N21Ah4C43gpPnKMAjlgjwFCJAs6MknbpnmUR
d6y00k93Wp0V0GHacNo5BiWSCwdcGWs14wv1eb0+/CvLrAR6YH9r2vR8wxXzXy+dqAs7kNMJL6f/
cj3k0uMePRtcJ6JN9CevCnyIMQMj3RvUryxXA5tkCehdva9UluKHEc13Tu9w4ymppx8wc6K80hcY
gQJQkQa9NU6QYyLbJ/YneorfAyv9R2ITTe/qI27ylbpPqKk8euKGBY6gE6VQVaRN1BAgCxgO5mld
7mo3f+9D0DtN0T2NA1ojPSmpLOM0xXF7SEiXHKIEHPjvvmm7nYkO6FsUbKAVZgnLTAdAEmJU1ZOu
TWb+UmEi7Mzeo798EvbE+VlNdKHMfcoC/rcaYHkYFGgwGzTrkm2Lk3jnz9nFQym2Y+4BasQzHsPC
1woo0S75jj4xRM5epNk5U4dajwPK1H3oiU43mG+40K9p0BTfM56MR+eYoK7fSLd71+rmdX12XRz9
qsWtP6Jum8u2JlHFNY56fdJigGhuXuhEuHqGOBVIa1JWf33FIiuAuwSeSOu29IxjUcrTCMmrNS6Q
55QwS0vdtZRFAc6WFvCjBdFaq+v1CI6MTwrihvagxzBxK0zKtDoA8Tk5b1h4I16P66kvt5aSht56
IvHi7AqQZYVvuEhnQJqpqR9pE3ylaIx2rhODDM/lsulGQe03FDfwmTPBMLTn9Vyh9xm9fcuxxfrl
hklJw0v8wDv9LYIF4QLlSeBzwNitFC5pbUv8vAHPbWOf1Ra1qw1mIVHEZCRkfDyyjFCIQcWL4U+C
HVdjSK4H5y8a4n45HQo8hHo8p90+oZo5lmV8Hg32z9qHeqxftXesVydpWQHVKINONMo5ZotaW0JN
vLWsanmAT0X6EjMCPRGYKZYahxI2rtGuDLW9MWlPb/X9ENd7jxsQReMI8xKQ2qRMQqaL7y6Omt34
3iXkOzQm6nTdtXeNioWgOE4CgXJxbP0IKG1bSG4Y7tuWGuOov4d5YCLZJj/04uAG6lg30KducZIG
Rnla4vZP11MT2wk9Pdk9aFl3OzIZUcKhei6u4DmhNjTRNZ4WbBIIubfSCk7668np0aH1Rs71vQlb
stuwmQXfj78DRmGeySKFZS+3AZO/KIvEJjaBJzpd/dTWrEWyi+TzCrNvk7NMf08q9ZQum7HSxCct
qwzm7s+wFoRQcC0rshuNwfnhJ94h6gqOwmq+n3kjZv1sRuO9oLlTeuVwAp7Dg20sXEqmFgh61Oyy
XJBNGgUEZJsFRY09vhdNZeAQ7MR+X7X7NB84G5sJYcFVuU2Vr10v8nbbkszTeYQnqBu+hYwBj/xB
v3qY4BxyxmzcCLgL+2WkgyzT8U9U2Z9T5IptngV3WkZLdvNza0+ABbrql2mt93VRf5o0reKg/cBt
zGYCkqB1zPQKfPbFGov4ZNgYILuo3gmjrs8Ng/9v3WhTxBS83UE/3//alwZ5lhw59T1kRJT06jgz
5ulwaDn7DZG8A+HPtEHa/wyRm9FyLhgO1GBKv7fqHo34FuEqjBX1IZXuXC8T+jZPSQw2QtxShm/e
68l9zLxqN3iw5/ocDoYPcAdG111YMGIlJJdDnNqU3PnBdse99saAhELhjqJtAyHFJ6wW+IJe8rKy
sJnsE3etJPfIrtZT08aM6ez4wMAAy/cI0EZJZSSanaPs7c9aHeRh5Z1zpZ2fR1hK3msztrQYWue3
LXqPO2H4p/VJj3BdMot4orF4z9hVlEodwn27MRec63YgyTSANmG6VnTAY0XbscppuWWzc/TJ0Pu+
UfTjrx9CQ+AVyeSDHk+L5Ygc5BREVfWtay5Ge4Vr7RhML9Zdr8QhKcClTWsrppNydoTWz2JYjy3x
Wd/6VstMsl1UHDI1eTdGFZ/H48b1/KUFe3p0qJcLveTp70Ui7t1bbXPR33+RRX+ECb5RH9T07NoC
eljKz9KdxFmfGntILfcSEwCTbe9efxA991OboevIc20YKAZiIDEu6ck20XHGGr4OSoXS0Pqeh6i6
6zoM32rtTPETExdECw9du17+9YZkZO6pjoKLfkhiCbwTEoCyu2FQ9IlXApvIaELp2Aa1f2cutgzx
xETlOamS90EY4cFGEqOPCOCl2L2IJhGJ9T2y/F6krIAssAUA5Sh42L2qVjABDjUR+jLGrbw5fXPq
KXBeduSF0JW5DO1JHym16mkqo4/EGb70NqNXnbQPngxUq9+7DwPungmWYu6zTX3LEHzzd5qScMvy
TbQ0WZArda6aSidW8lGyiupdTX+D+YzaHVc4mWm0HPXea8wOi7x7zyn9+f9vxj18sqVLxmPa0m0l
MeqkNduWGsW7GTgAyuQSf+U6BLTilUVPSVKcxL4tlExU+chDOsLAD3Zl36k10usifJVgqYSd8rNq
TxAV4IMySi8Z7YfQzT9HvBbHgue4gfJw0tcqrUfyKefwrB/0kR4a6yYiKcwaJXR32yNCl+hdOTOb
0+qQdqZuB2gOrE+J2HsoMZD3hlf9X1rDkVd039zWeTBjBzSGclNOyRAcDZXaFi3Jwawn74Qvdedb
At6kfF4wdOqlTVsTtalE7y6509PofYCtB8lJSQd8BZdDS/XHS1NiUbwCpQIK67gwNxPxgLNCKOnd
eW0HOsXGTLpTtu091hq7kFDz1TkIWWDH+Z/MBeVOQgsDp/H3UEOLisLkzYIkao4p3bVcwaUtyGD6
ztAaA085PWIrYJ1SFxg6h3kzvOkxJaRFm9tQnP5YYeFvSAl57oD+2hUYsIwWjRJhWDNZfGkRHgXa
3W2yhA+NUtn9z3EBdMlZCfvmLiDcJ3/lk4YXx3bPjjP/6NaUpB+Tt+mG3TvArI0clLocDVkhBfqf
6GjLRh7HFpmYqH5bvdU/eeQqMMVjlYx8dImlH93jl90TUAsyRyY9N8EfrQvS4lh9QbwxvNGsoc+U
AY4appMccUjXqtRADQW8NeX2U/InbdXQN5p292rFUSCxfBSktREhmIef0YoIuV2P+KuZbbXDX62T
GWJlmwpRBlpGGR8by3h0PbqnqRMzKmjd25J50M24VytDHsED37LFSPZp6u46dTpUH9nqawTaEBb0
Tdn3OBSixvvh4JQm4q/f6uttB8Pb2Lknvaeph0TLPvQpCTi7vVasYSZ0htz+R98Z+migL4I+aPeq
atNP2lI5z2RUu9qwovc2unp0pkm+U8JyAI1fbl196N8JF7rwS54x2GjMEztUuNeLWqs6nauvdgKD
sqWFnRW45IL2L4YZH1PTB0LJcbItjZID5PAlKo6hCxkSURQOx2nKa6y8Kem4OS/PXwr7GQeeuq20
l9cf7EM15OtVGPLWDEt50GqXsWUsLtXFKhSOQj2yYpp9Ogd9Tm26POo6IMiAi00Nkbn6CdRreOoV
yb4hkUL522C23YmOSLMQiA6pH9WNAu/mpgDAlbxeV5C2TN9Ch5GU6ypb5UCMlzZ3Tqb75AflR5X1
N/oAR72nMW78aELnGMLny32j2unVoR/aX/qbk8X0nM8gW0wiufSTpSU1SnUfrHBvqt76q89VetnR
54i0dwPoUv191TF4IF1MKiG11jatS4eLGt6a9hFpcS7gdxhflJb6BtYqNjDd+K6M5qrrWn3D6w0M
TsYjENh96BhvSQDmfn3TPwSamMNHNIMSye3vBWFCrgSSfP/azITtter+AevLydpzjhmUw3C0YG2Q
/HFLOuN9Cv0vvWvgRCAzAB4OnM5iryt3LfQLjeIxDMp/1hIhZdL3wSNjkMh6/RbCGZA8w3q9IxDi
mVseXrD4apUF0KB41N/jkrnoT7GijMuVk4r4LvLD0eNEjSRJXztIYEM1PHlKzjWAm9kZJS0ss9zr
G0MtTbXZhheZKf7q8rFGC2sJ1qLTYMVPpaq2ZN4ZmzTPrvqjTsL/YeXpmxt38daomZ7pv6tKc+My
OK6xbZVVaO54Gf1Nwxb8akVA6UzPWi/9+n83QcTJNSVGqTo5ahkUBOruxGh/iPQqJqO56ALLmXM8
b8kxXQ0CUGwajkOFXELb12wWTrVU6C9L/UuqaoFZFfZ1sU0mZl6tHb0UM7RB/XcaEvUps45vt5Ze
WIYFYIodZF80JO9Q85RnwzUv3zufOkouA8bl0ABrkxOQqKZV+tNGKk+2RCSKNJK1F35xuUV6cjMK
27xlMkXBS95LGLFlO2gmfNZLAsAXiH0vI+UTXVwwwb0zioM91j8iYKhkdZjP/moM//KSUVFStwzd
pgITyyCGo6Zex/VNr99f6tQRx0QKFD8jp9mPu4+QLLxgoRkOIIwKx/4LXPOzyUPzOZmO0RyM31WU
41ZP80qyne8izVNAiAmVEmUefhdFOWJjzeGhcnBwEU4xlgcE26gQDG8tVKoWdML+c+0hAIXuWjPl
7ndG7GzFHDHY8OtnbT+lVJiuTk5zVX9ZrkAuY3ZgiNQ6rX38Q0pNOgb+Q2Z7d3q/xbBC2a99DrgA
J9Co7Wr9aOzkNe7kV2w4V72M65rZWxJEhwnSAr18VHC59168XvOUyiTz+RQ4sSKmieKxdejziKx+
cmy+EHIgmQfU7JNQr/RmMDfM2Nl5CT+cvXFTgU89WsTs4HDy6re4NMmTNpNjPPLK0UDLp2Cuqc9j
wHQv8L6IZ0PDMXMuPwmrQOA6ds9p773QpuLSUK/mIZkpvZJ8NVl9CiyY2IIBVdGU3TmlNbayF3dl
WOwsULVM6XHBlBbw54FkktCaCBQGrXw0AZuAHY/8nQt8w0FXsBnyIScdhhPYxMjUgu2L1pYmn/Tc
Yi+9jszNJjwwOP4pZhvUmKTTX3qn0kdXXUzprzAMiap0mk/PaU9OKYvLiAZmaCBCZCIrocteEfRf
KblY7vw03DEpfYgq+TqJODvGWcp4ttgabdrAceyjY2rxeAmXiE3TJgOjAf2ZDhOCAK/dhEiil2ZQ
QNl8CybwIlt6wPkwMrNWeEeRRTR38RBafnT1F5L4Jpzaz37kemdAxX+nCYp462Bbn7qE/EB/k5Hp
E2aD2Duev1+TmSGWVYmz5E4EOYYToMfRLbGzb2lIAaMmGahS6JKsfuyKAByTrP19Gu2HyejvYOwC
QQ2JcKqdJzS6BYU/3aW57OW2p8DYwVG6yHi+9+M5Ppnnpm2K3bKKi1txV4+x9cLzEHVffVL+jlue
ktGc7as12Y/93HysoaGSlnDu6l9qOjBVR+COkOQ8wyF9pMNEw3qwvtYFjWFGzpol5uYcesah6Ex0
diSDu4M3MIzmq+1gIm+4MiXWsQmzdiSHM+CuQxHXKfut8+ja/kvn1B6WMYKfV+bj/Ti9N11xKx2a
Q9LriXaU4qP2IiAthGXtW3wdMezkf/yg+RlEXX0Asoi8KeestwYMWQZFJUtJ0OgCOTAhdEKmbrQc
LHQnUxW/ElXDe0IZQotZPmZlum4sK36o7XDhZAnuwCNL2ifdnEk4x3zGTz8jj3TFmbQsWGkBxLzi
Bek/KdvmLg/wvLZZewX4newDgwiVviJX0e/yt2YeRuqFFPJmf42LkX7hEDBuhu6X98f0rp/hI0Du
W/ZWagM2bdXPNYmlZiTHNB37Az9MLoUp0L8GeBuIVPmk2HCO69C+Cfqs64Q3v60+gGK2B3R6JBbj
nAHbakV/PMQUtzq1kA/689WbuuBtkD+DxvrjzIF1iKPkV2IAMU8wKMg1jO/fyN5dSYFkBIT0GgoL
rS3Lq3a9T+0dzTEiAwqXjFUetdE5nqnfVk8GR+JuXlRoCRyFZjd5KtvEJFkddVmAZ355G0yI2z16
xxImx9muUwgBGNum1iSRpjHHOxNH8ISmO0uJnEhj5OKBXd682v6Y6eFcS1JnGDYzIoHTtGy7MP0d
5CI520XvXzxrehjWyTsknKIQhFByTNXPolaR0w1tPCNjsBxXX5k358TRDmd6Y+l1bkY+RrIQEbpg
UBFqbaPaxLbtE38D8zJUVQEsatSMkY95JCPAzfIt5JzOni6G3HfOAGwXNn/nQtTAS7gH4hHefHpE
NnTP8+TVr7TijpaN9NZ1EPkXoXQxaIHzHfypu0vp0YvOWi6uV/RowpjcG3Q7Li2xQuPIXcjihsYi
u3aJQYAx9/KhCEZUPA4Xog6iGllugbdGVUZeY/8fZl3zv11tFs0WpEmGbfqeaf+HN7DknpnYZNxd
Ax0IfJzgTdk/bEeFWWgFveo7YNMjCsMdDkxaCEyTcjj87/Js/Jb/5TSwDNVPs10GNT4ApH93GgCQ
XtucDBYc9lScRXYnU1YEmMUfVYKeUtUe2o31/yg7s6XImWxLv0rbuVeZBne5ZNbnJuY5gAASuJGR
JKl5nvX0/Smyuqv+Kus+fW7CEhJIMiS5+957rW/5KTMar2YckLVMkWjQyB6vcOfHAREBBl0lhECz
de3+1RPkbcRgr5qD3lkEvzRS00j4ij/Ihg4WCbp548WL1bpG2WX2757KIYSOc0PSJ6tnKp7slq0F
7WXrn32bk1WjctquGgknrn6593SMyD92qVFcSEwPo4ZEU8gYYVhlxwZSFQzvXdfCZBk0EiomGcqD
4Y0vraHTr8pctYqUxnewydxrtvtxIirpDvWMuu7nCiI8SEPpf46KXF5Djq9DyoHcf8+kBsp8Lse6
eeKbZ9HToGU+hZ6zuP9ibLuvDTvtwsqt9wEj/R/bscq2BJjTlbh3/zWasIMAOjOfzwcD7nYczHjH
cHwqeyALc38hmsdG9yNeOw7BbEpixOuwp8/1zmjFcmWV+sbQ9W+cWKcwjjYZCJueEdyWT+B9MyJv
cz9hRR4+Mjxsf3Bh5G/KrTrdWz3341YR+s8yqN+TTDzeJ0X3U3JYdD+Jh/6cvfaQR741f3f/b1Ng
DJc7xQsFksu6BTWTZpjmKY5+6g8F5d519IOdX5xIsPx79TyPHep5anc/qN8duPrsBelJOKSYvlfF
957h/V+L7BOgcBr01Y6WQd704eVuVLgXwfdfuyYROyJigykP85u6FJf779cq/6ccYXTOB8yZulVT
lP4Xj++/keZQMik4d6YpTUNYaGf/+th4GQEhWt/RtcwVjZ35iTVryezHLo4usvxBoTr9Q/2RLfHR
s3F7du8ww6eN0Ignsy2mdaC85/utV0zd0ZVeBcmSB07RHlIst4SS8bjNvdXG7dk/sxePoK07wApu
1X/lQjf+3UEiZusIDg4oL0LIf3GhN65GsIVM6QTOaK84wQMYGPaDxra1kT3HjlhU2uqOK6kzue0H
3GSNIR5ij53y3tTXRvOlpmX+B9T4F87fP3P9rPnd/KsFWNg6EzXWKUeYeEn++m6rJM+6gJzsle/l
L+SZPE/z3Md17uSwYoN3frg0TAopJNDlz622KAJQE88cOa7MvWuR5cxpMWzvUx8XQvJ7NmjeV9r7
0f/eXixU/dgHkYVqlk7YvZl07z0YEnuCQ8Z3DZzvdF+B/1sQyu13fvlMv+v/OX/XV47FMSSJ/g4+
/MdHz9Be8vT/+SXn8Is6PP/d/OtX/eXnQlT8+2+3+mw+//LBOmuQTzy239X49F23yZ/fARjj/JX/
v3/5P77vP4XB5/d//sdX3mbN/NP8MM+gSN7/av/rP//DnHe8/zuFEqfCZ5h9/9t3/MFQCh0MpeCp
s2x2foepx//BUJp/48kE24HS0gTdMbuN/jeG0vwbEycLJ7kpbUsoG1Pd3zGUQvztDpJQ/ETLRq5s
/HcwlLM575/vVslPEdyuLiwH1+Jh+uvdynzKc1NyH+e7detp5leZVw8RsTMVet5/elMe/vzQf34y
0LdZ/3KSmAUWBipWiTueh/ffdnCB+DAhu6ajJ4bCIQm1tdmYzqMKMGs6gV/vMtyTpI6OmE7qZFJE
YGuv7iQ8AFxji5WhIwH3nvXAyTVB2KspF/8kbZ0Hb35JKJChCbf7viCpoZia6oyo62qGvX7NmJpv
sqIzd21mIO2MDoC1oo3ekwfcYzI8Ieb5+4vrMF2wVb+zCt18LTISQh092mdQXlZRbjgHLx3zuZJ0
V7X0PptIe68CO3owqua3mgRw6r5CuGsb/m70QwMtqf4iFKZacqmnpdHqxbmNFfurjIMDnN5hI+wE
5mBnPLNZ2+j7C3dJ7ixTR4V5sNOMZjeMEstFXhpPce3pT6rZdgUix0p0xIMZUf0YJ8nZV/l0mroc
l00cMb4RefyoozU24tA8DlyeVe2jss+m3nyobZPhrRwhx8c4nScHZ5IxvwTd0B+aVZxoxaNFPIWX
1EC8swR5CraicEJeKcHfHYihS7z4pGhzbZWp3WwzE6fMaBERyeyFeickNEqm+GzyPTGnWCd78zlD
cnFLK0Hm7c01TO2lzivjBhJBa3IoUS+dogHOebPFFuGN+0jWakfmUNuPpG0Zg7xlky0JBp6arabr
z7QBy72+LmEtnIxB6aeak+xSztJLFfvt2kzDHfXz9FBQuC+lMPudMxj1c5SfmsLubprnHYtWVqQ1
MFG3S719revsHXBXd4xbpz0aOrLP0rV3fdf3T3UfF0991Nk7lIJBnRWHtqRSFEqXe13pb7kkSIBD
erYdW6kuZSEPpT4VO2KHkAdFU/dcUAo/GCLemtmxR3VzrX1XXZtoVNcijmEKyp7gxSrRjz5UmaOb
e9qO/ta+TkQPvZuXti4Pcw/p9I9PhR2KMDl7Fvo4uVMUxpeC1A6Sx7D/8i+sVGnlOy9BeJ+HZKmM
9cXxq51DcHGKb2ilRdJdYEq41WH+JWInWLlJ3K1tI3evsjEiIp5bHr2YaU9rWerSStluusn5kIo4
9aIY37xS+44I6N1FyUiiZE6xrM1pYl1MN45HDK1SLuSpS2ICnDx359SDfWza53uUTg+u6SRaixPi
EL0gLL5puIRfQ6ABngDpIUadnlSYB8nKHEdrw/NRLbJcGnuk1ExsHHd8DOtxfEwDQpex7nGyb8wz
hRxojSklZKrXD1nexYB3aEAFTjccOpzVdl8OBy8L5wQr3CrTkC7QUe5p4N5ob5BOnNjvYyhCeiRi
C2V4XBhT2BNKiKJkjDvEEPHvqml3IjEioNmAsn1Xj6Hn609pzYzZJxBhADwOvYbcCAddfd4s6wiH
U9qaxyqof5YaA4087pm32CNhbUhuGEds8nh8yckEeke3yVPfYYOhvpwerLJ+hq1fInOz7tP14TaV
2i606+gtdlbCQgs1lX5zCA2r/qeX++c4fyJoC+h4xZrQSR1pxrWup/nT4A6PmgVNMg7b5JQpL8LK
GX7z/31MOj0+dh1xL1FJImUZE+AU58mmc0kTLPqxeiwS/1hlVrgfYuNGqFnw3ATplpWn3lpMl0A1
WhbBJPrJtDPmZngWAhbHZZbnzUnFRk3UmVefmHsp3KTbGpHoMUs1+88LulgAH/WwBscRkVxnmy8z
+wg50Y+uC6IdhtY3P3eiY8y3IFVw1GfmjJgeE68i13Vi3uwU5UxOf3LEEF1UaxCUTFr4JqiS8Qkf
DQFAZQeFsHOPvurLmyGiK7mf4WXS5kSDqj31oyLhsx4+BdKfLSlSMQAiVGmqBBc69qI6JWnz2jqk
ngMldgm7L7tjo0K5KpkgLsOao2cQmcFL3oFnCmr3PfYLNr5JbJBU5LscSwkg8nbXCys99B3WCQgk
CKVVf8q7YTprevzoGdjg3Cabzn4on6FV9QcNbtGDq2RAEWrW23xe0wObz9GMi2lqyk1KFkg3yS/6
s92rbPv0OFv2loaa+te0QZZrkryxSpIAw1mcGPtA1z4T00xA21XNTvDQbC1fb19MmT8n3Rh+0SgL
aMHmmOtk1a8nCAmt5w1Q3BsXRl+UPqMs71FxCfE1NHDuvWH4HQ7lljj4BVFfw1fVDx/sa/I5mTA8
iWQi3srIwpvuF1QdHS5rLwEfFAnIi8zVb+M4xWvVuUAtsJHuRqgUh6KujWNW63jtU/M9VWH8o8sH
WMg8c6RfAiwth3yRSNLNiaJtmVIgHteaJAIuNeaf0CPjNjU+uoZEB8MrTxSz0SaXefuSDpmGbhOZ
4v1DPbfRr0XEKUWjs241jIv3F/IjCQHVlY3vi65wbFLEx21bntP5ZRJEWti9Abzf8pGVN+njaJ5N
OSzNwvLPmEtJzK3c4myzvBGuAWbJTHKWBd+miTJ+KRmps2HvpDmKs+umkigl/hR2Q3I2w73OAhNb
RBGYYysupVV4yKrgBfe2jV+EtushLbn30ITQyjZq7cGVxkpXmbxZdL3rAdtLiL8KWXdrnKMoe6hz
dRlKN3yyyaLcS7f6odIg/lV408EzYvs1Degj1tpbz/hw7dVJfmbaTpcqjPWdPxDTzj65HCU5RoMg
zM+Lu5BAkExuaJ8R/6hqUmPmVvaAYBkmIYBfw2JIIYuKYrwurrlMD5NLf9DHmLYcebfNYdhAjV6F
ECoJACGtLjSBcsqo3tulHezEEDCxDWnyMrQwbno31puiNnSSsMvmZPYCZLA2VVusAOaq1EYEy3Us
v/O9VUz0/f302gb68HB/UVH82ll490LDYDY4+e6ZXgyOzqGqz/FwRApr0G8qiAGzu/IH5O9FJlLr
PUn7j1xlbyExQNyHEvyIHuRHzQvRt88vYZtVayH6jC0rtjdt1JY8eWXyaDV5eyDC6Ov+USpww0aD
dxqA7y1owKkPM4S2EwCaznr52mZwTEnILS+RG7sHSb9n1dXVISnc9ibagYSsLjN/kt619tLC+E32
Iox3lWyRDNGyKWGkEsNdPiOVxWPiksuE0ow+GQT8g+uAFWihoqxyvDePJTNm4gon62dd9JcoihyO
bSQeTohnIVJln1bVTVu962iEMe8+e7VunVVC6DCcv4veT1Bbeyt4bdyQTqZEpFKNcQ/fNN7PM/dV
LpV1FVaGhEpPmwNBPPrJ0p18o9XFeLGD9K2t7fPIifYpS/lGpDnZOh+0Bk2gtTS4R5/t2lKHqfBY
Tewgv9WAUTI/uSalmW9xXoHF5B2+zm/sdSgzzD1WEXM4bAeMwWI4IfD84CkutpNy6D5P6pT4DEnC
bOjX/bxP9ZF+VmJ0mEsEw/n+MlpoxEb8HsRUxrsUt6YW0OEwMGM8Vn68bsaZrilk/CpGbtIu7Q9+
bsDAnux5fs7Ex8W8cAaphF0USDnoiCA4gkyBQKb8D0Ni7jGDKroSxnJxXIJTx9wVV2nJtZO1xYGL
Ge7xxWFf5EDvVPhkfaTiwmh+do41XknzeQgn6d7MBgY6x/KqFmo7VDGsiWL8zZcQaFOFP42OW9fp
TIX5HiNUQMf7GEgU7wGB05BpZhNtgXmQzNnx4PlAmhMiPNep7xKELRlTBEmZ/ihM4gP9lO5PlKTh
2Qqa3zD2sysFEYG3bE9O7GcQjcrsms0vqRyu0MfHwz8+FZDwzppLGqSsxCHzQnGYqiolp4lCaVba
3F+KmR/EvBGmPBLVY6qz5ORJ4r9ldq0vk+iXj077CZEVQxstfLPm81ATcHVg5BOfaZ2ryB8o0Ygq
acgUqTOz2Ix4rNhkOB80VSCf0tTfjCZUgUwI41aUoNWKsey/38J6+lkFTfKI5S44pFZE6HccVm9F
nqODbif/lCZavbWLlAmEgBwQ6HX85HPJNiGjS1y3oJ3FUNavlcYAPreS93wkMobWo7nLqh10/vHq
dNZwZa9xkQu60a7Py4lDpT9t+/kBII6+e6qKZw60GK0rlwWxVvolBgy+tETRb9uaaZtvPtth62wH
vbfPpAMGjP0rD3ZBWZL90rVEPGYcBfQhfh4d2NT1mJIXYRbGPhN2u2Sy4B6LuP3ZqfEZFYi98ljI
FkYNAN3Uv9Mk2Boi6X+KPAGh1dEEjLk7NgzjQlLQG+0pyBLyK0pzeuwTkoW1ULRXH5yBvmsdPUSS
Y4ZXZeYKTTwYN8fJpp0RkScLEpaJK8cQ/N7ojBJvWHNse+SZEteU4HcRFepkedG0s0LxVvSxSZOc
JxkhT3isI0PbJnM/t82iY2sSEa/GW0L6+VafgGLYfWEd4OWwX+jiQe/r/Im2gNhqMeiwyJkhFXD5
iFeEl9eNaxrdGWavNn7MK8kWoQSUgFSqh5Y+fNs4kL1sM+Bs6r3LyEs/JxuvsRS/2Kz4mU57mHwx
kIWabUzMDJyrMoIR8pC4YydAb4E4b637ECtCi6NOEbZoGqrkUvlud1C+Xb4Ix95R3UaPUDesVVEk
jLKDEeloE4wvwHSx3SXZRDZomqzFnH9gi7Lf5QO4+Omzt0nPy3T5Witxg8CN/7ln2QmS9hhNZEfr
XeUQB5cbSDkStWx97a2TDfAsHTnm6OBRiDC3NJoxLvLfg1X9QBACOyOmkswt5BitTlM3R8zbto+U
MCL2KxaD/KLJU1rXzoHMqrghpaomeqN3FRzoFDJo35cwMJF5y8o4h4WI4Q8UxrowxQ9DyINFCwjt
IYVNBRUAuEhJsncE1gslwzERuBr1CRnjq9nYnN8Lw1yWHm5UWqFLu1EvdmgNi6yoqy2Qv0fP6U/G
hLgqjZmAeXG/zW3jShoax0njeYJ8tMz7E4Eu+N4jcpfjYHxv0VH0z3mZkFOGTMJxr248YlUKPTww
DNNoG698vXH2wID6VVX6almJz1CMxK/Dy10ODW6SWTvEqNhbk3x1Gewi2fs5Em444+VopdjS9Ao+
DBEiXbcKqhShHJeKdHFw8j1cQ6uJ2OhJCgm1aTdWP2tJRpU7YT8x6EmTvBtRxOhvxZTcwgnfQj3T
FK2B3ogqzFVdXxryADDcmVd7yMFQTO3J8kdzVQUFVAXTInMloyOf9B6SWU53y5SdBvyj3S30+Vpg
iyzqAkMqyh+GngX09/uLmCNZ875y97JCOyMHlB0gwrUCqUqtwBLV7suoJyzBnfrsC/uJwcO71nIx
iw4et3BP8eQPWGurA4CTEcGQ9xCS52Z27t5AnrGHerOOPb09eNS3MMHKblNo5Qbxdk4ASUTkJW6+
5lfVhJ9AXTsIRdVLFGIEH9SzG7e3ng43nqLyNmjMQrsVZc+nLUc6igoqz5iz4E9yPwxauBQR/uq0
tEjX1KOd1RioI4fdSH2EqaEeFip23hTtFPILfzelg44Khrgx3JK+3NAiw3fSP/Vl+TGFzhWLKDHD
xc3lcHeqGoHlE5hBox3jpkDHih2/NOMlAtKbZNA/1OpTFv0vczJfxayfqILvofG/M+6YRRv1F9MY
qyUI8F3r+eueAmXpSDKTI+vO5/IWypgE6gbiOXJWrMCR8dL09Oio5yQh6oX1AuV0wmusqrWhcwHt
hLGSKeq5w2FS0hHwog/R0bfMa1KEOChYFfSRlF4tRRvu2LP8oclv8fhTZZiDqgTVFnsRD/AYlEhj
eWtTa7r1sl/bUeFhvvCypVdX0woNOyiI8mfk6N6yrkCkaMHZLZODctxnehSAHfEtL6DCo8GGZ7Vg
LxI49amhrE8XXg+sp+DrHq6LNO13P6BoylIULhz1pwgjbV2S3BjEdGiq5B21NytLEPxw9OQR7KOx
aHWMy1D1jBWRa13gfsaey9C5VtXSIip8HOPf+jQbrCFjL6LQeZsmG15EeyZQE6/SKD76Fhlq0K3a
ghktOoPPIgvzS5+JZ00X5jxrNJeJD3CmVOMqqCUMmghn6ogGDj8lnipRPcS07rk1Q2uNXe+mTC9c
9XNyvBmWDrmaTb2sXFgeZiLeO2G+iSzNVlOEYM1WIbZVMhNKW8NbU9Q73EvtmRWB2XqysSrMKDEI
hbINd8T47PJWR9tWWXToq/bJM+pzmY0hZoMcirD9InuU7xD0v2Or+K6sB7w9p3gY3J3lH+Vo/ioU
qUlNQ4SGGiXpfunJSlEAmm3ZPuo1KhtJJsdaKFTwBq7rmFkgkynkMLGgGReSikyG5VanG7gg3KPZ
QhnEETqofZbq2CFUioc5nfUwHWtN0GarKMlWdJHza+l4pK173t7US/OYdiXgndJ1lz4eq7kR2naB
eZgYT8xjaW0bR1tOulRA5iF3u3Neq+kWZq25aBA0DyTBfrhksdkGWifAGAFbOm8UwEHEhqZr09nt
nb3dcyBldq3N0KWi8dolSgIaCUP10VpnOlIUcdLinS51e+mJZuukpblyO1y3zEeDVU+jbZUPaDzI
FSDsQk8omwBvxx3KqGE0Ybimr51PoolXOY9aIOWia0dBvklfb0YjIbFWYqbyuy8Y+iYkq1I+VOEP
iznOnodoh1AXg4TlTkc3ZBJd5x55rJ7NvAMxK6Shd8/SKdH5Xy991E2bPEUF1lAWWK2EzhTU3bXS
u2bVyQQwLB2zLZz0jeHLbE1IQrpu/Piij86mcBQYez2/dtUmjZJDWANyIvSxRca1MKzqd2N2z3GD
qECxs3DK/w6S/ht4IvaEwrSXzCwQ8aSHooLorauqIR+bJgCH4Y2RALQxCGxQNk91NeD8FbVGTo75
WXmNdyr7p9HVv91G/LYd8VgMMPNCpGaaDe+htJpTpQrw0hop3x7E2lU0aDi1hspeuaN5BDdKlFnd
PtZIekoJWon0RcDaNL6Wjj4Y7Cbic0iCbKM4rPYmduZhygDntJRgGQ3lwdaMDdMepDqoFgB3FGhy
Igd1Xp0udHJogSan29aA3STpElMJA6fwfVAHE9QpsIRzps9WTNB7OrTR68nMqkWbwmLNzQhaaJKt
RSQ+vUivAAMGnx7nYYQQ9U7UrXtoXGz0Bc3hIGo5VZU0c5uIOEi/6x87ApaROZnLlO7Xzm5oZbeU
e8Uyik1W8yFyUNTZAAsM9cytaBtcevj8akVMFktODDMqq9IdN7W3M4DGAjxteKhb7PRWj5UEGKG+
+fNJP/XNy2wlRiyzmFyOH7AGNn0GEqKe0uE4tVa9NT3NvZYCwFsWB0dKeeY5ngmyVdWnZrAXnlOl
B2Q2Cmy1xSZg9j86YLEPpdW960681UspfhRphMfapG3pG231Q6OQuU6TtwvsuuXh742DmJrx7I76
/u7X4gzrH+Ea5Iuorq6Jg600NeufTGq8lZk1G13a8ZpJ+c8o8R5t4sIWkR6+NmN2JGzo4Ax69d6n
1leepGrvzhed9tdiqjHRZPEtQEW8H+fAPKBqwaPtRaDFjFcZlQoZVlGvZf/b0H/EaIIrGrMr26fC
7giQJEjoM43H7dTQFW8arCh5oLerisjZtjQvpBSRpBx2T6Es3NVk1LhnahTSKC2DJV0ofavP/1Y9
uu5KC06x5c1Z4wSOi2TtyBB/iILf5iems07i2ZilUlLFetbEKj0GJf4yLydJN2+Bf2QN4lTU+4sW
8cXCCc2rlfrnwDTD7xLPHgeqcdcYSbyz6PEuPBnqx0R1bDbWgHdm6uvnGiUSwdMPCMn6cxi56VFm
ww6NCUyUTE/A5hverMns1xyJz42HLUqqIDtNEU0VTeDVEmJ4jaAJIgAu8qNIa4f6Fm4Lx0s5V0YU
rLGXHRxoSpg+z5NRDozZXEQ7+bwnWtnaVmrD17WQzjp1relyXwVpcFDMuSR15e0H4wVJyRzG3LOO
ena/RIrKWMdQt5rxx6cyaFNHY2sdMDK/VmaCoih1P81O4EhWs263KQ1ixNUvUU/NphNcSplJ/WqA
EjNlWt+UO9Y3a2RUOIbou+4f5gZCpyjq4SxV66JR6MjwE8fN4DxSw8F71j5DhpmPtS7eYppBA0I9
U2XJOYBTUNjmxcH0NHh4Djrr7CStfTB0kmVpI2G9zzZSb8eDr7HOOXVirWqHXVQDorSXabMqQHlP
sZndcnOczhDJNEgDXLGouqTEqTZ52e/tyoVpNrtL69wyT19ToNpLOWewOHReEedDaEDC9ApsfGt2
jnZKwvTsO0V6sLmOC+U6xlnSqA2SSSyZ/4JYsQpgNJBALJsBTV5F+qKTQUrV10wrkY3b2C3VjQgv
iEsWqeeO0Fn8AMz1EzAcEo9JXwZpGIbhRYiO+rorBQsgnA56rs5RL3VyFmEhrHOG64AA+jfcFC0+
ajyxgG3YN4CNaIMtj4UZTtcu7ouLwymcod4jPpeEjFrcx6EbalvsNtGyynBnp73GCIEz8cMwDMGD
4cMq6MgXMwuwm4zD1oY1dFB4xoeQwphluAL2rZnoubp6o6uHIEO73fbo2goo2Jp5DdPko1MsOrL0
1EWWsbZPETaPPdtH1FwajYG0znNgf0U5IP62r8bnoK7Awdl6Bsoimq69ipl+6691blsUkzATm6Kr
d01AW3NA1U7YOyFci76+ulz7s5oId8ysQtvoaPymHpKKhlR8ZQVsVkUhbyQDDKvUJhl6yj1wDgmD
GufDZCjuKuNQM0PBQmovdZ1eV+Hj2+gM2Pzh4GEsGItjC2Zuz5PMqjrOvLnQBHzkXatQduvKQM8w
+PG+kUjvMgfINUKk2CIEqg6Z1eD8NJ50V+6zEtaRnebnUMe9Gg4ZCL+mu4K/RSQ7SWIJ7DgiaNpK
NiIDZoL5cvY5XSYXc6ahfna+hjeoHwT5Y5thYmzt9O1vv8xSpBydt8stmxjNwU0vFsJ4ligBeIYT
G1wHJsQJfYYemv6Ru3U16nBGbCp4DMkBbVpFNBaApo98ZGej86aIo87HC7a9RcPRB2oQ5nYdQKc9
j+DCKH6EVOJfuqihHzTZC+nsXFgtmxBVoKcO2AQ/CG3Haaw5F6Hc/NoKfW3Zo1rSwFo0IyD7wMmB
Iy1wNjnXosD0rSzK5TT+dAtu0RLVx7qtzUtGD2jhSIqhar7GpkP8dxS5xzRrSQfx0oEzcQbMHECi
nV38CrzplAjuLbuzDmEDtndUuORJm/7BzjeT6NmUnGrcYseheRxrv2QUVLAaXbmyw/ioRvtFEc1p
qc68ZizituP6W+BIzbI0h13Zo1NQcyexc2GTNrS6mUQtw8nvNg3+a68WBFrm8Y8pueY0vle9zWAh
jrRDrWf6Kg3cfcd289ufFcWAhMKOUHVDHzcdMZbuIKwHEY2AnNY6bH2KhSJFSoJaQk8pdIF7cw5D
Hw9hiLAwaSiMZn28Meb8M86RxSqP/Qeyw3lbhyJ5HhOjfrQm5jrKo3fCKGkxhaNzQRGtL6OiSlcB
oS90O8fkV06jaUpYqkYGdydEDXA35eico9ZKTkVPlBFBlsY6ChjnT4W5TWlH7lkUv7zCfwtMnZqB
TWsVQ8haFcYomLgxpLNL+Wk4+Cd7jFFhPHCMldgxiIgOVnMQOKVPdnBnK0FBfZiY4S+nFyh3vGCP
OOKFrtK0jxkZj4MUD0LZnPtARVGf2sbm/pKnpkEK3ZzQFfbaYkwiyA1tZ26Y8J2tTBgbVQbfNo8O
jZ8g2ykIIYOeOpxEh/ekHY+mU4zLnP7oWoM3/RDNNh3KAa8fWlhN2drs2YSjllvPqecuWTiVG+m1
P1UXNxuNJIVlW1c2x07ERn6Qow+uA4InocmGhds8ooPuwfhyRCNZUXdZeBc28qoHLdU+SFdqDlaB
/MHOhkP9FQymOvoc7tYBIY3EKIRQbN0MtrFXMQe0oGOlnXG4v2S+l8H1az/A8DKuosBdMBhvD9Hc
dqCXsS/5xkkkBKdSc6xHKFcPbCH34y7hxG7SapQXnbkSLTOfamhsepga/q/c0K6eosx2WiS7zEWR
rCC3aSU7cSEeciv73aniWaQpkLqMNV1Wj3ZjUxPnnk5P0CBn0SSyXY9gkNKuik8UVpzB7MlcKN4D
K4fpKYzhvcBxbdWw0SytfYABraET8uGK6SsJg4kohhomox+nJ2zP9uZrSzfnd6jiY1mL8Sg9i+yD
Jnh2G3IoxkyUx4q78mZ8hFIbd3muv4xeOxKfbmzZlfonc2o+9EolJ7cMMJIAmoiJyltFkyk3wRyW
SK7XRwQUdrJt68GYXxjazJYqqNijCT5K48i1rsbJvsQ1vTAy1Lda28G3mbZZUaY0pPWPigYSdBby
IokTYYGdy4EMaSjSLASyCaNdMV9FrYPOSCbaY6JbDbzn6cXnCmAiIkPAJih+HauZaJq6ICBLzVhx
SnBOObOEZW7oioNOlyJsM26yY4za8aQjTFf9kcHocLz/qWV+imFB+ylUYWPo3IX5VCPp6EDndiys
XiLcZd0MgAU4KUMOxfqk/ZRWtQF8EMxdtlWDkhh4H154Z8QxCNsKe0zjYwjLpHxym/QUp1Vw0Jzp
21LQNXrlbePU9E96ydRYaOFLW5XBRo9Ixq6dtWPTJfVMaX0J21m2Wv2Ecw1PduBeA56pbdT8cIfW
XGFGpkTxqScjgw5ri3aA0i1CQBCHgAz76KqxAYTpqF0afQQlfez63HobZbhPDAYBY1RYWwbL9nNG
6ABCHvdoU3IQEo16IQKmgLJeI/q0wnnQAN1WHY03+vAs/PHJgMvoQ/AkJhM5RG/o2zx3AHsmQ/Xs
w0PHfOHucPoztm7AGCHHOimzHY5Czzk+kD8Ml3AEqW+umFoSCdwOuN5qrFtOm+9tPBAyzUHHttkI
XCB4J3oQVm1c6GfXN147jtGbQkU3bTYlBFCueUAzQLB5Gl/IOEgN07zhvopTr1wWYfCZg4pdcufV
u6FX3wkWdI5tNo0qZxOrXttlef862k1y6EL+6T7Ny31FEi8gBOyE1ySa+kfZ6RXXMaR7GGb7ma2d
1OxjolDYgjEaMtTU9hVP3QJu55eNxod7mrMYb6ZcSb3JufssoLmdOHdfLoU1w6gDkqVsbRU0ZhqH
/247ji0Rw/hTyyFjbmMpnGaxW2zR4bIARMXBZuYnQVJ2+SFz4BlNtrcqTDelZMB6ahxk3A7YIxZx
U2YXGrML1sNrFLb/i6Pz2nHciILoFxFgaoZXiRSVpcnhhZiww5xTk1/vQ78Y8K6NnZUY+t6qOkUZ
bz2ne12mXjKXDwC0w61q2pVPjAlidCxZNRgu3S/pSKFFVQ7XpMnu0ZxHO5s6TkyGfHV6nQeiXlaH
I0FQFhg7tOkvXldHPPYgal2lhanL/z8DoJVF/Cdq3k2CA3/cqe3VMO1/9rRkN/XF4jFPpIqXbBmz
PunR1zdCww6ZVvs5DaIRaDp9kM5OWt10huW+hhH7vVbswySh86ZtLqWpbuwpOjoGNzKgcohoLexo
8soL/sRFlcp5xZmbATSOj9nU1Gc+oqBceKRFcbScR1mczRLbl6UVX5XVOyfW35OP0HvSVZ7RoHkj
RLXpT3Y02vTJ0l5TolbL2MqLunLmstFkKRAOGt4BTvg5ujrV7WbGBtJQ9hBBfRxv7q4vIY7luT/g
mQZgmWLSFaNXDvHiaVH8WC+V2DWLdS/h+J4bdD+94oHTambNCwOmkKFlWwqlYr8JV2Qk5eQ7C90+
H0fjPMQv8Az9MUJ0TCX6jBXL3KtzG/ZCxdznTK95x54JcaZ7rCuewMJAiHJc5+L0+UeyqKavO46/
NoC9DT2fbDekfpVHd1V/y2LDOSQKKG8H81zhTo9Fj9swreyI0IzqMf/YB1AdBsTGsudrW/fQfXdz
NNhQ9C/VPg7E8U1q8iupAP6E+I59YsSewv20aVP+QLxzrcypunJlUDQmC1qyg7GsnH2UAoqzVXk0
0iL1zNFot/3UPQ0pOXm14G4z+jGoCRG6Iqog7KDBjO74GoXju+Ag6zH8kle2MozOWaZsy8HdjfNV
w4XKqbDBpUIPA7odKzr7b6KtBPT21HilBboubKzi6ozWa5Vmb8o02Q+riFbzegDg4vrCNIjZoEgU
yeKcMHO9pdSbUvq3T7OGqVZi3EqtIC/M6JoV1MOaacQ6p/Gn2kQTExNzq9nicHTxJ+aKsWNYp8Cv
oUBt7jlcA2SndmOuED6jeYOMn7JIxWf1/z+4UcUlrpx/hiRDmYupPbagCzZ612ZXOjc2tFiIK0ci
DZ+P+Wp3sNDKXFyJmlJ1ETU3DGPGETdJf8h0xDbk/2OV9i9AH9Nr3bfHIa2vdezsHXXUfauML3mK
LYaZsC4FD7Xuw4WFXpOiCxYg77k7A+/J6j5wU1CVnGF5cvASovF5Uqpjooi/pCkIKxnSveoVgDKn
vYtGH1mooeJGacbjLsUa1ukqlQD5UGCKk0znD2KWM9lmco+2yREhbzKo8ekOul29ybQKJmSUk5fT
2SXH8DV0WsYvaTG+jSEykkxilmlxcsJf6GwTjh1d9WC5yiGzaduVhf65uObo2/N0afqScahpeJY4
yXixEbeSQduMi4sm2nBoU3gy7MYoehKgQ3ewPBQMVVNAh13Gkk2HQuZoG1G+w/4yb45RPVYpkH2U
4ygdfqVB2QH3RivycDO3FQcbNfxeVkIdrtTPmZcsCOHwn+jafeUUxo1pYwc8oaCXuynXiSOwy+Su
Gp24qHmJ/kxcmee4wiNs4Og7d/SrE+1ixO/2NlxStVfcNZiPRFJyrdq80/2Emlbs0/TuFLpxip+U
Tr7JhM7qUlG8Qx7CTeNuSOiJ4tgBaXe+dzSUDd0EWo7OUh9FqdxYMwVjatqstcoVW2eb6L1WVE9S
RDoHF2T2Wn1gL5wEXW/VG2YI/DKLafhNvC8N1v9LQX01MYh0X2d6MNfMYyhx5AuhVNCZRqnmWMIr
BbfPmVxEx9Ewcn/sWRdEPFdaK0/PZcpLK8+ckOfhVG/a2WKHiZvajYhUhCrCm9nQEEy/7+KoD/pg
8lIgP+lRXcfjHEOBP+TYJ9hTvuBZuYkUn385FOqGhOKHzoFyO2qk3Vqxy3TiornwOUbUnlqwzRSx
RepCmQu2BN0pU0ey54D/ZBS5Bz0Ffk6xyqOJU/zIeN75kwAONxjJLTYRZhwJP6mNwzzQa2wwKigi
bFjpm6b1jWfaiAH9+tNRu+K4/BZteIEji9DrdWPhSRV9uQshuFajTjoNxxCXT/VboMRvYexxGHMm
AKoMIElGpjssXZVw78jpXBtoDIkjl4cLc2Bru+JamDMyf8dz24G7W7FBKiUEax0Zy7UatFd13de6
kA/yisAGW5fYVj47jFnoZuDFyzh+t8Psbjna06jgItXDT9WCDh5qo+ZNlBs/12ACOBlNu2Wd8WlT
VnZYhH4UNdaCflprGwm56caZj66+J5zK8aeldL8kzM+4TVRXtscor4wneynVvcF1yJN2gJkR9di1
1+qreXm3DACNAxuqtOMxWHJ+6ti7bLG0kmE0bI+3dGA7y1vZgnZE74KaUN91eRoxzLOn7CVcVv3D
akAEEXsufKWE6ydExa53yr96iwgc9NIfhVOyGsZDMCYaTT3ErceOY7HN3eQRYbknMd43N+ve5cwh
J+qj9sVy+ej7lpipHWp48O3Uj2XNjKeV1VPqor+0dGbqTQbAZbGju520/qKJIug609e4tYFBFbUv
WTNKzam3oZ7SVVJSn1iWnxliHpwAh1W3aab7SC9fWvLyl8VFKCBMcMQ0jyGyPyxKHfq6mj5aznfd
6ZBhExTR/LOdZ4zV1sTBkV/FhBI7TO28dnpbHtLJfuWScFj5xyEcO7wHA3aqveLO+ASrbi3z0P8W
vYq2Y8hSRed8u6sai1r3BhuiFtU7FRP4bpbOe5m3yM15YFH8mKas1lNo8QFlPIj12ZU5+k7Ll7Ce
yBwYu44SsV3RYNxSIKt7qfm+WJQDpRjM4do+y54KRmsWZyKfJQENFP6lPOhNisFbqsO+IdkBqN/N
t7wdkr0VLffU7vAKqhx8WtzqJPIRYyI1GMbiVYts4CeUl7q4fIB9m39RyY4cUMqahvEWYwa6QQXM
Rk31rwUhfLe4C6pOnVHgm19mvRQXY6nFjvgbMP2kfWFDrWwGkDNb6WTG3nbSJ+LwgiYwlQatEkpP
lS/pFezuyVCNByG68jYo0x1q6GdVgylIctYxhTxOfRSzkat0vOk23kcWqEF/0jrxBDJlOBL20QOo
NzEWOiQeN+4F+30kvEqklASC1pjnNDrHZb0b6Tm6sSeqjuz/HjSOyZrbYTcekMpzHui8o/FyLinu
Yc5ex47l5Bmz0gH0hLPX40k5EQtMt0IYKxo4FCdWJNYp16d301SE54rMT5cFZEolvpcebIddOi8L
3pXn2uHlFC0RZ/LhZLm2Sp7LfAtlu2HxL66LvXDG1NzbIP6VA8PPLPxEROwo7Rl0w2jcYEmq1lOa
2CZ7vXYKmlZ71lij7sae0apE8nRa40EqDsFvQJLAj+komIyyW2+xB7OX2rkuta0YpxTSPOWWA10L
d0BppWqz2I9h0ONv2dYpgQ6tOnLs44CzrE0XprtLYHBxxs71a9tDv9HZNTW5MM7Nu9AwCiS5bZ+I
X/1MGfQka0jAoQ1lvDMV5Rsq4eK1FTuCTKfYpLeKhJsGXQsRVtFrM1ChMm2r+VVzJp7GrEhoH6DU
BMP1Q018iHEo3omIoqY+5OWhjIL399peNgtCQq1jnTsm+a0a98TcyuTZGONhk5vRC80ZbNKc6Lfo
D136o6soIE5afpU0S87DxHQHqzgwQ+c9i8UHfcVEpZxY9ePhVSq0HTCGMymDBnJhGGz6onK3MEwS
CCRIEX0X9DG3HyhY+9y3kZ86FKLFzYpBbWyJNxtlxIrvrs7OI9bSb93kPwyLkUNwrFzDYfqGRpLz
drF9tY9+rETYgYbhdbP0VIhVFtUNy9WWNug6oVyKiPMhPuuqhnQ/uqE45qtFIsIUBM/O1pvKV1L3
jrYED28AD6cb/SmdwSYI8J556fZ7x4YdQte1bZDe4WxUKMbzNEPRHVmCbYpi4aAknw11bYAsQSqC
FDoNZvmIi/ANjk68MSxwRmEse+9rli37atV9xuyPz7ul34sJx7/3TS1PCL0bbAAYcGqjCSp6Nprm
LJoi9Me4X3si7iPK52oGvOOevEG1LLb60P+pMveB9zhF5Wy7goEE28H0F46vuk6z1LScqmb4pCoK
MpqZHKniYBdCwBSByP4DRLAf6+oNUOlecF9uFnzF5APV0qQwIKdfI7P+ZRVz/MLLS0ObT+cjgldN
PSedOpkBljpC5kVFDMrG9jnonGuu+R3Rt1ebtmeZT8eyYY3Hh4u7xdjTC0XmARzltqtglRqaLxeI
RLms/QXjgp8mfKoRf2drPTaX3yQT7rVIX6wUajKVTcA28PFNiS8xbNZhYMokQG/T921XHWYTOaGm
a2r81Qdr8Au0KD36xBp7a+YZB1cDsnos+gYHLvabohWvMU8Bg8qLnaN1b/bIhiNHdLEcGuAwPiDb
EFMka0PXoG7QUY8lhBsL9G7LccRfpP0ETrjacui2vaLCMzQtDIuDdlSK796ANzsL5ZvplkV5X2C1
wQ2P8YAl16qgGM64td3HDOXW68L+bjvK0/qNLPFinxZjfOr/wNv0FNcCbAtnPLngcRmrdRhaHB9F
l2hBJrKTRFjbqgmHrnLiewrLB5seaz5lQkQgdQGpSjz8mcN9AEVRi6T/YS0j1vamOvVRTnvA+MOC
nZ3DLKp9MQdR3IY7MgfXyanpXumTU0jnay8y3W/J/vAqI9Th0g5Z1KMXaRDNjYX5BTXqz7C6Qz8s
CahaEBMalVxEh8Yd2uHFXUpucnEZp+i1Wjjwuywx5ERNwuLQOWb6thl3u3DEz6ChGTQSNdwwr8Cg
cM/3Qd8ph7LjhWyksfSbbmQDl8V/DH5sRPDQwK7r6WVt0y+VasoBAMILekq9CenLUsQzucl7hjKx
y90G1vQCtcLo6485PW04+POFSn3BMZd5FSCnm9NgLYsRjQ3Rgs51xa9ht5zNJP2tbO9oE8HVtLEx
c3vUf2pbqn6eIE7cSIHT6qRzjTJiftcGG6nBVYCv6E8ERndFS3p44FFt1o4JeBzCTJqaGhdqPO9b
wPMbY5jSkwnTNUjH+IIHsNxjYt4VluzPiU3wKXoqw8XZWwizOwq/2MxwAc/watgzJBgGx2pbzPKX
8W/auyk7WPhTh8XiyNUYDB55AVsb3PqroVBQkrTavG8UbnmHOzKhIfVWFclHOTjzRlfj/MB1ojEc
lu22Kiq2uMXFWMG5iT1AsFR75rpZ8xoTRpxqyKde8OPiuv0kB3uwKw4AozP4iGLhRVdrKhwjHsN6
wbIvtTCQyCFEmGDDv8E51BDshBrkzC9sWT8MQ3GPFTO9WmCGizBN6J1Nw5jeNeee661h4UwoMTY9
29BfuzBk7U9dGxvy4Y/KouTY9iu0iKjKnrOQk5wqVQFZVE6/lBDr2BfcQ1z0mHsAkAOB51Jtn+nn
9EZTDJiBcdZnmat7ohCcbWznwL7X3BquGR3D+UEiyZ3LJPpwFmhKy1QndyKVzFcVtOkSFZBaUGwz
8D1VK5r8LNq5Q+Yc8GF+sowDPm+yfciMk5Hr6qbpMj4iqns3TaQeiJHx91YAMbKaoMWMN0BJvg83
9iNLHpxtWQ9n1VJeOIdu4pjlqCJHnJiq8mEJPNKOE55SmVzisEnPemU96xYuBosVLXdHd7LUiHBe
Yaz2n+2C++SSL8uvAUnNBsTW1qV1yfM3vZVfypwbnyCgbNYWNlJwqWmeNSjVVhkwCxAKJDrbXSaN
tZYFmV1l+l9zNdBRZ3s3ZeTIQ7YQfotmvJFp9jI7CgVrkX11kciuoxpR4oL9XanNp6pTX2O31wNl
KpqjOvDotdecFpMRAVX54eSfDZ/ESitl+LFbEtwtqK2mNl/U/JZFVrFLcqZ+DpeUoJISu5mtn0yN
vrVl6AZTYcWek9D8lvcDPUj01EDY0w6iL+nk1Ti99FUcFLTOlwsOByUH+kw6cPKhu1G2MLAqNJOo
ChKK8fDiuEcdop0vo/7Qc2c+Ymcgu0MJtBwGWHWCLYMl6GntsSbRwSp3IxuBxppaIM/zPhqZCTSX
gKHefRu1eVWzhf1AzcQRL23Ea8ralpNFQ62TvuLgWD+8ud8LVY+CRulhMIFboYsxeiwIhp36lMqV
BY+mEbsP0LmcC4cbe8PsR/WlqX2b9VjtWOenW3WNE5uJdqmQ/BTM5rCxw41ICjylNPvWmbgkmf48
DSzfkmwCv6c114HlwJLZQcJZ4ydEK9i0rl37fIQm4QcMxTpEyX2eY84D7wXZovnlNUQcNbeRZSnV
2SZwQsBQuRYiCPZ1Z60SgQgppTnvDYcPVCce0bozR2XNsH1b49fdkN4+/PmPMl+mUyveZ8di0ZRx
24eqS1dkpjtBGLKvW/U0AgtvmmH9Mx0r4rhR4zIjZQ4/zvA7PLBsLDlqLNeoFjrzMMqOXnZ7bZmp
qho0ePRL82dE7acxUQsxastXAgfXC9erx7VZpetj9MGSBYigYikeZd3rMZuGRNNhvdw6PLsUu76G
Lfs/UZX+UNvmZfgsXLM7sm8mAx3BSNfQIAMiZfG2M5mHkzasDpLwlG8hiZcRMOaZ/yFgwfGQlzT4
CGlScuK+uUQ/k6TARhk3p7kAfdk4E0oRLRcIK2z/lezi9pHLJo1BuHA+xsQJz6YTlGo279ZFTqsY
TKaPuMRCL0L8XF2HpR9hPbwmpCDSjD/akay2qUKB869nXp3G+zh30VIjy90V0gbrp1J01KjjUdqC
FK6rDRvwBn6vL8IbUrrFsEAzMkFZUmqIeUNTXV2NQC0YDbxiQvVrMR85WXNNDAWHC6mcWioxFbcN
qX8Tk2ewTMBOgg4Op3UzTug+amSZ9yXS92HzmYH3fbCV+THHAk1PMrxjThtxJp7yMP5U4cm5nVUf
TKqhNlGtHR3V/Gm05dc1te0iXWdDbWDHLDJGxhI4lKpHmCYPlJ4+zSYVcNAr57lA/WiMU17gTZNs
0KZ0xBzOEmC/GBh0Kncw/IWuOXAJ6ZkklKdLWrCbxb4PdWOxr66cY5n//e/8NKVeXtio/3IF2Fuj
yeHhpvHMoIkn0R2GL9uqTsBx2HvgXt62cYJKYFYE6LjqTGZcYvpMy2l4AZAdlC4+Rc4d8mJkaoD9
FaR5b/l6woRkqfJXcSckKEVLtlGuvsiWe2nUuIMq2J8RbTrn7MguDiw9vgbOc+2hoLgYRL7ynsMg
O3LSJUDd8CZSDUHbij4JRPdGIYml/IZOSYOTbgx4rm08Ze5Co2ExjjTY4KnLNBaeVonQOuyzUd23
+YhZ0xx+4d5YVKTarwsWFzHGctsoxiPGXHaqKHZgDvkVKCsvuib2XdQ3mwpRyO9GtvYtUX+PbIqE
wcvZni6Efw3LJka/Z/J9Kk+6lLaISpneLDum7WW1/sbI6YJRi7BRSotn9tpl6TPGPOw5NI5vHfT0
bUFx00bmKgjKWAPfEjn0dDo/nKYx1C7gNdlNcyO1pBWoCLunSkKLZfJdsuLzSlyZXhOV+gUHPwpt
egj15ifFN3Nj+TGw8GRot7EMDFomN4BuqysXMWetZMC/MrJ+S5p2C43fwxScgFMJ2zdaQWgTmMSW
wvEQnwkeOb2JTEZwqsxVbBv2EH2h/6nbxSyJoyxrffrA4i6OcLlJR/1CxbI9ym1oQx1UGhAj89KC
hatpuqlzHICxk48BbTtB7xSkkssX9g/mOaql6k1KPmyzor4RRY93CKcvBNaNwFLoeRZL88zjxdwM
DKBeaX84OpIqjTjVXjNv+KXCK9aepZI0bUDGo1c88s3FKcHfSZAbXEpbQ67ElOQw9J7gzMTghz3X
KDHnt/mhdirp56WyeCFCOyvgKcjMOMS8Y9Czho5LpKnZTZV5GpTSRxAN9x2gkGF2fQ59YI8FzdDY
aTBrG+FriYq8n+xym4xYuxPVBoaq0KEwwJKdKuYAgvgpMeiA3DtrD5R6FkhQAbK88oFmrnUrHLhc
opY4X2izI3EQJcU/OaWEdGd3P5tJeVlE/kmRYRG4QJ+POgLSrNbynGvhz9AvGB/vcPLsi2qDL+Ql
vDfDyPZ6QeQrWZT7qMXLQVb1B5LRzHr3T8a4kQuRYwEhNy6ZTrZjVwUzkMSDhhUMisZJHR60BgCO
S7JgK6Kk3VIYWHpQp48hFYoYnXEMLlmxWyx2wBUIwKFpDl24sHTXkn4bJ4Ppc4wXXFASNNAg0hND
Aivxmgn91ZoW7YTTtVD1mAUasjYaU7KpS9z/sIWdY1sZ462Z9IBLG3aowvebcxS6D+10mEMJ6Blc
yMYoXzNHs04cKLyYWuM91c/0AjsdbZcDJsw0juS5BIyCYlfxih8foEYox7IzlCNcGwTmKqw8Y8D8
1y5pw7XHbidsqTvCv3tYKp4TuiLcnRxh4sSsRKm9zu4zKZa9nOOBNuWl23e1w8oidilvntmgreOZ
PyIdbftBLbDlGRiqq+GPI/hyIo6qnkiZfGdaStHGgpWIXuIF9wGLKE9tW+WE3oSC7YKagIjzafW1
fcLY+ZOEs2AwE/V27hcnMKxK85hcKTztKQFRUzKGmhmKW5fYxy/C7NlhJFTdg/C+GFrdBKNGzkJl
G+zXxWDhETbljRAm+dk4jH4ae62ERG9z8mdZFMZjYrb7VE+it7mM9HNWkZn6/1/DVnMC160rFAd+
VzBqcqLK8kPPYwebtVJd4noUGxIr4ykxrGOMM+44xM5FUWIcDxVzQVGF0bEKDW8kVHxZSuVLiY0/
+BfJrhcHQwtpmwird4lxbJPP3VeimInHYpCX72jN823WIlCftg4fmrFFX4Z+p9VB0/fqi43SuS0W
4xh2PEgxypHr37qGWZ3ySIBL1HBkzTME1ZoDFME3WpBzO3H9wsSANiTVjIPQ8sYxUh/KkXA9uHXP
kJoCuDZ/zih73/cmCajB5lktB8a1TLkQ8rKZkE7LmPevjo2Yj9RmIYFUE8ajgta+S+OO+joupVhi
Wv3YMWPPsnQZPpOtU695M1FGV51S6Cj97EFh3tRKCXEWWi9Z85Y4H3Mc7Yq1CQLkELsRu+SEUBHA
Y1A0rYeoLc6j7VADk+xNSn/r6kNWxV4dIVyrxYnzSBBhyW2c5ykMsTwk5O3ceduQpOo4D9p8m0kG
TuaOchYUkmbKAroV5oipWxGd6UuNCWCRYMVjPCH6sefZq2rus4bE1w1QA+BQy5bElkGUR7akv9EI
5JvWzZuhA6ftRK+AmMWIZSo6KIuNUzs5avlV6yevR3C1G2KRBYoF2OFTN5IowCrAAupckmGrFooa
+BvpKXDo5o2Wn00DgAOj+bHBxC2lx3bJSPE71bSVfju96Te6QpsOIyDypwLSSps/FIc1E2D0kdO3
BGYM4n7H/ng/qQuLwvYjFtyJM5Vs0BYLS0cgRpcYGKEwz6lwVAZ4F2XbnWvXPTF6EMv4Uhrrke/e
E7RNjeabKpej2tBHMg3kp+Y7gj0Qu/5FU3A90wGvtjflNUr1pyF6EaIM4GL5VrEJle8a6t6e6EGZ
vOnzewTex17r0hrGCIV5oUHrZ6YymrNskAkriih6KJUYsIwjGITt3FJdmUkvy0DiNxVmzW/becob
YA0Ec0KvG+F3ucqLreHeyi6ADvKUKH766aBtmBSWRT3ehsXZMt5HeKrwHrvNsKF+ZLewDskdxovh
yHe87ceakVue0rb1QNJsUSDeAAduRuzbitoGvYGToLyj5pDYvmKv3WVk4zkBSfWDnNvWXO1gnPRc
96kmPlEXJ41VGnwJ9CRW7zG+j2lDa5XfGGdCX4PA9E1/DmFd+nT9pLoVZnGRy+cw7XAhbhWByV1q
W5WPkaZhpagPqS2Okl2YHXJUJpjKAuyCwTJYADIsWNAXylPS7idk1eLyGh7Lp9zk68EWWOD2M8PA
ztpPHBw+qbJdLMOXWh+DEZRXD5A/ZOA0rR3QskX7MpGea/ah2fIvqayTruWU515Q9JVZYJIoPB3k
aNbG3Pf8LPP0NKAAOVHB+W1d2W0zZ23y1X2jDM8xLDQo1tjKqkNmmbs6PtYA7JFELYPzl3zHdb6P
OP0Dz+CsYxwqLBuj9R01T5n21Qu6iItHlSVv5j7r/b9OJL8G12yZ/giCTGp9BPYmGNGs/qtWKc/I
8RO1+4GPynpi+KWyklPpReIoqQDMQOzaaARHUBjRFg4tF5waXssGLMI54VrKLBvxPg0mgm1R6itk
THX3YegGOMFMRiwJkLP38zQfjOS1z39wfG9I+KoIwkl9U4tLTYsz99wm1lH1k2u2AhFGbnTx2ZXP
BZ4VRfSQum55+wo+bI/r46qKo4pFNSzvTlUHWj4jtVwa5cgNss2yMxGI7aiD+n42a7T1ufXHhKpp
qogg5jr5DQxzuS5G4Zlnw/sqg0fZWUGhxL2piksXBijJWF6P2VrviRO+oKY17ViD8bPFhKUbIpYJ
1fPpFzbUJOkvExaEYtqNSNojjdaacsb9F5QlZYgULtBr0zVvek7/X1BgcyjJVWp8H3sH22fKY1Eh
aAwUXhBJTlvXb+afVQ7sx4+mH157EkjuNHsae1F78Mg97hU8wpg3PQKdO8RNj76BvUjfyCI3Zr8x
2JnLAbqzPvpyYJIqwXq0/xLUCJelbOReBwdnTgWEcMo8WjIU4tU1TD1Js5dpXqbW3hhMzh2aBZsH
VsaEQS0/nwhzYnzOrsBLjvZwa0Nuujy+2M1Byc49aVp9vsHlIaswbDROkGPqt9CQRHvsc5aJerKt
KEeo3GQ3FCjCEeM4XeJANElV8oDfdaPJ2gLsReaX/zgBbS3UADVWN7zekXj4vrtdrtonzjiQt1aH
DdStEKIEwBEsi83UP5Zx9ZCA/eNNTcsYTgID+1V2GyRPkrA7cszduiRiIqNlVclQgrA65/HhQc7p
A2nmQGW4wYKAUb+FeHarMbZiJvGozyHzzqaOIHRofczS2BJ+peiAincy+VX8ULTMs2Pom9hMU6zZ
OucrAhPoDT3tm/80+byiJ1J82YhrKCDUvZMKajn9UU44HCUiU42lNNd+1JA/p3yjYGRX1tRu05uT
9QR+GzRQcutpKBknHoD6bCwDoinPrTJ+gGHAUOItUbjLu3CLCeT/4p6K1Nk0s7OHoo+3rDM1uCkK
WKzfNZtAMPxSGd3Bwe3cZ9rBwT4yaW8qKZlFP43Rk0KPr9LWJPGti+s8FUlPWrsLHtdwuDXf6YPe
uIbyAkkCVYqXiLPBEjbxql1WX9YxLoSfmvGlXVWt1WY1THuJ1wfL3gR0r0pwgRTFHgjJhhV90ALs
yjKz2CCYRPlwZEbepvqlIHbASMxXfDPuorqoq3SfgmnYoWQwgouHkcc4XW/7uTsi2g4F3bVL7il6
hUtl5NzKgEYLS5wmqwr9pirvmLVoahNDGTTzIS/RxwDHov+zAXuO+uvQ/ITdjzG9JS37uxdbqk+Y
1ahqQHthbO/j0BsqwvDx/G3OLv++b90/MWIm5zatxpYo1fTcWt+TisWxYvehPub8HU3u1Lhjn37S
l+pJE/dyOk4dG2dRnDrjhmdupVH5RXhv6/TBKZNNFZ4SJ/EhfnllXJ+z0A442h/LZF8L9T2xfhPL
3PaUfz443dXCkFTaLu41CeuTVg29OaYadw0SSzY3/Lgc9odmb/QsqLMtILtjXb3o/QlX5T5yckz1
rMxgbDo/ZnnRyuFgQ1+x8nynDVRjcgCis34DyqA1r11NBDVJIcJSccPtltnhnULDbVzYV4hhH7EO
nSNzia98Dzl76JVqOmO6uQD294iiK068y7L5oTP1o8ICR8hjKw8hm+HawFsVXjszw6j9pyzGFm3p
lLfvevfPBO0Tsd8cYwXzxnuulztpTA/3gjwVUFhbz1iEr3lfEsLVVaTYywmJUgZrd4+2a3naaB8M
Efm2w0IECwBPdWeKg1kEqp4x/rzTl+hl2A9YsPW3zmSvITHMybco4zmFH2xVJ6GHXBg2fc3hIVx0
hd+khBHbXdW3Gu+x6lClps/19OO24Bgi48D8s1PnP0bxUzlUD3qTMIO4/a6c1lCJyx1inmjw2dAL
7KgvCZunJjWO7fI+Wc+5+TuFmBQVYDtw78C9VTBUKVYvS+dhglcvHar+QuXXjJpTsaCtKi941J8n
ViEIK7+KgrFLFOx+MAFPLNQAJ7xQulW7xIFN1AgiWMw5vCPnS6HYPYtOc2cl2rmJlQtEqNyRp9g2
PxemMU5M8Il4rlvquap0kobTBioM52GO+Jy7CP1lcXtzKFyQc/aOm4rTKcROkzO/aT+bjzOWxXnm
vAPaD/uIkr5yV3i605wr/FCG1T4sccTyM8fWzSaBVhfXZv5uuqdwoRaiqZ5A4WILpSm8wKynK1TX
xWfHXI6N1QYkMoU4tyI+0Jx1IPbTG0QgFoV7/8ygEtBRsFcgFqa3Ns53+b6BrjrX4gzH1I8KDoSh
E30nqXqz2RQgUR2Ajwat+d67VzfuNpDMNjbTfsURw60V3oFIOKMjdnlfBQP/pcj2bo+Jz232PQJl
07leHK3qdAfgTvlZVqNUys54QJg7aXVIkXIciHm/UC5f62yF14MFnXr7pXq1nIoqEnZA2i7Eh8HF
YhT7fDQgcX4rpKBrU3/Oy/IJ1KmvMvwVJglLLncVqpFFQ9h/HJ3HkqPYFkW/iAi8mQqBkFdK6SdE
mkq85+K+vhc9eC960NWVKcG9x+y9dqEeJp3weQe9Jz9LmiWBNQe2ARNJEp4D4kqznqHgP4dAgdZ+
U4b+2rmVbDIuh3KiI1pjmryCQMVeV+Mrg3yKwHE7ltfB0nyDXNseYXWfv6frj9rfwJmxVo6h9zXA
3urINcSLJmOvaC26XPO6iPuqCFGGL9PSjsa6W4w+Z43uU0zb2noyFrzaM141dM7vZZFylhN7ywQv
IXy0p13qzjVW2zA1D1pCQbrsl/6Sg3nMzNtAYgUhLBtHeqthZWCv8Tl+luroSNVOtdu3jkWUjpOv
A9aE1aCsiz0jd4/QtUCFHpxyDs/SeSFtbZzKe5KF9Bmg0JfS18Hlxk0XVBaxeBGeKabYSfjZYiOx
CkFCDep5i+8a+MZvCwUYQs52BOvdNclh6kBHjbslaX0F+4+dfACsPEXM97plL0bWivqt6+5t+7Ti
XyAMS/rN0i4LDRKqhRwK+0SZTBhxOkGOi3ACsehvZOlqVjDWba8M6YABMmUrsFVlEYUKW06XV0dH
fyOQZOVgjWVUurJegSRCQJdadsAJ7U1UE5RxJZV0TTbmvJLi2OUl/G4qwQezsol5B2rOBoZBvkra
85i+VoqxizTE+PFLaFCUKxBGnujU3XaXmm+DsrOj8mz1QFlx7dunjFLFqZ+wsI7ii3s0Xb0FOB7x
dkboUBtOOT7PHrVOJP61tUGhxFowNjF4/srShLELBCi9usIgWkxelPll+1Ogdx6IvFOy2uvqJ+S3
e1tbd6io2kaQCBugxZscagLCrDE90DF6DgNZUV2TvgbWhgJ+3hpTgSivdKO2vSlywLoSKv0BW8ux
4SbrksKnxAFK57KFeafgR69MwgwIfAile5PE09X3Ko8XJAZAI+wDlVdCusjCahEgwLbTP0yGw7J0
UXAsTFFFSejc2OyyElYqpFlHjYS0wVIp8qhTl3ukHDSIUzKbnITBCmNCv49vLN70Tdt5HVhjNZa2
Fr8Z6jUWzaXfhsEIDTgCXDn3d9oEtTEBe+1nko0SeXbbOntWoxuQiKxl23KpwESE5ifeDWSCkC7y
+k1MKEDuooqOJhsoVj1u2Rw7G+shrvo885sEL8RbqPU065arG51frIWMDsiXIEbkr0VffIGI/Zz0
o0lHl5dhoOL8sRo9GCPI3ow+68r6Wmj1hrIMHPawVgVFjDlLdSABbV8zS4O905s3B6oaz1vsxBhr
eFHmkrv7Ysl/NVkyUgEodI8GpiwUv3MokzhzbfMedY+MwKamZrhs+ewg0+KfKQFD+cniz8rZj211
BaayJQSSET4DqpEpj7gOCoe+V9tfkSLvgQttCqCeOSHx6raKtpkkiFJe1222y3AK5NI+a099H1jJ
SaGcJF0Ed+uE4hUYHPtMKCuxGcQsCVhN+cbQbpdOATE/7Bphg3F1vkjqeV7UnkxNUNhZKM5ZOZx0
iRrMJIynAuLpjvoAREnID639NYYh9SEDHEIVbpQ2Tg1ZZsrgDzXkDWc0uguohQ1b+97P1jGLcUiA
ShCY4Lxkhi7Az7IuhqbHcCbMor1Rj8HQ8wWbs6bTyMRgFTv8EkJL5W29WrIKK85O8KyY7l8Gp0On
GGvZbor0R1Y3yb7BEp0gwPDmtCDEOLP1oIvVx9R24xXdZemh54qYQcK2SvWIExUNJ0KeER0HCd+V
TPBc8QtXYeAsL76SpmIypDFi0digpWxvydSOrlGTXkj6JKFpIsKLsBUCE23mkRoanXFbwwANBILV
/cK6SS80e+s481vOL3hmbPfarXqCot0WmZSQLl2hCGV2hzu/PzRO8yMqZDwJrms9muMzBKzXcsS8
SJiaOEopQ2PYrnvd7Hxroe2z8sR+SZlS7oSeggIiztQ06RmcnrQXXFhTYk4BOBk868NQBglPjkEk
mNc7b+wb7kMJ1EdW5BfG+a8ETiCFIg0CspaoEIn2xbNC/BraB6aYNmYGwmLRfvTfdTMyfQtrOPnW
C12C8IBU+zUjUC9JBsWtu3DaWchodHnYqX0irquboc7JsxaQ1eEimHcO8ns2DcCeK+DBQuZMLEb9
T0GUfgEar5khbHzO/hBYRG8t84VFvpKuaaXj9A/9tzigX4xJ09TEbpowaCm5oj0x4v4O4/apN636
JwfhDGFrbwil2A85tc2QxuyTjNibucOr3wqgbjA6NLbFnN5sYF6joqmbLvxoDYBFu7nhp2pHptzV
uq4xwygwQcZv1nSt+J9iSSymFuy0arzUHkQKZ5T+KSGuh5LfFFQucgASJx3GrxWERP2aGlCTF6mk
e00h+LQiZUhLGrpJru/2K9YoXkad9twaALyScLKY1a3I0NwuYC1+qqxzAmWQ/iH1pj9lW7OxwvC9
HlPuJLgzANfNd9mYuSAxcnE0PJlGxKGjkS84IiYbVXl064XtRpd1/+LYWQsfYrBbEjFrWZVI47TZ
/xBwntkS36E28AhJoCSXh42WbX0umsHRg0UHUFcoTrNrzfBllGBxGVF+sGPzmEQSqGrGEoqREJI2
WQcdTy/hq4wvm+THUt8VQg2phbmEpPaszOa005Zc3czIqAb0nGCpgWK22V6vGEGHa0U8AebSDPNZ
d8biMivWOa+7g+qQf5zhx61qhbkhFPI1lk+nztIR6vaZ8NNaWfDjc29OsakwcsiGjVli/EOJMPbx
FzhwDqxpJAm6fx8giIfa+E2AdmAn3HyNGnGzS0e0pxsta/cLQ0Wns3yxaGepaXYaMBHNyA/k56IR
hrBmIoHVrlrcMDR9KrJui/XuUCUvfWofFFV4GaLXaCDL1NLgV3y3pgZpUkHUlHoKsi3YAZYq8df+
MwDOtmp9sEtspbRu6aWEL+PGFYhCLugA2xHRra2vM/BNowejG1zSs19zrzX5jP6ea7t6wTjiIyAH
hUvADGtxSS7vRnKvEueb/rgAU2LKFX6s70n/If2BKepnuU4veLCcdMRXQ4Tj87jU2Be+LPuqEIbY
OgcSHlhKFJuoFG9mnO0gSeHrabbW8BYtc6B2IJPDH6Zpz1lYBU1iHVuF4BBvbhsXI5FPljgfLZst
mKBZhv/K1I5JLO+cLvMHQgJM52b2/U5VX5rlL1O/JvSeI1iqmiYyZH4cMrBWmtnF8HxRPoqa6uEi
ObanKa86phliS6kc003JnKW2XzuZokyc2x1praa2k8VXxtwFGiNjcPatGbEMGQG9ZXpbGDJoMZ0F
yMG0JfYR2gjmf1n7Aw2BHJ3baULKRX+R0PglLbrjrDso+nMWA8JBTjXycWO7w+Hn3AfGNlnGdhCR
uCinDbTNg0aMmv1pFbsy3ZuGlztuEj5p7etkn0weqnjFbv+W9rKvIYmRZUOzkp5yplUSjVtSeBFV
Qwm90U6mW66cFnEFyeJGdenWI6GzGpB68aTqxm0ky8/ZJvbz/1NfK4CVwSyGFXNLsbnqKWxhuk54
H/CpGBkRfRwu6Tyds2LZJmQUWubDri5q0SCKWA56D/UmK88luPtZgf/CEzVpD0G+LlyDuAEOhfBO
QzhdqvsGcQetWU7grhqyg+M1kNMzjTYtD2B43kuGKGjIyBuKE4YcllvH0n5xUN8gAyMcjacd+Tlp
9hJ3dbUE2GPYPBXbTKc1ocQvflL9jWgRekEwZz38E98cHSQSHi+TMDp3yD5TdEq59oZbfqfRYnSI
lDetJLP60aCsAxllvjj0u4rtxTLj6zQYs1IGFDQ3ymkS1YYi24v0k5iZaNjKfclswhLFv5omvkTM
lOMMOAiYvQPzpDXhcmLXnCGQnI5d8QFjYRlRJNkHJBeY6laFHjJ4l9kUJhG3qhDUQf90BMNvX89x
dNZfwGrW0ZG4K+JaofYce+AkxLuMKLzSemuzuCvyM6on28BfEPOORFu9CpbwFiekPaQ8yEQPEzgJ
qI/MFSi+DHkulf2UmGRE4MIiUoBkPo7mHTW0NZ0VianL8riwH7hXzZtV31VklkAoXUn7aMF7tRr2
JwRmdoiIei+l3QnwPZvf15RNHaAqj1U1xODflAN06iBIJ7xRiF3lL4kKLxc9F+WnhN6pz7k4kW9O
JNLKLDMclOyVcjGVryb/LHhF5HCHzMhV1YroE8VtgHyQwCKN/OxnkX80iuE71C9TBVKEoVBK8Hja
AJ3JqbjsHznC68JMQs5ij/XtJsxbaMS8TuRMVtAi2jW6uVMemS3z5VR0Ie2xibvrMuu0A865T61L
T7+0yNFJLx5w/3zuGebOIIwS/HK1jL71ZVCHX6VpbsCC4y47JNb03OYKMbvh2l1s2j58H9LSNbLp
Ytbx76DGb1a6ps0w3+FDHB1KqlhDTzRb4m8CR5wUJBaBJQmP1gSIN7QabjFN2ZgTQeuR/hRisJWX
29Bpnij1T8jmT/1KxaSiiy9WZPuW4rE4v9sCB124pgqriFRw26Ubk/n80Eyn2Umpdcby/1XR0Er4
kbgG7ZraFB9B3r8IxI2AXt4yhDmK+jUo1fcAFznv80tZ0CFypxYRucFAX2UjOcTap6q8mXV0M7+U
/qnFfBZ2v7l0DLX4W+/kQ6cmWI7tj1GafDKBOSqzj3Qi7IdPhgP8oxMMm6hpLZ7m1ebLOmQAKh8W
LeK37Fbi4mZ/y9C/paEZYhubUHWIkmQrIgQ7DsP0unZ4hM195Og7AezTkWsSqtnI6Oui5ENWchTG
89uYZ8+iq+7SaAUyb12pfXXQKAxV0LHYx2X6UgSoHg1qVDXuE7jbJXgC016oWDbypvodT50Jp9fN
PaLaRVggvK03imWzW072SwzKur632PPUFgW/iK+FE/Mn+n0dg4pqjtLqncN7q6bTM5q8g1MLtzk9
jzq9I02OPEg3U1nwy2luLXt8BJJFbNi1YGHITgvDxbGqjedwZkc0f1MYKvTH2x7kEPnfiMdNVuD6
QmnOhtVuL600EJWUULD2G54huHPxSmasUQ7xP53z3EQPr3Dby7hbIv0fKoISKz0KPGW5xo6rhV7U
nLX0IHcfuWM/ycnOme9IwKlnE+W4tCY8XSVIgfFXpxgtQcwxu1Q/N943f45fyB3aoiQ+CtPaScVf
XyrB+lIMyVtcPwwcOyVQq6jQOO6vCFXhWxizB9jIgKJ4Lopr2/gsQJCxWUpgZZCft5jHzQavE5xI
wd1Jkl4vY7XZwubFSmRxkWg+RyNIVNZZuFnJLdAA0DylrxzeONYlIOtYYQxmlyggucVcS95RuZao
hckqeLAYNk88Aq2xkV7VX6fxgRt4BEHIwlWp87KHgwh0kxAjjkZko+6RQ7R/qaa+5KoBaIuhvwp3
xMEIb4MlEQp75fqWEgdscttZLaC8tmBJ2VlPfaG7PzmbwNiW96rCN4Pp1sO3Ljd7O65d0gP2eYWZ
SowMQbnrRb4vMuSUkF4NJdoqjEocFj/cKAwKxjog3i/vk22CHz3g81DOtApoQqeXDPX8FjVp3rph
uClu2l/5NaPHv1aoMQGMSIdkP++75+kFw+mSbW1K4XrbfDAVcJAzD+5H9F4987qtiuObs29uoHc3
WFpmTIp35MR4svX8OUK3MHKT8z1eczgDQ4GEaJhJfcuZneBZYptILTmzOJuU7ySsGJ1bw580bLXP
keVts11c54BQQDzrJ4VbSMXyTNCZ6/yj4XAgtCMxZfLBcgQIyW9xQ1KHeY7Gr5TeYJ+z2lVmT2/O
5qPCCGPv+Np6wq5rbtZN69VYRHGWow5YzhNy4Blo+6b8m9+hEqBTxndBGbpghy89R/sgcdbKAua+
aIejDW7c0rYRv/HsUgRtqBV47vnRhoVgHn5AfhQ852LxG1aE+YGMuj7nZ0J1iPHOD+utVD3w1CAP
wMM5Rqdc9hwloCX1xuGgR0fJPhbxkduvnvcUxVHP3DiQ6iMqIXQwAr7RoYJWxxcIGZ5r873y+zMm
CTXcdNYvJl/rH3lwKGYrKGNjwOaEMQr7PUh4zXJRWKdH58b6bm0mp9PRFPCItg08nD1qV8W4zNoL
W+Uof5a7h1b7RvPScnfRjEaP+rPSA8M+CeOaVfsou3YNP8KEZh1mjriGHbfH+cWIeBPe5NQvjKBH
FQAYg6ot5Bc1H4J/qtS7NJ0LaPUmMmDlJ8x96a/ufQLdbcProk185yRCIM2YDQMfxWDiolhHxca2
JftRUCoCAbK9F5QFnf5CM9AzmbbOFH4oTjqDA2tnQFXesT2wi7OOHh8PMrSmxcV/ozMGQ6qp7MKM
QEQ6VD/LfdzbjXoy2HImL0ropVmAplPvd03uq90eqs3YPHNQ8HiHGCJ4zkgKYnHBxIygZSKSYhQ8
PPakqfil9mwLt0/3lrKbH2PhzstxfFMZyccoUy6G5I06iU0DQuyt85lx1uI1wIOmPfOIlPWRb7fr
+cPncNi1FRxLll2ctIFZnxdelyg8Gyiod0W75yFGhcY4/Cl/i1EnpPu2XX8ljQTEt4WoO9s1do3B
qRp/GfLZnI5Wdey6QJYONpGo+YFTXbHddEvtM6/axnUuUZLGMj/4heSYNu6ykJtVANnXd030s1iu
UnFZ1E+LtbVr3Flbc8b0slOJB8r2ZfWXawdNPYDZCaGYLtem93SQJX98FHyH3JONZ2fuRGq3eYHb
wtfT76cL2t8aRVK80x0qM3Cw8Y4ZYqleR/U2XVwZrEG7pf1ijSuVO2Xx6vaXSbYFQa7ftxFgSC8F
hcEplLIK8AaM3ijlzpScLGRDbP2lq/F9sTno3gj8SClDQaAg1qvYRrr18OgoZ5xfykG9Y+3GSnsL
LNdpNjLVUIYzatNcMR5G1xw+9nDGvsXCmycg/Bk+F/I/MihYLolZotzUqPRUSGksLhDo4opzV8aR
DsuTucphQKhOmJrig3praYcQMxglEV7YsK/ZA1+V2h35cyFiSwr6TWsyT9mivjHfpL+EG2XZg4qg
gPf6ASDLLudGrB68Nfzq5NIMO+b6JdzQnG/wtdb89HPF+L1rkOScA3I9mSqld9HbFfwD9Mt0Qxws
XzPgQT5dcm5avLBsrFAqPPejue8Z4XHYkfJlNKibHtNEXyjTdjMVAqCvPq2CkkG6WwRCoB/CxwJb
YGcNgdqeG0RHmI9kFMwvpbpj5ZaIg80ZzAuSwykgdpPkym2rnGdGaQmB9hwy+vzQWWYa3sRIXsd0
E6TVru04PraAD7LbuP3Q6Ao3WXSM+LDei8nnIFbDfRFtcySG0w3MGdsUIuET8bSwlWFr1R6YJzqN
y3ygnF8cdWea8LWhHMS83SeCZnkPZ2S4BM4vXlPgEGMwsRlPq2dr8RSAu8Q5VTJ0Vk5sH+9cHj/F
tBAAcZDYbFUUU8Mu+Zgcd3bOY0KFFyDlDEnp1LcoVXrZ1Wrcn9vICkDy1OBHCLDIfFVsomfma82P
QnTdC+8YBRyfLAjFxuYk3WrtSYuvHQ8Og+3i7nyVsytqJDK45a5kSmXreeCaLSN+0u0C1GpSGsTI
4p1LD3IZQ2DtghRroi+iHE2CztRDLQf8alXsZbpXwSJgl/9vVLb8fDMMOFY1nxEyyYfUXvSbgX0M
HAqLSmImDe72bfuVJawm9rRQiFlx8ejvRM9QL3Fnggvq9fey+pGb7dDeiZoZ+Fdab/ztyLyhPvF4
nXgt+Nq6PQ9PwlznK74syM/YRJD1162nLVwTeTxmfNXLDVrErDOEIoVwI05S9jD5NYXLYoV1XNXu
s/DAIsOkh+DRD+2r7hyAyjO37b3CCjioDYILpDcG9lOB8tZP2eDXmx6/7IZd3XThNJgYughs3Xfg
gixBsXadVCQD/cGALCWFb7MVIMTTZ7/T/i2kFSRYuq/DH7486AE/Vbu1+93sfNnWvgPNrkN4aIOu
IRhpfGjlMe5PjLFSmcklCCWkZUGGoKC1HkzetBeOi/HKzVzg+0iC6qq9VsZPYX3PbTDiCO5qRtz8
RwXoL+QfQFwgotr7CkWXhfbeb2HjtIEZHhp7N7DgplZHqbGcsWOy9By5Forc1ZGPY9/YqIwzPN4h
rljsZR00BuxM6MKXDb1AxbuCAsZYq0R1OeLH4khDn9oAX+GIxPpKfay62TsltbjWF+tpxUDuzXft
0BOrlI5uviCMhNFwlyweeA8SGB0UdYkFwOsW2dQf6P+2uXylQBUD8x8s4RtmxWX9j6IksX6wVnDr
8OZLxZass8zZZ/V16UDf0jD4lknmFFgVb2SHGH5hvXUFmRxXoi7YnnN9ZQzayRj3ubep6BE39s4j
S19gQMWu+g4JzhyZCh7Be7Tcd8oZu0LEwGTYtvnWKA8t4oVyPOlkaSDkIE5t7M91fFWmu5Si+605
14kRwTVqUSOppxRNyvOCDH6B2RtZPo8ZdVVFCwmEuZqOWHuIseW94LjjpasvPH7WSGcZgA4DUINO
DO7VLmrPsUxG5cqT4KGzXniyDtVUsgqAJrWWrzxWcbmjoKUCSG4m0/933dkMh+xEciQHB//PuIVS
hpdc1VilvYzjgSwNFjJ7E7Mgzm3L09b1IfNlV8PDE0FhIm+X0+cEUxSoj5J5FQuB5McRW/ACpCJF
v9OF26G5LcVjHmHOyjepJi4BWQ0cWppbVsyytEnIZGrDaR878j6qk4NYRBBBp51qQpVpTtEGIrFF
N9J4JmtVs5fva5rHbPzj0h7TEakCoTDinZRwqjKLuPDnxEaDNV6lERlevtcZuzAl0ZTAXSfaYDpp
JZMztJUVlMZgS2IkSgYe4zDkhBO5uzxzldxsFl1CVv3c1cRjGDiCnXIrW4R2S2i06RDEcIPxuW1u
c3OdJ0GfcS6rbwJpON7R2cVPLSd7VX5q7eKV81eOfRutZ/nZcfLO5E+lpDxIio36BYGM8ml0PTjr
2rcrPudB8WTkBePeYChWg0rIRMpXn1NnwF7DfpRZHCu8LM1l4fTXh/fe6iET6fuO+CijYZc1Kucp
n7GzINwwniJiAdOFSZOG67E1bnYONYgHwZqYOefWZhQEGC6nnIkPK952YJItAUSPfKGjgNvqzTUR
7LJ++ZD7jLN8eUnUn7IldSIi3Lr50iG4dHXmFsPI7AsaH3Uc313H7DO6dfKbpmLF+n4p85tuACtg
wfjT6Wcm9uHwOdTGpncY7d0mYFN58y5rn2RjoXe/L/Erog+fQMR7juoY4qQZTMNbrjeMOyMDGMga
E67T7sRUqKInfGwmS8GoFmMvGhKkDJsIBX28C2UydyzcWgXHj6071Pt46YdY+JFOY6CmnM6KXQaR
w8ZFmrqC3ddYkm82UQfanIm9QMoy4WaXna2UTRwz2PoQXZFUz67Faxo2dy0DWnaPf13Jbqgf1MAq
OJXMBcwVtQcqt0xiOwXnQ2sgBTSsKBs3UlrKuNBmLIb6nUDuRUq5rkKJZnxmObog4cqMXWzm2UGC
iMrqvz5NJo9edEps8ZpAdYkcI0QFYjyFM34FI3yQcBEhBJbYzptw1hrU3aZjo69SrbfufwbPfUaS
JP0Lde1cmVkQ2nwHkTxicqSFSLq3CilFJQpWsrYCS0u56WWP0VDzwonxVm8OXpHULwanEvFJ+Jj3
otI/cL0NdEODb2jOPp/bSy30n1aKnkiC9Rwz3Ck9A4NkoftZDVbLrMUeIBSsHq9Vjxs9rPqjbEfP
hZKlrn6n0NYbKLiLRA5vZzEYm2XnJpziz+ys74FM07TU/GHOj5ix90rT/+tDAzM5bUTN6qssLXec
Y+wJKq2meujy9KOWI43VyxoqWJ3CQUNlU9sE+U4nVYEk0P5OnJlGXS0ohTKok6rz2xTSd1ozuK9I
8UK/gb/H6StwXRFqF9sk7K/qDyHZtewX1pi2+2TNJwPH7jY/l1N2l8MxZQGeHsFs4PnsKBp6EgbU
moEfyHTdHyzJFxLwMMXQTeatDGwIgkYbv9ZCE6dzrokWiBT+8CZeNd67NmuPGeS0ktoVrz1rSPy6
WySOMvrzmTgznZSrYZiABPE5KuqzrMdPeWW9ZRMUQYGPAOTDURTFXZPFcVUHUyQ3tkKCehphcW+P
jsw6olGCKYp/0aTDKgcQyIgQwlpL5A3OmhMbwAvZJJitOVzAipKObGvDPh7PBkO2hhgqI+TTryyT
p784SqV5UR3xz2x5/y3pfQrvzbzWuf1NTcGKR4z64ZwvRnogpf6Q20i3J8Hvl3sGY9AyNf+m1jj2
cH4la3zqoDhv7IlTpRyOCokbGXLijC9PsLotGe0uy7VmOZQq2q5rrW+AglhYCKyB1IXCqcqw0zDW
z8L8W1jhW8apu4kRcPEj+lBcnwHnn5VF4r0xyz1EAPaH1UHrIt9Qkn3tkNISg6RlMBjdDYGMVfwx
8jyH+nQWs/3AR6r1/RPgdLIuJBBvIb2lSo/PYxR4Gg0dpUdgs92Ugd9qjJm1fEv7sThXaLYPW2F8
3eq7tueKXadjCfkGNXPG/i7qQ1Ox1bSKcxsbu2w4tvMQZEV31TSclIbzkijhuUnftRUFua79NdTG
mL+KPgkS7bnVsGH3TCgK2rWBQVl6ypBN2tDiZooxk0DyNeQ2RX8mSHwkK6qinHkaioKZY45C6H1K
v7Pxc0kHeOOnUvuBuwknatl0rHyhPAVjT1DSwlyLDSE+LRSpJev0YjK8mgIk6RCNUokP2KXUeiKc
yMZfErophrRmlSVwpejNV412rONzURJpW08xniW2OzlrRkBoxGSi00qZjy+d6Qo5dUOpdOX5oJDm
lvxa0UfbYXuiU+Yw8yWkZlAH2cp0gEyQVyuVKzhmo6zypvG9tT81+xP0GVHjnh0/6uyD0ANGPSN9
ForMoTh1XYLQUN92Ijq1CQdMn+9z8NpRf1XXWEsdOFHY7dLC8EsQZJVgVimTZNaaEGMhA5DsoAwO
q2BS2ghuJRTNV6FY60B7eAH6Gg7K/AOTa2O8dKK/VFrkJ8ZnWaJG7hxGv39gMMnciXdwDT2iTtBw
ap4a1rxqCNlBY00Agrr5VE/vsu2clZzlcu7iHD6lS3jItOWgTgOxKIK0t5Kujp2cetDH8EsBLs0K
4lT1C7vTkriwGd2GDGJOmthTAjKPQ+KUlRPrlF1KjGyEl3AULOLHkTESWEOhGe86tRhGAhJZ9Kl9
yJzA7Ia3YzTjoAA7UFoeTSSDFhAobuR0rkq9W+EPdNOc6aohbxv+NJFfdTFfhlAHk2PdVBbtfY81
e2QMMnb0GgIZeij2nJo3REhBlMW7uizZSNDJgpq66Qw3E5v/OrPluZxuSXMxAMxtnETeRQL7Ryhf
WsK0OaNv6kIOpSEdG9YfRmH/a5AESYt9pwAJMe7LqgXkC+zaGUc0QX1VgOA4r8M/yRzfCCM6Kov6
MOPlgAX1ZKG0JO4EqjspLRIAeEu5lTBI1QqysD0FkfzdxeewifwxlC7lzhm4hasAYumTOhUXp9B2
2dJeF5ORNjsbR3Huc9LCP4X3PZinGLP/NAHpgeT5UmJciZDmJMiUNZJuAKvtLWjaJU3v5GD2r07a
koF+KS9ibNEgP5wFqkQ/fmP1Y4qh8NlibcBRmPXxXhtt5sq/gqmuOfrshy9q3O+lUt8aYfUn98iG
k+h57nOfqvRKj9fTifQSOn3mdKYlv2imAt5FD/g7GUjJf3JnX+ZkdvtGA6ImBwaAEgPUWtqpb+1Y
vwvRXYyxOZKHSUjw+5ShYVbVE7RLAtVHrkjxbBoWcVYgs2KU1ci/2mV4Z1FEab4zrXsXa0EySaRP
ZOeFDTRkHzB01qNgOdkM4b1lLmsUqJYs3MdO/V4PH/0wn5eseZTD8i6ryVmQxoT/HtZm9iOmW0/C
aTS9SrRxacMUCS8/OObirC48Qekj5cOdIqr0ItlacX2HZ8YaJxrYH3UnuFdAdMmT7zMvB0LWKU+8
rz5qqLPA7ZDzGhqx9mNPISPHGl5M8i333aZJOj+KkqdedcilJenRMMdrjnidNTLN0IjtjTzhF5Uo
BpSCl0nKH/3ivJZy9DAYgysM6qD97AvF+pMFHlIro6oqgQgzQoLOXWNRliEGOY9CaM8qaCVYwlA0
+ktXsehPyUJkL1/lJpD85DwgKy5C8WMlPPJwXLeseCz6Cf7WdSgEaMCY7tMqZF4e0JbvY2u9Om3y
1tqNX0fab9uhzEmr6j1GMkA4uT+17RnCJfnEpnMxnPY2G6qbsIOXa7RV1nJs1iWCxR0eth+IIGTZ
CgxD+Yh7+0oTxolun9qqOln6qrNoI0x4/dXW/R5LcpGbzsYQ+GsQk+xj1heEeWW4C/qqe4Uu+8rl
tcsxbOjTCwyot5pYukrkL9JpGtuL3WQvXa0ERTXylKIma5WfOnfjeAqySkcM0nePOryHofilQELR
OHj6+nWToo55ekLbVj1QNn3P+hlR4m2smoOhZO8qHxKYVoSEu2bt2KBTBeESHrOZh22Wf8HHBlKU
oO+/jKSONICdsoEdWpoc1TUlwkApWw8KbUH8aHLlUgnFzUaxG9vpEnf9v1mUVz2X/NJs/pdSIh1j
Phr1zJ7zSSNNaWuGtP+t9QXB5aatswWHMGpj+lCs7loq5VmfEW/C8ZtnlOvVB1FzVxWkg79keKfs
4kRdEanam7nUxF7ZzCylYWdXa9URHqtInOAjwYHI3d45ka7oV0w2R4kDCCJDlCtBi/KlZZ9aJ9lq
I+LNW+1N2WeRwgVS/yrsflB44GH9isHvpONIFdHVb+DmgUa+ZjmTGlxxEVKMDsEAr6ySfxO+QFg3
BIhdzy24spYLMOQ0gJux7vwWe43MOLVAxdAlbKjs14bJlISdbtYGrDYwTGCWmPk2WvEtPZTG7o9g
WEqFL3tiBksRNocDeDCYBz1KCAO0ZQ1BE7sjcwkJiEs2T+SLISOT42AEsRQT3jdhMMdbE9QwI1UF
PUKFRPctyZAs8MPZ0QdUQfJl512R1iQZRYEYfut23o5My2tAZD36rMEhdr5hG8i2SXP+4+g8lhtH
sij6RYgAEi6xFb0TSYmUqNogZOE9Eu7r+6AX1dM9U9NSiUDmM/eeKxfTmELQJxnSuiRnP6Zq7OsD
WI9d3wT0ZD5stwqLCetmN0ffZq0mxDEVCjoDwYNLHlxSuDutuCqsWEl3H4qzBpWnjgHaav9cpno1
+li7sVFG4SWdQ0IGLNtju4m5Xkacv62FGJy1MhIz3wRDDEMA22Q36MhTCYWfc0shXMkIrxkNop6/
WY270FiOVaJdklXBNnBAySlXThCc47jbahUjtL7dU/au/GeF1jPhWJnfAB8WcgMnVcdIyTWynJzs
xwzuzKmQ5q2ozoeR/Tdz3bi8ut1rWQ578kHWbb3ljKOv4ofQMWWcJYoEC9RY/GNybcuG8bBoV06F
qAxuRMRew4XlafyOuHMnQq44Ei37ilzC9Bz2JfamZIeDgaymzOU/evVmVrtIOMfA6vbousUHzra1
VfzMX6afx6XYSmoE/Nl5gAkkwCD6DHAJ4H4KmUPlyHLgHdbfXIlPfXNE3/iUYWuuv0YET3rA8Nj+
VjmFXpeyAbn6GQ/Ie+K9otaYyhPoAwiPw25Gu4pk3znfjXZp1YbfacZ3yP9e927lW9H9YhepjC/8
sUn0obDBJfGZvFzRAPp6Ac7EmbguSnLquOGyJjoRVnYKMVVg56x3XsAqslLPiRzuAJyQsZQnhsdM
FwPXOJCXjGoHicKLrjVbsObUsJ9N8dMgTsr2LnMxW71LdZ7k9H/ZnaafvOOWyh4jElrDeqmiDuC6
h+TLxZWwctXCmc4Or6SHztNBfsAEkmK6R0CRR+NSR7Jfj+8N+ydqBZZF92Kmead/oNNZCt1LIFEI
a0mVZTZOr4pkGYICJFOKG4NZqF1tAaYwfjUQZZvP8O8SOGliVkQpb6mQkuHuRFS57VKUsuWbh8Eu
sh8aqn1sz6zfIdZwldRokpLpGOIwmXDyKwhuDZbrJjRAY/DQ4AmA68JvtZdBKNfzgULM6spE51Hp
/UYiLmG+qiANmPo59D2mo2z9ONDCGk95725pw8kiqulHjz4ixa739x1odsUEu8DiN0FTUMB9bBSh
WjhSbqE0F0c6H0t3dk3FAIFxdwMITw7DQmfSpNDgTQVbnwCqZYX7CpnnKLYpTBgHdY7F18sJ0CrY
d/RVspew0KQCeIEdNmAyCiprUYSYcTAl+9pbhSx0YEl9dWC+RiMNJC5azkfGYIDakvWksxRFlGsg
oPC4q0PGhMhtkXOuwxCYQsRYEFME0V4FPIMRTFaHK8WJ0eUmgOVK1gPB3Urw//pQ0JuISZu3jRqm
Bsm2aYiM6ok4iVAQ9MbHKNMTN8aKpnGTYyzxrXwtDgzQWJPRjKxLljFTMC0BvRMjXMLHtZ41cmth
Vpj4bsYRWh+gmj5Mdmlibkr+CInNbgzxEpfWlRTQEyldFVsIP4ROlvbLWVMalfEBWtPa9ub/biZ4
wtEqzU2PbcrrrcPs2CX9et8amBEDoiyKjNyQHgqKTnYW8lgkxTAxiall1wZPElPLagI5bWxzNK7K
6JbknC8ttA3oI7aEp+C1rp74Tfaor9qwgjGqLWknN+BDXyCDrMMWfRE3fdhHO1jZ86o3dt8a9Zsm
7Ay6qztLgTlDLedfw4yZN79Ibw2Wrjqb8c8L5n+I+selleF/j/4UmMy+UmtN/60Sui/3NjI2Agy4
zr9rGDm8ZC1pBnb+0VVXUIb/O49QxziALnWLPpxalBhy5PnYZOA743/Rcnaxj5hhHTrptvmn0WOF
0y3QrvqE2JcbGMHSYcQwFCTXXL4l7cXWfgIfiCkSGNsln+xNZfw+4CMau/KW3d6E21Rcs+Ytiq59
+BD1L5Hhaf3hto/SfJsY2JqsXWuNKKXoHRSk1D8KevIOTdXASiVD/t2ri61ORrQZqKe86GtEow28
0XLxcGz04Rz4F7DjGMifIvTQDmpD8QTovX9FWGWmF129TuKRxr+OBTU8g50Ho/Sq6PyGWxiSLrsm
qXg07gZhsj1sEhfpaQn5wWBj28lfmjYr2wZZgRWuXXgxTxDC2Kj7bYM9p9zWIhGPODZu4UdsZD82
1X6GA7hlaSThfbjdLeqgyIzV2hwFAgAAeGm28cnlGNk3jAgLsokrD2tYCArGTTCPmOXJuwzkutga
QB8PojSPUlA4iIgTSrB+cdf9eoGFcK17rGwTNolMOuikFR+Dx4hRJFdr+poVwgDDwTjwXgn7qY7e
uvHRNQDtYLJkdHMuFs68Y9Kd3jJJI3uemIUZdwxzUjt4xdqpVlX/Fzn/GCh3DYvaub5zmd5IhL2I
ZkBmI8VEXY7ocFIlulO1yAqqj85G+movZ7N1nDxPoIt6sQIQKad1ojNvpzjJCCHiyvCJVO1PQDX5
Zo55cBvKL65czXknwY1H/V8aAIF4MaKfyXzVUcRb3a9tQoa3Xvk4zemWNdeu+CtHiOJnKXepXDaM
X/z70AXrxMZMzNXbbPmDpONV1cdgjk8NPTAzgPqZVWiPghVao9/i8K1YBfGrbD8zxDEAinrMm22f
gISiuti7rsUHdSqdbWm82Szu2+KaU5OklKCeei+oB0JzUWgj2pUvyRLbQYpNgNGTY195HfvmQtQn
OgqQOPFrAoxk0t+KglIbBRPun6BHze1div5fb7DHzg5efbaL64SiTQbwP5iFNxklp2CLi0MBbEhQ
zFJG3pJL4rCqrhDaOB824vDC68ilRSZpfxFJvwAW0fLupinzyPAmm0++IYzhjv/ItY2XfVao0Grz
ffB+IlAUBSuRMPpmIrVs44vVPtdz91gclboo9xpYO898DuMLf03CdVDsE+uMNn/QEOBogMKRFVp0
6RiueXjQxLuzLcoqWexRNcZIPeNhhxGIGd+0avRxZyn/LBWtaNtvY7Smbo9rstCeZ5Pf1OwGN7vP
/6ip5DCFFTtu1JN0ovTq2z6sOXXHExAGIOlkT4QvfclLOmF5hbRkxONRRHIvYrQZlrMfkmMwEDs3
/nOEsalAQhCMtVY9rZZhEjNqkJxoHEE8A//TCScwwICBaQGobhsgFBNrI33Fpphup5DIM+ML1Pxn
QOHfARpQP2TS7bYvUWRc2fV8Wmm9GWZLFn5Y1TprbtgyVbuI2abOwEkqYG9ecYiem9qCvBSd3Z4U
jrBBMTp8iNp4QaqPC2J41wNBZsm4hv+77ZJ7ZArWlBCFipgBZ74x+/iFqM792Gt7cw4XDYZDQlmV
y26VzID2ujiO6dyscdzMeTGD/Ci41JwI050aj66qyFXCrtHHj8YKbqSbXjvyq3tsZo2DTkz4GzI+
txnjq1R8awjZetJ44SLM8zVjsreu3+O2cvY5wCw/zjZTYu98ShwH5iSADPTo7h7wvRbKXVy3O5Op
pSvCbeCT4gJ2MKTkE0SNFAy1QeSYLQ5LzWL11E/bWPqvtoMTz8zuQgzak7A7F+vzLmhZkOZ9f58q
NpMBW39SxK6dyZcUubg7Mw82LBnc+TwBCI/Yd7LDncVcHI7Dql+MvUIqUiOzJbKJusz4KUnitMXc
o1SPpoeSJa6F2XaHOdc185mqpEH1amrW0VHtxogqtnAaZBTzmW9yF6OUKVgZLjodBvtUnKys/Gz0
bjuBTZ8dl9m8MJr5Wr1NOzx6Xwqi3kiU1FPQEFVsOpeEWtcl44FLYDrXJoWFD6+RFhyo/hJk+hF7
47U3ethUf13SPScma8Yh1P86KHWUvCXYTF3L/k05D6klPzVKN+3HAecxkR9VAfoYBEnEs5UIg2M/
fMnqkLxlUrvZiPN81Gt1XZ7xMn1m2EaKjPRu8q9YBbIWwClhN8b34EHqcjq+6SpiscAswh+ea8N4
tvje4fo8925/aRz9ErIn7GLoIuWrUNNXpcILho/P8uFGI7Uo6/58VkmA9HT89gZ1/zhwjpkZdFE6
a/Y9B0uOLw2Ufde+9zLa+u1vAi2slNp7o8uLVaUvNn0gSoGV46QH28Ni6WzsiTl90V0nxzzDlTw6
ZnwcWf41cGAbRVaovq+Y8ufRdPTraVN02QtUHocw3IyAc10LGNYYw2sUhw9fsjZVCpO9YGacg2vP
aOXcXKxwo6zKoV6ZxF547saEMZ0iokljeWrR8kZasBlI0yVyGMi4T/QEROq+YC2Ky4CDHcTGRW+J
AiWXXnHxkKkFLLx9KvU/I1l7zDdxaE/md+4DfsqZTCkWBoXRbuOAQti9KXAjdfIVdeNuQqUTW2A5
I2dlFu167g1DoC9yujtMWW22uXwhezSOelhezNx4l8m0mOK702n7mO26hGw1Bojxzadlol9N9zMG
EgYGnNyACJcT+1AwnSAotk7mnRExua+lZ+FsZgBO4DfGo6UdQRWxmC4AGHKyU2/O+7gnBfNBNjzg
/T/fGffAdtFBGquwVdupQUVoGUwPP63pPKAfJZQIeXYI47Tx+qvtR1c4oc9gVbZEXOqIkbrJR8OK
ALqNiIMMsWRkai01yigKiaF7xKmHNITMvzjFQAPU06TSikGzI3jOM4ZM8FAcSIv1lltbbHPIoCEv
fSnFJeaX6TgX35aXtEW9D3pLJBoCdhbID8cNrgElLuzJPdC6fzE5d20Z7TI2DEpZW6GVxxGagJjR
r1q+S03aM3ecdn7kHovqp0XK25Q2do1033geXgSs5LpzkoN5tB/hxQnKZ8EvkGxX0hKgt5tXGeKU
KMVnhaq5APc3pPbbNBrvka79C4b0EjTTCoSc+yjG5Nlukk2qUECSymU7DOgwlmdGsM/t+p1G0gph
Fu0i5F40/R1EMPcmihXdEP8tfwNIBUAZWTO4hBAs5ZfJ3U3y0+dAyoON1b6QAFyIE96Tr4KEwerY
9Fuj3kcRwDQex6PV36acQ3sLwjRK5qrI50gBTeC/BNV7HH+HgNRsfrXZPI2PkI+hcBmP4b6gRfCs
i8h2NVJX2tdsVTQvoKImYv2sb4X9sbwZ5t9YRk9RfYnjz3p4ZfQ6PIz8PGUfrEAGinvrpXW3zN7o
+cru4XqbzNgpY6fJvdbuClA9lbdw/ZM+/uvxb7JedfOPhnGDbN9M8a5qMIcUePhEWu0HTBPH2Q+G
K2SvPwmRB/387Y5E7li/afXdlojPPgSgp0L8SOvF4LFFgT5by9bI1ivkGtl1ioFZ3Wr1QZVtRTfS
unGXUVzhLnT1XyQIrEu7Jl1N88gC5WCCF7FPKSvLN/7wXXSERMdthiZpb2kHN39xXPyXp5bEvPyS
VFhrMd3UdEuF52Nz+sMrsZrqHQz5ZwLlFiaU8KThzeUXamzKXih47cOGFqnlZ6EdYWw005dqDnX3
4fb7gMKv4Yhg8Kexwu4Pqb8fxmfQGRVCLjaRyanFCosnVfwNih/V9CrSd1DTE1LC6Oi2p6J9NrwA
a2z0ZMrfSMp9ipuJ+tcHweNbNpvVmeW6IMOQ9TzpPcjSK5ioQ/gC6WX+eHm8C7ELA/SkoCMTtFhl
Bv3+SH2nY1y1vm3JvvvdqHd8Z713UPWhBDztgiZ5C/KfVn5OkIm7/l1nltfmRI49LO1YK3YDFyTR
8S+9BSzNdji5/Tbz1ho59GRmq11ovgTymYI+xcJtu8Aevt3in0HbB87Car4SCMPGxa+erWmFbbMM
STbhBL8VJSPv9teWf6a6ldkLmU5hcWdgb/g/qXhtqaJZL/IOSCavrv+SaiyVxGdmnwLa5toH5zd+
FdZpaM/MhlMbZssCBmltY8q889JMMe6Nm6FOjYByj6l3Zt+99CMS970//QvtYyYPCK/ylqkquTln
h7GtfKd7CYzPGEtzzRs3MGDPUwQ6Zw/0FXMuxjxnS32O7OazIVlJTAUtSCLWJk/GkCys7Hfut+dz
gm8eyCZDivHiFaeRsx6qe9SBx//Kmq8IUsx8uT1rHH/+m4eKmOQg1DLRqstO6bAOnZ9hePfEbyz+
HPdV8XgNjNyFJL8Ge3ZJ5mZEi/zV9YC7yqVTI/Iq34V/1KDNOMsIHTaOd21WRGNlDC/SAt2ybf1z
1+5U/ZxOB7e5tsazdJ6d+p6lF7d5jxFkebb55GI9Mbxbk1wAvmv22U82/E3KwWjgzMj//ADsgHxI
qCMR9GGDUToMJ8A/p9D5rdI9Ge06ElL9kmiXUdyAPNMisK0ecMbd+eh1DCfwDww+ElG+VeJmBaca
m7WRrjFtjQ26oJPTIzx6C4M/z3xlgOJgHFTkGOVfgmmThaHSYuams6NkqgQ397dpLkOA/aB4yxiU
cglI73X0nsv4XzOdTLg1xnta/ZtfMDym+ux9M4CnGn9MFHsMFqNzSxh2B/mTSl8Dc2+JU1Wtp+6Z
TduAyVy8RpgGpP/iFfssuXgjwp5lrd6JAgEPjjDuYLDotMTBpWg3doZ/ZvHhM69VuAyG524GF2Ci
bBXi72EqwaFA60n9wlkmWuAQ42y/kWj/CCQqZYQMl3HCVjf6j5CGIBARmkuijebcZdpUQqcb9yXT
nHueh19aUn2PabJSFDvG2Py6VJpLr3skuP+eSsEMQ7JcbMj9nQiQY0mvXwaH8nhQzVuX9ejuAx3i
SABmXLpySYgIOdoZoVeeQ5Z2GburjJDOqs1OhihBURmA2o0AESxAbT6RSktYIJTxEvK9hVp3Rq9p
/W9SlYiI4HW7ZmivCqtBkO5jo2DL8gflg21YmM6oA3LjcSA5aPMHc2u4jHyUVTDGtfBgxFZMKxfb
2pKXL9s4bbGj0PcPKRNk9OobTVUXx1TLuDeX/y88idtABVhXrD7D9ZQhwHXbMGTC4fCgTfDxcLNC
Fp/Uuu70fUqMCqNd56LLknVUCXRmGumtymHT2nJ8huNq6RD77ZiBcTuizk819Otox/lh2EtfhWJN
RPNyKKJ23SoORBHRQJWT95sZrVgnUM0KwRI31nZyNCJwLM1SRRkUCN3BMmmFI+/wy9CZh0wPCWhM
G+bVmna0KKJYlmZUg3Tp5GVyMbDJcOnDyFerzn7obWQuySlpSLKUDHW7qprJPsGHwuLdjuNnoeFn
qWc2rp3nA9VGcZAJWski4AiZP28o/TtJODfCJe6LviJp3PtxGZbrOQA5G7RcBQCXn3u062OgS1rD
d9uzv164tGxDC3nZHUbuB+gVJJpoT6OBCYat/SGqrHHb1tZfLWVO5NOPlaUzpaPUFqrTw91E9Pk6
7UtU3zUjdhLbANdGtVgz6cz1N8sA2zmhQ1C2OIRG8VL1dfli8ICzVgYXi7urt8tvG7YNUT7NgS1J
s+8KrniLprMrEtgGGuhelKyLsMUVUTnpLUcV1NSPCUNQaNrGhmxETk3DXIboSxdjU1QbYo1WY+4S
6tXHa5aREsHJPPWb73UyopnDu7m+bhzjrxRMGJRb4UdkLMBXlg2+4BGjsui0V1vzzmBYcgyL5K7l
Xv4ss6oiIbPb+OV7OyGqdCXI0Siz8p0ij2vspHaKYAr4uuj3cUTpE+IAhux/bEy8YqkbIyQPuWpT
dTDq8ZTM2ge989GblvXG0ujgvZKU94yRN94XdjMQ6YmCqkKx8psYHs6AKXuIeGMtpjtFhWbCrIHc
8S+mPgid45jJ+KzU9CGbNF9PMtrommUuWwCF+OLNdOflnrMJFcFUmQxId0HL+TQW/BanGaiJJhPU
MjA4a6RmF1l22UZER65KX8cX7QaPIcMHBczIRVUT69eumZDSTy8DU7tNWrJMtpX2YSX+mcLLPwxF
D4SlxT2SRRprjNZgwgfmrHfPowuAYCpAawnPdamr3L1LJhY1SHCBw4YwvykOPNX6QosS6PzJ7K12
rCv5MngDkvTUZQ67jBgbQdi9GHm8TC1WTLYTi3VUY0JPkJILC9NK6VsYZnViXQrap9Z/Koe+XfYG
PAz0uMvaY9zVW5NamIOD2FgUn7XZp095QaiEpdW4Z1D5Q84PFiS2IDbqyOLIGYVJInKRmzLg1dk5
Z6m2jSvaJLvzoLiwNUpiFPWOqsGqVf5aMK5DKs3HYKU56wQ2yqp02JGF3bBoCOMgBjFa1Z2Ni8I7
DwqJfCNHMPlIqwBpd7tuzNHRxtMjCsno0sCkr5msvMaZc+dJ21Cy/TF5Brg6WYxHu/4N+L6JBaE4
A7x62HHD+lgqKgHjx4cwYxf4Msjg2aGtuiY+n3Ecjw0vULhLhdYzJQr+KoGBqxnZSg5IEEBPqYVF
56ur9ppmWIjjrIce5129DKab5mPBYm7B4Y5AMSVTeqUq9y1uw6NvagfmbprLKe0V5aPrrRtIoReF
ia5J/GUvDAE4vyJXlB+uo8DnNbr3ncL23Vgq3hcmiy+N2QRqoeDcZNwihrhEotuPrD4BW9xjzuyF
gwkocMxV0bIRkGNwFH3IMGlE20KIPD+yGnsjq7S0TW5Q/EkjcaZvaeqfpFR8ZsZ3zxgpHh2i6yE7
kDJcr0Q9/M3vad+NFf9QQWGWp8aJzF1kQhRQhLiUZNEtpGtf3IBb3U07wqNT+PAOcNsaEiSOD9YR
HCdPpoU4uIlNfVNP+dsMnYewjNZb14dVohHNEXRi6UXzegq92RQyGbcnNqVINF5taNPeYFPu2uIn
gvuMwAdK+szOizPrkU51emmRYg7Wcz+ley8Zv8NCCeJamO91/rxNTT1yF7LAXkNN5ejFLJSMLklE
e6p3KjkeRc4qn0v6bhJ1VlpzJhVv/Lr2Kvx19Ipl9Zt1zGmDsHTWfXNgg4uKu5Fs5JE+OpV/HYWb
bRGyu9yQZFtmq7FxWw5D1t5dWsHvyy9OpbOFJLnUi2BKxU5zjlD1wuY6tZYNeF5vb34LGymE9oXc
Vh09VjCtiRVk5nCCfvZ7to/No8N6wqKdWecJAdO5peNy3Yk+l/fL5JLpKQu9eut3dO4k0ZnLPANv
OiF3HeM/GjLuzoM/sf30TX6amjBfI1cPj0a/avG1CxdXktuSKVZaeNNYSkKSbPDLVRdr4Oco2tZ8
sgf/TZuMRWdymKqQIEDlILIuCjx/9sg9NeKhdnmPfdP6kPp0LTRL0Bu3x1EUj4r8j3jo0IyEuHG1
q/RUsAY2z4+Mre7IHlwq9zswvHUBfnZXxnqKHvTW+enebrEy9WEmeXm4E1Dt8un4Ndww9C5a5lCW
Yt4KYvypEG9Y+0uMA0TToZ/i7cq11ywHXmA19U/VzJCdrr5ko9MvDcrGWHOQGUE1K8j6SjJ7k8q6
Z3gDfXbAsJ+6j8gVoI6wwyCXvXlTjFuXMYPPnHXZePEtyiQ5W1H5aNCNL5v/0SI1bmJjqRfZ94iN
K+hj0OkhW5heGr9K8266l2xEQc0pXIoDy9nEnLsAXcLPRsUvls5j6Xnou5W9bIWKMU+9+lovF5V7
92LgoOS8/I5uFezGFowc6/GZz+zji0oYjdpsQfghafHZSbw5BQ/Q/OASDsAeJLZtPBhdSjCrJzxy
WMxj3jWfXaue0/jObPc3DLptpHU70t+2Nqoaqb8aFYaZoe1ZHtsVvmP1a8d/XmIy+FKslAo82sk8
NfBIBVVu+sgc546EgieDzyI2cTqmRcGrGuMXT4DPioz8rA7YVoeHByyDvlcay9pEN2F7j2tMCQCa
WRV14bgPKH8bRUNeCT4NU9anwUatEgft3SYOnggCRjcY67YtRR5Emd7Ad8I6gB3krptTiFNoKmMJ
pdDVTKbJ3rc7/9/yniZgSmjte2tZjI6NiwZLrERhtszS5Gz7TC7jTDf5H1ttkdniNFkdmh2dkD8r
QWVUcpHHMU0+615Sb8jVtcZfsFNYJAIzItyGjhMZiW9VNSkugbGh2gevZJokz3vsRk0IW1WDk0Mn
R1FYWOrl+GZZ1Utabrj2V3rd/7opXO3guZ0AsXQOOsy2U1uR2wd7Iim8Strl/7+jmP81UxFf/Hh8
c/uCrqmtuLxNvPMZkoPBB7cPYpytjf7oJ+8zENyzFVPxJ+a0k5dzVVQYc8e+2SF/4YG1u1MKuNgg
vUaW6BxiHxu1ponXJsdGY4459ddFaWjvgkY1C0Mv72FJaReVgsTStLxVDZggA3dOqQgfdLSYdB6B
A0pLoGe4xH5mGaayoo1vDm0rOpyvbKTdDv882+3XtQnwMKSbbMh2mg1YsGpyZ++41QAlKpdrcsB3
jaaGvVWGWNc7VN21wyzTQ4YR9UcI3VgMyv6mTzwKU+uAg516pOkWEBIH914xdkB39WlN8znRVPTf
PuP5IES1VHEUhBpyP5jDOc4vFbz4TieZoMbrRmYxWvaEzXTUIYIFqOE69zbR37wBx01ORlPjZud+
DrbxU/XecEbxx0bzogQfpDW+I5qmwmEvCgDg0uv6txXMCvbGOSZ6eI9DZoNDUCGcLjDzQ/phx9tr
a5Pu82nsEOP4wauVaO+aj0M8CiwEcQZb4spyv+2AagoRBlKkFrDm4MM+YUixaNIg3kgMmFprHwLo
jwwgUFfW0vOexmR25Ih8qzcT7LTyRsryQjenz6KhGSWzhpmOs5e52sihB1qYKGOpoESjUEdpKlHe
oG/MIQEkGrY46N83oyCGk11Ey130MGZEGvFiCJQFyQm+e9W1mI8y8bDHB+E6hgSM2sv1Vl0xHspG
5fusrDiEOSuG5giiEr6CiPBjj2F2wIdCAGy9s3iIx5gJRJ2AZyWdSmGisMNtN6U/g0lFHDjYD8Z8
H6X9b05s5cKrBGnSyTkp01dD1OYyMd/QWn20UXlr79mZqmSm1cDeH0NkTS6JUwwr172LtNr0CBCk
w3tBjPWXDGGAv7++txWD29RaisYFNh0nMwOaW4CZMny7r9zOn0TtrsfYvpfot6ZY+3Fr5NO2Kja5
QGkx6dz4JZEDWcQJXfYfRsG0lfB3sBG11m+b1iGmRCHI0kcqC4vkdamReZFRTXfwaRl1a6zXTK9a
BeLZyaHB9oZ1tJqhXezjOrzRroM/DaLwEJjW2i1jATcYG0FgshWJ1hgFIWaRHsYko6gunWXgpOlt
uYK/NvLjIR3GzN48xbRcQpbQKoIslQwQu3RLCKwP3SnU2p+DEmschlNKzWGquzLDI5e8HiBV6FyW
jVZttQhpQROl4yxUsxnNqFwS6wBXeNCbbdQhc/Mg19eZL7ZGGsKxakl88sEMz+I4vKQYe9pd4yBw
1aCYtHQtfRHh1LHbl0lrziWyPs0k9IDKjeFW9hPLjplvdexU8Nu3+ldG1pLROlgC4J/E6XQzpHED
HkvLkIdYigw0X3b9XHWgzpwIY3yKo6oZYAtq9kR0rJiuKqWqJqKUZVTobU2eE0plbacRlK0PsIQT
6rm8ir5UEL7TzfFniFo6DO7RVi92lYU6RjMISA4T7r5+prkU68Ag5WQM+Fo9ijYWEDz0jPw0Obym
bfUca9NlFuI1wcD3QDMQqyTcRdq5KsnMy3N7HwfqVnu875VU2ZGk7EUhTbbYrotgZhj0p7xEdpsm
EZWGByTSzhE1VMbAH5OMqSpxt9yM7x5Zd61mXac53lWK8BWHIdYBrvXKrB2OhBwPmyAVwRVtQ2XP
i0VZSzJZiuDjVWRhhKY/vESz1gCrUTIa/cKdv5KHty3uSPPzpbb7Ja0MJlLWdqvee6lazoi2sghx
0N/dgCvINj9JJcL1XB2sID5kg/riiMGxlmDKYHawxQ25RVD37fvdsQjcYOE23YXPIlTau0cQuI1x
mCUpJEbsk4BusnlwSAkfxANdUpCizGjOQSnW4xyrkZX3scuvbYPBJNJNrKvGww91Wi/JN9Mm5bqq
hptLmBFzbU6XkYelLJp/GD6rJRmY3ygvb3ULu3fMsThEgmizSVDlxJLJdtq7K60rg2X7WxbFxdTk
znY1xDsFsS/Q+q4Src3sDmgWum+hniMTo09dus2+frciMe1bgU0470EygHWFCqFHjKH7a+umW7us
MBZWVOQqmz2xA5ZsQh1sFNdLzfS/PIsBkTcEL5q5HSNxQ0nxR/CFXI09vHq3ISfQQocdkm3yZDM4
0QJaXN8boDOVd4Vn/zYN364M2NnpjIaTOThkYDPbteEjtiKMTWU2MWBm1N0aA/nNxIkBPUmYynTB
hbsK7EXmQufQkW9VpRgXufI+wrGlEotg3qa6XAcrk6RgxIOUEiUxKuYIDLUHhcVEmNSNGLqAFX93
pmM9idb46ru4Rk42GwUZvVeO/WYEwZWp1onQ4EMWWdzXnDEMmZctGKXB5FqyVfVXd2LB9PlfY2cE
RHDCG2y80xpW19xDotZG6fFJE8Kw29r3OWF9GHCiJ0d2u7FEJtQ0rEcMhzOYCnWeIS4APECalGAn
fRQ/C13zIQ+SBEVwG94Cupk0jc+hZvX7Op3ZN91isscvLc4fNnMiadk7KZELTnhfO9ToDE2NNxGp
r0R335woXMAPHNA88QLKCqhPhKaafIdu/hELwBnwoz91YnPxFg9H5EZLZqqfKTKHBsFTi8VRWAmx
s5VHKU3lMqkgX/qSY1gvnddem842IQI00CCpnfmuMzcUch1Mk8ha52hyGps4hJrYAVD4e7+N/wka
f6SsBgFTPdspzxFyJQkL6zIkrpmfZKScRb+DSO5u4/xJn3eQrr3JMfTnxV0pidWc6lt0gGdUCxei
Sj2yNOa/kGYCvyKfd6J4/9juQxo1HAwcttgYZZqtvNK84YfFk4AuLJ9gHuDdioWe76Le3Md80uvB
AScZYlGU8cwqJFlxjDC/tTY8zVkjQ5rb3zDhNEP84E2w2XUfWVvp6cWaXNN58CzFSuh/Q6beHD97
yUmWF524giKOn82e2BPNhe9ajCBRk3p6MUOfeU8wT9/hz4b7aeSKAizrLavMf7eG7N2PEZKOPiPA
GbSXBQmUzLB+VAQ6pS7wD9zOHL+a1+CroMKMYyQf0/AfY2e2GzuSZdlfCdznZpbRjDSShYoEWj7K
Xe6ar4YXQiPneebX96IyuyozHhoNBDyuJpfLSRrtnLP32vEbwHfld6/znNbo/JnHkAy7UMhA1SjC
nq97LkoyRp7i5bh5rk+mC2REdciavH1UzGfsAip43xaIWEuSfyr6SBurTqa1VzI/yS32PKUN073u
inp5ge/TpJ8aQj1wfQVMfnBaEHNd7xIHpLaaZybEyYtd0RR0XOemL0o0FkYg16G57zvInZlXBOeq
cZsLduFyXyj0WkmMmz5Hlox+EuE1uWTRvidgjEPJ+emrSl02OS3KCYU17E3mk3pyAV1aWOiRv8JB
IpF4Yqtq5BcigVGVjpNC2nroEfzStES7HGNVpHHKW1uvexdUeNFL78Iv25qJWcIdPdpWBdNlr/cg
2Elmwirjx5UFpYI0klHA9KiIyEUbL8wtBskxTDvoUdNnieAzL6Z3uWRzDQZov1nfc6189pMWKHlT
uU4Zk2aEB+7jcnooJO7LbkSh5qUw53LLoQNS0oHcVy7PYBV5uEEjNNdfgysONsBVM2B4YjpAvWOg
NUbuTgcHkpIjk3brZ+2zr7N0k1oMEHKDAPmZE7QOixcYBc9F0YOp6ugT8K6URsgGtgsWL92NS0QB
HTasUVkNyqWWuJ9n5g2rjFDfwHb3Xq8AUroACzv7TjWp3loOw1ED6HvKPXRlpvjrxHmolbktXSJ4
NDtMXde/EfETRNM+GAlOhmre00J+SR0NLgy/mTOW8OBMRqJm/un7w0HZucGmkol4P3fnhhJhSCgd
W2Mk188BAZXCVIGUgRkkWhMyV61io8NA2cplstyTzH1rdfqpCuiBmQZgO3/SZACb1aHux8tOgwKG
75qvx+8siJwVon6fDZ2JaYsRo/FolHN7asjExio67hpl7GnM3RhT26xqeojY7skHJLJsZRlAuxWm
c65EcyOd4c7xFJQuHz2wM5lbFc3tQWVIJwtGW1t3EW3kHW6R2aJvYcc1Mz2XJHOQww7CrwWAqdIG
XhMmqKYnabT2CvItdSXocI/GumZ8fDRbWjsFqoSqOjQTiZnp2C/lLVdnhu4jigf2D3ZGWPUACcMj
aiqrCroQULOUyRBldM6pUJjkLTLAg1A8ZDmXackmMnXcHotsclsXvnWr2/HCDsgf1QlKaXqhhOU4
KH4J7iKRlGqG+V4OL0k7elNmSb5WtZ9shhTPwgDIxVCyv7FxnE/RzTDZcm9LUhZtmoz0krTYm8QU
s9f1UG22tnEbm+XehYI2YFU/hFP+22yz/jLVxZX2Ac8owyapx1REVYxiQ4AGYSMTY62gMt7o5H03
GdRCV5fvRuiBkar8RxfoDB0B3uykJgu35VSIxglmqXQgtUefnQXeJRT6o3cE4dfoOssBIw0Sg8nx
AdZ30bSx43k/UAgT1iSHVY4BIfIECmp4o2ox+qRgbhF9Y/lgqV4jaTYIyEst+UxF/lrG8wimE336
XDHlyQaiZd+akfuEfLYQwRG3RY+NAtEd5+fEBloX2m9jfDVO3CZVOFzD8WU8EFx3jQXD1RM4yPoA
sFXPXHN+tqfKIRaq+k0As16hyrsrrPR2MMiSEaH52ujyltwquhS8Ydyy6ccyo/XpOEAeAhbsJcuQ
21/enrl8j+zpLmyQrrdWfjeN1r09zT3tL1g0gzYfOzu9ZAPP3LrHUVmhLObXxv6JyhzCProRAlJw
dc23Vefd1/2TQaal1vMVySTygtYdTAsAZ51Ld7d15n6fMWwNbSI8a439pIQYKc3pQKcpYEpPbjDd
RapRsng6TZJIQFdsMdSNEgjFPCIZLnf9DE9PXrRM25Tfc8ckcpus3G6cdgWAtBj5NrnPHBCAMDUG
iXS4bLgoZ5CMZvYSMjzy06/Aqy/zLj5XLMXNd+Jx/3Y6eh09s6naOMi+a2m8pXCl6mKdMCzfsWtr
2Cah2CiMjUjs2yjKXv0seGIKCPejZ7broXXytwEFfe/OzMvokiEPC/gV+uQToVd4N54hWT+x1Cm5
0eg0a/apY341F49jiRdSwJyui8dm0BYqZTiqHtEkiuho3yW2hDF5q4rXFO9OwR7Ibgf0iuMphrmf
IVcyUR4F9GESAK255P8uOOK4urCztzq6SbueBh1mVgwwHXt2clrXEZYfMvXo236YrdoTWR9ygSMD
mjuI0FForuSyMFUuvUsUQDz/XExrmi0XAhT/0gtUkM8birqB0rSmsg4ia4WJVW0iWsWZ54EaYCBc
RvucWFuYvLTKdUdZSduKGRSzb5ioKAmtAVIk+0LrnYSYVc8oUFBAY3ZaV4W5stC6ZMnKrpgSlXP4
0dq0gXNvN85zdzGltPLIaehX7GluhhjbV0JiOTtAWJMhIbKIFVKjsslvsgGQGYvnfld7Hjdtva+M
5xKTbNM7WDyibUkoWQrYLuko0MvkvCSyewhlR0Hx5KaHDp8ca9sVBUvLMQ5OAfKDPn8TzoNNdzRd
MlPdjGCiiPscOmmBY8T8CnIB79itnty2U2xfCm+rVYFdFJ6n35vU1z4qGS9INkuu6hLup3H9CsAt
k4FIFx5wTAMTaEBGZZ/2E66Z/IreM87q6sq1XxGgZbarSYVFGxmwtMUEkagGP7yXEE2Nm3dZsvE5
AH1AJjk1z2bZvkifZTGxnWvZquci9qDmm1RGwE1KKcUqVLRW0zJi1m2kj52lttrI123e3reCGkZN
YAEtf1HO72wJahIbYUU+rrcu48J+lIShyboJX6wCk6juQCIwzDXumgzZzpj289VsoxTute5QLVnt
ISNDFNwLPB7SvikhPW7DvTLegrjrH1QPaKYZqHHGJ242opse9RwHtz8PKMOnY89OzneMxzQdw7Nw
Bmw0SPuvAxecZZ+NV0xJquNsQmNycj+/KgZmXZPbJzdMj72LxgnEzjVqm9gBKByzg3vZjX9bZT3c
Ga2r1r2anMug70nyHO1zZJcuaqSyJOCBo0AzJj2UJdofLpQD7p/p1XOky6FVw8EJuuJx+TxhFYNC
jKv9xS8cJp/+NIsrpv39pUPMp4rd4tlqwjujUdZt0WZY3Pjun0/PidYknVTuJuo7pl9tWVF4xuE+
sxGUN7QPHhdUSpNn5EOqzjkEgitE6Tl51lZB3lLlnK3amLbMu4uncM7vlOm4N0y7qscBnufPp+nY
0Ocvcf3kjVOtlAzdl5++fjz6+X4oMOiODhv0ZkQgjyncg6+67Mem3N5QV8Oz6g25LVE33RcFfPFG
OS1n/iYcQ+tTjiXNWrd17yIPkUk+0mFrmyi4dlqA6kOn6gvhDfVVOyP3qQmLe4yGxF65ODHunRbF
gW7M16Gx4jPtNkIKrEl/SXp07Y3wbHHrJrV3HTf1jS1BpPGbn+oI2LXw3faqxa9VpwOFWlBPz1E5
f5R2WN3Q/evvqmy69rjjWg7j6TnYNXBBIHdN6mo2XFhjZneXkn+1dg37uawQ/GY51ri5rJOdq9Dr
KNQLFEJGc4QucxGBoNhPiMrvDbISHXhkoVkWl41sR84duEdF0pa7WAf3y4Bj71ihd5rC7sVRbXOs
sLbCYxoPQNpCO+ArrTTOHSt5QnPxNCVpS7zleJiaVKKKinAIZcZrOg98pLlnwAZDPROk17UHX67u
iGLpgCdcJxmg8ob9L8kKAL9/HjIHidCcZO6O2vekBae88OVw1HE/b4PZBY3PGXQzWvIjANb2NiL5
AxJonVVMcCFdVIZ0jq/OER6rkauVflTTb7Rfppwn0roqyhIZiBZbVxBUmNbVy+iTGSBHqOgzDNCJ
e1VYAOato5EwACHhlwzzFhAGPGNzeNfmzsrZHV7MkbOdGXFvhKXb3dBzOEfHA58W78JpwAwVtW9W
1HH5u8l0DDUMZPgo8WqG6iYudFk3lwrOm7MM20NaWHNQnD0TnTpbbWA4BpSAmln51rSWxG7JVpWe
0b70QkRCXR85KNnQuQ7CRCAzy3rDvvyuHfLgNGqw2G7KFjirpwN3DX1wEgBsodNOL6j88MuVEeTv
RnogxuY30cr6IS8xITUtwF/tprQchVwN9Kqvpon7eDG01VHBjXQzf2ZbKChVpIFArABbwf3sshol
BddkHh04a3ijrj3+3bsSgZ1O4C2R3NQWjnsAIpE/0RxjF5C0Lx0YegS69KOBehp1eDd1sJ+azik2
IXNLRsKiXcXChFyOzLccM/NeKoSDAefDh5D5dWrHa2NCLm3ZxnCKoa0whkWs3UzGSDurQkRDkbPl
aeNDZW1VqfUV5T0mXEM6m4rDcZla0WXrDs2zVLA3BCYLmxUChpCdntwFUKMXazvsgtyhng76lv2J
HVV7mirITJSId3qK3X01Wkxre1GX5ykEn2QCOQP3UTPZ/XnATQERas5R3r0yr0HYz2z6GgsUt9R0
gjDWpki2loemZaJuzCjLUb64BzUBtCbE71SkSDqjrj8yM6OOLOOaYMdenCwR3XblYO1jp0tOsD7b
i7Cqi+3Ph5aRJKeL2YIIpbhILmaAk4tOk4ZFS3cwdySxhUbzgIWwunFtbH+mm+If42y9cSzzhqhu
/EtOWx/b5UFUKSQoIfdRldkH1zX9SyQo8SekAKxcdTrdSTQHu6FRn62wP5I6q46ep1uMJJ4gZSdP
2JM0lyE72TUwovaBkPdhJ8u2ZcgHpdsqdHDSKBUuGm2Y155U8KZSwlA6L57O2SjBXLjbZrTdr9xH
NJrIydjUHhTUoPVJrprVvJW/UTNFNME/JGXkYDT6qGVWnIeOetYbFXvtARcXwA37qoWNGdUUO52J
Ti4Zc/pTXkMIsRaP3rBIAzUU6YJC+1DrqNtEYYF5x0COmBuIAQ3gfF3tHQs7sH6X5Dn1OWdg7k/Q
YWJ8GrNPdyuUwKu6AWdsUSNrChpx2/mLZoSwW2FsC53RYbJjE20c6VChmRxbnFDHpPK2Xe4Py7J2
kQtHM7G2kmNg9MlR9CnPm1H2SOQ+v0ebmJ05M4s9p9N7CwvmPEq6q7rJQOwn3PhcqyB83usuk8Lt
7r3SLG987VIIhuzjk+BAERAedcqgqdgFZSPOJWXZfVbm/CjhVagWpwt3cOSxlf54dA2S5FqIXj8P
jBBIVaFb69KOvwroxZZAMg7QOAFck/JlPsux9W/bzjzaVtzfL9CjLlQdCi/l79v42LHInkp6JcwH
+/zerUgzyaPhhgX3OGOePJlWJXHb0ckhlyv1tD7OvgFOanng70GnEubTmnhpxU0oppRjkZHrSDF8
KyqhrrLloY3ixwlf0q4Tod/Bl+ZzP1+NhwxgV+zfUuXli8P1gYYb0H5oAOefh5/P//yrlfPr1LH7
/svnfz5UYgkhkh0B217tM/itqpikR7b2WTK55wYCLe7WeF9IczP2Qw9rmBWgyCloSN6VWFAkCgqf
y8d1y5tZB1j6Zz88j7mBHH1OzHTjpkuCQiPCswl38PzzL94A72g2DfgfFo+YLdixVp44MBe26adH
qPpq5lHb3jKg2IX92RC0zOxmuXp+4E7LA2PleesGeCSiPu9OKf3YKmDbU3c1BNU89q7npPOucxvF
dOw5rJGyerBwse2D/qnW5nAw6mQ40DcXIJ9S+6UXLrvAzvNhesTOyUn9Z23yPg+laMFNhLeoxtgK
L0fw51/t8uHPv2pJK4dpDahC/s5ysUMWXXApZDmDquYhTRJ8wzN+vQj9RWAnFc/TiuufB5CheGwb
6zgJcakCv9xjHLWB/AftAdJgmdrqql4e4qqud0Iy2rLt/NuLrfGyscsYZI78tuKyPf7PQ4nLde/G
JinOtduLhXGK1A76AMEnLGuUMYyRu8b78ERDjgU3FGyi32MUyN8ODTJuAst80SOt1sPsGpb4N8LG
7ZDkeHiEzMp4jGZsl1EI6Dgb6vtFYdNRyI6G3x37SdinnwfGK9HGmiuoKnOQvcMr1oQldEyxJYTD
nCBd7ktrVCUTZrKJbgcyiWLW7XdKzVU3GIK06+dbB9XEARWMe8Xw9uBm1L+yLq7Luj/HmAm4pllN
kxHf0zRMNGnsa1TG8NgM1BVWGvr3EyrOlWzpDqiU/bgw7HS5fNyHxMsZBZGCCLnjraK/ehdoUESZ
1YAk6rilAdswCkJCZlytZ/olhHoJG+KpoZ7nfnKPdZp6KOCp1HBYgj/zNalrTlA+xUKVXDfsc2oI
hhkShC1j+0PrwrcfsYQbFFlrM4f264DwWhMRRKmoXPNSnIVXkNdrJeJhSFB49DSa/Om1Qg2zwtcR
nTWIjGNUizt+8Cnu3elSTpD0fQY5KFI2qZNBfmpoS9WQWjc+zMxN3lwxGyW0O6TpUcKszCINSNER
OC5C845Oydosnc/Yq6hpek/djAm5TX7SpIRuBDZhfIpuS6i827gg6iEba8oqoU70PskAWk4KyD45
E9AAE2nPIfNN+WHFNJQGZrhxP/p7NVbylKfufRzdR1/+bBkbL2/HLZim6LfgZWzyWZDOTV7apmxj
j5XDRsfkHwr7U3jukpq3mN7y8CFI5HNv50y3U/lQuNCnQqJRD+MSG6xlcWg7zEWZFNdORNVm5eSI
sKsLd3FCyZDNGHAnRmoSCcumbyqAHi4ZkbFn1SfXQ5DdRK6AnNVRDGf9g5C46EVNXiIAyRwLGO2Q
0NLm2c9Sea4korzZ97fxsiRJmnYeinBErRiD8BDBXpL5axqqEKeY56573Y0ntCgFe1L0pHO4xx0g
NkNolJcjCCAjUktgQjs9p4bYGkZl3gd+v9ChCgoVHMlnhIW3IDGzfWF2kGG6IHoYegclRhXtB9+l
3d2n7XYwnehRmS9C9/I+r4v4EQzwsYI6fFG2pFwj6JwewslCih4M37OC2o9qTR6YxCGx8cD3c+TZ
5XV+t/O6cFqrFLaZ5xX0LqJQPcxU0wCbGAuVg5APWYhKNK9oVdsF83XjeyhPViib6zY18M6ly2LC
7mwXRSK+c4eCxmUoUmwiUGJQuI+HMOrGHTKsmG6AF/yWPuwHIM/Bthmc65Hxxh20ixffNPoPKZai
lnrdXtoFsy+fvKajHco+cNMaqb3t0eCAjScm1SuNAtd+T7pLP34RINr/4976cwstDex0w4D3NnV1
cd3kSUNCgm9sfj7MprS8zp5MkICbgGg8dn4mXUvjhmyJHJSDHTznpA25s48XtNO7xsqay9LFxo33
ioACdiAUGDAMZeDGZ7E8oAmZtmZNqYeFEeiuBZ2jZvp4F2eGfVc4ty4yN3rfI44Mq2JSIiu59zIS
CiFEIkJBDYmgrCluRT3/TgdjeGDd+hIjGJDeDoN9LlRw7xgXM2HTXPlW/uWVj47C1zVYrToko8HG
b9l0jguH0ruYDfhdEKWNG78IUEmOuCed0HzKCp+Jbt7eOBXsqCIXxt4oUKbUSqAHztBwmm1p7np/
uo2nzrly3ecwQLosJ7J/nCYh41SPRKhQENMXJMdHTe9VPLyhQ3Tu5z7berBet6Zj+du0CZMnlvQj
WYb2+1gTJuLYgCkmpiXoWCqEX0gDnwrtZLioCSgOhny6C4zmEul4vo4oIXc1OYMPYY2SKxiGZouj
mdV5brBaDSP1WXTx5grgjxYM5jMtXmatkUMIZxjhSDJ7sW+1jbEuIvoVKig6BOx5LuRToxmwF4Ns
WDmdmJ7BFEWTqq/yOGxAzCG4rOIYDUsE0xYorgRgIr0P0bTWpVuPzcZJ3WpjBOBIFmD9ycvw/2TR
K1ljO88ChoANiBodtnhkxSeEs+RSj3Jc28XvAske3BAiHKqmgSDkqmHjGL23DzRVxzzh1xp1UnOd
Q1uy+AfNOOv5sxmq7AMBaEmbKKLV7xU3gnPg0nMXW2Gt70SJXAF9ZrMPjVCexgzqvg5C6xrNiFzb
toVQpY0fKX0NYHFWdTIKrnZZ2wQeNUV4NXjxR54x0B9LcLh0fsEINRSkjpve8wYXZ8dqqs2vP/7j
7//1Hx/jfwZfxQ1FIi6E5u//xccfvPd1FITtXz78+0OR8d/Pz/z39/z7T/z9FH3URVN8t//P79p9
Fee37Kv56zctr+a/n5nf/s9Xt35r3/7tg01O82O67b7q6e6r6dL251Xwdyzf+f/7xT++fp7lYSq/
/vz1QUJBuzxbEBX5r39+6fLzz1/65236x7u0PPs/v7S8/D9//e/0/S2P3v7y/V9vTfvnL2n+TWi0
KmTCOqZ0sfv9+mP4Wr5ien+TWiEbV3AQtW2pX3/kBXEof/6y5N+0trXpukwvceY59q8/mqJbvqS8
v/EpZTsKy5rtWFL++r9/9L8dvP85mH/kXXaD+69teDE8UfmPY7z8UY5k+moKobUS0nRwmHl8/ePt
jiYa323+ryntEKraoGwUAglpRV8ib6/SySWIINvLxLlSKrsxCCu34YQlLUapLmGnAOsXuQ01YoN5
AHusDm4tkaAcHdEsO4W+8qLfg9LPOfyklaZlQGrz/Povb/E//5Z/fe0m/eS/vnpPuK6wLC0lf4al
eGv/9dXPoOSokZiV52H2YgWKLjsMdRwlVjzth1ydggEA+hAQZpv3kN1qpC1rg82G4X8ZSJkPVc8M
VeP2HGekgl1w6+QUW2L48ktv74NujBkeQqzMfZQ6UDM5XBQmTfIbwZF1aB0yrJygXdUtMmfhrvMi
x2+A78lxc8ClvfhYinw6rg7tXNM5T0KfLM97t1A0rhB14TRL8GINS25Dm7avoc6ileFNC9kN8/J8
X8MhY85E3Wa4UNTS5E7jett4Ca6E0s93RdDjM6409sfppnMZDMLXh+UVx5+ViVayG0a5KQm8n5nM
rDKfqSGKqEvqe0ZkJWla2itfRXGVTXW4bYOcYBsH/nEJoJQAFX2eAt6bKvEYg8XFqZ8zsq1KQoj8
xSNhvMskr1d9l6OlSw0i5Pgzw75zl1X23kqLM4Cp8g7ED16A+g51yroUIaS0nrGdM8VrOmik1JUZ
y1mISpJRP82TtL4frCjcG7Z5RVxpdOilT5SBC4xCdERT5f4pbcyGWt29iJDgxE0LF4MeBfrmjofL
PECk5ekOK8VYbbV8Kf0F0jeQf9uwgGLpI8oLaow936H656Zb5cS1TM7RrxioRglylOVrpaz3llHt
ao3gvDfmfVI3Rz9QJz8XX4nd3MaYTTg5923TvIskw9zdW7um0TRsmSzh3IPOCu1PWN1n23Cz9gJF
QJe5KFOYeXnGg1tgywHC4KfrOTKIl+QsKvxU7aWX+SsECS7euSaCEoitz3nPVUvkbI8Qms5istJu
9kzoCo0XeVtWTLmQvx60lUCifzOE82nWNGIj/yNXw1tEbMyAVi93vKfshHSCc6s23q3Au06b5old
0GPcH9oE/Lk5R0+TWjwQ4W/ucQzMF2U86oIjLidyFpBxx3gM7KK/ojwC1sBwkxtvdix8Y+cGgJQz
806NzDIjXiUy7xtUP8d4qH7LEmHFXKvuwpinM/p/einlK+6qnimOBYuuOkVLIT3V6iGcn7QH37Ip
MV6o0EnBbRxHI3uz6/BqIkgJtcSxN9kPW226lyX8AO0R3IQZfvrdN/43fV9+uGQstDxNXt9ODvbQ
mClOabxW3fAKPJ7hZlEzIUMZHgWAkyPd/B7d7Ihl87Y0z3nLTkNO4t5O0XXo+gZnoTHkLHgZOIm6
+DACdhXTwqfrq5OLoFiNdLt7PRAMZ7Yd4gk6uQo9gU1yvV0mR2/I7wo/eEqpXjddBglA9rcqS4mP
itrnqYA8Qme5BzaBNd7UV8LBImJ5wRInhsSmHxrkT93JmIdHN+E80K27Vnr61iHC+458mdAFQFnj
ti4TzpCh/C1wj1c5uRTIq0JyLbGmH4equRUDhJW5IHAWcmnc5ydXElY+06KX+cRWqOPMlElDMvJI
CFHhn6xcHvqJConBU8aIP0EgNV0jtXxCNXTEIL1LbWDXaYvPJuysb2xJQxE8Tgi7FkrabZhVO4g+
yNym6YZ2EILO7L0xsoPfh1gt6W5FPtLHKDrltfFU5fJlThQvD3vumFDexU6GfT20DtCpM7r6LhJX
32EaAhl0ClmENEHfttk/lYo982RcNjO5O8FkAfmizMxr/eYmwXNikSsZhfKxKukyxCHNZMmBNcgm
7hb4X+2ScTdPb6USFJP21i7KPcLGC50EwPi8D94dznh1RCvLdrPJaF5ksB9Ds9nRRz7MUqR7JO7J
0XDgHxgopzDZ6E8s7+vZrlE1eos2OA3oLhmMutMYNmtTlXeRcRer2Lo0MI1Kdt/Q9LhnOZ3zauT9
Q5+hhxtt81bB8p7a/K6NUYzhQdVsFymZCuMwAsRrKRswD0X0Cdc4JeGeH3qruC1Q6eRUjetwWqwf
lV2sRe+jykkYCkqKfty1JAgjAAt1/Q1q9S2PyVprc62QnmEdm8VTGngPQPPrg5nlG1rB87Fqp09n
QHuhiszilmldGXFqH7gu35zCsS7Z2oJPIIykZiZF4zjsSUdPWW2pc9CjmeiFAF4zZu43HKpPNbCc
xNTXvvNYxhkKzRH9fDYiusDPt3IryhZo4UQKuCDIO1K/lLK4lVTy3rL7e2yi28nFyZojTTu0Nctj
GDokAq5DYRgb6s4hQU5akD2i8/6VuILY2toLuc5SoGl0VFQXRV+g/rBaBuVMUwvpvntIfzZDHEJP
RIIa4m6I4/TFmrgCwgrKdJmARJ5R9FUlzeHqYfIj68J0QdOhik2WZgjsBTNt9u00fBkeqTmYpVYK
lC6d+Aq9lc0gePZ2rQ72lXqL1cCU3i8f4QqpvPsOR3hvU9e+lIXz0cnhbIvi1WkCxJfETjTmpdXH
77Oy6m1Qc+XORf0ycEqCTEDVSdsFrHEvnGtLYE+m3ELuv40KnPJ1kKYbfrdPV2zTWiAFCtP+MSnB
hRDqW00j7ZBbD1PsYZjjt1BVOVIUXituiGcrRhQajVCQgsY+JT5BLGadbpuutumhoF1JUhQn7aLe
qSIKTsu5q9mRAk63kLkP7ovZ1jeWQJhKfznZlKgSXQcRbDYt+lSPqQa6mqI12u1cQQywybkrpnjn
uDj/6Apg2zf2iPq3OpCPICPulaK5k1vdtve9/nYiRIQEllM3e1dZa9+FfvLZq/pzqIJbH5lHHlbA
fqzszpjUc2Q5jyYhcoiL77wO+34sItRfwVMvcygWGZqYcvl+G1+gEFiHOlrWUmLptkD0FiPqqX6e
sfAP3YNjRd+uiZ9C+Wqlkbmvkyx9qJ+dJONaCgmpSmx0H/hJqfF6GFGDOE0g70XMCotavyVgLjym
PaiBWEPJ02+c5e5PcgUjrO8sT1tQlKQI28ZWDkwPZVd8ZgE4w9ZGrcdQbtc5Xb6Sizh3YVBgmLjI
p3vQLD4IvAY0d+3j0IwG/EOoWdFTPzYVOkAbdF5XEBGj7aZcyUenAaaMnROOnTvsgpCg8qJ+Y4Oz
SSw0tbRTkMMNTNY8WQIFp8mhx++6Q3EKPfNyCBjC5wb5hxaN4wuf9PAxhqM6j3W2JdCKJBK/Rl5c
JTtaZ4D28hKQQiM/sNxs5qJbcrSw8aQW1Bwzex7ZDqGLgxtggdbCXbHulHCPkYlNBQcJQYHYgJGn
qFVkW8faA2Nv48jZEowYtsre2PiXcdV2iJsIXLBzkjMEhT09PbGh8N+GDiG4TYzO0ERPmiTI18fW
vh89/+TpKjvp9iUWMFLKPnliFX42cODYy1AY08vGXZqJUUzQkr6x07QhpRc6RfqcNfF3ZKnPscNj
XfgJY3UACYXh7k0cyhcwXrD1dva5dudzkktrVQKTLm30E5F3KmnWNoSjxd69KqLXuGfbK+R7LgFB
BW71aaHiWZlT4a4rS+zTbEBp5/JuWJs+8vHv+8O3X07Xk+881NyRV4mAS8q2d60XRbQGGGU0tlob
Hr211gdPEfB7jHtdxhXJqN4tU52VxS6WvCpg3Nr3vghoemClQyRP0UEeW4YGkPRLGpuLYfmIHo97
hIeHspflicyqDVO5J82M5yIjHzCxuqOKKTd6jH5ph5vzp4pMkv4A7y9z9Hgq6cIEw2hemU3/FNhk
QAAS32HEJXCiSL+MnDhJmwbm6Dz5zbVO0cpFmXlIPWLJQ4E4yFsyS0v7IcATj1gJp0mA4Ka25zc5
zCgRzORtFNEGCda7JdtLK8G5PrWZuXqJn+wUPUa5hNKi+mIH1N/L3vzAqvMmrIHD1N5TTpyhcdyj
HK1W6fTRJvqzL9lVjm7UbmZt3WhJWGjrVjBDhLc2mvIyTrpHz453aEoxfy7EOGl8pz7ckxYtXyYJ
eSKXtAq3YzXeWj4OFdQ1+E0zRS5MP+urnPEhEgmn776SnLZQtDyJ2WEGcpxPiLRt2R9VnZDQ7QKD
sJ58pYiGLd332CrVvkk6ErhDyfjvlbSpETUPcgc7d9nahfFhSOf7BlCoaTCFbhxg1g2+w9ojIsvW
BHZmb55EHFJV6bMROschjk4VrbchN7oNvx9SuZm/wJG/wJz3ESvcKnjNr82svYwi+yhI3IT/gnyG
Q59wkloxU10/NityE2gPV/Mj6uAzEvf3YJrJaSlB3+f7dEQ6SEJOCUElGsGGLQxAlT+jt2Y4EBXs
fAyUEG71iDyJza0G747f/zNAeGt3VIfe/2HvTJbcVrJs+0W45g7AAfiUJNgEyej7CUwKxUXf9/j6
WlDlS7uZLyural4TmcmkYJAg4H78nL3XtuSdlzS/dBQ220a6rzGPnhFn1750kVDDWe5qSWKr2oop
LI7aRkeSlX+WoWccaXOWp56ufm2/2jMZOJ5T3GA9x5Kb+k3O1cyjCaRFd6UGfjOyMfenEu0AsqMk
uE1YLU9BHWCiAwPLYM86CGi48Ca8M/SkX0PAypog5NitmiztkSeQvU1V8jWNZB0kHLEV9wEcDQV0
AdBmZ6yKt6iBi5bsdKh+YA16jKRlbAngZaUhXcxCbG1aKbkIAUljnaJ2duvXyHqgz+HtqlxwhdhU
Njz524IZ7M4aAU67zc+B/6UwEAAWfCS+pdoHhvro5bIAvGtIe8FLyNcbRH6OcA6SgEklNyDnj5I7
ucLvUPVIxL7iBcv4gwL1tRkUoyaTgQvl9tPcY1xrsajnFslckQZ3Zuf5h8N8ofbilzhOP7XxhNsd
qHKWPaE4qI4U3u1VFbUCrJVMd8JV+DnaInhlg3hrOH2dY2c9SlYocqZ6Rg7Aw+PmyfCRBkm4G2mf
nOeETbB0qJWX5MPTh7nJnryoei9JzTXb9keTeh8GmAYSA4Bbi5wtKBtxhoXxYxMgNsw/ND0xjlgI
NNs2Q6CPsC2MwYw45Y8sLg/JQrT3IPQFrz+piROzjEUAx8+HB47k9+G07OqFA2OYJ+8wnVZzLEKE
zDqVQf6imuFMKwaWsh6ZvEsczUYpnhjcAyixs1vcgjSJe/pNRpG8cBDCDh4NfiRCYMlczDawwWaC
09NMwo245MkFXs5DfYB9/IJDZxuvCTjFGCsMYeKusmib9051jSes1Uu4rwjzbaPiIbf741zpV2G4
xz5W18SzNzp/8whD7YKYiX9+Gerk17JAFl6y6duLYHskDEv70flkDg54omhuTBrP+zm6y0q7uOTS
JmWuJjx6LOL7lFPMZlLuvLfNEcFWpACTEDFRjMZwjeh1SbsEbpjP1ZaO5Gdnj69REDKDz81vi1WQ
TtAJz6GNWaQO8MT/atI3/vdrnM7vWL+Onlo+Xdb4zWKSxrFmViUr0bkCKBTb9qnphyP6hwVzyRoX
vVqXmOdWvpg4aJGgvHU7NKTLgG1yPtuqx+FdUjo3kX0rA+PbzrzlYInmlJu81cBocG1OSJIqVbG1
Gi11oPFS49lhjjIjzSjVm9S1Te+vvcPI8o4XsGC8Dqkzd32g/66nv7zOoQ8nY2IXF0JlPPRxqQqh
qqHi5BLcJol6aMiKZJMkDSABnhFT/gVhBdOtca9aYhVvRr6AjqOw4sM2JP1u+mA8zSBfcxfvvVvG
TEcEx59wIY4QqEzlUV6LDs9xe4dm+6EdghpfIfPazPoZBu6WhhNiCOdBRg42YkG2VVNhrAhE9NbR
j9Mj96kjMVEunFbgfTmP4DAAcNjwDsYAdRmuI+y4Bqlm4Xs+e1TckryqPjNOeUdAFc/w+1LyPVGM
NLuAj5CUG7uO411dxQ+FEz8gk4CIHe7twbhr0LgmGV4/N2VBcXO81RisX7OQ030zUOKEASx9V53C
pfdTZ3wdonYvMcgNSXeX9tN7u4Q/AAcfnUw/O26xt8zxtY6n91XiHvMbd1mefAuTbCTbfBnN8Bx5
8bceEsJfAP/QEaRSDPGlTenTVDdXiyNMD7h3WuFI8WKejLG7m0r12OiQlpf91mMyaWW0M0Xvd55g
/ibGL6ftDtqNH7SFzBK1VU+Py9eTedH2Li5t71i1ec/AFd5XRXpK7Zjy9Pt3G+7UbIO6ybfw3/D3
5mzspSQZnG3GcKx6p7R1GEr3BabbZ7/sFZhnuxf4PXk3tcb/F/bFrVuwJ+GWqgYLfXDT3ERM0qyE
mFw+CnWYu/b/lqfUynfIJ59VLG4JcXu1JdgEqNjPyfghmrfZWJ7nJfrWCcCXZCoJVwnB203xxdNy
n2rGAoXFOKqiv0GCAgJ4GjOWGZ+BgNOGX55tWwOQUZ1EF2DyPARu5BtoGEcs97vM7QlC4W5F1lLv
EsYhG9FO71kKXA/yC9I5rhXQSPz6dlATvaABWBTGfW3gHEzBeFGjFIc+x3YlUNvPA46lNst2mJob
H7litqvS/qsBtyRMM9g6CtwQgcNbJ+DfkwohASQyaof1aZyQpIyAK0vyLYz+5+g5T9guuEttmXCG
JpzJTq0tqD/medZIj7kLiUjVgUn6CA1mlPp7YfN4leMIN4qGfhoTPOBgOBknWm0Ilm6zugovngv1
obdDHzr5fYO3HICoc7t6lsyb9TEzBcN1Qsrt5rLkpD1BDIwwnHP+MsgMpmUi7I64Mfc66PZiZtO7
B17sEt7FHH1b58FJiEIP9XhAC9TuTGb8+yU85XYiwIHbLzAWRlr05TcN8ZtA8O2tHZfgMMh5t64Q
OchfZhoK/tm2aa3TumIIjcRzSA3A4PxqNxqupoWhScbJQw7oEZ+6hUhgcZ/M7jZAAwzBRz8YNBF4
fqHFjsXy2Mr5xOZ8tuqc5CR7XcwK9H8W+ApDTiPWih2pSBFZ9D+noqCTNHcbObIUu0l1rvSAXPNl
gBa+OFhzxNzejdGyqUlbafrogdHNpm8YXNTc02krerwz8ylRt0sRoRCxki1Bdax3Ft9ON99VdEfN
lZEZqOl90GvWh2uggy33gzm8zy7msrG86+hvjBE+NvxP9T61KJ69GEd6TuYQYbdF/N3b7WW1T/cU
/jxUHYz/kVtlmqLzwlNTauskzRlrXHiOK5dWUngmQ4aynXh52xI3pJgcUcV8ZE3Q+emY0uMv1Cem
gvWFezShm40j+ndRTLSwR1w7/I85uS3SsTuEpKuD23lO0LwVDYQOGZ9HPb46VTHsSvS7bDEc8Zig
V+BGLQeMXuFcq47zfc1iwS8Mi/oJ7QwSiZ/jNB4tZMAV6gvBlD8Q6qfMxOcQV1ieAT8Ud/mYvLvD
h2Oo+2loj7ZwP5lpYSFM2KoQ3+P7d6OHiPgvW/syIWAIkx+Y1HbvOvzS9U4KWd7GLvsOGhbwgiN8
4RWvPU8EewoLkgRysJEZDs0UhaI5vgdu+I2p5diuJKUijR7aqj3IiaR0Y3y1zPbCEOUkJWTDETO9
QRfRYPkLkuUTAePf3t1cnkQEK9/zQ4oxPJ+IY42ZiZaOQB3DEU9BF5ct/2QU8QddVAJskWYotOEb
J8ddNGATiBMVI8IhUsGJ4F7zPa8wpZKg77Bg603WlZRTJjZnab3YAe3IBKl+JT6dcQUhKiBmKU8r
6iu2weUTcnTgZmCK/casH+Y1R7JJqAKQBHN+V9GhTAB16PgoEl4dQurNkJT4d7Pl3SGkAN9Iti3Y
CljkCvz+6r6QzCNw5ksdfeca0HCkzL3hrMCY9aYcXAEkbA6fEFhdM81fhpRkAqO76lJtdTt/a5DY
ec/FGxabFjLOxAJgIfZ/jgrqcXEWwBBYv2x8l9AlgdggknEsBjnWyQrq147bsd2SYv2TfetqOc3t
+s0Mo8uL13dFMj2yPSrrw42HU700F4lUIcdHn2pUZD3PEMAeZrL+wP1bQj4aCrKe52VXyfhbVsuz
LtrX0guuVe/8DAJutbB1Hjt4hv5YOD+bzn4nQwampkK2Fl1hRt0Zy0fXlb5p2Y8Ntn+nCclqbC+G
Ggla4dvq4olcivl1lPFXN9hX1dPPd9GIx46VnkjZWOGR5T1a8LMI+vFSpCE8RLPY96K+cSouqjtl
1Dtsr9sB2olrgYywvGeyCy5CrtfcBIZWFoW/bp+2mYDjab2HSEFEd0hALWX0ncjptRHqMbQ7P+eO
tgNxBf9CL3480aYYTuulccL24tXcOPUyvAq+I6hc+X0yhI8ZDpKtpcrnZqi20hDPRQwVHQfIs1v2
fl/IT8eF92mYsAJ6HwhbhpOJa7euQgnxiHTh8TUSYiIjwObR7FwzxYMaz8vzJL0rR4fvuLdOulGP
DBO3UZ48OKyVzLd5q2Ty7pLmxfL04+LicQKCtPGy8VUz5Qo5IhL0ti8gt5uCkcK6CMyZedLquVSk
PAUO7QETd2o1bzuBQ8xYHeZ5d9cUZI2zUCSKog9J0nPhhM9BfZRt9IDSFllc/2fMK7fBQs5fYj+u
nyxbxOcyqZ84hA5Nl+4dYt75JBxXeOa0Go6TxQq1vrximA7hevlslHmZFCN2VDWAh1S9B0O3GEcK
g0fF4ABXskHbX03xg2qTBw7Dz64ybmaP/k84vtLs2s31z7abWmYE9iPay59dk5eYzTnQieUaDMOr
OdM+jmulca73u7U0rWtu2qo70H7/tKbpdb3CqHtpBbkGG9U25QCeTjzx1NtM5SNwz0EZ7LBepUBv
T3WYX4fQW3ZCkVKCXlT7pLe3MUXnkOv3qA7r22y6GTsy1IrYC3ci6Q/dbPb7lnn9GgPfXmXCrqFC
l+KraI09FdWdW2x+qzD+Tw/03+iBTIkYBeHUf6EIesrK4fufJEG/f+Q/RUHSQcXjOo7nWR5gIO26
fxcFWX9YEGUdTarKP4mCnD8819VSONIWEs0Qb+BvoiBb/WGD7EFtoFDBoFaz/jeiIKncVfbzF1mQ
MC2Ts6ft8eaU5pSKNOmvwhpAsjJpC2LoUleSSSFtkhQlito5bIjzxGEL44m4OmbGRsKpcm7tNReg
a+4aJAmboGOGvEIhIAfTmS/ap6QJgmOm03Pa3eJbTZCHrxb0lk6uqaJt4/aUmcWPhuwX0K8Z4awR
PQNDL4cJrvyuH/DM9IYBgiuKN1k+0ZkqSgPs0Q6kE60TY4h2faTmcxGnF9jx93lA9LELe287WJxv
CgyatOqFfR4XpkAJizz7PXUjNcaOdkV9gqV0TFfOulfQje8LPOTCmO4cl1ZxbBHWKQcSRNjYiayw
ONXE9o2rwIQlPeDt2gMZR4vcdjP2ggFggJOxRXTFDxIW5NYV8i1qJ5obduZj/TrGkfoeKxLRJ0Xi
SKv7/Swo+o0BXKJFxd+OpAvVo3XMYzMGCUDLBMOa7VtOMCFzYQUrIqyq0JtQ9Hr+uIKFZeXDS4M8
HQLF6wvyuAYyR6reoLkMwQrxudpUOOW0Ride4hKfihn0ILFZVWnRrmOkhFALtrdMjtoNoJ7CVug6
CYwN5csmixaY4sZCvG7FFK50ALN0EaSGifDHrbDR1diwIpw1xi4vPDwDIZXtqi3bIgTDzry0vpUR
xuhM6r3GMKQl080a7JMcmo9OMNqdq/qZ0npEYuaV6ICNb9MI34yu+C5GXD34xz1EkfXOLGC149WN
mAW2zw1G8zGhp+qyR29lh1pH1pHvEWy+8yY63FU53A6tIvWNdl67jt3dkiCCMKQhmsEph2AHk7hB
Vp/WJHN3HfkyVUcoeWW9SkWHY4DgLeaQtzw3b87EMGjVo3Au38YenHyJpKDknH2KGmzlHjR4u4dm
hKoIo4MyfGdsPwjt0JLwqHJyIjK+HeHLzru6kusHdGXdM00elOC9q0ZM18nknhdwMzxS6FNqG6ZD
nL0VRNVOcb3zEN7jHTReRIoUSg6arYRAlq4F/RHBM9SVdxuYi0np5h4KiLGPRNaN+7wvE742AlRb
pnOLU+0NvplyJgHKecwBU/Ec2KnPSSKuuBezXScX6FjMaLlKtB3kVNIVrQ7c/q9Gnt71AkGNk9vs
vJMDRRPFTw/2aT9P5is2GZCURcHdvko8rBB20wRJLjZ8qazPCY7VtvPwP+Me8JgzEVcPLWKg8ERc
Vh5NOUXbLmkZxtXZwSxYSXDs60OLwBWXoeebXvHhYTZeaVBiH7XDYbDxNUAshDww0g2lr7hN8gUG
ojmZu8QpK8af1R495Fczgz42NQSyFgaUtXiXDJq18ADCSXfutjaM7ZHzrMfLblM58KDk6XNqmjVh
iNhkBognMOQMIp2Wxq9jhrpSSwb9pQkHVlYMxm5DZnGbFgXebjK5H+2G8UTlEgXO6XgO4OUBeWDI
GR4KCVScRR4JQMNhwKQboHgGe6b+W7OO/TnhqVUDjTcDJFU3g03CP0eH3vEeKiNtdiAgWd2kYOri
vGO4LzYgyuYt4954HNNDHyBsoGkj/J7buyUZtlxOIRoKnmcuTOoi5xjm7BQhn9pWDapj0eUulaN5
Mm2H1ZXRKNGssDdXMKA7k4eY2qThqpIpgJf/mkTe7mx3blAZ8VXmFaDfBkGF5SGbDC1APQShoaLk
7m5dj6FxyTLTBMaDG8ZvXXlVnlkcyNL96hYiRePkdXAZaGH6Pmf0sR/DApyPUUCZyMVXojljhzjy
16US4zGlnOSzcXYeYp8wAZQH3vBEdmDoUyUhrdQdla8miM77SaZ0dsBejQ13jklR5Igwd/ssio5V
RH8HwMm+o6fRqk+V+G4iiIbVCmptEv+0hvZX6AGcxwffbjpD0ycZtsFNbWCblNkDUSz9pic4gSzh
mSdZ4Hu1J5RF8RLfNxLkQntOBVeCJ/XZ9db4kmxb6zNGnifMptvKVuM+TNJfjFCZKy9gkpuG4Smo
Tzo/48EpvooFBK+CyGEYAasYLOzMaDEF4PlHg417FVH5WFUffRZS/zoE1KYDogMoEXjnHIhJTDI2
jcDFttaj1kj0XCV+ra9hIt1v7ZOWqDgq/Nv7ET72bW4kmH8BYdYWoFRcIg8qB7MdhXN8Vj0iyUrL
e1c2B9fCBbFImjpmg0AA0tlz3hP2DsmDjyJblKgBfCxo5s9pbvldQdQk0DZGOQUpQ1iCqXIRVwWs
WrWJASPlHI6qxr6ixf8p4tS+j+Bngf/LemIe7CG789ZSt0RNdqmDV4qEQ+cyiyhH5hWJSGAQmdhl
445T+mLQ9WbgE6J8ke3DghwBESjPPtl5laQL2A3LpxOPpOxNyYdROecyZ+QIwwm2TXmu0wHA2iTR
Oy4DQk9lARKW2I0d49HTuB6LhiAsZ0DIt0sPpYHTy7QZFSWT2tUBcprFcQifziu6oiAgwihpIYyG
t3OGgU4yFp7S+SnKkvecybkdRWwQU34rLfQOrkMHq/egzIeZe+sKKB5VH5EbwXyLiXupfBTsK3ao
AP7FhHon8PrOIic5UPstXYtDjH7QmQN+v0dT206HfT3PV6QWZIbQFc0YHgcjgqwBP11iAq8UyF/b
pUfJh1bQm4L5ssph6Nb6dmJjvGfgyfyOA5xroWxxWqwZcSYA1DT08HJn/IBTNMG9oZcCmhMFYzj7
9mptmliON2NFby1xyAqJXeVsDKCH7Ev0Y70EakqP3pWHuY2tr2gIKcdokJihJC3N7EilpEHrts8y
rxhgYyXHvs84ZuQewm3PjJ/k8BHNdyaQ0eipYtQF/bK3Km/nVhmsYTzWnacL4IfEqXp2PqNeANHS
cZgiAY6AtTHTH0G5k+ZC34x5BR3FrCaFEYv7Fne7dTO72I8Z3dC4tLPTDPGR3nG7stMqcF9L4frB
ZQhi6cdrtylYkrex7+RLwakURrn+JMeB5FmTJAtpTePetpv7YSkVeVOIaasmBEXfKrRH2LyaKWpZ
Dl3UfmlKnkRHWxMz5XdleQivc/i7RALtUscCms4gjr5GRziyZYVY1oMbbRZ67wb2g4XUCpsOMwbG
HWprh3B1mmNne/1RjACfI2hHUUeHsnMf50A/omF/nqNlum1UjLS2N9Fywwvd2EKgZ4tO1pxQpi0G
t5HCox1wXB08OhwosZJZzYd2RGytYsiJqFwpVcFC8ZPMpvOCt+BML27WL6cmCdgKp5vcII0RmAGl
eVzBwujqiZzb1ZpM9UtQiYN8o/gquwRvXhRMbLGGXN0GI6KbVO3MCZX3EpPN4nTGnxxqYOLor3pR
ksP+fBlFLneNOz4Y2EDJDCP1w06oKStsPglUi0tvIqBJtUtHAx6G2cfFMed/Wh1enHqIylPJqzSh
hICHbxptl6NJDvL0lkFg4zNxKXcLjZOqZWZKOky9k4PpbQVBFCYNE5K5g5+E3kKHTotDJxZwXOVT
rCVZ4krtKcfJPoCUu8mKQO8aE65zAF0nCdf8FRb5hax3Ow4OekhfWbZvczFfu2p5jN2uvqJqQmUK
alg7FB0CckMz34UMOumQxo/trg6J6ehXIgv3AubMkkSs42JrapKKALUqgzqgU0cz8vBOXggGy2y0
uG14DJS+tRYctu0Ah6Ye9J9pDm8r8Jq32ln2iQDRoq3n1jDsQxfDS1xDa5hYKl4BFWra1er+kHaU
eBq2IOj19NOiWcd6DKJlCUdG6P2FvDNUaMtMDoCdPigrfOh7NkADYPaaqlXWfLFaL8KvTOZhAql+
vyTPDLpeQa56zPntxzDxGBbaqKxy+uqKMrHoGZvqnmFN5hU3Ja+3cC47LGH72TOII7cAMjgX7RD3
6oiIA4RjeTYmA4FFMM8nyRzGVW/ZFPujrcczGpO1y0OFl0c5GZXhGhvQ0vUTzMArm1ImrHHgwcOH
ZKqjizUhBmORy7eujeogC86BRZFoeo90YA5BHJPfZhHq0cQE/VGC39M293uiPVgMOP3WFa8dwS1r
Jg0AdrnqWlzNgeUNVTj9WS8ksbzIhusYNOooAF2TEJtzqVayUyENf7Jkui0XcDBRTQFTWtOvIEqi
a8RjZM3BV9QDFTH5hi/os48VPzuwjBzTFqANq455Y5Ir4+iwPtc1xDejYabcDmg3NURsjnd6Y0zl
fOlWU0ufjLhRJtz6TbRwz04Vkndd+mmg0ktqjCcjhdFrRcbOYqbdNqc+KCAqy4+mXumxFuOPXg/3
9ODX8QlOSrSxGy8disdoKOSNNABXlcYvUoz0Ta6MXT9P8hgjs0R6G9mbZvI02JPhI0CugVplDYZe
PELFULhBxgxvWjx4N7EJ5rEea+apJUhyIS4k3RJyms01d258lDXEsFLA0Zgq8h7LKXnUsYnhJgSu
GtXtDU3P01RVlwjst5ugvZ+F+SMa0/Q0Mdhmu1z3v+Iqhcy2k7slFBdWnC4Esi1EKpbZEaglp7Ny
i/pAq5UGxpRdrNh+CjG3A76ZYdS2q+/Y5ZBrInbclnRz046Cum86piZpf58O8zqUiMiK15xG3cOs
+vGqZpe6vZY2A7LZL/sJ8DI7jjMhroEXQdr0gIdbygP6pAvpT4fG5lkHwiDOLlYj6XGOlf2jAuWE
qH14McYFPsXowAFW+qymI5fAvTFoNKO+CNNDTEhS2Cao2obSOxrzyuawmHWT8KVwac+/FshNwCdj
f7Eo7OyqtVFsBz+CfGXMiwKbOwb+llw/uKEchBiXle6ZzW3Vdpwc0VCkZN5+WNmgKetJH5Wka1mj
s80NRJqF7X2N4gvacgMdMHqQQ6t3ynoUVgqcH2XxSCCLqlh+aoujYNAzYYG+1I1LfpiJvNn0Wsy0
RdyegSg2ryYNOHvMEBdlMPp5SvFHaylpewMLafiSdOwwTI3LAxBNfUYfu0LHAQumHsIGgzaZ3yI1
voZB86iKKESvw7ZCp4MNhp4yfLFkTQNfvT0JR3dFjdGI6WyGIYsi72ZCZb8T3lCdUR79Cdwo85sp
VWcwWnAzYxJm6PoE+xT9qM2IFaH2bd3UN9UcHdUCsiCa/Wr2vleSwD5KcOQFc1aeEMcTaSaCcm80
d14R5De85109U58YJjMjs2u+cj09NMF30A1fsLi3U4PsoZc6gFq2xfLESm2/903zMuIYmodgvA9G
Rp4uDv3VRVLmaeATU0Geei2POsjmbSi/0n5lf3ZG4VshES52E78oPeC5y341nADZ2pO1Hin92uqY
cg8YZUR/axr0Y5bUhnihCThhbCVTDR4w7+MDitQtmVniVIrUOmKl3Led8Y6ePfXdEzeQHtjpRxU1
554jOH3DH0VkfkiRR7tpcNMDuRjcCU5DHylQD2FVEVGl4x9w/e4nYS57K8rGbRbGjIaoyC6elR+i
gAotr8BhmBVeOgIfOXmzMuhRU5vbjMA8TdghbGGYGJXywUZAFS9H91i2KEYQBnGkxIaebjlD34cO
c2MD68x+UtA0pMAOWc723VvqBW9LiM68DwZiRkU34WJbH3DWLGMm9iCvcGDzRV+azrlLyyi+UWN8
m6bykeMq7OP6p+n1HoaJ4JRM4Wkyq5tUTm8wO1XFuJ1hDIX8D+ooDUPb5qhvl2eSv64UOPf2VFPU
ogzoTXE2YvFaOdaxL6gCIXra284J9ms0loiLT1eSvEUdBA0dZXbkQYOrDdpPYKVwWR6nkFswGiDT
9RAAIkM4KErpwCraTEsVOpTfyU3BpENMydUtPSDJEVLl6tV2FwQcbCBBsroG22mXtRQ+gp1oE9dw
u3BikyRvTo9LtM5uvIfQHon/y4+z9xKZYqeW00LL6MTVQLjUHFuZXfLEgNnVYOkBgeelN25Pp0N6
66s1BMXaZbctk2xFz5iksrAEGrRTCxmSo07lb42PTmO9e4zXzdz60zNhqlmGX8BnbVV8a9fhkwkh
jqSKBzATZBJ66TvxH0iwh7zalVl8L4bYu4O2qDO/d6fl3ukRVKugAEE3l58FC9ZF5fafHPrVHjIx
hY1JiKB2mpu6WrXF8c5NO+5aHjj2etZIrvNPCRHCcUzKU/Wrd8MfkPTZAZ3+ET3WcCBpihGvSFAb
WUzGoStsbXMKTq5k4UIqdeDZ5Izrdldhg6UlHQUrBIKpKgoMLAbW8wj9PKr6EYJW73uI5jBdmPlm
aDAWliXyq2os/2wm990zKhjqfXXFAXNq5viZXPCvMbaYTQ3V92JigueEZxzToQZDIvKDXPL4OTMU
lbeq9jDNHlSKliCd6LYWEmkyfPd5AxNGHSLMRlUUg1Lskh+OwxktWF5mA3n77MZPQ00uKu4obcHi
H4gatVq6gzYMO+QB/c1UC3dnezTeUHkcE/1CVzXcuQUtlSyo99EE1sJQVbU1CJxDnfYxk/bDvxDO
E4wjLjIU6WU8RQiZBCqCMqR6mbv5QKzCY0VQ1xa9uOlbObK2kb91Aa8+wSWvpoYeHDFFh6pMnuXA
BbP7i1FDMl2gzWwT4iwVp7KqoIMIdqnwxAepID/7jo6YVZmIStfDsJCLP3TtMycgwLsTtJ7fbS6N
3ZVRvIaSQ0tS66qme774cSkfhrb5lWVQN3UGfBGbK2JHi6j17MaNEvRiSxUd0qxHFp4sfmPk978Z
ZR6U2ZT5EvNCB/Jdm75V0nlp+VpxdsBfH9MRya71QmMww4DEqd0th2OSQDFqC4tExZHEtG4ne+MZ
FLk/TPpi9W73rMGagp4YySqsO/KDU9qcnPFI8DPw3tBovwkLtjov/53cl+4NGwquWxNZY6AfX0a3
5Azn57L/iMLwC3gUIrjhKWDaSiqafEN7jGh6wYeXTxV2jZbGReRk3F4mz3VEHllWqSPwpW6zGgCt
gdIwdic+M89ELAj1ohx4Jk2Q7oDT0TUp1ee82DR32/ZERGvjy5rM4Uq82+iofHZmTh49xPu6b64Q
Yej58nw2TK64jxvGHewAuZkuPtpGoqo5H+yYXXFvkO1rKJQ9OUb9Q+pwIei878AlWX7S2O+it4d9
Zlg2Kh/aIxPpbWpg+lO2R2eem60k0XBfi+T34kq30GAVd8pb0ZtgGM3Eb00oXxSx4Sac+GQqLK+T
vfDlxCBouW17GvihapyTEZ+zZBY7MjaGXShN1p32lyYXd7XDujRg6zeP6uX/Rr7/IwSEtv/dxPfw
3eQ/ivmvDIj1B/4271V/CGBCrna1R69A/p0Bof7wAD2Y2nEtWiKS8e3fIRCKn3FWBoQnTbr+nmJI
+//mve4fpquIkmBRUZKfV/+bea+5YhL+Ou2VwnQ8iTBTOi6/x+I9/HXau7i0Ka2OG6y3uz0Vnhnt
B8el/V31w65dGDhtLXYocC/YN3S/0A9EN76kRXEfSvhoOba3xGyJycqcK7lf8REJJVGZBtQfoSvT
//1XFz/GoW9YvDic3y21Xe260QE2vFinv1z4f0GGsJiE//MHcoWGEqeUgm1hr//+F6qFOxJ7aYRR
jG7K/WEsaLT0+oeq6Jvp/p1HggnY7Kbn2TTwPHakJAVhiYmcNFX0U8ngw7Y6xp2+JG0Ib4rz/t3K
vOgilhYO+eSJSSBpHUm/W7OMvAvYXe/i2MK71F95daxxDSCZCsdrjrOUph21JlPh+3//MdeB/z99
TMtEecmhxJZAQVzxjx+TLbuzB2CljPxGda4rhkSMofJfTTsk6IxBg2fotZuwNc5xbtkHVVNCSzgE
L33gNnfdwMG0yKdrN0VHyZnyNrZF9BT2+SVRy51XmfLY58Z0j/m62TmVwy4ckfF3ylawlgoCva1r
TvleYOwwTkY/2d0L++SYIP0HDvDHtAzUmaEpVqJSfFdDKD+6xOl3VjUAW56IRSeJ7ba9Teh4b4dR
l6hKjeTIMGXyaf4OZxKqz9XYpEcRFYqxqu2cJ5RyjKTCkPm244ArSuT+918ZZzO3JUrhluLCO3sj
Hg8I71vTqoxTajlvfSwqk4SkAJWT494ac7zANcgMDlJ2elHY2P7zjxgz97//okzvX3xRjq0sYC+u
o4X1T18UmBTahc4aamp1+f43tSmrMn59PGRH7EeiJ+5mkyfmtXHcDD1lAqRw1SSloJqO0Tz9wG7A
6M8sy9t6JjjJA+X3KILaug6tcyUtskWRzT0QG+giw6yMTxgGGR96NUKtuIWnm4I0hYCU7f6bjyb/
/4/GfW2b2l4JNoBY/vEerMYK7Zqx7lfCAphhhWDAJie/HWM3OES1VGdEgu5hsjm3Escwe7swzye6
yhZBJG1XbasKn5ttx7X2S10yMOVhcTwTU0EU3IoRxiKtg+yijfny79+6/Bdv/TcAx0Q2Yzkocf7x
rdPSy+p6pkH8H4Sdx47cyNptn4gAg57TTDJ9mSxfmhDlRBs0Qc+nv4v9D+5pg+6JoAOclkqZZMRn
9l679mWg4aY/DrhMX8YKPUQ5ehjykLH4hNRuvLmOGZAgf5VJvv33H+OvCB5d6KbLAW/5xirrYYfx
5x+jnUY8YjrDg1E1eMELNAHWvIKwR4uhRFxeIt+QF3Jby8usM1Rqy/o1QWDMV+4++vY10Qb/VHmW
D1OA3012Ev3f72LHRYo2ON5m0NC4C4V4YMBbvMEPsOwlHKT/+qf80ydqsdcSuo2AyTRX2tD/nLtt
6bAixm4Jcriew27Kh3NnPrRFKk5//I9+fan/+B0SN3Vgezljz+AZ+f+/LAtnxpz55PSlqbf7464o
VBxqozrTtXp4FfP/OEf/6UHgjefeg3DGz23/5UGoe8LAZnwR2C2ZGGtxi3gJ2dOQId2NB6EHRIJ+
SyX8I7pj4sut37qW/8edJdYz4M+XsEl1gIrL8ngGrL8e5mSm9YiGwOBMdcRyqKE+9rCVGqUDpruz
9IsfY6dpU5iqUZPeu0kz/MfXJ/5+TLHRsU2DGoVTyvrbCzGnEgeMwmiNJOKciA6fMMzBmxS7L/rw
6OxV7aeTkSIKvgaRO80Izoir1ZTkqqb140QVfLMqfiAmD2ed5LSZ5Cto0v/+xvzDR4Xe3ETGjILO
sB13fQz/5zErzdbwjBq1T6L1POGa6d4o9ncn+lKekZ7dsMsmxup665LIR4X69vTvP8Efn8Sfvyye
E/5qGGzI8Zh6/vkncDWRs8tmLriog7Di9HFKWKtZ+kte5M27g/Nl2zKEprton2cnIQVl1oyjjchF
86S4sDord2se7CYqff3SeS3vPGEEIYlr0J04ZUEG2uR3dc6D3ioXYZlvHQ277YBW7JzarxDnO8w8
53oK/7jQ5TC7AWHBr0ZuLYiTFuvWUK4GqKHNMcbwik0OAP5//xgEFehfnlkXvY7p+ELwKej2X46u
LkIUhG2yAjSkofD4IGsGhzI0v4AM9H5TOUq/qFI2gTX7YdGbeDdRlZxZHcOzS8hfkK08sQ4gzaQ1
D2ux+9ieB/x//3HUG39/uVyqJA9NI6eth7Lxz99X7ulx1UWku3jZKWlcxFEkMei3mJ/1WyIcbvw5
GY52T/bJ0DKqdPQnoUrzWYgZIZai2R4Ew3oZDztuq/hGX+GN6eQeu66AuJtC2fn3T/YfPljdFJQL
wM18ttp/+XmXVeMycY//X2XXNXq6d7CtXZTZMALK/Lexc2iqcxBbavj973830tO/fqk6RyHFKheS
Za5tx/++XY6MiLOHHMyXCoTaZOkDKsjUiPg1e/nEj8xbr+fjfxw+xt/vDlfwSlt0E9zGlv2Xu6Mr
WzCYNX8t5ln9c0QxFWNzaIzeeYZZy87LTtBLS7hbWsecxoSdobRh3w9NBhlEYW0wpI2mJ10+a6fJ
b6ZeyTuGchqLvqh71BfIO8TX/ceP/Q8flmtYluFygXh/P4oa4cVOSRQdjzIRC3EKrsHBcg6TjFkY
ca+HpSDw8t+/oL9XDI5Ote9Tc3FcG/z2z99Qz6wngzvAgKJhCZULAhAAGMBvvvpJHKSoiLfSJUDe
AcbnFXEeWCkqPA8bjOm5UHm84r7Ts8e5jT/BQHRcL6TgyegNhDvZOo2GbCzdqoyIyZyYVwZq9n88
3qRr/K13wd2oQz60LdvipfxDgfw/ZzhEXtX5KvGw01A3zp51ZRtS43PTdmx9ue+9JNqy7d4XZmrc
DCz7ZkvLHoadNaERgfRgBB2h7wQphpaNVAayBVKkyI/DoYbd3MzRJUlsEFtCLruUXOQaLyR4A68J
Rm8odyJW12WhjbUHf2dWwr+hrj4OogRlY2k/dg2EX6TYLzVry2LvzJ7ioUSj9NCyneGIwSjlMScq
j1WmMY1P7WMbJT14K9DHRsFiYRlemMet0ZKoamwDhpfeJnsuDkIjsltJuMlZ9G+Dg1xtqCwjTAeW
gmO9mNsGWTF82AWNHtJmf3wuFRtks05+2trcVe2IlYqaO4By0cDX7X87I1WJm5FjITHtsBv0fe0M
6OxSNs9kA7WPV1q5mrzcGouoD11qJNgQ0x7mk2mRR3OlWnl05kDxP2J9wi/DrRcMyNNPepQfEgvR
WgXRgQ2V82akhRYCVcUd6jLKy8pjwV+rcMycrUXcTxroFnBBN6NpZlc3yrDE41NkG9W+mvoQs2Eh
3jpXGsNaueur9L7KXGObCtb9ImK3rllaum9FfRoqOW2z/tqC19nWAhIYxrl+z4idUKnVeAvXTNuw
6Om5AiVdI25bzZ9eMzl/Tiz6N6PsowBD/chXy+Hlfijmc2oq0GrmMBfmYTl5SYkUY7LNXXta1vQk
gzyaqSB3OkYD4Jge4PkSYedcal/5OF2IsJruYlHMNx4UEtXMn21p4K0ixTkpChfFOWtHhMmS7g5j
B3HMfaaRdVt+dBGFG6ukCDgDEZpGlBzbKb3rPdYoXk5lTk3IsIWyZtOqloST/rgo3drlDcntSwID
Ic1RYKq3PDGnXav5373TSEDM7MKZV+dgXXLEXF5Zb3vjhH7l1Ec5G23f/PEL70HOfkG4dXnuz+QG
otLK5ys5EuIm9tdlejldjc7GPz40n0mN5BRJw2nRfxybEMnUyBmv50m+iycecTIYCZ4sbVYrqC0s
goENnr3jaNvbXAbTVCBIK+0WejWEDkl2J81qe7BZp8YgJQGW08rLsv5CH44OgDd5YxQopEoPUUtG
hNVO8GmfUgy/XR+r0Or5Y9Ki98m7Y/0WT+UXMVoHP86g5Qlp7O2+P9UGb7lBX4LJPl9wlQ7LPuoW
CxV2m24bJCNh15EbkPbXUaXntl3FA7NAshgyhTYODdbtZhHLvnbzx16iQUkSaQbFCgKoqatqZ99P
8qiYCAez4ZFUPjlg1NiXsJg10zAewckN/UCa76qEF+O3dJnc9gRqJ1UoaP438+KGSB/MHSl/L0WP
wN51qhULZ8sTh/0coKebmAGg0c3GtkdkSiSJA91t9vVHs0Rs52WaQJ5vkHVJNMxek+NTYn1FnQ8T
wPlmVriGLetPDScSewWPYAaZOweP1b+WIuMfCr6ZqFKPOQcM4HVXP3rLO1oFZ2dm5afDP82osSmT
KjsFkk0dpo0ZyVwbhRSbT0k5J+ccNYCTYn1slcDWOB/NKokumdbsoJuVrCZMuH96W6CFzLByWOwe
pR4lOEi6b0xkO5LG46DFCLpxynvl56c+LZ5AryB1epdmxD4dhiiPGQbzErYKFFQi4+ogSa0iyGh5
QxLcmiBVM/Aiq3iJiPPJktp8Uya/0XhwpT8Qg0baQ1V1X916UqAmJOigO+YT4GltQvNFFWKH6Vx/
zDVqx7Qee+wozi+77eUuGZdfSfI7yfJmm+fpvG3Q2/BBDun93Gr3UsHkanR4aI3P+N6dNGAjzcGr
aihAuCu2WcEFgrocCVkCOsVYoNH1q67XznruhRRjtH6JAPGEjrLfumx27/h+OQeXCWoEY0nXzt/0
sRS7bHxH0+9cUW0VgZmk/m5NvlQTboPe81JEGfrrYsxgYERB9wARLrKRuxbFg+Yk0T5LmLcsWv6o
d8iVPb34JVOgjB7jzCa5S54o8n6k67VXxIeXLmKpaqdi5w6Y7o0ePVy1pmn5BTncsazAwZWwMAQz
IDoK1sXQ4IzAWWLIDJMltx6JJkFrFa+DfTX9aS9t1KhWYR3HxG2PqkLb39ctKEu2JCly7y1oqsep
Kpyt26A4zKLcCDE7fiWQLja4YPp95f6yAWutInymhBfZ46xlc6hObWVHBCbf6XZ5ZzmE7Vp98Y3E
zbwy32OoqCHdnNOPen00Glaa3Ohs2nvdZuWEp8Y0UtTO/QXLrtqZdnzLVXlUkYXjY1UljPFbIhRq
iwrEd2kld7ZV3qBvtS+4pD7oAuyg75HdN9N4KlTrXFpbv+WYkg/tGFGs8nOputyyLrrUUntNvOiJ
ZvtYMxPn/+buTCRpHZr1Q460KYdUvlU4FQCvopkyUbKQRIiPdLAOZV2nRyaGN6Kw5Q6kRQl/xLnk
CPr3AOuRHlbu3oz1r1Kh1/ep1yYzWSMkXOR/Vfbazew8SSRKt5wVH8g37gzhw9Ma2j3Ba5tFlR+l
NQ/HrtJ6Vk0QZsVmVFDosrIO87Ylo0L0akcWo0dYSIqQVnd3wp0whydVwmM+G3uLpT4qX+Nr7tWC
MMwnCxOJ0sFgVMyLbDzbchigP+XNJS0qf+Ouz6g+E3/dVx8rD6sDXiyh7Wxwk5lELBVeMCnigRFU
PlCg3iwIdbZJhydjAv/orz9l0dvyCh4pNIE9p4b5zo0HzHDIKCOaIRhdQrsthz6TUpCoMKnB4OW/
ZdIX1gQVxoQf7Og+3PPTmMnyUw3VY0nDCVqwJ/ADxEjAmYUn/VTVxVtpiscc7T56v30c7yhH4sU8
qME52kb2k1pE/haEN7bPE0Gyu8QErYO4sZ0J3sKXHcoi9rY2p/bGsO/TNAq6RCGcyiUKccbEYRJz
zKPddnR4wXi+Oe6mLXbN6AFkN9vybEPqeHdAogM9mmCWe6PJn8qM578R5QDBcdx3LQq9nprET8jZ
ZU05HwxlKare+KszHYESTx7iGFd2QYgfcbwX6rRfRBWZodPWN2Y8vg+qJ+49Lo6xavpgqKhNFXLk
aeA7bbtxp6cOdWcXyGZ57S2w2rWjb0gG/d1by6efJYiXqDbt0cRsgPQrz/cTbANkFl3INeaEvTne
l+hGL2w5w6l275A4St605FH1+sGDteVkehRIu9Y2WuObr3SJT8asbeC6mGdIE9C/dGc/ohd3i3eJ
9H4rSwAxAJ1vzMnYS93tb9w2erfXV6KAqMNhiqkkXa1fq8IxN7r7ATl7SIDOA74+7wF72bOVGpj+
qDuIAV3zVL2gx4CglFee9Zp8NaDGikJ7JNSVQ1YLq9ycH4TBBGBO9TGYsRh6UL9wttA7WXYE24zq
syLRRJiBnM3uUZsATiMxP8Qs+VmtEZ9iZtp7nk/6XSUQvqPFioeluDiKbMOcw0QyhYRBKX/jzd9O
heTtSA5Vc5u1xRBA7YI9Czj8UbSIlbp6p+4Z+uIyhIMQsq4nYaTbTajqAhcT+mhZn5PQ7kz21Y5Q
56brj2TKeySMSuo7jnnRdr/jZutAsWo5rfUW0gSEP0U9aPTWvkCeVxk6UOXxQFdyb3lwwZsnO4sh
plvjpmjTfUnkq5PN51GKX8zE1grtwxcov/MXc3Cvc07tM5RHw2BKghRizTzWHmZM+7hb0W2Ca5kd
cJKVWG5rGzWfX+JbsZBaRqVzpdJJrw11Va+jDm2jDrgKjO0KWQGt1Aa0BgXHGJ0Gk0DsASBgiTxB
W/PYKeirPSyPXyproD7A1YLnUW0ZhT+N9qmwCxMroiMD8oi0p7YczxHBVfCEEZPO0YIFkJ+0qqCo
+LzTg5EEY5/rWw/pBNqyCiRXtHNm4yExBMrBvQ72ikhsnAls16pO/04qk1Q2EePlBlRniQVGphCY
WJ2eO/qdZau1BdAHTsxOnkeCk5wUjmxcR0HfgJHRrB+Clz91fVLYyyNzIzKTBDJ0xpFf3tD5YDJs
/CYk1eAq7fQCtHQIF8tr8cS+FnmErpN5beno76nrfVpQyjGvvVl8spJKLEF+v4Wb9uzE0e2odWmo
p/ctpT/z7+qQlKvjCIVf/EpvOasG3ND8ntb1teucFbqiAq+zmhOhyx20ey7TXK5qfNJPfOtV5iR1
1C60D0OlHKR2HFrmyVWNuIFHCbPLEkcB0tqsyeiTOj1xKUgcE8ZdmiLeqwstYbiZqv3S5PiJVzQo
lrgNhQJRUwa2M+JRmFZoL2BEa3uXLuSe94P+FJXWqRKjv3ViIP+6kfwGjjCDdFheZsPH0CKzvWf4
DzWav1kg6YYMd5F0dyfuXEBlrXFrkJ+2cbTYwUyPpLZakKf5PuO3AgWr9i4IlQllZ/1kmhlKk2eH
cy6qrFcCPL9cjc+V+3oNAqLwRbDL7I7WI6IV0MheIaen5qfWGCz66V6aj4ZrtGBOnEdAmsdeygpa
MQam3uSrwRiHNK5AwlQuFDqy1Y9Jmj7MbfeRDjd/wGNHCJ1RFB/ravqF8oUxEDLVbVL5J9jZF/j1
pAUkvzRNNofEcDLoRei/xpU82SPKriznoUEexu0U2vUfGMSQrpMPL4eWAYUgAVZYx8kOhgScMFeI
bVGmD2hB4f4Z7uPMTvngoMNGr1VwSrYpmdUcMnLOcb/lU/KKwyXZy6aId+soBoYoThW7WG68HtVh
M+caImpTp1OyF/78jYm4f4/DZKUjQkauouGaO8ZI+kTuwhJCKZYY4AlbcKsIlelpsU5wFEXrzFwb
7q3hkNjY7SaZLufomLpWezJX3BlprS7EClpgD9WhMeBtsE4aU1v2xemvxugg01AtweG460fc3Cp5
VZOiimudGhEiv/hWBJqxcH8qzDjaw8KwdF9HRgbvHkw43nmYk2iAHUjjkBRRi64Cp6norzlKqASL
9L7pqiPhw0FuzxWlkijOeiMhodQ8RlqJZlLLCC/sl+p3IRSZS44TxB7twtwmbkim8Dv2K6ikgCaa
InppmGyTfcNNM+aIsZPixhI8KE6M55ga7tDpDvkcA3IwD2vPaSVDunL0jzjgb/K+/ZpGc5vVGSro
Ccmg2RvOvknbewtTeay5Yhfx5WxSzXhN81Hfa3VmBv2ozSEAc9Vg1h6tZNfm0L8AT3dHBTGX6O7k
wkrxTZuUH6BqrAPPjh+8xvKeIA9DXGKpJtXnjNFzU6Y4kKMMfju8z8AfXC63CaN7r/Dd5RpwbGZI
sJhvEimZZ3iIwWymLKPyaFCHS7FmzVraQ1vqQcPJfipGi7nE2nbCCQST6Wx7N/plmsl+KKBzD4Xz
DXI8An7BP6snSbvJ4pcChzl29fUwm7iopJvrYTv1vwjJ4yAS5BzN+2XSOAail2TpbkAj773BPbPL
+qSmAfJR5y912Zw7WfDt4P7VzOTVE2wmE7u5jL9YKNP+2ri/E60KSVFOcFCKliK7NrYTh5TrV2WA
G/aYefUnM4Nj3GHsYj8+BehMuEQ1X1B8aIBHGyJFTZsPJBr7XWozeC/QAfcVhyJ4MaCq1Wosjgoa
vbqXVKfIaYr8uYWXYuZ0wnZdHudm7R0UI1IjhRslYVSm43KawD0DYhLMeJfW2DX0HL6OXxxB9jYB
URwmFjkC5E7B/FWAu5j+YWaXB3021aZevSmRzl4g5tnPbdUESz9tdCS0bikeC1/EGDEc+P1Dj5NH
p+CbhuVldJPfHbBa5iP7zjZ++caIScwHAWQOvD6D0LYsR4GXpPIbK+vecxjcuWt8IFjOVR/PONRI
vqre+uFMbRgl8qWh1jHudDpWWDj+xrQNWp7mpR+ra1myr11Vk/7qDF16i8LRfjBS/iXJKgiMyKxN
LLJw1jCYkYCuosTtDHBGaT1QJaM7lTBgKDSocnTmFoUpQX4h22QQ6cYAppl2rd9HY5FK2LpOOE39
wwh8ALZB82RqaXmi1YvPiMNDVdvrNB335QwVdyALM2CETe5YAdI/TbU7OMipAZ1lKKQMswg7Ug/B
AoX9EtozBcw4wx7XTB7MbmyPlcZ4coW9b0Dd5Zr/MJXwR+fqQfPcNbbuXZVJconLNnS6Zm9MMuKA
QIu4iJnoKe3Vz1+d5qmHYTkUi3VFQcyQRQchb1dHOU6vCHzKbaTAaVUNyVKAn1KAYdsoVm/0lNnW
wSjHpkA9N4o8hTGhWk86kt+0T3OFv6oRmHeHR0EfM7XJWsIa09glaHiqDoULSq5NDszEcbKZ3XND
N4ajsz2hQZUcC8POLQHbNobO/ARfiT+8+hZJpAhL/TiuAoz0DHt6/Sg7n6bSj/aF7kAut9AzeFF2
wzoG10LCO1W4xi0InldTJd8G/umtY2rEqGKUOqYFiu+JAByTaPhFJLf4vh4rUEWaj74pW55BLd1g
ouPrj8zldqnwacUVwuFxBFzSWretKyaEwgDUsxGXDYgVfGNO/VXOc3JA+YwR00ZZ4hT2BhPK0OSB
rROpXDQgU3vifClqc8qfAeEMPtGlHNJdASNjL4b+QmYNYCAE0WLpoFMQaleUyx3uIyaSvvbVUSs0
EkHeIitcAT2+BvjkFEwN4SSFX3AXN8ObDkIv4uKNWaPInKmATtZ4Xk9ARqPsTM7qXUfs4pYojWNG
U86C34d5n1lk1LT9A1autUsoQk4XWm9JvpgFtpF1Ea85lcImSYoJTPvwzCxr3OBOm/e6LlyQYvJL
S/irmrK7aiDEaCKgP1ZyJcznKJ61O15F6iRI72RncGd23t5xMhlarYDp9jnL5bviG0BujaC3WW1e
KVHEGwtAurGM+2oEz1RpjIOG7giLwN4UA0+FEUdxsJDtqRR9QUcMxL7SP4yoJGjCFxGvU3ZmjEmN
VHIB14SdazM8O5zC8Grr4SGu550+kn085NDj5sqvmcAKsJzgE2erLVBZM03EEloQbt/hWmTjjgCn
vWFsUe1dffzU/Dbep8lyMg2eqdmFNjtVJGrC7fmmseK0tswbVWRgFf3pm+2vfJxjO4hBuGxbIpRX
EVS+0l2MF0Aq80BwOplQ2zjHA8s01zvOon7oG3TNqihOynce7c794hJhkjAk89k14m/Q/s8DVJ9j
ahA1zUqFWZpkq/RDMjpjyerV8qiLk+ilVdk3bs5f5kyojAZ5aue053mCwxPzz+CDRPVkdfaySzzk
MNxzDUczrXdN1HdQ4d0kcZZBFwBvqBskyLBk7OMy31UEEdmDJc8EaWJ6npwQAchH2dAlGDGJ8mtm
Z59uCfeznvAn8v7OEn8+MiCv3nKhPzj0IqQubPKhe1oy9N9J7p841fZamvyOx+ShaNbVdEkb6EWG
YOPR/ihNgIGLCVnXTJgi3alZ9AtgxBnzG6QRDxlUlCzfxXzrKolLpOi5+qRARK3LMHbqV14k6oHi
J14btskg8kHGXHwJssNAeKsmZ1fYOFkHl5WF8mcnEMp6Bg38B4cI5miouiG6Kf3yZ8Ewt41653tm
GoHtdh2GmjdLn9/XJgQS3JH7cgHgIjKGjspk3Af75FJP005XsX+xhtIPRMOPXk6vQ9ewQOySeIvN
i46JV2VrQlfTBzeEX/FdaPWLhOqQ+1n85EzxybzTjePkf7sNxuopemK084gmo9pFo3iIemxeESdz
zWfAtPE089zC/dxkM8FUWQlfbh7NW3365boVeEL8mBhWomAAYkuGJwb/j5JFsVA6rk8Nnnff7VMx
f1kzOQIOs/vas146w74lU8Y5scggwjFZtlmF0DHPDhNmykuqZLuZ11JVLXzITseBAcAtT8bfnskh
VWn4rqOxe7DNsNCAT0D5fu0U7zcux3BMkqfEA4o38+u2FPCAllkwpPFomVxcbenCqSjxzgecLX7A
qlThXyPf3G/1cHIYdXrJHcEO9pZvFeMJkaZ4+rWNbmNdbDLvsXYUgxZ/DBNX9dtMrGhZ8pVXlI4O
FQbz4dwZFwDIZBFxXzZjqYe2bF+jvdEmv1qhjXsrJdrEyIdxB50QEkskH5sJfp7FuGs70uuJCa6n
Y9cvJviVre9gmi4qnBmN5oLp/cSSTVFUc9hoMxIZAvr2tIozTinZHJuMZT7KJ55Pp9/Z/iRCAJi0
RIm6L0HNhJ2pR1vlyFcmrtae1OM/kl7yUNCAk1T8XTAzPrQMjTcjDdrGqOvd0rFk0fqNkTISzyoe
vU4b7lxHc4PZZXgpET3TNug8/qXxAQyhDyyJxc8gbWPD4UbG2jy82SNn/uBiAdK17NtZ2B7Y9Thu
2lqemQVRKipyHVya4yVmW8pa7uh0xrmW7KmK1XtvAKQA6dOcLdQprBtzrFo+2APR6ASEedaJL/1r
bosjSm5yfjJaISx1SZzFGxuDETkOmDkWhsXdiPSiKO/ZRjdbD8BmELXW75EkxbDAPbvtnYNR+UeC
D1WoEqZWWYBdctj29LQb4yTHscQGOfKfjQVLjGhjW5qLl6RlgdPOuybXTnhAmV3MCflI2ckTDLNc
M7/jOAhwbrlY1xdgHC5PZYs0AFyPwyjgkEFhsGN/r2zt1Wq7L5tpM0MCf2HFqb3FtCXS8156LVp9
nD3SIn0nwbuEyCCpqAxfhM0ETr+oe/ZFPmoH7P2XhOs21erqQF95TkvrlmHivPGp8OE2r5SnLEjn
/mtim1wywxrnb9FxigBaw9022SzcaG2VSchKM98YRTxuRr2Q22Zp3qqlf4ky8+yp9HfmG6/uPDOL
M6oXfI4jQbq52GprvvAkJOh7+xGLOkHFBO6AgnC3JMUd9QGKMdtIahT3iHAbF4tNQo2jn3jpVgBL
xutC9Az4m/aVEfTVVMbdxGx8o48vkRVPQcRhvNUVOsJmok6QkR8yBvVh6sDMmaovAM8nBAG86q57
yVD3MHia973XPQ4UnmXBLb4MuR8y+Hj/0D1tO9P17b1cVhu9HlZvN4DoKrrOpF6ligAQGBXDxsHH
gfqIiA/NMq6s7jDWJySDgZKe+B0c6yRZ3uxZ0ipV3tdQ0ozb8XCcBv+7GbrAFu2raiMRFqn1VnOK
QPLgTCIh4q6JwFHRRsfiWhQKFziNeCYq2sPhQF0cpwUZJ7I+eRjx6P23S/Okg6082ln5rA/YMVPP
BjnqPAlfe0N9dqoHw9/AC0qCsmXAPgAYO3hyupImd2Mo3TmQR90FQzHdSB6ZoXkaCqoTdrxo53PM
CnycMNBhJ1lXhlzOCeIBPD+CejbeALjdmBNGNssm9/ofUqyQMmT+g5ExNTMLeRQ9rs5RduAWeMNH
TT5mhvoBWkCG+dSFyrX2ScnQoW31ZieJL99UjHuRkR381lFAjW2HgSSUeY9QJX9Zru4M9Ygn1QmN
8cPODRnqWnUWBXmPPpY9AHzZe5V3V/LLKthC5UBgmHUYK6/YtvMfrQ0QlyqaOXYsWDWkHrCKQzQw
q0ehPzR58csuIaG05XMr84Cug/CqKTrPKKcxafP5eSm1h6qY6qw7qU0vXP9Yy+HFZSfAqEhiei7h
5Ga0AxNKwE1G5hE+GBySur7XJc7FprxGLSsnIZoPp2aQWJUI1GxbYd8y17wBgopHY/kyku+BVcch
Z80ZS2ub9DUxZiTBk9HpShqBiA5AE8RTuIeMWS/TXYeyb1rJafploM0jiGidK6bfhAgBJK/wpqA4
YTiIGXlprzV0jMJxSdaQ9+jgUPUYtKoKYMzU75Pe3fsJmVZ95xwWnV3JTMEF1vAtA0mxN5hb+VbB
/M0FK0+KRdm4IODoz5RYPmwXMob6IusWFo8gtbLN5wvymCmg64xxzTPPLrT5OVazvstZHDaDf+mj
ruamRvNqafI2B3FnxtVj1rLP9xk6EKad39iMSw6Wk56kldIu1Gaxq9jaZiZMkYKoT8yg+2oYum2b
o+zh76thbVtDvM8t5mt227zAiQEEr3GdAXlZuCBsMkuGeHBPbf2dWnNQUWGxu7BfqAqJt3f1mehU
+zj1qwG/BvyFcZsgKLhPmHmhdHDSBOkwoORo1T5Hxr+rInV1rAnmQgR2GRk+H/JdW4GVcHqmdm31
MXeZYOvDOVZkyXPvAIuzXQ4AhTlGMEgbmHyrVpo3s8Z7RpzES1146Pq9JyP9arF9ixH7clKBE7QM
xp/VZO7ZHv/Amsi2mjO+kRfPn8Ld3tJP7shP+XiQ0qNUc82HetbA3ZvEVJft26D3z8BBkEG8INus
JPQ0QZqRq+30pYDR2IIs7mva4T66GBEzM8IBXOVZh8LHoF6TOJM2rYsXfHbC1NfpOPtfksRq1CwU
KE3XfcYjciRkYTyu3+7ASEh1rnW70O6kbXZxkvFEIa5zf3V2mBQpNF39I/ahBNma+BlJniCADDP4
4sW/QY+R2Z0hiLP8kkOM6zSb52jnTtXbLMhv6FHFuJ1F/EyJRrFQv5n1OEPxgJWSLHXqP8vjHvd1
Z1fhgN0sfsmAhe3nRu/L994tr5YYds6QYecnbCbNMYSWthWFg3hePC9wGrM/O3WxJ+GFqRfoDZxb
SPB6OnVDjgUOCuNHj+buLQfwCSclArMUa9ZjOnP+pIDbBrt/6bPircH3GbA3eKrzRUODhPB4wgbH
PIaJLeVF4rjx3s7eTXcudp6T/3InJCUpEz1mDC+6B0GPc0sPDJdjUypt2xKVQFygUPwZjBUqNvEU
W3B4aqM4KDP9ssv7nwr1Zp81ML5spHC9mb0OZjHfw0xWw3SOOjGBQXezYPCbV7XYBedZWQSaI9ET
IiTACL/KjwjppY1aX5HfdVq/iRzT1JL19/HAlN7Nl33eDI9TMwqM0cMQoCMCbKaBobNbwsPq3SzX
A0zLi8Cr+p/IJ5PYQdBzbD1SkdKWExIpWUAy/Tuon7NeuBePH+ZmIgEmiDP3vTcNouzq+aR79l5M
315l2WdURp/NYvX70q8aWKLmbSyxZY9AVDZaS10/KPlgzIrqb/5a+bjM1PniBoaSk2dSWw/dzqWG
304JbuSxjlRQOT4xm70GgkafPgEGrhuP+WPUHQdG3aBtGavtuDfnbWZQX2F3CQGFD/fzcK101YVm
RIAiLowv0TUvevGZOlO7NaGwc+LNSBhW9qFgLyUrNHYZkoEKQH8K3yBdN3gM4tKzcKNijyMHpXxj
wnjhS83sqlwX6E7om/Ux9o1PTXT5qdW95b50Sv1+MJNrJcSLp3sk4RZj+TjZy1Mv7YIVmG6h2hxP
slXaUfh4E3Cx3wnfbpkEo9ABLAohQranRjGxnSLzrk/Gx1zP9ma5aO/6/+PqvJbjVoIt+0UVAVcw
r+29o+cLgqQkeI+C+/q7wDMTd2Ie1MEmKYnsBqqyMvdeO2zvRRpuJzmVK5P81fXsdvJlWF0Ae54g
9faMLL0P17dDDH/Qz0CzqE0NIUyDA0dn3NxklVR7g/4TfV2UxQRcrgZXKiZTXbUNtJwwiD6zrwOZ
54tIv+tEOaytYMSSXlZQ33ljsR02pykeL+iVCa4pgg0D66PGWPkYeoAHIi2mfp3eREXLTCPTlLcc
iZZv05f1h+mvQ1k+xOIpxAVNrhL1OrRL6UbmQZMxoh7HOedTL5Zk5njrRMpHOsTeskDsPCq6+R2I
4/3kNCWiuYmcPumCuZAEBrnWcB2c8TNV+nkwMCyqeHpreq86uYzyl30Q79vI+K4Bi5W1b+xsVxyL
ig6rGcP0w8L0JTVscqQoaEus3Q9FUxieyJoLHzlgfoLyGy1ZQMOjlfzAEGbe4qRXB58Oa3CsLSjF
yGij4WvcUH76axqE+8lMgCdfB0rig+5GhNiVHdBS172i4J97rpFJvBg9TslvGLOS9v5VFzE68Mqd
wxfCVTGl6pwPLUGeIXoXK5szordFOBYI7nOsfNYOF/5Zc3OIrxOxrL1zb1VJ1ZeYyUGr643eghAW
tXaMxozIWjry1JX+AfChs/Ij5urQDEzaXjQU5qQFmXlPsf85jEl7yHZZXe+1KHiuWu9hsiUtipaU
GZexB5FIu2oKUAuMJB6Y2bE02r2O/mqMx6uLv973m3GLJ6/ae4K+WZvIt4zm/yKxCzR3Ik12lTeP
Hdj7MletwbyYL7oBrrB38vAfDFbLVu+0LTNyLj332A+Ual2f/es9Am80aHwLsp9hh2WgwvK2gtAF
sUoX0SYnyGYdESi6GimtVpnFiS+kR1sKYBGqR5hMjtvPME0HNWbhrQiHhNsiJFFo3Dq8sn/dWn+4
tbWI/Kl56Ax9H8okRNi1DPPw+9Rkj4c6i1Rc+oUAIaQh9i5gx9YJ7tAy87Wb5djNmTT1bd+U+k3N
D/993nRupaNGorxc3C5WJxk6l+pEBN8uIPCZ1vAQPsnKC5+8VuA5tQFmVo4jd1RQob5wjKy4lAVH
H/I5vI2cnzqDRlxOR/ePBUgY3Gojq6qXnFm3zcvvQ+vQLHKtgLY3g6BTqV7y3qfsDcLmOkTRgFbQ
LB9o0EsLVJo5uMFR+O70ihXtqzBy//L7LEW818FivfdwDtrZbUKc5ZUN3LpE9Eqe3b5MWLeVvf39
YmRBJ4nl2cgtj6K2lk+tPRVPiqyZ+UlQsjVnVXJJ4miV4yt9mKavP7QyPVqBBLegh+neb4qBsIPG
2uboMxCryuFWP2U109A+GhdQEqmsxzD/oA3+TDqcs1Kl722UYG7JtBWSMMv/nn2f9vavyx25WryZ
5EjyQlUOx2aeaf4+JP3IdLMq5T5uSAmfHZlaT+bPOD/8Pv19yJR11pyJkZem6A0SWm9n0jt4LV7m
xa95DCgPY2jH/yn7sb4bH7Ytk7vyvfouXUhncY/ty/gYiYGbAG2W6PnfIbUJ1qtKHfowid4jjcrR
bUkFp2t1G6kc1/zezcaGq3mUJvNCMyy/+9xKLhXOjpdGr7/V/MwZJw8Cqtctrann1OyErxlzhWNH
XAdycte+o9eev/L7UDWNdUxT9YY694+Giu2ZdEAomK5tvlZplK9aRn+3tOybrd1oL34AobNzkdth
ACs2Fk2BuWnxWkA0XzSY6JbD0AGMJgZkmrxrTkPhSvfAulpXRy+8K2a5ds0hCD5vpZlHTFPm0Q5r
E+eb+uOGJi1kSePCMarnaAyLi+7UxaUhXDr3lHfM6n3bBDNjGeqaw3D08fvQJAVMo5IetZa2j6Hx
cfUAN8/8VmKNEtYHcVQ4AcdPTIJiAyHr/3w6ob5zUIxJod1rPTVu0UgzivTvfNmhiF5NHvcU+qx2
aVYWFwxGDCCYTv3iFmTYikS2r2USIl5IkMtMCdhEJzhVeZa8e/7BxaC114oqfY3LvN53GGceQKqO
mAQJbMsEAxVnKPep3W8qT8YPwsidTajMgRFhSfXIkJQ9ASkNmlAyLsLmTSca9x992rrHwNRrGVuA
7nTHuSxYYB6aaBPZ/TWpbGJMCuLhrKZZ9HouUBJwp1FvySeaJ6mlK5h5WXktymFG1+lHgRyoWvx+
+PtgJhZm9DHF9ACbeTv4b4LQ+idO+eGLMbjYvDX/WhR6vsnavlunLu7lHjDZ3sqvYdj/sSrC21zA
L2unabNDWbQ/msasJ2moDsEMmMZpVM+ZZ6vZo0Ip77TVxqiL8WD1Mj4ZQ7vNHOvWsKPeksE2t/x7
zc5SvXpCGbgQpGellhecfx+SMQ//+ygv+j+Fhu3Abkhed5Iq+sabha6UtfWRmbF+6IgHoTg3gxuZ
vNRJ/heRVs4fzYNVr9PWebKRJW5tXeu2OGLj3e86bDhudghwjS1qLbU2MOGwsETBJag7+cDtGdxQ
8P8dEK9c+rD11oEHexYB39FpWKE1r7M5TzhbKtVsC0mMBvjQoXgtNH/7uzj086owzalEjN43hC1t
pEaDHXdGfXckKemQfRpCUOn45HH9CmkdEZNHQV8UUfTua2G0qcKq3wq7i+BfuR8yLUgUaYBGyXIk
8Dgrm6M5fxRW0cbHE3ALOO4zqy4/HCdst8jtrY3noD1sRigiicscUbW9hl7RzB6/D6ZjvQnUscff
Z/iIuJ0DsM8sff99Ay6GaeuKn8Y3maSya19Eue1bp7lafkoecESwsp9Yf8sqP4is+MnKUDG2jqKX
NgTrObrdoxbBsDD4K0eBBX9F0OlAdUBjqC8181uDYY+WSf8jAwT0JEggYq+s4WYl5XTpRiYzmld8
ypAgQwLzunUVW/9Sw0tXwNDApgOJJg2pTal0ndpe4gULz3Xp02FnaLdp2N/p5ZqXUuu0cz4/GAm9
qsXvc6vPww0WPfO/p16m8g1zTYiqMyOlmwADuRzSDp2cTVdO+cCUFqPBqfytMDndAqFGsTNTOwac
GE8GQmgYjR7jt9mU3I3k8v1+S6ec9BTZqFS4HAr7jd7pW+EazTeJ7c+FfowZApxtU4VPplXpO9MR
6ZIQCHuGJTPKl3R1flc5NBPoKWpodeiYy/BhtHm6M5HT7KLam3ENJgCn5taTDwJBW/QtbZO+Of33
YT90G7h1Jp7IEP2ZSvTXzBn13RSChAOrJ5a6D9I0z9AUA3nSX1PhstKybiYmJVauJVuvcR4MJmJc
YMwO84x2aeNBlJwZXGQPg6fqDPtppE1zQf139vy63LJeW8tfrKYEUNdr7Ahd2+/STgL/KkS4NrUP
WLrqcmu5MS42e87KLetvYHViS2YnkETXVaewxzMnJVkMIUccxxteTa/Kd0mKwVo30hcEIaIXt1iM
5CnnI6CvAaphxoFzbebYtD1uv5tS+qtoJP3dlgn26CgkMk1YHTJG+r1OSVz0xl8LT/A6tE3tiBpe
A1+GXkK3sksnhgyuOZVJQtoESCxC2IStbwtC5k6/D4bIj10YDduYJYbhjk8SUxe/6ynJvjlaOLq3
9P2pH/VjXtJY15hVitAiVEknk1jr/tY4a7ZTH11j+G37VMoraE+mz4Y4lp3mLshaJMZMQ51uQCQh
zIxUDa0/U68OW9Pu1zHa5HPiWLx1rHMm6tyeDJaXOmkhjrr6RxpIONoalNGIMa8zoEXso9Zf46wu
z3gEoD8OIL5ID2guVdeXjHXG5Dns51ZaqstLrtDZCjG85bRGvnPL+O+D+TOioAkaBVg1MPbpmwkN
4A51l/dM0sFDYT9DrI5Wsp36FDgKzjynA47eZIbx4tn8DlXiPyGS3xDgJ8vyvYxy/dhwml7aZTm+
D5a277CLhqiQJkydbn+uY+dNBbQGOAUMZ+rbAfJ8rRYx+Uv7TJ9v4jYlS14f2CH1gyUb8Uga59XC
NsYJ0nkybTCLKmYWkelVecOm99HE9D4h/z+3ttFeyxYfHFfh0+8DbpV7nwjrCK/JRV8YIMj+/4rH
3wry93NIJh0EB3+rTi/vuDlxI0ZJ9pPA7baTKNm0dd9uzIFzqy0jInhRFns6rzKbiH+KWt0xN6EB
dOIXJ9exXFwSrf029IK3dUYW/D74I3P20SNFozP76zDW9ia2OAR5YyVvAgLP2iuMo6474bEeHdIv
bNjsOX095ktZuxvnJUsXOUxVcyExMJBY2p561XEOYY52CYNQP3todHy4MZ/x1OzCmreFUHi32aVN
Pq4iBOifla7v7TTxXrImnva5ir5zWZyNmF1Y6zr9ariC4XVIAyNuxwseWDjNw8T4Kze0dWormO0u
QG7Eu8H+t7IsRThcY1gC3Gw9/7GiB2ijj78BeWgvbt+QdK1TCWbIjvatRqvVUGPLQQiTDykjlGAz
DCnh+uv00NplJGMSfKEV57auiLyoqo1mVePh9xn8/oOnpcl5rJ5o0Tg38oT8u3DEE+lt30bkEQmt
TwwSZazf6iwM1l6i7FU1P/39nNexZfTdbEoeZ95WWlb6UcUtH3Jc+SqNMSf4wkFZMD8UEPoPPT9B
GLrVqWmvIqwo7lBjHEfV6qiepI6W1R2OXskAtoKdtXJ9Ze7RDHHtlz4ZaKUa8zdeHubhxfgZxaHk
Lk3zvd/1DENthsk92VUr/ieJCLZ1nmO7PxV09D45+BjoKTp6KzB/F4C/SODTEtDkbhuGZwcCWdb0
0Ude467Q9ByxJmzJVu/dXW3YzVOpGdyxiTJWskQgJAo3O0WldRjw3DGTdE/tZCcO0Hcz3ETNgJkm
77Pr1Bx9nJOvZoW1O+3Gz8bE3BWU9rgP5WDd7dJ7ibCtQh6YPMzMyr68ZZ6HaALE5riYpN2f6Rlf
xjbCrq7sPt0lvvMXRSL5gGZgHDG0vSNEQrKRdmRRdBnH1S6i+dVMGtRAv9o3akYKuilOVt007E0m
L54Kpr/kAzH9HoLowqvSMh6vtB0W2FvuWMFZr/x8M/l6vi7QZcwgROdY4TChVeNNdP958c2Wab03
muqaMJG6Ol38sHqlvorSv+hjUn5KnbByHGjWYyC2C7jwOJ5yn9aE70pjG4wIWMK21LYB3BJSNDx1
/f0IOk93DclbwYbWH4qKdqdjQ4es53WvmYz+lNXvfpRYl4oW4E7a3T8STKz/egG/n+96DdRnOLOl
x7xiJoecSSuYS3MNAdBA5ZM3GPX+75dASnprDWQKznbHIPuXTNZ5mRHzCvP7kRmZ3RYSw2tTBuPx
fx+mrvx/nzYJKNBOQe/571si1FHkucKennsVvz/a709qz2OSMERs8/sFFVEM6voYH/vKP1bF1H3q
JutUgsGKYU8SbQN7Co9+3Y4nZdeM+HHzoIAa71PqD/dsqlbg68MrjOUyWk5fRdVW98Dg64MpeSmh
/v9+owx7ki5wJG2kYyQHFwjd0gxvFYP6UzE/RLmDKO5/n2coAD07vQrM8F+6Czfererm3np0N4eu
KVHmosCawmkNju+PplvPYYT9tmMb3URGv3ct6wOdDGZ9C22Kq2kQ7C2s8Wa84XJmlfYkCVNGFG1o
HuwJm36Kh7sMgrsywu65EcNnxIiirX1UgtUmYEM7O9J7Z9wutiGw7dKxzp4dB1ugRu7SMlaKcfWy
tIiGyNJBfx6NDt8bA+Qqs1DGDam96cvixPlmLsVijmVJPu31nlfetYrPPh/gRnHu2AVti6DcrsGN
B+134af9I4+VXOJt2WtG6q6BhCOoRrkT4eMR6qgVVIueixiaLDH/ZMIVO3nkCHSIySH/8QwhFXkV
zqvvIDWBHyJXfUTh2vfglOvgVjZYxUsdfL1B3y+s1HQsMdZlWrRRFaJKbZg5/k7YrK3SvRKLAESm
EAuSJN5cyTiQ1IHEiOsDbbZ/psZA20rbYQHk+bXMUp01f1iNrUJD6bTJygwGkOFo/jlS2JvWGjwM
OI65AqG0bOnHLTG+GssULQ55t2JAig6svhEMtOP0kIZRQQsMM1eYFzelZ8ewoUuZGVmzLo1qlwdE
s6rmluGSFrF3DeCARjiE71qTnVuvO7uycpadTc+KLQw/hCBvkuYDIAG0SsqHko5jH1k6aUIoG1/U
PEKxGmRABnXUqkn78hRP8sD0dFoECATnw/pSq8b+mYPjjZigae6e0VHX+ierYI5S6xFmHuFp7W6g
+giGk4xRMWFBdY/RxI4lBa20Om3XU20h71OpeU6it7rIXquJbDdKTmNZgZ1vIu1ETGjwqCoGuznT
G9pJR/rQV+XjFyh0tz+4Gdt51xfQHUdrzdI9X53mwg/bbuXbLRHYfqetiQf4W8mtLZGSDU1rnoos
309Vzkgb3tXa0cpbkyGJFkF79pv6p2iiL3LPYJsFfb6TobQ4gAcuguUhWja1/T3EEWaFriYufOxr
/GcxAVvRBgVwxcEm+wkm76hKEppxLXIaDUgDMENkAVnC1TgZ7s51/9nd+JcNnpaBIf+WXwRevw90
yfBC0Xuv59BWrY9WiY+MCvMru5E1YdaqYo7ENj+l9hEE0DNwCtwUAxO089kn6E8ykCHeD/pEkR/U
xKMhMNojWFmLSv2plFbeGZ7yD47jEeXHkjLJxQxAFkJVTc1hvoJyER9EVTt7laLezDt5rLn9UdsG
EtxCP2YEE7kh3m3FuESvIGkmRNdEJqKQ2an84vbGfUi0HDB/9UHeb7w0daAjVuurFRrdguToTW64
7gV2IrNHZePpMjyiBrUfr6WlwWiY8xWkc4Dx3Q7rfTYz/deq1i8hb+RaZMTJuEBFcFvAU1Cy+SLM
b07FQVFfTW81WP8mm72Prx2w6B06Q3LV+9Jaeyp/kr1s9lkcXOBZQ1TpymHVWIzIHfIsJvqpqzK1
WBe7J93wTUKk7FXhD+9Wq45el237uth3DcFCeZvpaEC6OZwZY6qPhiD2UH9pbj/CIxDiHuytNsy2
kSAwu+qGCVha+M/HLnVAMpWvVINh2O2JZAs1c59oyDs4tK1p0JmboCdST7XYelPzGS64YD5qb4yi
RkETGmptDx3mV41DfkTMjOWdu05s7QE6vkaUAY0h/1aVuj+7fiSyNyYmnFYvo/ssSOu8PEHawLHu
NTj/vNexJ4klyPF6uYQx2J769DSOZ413tGyr3QUNBuCCGTh3Npt4JMAxe/ayTIPpoAfhPu2RFug6
3InBofwAna0BDAhRKI0ovKUnj67ffyGaSVDvWvfSLJdBH3jMmlpcCAYzO1wlAL9b9wpxn0iIrOHk
ii1AIb8aB3jGLGjxLjXIXGMYTr4HsqS1xLdMNInLMsaKQXVpRyBrMy4IhzMJN8mIf2AM2mPbyvMI
xPVsqI5EU30dGOq180z6gYLf1irBRFTFxU96a6U7ctgYObF3ZhbheJxb+l3BbChtTJzePZNcO205
ITO4W7Jc4PGgnkBbiVdOoVCyg+QQdmV1Ynj33o7dccx9sRFt+eUyi6ly1rp5T1wltLgFblPm2DW5
W2XP4fkjS+J7EuJDU5MLKnr6bonUWmSlW5Btpb79HuV1NuZHpubbsW+eTDc6WCLIVp20qs3YHnCa
oigd6TzDCPGOXq2IYXPeizEEJdo9l00FCD2RKIlShzFRW97dGX8+CaZRXVb+S/10HcfCXydkHLHQ
rSox4jasMVrQEtoRJIM3TU7UdOM8HOGYU0TOte0dYuW7Stu4yayjiG2gDoau3yTy2IWFUWWKeoam
8bBxpIGLwSKsviBazWBZ5nAv2JVwegYBh4GcEKzKT4969Gc0UeIIHB1dLtyH7oBp97F9FJPGM/uW
sfKuol43jx4UYyQimPrxZW5GOSKEo2DOPc44NaJWAtcA56OoR55fm+vSDt4IN3XZyF4iQVU60Dvj
NvGHfR7wplCONQPT0iIUn3VKOUkOIfdxYv6NSIRIL2U4+Of4SKlLcFUYIv6Gesv292iqmhNthGci
k2vgYYjAYLVqNGQYBMwBam5VIQgOibbVq31S9AH3ImlFbgrCR/Rvhazqt8bIn1NlPYVKMM7uAPzm
wsQzGlzDTJ/YycajylEwy5gZuju259zKyjP1qMTH6DV7cktwDcktWt15WPpt9jElB4QdwB3Kp+Qv
vkttKu+VjkGPlB+YH0HECCCnkZnm2bqbz8em38JXsN11q6OPl8bw7UX6I2nbS0f+2j4wh88a1rFK
PII7QpLInwywaDdn8FA92LCMOJOy8+j3Cbn5yqnkXSTGYsgmyVgWREV0MsopOVQB11RDnMwMdofn
L2dHPfbKUGk32Cy78qu1a3FlM8Z9KWEBhBMheDrHgrK2t6jOUb7dQLoaK2TLrBT+a9mS6FQ51gFO
dLXM9OaHW+lPl7wnbluvUwHgOOgBKMC8vqSIOLHKgfInbHj0GhzABs1eguuZWifryXPSlY62mfgB
pXEXDhLXGgm3vffPyMVb1uD9ry3yeAbLn7FPjIM6SYsWr6NH+IbCTtM0p0hFalXbqsMs1/3rWA2O
KVqm0uwACGhM3/sAPbsgNHRU5qFoje2Ua0+9ZJmyfd+dYUDOOsIUj5+fes10Cemq9aWZICtDmW1u
BcI8zx5QJEMYQ5GWb0iSsY6lFX/pgu0TbM9ESsRkae+tAeYitq5+HL7iiI43cobzaFazCptkx9KP
kMxmKGRhVhMSo9e4sTIPnGThHmhiEkPBoclKiYSORnLfAxEeRo99tcUYQZDA9FNOLtKLmglz5Bpf
yAX1RZerqzaGDgYsEII2BPC0X7sxs0ihoQ0eukefcmfa2agvqI5c2AURKQ+SJL3nkuIYUWD41aUS
KXPcvfZ+usuzYtiTxv3pNu2yhuYbMNJZcrwiN6JFc+5n1h7pTwaHHzgeMvGPUn1AipyNk/zOzuTT
EemMY97AJ6pJgpICcSfYtIl1uDC3WTf5+y6antC/ILqLvPfYFf/afCo2MalkloJ67ccIPsrY/Rjt
hCNX9rB9cqqJYML8laT72kyvndf8o7n7QkgwVKzJ9zfVsS4LcaqID1Bp+QEse9fJaed1HvwOqfRl
VlJ5aMOjK6d202TFIY2yOaEm2sKS1jdYAMjugDe0SNADOaH9FaEyXKV+SOOje1ETeNIyMGs0CfQ2
VBDK04SINShrLDA1KaXI0r5SEwNnj92/h4FSEgxYvkzI8vMRYeIoDm6+F5Wrby2nMPCJFG+jo98r
PCMd2spjOyXvsPd0Th4MMr1xqhdGJXkr9QKPHN45uvTTyvicIPexFyJKdhPeo9A9N11+rYSNlcUu
X6hhNr4gfDR1XG5b3rl1PrxAzupnXt8XOgHjYUXddyBw8JL/UVukipOa+lbs086uASb4zUqba2JD
lubdyd0Pt8lQJjbXKGtp32etvy2Ewwwj1T7t4Y9GXznW7bdYx/5qeu53XZQrsLu/bKvnviLZgXvj
2dX7do/bkOFBjyVssudboSEejSOqyMy9q41PABQWwG5vPnvtMp5Vh31LkrMdPEkcxMi5AAnqCSJq
TiolkcbE/5Jy2Ju93BQUzakD9cQK0LnWXb1VKTfgNOJ3QHqKpzDGSdJiXOqCEOl26/zTJ/cwqvRJ
lSQFu428KNQFOl1FLNABmDgg34B37JN95PXaKKZNi5hNDgQGp0MhqfE9lL4G8X8E5FibTucQo5Ki
IriY8HK9fBIuDjvsZUzfUfTV9Gap3DT4BDoSJsOEWlJESLDoHdpx16/cDMk/ht/MgzoifKys/XDE
urLi3f+IPPgzg4q/hCKaJoAu6GBIY7DwwlBw7WQc6LoIBXU5fXPCJUPEn/j7dXqwafSqFbnu/pKI
NE3gvpXRV9/iO0miQ9jUn23FecURDaLUNPmB8OMuSohzZRVevPbEzb0lDujDUDi3mKLeIjf98oiV
J0UatayaNlONyJ1ZxTdJ8ocgUafGIsRkaLozFAxqZKN6moS1tkSBdlzv3gLcKAuymP9F07BLQtYm
1+BiwWfs2pgCnfKt96yzb1Cwh7rFQjmcVGcFG6sn489MfpwwWnflaRJPWk2ryDByinpE5UPyKHvv
lJr+YeqAdUpVPDfSec0axD4T8b1MJdGBpe2LDRAho50U/dAeJ7tlNKA+ieK1HDjWVNaLUC2ew4J2
iaH1W93riCqeui3oEEZGZGojgFm0A/MPApcf4Tj2K/aHA7zwdWXtPeqkgHd3pSFi2I3t9Kpndb7R
2Cfx7pnZfWRex52/LqsuW4zzAgIZhlizwFqYNTlXOYqETYmzHqYdDDaNSEp0qi8ixPlJC23htaS/
VazYJwXW0szhGjoaVdpY0ZnMZk9YirXzbIm2XVDa1ss2KGk8O+Vt8NCiVpX6KkPxRleg2vgFkY1y
MP/YzjOKfYADincJ44W+nleLHPYY6PCAEFi8c7ONag5DDa1mRzv1ip7oz6y3CSBKbHJTgsYTSByd
LlhTbxBOnGFkJNHydVLqGX0HwDQnf3b07JSG/jWo2I8c7dsM/zkE461UTfM8zMJLwhgYCMk70+t+
mcWX3lAnOBYvpiYWUz/YS8PhdsJwNPdnvB9RY+KMa/xuNe5iuLUGA0oX+hwzOUe3uez16G7iAaK3
0G/dUfu27PZ5wO0wcTaJ6RkLq3iEAeyUJAxR7eYQNrQ6+3ZF45HBJg1WQv1bEJK6TJg4r+TIb+r1
1h/aMISBmriI/LheqIyDI5HUxG7O6Wt+0bPfUIHm4hHmbIJodIq1yXFgoesTKO8IM2K3zFoRoRH2
3w0Nh0JQY5gpHbn2kVtfqRsPad6du8raiYzUi9Tbuw6987L/yGrtaiCTXCGXvICzuJkEZdJZerY8
nHERHBGOy/m6lB1WR1tQG+pwAA2X9PEOdMiysRlSkilMAqlpbP4YsBjXrgkVpkpRLqtRVlvKTGNC
fuLo9SWyQYqRGbUbU6p3akjy8/zSW+rj54yYMW160/aAkpHi8XkK8j8YVWiOxh3ms1SnwGG+3wLo
smB9UYylf+Ukv/S0feZQB4uhJ6vWMU5+3WAwFjh5bA5/eHVrCCFc9YI27SLLuM00cEtj48tLyqGo
YH4BYK3UTV59R9Azc7ZOsvbwdtxSTfyb8kcCwXLbW4iL3T6in9pyyitFfI+REIxuS5PA7haVHK0V
UU03p8x/GBaUK9mFTwHyxQAwOYtQtG4nMgo9NzD3DZyVuHHeapV8luj3Rgaaq8wxzvrIsFmhsunP
EZbdvgckBF/JW9cF6BsXmZI2oAeOsGODmIMIOZY+FU/43HjSWmo5N2LROVQz9sMwZLiuFZSG0I1e
Iz8nkrogCsyL4INqvUM3sbpGnt8tzCAb18nEBZkS50H67bYYAZDklfhhAlryz+9EKHe514bnSma8
JT77ceSTWub6TGzGdGn1/nqYuOcoGPaTFzBPEi4zw0S9aWR6nVBTgbCieoE0qM+8HzkY1qJiVF47
4majPDggs57RlA2ruIq8pem9RnSk1uBMyJueeT2V9xHWyG45ONDKHuRfVPzTwmF3XXG3b1AYLbVJ
KzeiLJulPdHsnDyM5R3TJIATOt9ae1+WhjoiKm6w1yvM4iimgdtCtMS+t2aNh5eD6DT1swgOGns9
PqydoXe7ChfSMnF8TNbaiYjTRw40YRHY3jZEU8GP7fRoisxujiNY5NAZIEhQNCP2YemzXessm/4t
MynkVYbmHTMIpuyEXsAY0dqqXO8PoiewMFV95DSaH0iSf6bxV9ITNU6gdz+IMWO8Xe9L4uluRS0O
vX6uuHfSxpXLdtJg2823a6O84aApcy11xX6jwtdAO/hW+9IPXP01aeNcvZfQyF5lCCatbZwaObIG
uzKJ3DMen25BuDtr4mp4Ldpeg0M7bqQ9vQeWQWeBaMJOyYejB2j7SL/oMlCgrtYdJqEdhVtfctHJ
hacxP45HjlwaXeqox5IxUmKPWJsJ6Alvma19+x1naparA7cAWlBLnXVVPAzNKE5ZF+w4m5N3OLlX
vYq/pFkxGRPtjMW5Y08o55+2pdF5SJAqrFsv0LhYHULo7fQC/zjE3Cy+65zaxnPXiJE8NtxoMdQ6
YCxYpnJ86R233eNH8FGpLWNoMKvGoMhTacBCbcfWSip5tnEXANcs6CPbz/WLiPPZz+MOwKuzk6ZQ
AgnVcakFw7r2JNPdAeR54AA+yZJ0F6ftZv5TN8klrlzjTEy8SaR2gvYYmQrmduOOOMxF6D58EpMg
mT9uQICt89AaKCW5tw3JoHIOvKdlwnqayHTdtzUtFwG5q2o4nPjJhrPbFj3tTU7iXx4X68IA6clm
E+O/c+YhQnjM3I82F9G+bkB+gfJZGCKADuqgsDdD74waPmSwzDtNS3Rj2PgkNJuoaC3TeOUI871P
VhcuNdedqGDxc5chzQgnqDh0K/TsGCrMTUe+kj+1lxGflMy1ErRY81bAll/70SwtEoe2dY7GQMhb
zS+paVgQYl1Mh6ox0ZcaW9dpg7vrclysIkqsmL3+y5LmdQgUh9zuDo663oemexRz1QsYfdr8D2Nn
1tu4km3pv1I476xLMoLTxa16kERJ1mDJs9MvhEfODM7Tr++PWdXdNQDVDRwYJ9OyUpbIiB17r/Wt
Hos5qfPD1RvjzJ8buceL1N3GXFpJRWedUEC/D/XoxpDGzzQjrzEsgt81vWVXLU+h3tIksqEJe3Qa
zHadqvDLbuwABh7IFMn9vlFt/YEchOZcwgBrPkrpWocOK7UbFlfDEy8LUJqAJ2mw6wjpjOv2NiJi
am3xZTe3xr5v0ufGDfVXKsAQD0ZwrW2zu+UYP5wKj8o8q9Nnhrr6OSWN++AtACE5PAirfM8H7J9j
/QWpxkIa0FxgCDPt0MFexmEUnmT3amaGdpJRdQYYbe+SJmKqUJYs3mbq6ylLsDfhwnBmLGNpjHQm
gbs+vaqe4U3UEM+UoOzdGCVT9kKoc3Gvty0JxGm/aZnpcLIFO4RqdiaB11S+TlAX68o6CgneaUag
DFA8jyqrv0XRF9hKhmhhKeGYhOjnu7r3GMM6aSpSRSOp1XvdxTmBqsT3Biq7XsqHMpa7WDrethrj
nUfbsZyUdckgdTxwbwGObV5rDSVzRsPU8E2Ukp76Hln2TZ3WhWUYTAIHzged1iGMLEbW14AxchVa
S+wwp/Y8+Ei76rnsvbPoP5xSv20wO4dTlb/aoNs4jg2cX6XqmXNX87sI6SzIeAtSaVqbbT/SDukP
JgzhY2o9R62dHMj+s9cV2JV1i79sTOiIgHfNcIgC8phgRE1YY1paTW5p+DGptOPEMqJPobMxoujO
SpIHMOT2rrYReo4YIrKWhqYT4q2u6vrFHshg5O2k7kzLo1Yt2tby2CSRfBhCuAiLs0bqiU/I2Y9G
LWdzqPPN+dQwHdop07mo2rsdQhrCRj+JY9zL+QagCf1h0DZQF0ijZQ15HFtJ/dmmyW64eLMobnql
fg2Z7hvGYN5iYSYZ+Tfq0qK268GzYFTasFyBgsXTtCsbnCVhXl1Tr1PPUCrfwo0hAGdyDEIAS5M5
LGd2hu4pcjxshlxRnLM/7BDuVLscriOWysggTcc2o7MB4HzdOsPaPJCHxeFiAhFmY+JomfGjwosv
sUXhYNVGuGbz/k5t5y2okmtqqGI7MYyAo1o9GnTeEDlka7gHN6HOjI0agGOPMMG7eL5GxU5fZjww
ILHrRydYoAITNgUIANBlGiT508ZqJ4lrHbCFZqbbUdaPdvbtVoO80FfrkFnGc8Y+iADwPOjuFeHs
yRJxtW2Kr1InV7bpFikNS0lOmYeRj9XMUoppSlbSBw6uydC+jaHxVFg2LUiOvlnqnDT8aCFA06ph
XjqGtKqph0BEMqNgbdxYzRuSFRziqPE3w9B/dcB8fDPPnhHajmB/uL3MPn2aSYGCkrcOMlyeY5nt
KzX0eFmpmMMp27dddklsV/frcpFaISsB8dylLCii4R2K0a1QHZdbvUhuBvBSudUEuGPsx3LoNsz3
3ziIfIYdJezc2O1WN6dd3VSgb0Z4E4K5hdNatyOx2at5fJGLvrGpvM/AVt9yEVs4EnptTQ9Erwmu
HkvYFNQ/P2quH/q5wJhOe6XM4E/Dw4khBP6g08cq2LnzymB3dHRtq5g42lJeiUxTehXvLEmJ7pZv
OdqqNSSnkpuG8Oh3dPKfSFa39QSKVOeX1WvDXZnFgEZScx9HafzKe+3LqOQh9qz23I+7ogzvHWfc
8+gLscTOpiAZma5DPProdM8l/HeuGkuDG8HgIjS0R5Az3nrWxq1bY1IZerLcSn2LReeEBgWjMwMu
NO45rTCIzD1KBNEWP/mwtH1apAKu+Al68dXrTzW8uZ7hx9auQXtHjSc3xYDZu9aMLy9FQKu7aPMr
MRPSPOvDTYIYwPtO8nt8CW+pyBraO0c1MKR1synZVxgF6SKBAhs5HEhqvFG3z4Bve8SuVT0fIFno
jHnI4SjS1yCzaTWxZBNIbf+MGhJekQ/pGkn7oxPrr5LRC4IHeSEVmM2bKXkSgTLFlhKRHzGNO5Aw
K0W0LdrISKTrqvxRzh4udrw16vSTvEZGylWHlGJ2at9rrYoBIAdsF4o+zfFoPTUCKHrKGbgDFKLZ
En1FMT3pqX7s0TDPNOZ3kYclzQTKEiLvRlQXfzH0OmIPxSKv6dp60NzPinyqJbX50IYtf0OpCfbl
wYDTUY7Qh+puaelKZ5vkBD/r0Uttu/fEQ2znyY1uzLa8FChMeh63dgKmpCHAAltV3IFJ9Ma+P3IR
zshDOKNDAxxYDBLAaK73DES4OQURK7hRG8E28OTVqCgyzLo/mh4hDG5cXWasItt4QAjnYa23NfKx
+4jll0QakTnvunWHqvWQO+PLFCPnU1gvVjGjFebmVQ0iG+3HLnKqDfG4QAdtqBTIqYFRppD+lkFY
5yzeONISScg+Yjlui+SH5bRnHOxbLddA0g1iFxFnnBcxcK0m42AvcD930byxBsjVAQchaPyLDq7/
aADXFjhk2MaDt7TAY+GgETZJGDr04Ybjv+e3LS/R7rHCBOIn00OyAKrpmchorlSk4wCGnjxjxN+q
SGnGx8YTutO+Jf3cySgbexQn40CKuR0ytEXRvQmxpZymMds73b40PDLDOUM1ZQpeKe10n5NeiBzC
+IWGFAth3LabNCPUKiKK56gCebVRCsUDrqBWiK+gpMOFn/csjEDbDzP+M+Hk+saZiuGONlZbq6OL
htBOzK+UOW4Xhnu6NuPKoQN5MwnIhcx3Dl5oWGvhRBbnAsXvZDwESXbblShmS157YUyIiTrxJmR1
N3WD6Rd4Sq8zsX8wM26iQsyHbLZ0X05Q53Bft4b+WAZhR7keDdtprN6rsMn3MfJCu+I6p6z+EAE5
Bfqi1W+KCyPb6jDH6t0DZIw7vdi5kfeNbf51BneaJOJz0sW0dyZYSgbXwdCnLiOAeWPY011t9qDD
aBGoykqPjZXfBLeNnrl35jAfh9oKzxbWLh+ja7apy6w7lqV1Dx+6uZcL5GdyarbDuadNPtjLkRlx
AUXnSVkerB9Dyq1rFKavG3pxrBVZaxrGwaJgJcF7kO+UJa3dSJlS5tp6DtGwzODgtmW0eOUpnnZj
hePbc4d5MzS9tSlNzeM83Rwts3B2PS5mX+NyXwltqZjkYUHaketgHgH5ApvA7LhuYzT5rV7ugOp7
K4THxe3Q4ANsDrxv3lrTTL5PL2xNUYfEXvT7PLceWPWZwDPjsGSt3xSol1eubUDPA+eVBsypVBEf
KsERTEfwtZIwQLvIfKt5kX6v08TVjNg4Gho6K3NOrdsSLXMQl/1mpm7kM7mN0iY42nH6nDTjIclT
Gk45SFjADkRrxI+Zy+BwTPIPSGbbse936ZTfx0jW3Ujbexm9iM4a1cWtoCt50XqwubVhTOGk9oZp
C2QNLPBID7uQ8F3s8afJ5Dmp4Wz3yAbroIh3QZDdDQqEnc59sDFi99sIy9MgIwGTOruxhHpX4MEJ
RccfpfCnrB3UD2ZrfDqBOYDMSmmHtNvYKB2k4b3pj50DvrEMf9y0eMhmpmT1MlQXlDrW6D17UfwR
WEThCAN1nTdyVxR6Qr5PF6N0Yb0hvgFgWcKnCXGdmThLY6oZGCg5q2joazAS7gksADbVJxYLhX5u
BEsbxTZIl1qnKW0T6oQD8zSE08MgY1xC0bsXotmd0xymZuRHBCbtHAp4guxsYuqT+9Y2EONPrn0Y
UlzjjTGedVUdISWizkGf2jEy/s8hYPLfIuKIaHQc1xZLECEhYEuo8z8EaNGV6bXfg/KCaurR4zqe
pDe/TyitV9jij4qko1s9sb0js6raN2b7nTKh30/c/HccQx7a0lCvrYZSKTVdhtKLzIrkm6OEL8Nu
ghlFa2nfa6XOXR4/WLWm34OltVmTa3UWugRIRZQIZv8CGWlO23hK5bUI6dcWCmIQ9JZnKxGKSQ7S
7BIB4yoqxguZ8MVa6Ua1Z6LVXErH/1s2bNxiigrNgnGVnNK7IUARV3mTcw7wRvr/+c0T/xbb5ujU
vA6Ib2FKW/xrQLTgwkaNo6Gdk5W9BOs4fqA679C4DOtB/YD71yHmzPVmKhskD6XwtgVSWgrM6VCn
IEoEAz20cOE21SJOYmTlrc0q3td1SmBGCNFIj+VNUhLOkYw0TUWDUG3dqbLcVACT7qyuwjBtjDsv
l/IoVEYI8OAwV81D79GdtA2aXveu6sZq6wLI/n/krxnev0V+OzRQdF2Y5hJkact/uXrQLIJoEUh1
SfPCUaNs46qC6Ji0WvRiMfamXxgy18uZyZdYZl7rLPoemhFxUMxxXc/iitZVwTFJA4zso6aeWJuK
6TYF3YILKMRV1VloU+kd/o6QnuGLoVQ9RETO7DHKN3eRzRezAf8mFYiRlHSbE5XFu6iLj6YeXoEy
L2DAxtyM9VDh3WWS05nJ0+AZaPpactzy1t54etPt5kkZj61m2NtFnuiHaNhXUrC5itJUD1kSPnBq
5/BHk+ckIh2gFEvfKnbK8ADbKuMMA4xfg6h4aw8rpyKkw1h+sBtgmZVJpt8g+l8SbDDxlGkD8w48
Td4COZqCVr/QT55vxt6iGFHFsK44Jy/RzD3TB8iBcxfSoy4p/nLX/ID7610sZK4emQjnIJoOOeEP
+8ogu9kSo4cSOHxTMvox+97dji60rCZDZBcuhPfCJL/8dyBrlsoU4nIP6kXTDGx3hnFb69RiNYQm
+CqLX2n/O76xEgBSJ4cIgqDrYoD/7nUMgPmAPFC3kcUAB5jrx0Qk2LS1FwZ9BAMHv4Fx+v1lLGzj
lHv6/ZQ50S9eHIjyjlVVDE9BU9qbIYMF9DtgvVJ9cFTtO5E8tyYKqD2hX/GOMY73DmyVknxCrlrW
yBHmZmuW3Jx+6Jj6Rwe6ZC0r5yyIab1lCoQe3mwuTMjdzRBZB+R01tEoZxTZdlNco95E49PJD0cN
DoU9s5hpGejRVv8S02js2l4fNz10sru5/oSYeuL6zAktKOazaYal71WIBcAJgnpTVXSX9/pLrOIU
tgt4o2gRLdRL6cx8D7olpMyza6N700cGmI2oH9O5WqCTZUMfEvo42JDql84SkibjbbV4oecJKXSq
EaJIy2VlRrr5ZDcw5yc015s5grloibm5gWhWXJseaHSJo3hTO4nOIbe3UO5jGAzkwGglHFL8AFW6
/b34/dfn+N/ht7r+Laa2+ev/8OdPVU41dVL7L3/866PK+e9/lp/5P4/555/46zn+rMEL/rT/8VG7
b3X7nn83//qgf3pm/vW/v7rNe/v+T39YUira6a77rqf776bL2t+vgt9jeeT/7zf/9P37WR6n8vsv
f3yqrmiXZwtjVfzx92/dfP3lD3PJEf6vf3z+v39z+QX+8sfDd/Edvmf/9hPf7037lz9Ilvgz5ifX
9YSpC7LUlmzr4ftv33L+bAmcE67rOp5Y6EJ//Iltqo3+8odh/5lwXHtJ6vRAteiCXbxR3e9vmX8W
umPSkHJxXhmswn/879f2T5/h//1M/1R0+ZU83bbhif85u5muKGu4JRxkepajI/39l9TWxiC+jorg
zjJUeUun8mmsSJ+sB9Rrg20aIIIHBumD3LeyDPZAznDLG4QUkidkcJLDom9l55xWjWA/CvQefUQD
BOMf3tG/v+p/fJXEWfFe/EO6LK8Tte2y6zq8HY4hveX7/1C2aAz8SLuKTtGoATxvrm0Qj4QcJr9m
bdLOXZV8eBmzco+0xDLUXP5nGfpwLzx0DhMqCszFLSoeja6291GbfSEWD7dVZj7VMn+KUYYwMmZ1
Z/oPlMplU0ZVX2dXkF7W2vMm9yAjGn6jlbwmkIKyJG0eMWownY73U9oY/hA3yFVznEBhunSLSSWi
syn0DGnkXEifhhfSgSevH6iIzfqiCNzcAS6Chcpt3g5Fs2ts5jR4jY7s/3vBGnWIJU4ycyattc/0
fj8ELrDxaziI9qi76oZZC6+GFAepM7Upztgp7/FpIykOZXyTgAZkuoZr3u7Kr98EWrg59coNCT9t
lU1T353vyFW8I0+k2BfF8JWR5ncSWHf82ML8RFAwR5aYIr2z87MxSr/TwGXjfMFDGdVvVPt382SF
u9aOd0LSc3EV7ceE9fVo6D919h4mzFUJVSP9MCXHsERTHGiMG3sT5ktgjpdoSPOd0+jj4fcXO1qg
A5qXwDDlBDV7JXmMXQ8O13Nu28h7TR0Gaq6GiLKIs3VOVIwJHijOO+L9tP44zNMI8JhJiQrt1xhW
33KRfFZa5+tDRF6FxK+Gb87WKSutEsy4W0KzkQx9cy4BzE5MG1T1VQUOoztzmyChr/G3kzvIqYps
gx9MKm8iU/sUmQNHr97gFI/vZOK6jz7sshCQTDrwpq5YD9l1caYjVar3cAV+xW33Y1j9dwiQzJuD
V1I9YaE7zq1Wax72ieJyo4/N3uac7XfJ9EFj6jQUmqSvLdH3W2+KGrmtCJpxp0UhabgnVO3dthm8
qzlDqAimXWvG9QHm0JOXoaZQ7l4PNC5thQQlSUDWY9/TbIR4BoaxtVNTsQ0AMdZzHdW3reoQQGFo
S01mtqEaVxLjXAR7bGEtRbkjANslH7YiD5L2l8wLgqPGbt9HJgGEXv3CTokGoMf07bEO1MXLiNjT
qgtOsGzWZs1xGMWPb0UhaXVZu2uWzJIZt8m6MnCmx4e2p38liM5eqdJDk9MRIqAND6wHaEUTuIup
gUS0e6kGj7Iund3dUqJIspThJ0SvqYnAb0LWPE8akInkVmrFbe0M32oa780Qw01pNMbBbu/Py0Vg
6Mh8yWxtUMtvsqn6AD+3IiRUw6sa1GsJnNE3RfUDsn5rU6VC+VzoYw4GrolIjFjBgOrorYbmwSuS
M4hEqo0g+15CMNMus8/C+dDbah8axtvo6R95O9HSmjJgRDgKKEYxL2kTMbGgsg5m9mHH01ajxFgr
dL7gk2/doL63nmJRaL4M2h+7C2FLly+mMb5YVfzYpj00YJviy/Fbjhhr4g7uCbkkEaGufDAfx8KC
zIus4YRT5am1sTJ0TfKrCtER4Tp+IfVsO9E1R/zHPRaMNYManiaF0+E247TqSt3d9m1irzsU9dTN
J2vop02doxOO91rA8tB387CtpfdQVfK7t2Jm7ylujQbb2TD35g3qXjoDlC9TxYi9NKMDG1F6XkJW
ouzOG1KmxXryXJSQDWs8VyuypMlJJAyPaAjMHGnxS1IrDn33o5tFuQP7e7KJBqULJns6uS1YFMzO
+LEhUOZbTK0pSu/2pCrvBsPVagZpyJlK7QdvyiBtGNsGjtfKBaqPzn9demSamuy1mwhVaEYagkPK
2ybSqvtxaBycP5I5+VyuhyCQ3A7OCzyjQ1eld/j3LHgnHre5tG46doIIX3luI3MuLog1xwOg1yNu
gLzlggocZ/bznF51eOO5xbBqGhQZtvZmgpy5hjEo7tJjEB4wDDU77Mq2KBswNsZ3NzBrjpBQp9js
benl+IsaGhDYCteDlX2aFmqSabROVXgFnWmyBBfv9LWSg9JDRGsNvj5mj6BpLyVhCfOc7gktgQvO
PHw9Rynzp3dXkkBleQ0uIp4XPYIDJl0HYVjn4XdOVhlxKEi2InqOoZkRr+F3XNPkLLabwQYemNII
q6vh2HoEIU4BLaZ58blo5k1ae/fBsGa7fMhclW3tWFQrbQQWMdLxrSf49W6HAcMNYSL3xQhKbbpS
SmBSRVRkRfi7MGicg1CIXe9ZxsEBu0CO49Gs9AbvKjOVRd3AabXYZTMhJzJHyhImNPJq6D6FuYmR
iTMxLMg/uvFmsKAEiJy4uaIN6TrtGg0/ERXoAVc4i1H8wFxkruMlqHSCCEQJ4Seuva4bTmPMm6Dx
M5LcNBE6piQcH/rSXk/JRCxuUAMpCek3k5tNd8LrlU9U21cg2C+F4/p16gVPomB4M8As0eSuSnq5
rQnwxVGB4gPu5M6aR6xNzWxtIi8zOSAyBpjzN6/qr1BxXgLayn5hFS/dQCRn6Rmbui0MFA+IcEUX
im1aYDzshJWA52Pg60jtdXIUXUcTGbsTs9hZ3Dh6BkJjTixWaBdiPPKZigng86wqIKvyKodJ7FNz
AIRUjfeZi23dVeD4zIHUBDtuw1XqxM0Rsk8GViP/qKuWWDqHKEJdJs8p6tEtLC2ScYz5NDUmzJQ5
2YoAOZhWWKe8IT2utradDtBaCYEcVxf3Ezv7/VxV+GzBBq2bgtwYMyHt1MXBDx7NN9orVVxz9/tL
oiwwpQwpqni89MMIRLtHyRba1ZdLf5mso2vlnqDxf7SS7hbC8qJbXlC3R2vp7QJcnr/vSdRUaENg
DbMSS/Rg5PIipm41tXPb8aMGFMhdFl/q8WcqvL3lHLpkPAkd/PeQPpuW5k+p2CkOxMfaO06J9gO/
b0QbC22omx/jIH/HXXlZDHZDAV9WELc44NVYg9d5rXXGF9GoILhU096tEbCbACnOkyseJDJki3GC
EQcPiR6lLAMwhjG7CuIW0DOQnwxX2CytK8zY+Irgm5adr9TAft0K8OxIB0R0G0pYCzhBD6ERneeZ
H7Ydi1A/J7omGf2h0ltIF4p4adPML1k04LZ3ybXHMA4whuCULrtatbgb7Vzb2Dk6YoXwKuqa15T4
F0ynjhPmh6T7xgBL69DiCpi9DGF4HjX0TJxH++CSMGrZ1YuInWc4VwdcS/AeZvvTi4PTOEK8aUVD
r6NmKNSm28KeOXAMzU+tbfq+RxXa73uXTZUmZOiXuf0lsOnOSjsrDAH4/oYR3B3l75SH1yFkkxkF
S4811XfEXTzEcWLuXYH8HrLKXq9d7eKONgaIYdiERtGhmkBDZTNI3S74SLx5xyoap5NZux9tVVDH
ajlGeZJDV0Mgy4eypMGNrz7EY35fROHHYm8m7Kw7larqiTNLDjFPu55iYjj7NOYyPFc6zFNrsrSN
Vdh+1uBIjEPvPUYgCQ3tbcoK8+yiy1tG5qPfe6SfYN/C5KlNqwCBKnwKW4G6DASyp+A20NA0BSPa
SGQN4dJUkxSlOtjMICKFMSYSqPMgAhPdR74Qubgxn4qy5VnECVqVEMl14/4ydNIEglntbNfa0Qog
MzBDIaxHzKwzs2Vo5ATtDgM+SN1PotbkXsUukmakeyWhAWvA5bxB2Oqy8hBN/KRo7JzSMKAIC+cb
/HUZup1CI4t0eO/RHq5SVgGu3U8WfVKwMIJsRqTTIuhfxwpvyu+/Zhr6FcErWJfphZCcBIivdLAT
uR9JQSo8fAw44+NP2HTknxg3TKTRvUGv9Rh46yCHoQ073oY8XKCXjYexU94XRMtsulKx/DfJnZYR
ToVMVvlt9jjRLePMVlRbxq8wN4ZeEvbSkBY7hOCXOqhj4EGB9JKqka5ruVAx4aiXleW+5Ni3Y71c
CzW3fk/kzTpJg4BRDPh/4EmYXBqbsIAbGSH4MosYlmndHeOG9mKo4u/aa/aDSzGueXR4mVnvQCQx
L4ffteUcupY2n4PGsthbIPeZ5s90suzqwOmPbPXmjYiN+OgCnSd5ScFgwp2UGG9ZyaM4JBz6mZCN
rnAShvDOk5EDXephDu+c8SSneXiqqffA0Nw0Wsicd0ApldBEakv9gpt7AvcPza6slmBKuZ5AiccR
XmQ+8r0ZOM9F5LKagQseddSTkLuQJZ71qcif6NFzToha46ZpsF2R+vScD4RRkozYOSYKk0r98qoq
v0V3ihQEqWPlLb7sMKMgSNvkYYp+mvGMH1IePNlcdKJiFLDv1YgWP3XwaQ04FMTESKCPXxY0MhR3
RP5Tfuij4pEkK7KsFTjsHt+OH9jFeGYDTA92Ftg77K7zNQxGpo+t+DRo064xEL6YMagSDcs31Xiu
qp8yJiNzjLQ7G8YX+l+8446bnOtc49VGFGl5bMhNJmvGcYlSfl23DLqqn3ZhyFlO9iRnilzkIMRh
9Om5LYkyNJqIxNh9meFbV+i3N9jx0MxX+Ok73KJrb+zFjgZp4cbTK7b4ew1koYPHyY+aERAhiy1v
qHuoRXgMHWR3VEH81on5pMjP8Yxkou2CBDBERtMqws50ID9rG42RzyI3+eETq+p4hyeHCs7Bo1g2
DzLpybjVNs1omzv6iD/mwAvRFMRFpLXw+mIH6ERpDReOLHiQiVWzWhyBMvrVjVw+Wdrg7WkNTFkE
B9HFD8m7tyBQWc7JZclXzJPBksTrSFr7gBDiwKrxE9qUXOoFQO2wi8rioswQBbIVECBimtjKSEdu
iwaht/ZGuAE8tziEWuxOO09LltxADv3JVJCCKeq927q9PyEmkx5zhMjRWuhRZrWdwXoo6QAj6trP
QmRHLolvDaucYDCyHkh0W9lN4gc6/zTd0nFbW4zudIMCaerlsauxVzMYa++S5bokyoCj3uDTmHlO
qHW0znpOqyV/2QXRE1se8l+TIQThW5RG6R2CDBJRhEHqNML7nMi3mFB46rPZJw2FmPOgUhvWROoL
BoodrYEhASTXjgM2hUFprMNVvrIpeTjhO180Q66WK7+czGl9Gc3dTWmZl7SDXNRjMqeEu1UpGyFs
gDPCePbBoACNW4p1jtK7Y5awVk6E/hHAz6oHhbBy8vQNQMpPjt2F9oe9LmCqqrp/ArAIC4jzYd9C
PkIf6M3lZ1Oa1ibPiEwoCHz27GEPRgMAgIzfkJw/F1M2rWET0cHyUpJAOrS7jltxMqOxXfRO7sdu
elQKYEdGLDr/eGye9BAHulPiiNP6Tcd+uTLt6ZsBubUabVJ1Eyfdg8n+Ugymd15a0ffO1KHzK2+T
TkgMa4Z6WRIcPfplvUz2GmCMQqTwYMB6EBQHndr255b7AGzHZ2txmGPgAZCwR2XHgV5ul9wHR7hg
Jz02EOxT+NUsxHlYmEzWzmuTavVGl9kFUsu4N73plnNUneean7ATu0N6Y1QAIxStIMnIfKZq2fUG
chdvED9lBXUvNOQxEQ7aaDZZ1H4WHcQUfysqk3leWk4xQ7yCVPaVVfWXovpo2/ZLulhmTSrKUGeU
aSM3RqSfqda6BCVhzdAI11H9wO7UP7bFTQS7b6VS95HBxoeWYduWufJ2lhgeXBkdaZcyDK8ZKdSu
ca9I2mGkR2noeh8MLbgOPJGDMQrDjTsR3ds4W+Jbb1F2hqt2oPXF7s4+DTFpXRTS3TQe0icEMtlG
t+m61cZ4vU5W6Z0My0KANnAdwB8TGyPpdti66pnkyzyKO8TmyDwd9M9RNTIr0frHfI6qvcQBk4zx
I56NiPbMmiAc0oID59dQtArjDXiErq2ROlPq4xQyGJFnAE8ynOujgwdnOMWh/VzKEhKjYU4rPJqH
sZMVVo98zaL+U4wG+o9Jvthq1HZxVbwYiJxno7tJegsaBUcAPa2PAWnD/MLodIitxznnmkcz6W6I
/wjQzDlYk/yhpJGX29OPZh27OLlDqDZjL8xRpsU5KVNdva2rTsNQSOewS/rV2Ns30VTixg5QZWQ2
wvgayw4Nabb20pTJBmIyeVQXqwHnpFVEw2JSYNZmXKqsOtXEorSG9RKZvmdTG1u8/wyax/c21JAL
5SaA4Jnzm2mLiy7pKGfZY2DKNw8DC+xtC769s7KH8CNMe6KozOg9lJIyFNVpCyyIZEr2Z/Rr6IK4
Gu0bTzBJbW3vybbT+8TldiFbsMZyzkcmd3zm21lGZ+TrmB+D7DV2qa5IIwUXE3zZPenmbDsd+3bJ
mI5lHHkmgEk/B6CTEv6uxzqFGtaGMZHEvvfmRmh5dhvnGhHBLLWuHb+7YnipyH5ZtVaB7p5wjDUG
uoNW4DhhFKcVdzoivrVoxY/sxMWsmnc2cuNUTdUv2Xj3ZBJtOMXBultkIINbpSxVGh9STwcrx8qx
+jZxTK4wfj0BOeZxcXkhGJYNBi+baOiFhbaFPLIBNxiW1iWq19gH3xyjVNfQcXDDswRk9VMdUfyD
ysSaSat03kypccyFN4EqumdUAHaq1iExzSxl/YD5S2ryhtL+WMxMB2dCsvaxo17tGVGpsOgqppBo
kka+V4O5EnryhNQSWW7hfqrMecPI/h3kSz/KKj6weon5ESQjXYkXT2OCiVlPrXAyLEmU2KdJIO2h
JjFjrMNfdEXajUkSBmCbcN1jU0Do4m6mGYxcYy0pinX9bFFjYrPOd2FGSHYtPPOuzX/cxCON3MJ7
MdLcHK0FjRR6e2hyOzhOOhB9rnIRAhoyLQGSG1jezjMvtZ1ph0JavLz+KRgt7Z5G7JjgwlVLtq8c
o0vHSIN2O00x2WzVGL+0ixUq0StziyRixx15iC1Bg8rxSwtdDb6vXRf38FDw3zOYhSEzMnsqdM++
yevwNbDN27ES3cYhpZYOB02lFO16LM71JD9z8ts5qjHnd+b+YHcC6+PiHMi6+34Y1MarcErZjJEJ
mUhAAqAsF9luUtOtQagMtSV3augXbhFv23l6NGV1N5tpuB912B5t6T42EDc3uctZRDXpmVCRHbUW
e4Hw9g4liolE5Th7/Q65Lve3ae/kmH90qgp3mWgvqbMTZXRHs5vsgH6xDVAcQsSTx5CsmzPOm2cj
02D90aDpPRZwFNhIPPJbJN3OLV1bf7RA/U8xbAnS494XlM2ujh/BPRUcaLH21qYJitIp4e9Ncj3O
7tbLSCw1rTbxXQBg3SyOdRxFu6RXuByn5qcvaaRMSOkqU20bzWF37qBDKgdVvhoxRalBXAQUodug
QySFqueKNDY+1eH8SWhp7BcyezeHvIKszB3lBRAJIVUA7UGtiYyLbqmNdet/sXcey5ErW5b9l5qj
DA4H4MA0tCQZJIMiJ7BUhENr+fW9wFdddsusutt6XpN4vC+TkSEAdz/n7L32gUTcGjDaQGsw2Ech
amLQOInxG4aBpptP82SaWIS6qDwOSDrs2pwPNuT6Cl25LuVZ9AEWyjJ476pLGDtypRCAhLOHfxj3
WWlhmyFwusGNW8Ge8eeXeW5/x7CewlG3zM+te9v52G7rg+jIQpxa+ejFk08tnL5ow6WhY6jDXI04
mZrfeh6uwBkppitOs20bwp/od9LjK4vb5iEpm/eE2YNgnMRBETcJbTzUluMtsaETjSa+er/5wxiL
jMMZkB4GXgR8DZ39zEOgHy+pkdaSAWR1nBiCjQIoTKvHpOkMac8Azrsh4ShaAeUidM5KieIoFxHs
1P1hgSg2VYHsvaXyC/L6MuX5sy0CSSEcjSus6f0jdEribB2UCyO3saHG35U3MhR0nekgR/u3i/rl
ZCIKxY239tooevH9HsxDKHZ+8cdEQsILGVYjzf114tpvwSHKU2tDuoTNNT78Dp/oOkFrzwsiPAz2
Nj+DbdIFabl1PfzM7vBaNUjm6i5ekQ5JAniI/9tI5Ru+rlPfDMZJIiON4VJK/ayXFE861M9oeUgf
Fn8KUBOrufc2pRPTIU8Gxn8S8Q+n3IiITTQlate/VS6xk2+J0VE8AAWKLhFSta2VmBWV5xieESNx
TwNdWuO6k+dGSescmUZ/qrHa5aGrTiFp35Qw0vIfsUQAvgvzTe9n9dUdA5J9rasb0Wxo/Hl8LRbO
ZmL6xF+G06tvR+FToNMLcfcraILDfSaO8xE6yo9Y1/N7yKq5nvk8VnR8jJ2C9vI5pkSLlM4EpY00
MnIQ9DnPQ/GMNvb3tBkMJZjz4cYA6G9eiYrod04bjetgiLBw9lP9K+9+Qcp91L1NpNDYTE9mkP4O
yIb6wJFjQ4A2y0NJ6xsmlVldRvNA/pz6dHoS6mnSFfsBH8Q9VtkJP5tAZfDL8Ba8TplnV0dk1QNj
CnNdqoxwSKN2CV96TnLVfFlO8Dm0qngPRAKdQwakkvXli5+awUFUeXW0h8i/+nwPWwjo+hVT3yLw
R5Rtu1N4YZISQ0Sarbc2yXcqtN9pneJYKUoyagwAJBVztV755J928Brbws4OSV87eFRLpFYW3gav
N/J3WbfMGIiu3RRW+gdjeHW3jJh04nRgVS3a6m6OrQl/Cgd8if6d9ED/WcRJ+SyzfYvVj3cDK4jF
kdB5O4hBCaF79xyneCGcrt7XnZ2vuzr9nYcaElxmPPoNvXKmaQAi1OPgoWObdHTqAMTD4KdmToKr
Qul4DEXlcrXCcpulPIqMsDZGb9S93o8u4X+ZWB8Hjvk3Ao4MzdYKtz8/NC+O9yUMByh7q90dgMtb
Ib0WY7v4iaAvpyVk4iLJmNBon53Z40td9RUjpMx9l7PmxjSSL3r6Pl6AZXBK3b1t4ZfPC4fHQzpQ
ed6LGKgfRAWIz4zgpZsDsNBQJGsu9EhH0VNDnzizDKKBWhafpI1crEjCO5U4pTnNdi9wAVFWIDky
OfYQXRjMW8PJfoYudVdLnMZzXiYPpv6sW9dGVeqjqZPeaxJSNpG1StCdowgrCBwQDG344OvizlVb
7BMEwduUi3wVpk17TjpYi0jpr2NtE6ab6CuCUv+SzGglu2A+xa0s39Ct4x8gJksTjGeV1OkeWNin
UTZ/qiaE8cr+MSS62pF4QusoV0dlz/Glm7AikvEaY5bbOyyqwEAjxAXXBAQUfk/vXnvN8xBH1RU7
DNRnODJxOd4t9Bc7JZTLMm9/OAmhxVR0e7ikd59ogT2Ig7uimsXRFfn7FvzV1iJNfa3Q2a9cv44/
qbOLOntoAAD9nrwftkk7aerK+JhM1V12eXbwAgKZepT/h1achzHoqBE5EiRD7r8M/Y5+CoBxCUDa
SxuIwGp6mWlp16Wr9xqE1l7YOKDq0dzXVvBDDgLVqMsLrlM332hsgJd0YJphVD6hbmEvzy4glF1s
nqg4PnFjdkfyMfJ9hkHXGqpLFAl/y8wDTV3mXpRKmb4Qb+lrtHVN12JDVvOJSYXgk/DArfEetwNN
UUoEEAaTS9/GweFwygRdsRQ/MumS+mA1S2pJn0saOAZzGU46lE9QABYsyDR61Jamv53dotkuQ3qh
w2Fr8bltu7GhA1AQfmzF28Jtw2tuRQcTStTeaMZHTCDgOTvzOc6i/Dhx8IlynRzyGPePS1RVTWMH
MSrYb108O6RCnNyx+0xHEuvSzAR2ygCeoe+jZMxy6mg4Ok2HhBhobgIHS16znK1fllj++oC40Cbi
by0PWrWEKFQehBRh40cg2XndhyxYZQsWqAG0fKJ0MnaD31yq5b9iT+b/ehBMf9HBG9x9hjXczRCi
oxcyWGrFUJ+KQCHfNCh7gGv0Io9IxyXFRlQkBtWLIic0/0qRRXQxGC0mwdH2o/I0j3V5CiNwW4VR
L8dCLMDRDG1VxXQpWsnV3FVOfXIYHn2HEL9Ziat3qdG0LFTLv/v9jwPnrkFE9jidZ4fbBFClkMHZ
dgp1Yk7+068KuBLOr9aVHP3z4WjP/qGx6uyAgxT5gxFzLRhZtY6yQRN3pcQ5zdQ5C2beMHvMyZ/b
8oAvNmTHCShf+vShElZxDJi5htjViQGYgWGY1bVryw7r1hDdLDlkXCNbI2WpbnCxbOvOfDOhS55E
C1oPiaTRUAZVtBXxdG5FNgXQKWDi1goATudl5j1zrhWHF7p7OYJyxr6sctMrL3VnV8I+EgIBRXnx
NOFFtnauEF9twFJIt9q++X7wXmbWSxHCkZM0NN98RvR9dHeEkR0a1/9ZZx6DnTS6JFCPiDWDYB7P
V5NEyGWgBYsAJ0YbCnrl2XKcDe/g2Soy09yKslW9KY+IUWMa7pFDGREgM6dF06EsQVNWzym2O5f5
TZ3YVzrN0x4a0GfROxR2oqqOjEdaZnhpz5jdKrf48Z2tZR/DiB7OIPpo39lOsmktxztGsfcc8ZGd
6fAxwvvlFMmul1X00Ab5PvCsceOSkMD2UvdXnIJfPtGr3OMXSVZK42OPlVQBvL4H0hrbbWLHnPLB
vKRzHpx8RRXmwLal1T+8dlKCvEsS+0j6+pNdW2zp9NVTRZ5ta5srHzH8jnPHOptBA1gVPbKZps4e
pILEzYhO2QL8nPcyvBhGxHyLrGn0PgAsaoyWPVOPHeprASNaGLs4bOxtXHpk2HUhwAE1H91MQsMN
EOwIaaCp9nLvkNvuuHYjEZzcb/g+B+58YuQbCND+gc/i90xGOJd+AUTXcJ11o2JaQbqBtB3azia3
UnLxQp82c+dMgC2pg6pWZDvofFCfXGKjyr+TzJx9X0OmCzmC5Iw8bkYxXUIyxB96ri1y/bDQaJM2
pxvd4tF4EglUr9CKxWPqXao4PkzAR05mR8M6bgpwQXFyj9CQnUinw90HTJ0zET2AJkR2aBkBocns
LGsMZnSfmv4k4DZmSe0+R/QZ8Zrqo8cnvrNaFz8waJQ1ZDt4DNOm7Dv5BPyJ+6ed1o5W41NWGhdC
G4Oj6D00BuWCChi5qNQybjRH7ICRw4wskTs1IimrugT2XnnvHY/gkjA4DKETHF3HobXjucFJUIvT
xXogTLGgKxtQxZMoxvsjks4r36xuePXSIr020T0ob71wMyxi5kPwlAdARZwHa3Qx0y8NL6+uH6ZU
L1JHkttVyCHQAyKxbzOShdpKvTUpCa+NJvE5Bkmxa79jLggDgjQY42ZmvQWzazK8ZVhd6keg3tSu
womAZbCtaQP0K35HNknbPSpRt4w9PIIiMZQbkfTWo2L2vYgfZY46P5/AmAuLzHk32+nmAbVCfcr1
fIigkR0Y19pnt7ipFAJTZreXaAz3vumhtdMjeNPR3SILdsglnp5Tg8oui810h6svv+YlcaFu+o7h
Q8Gm+2NjCTr4koYIE/jiWrQdC1zRPvZUwbsByeEesva0FVO38z0LT3zHIaHxrV3uW1+piwswghV5
SCoP2mXMsd40j1aS2ut8UBPPWXYHMCDAyCGMFDFweMs4YFktj7Kmn2gyxlv7fPMcGNHRNBqItyk2
kTWTVlpAUW2EDyDHCgF+EnEhbJ4zRhiyD6VSdzrcNIBUfm8AkB4Gi3Qp7nB/C1dwU3SY7RCvG3Bj
nGeQdiQcZFQl0iNMyyluPdSvVefGDMAZ0HnBoivmYzhWmOstQkeScdRvz75jZghmHC4pk95RBOAR
isQSq6R/J7CVt3PQ8U3T5mmQgdlTyTBxDB8DNf7qrbvng4hzPBNUBvDYLXUG1aelf2sssb9CG1kp
m11zqSv7dWCEwDJhlmel69cIp4flAQCtl2C3tKjsI4NNRotTsOEmBHRtaLGaw8y9cmxnlARDLXK6
N5m3lxlnpesAwMST+0MZwHH8Af1USI+2ir7KcVI47EM8xhGTfY4mp6DM75kf4EGvWjRHbIQRszy6
PNQInjkfTcbk+z6y3yMsU7SGnEMMa+/gJd4HSWbiZexocNacU2OrpysQ4Bmcasq62C9ufucQmtY6
e+LGvMdpakuWivjDWbIIzXrpObH948yRr34JLcBpnjtbs1ArKJDhJNaJndL30HyxjoHnFpjIwYX9
hR72FkkIr30DHWUumo1y6wjPVLnPxwLPHX7SJORucRBH1jGzMmCab1U/l9fY0w/Y+WJMg8rBHVn0
mygyUVnQj2bTAL5/DqOe357VQ9jMH0pZxSlK5EvaZObObpFVxeJWe2ZxaLFgj8bF1PP4YLisLFBg
SUoFN3kWecwURlhHlWZIypaHGSXMePj+0QU0E1QLMpnykHZnSgYip5kD2J3i5C7czzyqIQiwtBOE
ajGZEMZHn1NNIG6Y0vB34FXB2q6NitMeMKLJVE+GXnAv5XtfoyR1f0Vj/Rk0cjo5ZvcfD6hOeqLB
24H13qsJ+OE7qL0hJqOsBCtv9djuhc/BYnkoqqw5BYNPN9aFZGaRi11u81oFuL70I137V3+O9b6q
yrWXGsxgDbM+fT98/zpdgGX0NYzMOfgDo2rqk/eff+X7P4tipmGLT03OYcEExX9GdcYci16T4b+L
AG1mEQJC4F3w9YzZj85AaKWQKJTTfHGa/qeCiMumlN39bGqYPsDfChzwM3HFaJkgQSP6Lel/pi4q
oNBYW2N0air7zesoKbyWDMG0x20Os1CDRbP0xySjdkUScnv0+idpQ11NU+ApQUFQbN6QSdDkdXqR
NsYiGl0HU3pXvGRgncqcbWuafzE7EYfJQ1NBu4Jc54H90mvSYgvoigFWU71+2xGddMS2HNrkZg39
uUuqYSe7ggT4QqGzkdBbXNbzTS3NnT/kREt3n4EcOPFj2lRtT79HScn9aXDyCZwrU9KnpiI/PPsq
5cisuCl2I0rXfTiQGO/18VFnXf138YH5mC5maoY9EJSbNp1VxxV1KuyxI70036Ps8feg5FPKGpk8
lEp8+SrDoeXVl1I2klxZ3zjV5VMPl5iOiRPvWd04wc0sFcKyBJXBZO+Ys2FdDJ0Hp6Z4HThQj52/
iTNgSzJGB9hAe6GLkW6D9bTOtPdZlW5xj0VloUhgBxBOclGI7e5BIZFPVYlDmwHiXivK4Lkd0Qq4
NdTs9tyQBLs1kvIDO7+5MvNhhDNQgvIvIY2VN2eMsz1CnXse0bzES7pKe/zTOjQlnU91D1LrA4yY
l2P1dcq4u9k+UcRBhsaJyv+nAMv8nKT0P7qS+LMy3NfJ8KwlqWAu7kkhLYBNhvGp05jYWYvF0UKc
f8yy7GtpmDC8WzbBqdvk3A1UnAkAkjiHkzfMGA4VZy/QEnQP+uqSE9chIrvDq4yOJlY5IfXAc5BZ
lU81r+ehMmAl+ofSJS+Z8B4WOBsWpWiyXVijop+S4cGw2E/xg9JyMcxDyP2HbPgjLAWfvz0IRnbT
W9sZ8hR1/kXHdnKcIBTlZ+CvmFmAy5AeeKyUbaN6AbzaxzSQ2yYOQeGXvAX8607RzCRkUNxBGvU2
DMOItqPzOCUhbomIHXYoQk4sCoNLsIxAIOKW8PLjHjE7mkS+q7KkeuyMfTp5876sJ+joQCMpuXmq
5Q3n0IDgYsJGcLhVVl7ybNdU73GPHtVUrfs0htnnjJaiSaZ3vArY3CAGEmfQ0pNCihqfejdH7Ysc
BBKEcaXlrfe+HP8w1wQ1F/wxzWbacBKvNl7UHvB3nlJi0Hb083ke67Ebxhk6n39DSvzLrebkUeK5
K1ITubI2nqzS+0RUOOMQyH4SsZmcsqpYL62FpMitQ9GnSNbc7j1Dl0CRGv5KOwXreBJ4QmwmzfAP
biYnOriRfX5VxDoR2vCj7/EPmR37Hqp3FwrXtmGn0HQ5NmiHU/7KUsF6SKhkdikJDTwKgK0Z8gej
j9HBjBXDJ189SZMGLrF/sKgmBXGuMzecNT9nRjIgZ4B9lsJRtKizDznQo/PFYzYWCUOm6qIdLBeT
gXWY+yU+MX+DncOF1c3TYVIB+BemOzva0ziLxvYWVcbVpwVFfdnihkz9ka7hsMF7lh415VrkoxBr
I8MkO6PfDUwCe/9nYOfcEB0ilAhMYgphlGmM/OkrrEtJgP6o94E+ckdjlDwLTi70ogb7weNshlkj
/cIZHO2ZMkgoGeg/nIzCkxhvzbGSdChKIZ3HGZ4Ku9jU8S7CRbxjKWOfI4F9R+xH/uCTz7X8lqV5
R2ldrpRnRetUUEqpSNFP5KpuxMCJL54fSRv+Ycy4mQqL8zgnFpsJH43iFtswjQYQoXQVNkj3/R3p
FyiHelvQih1pMOHCHtwPTFDVKYFDv1bgNTfNrDtCAeTRrbIOJzJ3QpJl71UIGyw1sh/CBmGKQMZY
G+aJTA77sh8lGxZ6fZFTxpotQNiE2nRV03hahYtFIQnG8FLoZ6ev+Wj45Nej1Za7vJMvRh8+50P0
12VYtkO7+B3qgVb0gHk42+LF97eqY+pb4ogfLKTJY8wWlM3WMWDytpoE+C/iUVH9yluB4H1Dbkqw
9+z8jBRqiUWhKBgky+D0oY0EYwFT3q1ToHUOIpQ0IX8cW3mytYF9x03pEz1xqg0iAoYB9kE7hc9l
+ELsEPh99vdg7tJnelwQhpKzuvSiqklmC461sN6lzKnCUeHSSvqLH13vRlKSqSiYuTZk3cLaBt8+
ENrbtNBLgdf8RVod7Bmo/fZqk1uvpZQBM46OCVxpOQ9AcRrA1bJaAjXplWstX6JJgg6wnvi3pJuM
JIUDajKH6SNqYJOjVCvOviCk1EjqYxcSUM6s7tmqsCOAjy/Xqkj0plqUmFEYiqOOJqSPcXcGHVLS
FIn/2GEBaAs2zncnUpPGTVknb2a21NRwYvdBKTjjRfnWm/LfsnafOvqjZz+Jt91EYkfeOS+DpZmX
1kTqOsl4bazmamX2u404+VBAsiN2Cq90JB4Xs5frCmMz4iE0A8bW3pTcQw26vVySoYAcGrDDvUsx
UEeDYoY4msAez6INmc8weCcz2fC0T9C3/R3xH9ACLbSpleG8AveLCMTwzfWMdMp0nfkJqKveo/++
VEBq1rxG3Os6JYwZtKzJNdlKs94OmjbjqSHAhAS/6BDUMGJt0+S8Y/0M09FF1ItGbfT9K3xi2udB
tFsQARvXdAta0PWjUP6LZ03OYQYyxS2kNk3CtTUZ+l5j5TjRxKUnACdiHR4hZqWALaYSHQoLpjyj
OR8JXmHJhBGJiZpCnAuI0YpyG4oQcxJH31ZfCBRnwBzY+Aeb5yhIdtP9l/BEcWk7mPmejl5QlXwG
ZdEdRLGd+mzasDLT4nPJfkXisSY6BXhUWG9lyJksDWYsRikWMLFsPFPVP0BPZYGMiLsm7y28YN/C
E8ppi8k3fcWSfTkuDdYiiSNv0qBfYBnMiL+UU3IGMAfi6EyXW8hHzUUaKbNTBK3UtpVHTh05OiZ2
de4E7iwnQHRpLx2KmQ0WZKv3Q9RDfy3d28QOsLMjFj7QVi2nd0m4yzB/toZNOqdIn6x4IEcxKuyt
fHAclV38+kJdER9zJE55Gzb70h/vE3bLjR/K6AQ0+s2dmNw2Lqm3vleXr615LRMoRrq4mkgraG7L
ZFc1yQPs6JkOL/02TrfFmcg2Fs3YrhgvhQEKAmu8gc3dlGO0Kisywx3DXhVtNF+LnGizKM/j3UiK
qzG4P0wPknqbVZ81kpRzjl8lQN/GKeLoDMIlceGHaqAxz8r5m/oEnxZZ2m2wetpgfEEnmHlxQWNE
Rx4bNWrPJNtUVVFt3BiEAEK6dhG0PhahQdPIql9dJBF9xzSuPifpOMDj7dEx4jH16yQ+Vib5AALM
NMF6NLZa/wR5EOuSnD6w9dW33iC0FpjmurPmRcNITMFy2kCUxEwvXPhLM/oSdtV1PunyJENHbWba
MQzvOVRrW6L/lvW+kMh/Itmx/NZ7sPk0tJwc7o4J92+cHHvn2LLlM7a3IdDwVWD1ULMYMqMofckY
Cu0bmR0zxtNHU5KLNOTFgcZNSK+EgPo8CLZz2H4YHR5Ht80XSQWfU6tzrCZBt4ZTmVDGXuxmIeUT
RBuG+gNXerwiRAy9ZKswVnDAYYvPCMcZ+vT8/ZMEs9ix86zlyHVVEQRoRNODy9q/yUM6lWWU9Vck
y+uS/ztyIv1sa/8pBlkmomEfwBZrmPLHLiFJs3bvOCOJmCtpBMsarvjsE7qUJ+YmzP8mKaYEEhHY
IEL1HgaqOVLyHmxzTnaOyF+HL3BaOSDP/j6xh25qi9Gu2/m/i6hKmcQ39qWMntze+eVktAYLBss0
QfSNWJEnutbBeSa85+a0UJNcQ36SY7GfoWTsXK3oK5TD2STLgaMy4kKd9eJEdCaTfM+A2RoGFzNJ
3ypZ3oYBCyPpE5uBvghow+YXKMQdyZDIGkImMKpt0uuEghq9AX0n7D40q/QS9NSSVhWYYDzFBWRw
9IR7940TLOlfqfcR0VNBboi6Nw5JfB4lgdimfHQDe35Eg0+jLAhD7N5dtqbIf9YwIVDgBx91stwI
jQ0Qn7jaxJowOGhyZlTDmdGOHoy2fmMb4/I7zsp8dcKJ5c21H4bBgzWCFnJvJJo3LCIXcQlrbhUV
Oz1CWqvi+d0EW36lo4tGGhuREppjTdIS1M3QdT3wpU9BYu7ho5vPzGjPA82TkxcG16UFTT6c/Zm3
QkEFZXO3CH5b69YihdayIjriLOHo+Hf8ymbq1WuPLgompLvPB0GAfRxkp3ahU820PsSoD6hQ3k0H
Jwfmg4viRmodfiHNnM9GjniNPectyxVFQTtZJ5Km0i0lIzTKWRLlwoAucS3rlLnZi1tKEKq3cKoJ
T/Fe8Jq03PV9DsNpHmF4wXkidXJi61jPdfnRd43D8vzzewQYOSQK99GC2B4G7A4jyP+5TmmQfv/J
90NgYZuK2/E9WXpCY9MW1N0ePaHvH+OEUHdbL2nXQ0sHKU0xHowNi2ysfjpVdh+Qlp66mAM30s9w
iREsTt/P9P0QLc9Jct4umzym+1H7Wecaj1EWnEZruo20ulCyxzQzjbo+lLN18GP7uRrAwKiB75Cw
H4XlAAIUlu+KuGhzwGqfdwy5l0/c88F3G3m2R0xSHqbm5+TA3CKhE6evfc/RIptbzKFco717yJdG
0/fDoDqe+vvHhDSZPi3OGZckw/c+nM/fD3OwrMjoBIrUphPm1h/aRdjUiLYjQgsHDSsRawwKprNJ
7PXKittjoaM9t128CnrkghWiKhvaNw7fbTWYSOdEZ69lVy/WtqpZ2zCC6WjXYOjLU1Wqe9dPBzsf
9a6a+0MwwywoKmXtwCnvE3+G6eMHlzLB5Q4XG09nQTCJgWuQq+gDhcDTSMULE655hm2D5aWxdw2x
naT9otciPThhT12JZcF0PdOiJQcImxjTgabTX7FgV027PyGpXE01vkgP9w8zsE0b5YcpQqznZJvR
onE6dRabCKRbjgVLzaU5Aq6wimAtJZh6a1UMopISa0K/cDHnQZ39ajVWz3DvkV0z725640juZbou
uQvXkej6/diF9zpldhPjf6Oeu8/KQ0OXvJJt/wmzdMSMDLciIjQGiiPivfjMa3tl8cGBln4ULa7W
CQY0uE6qRj/l7wmKWR+tq0Lfq0VgMr6evW3ZUxHIudx2DvCJ0ZkfVSU/bIETpY36i8NWuyNh0zwY
tvmmjZ4YRt3m24oWc6nxlzEnui05cXlmf4xe/bNWRA8OiiPTnJpP8xzcR2aPSSZLguFYbdIBfGZG
ZhB+vP6DETjpFV24jwcmJ5GakQkg2rOrbBOQN78ltnjlk/YZ9yHtLa+8w3n7jYnjj+20OGvZ8Wt8
BMLRpDqBL2iQJGxrAs7oCjL8trzi6Iz5qzO4IMm90D0JL3oF/d3smPAjkSlBLoEuAFBmAnYtQsj5
dA/xSCB+ob/djUz2GSrBhrwIRsG7Rdazr8PwFLgzbeme+Hmt2W9IBI9xebrNvQVufDCsCm+1j2tB
Gm/ZzE45kUhENrP8Y2jDP9g98YNu0F7Mrq6PY9DsK6vmeDKQ5qfztZu6tzwk1cCEbewqPIVY7dOD
UyPWQHVNehOa88hdSJwPozXw6Q5Mpb+RLP9DA3r9v9OAFiLa/xkGtKv/5r81wWs///xNqdL//hML
tPzqf1CBXPHvpmlC28HUCE7Oca1/+99UIP4IHZlp+cqyBewh3/4nFQhYuOX5js8IVbkCPF1T/IsK
5Pw7cByJb8Pmbzi25/3/UIG+MW7/AkAtxCPHgejOq1KKkBIB/MAGWvRP2k4yD73LFHNR0fqvfVtd
Kalg/nD6G/P8yTRrLNQZvZ2l75nU+KI490CNUGtlodC3Z+PgSKzAwfhjim3IAthxMEKk6NKIu5IT
7T+nkAwfoq+4zo4+8Pwkoc3Zwp6v7KLd5mGDzZRcBMOii1dW5BhzlIFJ9tiXCrdm1lzHDM0pYMzL
UKWPtCTPrlJ/6hSjyiT12s5gsxSlc6Rv9/CPb/S/gRGBYPqvLKLl0yGDymfxtzxT0sn4r5/OLElH
l2QSb0DJtlsD+v5qDE7pKM8q7JEWd8yvRm3fpBC/kkZuU7nwhzMUeLkFK40C+z1paMoNQfvszcaK
mJBbUTu3LrKIyfnpLmmxEe9V63oAqp5BaPTGfUZNOKQxhalXvnt5WK/93H7E20Mx1X5YAbp4RU+w
VFjYiSZJh4885VzlWPmlZtiylqiKZOS+iF7edMk3QpXCGk7uuey8hxhYAAqeFX6iW48dE2Quy7AL
EYml+FI2/S4jiniYrpGpH3v9CFCcDK6a6Gw8HpsMVa/ddJzqg4y91nUbkgqQHtXGwYgxf4YGDWef
jjtVPWWxv0oH6klk6Ssto6/Rth8S6dwCh4XStD+LOf0KygS3Q198Nmm973t64rRQ29p/Ncpuq/3h
U7XFBczfh99UciX8+KvxbGYKzp78dfpfqInnHEg68S5R9dL0w41Z0IVMProQI9+PKHCHJMp/h0zP
6CiEBoR6aO0okATzNPicV598gjGiuH/Ho8/nAdNmrRV9QZyDhDuC111+bgjLCuljgESjSZ4bPyLd
HtIJV5nZh1+dG/0h0a8rGl4jIX+bzJUCobB7z9o45kyQ3ZcLxQjySytseBcZDSiGq4VJ914M1sFF
+2FUJQqbxXMaWjyDbcp1VcktM4q3okEv3rkzeQv5QzzxgpwJw0puFnAKRfT7+9/s0uBPQY55nE7J
1hnsL7LnEgPOi0CehPaW+6gVxssE+j6gDNrQR7iMCccKc0TcyTxq51jlR0djdBO00c5tnRt2oJ6I
b7wOXCXYMDj8zB3JHLN4c7t0A7inP04pBh92RndtjMw+kqJHl5qM/cFFJFiqHwJhzsFBTbHxSt84
KoB07IA1hERTnE2nftKV7aBZpK+iXFaWMTMeQt87WBYKwYSxECM42kDWVAcwNpnTev58UH1+w0OB
KkU2RA7VD8iM6nXI3bTOK7Z+UAU7F+cdMiD8c21hbrBlUyoQuN228wHw1GM/xujqXIt0cO8xp0pf
pVn/2HvmrcDLPxreZ5F22wSoy6j1l5tUzwizTkZmfOhBefTcrbviI+KQbsN12BCZnB7J80OMyakS
G+oKsSLVZc4BijeBwkxNZyfkviiooXM99dewsW4OZVGGdLJOyo5532OaZePJRBHeA+COlsA2u6d1
kqNow4PGYNQ3IH7o8AtUyk8bvqo7AhNJe/WAoN5bV/QcO/t32rrk/XgQsatM/42d+E3GX7Ly853b
u3gNhAe3Cw5GHH4Z3mILWFJ3cnt8tD0b2z3BvqwnhHZw5Do2PrIqnTw4eXsuOhy6odN9LD2rQVI4
1oQTlTU52H3/rJlAQ1IJNxU3757PY53287nU1X0S+gvzoNcx/TMnCqQp7yqMuXWyUhZWrRJyAoe2
nzB9eapM/Z1HbJXh3at78+wE4uZy8t52eBTWZVFgE+AYjqOw3MwlqrIyOI8DHzO57l/cAMti05xK
l+kSZt5j1RCGgv+1ArKKBdgZ+zWs1Ri9sgZU1ZS0B1PnT9W3TBBCb596NdIijytGKDy9ukXrUVZy
l4pwn9is7d7s/glmYg5hAO+kBWuhbwLqlpzqYQKSj9cOGf6ogSdrI/pFVxtn2cHpJnMLeYkViUF4
LEau1okVicBnwlphphAwxFXlcOjGq8CmIRc/RLoYKkT0Msvgb+3Yt7oWt3GsPrR/MfHDrTWso8YA
YdF2HtwDgUQ16VifBOQgrsAxxf5ktA0LKAjLCnMlVBjmFzlim1XtRgvXio9U9e0r4kZkXpnFqhgx
uWvDRztd8rNxLfw/tlWOPP8k/H3vqhyHLEdaHrurs7B3/0H4a8uxh8edwkwv/vwv6s5rOZIry7K/
0j/gHNfiNVxHIAIBDeSLG0TCtdb+9bM8SetisbqruqxfZow0WjITGcLVveecvdeW9fpSYESZrALo
53qLKPBRUsYgRaAVx0aQFtvtUFb+JuKS4bHFotO2U4CK8aFtnuhv0EVM3LpYmBVxJLIZ0pEjMDpq
F/1NQDYOpZ1WLAdXU8Omv4qV9FhHCir1n2JWkWomPtI2/dbEFpS/LN7iiPhSI+GimPLnP//afwUw
/v61dxozDEZyM+W/ABgl/Ft5mvC1d8h3Vk9erz/m2eTMYmQb2EwNZfUy1NpyT5MF6rGBlc8k6Mi0
uD1MZjkYV/OOhnZVOf/8o/3ax/xlF2ihPCWkU5RVDWTL358Rfcm6uBgyPtoyoG7XA3OcPW1+Hdtr
3n2ZEHCHvnIGItn2FkKOkGlmEmYpjKbyYGi7jzZfbpVSvuxazEonebmbnGxDqpktJ/6VyRuZos6N
MjFomRMNwQTUSVW48xJoFOwSu7Y+ykgYVhU4alb7SvxsyoASlfUGydy1wySWZMpxMnXYp8S2Z5kn
JRWdpQZkid+KK4VV5hnL7KiN6sqzeN9KEFbMC9ZNEYsvIgXuDaaFPqbESL/r0tLBrnkP9sFvE9E3
iZGf2cFVJiPURmLqInyNKPD/xYGW/uHSVxC3a6YkGgaWafMv10AxRVSFJTqpNtMLn+YQwKl1Djph
wV9YaaeCaFmv1Jm0Fur01ouam48L6vmYjngE924YVaaiJc6CNXXbneL+aTQjlL4S2AmET49Y1sFl
GLUMeI7ZiNcHFVMeTMPU3SRwHNF0p+hxSTOAUBycnbe7qxEYGeikiUfbKCUftUSS75S2WLhai0mQ
HvZ59Ci2xMOBZ6eeZgs1KiANOkF9V/pntZTeBCyAdM1KuHvkWUavRt38nEVaBDFd99agu2EObA9Q
ydBpI4xITzse3/WIVGO8EXnjAsdbLiCdKnaBAARBdjtqc6lmsAqEn4jYv5t/8RySobv+43PIUi2Z
0ksXDXU/WX96DmXqUKylFLO7n8izIrsmz5Vw6TD57/HZE/pEkDBQ3StytjtyZRNsRRpxKDH7vqW7
lOQ4TCVhBBG1DN4+ul/BP79cpH+sP3b6ODMrmRJQpq75+08oF+skachfHKCzd2XJotAo1XeOa15l
HSEllpZoEb1AHya0BGbpQHz0CkMqjzS+zbZ8FfN6WGmaFROgnhUtVlO///qM/1Z74H9GAv7fIIX/
n6QF/+lk7jDiv4MFH34WcTqWf+4KyFxfv3cF9N/YutMToKq0RF3+T1Cw/JumqsDBLZFyU4Luwvn+
gxOsSb9pIhMj+ggmMzDD5MX+6Aio1m9Qcg2qU1Hmatn7CP8GJ/jvLznIwHQpCOe0NNncFwKZpsSf
bwrQbkvRloT0RgX2uJJpSk7LnNTlx0ipj/SfH7RC6+x+0cI/HZ//otpW9tvtb4vQH++sM8BTTVEV
Ve0v75zWMb1LOhSHdGYRULf8MROyRy3pMV59N4oYFuVwo+HzyWr8qTMDhGl9H5moEI+DcfZYHgFd
RwdDmo6WMl8NZb499VdzjM9mfxllNVDxIiPKjZWIGrlPqFlMzGRl9fbPvwjK578eRNoGqmxCkKd7
w6n+6w5nXOOIxjZ6TdJXVluSMq9aoLBSv71kUyd56mh9TATV4jsgYDkrt7DXK8Hva+UtXoaPmU2y
urA3ZXwm2/jL4v0pk79mU9IcemP5ngYikDWUCrxuvgH0Sc8gZpPdvBQkOPxhHhnvcZTkDn1Q1lmm
f4r+E8kOv7Fgch7n3NGgojgKWxJk6hSiy4DocxVRQVmJQvwItt74HfgAutMO6ZVQyjdYxZ+i6lt5
1aq7Waw+VbarKVtoEDy4xuP9mZ2rfGBm3rsqFnM48rxJsL5XEdXakAinMZqvtS6ciMDJnlOly29V
NENj/4GRE4gKCiDckHS/hZJ8HcV4MMfKtOeuviiN9c3ttqtbYr+CSeHkrfViTd1bOwLAFMz0Ot8z
obPLvqzYrtPD2sgs6cURyOBUnA1cz4OKvpTh/YmWnOzEpQQir5xJIetpAJusVQPYcOQ97OfLJAq2
oeX8Zbl1TLt5vihLdVSMmDi4AY5Mg57JAvjlFRCDQQ2r/oh9+1BE0+YISbYfjFDLRxSkbXoz9jFG
kLQeL5T1RHCl0HtxC6BeUxovbiiGSFQh8lZGYipvkVesG/1lgodbHccbYX6vGKESp1GZLiLlJM+4
3R6b9AMzR3ewlPgBZD2u7CyjljLla44BTOyZtxJsSXWGGRf1NZvp5CJ3ii/U4suMAJ7YG1QdnS4+
ILRFgdVNewqBu62ex2w4u5FKoKmbifgmTqyT0hkIMiZ4VtnSoJKOGia5ZO6hejbclaQ5wrqZ6kuQ
TxDhdBhqZoBbC92l0szvwH/dFHH8QevvbQX6FGkiHR+1cTUQ4jZpokGjfTdzzQRWSEdn0qWQvsud
2vWwthqfzREG5Vy5KMreVKs2PsBQXMdlCUctyTxVSS6MbJGwpKEWRc64LWgL9fahKRFtJTKNL0rv
bwAsrrFIMGZEhlbGLYiFV0KC6dIsmIicRoGVasUwTLXJoM9HeJQjLQzQsOFXDdXuskBUzfouIeZb
P69kzR6MtWbgKEHa2FQE/OihJ0HQd5K25AHMAnq4TkEcoRislunKHk8HoG5qEsCO8S03s96NewQx
AI9faOIgAFuKd61XVcL9IEaV5Q1DnMJeDfF1Z+Um1Q4BnfuQfEj51OVs3GQyj2alfq0l43ZBQ2Mv
mtmCi+OaKouEOemifVY52gW9jYlQNKq3AnIJBqZtwOZSWV3p1NIDBngEPAPA0gwNooGrwE4WQQpY
oQghZaJQ9d3I55mY2xWFF5nb7Nd691CT1jbliFSzEXeIVqueUo/gpy2Bepu5CcUl2rgFylEk0T4C
XOkRjzXpNwqsxr2Vlx9ENv6HUSQBB97FqOgjJXT1QE7m0aii741UQOiP0lfRLBjICgSAU8J+dkw7
egwYupQ9vJHwZKZsiNLhtmreBpLXsdQKuAz+n1Lmqch0zbEIeiMkOn2Ia9VGZgO/tUIc2QrzlV4X
SqT1oScHJ+wmZupVv8dHY5QhYwbLTQ56VR1C5r6PM0STg94oDBeiwenxfxJP9ZFLEiSnTNJfJBxU
yxdC1R8NrCJuvwEdcTkse9P0to+bD0WJ3qJOQnFGCiKdFFrvi74zqI9qsb2QygdXDMs6PqU7LZ1w
7G/yvU5sffLLpRw9pSonuCT29yAIg+zRefEkvXkidqf30KTfwo1kYE8o1aAvd6IqZE75KmOLRh6X
zEB9a09pOVQkvHJWamNA80jrdNzyV4LJshNhX4fNkO7ytX7RjFo+xHClsH+GK/DTYYrxs6un9klq
uLgINEY+8VwqVA/1Wr8vKW1JGs5U89QdJe9zwx6+RhdkAsMz9j6k+dSMJdY8jYg2PdHfM0l6Hgta
W1GGzFhaWsmLULM3G2OzXGmOnakNDB0XTOeGg7FOspec3Uc3rAGmwIDU5jei85y+qYWbDv5OFFH0
gNWcK/EJOtl3rxS37VqGW4xqzIjo0Fpqed/S1Cq26G2ET0FfptF84qadsSKNGeL8N3SD14ynxmFO
t4eKTnJYEnjjWxHKAF0g9r6XG9rA+BIW7kNz94m0UZMh8ZCxCY5vlmS8jSJGPTNBIS1gwoNxZdpD
rrcHFQmnrciQi0ASl/W0EyCW0FqSOzlvTH8z05s1kg1X3LClwEDtyrOQENFNG4iU3TZ9WcRkfxK0
1OpzhB+S5k2OKWQqi3txRgsldqUnm4zRE0H5gJ1BpyE+IZMFyM5abD6yVNpxQ/BtMRGsmzhqL6eo
1jLYU43a2OW68IQFsBB3qnDoTeWacQbV1tTv1J60J31HxQw9LThCZBJPUtHJrj15s2W/HlV8AjCi
uIRqA0aKUl/ptS30p6XKU3Q6LFkb3ZuG8AEFOHV09Nq0KI3XfjEeKoIPnbKsTtNSHazpmf0a32WP
QFUTLhfTdGTkzR5zf3TS0yWa4zhs6+WuHkp63GX9lOzJZMP6mct4QumacRvp4mVsJwYZCz00QltM
v05C5IOvUm68S9kNscPDmcy7H7EoXbuF50puJJet7kEkygzLm0z+jFPGUhxz9DE4H3o4jheiH26E
fg4Z3gjIwaTCw+71LUSwHqAnsv4LObrjmcXCnAExTUwPbQJzhzM4Oln2x3W+tObYPaSL/BRhWjqU
0r5xkfOW2Ad6PeumkgBaGLe61rDHTVbU83vmM8FCCq2hyIwfZcXCJNyY2Ayb56Y2kGugoobJ+UzT
CNtWpH3MhnESGrpJlQZkFY7UMnxKxhK5MaoiRLgSgZugKJS8+kFqmoEDBTfIPKMltzZ4M+LU3LeY
CvUZTXyXw94j/9ocQbjmWHYPuNH2DKVeRauWpTzuoeXda9rs4mur/ElOIUQMz7IZ+Um/wDASnyeA
hqTBv3SDuRIFa7T0dBS2MptpulCN6M0w9vRmUnC7tYlPBiuk3+usYyKa4NrcTn0VTbAE+id8SMux
Jz4BxUCKgwEEgBiZIaOJdWlGD6FS5eC47CwgcTxZms6KiYnPX5c51x+6Fjw1Gx9NE2avWTrtQSWf
1U6XTD7zJHnIzJgHsoT9c2zmUBsEQB3D+NLjPPC6bWBdkNrHRJWbYASjdNaBsQFj3MCUW1812TAO
bm6K8TmZjqmujkdxGRW349MceifZOnYYFCJij9IigdRkbrFtSAoCHwXUqjLIXzIyvac1+u4nvfeJ
LzTtYhyLgB3qJGzxeW21EQBA7woDwAe1g38OYz2c0aw6j+x4aW6KdShPKZeaBuF4IwjqUGnb44gA
4cXQdTc11P5VVUsAYpkFn04fu4BDhjsk1zvHYK+X7NqhFE9eTn8Zwxd2HaF4TqzqrUK/dRCXlyGB
HpZuA6Mp3i2y4g8LgwJhV+0nkwYrIGqyc+M5it+UsvmZ01m/FrnV4kXXz0Iu37Heba8tg996g5Kt
NRVxgRZ8fXQZuo1E9lLW4uIvi4p00Vq5r8g+dImCDMACA8NKaOmNksm+D6U8kJR3cVZWKrzRDIta
YQ+kECSxGGciulYv1joJ3IDJSDRmTk2QGfWYxQFU7JqlyZj9DMlOOs6kqepyEKfKwzb221kbZwLh
5R+1KZOyDIOxFWODuQLYSxIy1aAV1ormCzJglVmJsE+t41H+XGeodsg4sRjgy1RUnk5NO4zs57Pb
sobX6PeFEJ8ZCr5qTEFPVZEGstKzTRVxuIKxzc+//gPMa/ZQhTOCnEcd+LV+nSAOQB3RUPBrntqv
NdCiN3XoV9eI152eE0AJfipWJMalPpgnDccBRQjtrFV6Zcy2enlU8F034bFroLF1qublFkAsAQBJ
gxfxsPZqebdKxNEQ/93CodC8ustZ5pgZH2bCEw8mRl4GfF170UT0PESv3GMrf+or/UgayOeyJFgt
BTIQC0I9N/1TKFh2mAmTOA6tnaamvPGUB5cy1dNtWq5fApBbmr8We7otRak7d9YRy+erYsWV18xb
hL+ue1malM48cwuRPeZSlYds1MpTjij/wM3TVFDPEEpzCsdxN6LVPnTOlsIx4ZEmD0DzrGvdJTKD
FHrqo9yc1DFHPQPk1O/F7W2Mku963VMHMWpQx6E72Ngq1OiH0B3iQSCnFMWX1TLomTW7LQti0olP
shValFnBFArx5uSNw0Lws7CNp9w00EWLMk3rkVs/ZnrK5K855cyNX8UlaX1DmCSADAg5hwSF55Tm
ZfjLazpmFGyqPg6nbCQHpSFy2G7lqXPLamRDHU3NZZQaP+ZprHNKRz3v2SARLpBPCrk7VCbdgHVY
WiUE5HF90abppbeUq8w9iaApuU5xiqG8ZGcv6sz6lZUCdugu5KU+Kq2AdC/+kHCPmbA8mW67APle
pDX9VDfkwbWkettqPI8ZBuL2s4VRcQJgLoYsg9zCFVSkaLjinEoCsyxP1MRI1vKYnXlrQAvD3jBI
uttOYSGKPDcrvNYjk+xITsFbDp85J14eE3Z8E/6GHrwWGLJdWDiuAjY7XAZWwQSLpLgrKS3vhFAA
YtHakfmrJD/kU4j6icDBFJML/nRN2y6DmOwm533LJt1g8g5mTOJAv4sbtTW+FBl4qFKy89DavD0A
CVhdtQGqP23k9ZEyKiSTeEHcpTh1inG/xpziQzl4xBkZn7QUTzeIDdTaeDUGbGg+60/sqCiuiX4W
GQiyY8BhEBKqMb6VfkIO1TSZ1YPEkqW3yTVf5ocpmV11ZM1mmgmESRfPcBg5UOg6SSOyZQO52yy9
muRlY5TZKLPMVoV8savqGBM0hN/48M5fK8hE5w2RXC1k6aXJ8ILD87YCSeqPG5TpU5Q6Aw9STOPF
zxjyZaIm1DZdiywSxTwT6iz1iZvnCBFiNDJJ2fG+O3+5oiqsbvN2YXmgyczW4RzBHihq+QHnlWnX
cvatRcKjtJDg/uueQwYkcKv2sJVCBMzigW9u+OliIeVss0vXdj28aY148zynfBZHZ5Sm+CkplBkj
H0BHOUFXLsYoC5dokO+nRgoSKBGnVhe8dm7U+0zRp1ArYfiAz2PrX4yPZBbEj8yviBQE1DqPV6CY
WsjBQjJR9owlhq0//fqhmpoeacaYERpLylAykdPc75RhSRYuNRKLWIJBBhBn9BoB7qRhAoKLy96J
MrI7m8F4NDrLOo0D4IYe+4xcSlbYqzlw7+55TJfy+vt/IvV5aGqY8OpB3GfcpqKaARb2U4Ve+3aT
mUrC2GYGBkmstsQJnY6ahNHU/pxz0FqqEVMjaz24lvYetwwG/PZXIMPyaM0H2kmrK2sSFAErPbN9
UVxTqF+bHaCDywZVbt13t0s93KzZeLNZC4W32hLXIr/p83DWklxEAzphr5BYxnPmMft+pz7REGH8
0xB7IjCGhIZ62ZasctBrxXmLLkf/rsfkSVt6woB0InUJo2M7qFxHEJcIIsX7viLVbKztyFC/8obs
xrL1RSU9xyI9PTIj4ZaTOuFE/RqgucidTmUTE+07iXcjgoWw3+EVihMNFQ2lRUFtObSYQnoKMqTa
Hsxl3NQ9cto45Qjt7G1JkBToBTOiZL0xABLv6agAOEu6f2qRRqcU2wpLjiGxiybkbJ5AwlVEqnCL
kpmNpNUC0mWXEz7SgvJVbdDg9NH61vxuH0B1YchYgMT1gz9pMFX06OcBy8oESpKNyi2SluMHwSMo
gCoET1v5KKcabuSKUFKjxY3FbFFy0XuBHWEu6FqxW6zLO31+bjz2JmiCc8+SCYGa2k9V0vaequqm
pGuG3dp+9mx9O7mZTpC/ArzOMhaduXVTsnz6qAqUjsrNEJLylJablysKnQlN/qqa94q3vRh6A92x
MmeOa4YzdaP4oudxLeLsSINT9CLXQEvFMlBgFJj72j1JC97ClE6SLOoELnMbq1w8HZIRL0vpPSiS
+N4hbiFICQiyGt1vRUWXS0wzu9CIdG/GW0uJtkMhqrzXmF6xOJy1DO9+M6+aL2e4xkjY1LVSeTYX
69u0po/KVgT9LVNw8tJA/gFuEoxKI8kMrngaEiCdlZO2JwSvh24/yB2OGNQbeFyaabyracARA68e
mxLSaJuZ5jlnINcsrepZDR3JylDQQNN+Ry1IrVAwOR6UKpz7HJ5Iw5oBF9nV9AzMtZgRCpDKpxk1
GOihiiLGuN0oKBqrxPAvZHavtu2Nqevs6UdQt/XTynTwaOADYwXEgGgupNT0B86kcG8OUUSInWHr
i4mPJBsyv58Gf9jU8SZRJmbkNWCFFrxTOi12XUQ3KSMSG7D7vKW9O2TPZU3tt/TgVHVcOOVys0F4
ovUYIM1L70axvJ+MeiJcIT6iZZxOeuMPy/Ixzwqj32w9T3VP7ZiXa6CoErlE6g+MVQiWMTZRxt2r
OLkQVeF/S5VpAluf0ljh8za9BClgiB9B0ZAG8pEsPBWsbLk14hlyQxrbebHJtprCc91P5EZAmQ7Q
Ss2Tp9yIa1fMjUtbYDJiI5mV2k1dDSj6egAlSeV3vf7SlJazqYDSc6WN/AKog5emtejpdHrtosvP
c965YMrNsK7TV+wrRqiD+camWTorFGd9hAAo8dDJ2ltjKB5aSFjHfsvvVCCvd3W5ELiHD3HQPqV2
vGQZiaoDCq7KcPuEoLkYUV6tkhaUb+cmIV0SOTlqxtU3tWSx5S07dqKOqwPKxCGXqP8VArF4EGPp
I5vGhRIFiIgWtL3GANzYMRoD5JmSQzX3feyl0fg5SiXaApmngGV5FsUPK7qasiBO1xkAw8FQcgOu
4wwZWF8ca+HaqjPaQzk2YNqucLL0lknAVGD0IL+3pp1Eztrapada0mxGIo48mEyolc90MJHpRnNP
K4Y4BU2HDdpjvwKcskGV0LE/lwZqXhPIXSazGRSNTDqAQYM4MR8QIqPXjZCh0Or1JpStZKCd9ZYS
sDPpDBTpgGpoh6YpEeC7qd4CEiTVG4uNINlE54aYHBqC5Uc6p63HQvdi1ThcoxnBSpWAOpsmhtVx
Bd4XEgIiJU4PQXna6ETdrONau2CcDPJNrG7ElMOKvv6+U7bMtliZOvVF3ANwRKXnKVCp3x0kfkJb
AJ6JwDfrmKXBzJg8TaqJJ58CFYTSQZMy47Co+AxbuumGSlajSWC7YawuiQk87vr0fiVGAgsWvaaq
3BRXVOvAoB1QWehra65lZKzTdC7j/qXSmiObSE5fXaCnBGy1grQRkNrmM3QwDeAqkX0gwkTsJ6TA
3K5Nd2maJYGGs73pcvlNANIzUfVOo8/kXBkUBzJsOuBBrR1r04s1S89jgu9MKjR/TrvbntIMk87L
mjNIXLcuxhTCtCZeHmkhBRBxQ4khhy0jogP0RSRPgZTUSuQHMk2e8lEjjlL5MuFkOeuazH6uidds
Ly7qHnGPIj5LW7keF2FzLW1yqoyLWusbD1yWylIvoS1RhGMsdD8ko6SHR5ihvZQIBXucNbU6jd5g
rNLZtMlXZs0Da58m7qrWl60cXrdGWsMRAlW0aTN5o+JblCrNzchvyAanYaXmbiKhRTcxXOsFI1E6
S7tHPfvoMNUgvFMsR6VFvMrnXDPWo5LN4ZYReGQaZM5ME/1NPV1Tu26FH6su2gkvdEwjdxWhzwxj
cjtn7Msb0sp8zZg/dAPAy4KGdFB3gZIWj2wvkieBKEk3qlxFSr+7RrJuISMECpJgtVzii5BPjFtq
mT5trgYSfjvCUw1bpRFe4ixjLey9kRCUeGAuEkVjdzLJiXDSeqdIzhzolL7dYWwA3s49/SHuW8Zb
BlpgkymiKR/X2jRPA30elpeCZqybNNkzfABscvBhmzx+RRNr3RrVolLmMF6Ms+w8qkLh0rJm5yPK
rp4sj6iB77NOxrVm1Pc43++JusAaLgoY37dHeUFBmkLCPbDZ+4iwJGJPp3iQ6qc6W4jL4KA7rKff
lW5ciRXhXqwWDhSV/RxTgCSRPuCwMl32Iqk/5+BLxXa7a1bFJRR2xJytD+GGGmXsMWeTcmLPzN/I
8mhyby3JvrKM0U31snVVE/rSyu4iw65CaAdara5TPrASPs3S3luo0hGH9MIFVerHrWycxYqO25op
AYOFayKUdh5X1HYZZJ4yBvHRj5McaFYdTkN6EuM+EGswVWUcp07T3jTljFgOM9thVtx0W02/65qT
NACU2xMP824wgigtHmhoQaJ0NdDIZZ6APxfk5YDm6LTbo9BRJr4OLw8C0BPhJxA+ImVxo3KFtW96
Q5EnbLCDclnvGeWN9mKOd1PNIG6AGWnqH2LNXkNfIJVZekYjFC5hU5CSuykZzuozekYhaBXM6TA/
oN+P0COFvrrnOv5ITWTl48Wq+QZZguO6VugqtRGBPRR0GPTqU9MW6hlaeO2v5Mw5pdYRIQNSCsXk
2zjAZcSLd49lVTSHqzxOibtV84u4LY3TTRqCwxzXOqFHM6Bwa36eWo0EGMG4GwsOvpF0X7UsP8LE
AACyMy9W/bVFTMQwtXA38I3+2piYsgr2DGXOhF/Ks+dim5KwskAaLR2xxVssexGjdi9dYHDIe6eE
td02ACL7cUZgQYwqCUu9EhqLjiDWyA3PzKRLIUFjfvVymYlPEY2Ru6RMTo2c+56KarVbqy+coe+f
zXJEyMkHykfEBuKw/OiE9aGkAWWv1hi9qLvOTZbYkgnmvYoH8bKI6lGHYQLLirk33cHc6xSd7MSm
er3bYnSJwyQxS1uXZ7GGgYka1teWJN5FwJ7WCU9TP2HWa7CZip3R4Wlp7odluB0r6b3dV+1fapJ/
S1/1v1FOff45wP3/ozB2hE5kn2O4+e89WASy5+/5+B9hX7xXX/3/cdJ3unTDe/ofd2P19V7/WXz1
ny/3uwJLktXfNF2WCMMxJCTtCmnpv4e1S7Lym4r5Q9FV8mnpG6HO+kODJWu/WTKh5Fy9/AliWT7d
Hxos/sggoR1vqGKZOqnX/5YGS/2LgEiQASjyIaz9zf+svtK2GazHlCnnLExP6Fcuwq0QKIfG2T0E
Z/m4/y8onovuAhZCQWwbwXqUHjpMJ7fRXXqZqOWq8/qyBtwyXulmt7OfHmW7c/pjdpO/s8zQ8aLB
Qsc3RLRyytzYIfPYZu5qQ2J1dFc/TmHuTgG4LX69OLLfOPl9dJTd1l9O7HXtNmhPqHdtwZ1OipOE
QkAghiMFadCFqzt4YF2OrZ/7WMFdwYMUeGwe4iOhQQ4GDNpAh/EsOU0IXdjTvPISX1g/JU9xhkB1
hDM7NyoR8yY/G0F7kY/Mwfz2sp5hPIeqsx0JlQmnoPHA8fqFp7pCMB7NY30XXYVL8ZAfrUt9LoP2
OASdy96O78kWzBXOGFTtKKQINugQnBMQrOxOGdof8qfoOrIDXD4wqYfE2bhISlzF6w8/Q5emj/fI
1NiWfJ2EWdmNvnWb4+o1gf7rY6iuFPAKTusrDsDfQx32niteSb08pj7YcxdbA98MaY+TeLPXhpur
+N1pdCS/C/S37sRa5im27ihHaGsuCgmf3Cl/vlbBxN+a78u7xNt8C8/YoQ9NL7mbHSoGvzyO4Nv9
yaay9VeHEZbNDOeYHPHse8q3dMyv+Zf8af2ArsXnwOB3GB/t2J4dmhk2ibvH/gZawm0dqh5Bhm7u
A2v2Sgcw0Y1xF92uN4CVHNETHcVGDevot9m9eFN+bc/Ioig248mmqiF4rLuIDmDZi3Kxzn2YPzRP
eILD5Zt2gK2FhkPd4lH/nyZfDuDUhZk7uJKbe9lZPWtO4UcKTXLETYf0wbgaYce7YVz26U97W36t
jqkDyd1PHfFFDZojRfmLEFL9OTIf1nSHz5Rfw0kI1PvypIQjFnmgSbZ5Ue+lK1eiH7motNyW+0Tk
977GU/EkXdMP7h9+MrszwtVP8WccVV/w0tv8ITtnN4AHbvRzfTLvs7PBHdDdAO87Vkf11P8LETI4
1L+TPf7tVv+L3HGuR7kGm0ASrD27JDihUXcaJ7L7AC3XoeEzdM739+CjseeuJIs53BzVpRFmI1h+
VELl0Lvle3Ilc9nGmOwM3uzKtmjnh+fUST30OjbFJggYArxxUIXcYV4eSIExHLLP1MVfYFOzOox5
HBi/Xu6anG/a285wIqSw9Nnu8w+IHJuNhb8E9R2xk4Hg4jb2Yx/k18+yPRTGUevt/ifMxSdcGafc
z59MPJFB6q+3TcAwBgGRPZ3uBRuGxLPqdPwenJu3xNPD4qSGBCQ69ZP5Fp/lULpA6jW5ls76LRdk
GIfy43av3VOte9PRALEaxCFRDDfFabtEXu+pt5gA66vJT9OXtjHKnBdfsyUub8QSNgnltnmAwXH4
ZvRkv78Vh8+KpwL7zgPjAad3xePgKIevb3ICD+A4nf1nI5vwTZtAKYdXcvtQO843WTD5GQ9W89IG
0CkcCAph0RwkZ3ZHfpjpBf3WAH+bSxr9C1ec09jv+kEMEYbZ+mH/cF88w29Un5NyFk7VzeYRu+PO
NuHRJ+uKzYb/yy+bN3imy0bFOBQ+7SYuPdnXHMNB7+jAwHArHOZVKNyux/19QZN8xLdAiIgVi3lL
oPle4nILhG1Qu6ofB6K7OGS52rLTXdBWOoWtu51DV9SWTrkr2sQyerlHp+lA7IA/stQwGT1QtRy+
Y1aEyeGpf1icKtQcy0EzZYUZP9UG2CuCzKYR/gYfk8svfe14dc1RQoEVSOAypo/h0sRyonsjHA/K
QfaFABWWkxybJ4brv++S2LzEP+v/QjxMj3e/X/4mH/7bfcSi/OclczbSXFYUUzy3rn7eWMpqu/eB
VDotmAHuC5MvvHmdY9p8Aw7laBs3CWcCSRMHZ+Z3BechZwEaXY1fYr09PLcHzVvd8vDFbMem3D3g
pfPJqzgYTuMXxzVgJMVtOHiTt9+y2Cqdxflh+roP/tNFLXvIvNiFF8U11nmEgu2Xzb5I8gdO7PIJ
WVwn/rbuIxQMzWPEg6rzTB7lEPm4hcUf47EI9xfsA51rTLTLC/QFfpXw0Gzdnn9IYl9Opj+6ygHb
36/fyN/367kPNAd2Iae3C+nu8UKtWwcWl4TM22ThbC982f3FoSaEAJOCwfn9i2RsFCaubkpRB++Z
s3FVZiF/izofodGhfR75drT8bEx6fOX8wkFjEVc8nl58c+4Nr37PHnl9jisIVBr7ILD9wds4npJD
p5V/dJtdxZHX43BzTQnX4ilyTbflI63fnBa7cbgBP0QY3v+XufNachvL0vUToQPe3JIEQG/SyN0g
pJQE7z2efr6NrHNKpe6piom5mehoViaVmSSBvdde5jfPcCui1/ZUs3Z0f9nRntpimbuFAs19jjc6
sXPyCm4nznM7x0O7Ee4Ogc/2cawnV2Gh72QXIxc2zryVuDPi38Q1o3LhZoZeyNmRueJgxNWMjZAS
OA2WsnXAQ9gTS7l0HX5P2ZW8SMFnyJmwnHGR3kEMPIiPI1KlzkP6ZE8k4O4h7O9zgfgJ+r0sPcaO
XLzisHyyL+Nx5nKAI/Fs7j35hB/41Tk6tMdaLNSd6Us3caetHfMRYgCacW7oNX7mNttn7Nr4DIiy
bIrtT/w5Nw5vF387XjNfrwW0at50xlURFxleEEkdfsWcAzIZTQWgmQXL29mrJwZle3PfcSrToXed
vXQiBp2k+7hv9zPrWLwWWvf8mXGL+KiLCzEvg0EK50zDDcKHDEbPISNccvC4FjtPLIniTGzao53l
IwCzkVliEcEjcPFb5xKTd2zh+Gxbd/m0fIoOpWvi1uETrvaiaclRl/iMnYhdNAQyVp7MqVx/Q0bs
0Hgqe1b1I3/cS+xisVLjK2rnx8GT9o23D7bjiTncPvLFdkDflb0LD5cIjIEsaUhEqkuI3kr76NC9
6YRh5yxiVeYj68KSEVcMte4NMy2uKLMHXoIGIiEQARWXK+qzpR726/jQr8Q07nW+Uy74DnG9K94M
Cj570t8df22T7kbuCOCNLTmSx7B1U/jQ7zdouvAzM58f2WpWwMh9Ga8Kvy0Cv8bvVAcsUN2AWIT3
73bgoGBfkEZDUbsYbybbV37QoOaIQa9pV32VfDzU2O7EBrf8MLIdc9KAicCDqQ33RmYTilem1eyp
3KnsQP66JW3b44mwQ0uUz4k/A4EAhv8O4Bd/N+Midx4XdicfgcVzV+V1hU8eRjC+OHnEbp1pjqxR
pvDZqVvcIjbw9/gIzbk1WCQSURPswnbYBDtlo7oKvUUuI+mOOPV4K8MZcuMOYPUG7v5T9L28iktd
Hw3eaMZlIHry75XrkJLbfvISkGJXt9yvSVSiHaYuJN0LA8tLcQO28gNRbxKFjswGDc59sydysNUD
X+HHnCvw0uFEVeKCqPcx8jsChYFDuOfbY+Hlx/QYHkvQZGckJaPbdKov7aX9EZEtzx6ecViDkwSB
qn7NPEqqPe/FkzYgIzeyxwLbRLvRr7f0SS9URRsMQsmSgKF48X4hgyK5Jc9JKClowG8bsiKRduEl
yn9psW0jD17yd7QgqRmcLYpc5C2Vyw3y5kt/nc74J3r2Dv081/E7ErVpX9mblj+vuhpVSYBo49a5
Vns00NyalB2gzKE6GdfghT5hxxfys/Vam69z46IcQ+EWefR0mUxQShi+CRTqwFvkstg7xzVfBoLJ
oTsFh/KV68tC0XeA96hCipN6HxFUR9T2FUcmMjjti/7dftHvsc/l4WeT55C3Y36OfzjX5mTesZ10
Mw+FYGEV6IbhNnxIruQ2+9zniCTNFHmosmwMN/QlGI1oYZEphjwdUC8xd9iADNoFm7duD5V/Y/g8
sQHOsbmTm34tvrYC9Omm5/gMK9Ha9p7mg+tzSfP2dA30ek/jMz44XxCciPi1T+pzgJIJ64Qvyhd+
mJxP3F48fz2dNAyMDCvZ5hrSvaIOc9b75vAHsVH6qk8n6QvpKQtQQgtvj1PZJnyhw6cC3jksfuQx
tNkln4Fz7d4Y+G+CN6iy3uR+ZWZDUGg2zHvZibxHa2u5+sbcmKyudlexdhmHbuadSEMH0m6wamwq
9IJ4CQBC0Cg21FyUl/LO8VVPUXyendH47X62hNWu3iKkNMa8HfUNKNGhcYGyGt70c/bg3fJyIruF
JzVRftW8AsP0Dehu3uP6LjaOH9p76aF6pld74m105MmI8Yffs6fsOoe+7pUcbiKtIwkirIGm31Z7
CtGL5bLaCeuhh8fazmQ/9NR8jEpIPAufM4cbx9rdfu22Ggctb34rNg2AOf4vbgCtck8k22JxL8dl
+/oT0XReRFwuUYJ0gCch/1PmidND/igRoxBROsJN2oD15sxbA8omIQAxKtkkBCSycwoBoAz8d+SS
dZyLFvEfAQ8yaZHVSadky6FGMYpGvLrDVZrzzRafg4tOGeoXbsebRSyBN1JtA4K8SAcdkuiY89D2
6peS4O8cMn/ysQZgd0q++EmO3+10M/gA+t45so5e6gPXi0NpdNsPDOjJPZqtzdkL7tG39xXVBgep
L/ovnR+JMOyKq0wJQFAmLThjilH+bMkYJa/ihTBe4mwhcdnwC7xhEikvOsjH+JocRI6NPhmqrRsq
EH0HnphEDCDZD0ptThhRLkpkFb803v5D/q2rIs3+T+m3IPv/QqK1JTqzc1kpF5JUMs182RY0ljjX
3e/kKQwotkxvNrAaKAC4ARaZFeKd9ILoHBHTUiIgQ2WOOkTwSVSWXbjP7iLfmg4ILtPhiAhw9Kfo
JZGZbpZb8BpcUP48O7fmoLpgvnyFDodDxtpu6TGRVI9Hg55R+yF7md1w3x0C8r1xaxKxZaI/jZp9
fmwvmQecYl/wf3NHEHLjS3cyDyIiYsf0zOCcYyvyho/Tx2lztziE0LB/hddyay/Jc/tDHAPKizjf
UH3YgRzYM0zlCGgf1mnavGFCQqSf1lCFajX/Y0hFuc1YleUM4GyPXfHCP4P6IQTjDLNNdtGWjjTn
AucK8NyTRDRUdvbR/KmQ+NI/2lUdQRsyIRePxhJNOnGkLBSWIykqr7+lc7KdPbQnqTOAmpCuiUNp
Yr8xLeHFMSvhNA8ekyeyGygRImveqB+WncgNRPtOdSuPiRS3xtpylvqSb3o4q68fh/kySWFNmOKO
ALRzdU7n8oB7k/ZoTbb7BnYJ2Ra/uQGNmRLJJ+a1fk+DqPXMZz46YYCZpzt8kB4LG01zJxclfEp9
g1Mbu49L6M/ES81lc1BnxR5YCw7/ifyn8UQe6ewKMkSRY1Mt8BlQocNn6ubcq4v8MXnk1R6VoshN
LiPbWwQRDIPD7TYnCQO4A5CBJdjsxJoEQ4XoykY+zafQewUBse0PsNIJ0/MmeyDTHh3x990ke1Ha
UlyzZ5mTUwISYNzxJlLEnvxHpHiaW+NJEm2qY+bKvCGRGE5cuP7A0UosqYgaIqXDO0J0ckjqKu0s
ihKL/YgtMVGKOHYO3rJreB93EzFJtByg+hOpMvLZv9+tivHf7VbBwf1lt+YplstZZFuX4Idy048O
pvXkyeR7r/LT8mzinX1BhW8nElmb0ChSSzimd+k20mXuPhuH+Nm4lye6ao/lLTvz/M/0annanjPe
tY82KUl0C+gfi+whuIfH4nk4MXTztePys6S/GZLzLK5Kl3P24gMMu013poAmjaE0PgykxBRxXrOf
bxm5hnlvTtYrFoSkpaDcPctNjyVLJD7n55YS8/KZw5FccgdKk4C3uG5B00W9q5+7Y37mFCKhRT6Z
Hi68ABJxqtF9e3Aedrgb31BprA+1B53p5NyyA/GdKE77nM4b0mbX9gTYhKRaFPiJ77xT+/9HY53/
DW3+/yAhXhGtzf9+WnMtm/Hr/OtMZv2F93mMhkyeaWum7SiKJXjTdHfe5zH6vyxU7hx46ajeKaqs
cMD8MY+xlH8p/IIsxi5/EN//3zzGsP7lWI6Nrh1jGRWxlv+RSp791x4t4n0mDHso+zhOGI7N6/11
2+AVVTRKpaIjqff00sHZw6zVI/BO9TLvrIQ80JbTU8zAe95YuYGnHvq7A5YXlal5jpJkx6bt7J3a
L+ZWRlLuxdEYlNd41cJ5c16SwPpkVnJwWf8NaahrkM5+JqOGDs3iS5vQ0Z5hrZ0mvAKwnQQglCD8
/6m3JOil2uKWwMThEbXFfZxiLGFwGPXgJbS3RAIyE7Q2jUCswUDp17r53Kv52Z6H6JjqaX8YlD6P
sFgOomsqhMXUFmOQttCbxyyr3SYNk4ddyKi7Djp2ppNuQaTUh0E9Jkvfb/QoUS+WleoHB11MyBxY
VCsx3DLhyzsG8gt6M8dxqb4rI9buml2ekWwt7kZ81YJ7F0bQH0oZ18lF9gxTTz73KIJNxqbNVfU1
f5ZKHd09YNj3GRj3DnDgBhyy8awg/uJXOkIqqRz+/GVZ/odcxvqrEIG424YlC4UWW0Vt4b3T+EuQ
TI2p6soRWV7YEQuWFFkq3xJ0AjbgJWSvFQ6ffz6AT96pZfC1UsbgbAy69aK0AUiDHbCKHATSJx2I
FMpdGo2NQsDDYCZOgzYcZazITiOKD5v19gyJSXcdxzNKu2K+qrhq7wsLOINZzfN15JoecfMKcB50
LumCV9xiS1cAO+0DRGXzqIH5SAULRo0g620rdaL1mkswPmNMIdTK3uIOAWc7LG9DOozeDDbMH4us
euvUBro54vUnOe4ZOgDZEN8kvc3QCwef3YQ9dgh/5yxrUvs0BhXCZkFG0jRaybnLrXO3LozShhwg
ywqyWKr6BjKW4rWFbIhRrS7k8/L0H+QZwZL/JedEpkI22f6yYTKSRbdCyG7+eppB6tdyXKFw/3CG
L+aSNZpomGNBpCFjeGvEEp6aJrktIYppKexFywpzD/OA9hxh53qYzOUmN4X2aoJK2Nh13WM6b6rv
3y4ZNKuimvPjeoHbOk29dJ5oiurGXat1ICFmcYXQEtLmMQPclU18ccvyk5oCQlwgWPTY654jZaCY
a7rlbrdYEY9FTVIgftuW0W4sIAp80JABH4AeIdvS8rNx3J7STk5wv6p0P86bFzSJyZDVVt6/X2oU
OckzlKR92IFyTNCl5zZrk4eaVfQs9xbGecyL+1qLnmMbyp6R4j+u6BjGR8mSvzVS78Mj6T9m2lf4
JfnFbgQbUp4wBU2+xZh6XItE6V3UuwAYq3l57Z3laWpCjD5y/TxWhvys59LZVshjAlhp64PUM+NN
RuF47OmF2b+OgIY6xWYHZUVJd1gvrUvnzNZlQTTjNOEf7EzVZz1qt3VnF9cmjGgQRNV+KhJmi+I+
6NZkHWyloB52pltTjs3VCRwiRLn8RAUAryurZPIq7nPSq1gON6kbAKV+DmtmNVkMhHXosVpUysXP
+ieVA2O/YG2CMLC07DooxztVVaV7XUayl4y1eu5RnTsgAkdnUurCf0q7lL+mXWLBWqxXGbClDvAA
HZe/Llh5kZ1pmCMSQakwLn0dAZPvovaU5Gb5MbOdI8zCjWLr1ef3Gx2ZGehsuKgXI7ZrXFZ15bQ+
LG2knpRUVd1Gnpk8zRAPGrZjlsfJWTcL/XWifdj9mGLckTdDW9QbVUXsOFHi6BLYAXwVnEGAW9mO
dXLgBeNLk4H6qlI7OClBZvugjdvb8FZlrYKogQlAJ2oeCk5J91Yda/iHzJyUZqgP67dl1k2HMGpp
8oSoOpU5xqLLMgrKfZg4x3WBBPIsJBExibDyRTpj513uexwq9lXQgGwaymYHXqjFp3BQdgrq2GDH
WnrS1ih4KuxSXGcju2KslFYsKrTyUcgQ9750OmBgfdNscrWMOMAqDSkw3tEdjPCuxxL1jEGifJZw
SsEKNZN9oOXXNJ3CDxMITj9NkVJF9ACVTZMZ5OB4WdduUxZXugOidxxK7azAvgRL0KPkrs8tk6SZ
5reTGNeIdxVqvYbTa5i+FKpzC9M2dit9nu7vJ2bVFeFJaebgJQAqXOfJE/sNjAMMhihQ6mvflA5I
7twdZkR1Al1+/vvzDFDL73FSdYDZgZlEGVN2FCSD/xInu7msEVCQZ7ckCp5KsWUz3Qkv6VxEF7mN
F6wr8BrKTNA1AuArLHNUeh3xrGKQMS7YS+SQ6uJADc5mEIQwmdoC2FSM6nca69bZ7MNDGkG5aAoj
OWDUszWtHhpHrL8gZymf1ggK1W/xk2agi9fMDDTz0NxlVsCdiKPanYK6+myXi31S5aU6mUH7EStZ
BIeMsypuPrzG5zoMrjOqthCu8UCO6l6/TyB57v3oQHEJjJOF7WAvFmurJPQT6j6kKlPbmzajtham
E6zUyKBzklaVX2WYIM3WRAGUxhpeqBnEeateDhWfmjOMsNcS9tbdKFtnnkhuFdDNx2jWD1KI9ml9
aKZaQNQ+1qaW+iMOEM8khuWR9qCdE5fx9sUmo4yQ90UxGc87CKGLqrwgSAt7a5bxrZQw6zibluzs
FDBHTFICtfIRYX2SgmRyUTpJX2KjY1lbs/3VzNJDLnfHKe32srXoLzFkTDTvk+lp7Ntpt35VwFn9
+zVkC+DRn+0dIhfpr6miXoh0nWHK6/T1l5wIOnYI6lWICbWSirFnXIM2EVELac5qFmo+6Poe+gXj
9iiWmgdOGwyqcLHY6Dbg40lrlDPWXfIZXfuSd7nM0HR5zhRyDuu1N7KR/nMEokTRSyB3FXsXLYn0
VCaa801Fo9Ulug5ebTYgW7UcP1spoXUmZFKkFCF7dNp3wHuj57HLW1RRZcwnzOGslPrViPv5NNrp
rw/SAtKo6yvrIMHZPMiJOTOHgS5Y9iyY9SBj/b6Zef5jJawhc9jeJHRezShKbzN5qSzOKAx3Nu/7
3FYXzc/Tfnzm0EE3o8M0yolPStal/pw0rh3Hkjingoc169OhWPCKUK22v1hOeFpS5LbDHoOwfsmV
fdN0h04L8xuq0s29RZVnSZV4N+hLt2lKJGSlbOkeclEw54SA9Q8H1SpF+dvdJqmSqasMzdYdUY39
mlg5oRksHXKReGA1NENidJ0qg2ZeoT8PaIieEBpOkVUo9IOh9M7N7pKfyAVp56QxhhcMiQfAkhF9
+jAEaQHjr1ii8iQPPehntDO6SycXO5YUo/KYc1mrvuZKhKquMl+g4I1YD3XaKx6XugtI5svfr+Tf
oHVk9yh624YMEEe28ED6/bMpZK1wehIZ56ORCl+QsOUBpwnMRfRy01YNPC3x5JDMAI+wCd8G2cKp
MktnR5khsS96cFJR7z8h7iDnjvr+TAuX/RSmBxCC5rOsgxfF3dbrMaFqRM6zJj4pMuKncJrLxCv7
urlG3QyM2B74QzbK0weWxb6d7JEEdhzTa1kh9Bfg9O7LfQJnTMfbYJR17eOIBcs5Mo3+sga7KWJq
gZDhTgn0/luQyZtC6dMvk7Yw6Cjq0f+HK/h72g0lW1Ms21ZllgYalr+1fKMumPtMj5GYKfG0IgBN
l2IxqXynIpoujtQavhGGb5EBpwAxC6B4tmBiqhktdTDISYNqzpDZylGTUUhgiTRWuuu5YSCmI+Zu
AU4vTjZKrxM54wnRKOuz0DeAFxNfYrvHJmjRvTEs5y9WNHTuBEL80FJKAnuOwotUKZwwqWkd0kov
XGzeaD9CfruoRVFuVdYGddWIfFTWfJ/QKxnUkfhZo3AZ98ILHO/F9ds4S9R/uHKqKEj+uq8UmEdg
SxWU5XV1LWh+jaKJZEUpXnXv6cFoLQbZLtdsJgck+baC+scSP/Gp9Z+Gnn+YKgTck8pfyzwz0caz
YU93TTtAVJaekAMznudWg0qcjrcEkPqxM5dvc2bLEGJTstymJmUJUf38hwXw+2FACoECP2vARJxC
VX7fQlgJFKk5yPieNT2a3UVnodbEAwLRf3y1fqsXY1dsOuxsvGDS78EQjP5a+qihxlRUmWePfJi0
SM5ezMrMMBpmOIaOeInWq5SxU+BOwwi6tQp+TmuR8F4pLCgc0Zl4D9JRUMhPyN/gOkznxn1/slS1
aj/UpHJTq1teg/srFxSZD7hkm1bB/YbZo+Z8VCNZhXdMOrjU1kcNm8p/Goz822Yh5QLor9jEGpm2
wm+bBW4cO2DMweWki3RBsXx6EBZfjaqaP9kGCjKLh7QTJqyVkn5kw6Erog0Ps8ieGrOCO6LmJ32I
vabrl+dKUuMTukoQ6tTm8xpS1qrKGSr75GjNrg+c5pGRdbHe+32Iv9Yg9Yzjky4+IvXnYgAIid+a
OcFHqcQ2FzOgZzWMp0stpc+lyFlJUYeySz52fehaXbV8dJrgUmfR81pYTTBwN0OlGfDEK2D9kp7/
E5RL/ffTR6EXSOsFS0Hg1romunG/7JKitAvJKgtAHqn+tlbxJicMuz4qkMuTjf1IurohWU3uiZLe
1vRwVhqaDF0uC7pwwXhP1N6aBaeMV3nPPNanUqz0/NzRkDcvZO11cW4FGc/LWvajE8d6tRyvsGrj
Aaeke+psJGbeLxi7WoONhoGclsWGmzjGR6VUpovm9LVfJzlSHnW8j/W22lZ12T2ZXazv8smOzmWj
wtaZk+WCmzJBSqIyKGLQSXY9e30kU6dIyxNhz9nKs/MYWpV0N28MiAuiFLQq1aRGqbONjMXfa4eU
96UA+mdNC2oTunCaD5SnYDGvichtIzt7i6TxGZYHQIv1XpfChn6cdRdu7sIkTdTdU1sz6Zx+hknk
fEBsHY2itY0jCW5nOPTNccYS+EjvzUMnYzskdn5vzRxIDIQHl2YKgvJrsZ+1+r4ph+BUiQcr6Syv
NSp1r1eq7CZxclOUWH6EfQFPPtU+Ytxxtajr9cNixFQNouKbswwkebI8xVM8PWlNBEg1ii7rQ40f
+3slKf7W+ickxNLd3GzqfdoU18Guvpu24WDuvVhXbIlkQDITVmiyvoDvGiz5IhdYgXcmWXcKU8RG
1HBnGxJm4QjibRAn2kgz3pwwyekeiZyujyRzV2Bc1sGV3qKBSUOyJEmr1XHy5mbIOGnxdpLmoTwp
8Ye1I0l2qLmg9yl5oxkdfiy85TOKgPI5sxGahO+HnAzFd9an6kbtcwOLlBoJF70GEI8PBYigaYx3
ISYgURqY35Vl/CaPTNu6of8UqRh2GPKs3qvEMT3kmCo4WaI5mRrhC34hIzAVaQH9r6JPo4mSx4rP
QWov1yY2sCQZ9Xm/ppi6OaBp4tQfjAoFRFEEFk0yHWJpfLzvI/RrIK6NzTkckR8JJovpztIE2Cgg
CmZUGkaJ6zpZF1E4IRrR5zgRoE0wfs8KzfZmyQACZA3aRw1jTX+h6szo4MRVRXFpmbR7kEjECBBr
WcSplnGvJUXhRuw2l98fL9QfzOhTy8DHJEORwiiY7M7Nx6GyavQQ2AHarHzoKYaua55o8B3i0D3v
1UBivFC6Au40Nev6ICMNcgqbufyHo1wXQegvRzkNYpR4bSYDyDr9WxKkqz3e5PqEPk2ugPnSytKz
ZkTq10giFfjurd+uF9VSqfIzIi8J/lmaRstDPeYr0mcVLmbiOQ46vpw6LT5HSxqf2xxqJkJqm8qp
8LkZwr4+dQ0ssQWJ7F0nvjWXEQBwVwOhNL/VyAhdlGAgdCMdhxzQl35aTnnaaLe5BnE7Nd0TCiKv
Q5V2REWNEWg7Olu1yeTCC2bkriUrV2kKB6gb2VHmyxaiq5gBK+7fpw5Mbv79uqH4T1zXLGY2uin+
/ZfgbkcmogjOANAvRhlMkzTrgou17FpTx3zcNOpL2ECrHGlbmQZaFUVq7PO0Da4mpRdqKsO5UtWA
XY/7SD5Ccasbm4UVlOiPju1o76SpMw5DBXdhzerh2P6wBurCbUJ//BkyECheU1fQgYwtv5rp3Cxy
eZPV0rnnen5OzQKMU0QljVPupm6sLygITIcy7qrbHIU1uXXLJD1Ac6+bqBT1zjKOoVYZ73deCemj
o8V7X2+8+E5vHeeuIigTDendQJINer75hJM60nriQams70kxlF5i6ciCKbP8ed1bWjTeaY/ZlwnF
TP890SdG7taPv16R9SGyh1se0zq1+xpit5wuX3rzU2EMTF3NGuS1uMKKeED6KjyOjX0atfpTTZf6
YVZY7mDFauwdZOOfl/RLWqJK0wby0/qQG8u0DWDu+wNEhaeAc0Dum/iWOfPDdqh8YDtyEs+t0OVM
aAZViDJytunf+go9xCHpZDjhTDj0XJ6PaWHQATPKZ8fOqmdNHwpKoyw8rc8pbRYfhRTSZv3XPsRM
Pi4y5M3K5ANWIciQFIS+o1zhxdnbWAhs4hqHO0mRPlNlihDHFEROGRJhUsM8S4mU3uvziqYmlAI1
bWpMX6mxzaU6sriuayI61HF/00rnKjvL8GIVjJOcgkFzjy9TuNTSfU2J3tMKGgTLrbYw0hs1I773
g1bsnaW8jZXabPtheTRiOURjOtwKx5nuMfIUbjXjcYXiYbqLIi26O3H0x0NK4x4Z3/gMjxKPrCSd
9umUtw80DcGNahwRoukVBSmJq2GX+zWsLHb0tZGgSCW580T/H0Yk3kgwP9VXZAgwQ3QQyKh6DRjv
hO1lbcqh15Yc3JLyYR0XdJYtRK44wCndTJpsos79/1+tz6ELC5goVj6+/2OrHacGQT0Z2ynUQ0cO
66TrDxI80E28KPpTZryNdVRgb91kaIAlb1nkIJ4MtwZDyeBamd/sAObzgOnPLTIhle/GNhmOBu0k
b2nHZGfQy2FS5HTcy37wuhz1wXCM010V0HNsdDN6nrWPFc4DY/2hXAbrst46hPqekyRCkk2clugJ
Zzp4ocD4biHQc6CZ9W0UlRXRzPYMpHyOOY0d/qZoNTtZ9LVCOWmD0kKBv3dDqiuPP+heUSAygejj
vnhB8s+1IyqwOCvv67SV8gxYtG0tu6YfhmtTpOM1CGc0N0YopabBU+J5Xcdhs+g7fIXN0dh3CwZG
89RuRqNV7+hy5AcLWv2uMhDlICHJX8a6mg9yYwBjk8bi8J5XtQhSkHq0TGEH2piDkk9u1hrGS+Vk
uywgh0RUFO6CEbaPSHWETNHwwF6C9NQawJ8EDtiZVE6OqQIhZx3drV8VdqQe1YKt3NYRiWVndgPy
tskMkGiRoDo1DFEWOMIuEdES9j4ZLjyh9KjKN03MH0Kn/+NBrVTMTdGWXsQoan2vTB8UdR5FDGge
QYT4tWy1Xmqmt0mv8u/ii5JCYh/lI5l60uAmVxdB76JThIVmh+qZbJQPev/BAzOi2FcKGLgIQweP
ximkR1cNMKujXRPL6jmIx+VkZ3XthdJQ7thCdAPzeCZqNuoZ36tDsljyOZRaliqj5b2dGE+SyMgW
C4Om1G5R+pFzrJed0TyItxbkWblNhcLznw+RQUVkIgLtrc8NKcDLvDxrkwYzwwwml4nD/CkLTUgB
YZvcGqU2n1VzOgy1VV1ncwLdYvZ0SD6PGhXzkMXpcQ6N+uhQnftqqgR3w/6WxJ/Ju4WewdJ/eP8K
Yep4TnPm5wu6BnXSeU7TtYeuWJCcEFnz+tBblI7w+dWsLQ7rmAV+NcSTdfaytrjXQYixoHQ7Kpp5
NwyuklZGzw5ylP6C/Nu2GIrq0C2gBmehQpWZVnq3zGFBhivXr3qZHfUlDr1RzdRbSsBl+JMgRmVW
j2QcoNkJYSQFH1lVouBpwD9its4h5wSn9atyDhBzWSuPcRw5tS2puOa03B3i06mF9r9pLWO+oiu1
YNujb61yoBilV+LBEY52eqzQnQvaiXYkaQmewShQGFjfvtZaH57Ri0PRlk6v2/aVg2BhUx2adg7x
4zJG9PFrMgExuMY66rmzRj29yFKoHVF/QoKn0R9Ib6JjHjbxIWY4gYbt+FKT891UZgyn9+vo9BI8
mGhW/KIadDfvbeVeKSX4zNGO9rNcPdD4aM5GbVxwlX/B8DV4rA85a3YO0UFTxVPDwKBX1cLBa5zR
jRAsfHqfjxo9lsgzokgXVRzUI0rl0M5RE7BMxHZqHRkGQAQg+xXlilP7NxoKI47gcgXmw5jRDUgz
tLLeh1+NZZmoO9lD4OUYHh47UQgrOAl6mTCpr96LmdA4S1IoujHoRC6diixz/TP6SlIOv3guhSJ0
qAQcvrS540p5RpCsPJqdVm4NeSDEhPUxthHqIHUvL+WMvFKZOg0ucRFaAJVDyyFHQAFFOBTVkUoY
xm/SotGbEw+WrL1kTaIfqggZkHXQoivo0TD5QjA6/RI7cfg57kaLYzGnZKBbsE+QXnhocfNJQr/h
ycwj84RFABygEbTf36eocMN+T1FpzSmitaWT3oMA+S1FbWlMTXaHOl6Utz7KLYgoKhS+hlxC3hLd
TkkfXKTaGKzOSF83+vCoRYOR2UW4lQuMe3Eni11MwbpHmeaxm1qflt5gd/c6juc6Imbsm/nSOijy
c8oPUV3dMYUC9JGYfsjsDX2cGjZEXPxALy89pDVAG6Mf/pgKr1AieUZCW69p9jJN5EhRdR3JkBnY
Q2M8xUCsdu91mpZMqmeIilANlvHaKaBhZwcokl7nfmAE+rGx9gNOanvckyEMTSBCWhMVpbXKMxlS
6nXH4aBF+C6nxnLWsnwPlgBCaTeQhTE2IfcKq1vR6flDf8TQd9YEbESD51NV5XBCxKn/PjdSQhSG
aP8FT1Jo/mzHOn+TOeewct9Zjb2d41J7rdCFQEFIQw+a0QnN2KF9pHGu7otJdVumhufJsc9yYQdn
qSouSZPAHMYHw8XaOBLghZng4EYjE8B14rT2fQo5f1h1DE19ZupcYkEhmiAV/oVo59jen9nj4GDG
RxZuXHIdN/EBBx3Kb8ntMSjGrw9tl7CrokvoyIALmIeVtSO7yCul25JK20Nu0XCtvBsp9OOY+d8M
784eiiPq/GRkyyTv5FxV7+uDFhroMdn29c+nIhVRJswosNXqIu39x+xkGjy9TuRtQpaxwy35R2im
0wVtQwV3dyTsUnlYrrosRJSjyNNFb7HvgDaXGgwQY2n3kuH0/Il5J8VL/Kww2EU7KusPunBv4EJE
xrwcIoVxXQca5aXrSuMRX9ajY02BMbJR/ggMJIHpTpLD61ibAHpFxkG3eEDLBUmYCfO8vTOpOiiy
RRcZqO7WDR4ajDF6ErzRV1Ep8+hllztbGynm5gB3hjGlNxNb96nKzH2NgtK+HmnvBGX8A/Gh6SLP
VEYL4tVK0WnHQLRWUElA/8DKOUEm62cRYvWlTS2LQBw+AQos+0FPznFmxqdF/xIJzFkwq/l97uav
djDbuzGKen9tXK0P2kxrFDTIXTHGh4zGzKHvAt4y/Sy/iDMqmXySGmaebemzncJvUjK9cnzG3zgE
NuCT5s+2NV6kQkJuuEQKbX219XXXB1Xmwy5l6L+H/HEopAOp90Gbe/1axUhQLqmpX4OsQuNrGOvP
Zha1SH7VgmovhUdLDfGAZfaIXkGNaNCFBnwC2FBdipOmSjRKrOmTpfY/DH57q4JnPPR41ZZS9l+E
nVdz20y2RX8RqpCBfmXOpCRKsvWCUrCRcyP++rsAfTWe8a2aeYFJEJJFEmh0n7P32rCBrYxUSGIg
hnVRlwdf74tTLTx/Hyi1uRK2srVCPXme3lHrOe0TROd3wHDhRxW14OeLjuD7+KMLXKhEfhefFEF0
QWsJsZ0lh+qoN5sS2uLSAsaYm3Cx09QYT1kS6Csu2uAw2DmlGWkk9iFzTP8Mc5Ue13eP1ZL1Zp6V
OcgwDrLR+OLM4JV1ON6aOMVYXaT33k4tdNFWsBlIAAIWWQ2HWlYe4W8EoHpV2+xTwQJ6p3UEMGTO
pCCU5IkGnYFLhvkDTWVi9kzDL0pQxMVwLKyPkAsG7UexUX2dDIs+T+9V6nYncDybrMi6l0i0PST+
xzQbsNf86/48P3JavNCmGR0Q/PzQUIetzchwT5FuPyKYG57arMFVlFY1eJ8g+x/UAOtviaKlW+5E
CKEGxTeJCvY/qygU3Go9K/12zRfI9KuxxcLwB3J7C23dOGH5U9ECdW2qqnIwbcJtidoANCiZV7h9
0G00p0yuYeYnV0rkyTWOzQSkUQfuaHo679MKH+3zpJGgO07o2fS1uYhImK9X9CB+xwrRMG4dxOfA
CoZV1Ifaqg/Cdu1rJT3q6X7oSYsBe76PdGGLYXrUkxWg72hT5T2C8XnqQmBPsewMZm5pzWARKn62
ZnZjrVPF3zWVloN/zP1lOK3UyiJPv8er/3HL/88kOBu2uKFpkzKL0CvXEOZfuiy/NcZJsGIux0jP
V4HV0JezB4wdfrpNUHfewFUvWhmWWztWALL+S14LOW7jSSEfKh2KbSRb9SNuPJ+QWCs/q2WSnTQv
r8E86QQf1+kFmc+BxqJxsoeWAmcr7IuSbcJpXe0KeXJ7GOZlTyzgf3+Df7lzeIP05MiP04g2Ul1T
s//iyqjccgelQWoRlwGtk0kBWdVVRoeFJlwuXIRwne9sht4Z9uTkMgSkFXZvtdG21kA9MLVRSGgt
rZeebJTQNY59PHiHcFBpXQN/egCZvipbr70KDRNamhv6/1B7un+f8pRZ6TlC6qHYamtEnvznKe9L
4StdUbSrGv3gUY+ddudB7N3J0P+sm+Hedyhj5zJJ+mJGHa7CvrUeRkffuYWt3oJYN4F2Y2hVyuDF
BEa7NxVmxa3I661aUatpXOBl0qGijZaqe/QD5ues4QiNad3b/Cwa3HTfqtNIFrxEnWecyzE3z/Mj
yy9VwknoTjNOlqduPAOjwv7NGfU9/ao1lAUx8XyrvjNHyyYClqZW5Ejn3IZVehRuQ8c6AOHmF8e8
6PVb3fTvlht2JPwY+tlwUan4FEfaqhTbPmEgq/NuP0xFrV7aTLtb7fg9NA0uXmwh38Woo1KSb606
eKt+rIlVzs3PLLKyo1B7n+D1gegxkLiHrtXja1OoL/Ovs4yEfkIZMhcFrja0enlTkZC9/PeTcj7p
/r2EPin6bYMZNoprg5bhX1edI2Rpxaj7ltNS3XWIbdO+sipIcMe2rbMs1dpfM+GpkZ4yevUp3fw+
VP7RwJoWmTLkHNwMu/9lIta4tTqIRtOF2Q7AFb281zylWgZP0sryq+yGvYg7ZdmSPLf1C8V8SmN5
7VCy7INpTq+3xfr7NgW/DkJPU/in7+5ZMajfIsJZSahLqJDdAEqYctnPWfCF2jQ/aab52lIqXRpV
mVHuIn9ATpu6yjEqZf0Xklo8mbo8ak0pmeFnEuoI61GIr9l4SUa4f6EBf2VaZI1h+Vi50sUZ61LL
TBq9OceTVM7yTW9jN0gd//t38f9uKIyArHoEQ4OLA4ML7T+vrrhULNYCNaewWSDGm0pnjN7qolb3
vhMUVxdV+gbYdXHtrILhPqqeu0j1ULmnXcAyTKAUjak2w/heuarKFDrTLULhOmRgod8eSDapHgqr
ghlhmETl0LVbT+aNnUoz6Ec48Z4zUJQRPYttnVgILp3QpFDDRitQ+tKRxDRoFOUxlZj1py7d2JNu
Q672U1WI/gehroeBhv/ScpR/yWelhsTPRivoqwZoO1NdZ0n3pMUBh03r2DJk7vbfP0nCIvio/vO0
Rt4xCS0FbQ5Hs/5SpZdmIdS4iTzUBkN3hOhVURNzEACCpkyj4qVVKFhK0zg4SgQ9YG7jRZ0KlMnv
88u83qRDAEOyFKBYjO7hWwgQifN3H8MK34x5ie7SJTtFebGwG++xQMC7++4E2nW09dBZnWwtp7+d
mP0y8+FLu1lb7+A1kuFO8gGYAg1l12h76k4fuCuoCeTbP32JDmn42vN1FrP4W2YFp1ExjSSFi4xs
Y7zbvZNejUlAUXf9PXRipPUGgD5KqXjhjbhfzLq5uUyl0qJeZ2jNCQw2o71jNyQRNr16IksY86YR
ci8xvft3uQXw5h1lcb4odD+GR+/QZQFIvPyeMGRdD3h46pz0ksyKpoXJH05PzZ6qxvclW9nyK5ua
/GOFImg+W5LpaawZV6pPIKsTu37mnr2ap801IbB7S2KbnOXqrNdWdqZC2bZadzgUcXJzfVPdgzqH
HjYNSK1h5atZsao5DQsnqr1UrTRW8VoCgqe1zsGYvcyLysbLjc18Tn47ZzS7NfYt1RThmSyfwXer
W80LPkIneSVERR5me0xkvP6v09LR/98sB8mbrbouwe3CYdL41x1UTwe7ixuiSb7POYLumcr3/jDF
Mi60uknQiI/ha2DDs8S/cNHLwF/K6aRsE/EcYYu3ZMiwCc2ZyF5mliWGhqCzld3cSI5Egll7VpDz
7f3UXH83n9GpFB+FlUUPppn6i3qsi3vfyHbr5XG8r63olwrkfxc3OeidJv/MGJ2uXhZ/GrkWXJCZ
71zCUx6sqr2MoRp8OCmJUF0TH/S4AcQfMyyYfvg0Ic+n7vPYEqWVN8qyD/TiFdUkqG9bAjCqJtE7
xQSsqUoaTJBksuis5FjbqbgRy0UMhttUl7x9jx3VeqaV1d0QD9wbx3/Q2rx4LkzIZ1GQyUPiOR5F
HczrYWp9+0wsF6FgR+1gzVr4eS7rUESKl26FXoUlXdr08pGSsHnlGkX0wdhu5zHG3UGCe0r8V27F
xROznptfNsyNwxw18lQcyjs3XLslUI6KS6giIO6eWppyLIsxXoAxxmyfe+kRU9LwppjIauGtwhXy
qnqjlYF7yHQ9JuiPWL5hSIiBaxgS1D4nM4MEhlU8CYB60PGIWeloZlNFw+eDu6H31daFQlKJGyOt
MlpHXzXCt+76xH8OQ5G/ebb7NOp2/dvIr5QYtKFyPjTe2RJ4JyXINgS+4Or1Dg40ZcB5TTbo7k0E
Gj62JLuJUhivmclUv6jw5nR6hcu9CApodPQSd2VM+nsktXVJLB/GGoegcIJjFxoulHKSFxQhJHRr
tFFump/lyIm/CExqmFNNTOVbOOUM/cR4Ngclqg/InajjF85FyxywEoZaH+bJ4vyUD/lIyBF97+kj
n3d10ls5UgkPwinLpyys73Nv1WGNsyrIojo6tQOuQnOGhdkP2o4hHofp1GivIiCDQeL+EpNSdJaL
zpvUFe80W46dzjA8q49iMoQXucMaO9PAHYaSd+3wKTAlpaI//Sl2YU54ggAYAMqSy59NrAR3dKTg
CV0ahmnh4U5AaOKeBBGZ/7TEK4+u86xIySKXYcnshrWZ1DZKUhotWVzxyUPsfXQGcYzirnglGUtf
I+pxr4jWrkrgG5doalC5gFoHryVvDma2tdLt0nxVCgM7tWNcTWIdV9RA/LMlq3ZrmkVEdcxSPsBl
MqLOy79Ir15GDGUPs5peEDhLtGLmneDHh0uuIfriuX2dhU99atyE9I7Y2/BClSJ4CpQ+WhpNrqOB
Dp887pyvWt9Rp7bP/xQp1cq/zn4VXJAsPpx82GklsSB9E5SbULPSG3GQ0S4EcYxuLe4f6qGOr8gL
aYKN5pNC4eaFXvl1dkeVKdTmeBgNjH9YSFzTsy+WM4XLjSU16AgIh9cU+UuqwsVM4vJnVDbBKi+V
mm4xPbwgCIt/JGNTRN42pMx9ivpxPXsdwtH9UuLIePIoIdMKAAKgDvvRtZpPxIBfVGucH8ibIGMU
jnKkUJNyh49A3vcYMrC4xY9xUfrHQch7Oemt5jNrViMnPaGLeU5YGGvt+EH7iWim+kcSFygCHTI3
73lGIEdkb/OjeDT2FuFEC1Ygw4bqkTymbdR7Gysuka/7XXvRcysAzYzjh6rZW2VEGqVvSNqNX5JG
KzvlxePFrnbEIRsFJhKt1E448dQTEUxPkePDeo7IEdwncXwcpkbhQPTCMmxtAFS1Eh6lm/7Mo7g5
lGQygWqWOMd0+Ul+G1750PM33zVdlBH0+s5U47vTMGGH8dsQcBcxNSTlLvOz7q6YnJPo1+D0Mwch
HS32vyh8gDdL3ZG6wZRlkqAQaSJfW9amRVcbH9XGqTRKmE4HgE+lIjTPVGMuHbMjzNOo0rfOJApX
JR2ThDjZXHs5QDpypriH2rmrRfi7H1xvI/qmWM8NjsyOuk1r+7QqvdJ4RfeKKx0d0smDUx+rsGUX
dbSRvvKsQVr2FhXmm8+Wes4xzkoG18LC0djrLmYC/xIxOdkpALJX6IYhmla4ltzI+GXGJIHZGQOX
n6vUoiftpt2X/m6ulDDlLrh1K8+26xKJXaYIz4yEoGRUgrphwUnAmVkMTn38ru6Xw/Dp913xc672
dnxFRyqB6LiE9C+qP4YrQcSeXev2l9u3r32kc+Xk/m3M2uiBUK0jQwJdqgZZ/EFJOgLEuvT1u2ZD
Pw6Ne9MsZ2Nhkh8owp11Ey5RGKefI/NQ1RM4IUzx9K3uUvJT2njXrB67czu68lLpghkXRM7pvw/V
9K6UuvbPmU135zIPPrEx+OfehPfmopnsAu13Rl4n/mS080xt+dqLBBc15eQXT23MeyR+W8pY4CCj
UqWEWrKWXQ1UohiCE4LYPN6kgLinoTVDsu6Z166j0Yx4b1NibwpcI14m+T2zCVpzXX+ZjsUJVjxc
jT78ZJavbGp9vGjUXHceRTMHO8Re04OFFlVwfyDGr0j7dDMqMq3P/FwQ/tZb9e8mJrx2VKqfXVIu
YtLWSSFQ6SK4EmBlPP4aVf7iEVYgvc2FIlVoN1UMC7xu1uhIxyU4cmyCfXYqReIua83R1kPqFYu4
q8LNYFDA1tE40+7UwNyVYLF70kVXfptjYqP4H1pnWqfbouminSpImQnqgEI9YZvbUrO7pebnx6gG
JRkCb7dMZe/ZztIwvZexLbsFbVvALV9VTKIoE/Rg04ftggrhe5Lm16xLfylNw3r43bf9WxbqW63p
dwLZj1KYV6qspVK+26lyVovuV+GAGvLjm+b4RzGFkab7Bl+v8LpjYwd30x3IpB/lxxgj+09HJlq6
TO5pBl0k00B/dwXpxiWdOi1dpWTgLBjfDsmUpVwizOXztrfoGmB9BR+ZhylbJfCD5cYiaxBa5r3D
7aC79BoCUqdC81WRSNHbXx4rSKyoHsE/k1DAJfPQ0fNko7T0CdVk2BCCwMKXOBeztg6pR0gxiZtQ
yEyD+CEzoIeABI1QurQx/bUutWhrGvlXX+t72k74ZUarfUyS8UEby3NhBydWkD+VrKTp728jO8bh
gF0t4KQZY0l8uGyg4jfkY6svfZtfe3QJaHX2ooVRJAuMuDkU/KE5hfFwNyRAVVU72LHzczBK1uG8
f8+zltUAqqVi4obGV/xCH7pkrIJoBS6eAAlcniQehQuZvJkqcWZBrCy9ooYq2POJeaO+GkHxBVhW
yimWrMtee97moIiTo5ZfIzolgU1rYXWsvYs2eCm1HOSGGe/GhqQSY6iBLRGqMJRohNSk6SjAFSjV
hgcU4q+RIS9l5Lt3K0jfqyyBzCJNuu545RZBDfy2bB9Yk67NAURHou9qCR4rz1bd5Cy0MRqSIOKz
YmMt4ZIqVSRiVaRmfCpuBPc9OR7Kg4bbyRiIO5Ha1WLfWzSrXfMSUYAho5GEU4M4qhVXytGn0baV
uhnsu6HwV8movbvYSaXZAaPTyV/HG+gvsasz3Hbid9vY9OyJZ0FV/NBm+hee5dekOQjrUccHttBJ
f+QmUoClaktCgg14VpmC9gEuVT0JI4tz16b6omVFTbsDIZ+uFvFaC6tiV/vyFCjKsM0V9a2dkQGC
/nniAjTJ6HkVF1bfXErFC5Z4UOnRp65ZhKNopKBFwzFW0OwxKFC2CYg5KZmz9E37XNQ+JB3d/ogi
FZ2UesTTUNLeNQ65uuzAxcWjdzGihg80JXSptIurYzZ8/wMVvEJSrvTkoy/0n/hgSQSLrLOn+R6n
Aib0GkiG11zqBDUMLrxwQzLQMrN74hm9/ug5enUwySzfiCAEE9qNFCPa7hkJNNxBGf4KA2WrVfZC
K7w9yZR76djZEiQBxDTepB0NKEgs5IR+bEu+B2xl9CKK4dT1asDdtYR+WUengOLRdC5UKSkiwSUd
1hmWzaIirlgv4w+njF7bIt1otP6XWuuB282jW0y+7K6xi7sRh6gn+ieNt7sm8cRe5KGCJAc1t6Ia
vOEAI78FiLIkDS8QP/w+xZECQCiIq5WABLFKzGGZ2vRucxw5mSl+S2vUl341aniNKemKqHji33Eb
j+TsYOC5j6jvEivcEgbdERBIu5SOzim1ErBRw6Z0ExitzFiYRYDG8CjljoSVeEPyyCI8P7i51iw8
wwO47Yp+45N0Qa0l0KvgIDlWtRIIjr4D7TgdTm3AgyHCvGAMhHta5NwZLRoaI6AQGxTP+QiTLM26
pZ8NYEetT90k7c8KMY2naaQctM+SUNGFtJxo72kWEC2W8QvDc0GwlqqzMCrrrqiC6TgLqF3uJatM
OajY27eVE6bbDNtn7nUpJ3BonEcjfLUH+CHMQMGg22GzbUoNbpWawGS6x1Zyz0o9e7aV4R4FjCyl
nYdTMjiTAqvdcuPHlxh/1qIbzsnQ/UKgV64Ql0Fq1jiwTa2VSU45p0pmrzvLJiBHVAdUbKhNZDsu
ccA2SyOyth5LlSX5XAwKAYsFx9bdFZ86Ycw6gWEwOWBmZB73HIMcHhEP/P9FtOp5MynZvCuMvdnC
FlB1UQmslSi4mmb5W/PCFKFaQqm4ARzDV7V0VemQNNaaB9qbU7JIvqPS7aCbgU6It3datVPrVGW9
qNukIpGtcEh5NneE4SFgKEKo87q6tYM4ORIJthJaXO9SG6WGZ3RU+2KSRsC0KKP6EagIwxOibykV
/bYs/3MUJHibzb0r1ZOlpDg4oA3I4HlInKWb9Y9prd8J0WPwMyGrhkR9B3r6iOMbkqiHmqczYZE3
+bCMukR/1/FFunqkPHc2gzDqlwMh0BnJSYjbbLvdUBez3sJBpusggLCix/5D3Zv+K2ovaiHFHJMC
xDkv31L+mI1nGR+UQNcVf/5qpDaNxR8puD6QAxWc8AJ+BBLfQNw/NR6V8bYg2iQbWi64/gfLxvxU
ZgGfvLgLzBcXZhXQu1KkeIWG8sLUlGWmhw3WrIKVcPajGzP3sW1bcr8INqckQgqYybu56NMmphG+
GlWuCkZHcRaFGxzaMjjNz8bBXrdR2O2bIHJ2Kqetz/J7lTKxXNoZbSqvaxH88JkKhwGI9c5acnLv
lTBMjhgChpQmMeFG58yz8ZEw1CN8V1ddgXC0L7SPduI/NBgitA57hWxoTjaB/Sat5IPoFto5RbpO
AmeDaEwv809i/fwFrbh4YYpJFq7It5Fsi0Ufq7vB73ZdmoWr3mx2psiQMFqshbTUCkmSretzFdT3
2Z+G1TfcZpmib4xJUjKOsFizmkigwnpm6aedTdKiKMhE9nMjh/JcuYS0zK9WVk09wG8IjLd1izSq
3mG1ZxgH37X7pe1W1jthiAefsMsXhcbIrnV82k1wGX5UZIfK3rbeq2Ei/qCfOolRDR565j2LanqB
/KbfWZIOj2acuNSNSU6a94/NjXpgDy4JK7+NImpRBv0vF8XYsfMUSY3MNpdWQjchsenDGOAzuCES
ub6K7NxFocQkj1r7c9aM9c0u65fUN9pXSTDMPhZpR9Zf0b6ablWsGu4u+3x6Na3Lp6pTnJsspXmv
Caeaf2hEP3nSHe5Z8w+hdiQvC4IA8TdVgIS2Cx7aMa0uxCmvcFQHD57Lrnn/GL0r+kgJ9F97QqO8
urKJT0L3CAAtXI1hoEgRTAcapFHDHx/mjS2T360R9AebtdP3Ll0nGA8LIkGDHDXvD+nauGPiXP7s
UvJFH8r8qMCHYBbc/ESGaixBieQ7fUzk3sYOwp8/YFkbgpTVvUaXRc0+dIR4Kzupw3PrEhE7RJPG
jcHrI3OA9GMNfFEl8hnE+uDWO2980RRam9MBSt/ES5kWa92IlXNaquqOEGBj17ZqfQuIOl8quu+8
5cLa4kBqtkOeqqwC0KE13Widx3pUXyVlPGaBr6CPWprrJkRTkaivDjFM5FT1Yu3bKqj+Qgt3OIOQ
4Y+y2LCKkawfkwyzKsnmbhXLu6ht4+arcKA9tTtzhmMfNIZjIIT6xmgIdLiu7AOkFO2uC/087wda
xWAQ9Qlhrlp6F1K58qtrFukxGnGvhv1YhOPPMarude6HFKHFJgoM4aOaH7jI/fjdH1qTHCFX4jzO
IebplXFJ3K7F7tL6TBTBDU6wCkOhbhMxRlLGSOUZCIOywR4pLq6VQFxtou7m5CHCp8oF907B9WRm
eIaidCy/6ohEZt1QfuuSJEZVH05SHayl11FpkYlXUbvpAIJqUjxZlQ0httQDSgmmtiXsutqElUJZ
Um3IesaVvu9yyzklQQ/jXXPDB0vp9UVjV/q1D0Rz8acIUct0sh994rjrvCXnMyf/9kejlU+WXr9V
TbMrnEa7j6qmLJJyiA9kPPOZygz7T+Wkm/nVMHU3Jj1SyhOx9hCItlm5bSCeuMX3S98NixdLlSZO
KGTk9YA/z0NBt7UbquZNWWyGLvdeWd2Vjvyo6tKZhlDjGDKXvBkxysr5BaAhYGY065n1mrUihvam
C8MkALh1n9u4uvG69kEqY7tQyrB6qChSHyjo9OussuRbptHkmo6gGEaIBm75c6fYJoreEbjri+dL
cNSDXSNYTUCsUehCL8bSDyZTrPv+Q47h6abQRj2nI5S3WlNudSw9dBn5i9nbxpWsgCitAtaUhJSO
ZnXXu1SQcG/5yaYY+2Yxuq6yTS2Gqsk9ZqStwlTB1XgnPPXUAL18N5nJlCGMtlk8/phfyCB0DIOB
2wfn5UmZNqa0lOO8kZx09SJz3WlumbYrZZDBjh7uczcxSqZ06e/NTCtRQqRRi1aL44OBDHo+ZGaZ
/Dlu3tfI9Ki0WfpSYT5FNg3z1PHe6yQhBVip10IfyMIUobqss5zekFDLPZAg/Ytg1sc2U8sPd8y/
FNeqLgNh1KvYA8xrFuD/bcocnLXtqduy4JOn+THJey33sWl3ESV+s4j8AX9YZqjLeadhGNSVaZO2
kVOs/U610S4VyJjmh1UcGKfAfLNKZGhB09G3cMqbk3TlzZUTr0OvfpfTrlFY+J2K2HgcXD04zkfM
x6JgjLcZa4tl6LsKZFTJshRzzAUjlAvwp9JXuaZg+dVM/VBwR730eQ2DXauCt5ZvWmey8svI7Veq
pt0LZRV6HykyhERFZWW2OtheXB0/FDFe50NtBVBXkRC32HCe26FVnekIOyvD6FlNWlQLU7hAPzJ+
Ncnq9mePeRDzuxCPrDfwG0nYR3Uf+ffCp0s2H4Kc+pQ4IX0ZYFnEZHb0ZdNWncIsa2LOwVSbvveC
bOmo1o753GY16uSwzTYycrL34oSjXb4nVhBuvDar9nVHNbcNsrM97e8zMMDG6OJdVozqZtUqFhCU
pLRN+FRwCMFDNWW/JuUNunyd8wFPm4ZCcEz79moUqvEYlk6/8989NWyx13LSZLWS36lN53cJZBjI
0NP8pK8B9mHRfHMLrdwPiR3AWIlCKIZ5jodgejhv7KgOydHTFlZv05vxteQ8b6Tr/fNofoqLb2tm
Ij4khQ0wokwH7msGfYzIaUDom1n7zCJCLHO/dDdKFoNtFbnBHEOBZs4U+idrgXzhD65xVaa1TqSY
D3QV+gVlO6yeFE8OqkYguN/J5OYQ/zAJzdaSdipC0qTe+3Wt3eZNF3kojLUe7ZCIdaTKSRicspK6
WYvk17TE+5haKgA6NnROqfhMG8Pqx5RcanZiAus3lvSf/hwyP5qPm39C+3Pw/Pyvl+en8waTQLwu
dHwILUqoG8tn7Jsy3OS1l9+8ro8E61gjWpY+bCjsYES9TJtS0LnQrOY0P5v3zz/foLxf2HoYgG7g
10W4CG92Q9EqCavnedefH0gihI+lRB0/71OM/gnjATJklxjBVK1uY07hOQ2MtYp0dF8JKkGK3z6n
IcX/tm+/mtgpf5iNuRAKKjBDiOdCIiYumPkoejxc0HMZqwb4IgZb46tqa0BV7vBOunC2s0arXIal
+dGNFejmzNOPSZx4Tz0x32jJJzM54tunxGy5pdeQqFjKCBlWT2Wpl0+sPhrKZT0tj+lpOHqPAojf
pqh0Sr1e1j7ZdXsMPJqgwDxJTTOVrV41ygl/7lfn60fdy6NPQRN0kVkEBuPDIz4jcTogVmG1g0AQ
PUJIo5nC+vkZiOTPsKBS2VfeDxO98JY86mYb5mP6EzzcQqRx8i4tqa7RE/sL8Gis21I9ePby7qLS
lX539Bopt4GSwsFccFOyseTPHN9RNmpPca0/ympgviqxr8v4TYtK+y30tBzbV8FsNQdarQxKe7f6
gHRcoxzWZYTbciRt8lDV01vuVFInEm6erZrIRzUZv9LCLI7zs1jFcGpRdp+VYPMuv61HfI3ltWyp
GFAtyx+6wc4esBdqG7erjGVgaKR/iHQPYzHYhEasHmUeTM3A6SF1NvyhZuke8fl8NUPmfzZO8aOi
x31PWDPtBsi1Wy0Kk2eRjs/zAa5K9GfY5fnTwHWyF4kBqLrAV+mm4tz3uv8ZVXa9oGzkPvg6eu22
GqBVBPAgG4MK0vSf2HHJ6W0RXk+5oEosGz6dDnnMQP6gdF7+ELQF0ShJFD9j+lmHUdEc502gG8NG
k8lPklmtYtFPi5mKGh92g0QpFoGlibVTTmxRHR9HHQ7P3NfiJ5HU734iIMZnAz4p/R4pTTddnxmX
/wCGMpiG/ZjbUt2XyjMhwZwNkR9+NZlA7jziDXaRFgRgERAXps9Elm1MQYksNoRGPYp1oyE+9THl
NlXDNqtN+xii0mfKkKJCHuXPwIZskqAR2oTCqH/GmnIYETjdpVsk59wm3nnez4r0SaBGGEatuKbo
H783vR/aizAZxAbQF94rqTQLO5TDdd6UPnWYOgpJbuigEAJ/eYysTjyWOZyKNsPcmry1pSUeOsfQ
D2rq/I51KR7mDQ3ybgM/JVr92Yed6gCJ7g7aig4QIb6rwu6bvQdDAdslCzwdpYITZ85G0OknIza9
BZIQcaNQ7hQmtpVq9mvfMEuCmN1hZ1XNj6pWg0tAALq6aBLmAUYan1vJqr8NPrll1JRTh/oyP9Km
R2Ac/AWIH23l98qj78j+ImTUX4jg7S/z07BtQJ7HwCLh7i6IxO2uFj2Ba51iA7dz7LRD25J2Nz2d
9/WV8lsTNqpjSlpWhv7Jpfz84PS1dc4lCZNW6T2kRmXv6awS6dh5mGEUtznnOAN3sVmJCVxX7P0R
0+4QxNpB4AXYK04XndSmoYc1Whql6gD3UcE6VdEjg5neGD0UWQ7q35SfIvbTSzX0v5IoCp8pjrEG
yiQO1bH80LB+LKHOFlWjXQrPemKm7fLb89Gj1m+ZiOB83NsBNhHSgGkKqZ5prpK+QdSVKDsIdNm5
Kbp/31Tl+NYifi81rUq2ilk6a71x9QWWQMRpiWFBmJofDqPnnrD+Fo3KC1gwnnB4WEf++GNNyPrF
aK3+UY279Nio7m9lzDMCiB202U1bEYUSmDllPDy7kgKfBCG61ikCYZVkoxgFToeGiYJJs301vzDv
kyxE+ZSnl+cDpa8WwBem556RIByl9PCACIeAFz/Tzzq+OPqQxpR23evneZ8Nou+fR9O+LqkFtGTT
WI+DYjK+TDv/HJOzllMrTT38+QXfv2U6rM7q/qClNGP+/Oj86ryJB/APojW8f/vP/7w6/z4at93C
68NmM/+Pf/0f88E6nInKg3s2P5sPUwGTAQsDVkUa6fD9XtBkdeiZWeJZZS02Zl2aZymn0SMMrhbK
7wPRSM6YXpTOODoeYiufpe9OMzx7nfVNh+nMlPtKp5hPGytY6KMdH3q/Vh+SOgddCVxqHCf7Q85Y
4ylOc3bi6oVFlRPk1DdnC2T5kKrioxHKa2uGSBmixCKcqIi8TTX5up2QUEmtDw+jp3naosOmRBsn
DbdcDAOLaIvEOO9XCzT7qmJoe5g3JmRbWTblyS4JXEYoMuh++0gDLjvh2n6pXLV5FA52MUP8H1tn
tt0otm3bL6I1FjWvEhKqLTlcRbzQ7MhI6nJRf/3p4Nw39z3tvJCW5LQdEizmmnOMPtqrSIbf5pj8
UkB4HCrTEvcFW1AZgIlErltnuzMGfwTXvdeTC2td/NF1lXPSciMhUz0lNsud40WN6OEqQ0oxmicp
y2bHaqdvhSazJ8VgKFZFJnuT3ub39Y+mqett2XTkVI2ddcuL7iWA+tB1wljCnPmcmla828lrgsNK
5d/tlml7qqBZHdnY+5qcSqastEgNdfLaOSzBPpD7NyKfQkksN7bk+oWWQlOEqAx96p+xPoy7OqNP
kmqO8mLL0IXOa0jPravwFYW7cUJXQ+LS8mrVlOAD6+IjXh41aRM8Mjfcra91sYM8bzSXPsJYZhup
z3+IAqx23w+19cmUlfe0Hv7rMaZPFvvllT7u6tO/Dy07sbFXL68Exph7ete5295to+dyNqPnCjgO
zRZ5z5dHGYjoC9vb79fW74qIcHMAAQTo3b4PYaCRX9Thi/33ufUrnAHDpWgIJ/h/3+t2k32z14MS
oMAvtYYRxH9+UjyGOZWZiVgepzVT2LB+hD3Kk3goBD5qtTwX73omg9165vV1HT/wWz+l+fiERin4
jOT7rBs9dQjt81m3SbkbGW5D6Ch39EAYYcJJBWZbPcd0RY/TmPzR7e7BUMF6BFhyHskYgk20sn1A
kbUJ5TQ9GO1N9C27yMc5QArdMPnSqQqInFyTME4XWgb2iXyKnWtV4U3ssDrUZfE0xwF5EHGDcp48
dwR5GG/ssmwzb31SndR/XrayJKaCjCITyF+wW1/997D+GDCkSVrELyqwjaSaceJxx/OhnMW+U0Xz
TwQH7EdtehkWMFpA0w46D55PEoa+SgAtVDdiFIhw9y6JcYtB/b7mGBP9TsFvOZSQDrUMtHHN9Fcb
pn6jVtkAVYLBhFvU88lmyIe5995phbabBJ3sMhTT+0gzbjO3g84QqphwB/gLFedNs0sbMIAdwf7h
u0wTMQJS+HGXLw/j0C1JUu8HMDLBl0g1uXcDRb4pI83H1tmzyRuv8mvU1fEDwmN4Ngfgp7ktrI/W
0sMt4ipAlZAVXxeHRIFA5UDHpPIR57qHwE3GTdk6esQsy5GHobRRmKQ97PgEGXXRCgYQyyGvw51M
deAsjfLPU84gxKUpLq6ZV+QkzsQF1PPwo0X1cewALCH9ct2C2T+O423G3hqBBt/z7yGr02aXJpw5
lVmLkx2oao6iYzmqYy5Y35en1w3nejAFJSacFAbpOkwgEyyCr6ed9o5bD1dOnGfQ15PmnQnX+nQQ
UkG2WX5djW2xpZC/ki9i1cXnhkQzfVrdbSbTUsYQ8v6/ni9yw8I6/F/fnqI4oV3anIokm8/ocufz
+pU7RUAvugyt05Sfg+o/zw+JTgTaXqli5Yt2JNJ6PfxjFPNXFHJy1Xn6ZvVp5UWVo++SJAm4cSQH
zemSd5kNH4lUib2u5vbKOthiNeaNX79SrXKkrzzSUui78pyPbbzwNRnM6cqp1WJwn53B2h/V+TUc
WPgN6iN6fFO/rWOHSWxIBjBM4gjdMp9cEqnZWeQAj76/nBPrBnY2Z7k4TJQetDZLkghmIJyJYCXv
q/4MqK/zWOqPUqnGjWNZ2ZMGUo4q3nmAhfgMYnDxmSsxYYkJmojBdJ+2+Cm38j0FnTgCKBovvVqN
l/Wr9TAuD7+fK4d86wbYDDGI0BSCP+he2Nv/c8CN5F4yHf2Zm2T7uq/BnOOsm4DJWoF9j5LaueN5
JK6uHv9Olkfr80UOzFkouIETbq1TbD/g/l1Ve3Z3XZcCm6zL4EDla9MrZzKgps1wSsHacJ/Y6JDJ
7kXV/R3VwjyPBm+y3swuiIjppZ5y54wB5ieloEFIPHv9T2wE6TExtY8hHrOLabYKPd+J08ntjznq
+lpV1GOTEbFXaq+CFvqpxIlzqozgXV02PYOji10sHWbPg1Vu2Z0xgHdbsRkxZgik7JuRQWBhMKxs
mgKdR6whGgmD7BhBjxLhj6hRx2Ou0OlLtOlgE9ENX8tLIkG6VKd9DX3yY0gcINhA9DCCHXVZEk9W
qRfOC/B92i13uLflN6xai6SHUxGfG5Ic2xH72SJuUmDPnnUISEIRXqKMNyVP4k0TuNp2sjSBZO+r
pA7E8/ZoC8gZZFiUCUETQ4utlPuDp6UUCIWDYa2R3li+DJUyXmdLllQ64Z+0KdsjPB+5MWUnN22I
WVcbyVGEybFJnOITXIpHztjrxPWUhHa+iSLrRQ1HwufCwe9cjW3B4kzPB/cYDdy1FezH25CCeErp
PQ8MUZzRecvMUm7VPL8DYiVzMZbWVo+T2JNUR5sMccMuWAAxCTgi10m4JQbueaonWnwCqxY9iqe6
VGfPjYurTHRzo5VvOLaHvQYrIC9oviY5WAyrEh9tWjF6b0g0ia1wW4vsuUSn7HHg32iCVRp7xQ+n
0NrhuTHfivTVUZceOCruax5W3WMMu6sLbiTVIYw7mFJupfhwZFu8V0wdqdRIVVwftpP+3KKNv0Z/
ubFDKuMMviMyjhgbfowu4KFh2MW1270nsqUES7VtniOKzG11ZF6sXk23CI8VAB4dbr410zAYC41S
uQnbQxjZOBUlpSsRIh2syJ07S6jEMKcYLKBwzWjNTAUOXdcGyZp3BH7ggdlmg0HkQIHU1RbOcxZ3
FzWh+983udfWbOsdgINdK1/1sKy3dTrCg0+ZBTDxQsvKKOIMy3g74c3OY5md6sj4yw5TGG4ZNEOs
QQp7utaX0VZLuz+0wI9juZnCUb0WZfC3ypBmUzL+B2407qSgqwNJfZtWDIrjCa5Nk6Vii1h6VIle
SI0NwyarGuhZDKi+qxIZvmpML+2oN0Atq41hya1FMbvhrQF5Qk4PRfDw1kSuggkoOUyRrtwSnc6b
uUmtLS6PCXcthtjO4YYcKxIVaq8kyIvDR+O4yl5HPrhZ70id3h/0tmUc5jhyh6yhfObviN0f5eRa
26ruJ6+P2Q/ZDpqwRB60cG6eJgviO4yEkTHDUfQuvi8j+kGbjNkvKY0RUhgMRudJYQqpVFG2SYz2
V0d9p4/JzZot86y4rFSI9i5FsUDbBnQpFYrAwCRWBgoXgUFK4FEIvrD9vQXmBJp66LpLp9bTKSC2
RJYFO/AEnyvWlQ2uGoIKx+5zVBar1DjtTQORYxKz0wdWAR8k6Ip9ptq9bxriq2C4cnUH/kGzrkb7
FG/XC5VtrCLjckE6JPUmqqVytmdxw8A6PsWMAYNs43Z0U1slKx9Z0hRPTAG32mjuCgYRT1mJN0c0
EHYDpmxF1ZLQMHam57RUeE2rkTU3JJ+MC9urWY8kxyuLGyyaXluLro6ew9Ubf+icFotgc7rEeTlf
xiRqOtqm/3m8ftXPqeJBslO+XxgU9MutntRbqgrhwaWCojHLo9BjXzZwRtF+gHyVoMkQ3t4CloqL
49YsSrM4KZ2FRco1fEEL55gjFkB3u8nHtKdhzDhUC8XLhE656px4wxqP846k6R6OcZ7ZxyBVGc9z
r99N3IwgY9Zfds5gddSzfRm7y4DGQqyEcUHae6cf3JNhERi7OAqKxvldSzIuLPBom6AiWRV5o5dV
gcIaEASAvSdEGMPSH0trplZNnGyDttw1RVJcC6dp7q6W6V4QNIanhI0N+yS7l4ickFNIeZvF/NTE
jbkJce5uC0UxLpoD/0IJafM20VHGrIGq5cY/Wd598KLYeASXOlzCXuX6YE6FML1jUoaO2zei9gB5
vbpmvf0UKylhww6yLJlzJdcLlD+wRfMUJPI68V2HdNF25Fms46rovYp1f6YPjjRdZv6MNwvSIJGd
c8jiizIyM0DJ4DDFVGt+SLSDaGu6En8qMp+OCcJ3r2ac+37X1OwRarWtL+D66oumBr8xTaGT0EP2
apHxEsFW8hkloQDlbspcz2IxYQ1JkW8r1EEk6Q5tflJGQfgI62ePHj1Xit9guVQgq1a5m0J0oPTJ
Efpi+MWzfyrdXxWjxj0dCt6yDEduzXbp1CnVX0GQ2+xJ3JbpluveZrP404nhOtHYf9CtR8SJuGnT
gY/w8mDMfrWt+ezUU0JUisNHozf6M4saQaeByA4RLPKHzr4tdK17bFYPI2oExkBNgZaOjAdjI/12
NTZPk4RXsjyymqF+akeY/pB+STQNyRbpFYkuPLJRL9VzuLVt41fRkoQcZpFfa9NTV2b6dT00Ta9f
laaqtp1w8x3WoX9esBi1MRNYvnEyqn1gU+Wu3/zv/7t+pdc0UhN9vv+f/2sEYQrhelF6XWfq2DGR
jH//0PVn2b12q622P67/83/9Sq52DbSV5ck6/BMXxbCjYNiFXTd/gqwiHxGBxkfrlvTc8EjTreid
7agNxjMGx3gnIiO/a71GGPys0l8JZ8UHcb7IsuQrkvjxrAIbzngWn8/7ENvOgrChpzOpm6Bg1odP
4oYeiOJDRM1TxGXQkul0qo3c5dPP8p95YSD8RoN41uqEBhY+eZnthRnNPyY1ozvTDuaprtQzLjj3
qRpU7YUhrYpQtlFO68MKWoSHAzLy14e1peQHxAagh7t4PKiL4DPEPHqxmvwP8/nhhS689mzmfhk9
T6mTvQzLobLSvx2p9Jf1Kamr7S4Vara3zfBRgzTILZnT4uv/1qPk2NkmGSl1mBFd9xcURUZqgA48
AGJiR32oekrX3mU92CeCk7Z62YiHkijnjPSHHRRHYn5rmd+TK4Fzhee48ehDEXIeUQjavS4UbrkF
FqkI1sqcFV8QatxNmlS9X/YUZ33jL8DLsNZ+DaIp2adz2Qytccuqdp/ZpODBUZObMK98AhtE3h0d
aX062AU3lh2+2QE1JRg25IwB42m0knUFOCu3zZ+lS+pI4xx0LeqesrAdXs0QwbLNEBN9f+Rn9nyY
u5T0onLQvLrCPNAMlP4BRe872Ki7ASqZxAtk6OW1MPJnJkVPedf441yzbybdtau9BIdSmUJdFtG7
JYNfQlABiVI5liUcAjncUmVHzBwa5imVmwZvSK6Xe1y99wSkHfPeB4l/r7Vb3pvweaZ5KuFgbmfI
qp0dlxvO7icnzB6aduq4nOVk/w0d8MjH99VRIOeN3mxKl7VEwiO05aGgA5QNOuaGO7bdvVopp6zB
AT0/i2L2mEYd7QBAMXmt+Yj7bGI4ngYopaL+gXKEeoBWfcuHOGsX5RnFK4o9vCdpDjBJDtlFn9ga
qNc4j8iSdapDolmfNVD2sFd/lBDnN4yVEOP2ll8nxV53xG2U/b2mI+lm86+wDS7z73yo2C2YP039
GdbwwYo1RO6lxSUn2FiJrTGiI7LbvTJYJEb17m91viJXP9aZ9orU+L2LoRtibtmXOeK5LvsZmsZd
9OOJ8fabwYK5bE4Q+VzieJnb1fuiLXY1tlpHkXf4hBZcz8p9BskN9PxSKfaD/Lq7rSlHeikbs8GE
Kc0nFX5QDx6WPvLIFM5qn/B5OGP1KEj5cYfxByT5OzUR3ryAUr7eZ5NyH1j6DdWnL4030p5xLmSn
Ia5eB2quoAl2MOiNP2T5nbjIT3AGdgQjPakJU6qo3Kg4nxhUx/lHSeGMuOpHD7F+g1uEdUdwqxnU
hQWCREQxf9UGowWjh+/FnmokpWpexpWL9BkoHkxC9c0uGBm3SzNweb/oAslNxmW1KVXjLwzPsGM+
ixyGU10gerNYfRgs75SCDcLYosinzB1a/PRZLD8n1T3mIt6ZVIBDDFRiEaluRxKFcyqbhDUxteSp
wmqbs28PM+GzlELgB9SsTTvTno7kI5I0keI+CYOT82sYrSNDAMWan2c3/5LG+AYc4IgKbpsG+X6c
jCuGxV3FCDzsGH2BtePD9Fyz85Hv7uPJYjJhMPdpPEz8h3zCwTyo1zIZH6pNd32IaJno2Li7F24i
I1XP1Rl+MaGdt1Jl1xprokRQc3D65AsL4A564s2WvGpXJoIVGq9YnljOZ6+MrF3TZU9c5r/zjoUr
Y5wWR4zqkmumxg+b08W2XA8w0FMTuh/9SEJQzPa1KO+HTt2YenMc9f7S1cZRCOVQasnFdmCBE80z
tOXWTtECTe1nYeX6WWh/VeTXoxQ8VIK1sSFoTdOAb4vfrSa+aidl74S3cs72KESfTRNCqj1huuz7
s2tlP5lWILLUQ4T70XW01Bfq7L0lFL+WsIgHgeI/Vsafc4e3S0NrRNP4A+ERvIm++EKOfqwsLtq6
QXtpMxvXEUQH+2kRGmIC3djmm62h1Ajhbg/x/NI55RfKMIFHZaYiANfyE7IfuMLwXLrl2fyNjYg8
iOEmuDHh/MqzCCcF1+WotCiPLmUxMlJQPKMls0JLh4+pntGElr5euDd8NHcTRjVn6yI5SXxtjM/I
WfYOQNgw3OfDfLMCgzRtUqkQYJ2K1ryoNW4EO+QmAfYgBqDRjy+A9dh5Mq0cnN/RHC3Q+9vs0nkd
/y6olOaAMOzmHVlFdy7C8I8WBPt0TIGbi9B36/FmEhIEiKkYLbQRnG8trY2+JjgHKY3B9tVRBEb+
fDffKujtOwuVBPJg2GpcKgTs4AoEf8pG8Cz64ZMtC0IT0e7aOSi9NkruRqmcBr07jjCkl7uNmgYf
Qmk9J8caY6tvk4HjyKZzZ2V6ueHe4sO8uoVaig1OaT56mXmT/YJc66GOwt3X+lPam186ODyzB5YA
DGdTRSm+j+ZnmQWPxKKEQMSx0yXZRS6i/1lDx2Tk8ldMXmmFIg5ff7bT8Egr3O0gt2xoHBwLCGOz
/mnAb7aGBjultJ8JLdiKEeWd2sYfWjbCIub2vi1aGleGeR+N4SdiALqFtM4iTT5PhvgwiwubYGeD
pTvEfZIfdEJDNj1NkZhhN4F+N8My7wgjdmUxnBGuYV9vYSXR6dVKGoOgr74SH7aC31DZUldVvxQn
/XgQhFRsTUWw7UJ+aPeq4UmDG5fjZJ8p/k56ZTfsqW9NUfw9B/HdiWHTsMmgEtCtV6PB5lx0hP5J
o9nY8ByK+BarTA179olN6e4aAisOREx4ExQ73yR/kW1K4BFseNNI2RoDM6XXmP4pIvmq2nvoHBGd
GgoqnDQ3NdZjnBSzb1nqp1qFQG60HWrDbYxdxqQYD5lWBOnGUjQvpP4kxzsh/wSFoj7QSEmRRkNY
mPp6JyBv9kO/xZCgh+ouSCvQfOpOjpEvY7nvEoatGKNSOyTZI90jHTayfcqPTfhBM/wevSFJWGa7
TiMstUmOqRl4uUFLfNrKCDW/YBgO+1Yydk9Nm4kHtB+ZowJvkbIUPt3qdIZKZnCDlYSllzocT+Fh
4fV1Q8IYbA+dre9kn/NJkT+s+Whd96IM/Mj+Ktg7xWigLWTRI2QsrVAvrU68TvzK776k0KQY+OxV
ZdpNY/hgZTxNsFmmMlvwwX4gdL+l6WLT0JIDIfQOYtvY3ldJuQ/Z+1atb2jczqTj6eW0S8vxqGX2
IcO529PGyBPx6PjtQjf2EfoAnGxgunGvN8pBmsh35EtBL3fi9hGgTacpfAzTnjE/zZ2WAGTu4KVu
74aUDe8YH5gl7NTSQDAa78Lq1jMFCYbk2KokGs3iGCyNBrwDIe4Ntnl7skORUQzoLVQ04HyAjBtD
fgJMfpHHx8Ia9rEWHyvHPA9WhUSs94XdekYy7ZXY2hawRKIi3Y6c4BONqIaugV0/uVwHYz3v6RTu
sDftJ7QXJnvliRawlDZNYaKVKms3NuMBfMa+0RBUgLsqNeOgBA40p21lzksw9M6wLCAIP3Q7ucW5
3M2AUkrNQmVsH5Ru3tmJxn8xJkOTLZBI0Z7G0DzvDJUNWJb6YRhTqy9M3QG9h/rDgSS0vF7aives
xKWnFlusOcdMwfCcTV6lZNc0sI9s4PzSsvFWzy9h5y1WbqGf1VY/LCbcRTXVe8vfY0fJgaEiiNPJ
izrDT6vyaAA1SVuE+bN5CF3DY4N+6u0MVn0MAW9b6LDnknpf9iU7BnkOl/CI3gDdFh9CnCthof8u
2VsJTt5InfzONH0rGz1qxmnewRDY29LZpYrqxWF0k/RqoTsclUQ9kDfi1coxJyRDNX+n6eSlVb03
FfNEOgFdP+fI9esN6kEqzSkmiDPl3XFGyjpnk+p/jYumJev2BVVnOVheilFXM8t3WcoL7uaw/jVa
HT0yC06a2BHFClde4JhSyLE2+Uzdxl8MG/TIZ1PyoXf4vNUS8cN6wEV5UMqMQVePbnbhQyZtHh1X
LiisstBnxvVrye7bNEql7iDF2ITcLNG/zFCvLZK8lTWfg4E/MGy/Nub0PMj+J0MjHDYLiW1NgVkP
jTC/c1xbZY4uGU4RmafVxzAcmo4uf4bav7OYi7RMas6zic6jqzJ7JwORniMcVfgDClqrolbY607N
AywgtVnQiFOjw1wbi7OWf6Lb+yc3tp+C9GRm8xfmwukXzXrlyYnc0hMqEAQlXPwm9ACOeaSw0WmH
rxIoRhKO8M3cW7Rw/FaY34rgw2uC9XUh67plULPeu+pFBTBwgSn8Xg+V/mrS1kao7HhCC5M9Viz1
svLlVl73+tBAyrgUivCYFWhzC981E9MLIPWGsdWS3GK1V0ah8jys70JRNSkEyWneUzD+lTPguISj
lXIOuTG6J5Y1DA35xYgj9SSM2eV20dGRySOfYnPcE9s3eSuWRscNf2CB2oEHH+9FQVYaSAcK8DIu
tqw++oZANsdf8+VtOCW09pfsTARL3HLIeVv+sYqTC/5BcivtzPum+shITdGqBqnPFvypUtjf4Ebo
fMyIBksFQ/yAlv33z8q0BJa8W2/Z4mM8aEeSJJYDjmN02D3DeJbqDJCN0W4rutVEUP/nUAxkfQZ2
Nqbv2cAmnmSB1Zyd/ghzGDJTd1jzcwy9z5abnWRY7QICU4LO2WZKRLESZPJppY4VKnf97z9o6inF
o/YUiOlPlFfmLcF42a85JPRsomNrAApbgnXTJVNp/Wo9tDW5NEy5RngQtqDx0BNuq2bNUXOb7un7
jRkb549pvzrEnREBqSRUMhyMB7v6/qpl4QEaSXBeD+NUB+fCjj/HeDb3rVjoR/HyqnZTaebdzCWF
Yj20BssEs5fT+qheBExVYd0MPKeHlRejLHSiCl0nrLjws820Wvce3+SLaBI/a9cmU2FJrBKzqjAM
Sw32TvymZv2l//5J34+dTl1Q3WO4X19Z/ybC9h7jgEBqBPuOOnyi6ggr6RB4104EJ8d/eoD+h2nQ
l0mpilpelyYKSVdVdtaCXV/xYXWdPTeE5xzXR1Zo/I7qesDR144YBvXaaxYmVm8Yrw1vzgHotnvp
rfqvXJsKf320HkzR1o23fomlnEyAktQWZ8IakFT6+2T0BAiPmu+YYf8wtMfQjNrNNRm1AiPqL6j0
2VBoVY3TMtwEIW389Xn+9qMaYBUcaVuLKZmeor5Bgvr/kXk4N9nFaggRcTdg47W0Zj8FrmXgdzdQ
EC2HwQiZUbSJidILGQyu4aD1olrTNwkZW+f1UA9YFTTUpV6eZBDbhL6kN9X0wvN5yccD8ALzChZ/
yDc+l2n4khbRi9JGcPk07dDTC/eR3+K/rBamz7L4NCniK7unDwcqmAtVGY3D8rNR6PTHwO0Z/Ljj
gRZD/NrkrMEG2qfvqEZQ8A3WHdpDHW/Onalosjcgf22a5R8fB2jpHcLkl096hjd+A4Fb3jBs+1Up
8udiRjRQ9aGCu6GUnh4IWGFdtu2WNrA2JsaV6Y1+NdTxr8WBT99seIlajKgWpfqhG+AINJpNY7la
z8pXwiO1PQMiWvjw7CapD36ldEF71LlTLD4q51RGb0FkOAjfk2eh9adOzNMp1nNO+7rI0c+TUx70
6VPMhv1oLoZffTkMdcg2O6m1eWNGZe5lgv6wsVQ2rlrAKihxfY8zv0RP4YmvrPmWnu1lyA2m/YiJ
pB6dtSW2jOgdZDnR6Au3Y/NG4h6SOvv8TciytIw48KZjz9EU9NXUIXiRHTgDJh8jYuIY9tuSI9tN
vXVo4/zdRaCsLjw8XWMMC+s8e9Mj50aHqbHm+IpNur4WnORXie3qnLZIU2Splld6LsD4aahucre6
1BG4PKLwVH/R0V2qjmy5VqO1guTUjrhUDb1p6RFpY7TDb+BiryCZkE0NHUmrhp/LHr/+Lb1OR/9g
rwwgJ0Xw7zTG3/UEPmWSZKIkbQh6qplJnOtG/uk5b5uvFkZxrmTlvnbOgqrU3RebLVKoq72v2bp6
aBFAeoMLLIpAsdRr+kxHa2o5vipEuy1GvKorcBnvxp23K6H3hjJYSe8xhMMlIMU15CNUze6EZIvc
2dRAL7c8LLhFXzVaZDYVkFrdp2G0j8tfnFS7aGoixGjwD7TaoC+pJz+43aC2k61SMnOStu94pVba
R1LDnWu83Pb1JbQjpzZDEe3gdc/a8JRC5VkDp5uCuTrbo6WzxVmSOZ+OXf6ZpCv99fPosqw89PCy
aG0m0RHEYndIJB+BhrxFBiiT108xEg1DmKU5NSVfYmip45cfFybAEPUq6q+cjWC3jbI6aSpuDwQP
2eX7w4KkWpzqICRLNRj245CewtQJjqYUHSzZSu13E1CIjTUus+u5Ru6Myfe8fiXdlrEgA0dN64eN
KhVS4ps0r09lq5/WcmU9VMuYjmTzd6Nbzmw3dn2tb3+USMxw7hc0QGvHesR5oG/MvGsPhDHAUAOy
XafFdLRVpohruWJkLm5MRhoZxeB2xXaKXhiMVCffzuwEbRnBNaK2UgyTQCor2/qT4FLE0gZOy2SC
uNQIgxU4J2MIwYRNz0El3qexSZ7USt1LZyLZJNRdkx7uZLNF6g8r8MopbfFLpQ96A5Nb/yJ+lNTL
lk5SU6enroMOb9jlsMPSi4LRISUqjYL4uTWoK5lRoN/GXTenB2Es4tf8vh5WkvIiWWiBgrta/DsT
Ai2B3nc+1s/pVmfApNdF+HtBVUGhbkWGXmRdT0dgfYo2IKsbmun7fB5MN/dl4eL51gaYqEudApzw
j9LimFKkql/d5YAAsbjYvdLfB4HIbF0avjlslYWwDLWJficniX9OCTek1krjO4iOzEHtmJJQWjn1
fcUeSORLsIyWZVCpzP4qrIMqm/QmGlOHUYxlidhd69k1bCAFpF+ciJK0noMAcQBr3D1iwuZhKM0O
Isu1W4h1Cj8t0Mdw6iKm2x81F8ePHpBE7qbNPsuQ+pvMe3ZdApwjpcvqzcj4fDGlP0lN6Y68Nl5T
5tIHiLaT+4UmLPyhFkP8sJIS+SH5wpDGwk2Xt/q0CZVIuwIKtM7TgMZkYTbYAy1KxAPx3kwU97o+
5wIZvI4J+UhlZL6s5VsE+5zNOIU1oIJDwjJSO+iZ1o+tiTO06BZtQbb1ZXNaQ/gsXbdv2PUWVmrk
aB/EGxDLvJQwIYgelQi9o0mL6kmlrNwbSYM42+iHaGfOhcQCzoCiJ8r9P082dHg0mLYpAJB15TKX
ZxrF5BaEseMhljgj2LeWZ0ZIsxgJIl3JytD7rrwnBExjQOylbb38m3nfxZa7HWsGYPEECX8LMeHY
Wpp9aogK+M67qmwaKXbeIB3Bs/nSmL9x9LS7nqAdLyZ97wmin3rt03RrxtTYEGPTjT4Pxs5cjFHH
9Xetr0DBzpEznjoNW9amho7HjbYOTiJm9DZWKfxnRf2hVsSnanFi3O1W/IliRgiHwVgCVNli3NEQ
49AnmHjhs1HagGN0AumbrfYMdDvwjQlB/Rr2AaepI6xDWmR65ISkEMVpHOkLPdbiIzaxUvVmP++i
mqBGfHGEHCod06+heOQ0PPbzhKpSnQOT2k5nKrEsX+0wNHviSw08f3WHbAk+zzwh5HHckPzxNKs9
whEbWk9g0Ulv0i9kE9h3zURrpo1uwX2ys4CdwGNxAg8mbQSzhcSJJZ6mZbRwxCb6hBA4vq3Lg1FF
v9cPL2po/baREe4pRN27kn40acng06IYbrP2zFT+DZgNO4iwvpuaYtw17e94BqSyELEnWvJm1nOD
Xv/gQsvEuQYYAiKQPpw1FHS5+reVsmcnCyx+yPBwxc25UIMXfXm3gftuK05bKw7FEpX4tQZbWapL
Ik+EcpeTA2IOCCcuDQ5lS/R8K5P42KZWR4SL/pijqvONdeNIWp5Wirud4KT9/nzGBoE0yb2PlCSJ
vSkiWK9LQHUUA8TTWrSjhU3ORM9dhKo8eys7HENDPc+bVOnfGitIXoQ68O3quNUGbARFWnq4SZRH
GP2OlgyumkHHicz0Mw4I9WbMmeKRBBlcUVmChSRUco28Hu0SZ5UIr2UvE8YdpvMWpsMDBcv8HCWm
l4du/Mmi0ZXqj3UTHOmJQ5dniXaq0CiiNpp+WarIaMzFxVl2cNN1I/VI8MzeQmNCp/9GdSt+6hio
MKkwKVPIxbFSUkJrp7mMVvOq6m5J6vg0HXCEvet1/q7HLgnetf6uIMDcJMlsnoOQmbpc6sn1RuvU
grunLh/xsratCxxuDPII6CZsBRrSa1i42mEcRpreCmkbOaUwSM98TwL6QQquAjslPw8N+Ylbnjlg
FOl/zegQDpoQyRN4V5R+QYnxiEdF10QnHettBoPg5iQtrTLTvo9ua3OLC7Dwl4H6lUcG7o8hv0jq
3h/ty/9wdV7LbSNt170iVCE10DhljqJEyZKtE5SDBjlnXP2/0Jz5XP97wiLlsUcSicYT9l67T8cA
mEyVP7tlvE5aSDXm69gFBei/qrj2YPoff7HJXLiuy7GYOSFAB5O3ogpn/cmvXASEskejB/lhE5ja
D03voZYE30OdAATLwJeTgeM5hMj/j07pG0eyaXJ+2tCH68WDkbOVy6c0INY6d1Ht+8lrlgtxRz3j
3JsiA+s0go3Il/sXitaTLx12BLL6XVRR9E16iXwuY/uAKDr6FhvDUtVRonETZLcXinfwnMuyXPxQ
r3JZWtBAZUNMCX8oDOjtZDrGK8/Ocb8gOgoqHEx/T1odIzxG5ZH460puvHr+1YH2Sq2vNOzuRYfq
iBgue+FfU3fA0GGZculn6DW0rljDMHMfygmwMXM65vhUzeGEjUxXVHzWQYTFHatoMJEWdgRs9m23
C0So3T2uVlXvtEH96U2edW8AY2w9dmxb9TI1ST+1B7Z8AJ28feRlH6kun6usmq5cF+JtnL1f8ZTU
1y4pw+0EeXrv1JI3DyfFeUItfLDbOF/7PQl7op/ekJRkbK3pjPC+LhihiAV4kF6aaGy2TpBjl5l7
Uj77b/WYlhfwBWd4MvU+WcZBk/jNkcC9J8XxlAVa+hShr+hHrX+qDe8gRGYcuHuz9BMM30UUvvmx
yF6S1PouhtJHyesGR11zpw8ZsneSbJ19c6rXYhlH+nZrXpiRgVvV+gPZPeZq9ifUcGLiL8WH2my3
7GTQ6Yf7YejTlZybL75h+YKBMttXYVJsI4HkVR3ggWvqv9jQunCpHejQTIWRAuugu1Mzq468MQwZ
pyy5zNiE9lbcolYm4ROFvVnsTOZvh8zUCubTTYNaBNUsQODoxGFYAYrIyOeA1MnI4BaLOKM7w5ba
odhx6sj6QG+MG3UpFHsZObe6QQfM2uWrKPtD2rT985xkAI079im0Ve661tLqaA4xm53UeurC8GzN
1Njqc2E4YIn9ZXQH5HZbzwStGIyzETqH5KF8xU5s7gvdz/cmvzz8e+BpIFRH68wU/zTFVJzLOa8P
s6+Ls5lP7zaJTy85mJidAZ0H/I59HoO+p3aj6glMbg8+OMnOz1C3WPaLVboJeijodpFl/6SwqC9E
BjQX9UxzYjJAat1cuyEfmzjF2OgttnJEt/ih9Rt/dzbo+kIf9G1YzgSitRdb+4Cyt5VzaV5VIey4
PRY85s7m0rRZSzsqxySGBMw8SHfz+VtjUp49jg5b8EsNoM+xOwk+JFOEVR6Y7NIy/UsNLJ2mOnT4
e5knV+wb21beiC0cW9LKUt/hLWmEth9GuBD1MMebMgIENMYaYUKp1cgTFp6OLPYPoK3WCT7Xs0Ww
zAP8PSyQ8Mwwa1Tto1xTJ3oriYToaQCkvu31zH+Ew9ZFN2yNNuzWA31NsxvMQd+prsIq3GJH7GCM
knKIz1qXx7TbbBaZjKIU5tgdE2JVuEa+usn7rUjwVgNkLNMpJGf3yfb890LacPF1N97X2NAiUN9b
3SOTySf/l5BhoBrqIVpmVEzJf+U5ISAmtLfnHL8KXoQ+gR1JfRBlzLBzFkYbUaGyVbUxTQzzhhIU
Piz6QzLgYvQMYkxV4l/UpvcodEAHg9hX99sxq/8g1e9v1migkW5sf98FEN5F3aGtrmEXxOSkrDOf
gm4zaEXIwVrItZlb9S0FDbIEraWJ9C4IULnPmWUcN1tZoFwgz4hg1YQDu26K/hB046XVxIUVAmW3
1d+Dyn2rEY3Dx5OXHv9luKE9Fsg5nYNd/U5sF0imV+AJ5dQ0kMOTUDFm9LK6I+AQ9OYI0uMlHEb2
dHX/Qu33oWYGDr7bgz30rxIx0MC7+2yVcrgnxLnNrqe/U8Q3mzYd6Fm9/0J3McpKyIMOlltp7e00
Nt4E06mTvZRvdV4cCKwvttWMecMwo1eTmv1YtbhQsSm1j2uATw9nu245a/XPqlRfOZlfj3GBORbf
06injh7zEbDvnANURGZjts7wnlfhc8li92QWCSxIyrytH+tsMsoIb+FcnFM3/dm7C+CyypZNZucf
I9EAzTLre9y20XNQY35aWtAyZejXMmFYaUMNm1ZiB640jS2qQyPua0F0Yt5gvBitztfK+koqlH6C
NbdWhV5fyPboQPmvx1q84u1FsRlZq5GQu51ZN7+8nPyAGvtF0+vDOgZcwQK1HK6NJRkPka12gNbJ
uiGrt+xG/E8glr9CKh/DYEXiBcUHzeZXyq12Nc2zdZqi0XoKYuvZbqOGTOVYbiubzgDGG+Lcpdyd
q+7CqNj6Vvma8xSnLyiOu1XWptpzOjOvqTWEuEaJlScvJ7CI3ag9OUmwkY741qrcES/NX43MJCvc
7aPviUuTDTBQnmSL03cCARq6ZbF+DJPCDC24kAyrzFrzSUr0IDancXAksQlCY98tLg5cGfNg/Ga5
mr0ZmlZcu0DIPXFFw1HkiESSOYU/E+bPQHGQikS4plsD17TNfdVHtSeN4tPMs+j++H8ixNvqhQcH
Fb7vOYQ1caP+Tr4tqESzyK+qUjaSFFzkmCebPt1EI+IFTcfKqbqbIq/brWbpku0Ns0w3IivRpi3b
qJdNZ9+SLvnjZIA6pas513Zu2heklP94x2qj9W1BhZ2272abYRKDUIS9wf4ALA0KYXkCCprAifnS
JpZ2NQrLm5FHsBZqQwfyHB1j8MtdenJ1OQRZlcJfWAZzVpFjs0gIFCa79RM7rPMH/QuUKCHf3KkR
O2ST09Ojm1zm2TUYbJiS7rB6JNJ0YHA/5lwP1zPIinuWkh0ZUJ0Jf/iuPp1GmLBlyuW4VyHZSdvU
lLZT+Xip0rODEjx2MfIDlRh2+O28WbG/tTtM6okcPvg341PMvGTnc16ewij+STZFuybsggjQpTcn
csi7Ufi3K+GJYg9vc26ebDuipyYdwcvDa01PequsiAmaM/6JS1OckYaGr4lHwCO3coYz2j3qwvo3
7LA7KZL174knQxzV64aQtTgvAygfAT5zzSFS0JmZWozzyhKt9Y3FLXo5R+drWjsCbho2RkdfhiRL
jStES+c347tfy2E2zobNfEI941dIakuU/yLxE5GdjSLk7854SPISCxYEIL0S42YSGZb/mlyMMFBo
v/B5ElpBCAJI+TpBiZUnOGSXEZyavsUjqpxVY88jtpesx0xOXIrMG+eggXk9T62eg7kXDJ8nJucF
mWDENmXbGjsqIletYuBFDtxygZSCUMMOUfkhnkoslgZ5UqvEtc62P2aHCbsAJHV2sw7tu7o0y7LO
F62Kh49O9BeYUfDIuAUPlxIyOPF258Yysa7pBglR/3261KJkbijiShmBilxCM1HY8DGHNb7GBxZt
orLs2lUUj1+Dw8mjumdqRbmit6r2XWLkOx2Lzyb0XgFqWb+jNwRL4o/ELBWRYiDM2NnLRNivDnyP
s1m2cKOXDBgoxAU5deD00hkzN3YNpKpqBweO6WjE5RfWz/pN1401uyT5ol5xu5mBNgDHUy/nhrEe
ACt9iwiOXGSL4Q8wouYF64g4CIexdCDinuwd23AgwnQWQCqHsJD/7m3qGTt27ADqQBx1yF8Nceyq
c6KibC8d+Z7qS48HRFTrtuvJY3A09/z3wUlKFPJN9UFZHfID80r9Yaf/FPMPVbPoeQAe3dPIdB5t
/6Q6VPzR0blGCapaVZB4eGSp0zcmFOZL7mfVLumT/LUseobxfBDso2VE/VqtvP4+REmzSUPA/0Kn
XoPCu+p0M/peViAPGh1TetKa9m1sTIF/ISKzk8xTam1QUeS/+e0S3a1hMKQzWd5roM0hbI/Q3IaO
Tui7aX3og2yOABQ3yLUndNMS2lU71s9xOLa3Pnr++xX15XnAKlWM3BiZ7PcbK2KPVhu0HGxEEDVb
wj44Q6fv7NKzDx7arE0iWhARLoIACx/PBs4PlMcihijXDUZ2M17YpTaPAPp6eVa7VXZzXpPcdq85
ksABqMYmx3iM4gXlMUMy+xpqwG1ix5k/C4f6OBCNf7I034CejF5AKSTIm0m4JaRZxfzGbauDQed9
8CK3fsEhne/GLIg3fNQQscRBu59TyVykC6gbQh+s0vKxrovQ3jihY+2YEorXxuYzU9nBL++bulRs
okiMHYd4gE69DwnfzIoXKcp1ISCiqztmK9nwFi54OWJG8GUO8VUbSPg0tKJ6J2t9gtO5GhsmAbaw
xGspmOYB6QHy5eiCRXwxlqwPe3kxk0wCYyST5+/LqIQeS1yAsYa9RKjOIxeXrJqjmuZX/NQnGFJP
oMzqSxOP5QWR/zzE+yIGIfkI89UG3vQwTA3mqV1zU42b6439T7fQKeVb72m0Opzhy2HTLYdP56CG
7ZuS9ZnvgFytHLyqonBZYYr4jocLgmhL2tryyql8cJ7BWR1VjfonloeUESBeNjiT6g8mNieYZ/Xw
ayQOfM1sod20RR7zzy5x9DmmSE5trvRe+hjeRY59TLbv0uwydifYturCusMEZhAUz+jBaz/Zjg2Q
WGfuLolg6JO6bOdmplaUFiwsjZ42v2m6+Klgd4m7E28wbCDKLkATIdHmGS1f2EDBRvf5dwyeRvOP
ov1R2fwGVSStPpWfqJTGcxqL9up3PmO4BCkZwwGytWqdQmJq34OQUVLQP6lIYN3UEUJEkMrp9uD+
C+MWRXp8r1CKeNn00sVTeiD8ifV3ZKJqo+26Fm5DMHDgVFsvaMybbfYf5JHjeMn68tplyavjWjMa
wHu8LHKYI1a3/IY42uNHZgaAwvv80EwtZVIB95okxB+tiZhLtGQ+heoUFVb108XxXoemw3SWHL4x
Rh5vmQ1O87L4towTCzcY31gP9uupMX6hEEEvog6qEYkQCeIDsU1cu+G16l6pr2A1zvYx7v0v0l2j
R4fpE6YDxA5VfsDNRSm+ghj1MYQd+zq3PeC3hHWCNklMZGxDcwf5gmyJUbXnKuBbsV//LbjYm5Ge
DaJj+c+43ba7vGZ7DoKTsEl14OeGm7yM8VweTRJkV35apEd7YRiomXWJyXqd5Um0Vl8zlx95mll7
DoaQOzXB1zIMZaE2UUMvxn0SZY916+j7uO4eYXSq8aTWz7BNldrW0xHHDej970bAUAIcC8QOF7R7
ZWa/0kKDkN8x7PLRifZLguU8B9AMs6jd2onNrbsJzbN6lqbdzLYqJx+Z7cqlZ2wRWe2hJe6PNAER
GYceaXSeljd/2c+oGQv/pWQLHxNKBQ3UZ1duJk9ZUb6qz50JmH0VBEO3SpfoLxrLA1fCQIfFKz/s
iPYogaAqEUjgy2KfRPO77tbFk241uHuKskRMnqTgyBIWGgZrixgM7MpXehYXO6Z6Vlr4hX3L25Mc
4uAuLe2DzHWqxl48FZU739EkgHicrpCNyaS0o/Kjxt+/8+0MsbyfAU5w84lAPuQa6iFyDAO63Wxt
/n4txIns2tNGbSmSo+5yxOozPHnD1+MzHOOMVF+NCYdfxwSxRTH2b/5AvfR8hiTURErB50Eu5hzA
w9GLE45O2EPLg2SV9HimXjpW9gOEgrf/+3U/dJJ1PGvpfmoxseNY9vdUdydqcf9kA5Q6w32mCyCd
gBDhtFxPIvnUG9k+qStreSUIzDu7VvfYOk2LEsspPU58DYCtNoYJXHgEYNihggM0yLd2Enm48UME
yzPulKhHl++wKLuwpqnO6thuiJhZG6AI8cIsZ2BvDt+4pMpDwBIV6SX/x/2AzX6nhIdNxZW+B/VS
bavcrl9G49T4EQGyS/aTn7B9DprEvU5ucHNHIkZ4P6Mp7d4xBZRnmcuD6j5c+WrHfUn8nniFOmyd
hZsGz07bhRckz/aqLO0empAf418jcba0EB40dQejJkn+9DEIZQA3AgYsjOdlDRIFWFSAdwzHjrH6
uTTwv4awzVeTqIYDtMycCSQPeeEZp55xeibHuzpGANHcYzTPEbzOq6x8Nn+BRbouet5g56oQ2VpG
RAiZqFlLupeWqVr7FiVedFFFazCBUYg9Y62iODUPH0zJ52JCkXotrX4fhKUE43wNzNp7U7lQdqL/
0y0XcktSytGve8Tadt4eYsdO9sKM5L11Bzu5zjal7DiW5dW0tRLMheF+jmXwAfX5pj7EWuvdkAwl
q3G4+mEyfZd5bh7jGRPoELj6D76rd/Q7f+pI4nD//ySBj09J7JAlSpyhzEMGyV00fZ+i9Eu9lU5V
MFdN7eagR75z04Sewvyr5An0t1gzOJjO7GBwI25AUBQveVEvHCIDL+XQEYVGXUNkR/XL9Of8Zz+8
MR00fmGSp3lOnIQZUTw/iSwEQks79kS2in9Q15ZuYR2QDUlY6qVYKnfIYi+TbwKRIRFlZRtDeBsz
EjhXPSky55RbdqXV7j6EJb6CkMUdMy3/LE8aEBPPnCbRyu2S6tAQG74mW2jGgUf0XhFFx0YPtC/5
W9oxepdB+1q+JlDerBxbRK9omQ8J94gXG5Amh365xBqQ0uDXXIDqrewsYhpi2/6HCi8H1/IVgAla
5c9+yGx8nUYjJQlog03hhL9JqhU//DznHgciAHJGv7fUEKER2a1yDNzLLb9pWXbsj2Syi6oEHoyF
o8oIOfMHPpngjDFEacPV9BcJUjDAEmRTc0LHFwH1GBnYZCFKeq0Qp3hwu1PpEQjeAJbxTL7JSsSn
MK+qd99sESngJWUXklwbrrubKH2ftbj1xbnQHaLCxeK1rAFT03CxhIdcTmTm0knJJ8x0+kZoSX7v
cTF2i95A3VzVXKOEYLQ1wA/x9mv1cbaHF43Mn+7RzUB0qtJY//RNS7s1mnXTjMTbmrJmJ0dnlhZT
/7PMptxkHtLmP4dMLJk/uijunA/mowp3gUZcDEeQIef/Ccr4PcCZcgotZoSUYO0LMsR8ufjnn2Qk
5avMZvUWRf4/ISbmV39cdhQOt2Ql46GvUALpGR/cVddGLHgN2WcTaj9G3tZHIb1pOziw6uZFR029
jAeEu48tijXJEs6bz9T7+dEuqfxvyZ45QAI12Sv4pM5+DljNytCytmSCcQgVPoKjAsZia2CXDUpW
SJpherduXscerVXFGbYaZD999G1Q7iGt4o1vR3OtbkMkqv57Q/p7k3KRkelhc9UqRrRaFw47Q4Md
tjJl4J0fRziMoeghDIYnjG9uAqOfVMF1GiOy4gKSZdS4AoCYe5UWVpJleKG2ZohBP72kFPuHytjJ
iqOnAQE2QrAsbACTvRNFIZoF+08/de0pI+F05QHGK1nHkDdiR2LnFxQ1DK27Z7hDWE1ZlD09Ps4g
DKL9nKBsymMp3usBrZ2rh9NBNT0Zp/6q6LBp56RoFKTRvuPASNZhlFgviUZODhJcEoLIxTKWiqNq
gbk5qL2XzFs6UihOm7wihD2WTXekbXBWntQhZucels7g5dEm8C2Rr8fE/xl9S/Ac/lQna1wn5YmB
CgJEFCbPwxz6m3Qhm/XZ7J6Qr3HwaSgFnB4/Wq0UXVUG3HnOcc7pHiN71xHNHR+pvPkkblhopnqb
MR9r0Jl025IdgQQwAkMptr6RgvAc0u3Cj3BJNskGJouPDOkkZOKk3g6Mzva+IKTkIQXvq36r6UW7
q+dGv8fLj8teO6vRJ7MHJZLbrDaVxHmKPeMs2iq56BCwALb6B2FYv9s5rLDkjXi7mQD0Fz2kR7vL
MHkuI6MmbCLEFEtSjlUW8hJPXXr1o1anB0/Kz4jEjFTmZJGGw6f6MRcj/40EnV3SVtP68d6yDrHL
GZl12DMKXsZX7UTvLUvSKvxIfvdaO/se6/nBtcmLqvxO3zx+Qw/1t+2l4MekhlHR7pD5acyiRqXL
MfN6rZZJ5rJRUs/+56XX8p0TWPoJIBLUjxQx/mXTyrdqh5eG5Ce5NtOqvwppbZGhkzV5DPqhuo60
jeT5mRXwDqnxMeA91aJQ3EyHWOel4HcS4sh6b8LqkvvlNgO6sRFLzrm7PJRx99FUFfZwi3Br/Ar5
iSXNmjEiPgF8HI8S7X9uyGMJqGLbtXq9c4202/d5JI6P38jjLjE21BLL75Fa4aUTdXrGi37VtDF5
C6boDux6+hiG8nfGNtgL+9diWUlUg7+4cwmbsbHgKXkQWHX32Z/xL0OqIS14kQwFth9gJE1/KIHH
X/cHW+xkXxHHlsdd/agW58WhNVgOwiHrWUmKdeQn8Hsw4Qxe2q3LWdhoje+qAY696uAK2BmwJ24J
mPub3QpvnRcuXUNZvZh+HF/I3yMWOSoL4mgANjQ2FhVV9hkWibUA7wFGmUVosWHGkFzK+peZVAUY
1I7NnO01m2JOZoqxzuXjpUmUFfVxmNNs3wscXK4EQ5yayIyXBZTpIDB1LKrXuLA0XG9AdEATEw5W
2Hcoye3T1DEbaKjdciLi4iTDKKwnQHaX8/8xqi8DuRV6T/1GaN9lEg2ZEeVPrfSzu2/r4jIsbPKB
fe6/s7OoZgnUlTMIlCoiApeza6002nbmu3vOJes4jrxts5uLV2wd3iZLrWG31uRIhvMost8x2dg1
6NK2aPQnC0c5SLmAiZlWV+1GzSVhF2x97kosqxF9r9Rgsp+vEnVAcmXKiGqq8tDpDynt+6L8ZBG3
ZlK+zXvuv0ZV3ovKMq+Vk/4g1qb8wR4NRY+D+q9p0I8mKcWrK9s77a/+6c1XtO6LbAvwrbqPOnHX
3DnkknT4Xfj4doO8Kz+yseGqNnLvkOSGf36cXAgWv0fJ/OxolF6MO8BKmdq57WBKAz9AmTZm+5FC
0zlZA9kh9KnKxtP3mHHGyczWfcIJvmssNux2oZtEpuIZYHH7j6t1V0+00wuJo4T6TeG3cJiME/r2
5Jpri+/DqEFtLiP2qnds+ovxh52P+M+9gjFchm55NUM0R58mQGY7SbMdsEStneWi1pxx2s9MVzBN
8zJpsgtgZFzo4GkuI4b5tc2uksUy20gH1Oaz7kMQILKbf3PpPLrlnvrdrWdiUV0J46YiKLObo9/s
KAGI/N+XQDWdB/iaqNzqjHwQf2B+VRGZSu7W8dF/hJCE4p4tcOpCWVY7hXhGg8CmLbcZrZe9hyCO
BXADgSQHs4fxr9RqeWnC6B+PA/5t9slUq8ERF6jd34okJZM3CE7q6o+HhRrSEylg1O5bg7b49LhA
5hYsg0/bBQbwNBep+6YGIjApCGaLXoeQs9Ig2YVIu4bpudBh4I/RsJ9bO3rWXN2/PbbWox2Lg7JI
zNR8QAxtmyAenb1krgc7R6vjx3hALjOC/xkU0Ia8POaVoeXKIzKEmz0P/ot64L939xUhUGCGB+xp
aq/W87lfKUsf1060ygDfnLzsH7VIbnpuzzX28Krn8zLk7QkIPNulcai3pKjTmkbGa6gXyUHGcQ53
lFjavJ2Oqtyw8STA2UWJ6cfE5OQe50BOm51SRYGXG+rHLVmN9NUDn7SK/GiKQlVuCFLOuCjZtD0m
26M2PPcB1C4syWJYjAg6KnUc+uNW2e7WPa0f65fuF+HQ7zqJz7Od9Jd0zBryR4c9ZMXVQ/rj5NyJ
ezz6U0kIJhSDd7Z0eJ2WtSFeNQsgWcFmZ9n4BLPbrhodzxcusO956PTXoUJ2qxWkDtuNRpkCWBvg
wDiNyMajcKsv75l6aBJqTWbpkHGWz7uvWdEzcNqQSRhbKwBRrJ18K16lS+dp9Fp50fwjR5R7wgjq
ntQz9eAZ478vDU+DSb78qfpaWRDo65aNt8nrMMXyDsP69JhVuT1oX1vPSclaLixkZJi7czzNxHM6
p7gMz3Np4/cY2HfGLYIda3KNfWPIGHI2CqvHDkhkKdJ614CyE+u/8R4+mgQtTaunPG0v6mxL3Q1i
OJJTTJJR85byr/ehD0YJuuXH0zamqWhhzWz6UDuIDpDQ3wfoNDToOtYUK+srbi8u/kQ6kdGSn/D4
OQ4CI/pEYNIdmzYl2tcXxgauzljsc/cozDfP7KdfnI5xEHMnYCJHy2WQEufpya5w2/jqkkyyoXid
flnDxmnGnwG31oNSVPxda80u0pDIQ+7vt4CbdY/rGq1W/9EQqTGjW7s3lJ2vdZgRMBt7h0f96ZAz
hGm+D65KE2sVzWsRcE9PFk9eBoDh0WAQdITrYBHReoGrbasO7sZgdi+1OeCP0+lovAJFrM+wcDX3
VrwvgdmrlWxv8450CaldcxEzmmVmvZ1NMzhHNuYt9WxcXk6MUw+hZx3U1/H++8R1cvMno9wy9iil
BoYg0F/KwmwuqoQvMmbYTt5sHrVtXMwVoToY4/kbLh487z9L8DLeNrKjlvXbUmYJUk7maUrUndss
HOIZex/vDrU7dFYwJGic48L5fFwdqYedlJwEdXGpyyy2LTKc04hVCb/yA0U6w20mOes8GawLFfI1
i5yaLenIJI4cP3F14u8GEg7M22iHA3iwEkD03x7MBAWZ+qI/RlP9hblh2imTLVYHwA5L8dBbRbxW
+/cyEt4tIs+DZbaZrPVSvEKYj3DUojVVsSUttJ0LOfNPzLi6AOAN2G3EqdpBp23eJj3yIJMccEx7
9CBMEsmRA9ekZnaOTH9htyqPNnuQPfFO7FDVpqVxCS60/HE1psP0nTP5w5NsNFNtJgsuJcVG7zNn
M7shP7WxqKMe9wH006+q1FS3HbyhFN0UJI5F8q7aMKp9oz+JnnCNemCtDgvdqY36pYzMd4zkybGZ
K/M4jBjWgqDJb2okg1CsonqfrhY4uU/LRmWl5TJ87dki7uJa9CAQFm1HNmJ0dZv+LfMAw3s2XWDf
VM+BIKqS96a5+jIkISepYCglbrFFEdSshdYXRJgD5iQQFoEelhOoep0cp+8x+ZzLO7PieGZV2EmC
M5uQcE+jPzZpP30GZvjbi73sYuXJY2z8dzIs2p6hmuNXRLHi2aLhnmF/vyEMO1RjH15hWCH7Z4O7
rse8/ADiCbgS189+dCH14ohC1aXb+EDgM8lmJk09ibnfF/IYaFX5nNgjfOwcT75XtzNqH/xW/7a/
DAJ2mm70+1mggaP6YDMo61Wexe1bnpkbIzbKEz6P7LlIac8fNdyUzbyJrDZzy6v2zmSXG79JfhYE
3sIB1LJn27F416KWQlFq5As3VOMuaIG7gCdBQcKoQl1IdlxUm9HKiUnDAPHWZg0B6SxmwHgwwgiq
4U9lgYNQs8BSd75XMV0QCoE536EbXGvQCy6NgYw3MLt+JxyUHupl0Ro2Yqh41UaU9mopO6eF+7Lk
0as+HJ0PZknTeFL3+TmB48zSFN0CnbtBUES66GTbMBs3nLoQx5COEB7R79qqg+RQCRKpmyC+2Iue
L7Ob7mDMrPQ2RrBRorqhEh1+gcK6NNOIMGAZjkdmSRRQ/ql5WnGollMHxqB7VULgcDmOtA4GIv7O
n+rr3gXeUA3jFt2gg2Vgcf3TC6TrXIqTlaFMUr9QksQaPMr1wUaO82+FPQWvZgAaO0zxc1bhpF2n
qEWI1JIWenXd0YXL1NA5wNvfliSrXdT+XK3Tq2Jq1y69BphNPC+NBDqNlLE/mqWNAVGkAkyXAZJr
+dbVelCdpInbfOi5++aEUXPRsy5kuVFgNPfGdlc4zngvJr0kVywof4zC+vfZ42ujHe5C0xSAdufp
nFNUubGHwwzBCBulTy76YAP00j0PI+KZQA++Pwq7scibJftt3ITcKi5kIfTbKGT/0CxrCUlGyz7m
sFuPkD+ZtsmZmYqXWWs1sZB9MFPUhAEqPP+DnKj0W48m37Uz+R2bDQAWAQZ5qBvrKkj9WxlVFrwu
cmhocuVPeD7hjTWJ/h7gG0YLaSJxHKs3mcR41EugMAwYz63Hmg5Q9sovCPfyFoFBH9b+ifdvrzGk
v2oMIQBjtCBaSkSL//dQRvLflwH6nB2SB3OjM1cmRI1IpN6FgaduKFgnxy0Dw3ztYT/bVgmkLPzm
s3twA7SSyjAjAXFyCLjgdmvnjl+2zvRXtbeIA0z3qEc2nQEZdslMvDZF5+obZtxLGLmN0cvqwtfZ
DLzVwxTfmGgox4nhWmwBpM3kK8LfgalrREGVedgah9rtrlDLRze29lpK6lqa98sqAIbfvsIjtJ6M
uHkZKs97cDuKun7FcE/YWlnRZC/MAXqP5J6NiI2QOHjzAJaT0ZZ6aBbz8GQ62AUWNy7z2go3bhts
H6MhatgTWHMK4TEWOFYsZLbqpRTNdHi3IpSaSq6OJG1V2aA6Hr2EGw71XtK28i4Nxbnq8k+vcq7q
Ftz3HkGxzItb2iKsncmO3yu6wjEcUBsQc6QKI1UPqWduxn19GGW/spp21Zo/JJP9T49R1nbSOnHs
9Iw8lwi0IIkr9Y6LhlkPCV+bGZ8jgl2IJ9PwoW646oPshm62JUMmWiWESLLTNO2fpaQpjeeXwTLP
dBvZWznN7kW42W+nbsMrO/FwW0kBM9JqewDQ6ZrVUUBIZM+hVCwoG58w2hqFlGCRvFznedn80jTJ
yGp5VcsKRXwad7sOlCd2fp/GZXGPc5Zti1IclfKBfUn0bjGsWgca3O5GoqukgzjPJMQ8JkMpr7Db
mrD8Dg9YCBNAh+wO0nxkTRLLMnZNHCmf2u5LzQjVQyGCa0ziGprCMjsWelSe436uQWT0P1XR6DlW
cy4H8dvnIlw/SlDOX5bUOFPWBDI7T4z/tyQjLj7SoABbwQWmnv19MLGLk4yEtUnLJ+u5hR62JhNQ
7qJFGNwYLOxx4I4Mu/4rK8Xcmt+smS54/Gfw8+lFgxtziKRO6lKTf+h9DzuU/vhiCQAwc2YU5zZy
vw11b57SjOh236S7Qfr7A9MRXaZu/AlDJuJRw5rCIojs6BIdfw+IdtMWOif2bVI4qogRHBCGVZDM
vCHLtiXQGcEq147jglhjW6Df+6konqVnr9WrjEnTxTfM8qDOHSdnDG5XAJXwJT/xC9/PVWke1RBq
tGrjomgB6mV3enw2DDRuyi5aEbCwaScmUOPEpbztvS7dBFJgHI3CigxmrfxBuIO98bgzHvuMSOLA
w7zzuM+ghn//2+sT8VNUq8iu/vRIzfa1hSEtM4OvanG2qocwHvWTWkBitUeaBEEzrrVvY9qHu84E
BtuKcTsYjXzREQUzFSnTf4XLha6tNM/xfpR2xKgnKv0fg6sfjaIBh9dElxpa/Ldu/PnY3umIEIrZ
af9pgI/rHmNrrSy1K5E8yJWNybk10bsq5CCNhweXTKZVNTgejv3kUNsIVitGVzAsYLll2VpN7jg9
GVAtodr06N7A2fz/uDqz5SaWrts+UUVU39yqlyXLtmww5qYCMGT1ff/0/8gsvs2Jc7EVkoANlqoy
V64155g9ELp7kQtQCgm7WN5ne31EQykJJo48ZSiSyjLBDVxssAdditZQ2CmSBHW31f7eNoKPOB0r
OL2jsZ+mZjqOaM8eRZgHj0RNM6kE9+TVZo3hphGXDCEIh3L0KMLMx7Nya7BoknFi0XiwKEGCMf/W
jJX1xaursyZM9z32vKsILecTO/O1aHtymUxvN4ik2U35O9TpnY2P7FGX/6bIA7HipD5DJ/ky1Qep
edqpoWTQdUj5sFdefW3p4E5k85n+u1O75ZfGYsLXjv2zSSIZvjHXX5syXYrqKDboqiFbhaKDdkE9
qO64GlLRE95HkX4mlqsCJW6AEdCC6rieIVyTKy0mXf1Um6aF+k3asjnybJTJlXgLkygVPtk8Qhj/
dzBB2wL/XFo8D3bQ7COHrM31ki/L5YhyFI6PFKHFjlXc3Ia59BwQsyjbv+zB/LglpqWxeYIgCEqH
OLhbplfdyZOK4vwiLA++shQWu6nGDhpjlAmlOsQhW57UkpmOdjb65h4YKSVnY6K/HWrmN4sFgTUK
gNyRsFQPHIehG0wAim2zca9G0z0YtJ9OSq78T72c1jp9Gd+O2SStRPBZh/5u/Wi0cURk7SVkykdj
fwmqzjisZZA7g0lhKpWdSkcGJE1zgYsu6LRXSpl2+//McknOJo2PJgu6YnExJ8N+Ug+1M6P4NmC2
q5cD3q7cdavrrEgkVHnkaSTee7hU2J07xKOnwn6udNM+/mtIqGcVFrmNMaMpU51eNTPQOQHVE3+f
kmNOnG32a8WnuXqy/ff7shTWRejlZ3WtRCn/9NYgAqYBo9OGyL5tK03fas3ddTE1ZssmD+2O5rhO
J+5dPUu7ocFTSIDRKA3hs26gdPQs61k9WAOo1qwIQ+dbbGRip2VuxvSwekcNDOrGNpLoOsRddB1T
+08GEsvY9ZneXHR8DduAeuuFDEvrTY09/Bp9DkvJpfaz8lA6hXlJOhnRQD+OVon57kRR9yVNY44s
U2y+pe301ksNIm2oYZ+KkWMMIfTR1teA8ZWtqC9+HQX+Nk99COQ+wlujEnfpB78x/svfkuJetKDX
CzMcvo0WStEZ8tb6TL1Hp3bYjPK99Zme7kYDfDFs14T02Os6RUXUStQmHTIO0UnIMcQcCL6Pw8dm
cOwNuWVkmGuiv7aT/9ZC+jl3ZmRAGv+f01Y9cwhqpawEKGuSviSifnhtCUd9duJ6feVaRb3lpDTP
yFzY6xB/pOBJVeewabGNzyYSHHUEqjvuG0Yo4U5dp/ZcUnbK33MtjanQMmTq2i1IanCYHQohhOO/
9c4rvraoqjkj9TPT0Pm3UdRwt6R7vA9hcnQLlX09YHyE55HQClqqXZUu70uAnh2BXHXXI+QRUUJM
qUe3g6krSmmmwuLQTKjbPEswP5NLhNda3zt1ebDrg4tbIBVv4k60OBGo2hpSCKyWgaCSACYCwZLa
x1vLLh4K0P2QeZcyP2G8w0rLFmwDyDlbdu56KxYFyxdsFMv81o1Oxexc0rkhUfIbZ8oZlqST6U/W
w/qxiJ5JARXwfMhr2IRGV5uHRdi1v0kc27k11S/8QDGTmDZ+ruSzNiBYws03jjDMgxrhzEBiNlIH
d7WM0Np1CYKLP3UzIH90auJT5cEWvSNhNEoqZSywrhNvOGY5+bFtDJL/H1Wu0SYPvwVOQ/I2mXqI
8yBzhps5SS8FslUaxz3/qnb5ydyVjlITTd9SohGiKTmvK8BKZjBxkFPUDh2x07C+4h4AJlO+L2xh
866sOu02TIZzTD1/zzYpeVsoZdVDnuAXaeG4n+3mW1ty4rNls8sXLvnB6ohIncPJJKoI4S7n75LD
1xBJuM1mP9+Z/00aojQqt0saeceqNjHG1o4NubuemNz0XyLL+NASb3p2R/eTNWzDL0+vHAsZzkWE
wrREtwhNTK+6WOwHwinuFX2Ly+ANL2oYW8s8KfUsrY/MBnBGYTcffB2RX6Rd1Kw6np1om5BWtHYz
yGE9lcnowEMBxjQWLQXHuMBTT2uoYcyMpTrLtPruUb0KyBZEGy1VTJg+re0YFAVsMI/yVZ74is4n
vELMB+ayz+PsVR+xLVyykwhOcmzWSaV5FsYAE4mYuTRPSS9RwxbfC4KraflXYDDld1e3yeYRoKdr
2wS3Tn/zLCQc09Wbd9PFRr1SFhPtu+rctfT0wVppW1Vom7OTPJc9/YaxvxV91H5WZnvTGbB9M3wE
un6yVZPKSk+rU81Uj32WfvCUGNMulGr9xIvtjVFYj7UlaM3YdlIBojXbJyv3T5PvcOQTyeeqPAHD
BXMgaR9WuX1Q/+pJ37xNzTnWtOj6j7UGFme8cgsFx2CZXqlzW6L5CFUvnZLhUmvgszOFoDiFVDMb
HnnjvPXv/dS8znFQH2gWTXvHJOJWo22+85FQfladnp6Z8I4nI8neS7G495ikob3ZZ0i/qB9CbjdK
29YM/Q96rnB3h9j/wMeL/KuhPJ2T1zYdl6PRAdc1GW4DmfHP5YLiwEj0C8N8UPP91N1VJziBA8b8
aRsz33lcfFACsUfxq7l8CVVGbegZEh7vTV+LCPKNRKL0RjUwz4UDisFB4D7rlteBL/k5Mtw9oQ3L
axTyViVFQGLBfA4YqGG7beKrYD0//X/PxokUgbGSpLEu0hk34qnqMaNfkoiw4syl0dbqg3eVJXpb
u/0fpr1HWomkwGE1PNiTh6cSlN+7biK9qfFA/BoD/2AlsfbdK5L5pq7mYKaf3JccquYeMItruPbD
iJVpg9Kpfuod3dnWY0n6uhorL7qNEVEqdTqDDlAUps5JtQyiyXurUO9tB7Ppz4vjjo8eILmx839a
BX097jtbBOEuhZl9iRo4tJWGA68OUdjr+VeSFr61o3fzh+mXOj/0JfnWeTFLOSFFLyILyeBuGK5y
+92yGR75f8tW73JxkVZRb32DZIwuCavXthnabaKhX9eQq6vBH/6I/Dx6Px1stUSWmPaDqOkCe2bh
AP90LXAzoCjU8DJnl2fgcsFAfvcpuFZJCpQsB812Nxy1COZUFVT6Toxj/WFTszCU+KL7WXNRSyYa
pYRYNX/YRz8CDx23auKnIFT2VYQYFp8RsxJbeyQMPky3M82Bw5B09c5CwH83bKtDt14aX4q5RyqO
9Bh+XCVM0sOTyX6yG5rWxeCkm3TMMB3Qf8agQROryV65JJwz3uD2ed6RMBMAbwBnneH2Z14aHIGF
r9xGIeAqcKd+a+bUwqQdY01iW0VmN3wdrcV69nsLmkaZYt/hz6xVLylzpBTyo6mXvV8PD0jOLpod
hxjh3Q+1fKq2hSVTkur6uAD5xoAHBSusOSdYtlkdOiIHN7btntO5IojCCOgB/ucvcjxOhz3NJDUv
yw3jcwpK59CH/k0piONy/obRw3uJYry5Eq4wzB3nj2he5/OwZhHZ5N2XPhWyvx1LxClslqEx/hah
8QDfWOTTe3lV1wUg9afK94qdhy37zdSaeySG32niSIgktRjFUAfmIf9FK7ifvi/5CBL4Tz6Gh87t
Pdby8tZEJATR4dkEbQqOoTdqSPByUe0D93U0yxdH1WEQFohRiuSqD/slLsIb09kYT4GFUSb20mNm
ayf/dfFSDTD71H5O9YilpTOY2ZaplYKM0r44Q/8WZ2Z49rseGJiTwMxWdYadcqbmrBFeOJHh30uM
R/Vg9G1IFzgjPDQVy2fF/+/RzrzxHPXic+5nhwQ7jt+WmPNfoM+dJifuIGaCYuDIAEYqECD7eXFq
LPM3Yqb+9u999RJz75dCS4GJSOmUerDT5etc2tr6Vuh21rbqyKcSY5GRaF1kB1t0dMlHzYmPwABQ
/dPxjLwSiDsFhxqxRT+IvX/IY59elqr8qOqdq506NEohM4rym0UC2FH220bX6UCZ25Irx7MRHMSZ
4hOzNeYzAjHQyDTdgKs1hkxR9D/NPOWyKQ1xMuf523ruVZt2aVvlToj5vTS9+icZj6roMSqb+Ihl
hoEuD/VtBFzDbQF6kR1iHrj8utWk/+/wliReeGjb4rFepuriFt4Fg/p56IFAGhpNIngBTNEGjejF
kWUeyx09jqbOyl1QRXfU/c2jLhvvNpotI6VxMvjCYpkxyQco3M8unT7YO7DLBLB11U2nO/HyaJDr
AoUZDZzyw0LLStHk8dVL7XsAuCkN/rSM3+RUp7sHkE9QpEcny080GTKTvGl1/KxHzYStrUU6oGvz
dSC1c6MqjmFAewsqjg5VT9WLPyw/M24rt3S7jUNhGvrODWg/gctJtvqsOcfEy+crUqydCzfhhoLk
KydNxLJCBmVy+EU4ha3jBKmt3uouZXHfOh92PY5ymSdSwtNpnytMpD6a3a3UMbF3BunhLGyvCMQZ
i1U5XUqJVfCxPm843n9DLYoRf3iaJYguG8DIgsPz9wToTK/lEKyDNYwK54SAzjPe83gH1c6VipYS
ughK2cXWMFzPTEScQNwGWodnAjHYW0fPOOErF6dV7kvT6tTP5OqpLSpeOAUaQFlPGSxdmKlpdu+L
5cXqTYx+Gaa+pDCfTLrjF0bF+FIcEsVSw/3ZxmaMg46dSw3ixlA3L52dXcbG3q+KprGigzPEznQr
jMbdhS7q2Ip4DlXgxY2/rd2p+xpm2YMZVd4xGKt5pwp0zp/b0cKCzvX16RvTY1FYyydt3/JnK6w/
HYO3i5piIOmwHqrJLTca0WCbNh5/Bb1k3JjVS027/lEJDkOwzcgpuuk5MUhyVwOAqQBMZCCY3NkW
bNWoK08hV6Ayv/gYPx5gE0DvsNwRPHdiHYR8Vujcw0oynqGx3faBF5wmJ4tfCpdOljw0oex+U6yk
hvFF4RTZBbycs9HT2CbYycnOcWNXp6zyiP1piFJdGzSUGdvSsAnAKfX8oNb9OUGxjYfHhhAgdBak
xN3pLd5TP0Y4IHJgmYRXP3MQifBn68OD8mOhckRnFkORt33vCMc4+jkk+oLqfWyPcziw+Htm/5s1
4cmrSsRiUVHscw0S579FAOkpspdlCXclZp69TzLGKbYgxWNJmL/P9N5sB88R2gxzn3K1PhZBU22c
gZY312ly1ger24SI204m9iJmShKDOyIurymeqc0jThUAhpR8rnRFe1mFsDOa+b4jfIzmkX1vOYJw
Quy+LzNrwlYPkZ43EP6PXK2cabSIxgfKnWsmAwAjcuOubp0xwZjI6pKvrBBWleuRbo+Z6Lm02ujn
3A3+BitZ9xCUy+PqTBf5d0AX+GnJNPorzW5S8ylvyCKcvPnBTAmBs5RgShun+lVLLBM1XtM/r2hd
1bswEJU3eJmP1pD3NPWN7BU790tZGGQvNeZrb3cUQ9I6MQJZTiTPhvOKzp1b8rOol/JBPevBVO1j
DY1dVBjpi1ZY/oafIPnMu59mW0cXNg8EFRLHPmdhevWavsG+IRVdxON8ddAL72NLF+vHaxViu366
dRBONxHe6oHxRFJWI+BwhCrGMKFWLJMvRaSDy4B4Y4gBTYkcRyjiJJpDik9BFpE07DcR4+e4mrxV
C8ksuHwYiu6b+i4No5Zh0AgfNx73/0mwO+N5kHRDf3HHXYLgm8sNJzT74nZ9z0aP2CBFeXKBaChA
fHamzRoehqqK3sbMyjdzmPwmIy9+G3qd7rOOcH9fi+j7evwjwjfc8/862WVq4D9iRjyIEUePOl1p
7hVrC4jNkVgeb+BO3yZ6faw60vZaxwwvtGGKN6CrRKuHWBCLOLlGPRlmJtZdhin1fCGG4Qk91cIU
Chz2X1d1T0TrUgXWA+0KPMY27X2/S//qiFMjPbZytilwqu0c4r+2ql229sygcwEAYYxs4iHsNZFv
uibpCBrkQUvy8IqI7+RKrZl6a0mWT6AIBtKs9EltZ0xbk2f1KoMku47dUPmM61yzEoLBs4zAUEaP
umQaWmRzyW2AddDp6aYmbajf1ThJd8VvK9LiUxOW7i3LhYnhix80d4fXwENsbg5f/dQKbkoby5IQ
PGXD+F5VuG0x+QabVc9G98i5tto1DKtlFVT/bckHS38pUUvQo1yyX11lHBl9ZY/aFPbXYXDuE+kq
v20oOWE3vHGHI5Oohw/IRcVxGSF0RWlx1JqJTYFvd2OOZvoyV+5MlpZ7UturehjjBEVNheszLX/M
ndFsVBmB4AjVpdJTJ1xlSpSqZ9jhydv1x23Tob1Tcge+Q+anlH6bKDagiMkmp3pQX6Jh0AOsdKMm
Lw4/9RAbAGcURyHr0cQpoK56MKcAO3pSfox2CnNVSms8RBS3CAOUh2h2p+k5VqckhvuvxfFhKugO
KcMulDpyTtRR3NOTekePLk7nh3XSRouYuBhk1iVEoFUIEnUZ3mFA85yqJHpbYsnVg0e8FRRz2oFD
1f0RkvSTRIlGQts8HwJJ+imX7ldk7ZzSaXF2IN53ABrvPfZCkGt+tPdrOkJ5B84DZiL/0CbwrrFD
9lxXFRzlRRr/XNrlS30UaZv9KPv2F0OI6scSVrc++K20JWMXZxc7jyVoMDCuiSc4z2gBJuJV4FPN
xc7Co3IRWu48al+UREE9KEkLgaeIWz2i70rwurtkFv4LzXqsxuR8Ywljb0cV/UpU5cJOMXO7l8Gl
nLKYlGv9SraK/bXOxK/RFU9W7HdXnTb2OV6mTyU3V+e1iLi0jYmW4axEI61Vuphq+mHXwKpX+iUE
C+ExAaq0iT2R/BQEzSLplRAbOGN1hjTC6XepS5KlpS3XMUmtZzHoC0ac/BdKRedSivxRuTqW/K4a
yCljPT18Z3Gdj6081xkeu2Jl5cXaxzRCkmpSh5646g8EaGaQDxThhkoVFBVrbwvpZ6eqfSut9GN5
pJ0/v5qmBw4t9u59Ppz6KhB3ozbCh7GPcmhIZby3grnh4iICJB85xYl5/IHYH8yMVv+YUnFJxhq0
gpzYl7NjEAdJha+KpoJu7QYVfYd4irioVVdmVv5dzWVsG+MNhCCGs061MVB7X0W/ZHjBpSKnxVlR
pLZ9reiUHP2kxqmiBilC7y5mN9DjBZNBRlQWn4qxdre0jAziyibnYVrII8PsAGwgZ9mqZ4T3KOhk
ENCcvCwM2XB6t965FX19qQPM7Rv1VMigmXyw6eTkxBNt9Dz5ycZCr4fYoiYkVYilQftq2z1H95He
onoZ+3zCHlGKrqzFqRjQjl/VD4jQ6TML52Q/oPZarXe2pMutHVGyq4fd6BBz5enzUxja8ieKkpAw
ZKBjqrbIDODUc422DwqZxB4KrQUBaUbWAQ1vulf1aEdUagi6aBPQXj+py7GcaLasf8viNcbeJy9X
dqgTLQ1fjAUJtOu6v3IyJF4ibWmldSPYkbQX7Ic2XfjcLfR+dfU0ZyVWGXs5xYi/Tm2gl2D9CLwS
JoqzYMBFqB58dLHrs3/vefJX0xFTRgVJavfvF8BXnchpvHTTXOIVcO+j0g7EGXWAfKnWY6CYeHoy
l8UR6/wNaF/p4ydnqW9868dgFdrdgBu1KQydYaOTP0OWAgGaU6torkOtOuE/LklavRaJjhAjrr8s
8vyKWEmX+FGE+vKlwWGh8ZOGbm4901EmdAd66Fb0pCmYS/WLcnw8iLxNv6KUS4EipkAHSlNjsAVS
fD6MJ3du6s9UalwMdDQb9JsHSHHOt8KEn6imlF6fN4clQ6RSzTaKWiqLU9R1y5cMN+2voetopYQB
1laMTklktPdliBkqg0Z/MFHGbyOTsXpABgKGLBdFJMXVYz09qE4hcGrzWubuV9XODNv2sww9T6ZR
MT2rhvC59NnKhoaThT013jmfc0KM6N9FvgDysDjTM2TI+qGN02yjWVDoacW8pDkfL/ibs9GZG4Zq
w4ejg8wO52ZAOQvgTq0gFIzWNUQr9NLDU9w0fedzkGYMqpamrmRUlaXR/d+MpxrZckYtnQ7CTadH
J0LxM5jpKmiSCSpPOhRSu5t6ZMvBdFx670vta/1xtf3hcX8cEPA+jXZ1yaomfFUP4HXuSI+jm3ql
wRIANwkIqQsS7bUGt/JX1ekmSb8xOs97qbC+a1lQfeR4bP7eiyXY0Ja4rpptSoxoH7l0NPKS5L7T
MIBMfFBcBsC8XYa37/tUg2zsCLXOe++g9OD/cAtNhxBzFY+BVfiegPd6MwkCbm19/rsq5aS8/tMz
qGd0AuoyuDoOMSt6Arle9HHz2how9poZUU5Tm/VrEmBFrgLtTfdt/57DkpR6uLomw9HGRLO2hRF8
toeB6nRHAJkkynbGcYmT09KawXehgUXkuF1sKrMZAX5KR2cTx8uhqdEkEFeIvVqvPYzcunHKi6Ln
xBQWDLSL6Bj0wXTzaVCi/o6ps6RXbClk1BY5WJk9dssm5l7cWE2bHYsIwW1ObYxASNqNaN2NaC2i
eQMaunpCykJNCdxYAY8njylw3+L4QmlaFtv5l1018z0LpzvBNa+rkK0nDbiqxzsAByLSRkbUJDLf
XRpdL1pH72rtzad2R8p06HQXXRRfTc2ns+J4xTYf0bt5ubD3EefFF9jIAhKZRgir3+VkaPH3XSOv
+eHMTXFUr/RAp4OTZ3Rg1euB4MRdDy1zS49uvqpftrGVO1IWP1+9xXOOMbPNJM9PVWyfhuVMRCR4
aSMw/cMSNulOlc19q+2iwjmA9oarZc5iF4GXPacBUU+z9eQNjD048Wb1pcfzpk7Hatr970G9N0JH
AM3d3NX7pZwUtNWiPZgt566sZ8RS+0O6b20mAZuod7H1B9BO19d5Mv6a2vRPWJDWtlZE/CvfXK83
H6LSbR6Kuo6uJHtwnukrG4e4Fe9aq//Kcme+Om76vcF/tsmxzV2VIN+yUNYn/yMOOhFdLHcBYCst
sabjf5bmQkI3Q4xdFFoQdikS39bidKi4SpfQPepuDvAbV/aDFVrtLcMcsgNKFBHPpPdkLApntyBr
vcR9RvBuShbq2vgQWsOB3UzdDVv5rz4YPuY6S/eOFQYAa7ubIMrr1Vti/zjqZAwQAvwgDMN9J8jj
nNi59TiCY/lnZNE1uNJTfh9llsfCSI//qhsjR3woqqYIE6ysPoYpRxo9Aw0UqWkgx1C6IkEY3RRb
WzurCOnyvXe2TG1lCv7T5yA+ZpvolxwZg7xrvJ60FVvAd3W9+hMaHOWPrS3mVgGL1t/TgTTETFbt
xxokNgMF693yInwWwjt0vmU9ZfUV6sMGhntCcUyyWrcZrKq/rk91cBIb4yx8TlyrAsB085DvVU56
ddzgat4aDpr3QDsGRCwNRM/SgkPg08lRISkBNL1Tm8bu+tKVmSmwbHF8Y9Xde3nykXVoI48WJJ6T
gkYiaKWnrnJcnNp69bVZu07QGu7wH342yvggU82xM5y9adiuIlRyEhbifRHhMWZA/USgW3VIdM5D
jFapUrop2iqTmWkJPEPqaVJpu55wr9s8gB4Hbw7EVImLw+9rw6ppiBKB+fMUTgMAHVuUd6Rt5Y2e
4Vm9WuRbieBqE2F5KZ3hd8Qe3Nm0/OTJrvKqbFMbk8k/x2VaWZGFkg+RA2ULvwahJuoh9LGOE2Pl
7P+9R086JZ0Cb8jgO+WuRyB2aukR7NdzWC2YKo4OUs3aAD1Vpt+Vo2+sM3fbeuC7C4RCj0W+4GhA
UvylQPyRuNHzZDytuyg6kWNqptNtmXqm7nWe3dIE4Dwf04Mxd/6hWJb8wUHtd7ZIfFY+WmQR5DMC
mId2ItfmOdHiIwHZTErtwH8KLASYUSC4MKWftcjgjwROaD/Yi8Myrbc0AaTeNRLasnNSAuC4Mj7t
kCwSdRUh/blkfevuy3Aih1Z6ho1SZnC7WY/bOUX2W5jBg2lwQLOboCWzNdX3Eo9Ka8xAlySflYt9
TfLK2GcV1Ax60+Yz4l+whMAaNzOz2Y+4yJ9zbzqq+6qMZxMlslTX6SEnBWQebJdwYRJtfLPcXH+J
Bb0nLuXFSL8TSOntotkFQ299KkE1Iq5DX2PCqyxhwUebpb3RHp8TD8uJAnIHAUbdRLtmLc7n9R7l
y+g3qtIPiaG+uDNZ2PWUk5xNL3Zw4vhnMnWoQNMDuRRPYkiICVLy/CbDVFaMt8lvgkcG+eUNUO0N
8Gf5rNHw3v97po0dAnobgtUqawlM5rRBXxMCXln6cXLJFlWirtpEx7suUFkmM+jdyLn6vQfnMrDc
h5lT07ODLo2JjHNPgrJ7piXcPYfQrM4Za93Go9hTig4PeNcJvY23L8puWos9GppghJcgJuZFJ6LX
cT7Bx7HjjH343Fvlm5bUDgf6fD6V+vINsEF9qBFqkaBbiL0fsqRoBhAKZQoL2xxhXAA5pcqLg8hw
xJPZdwuW5F2MsfaCsTk/RpU+3ywD2jAWgp8ettcNAmcuVpwa+CVZzgYszHP0rNfpJxsVQgVndt5A
ro9bmr8ZDG3NeRs31g+3LL6oobyj+92RtTI8dnXLSglf/JQzRTqsHR5k6MxusuAEb3P6MGL7tXWr
KiVXFX1KHdMYRP+eFgt5Ssak7aEcTheg1XB9lvYpF99pxjRHNVEIzFf8YtDRTM4dqr3rkRjT2QNT
tWawHhvqFXJcuT0vJnKA+u/RRnjiT+Hn+VOJ0c8dDQIOMXjhmbbHeDWJ+NyiQSMOeR84jx1ohJfK
hjYJA/jrupzEgoQTaaNQF/VYIxpgaFWfap+AQhSrFn88Gi/EluTbVGYYjByvyFKe75WlMSuRE0iD
yfhDx2dImAyncYYQ2TFw2xQ/TNBd4rFG3jB4tNIXGE1cAMlxhPaIDpRY5UgG2nOwijTyoPvmWcTa
hy8VNwWDsYO3iOqUJjkn63EZLuoIVv+swJBtA7kSs+44r1qKbMVo7IDck5os58VkXun2zdbMMMy0
5dJj9s3wHPvd2D4yam6hFBW0DqyzeqHe5jRoHOoByJ8n+x5qZG8YGvJbbMLqrdiqX6YFg9NEesS5
C6FEuM6lKGBPuhXK2VEqAP89mIDKNoze8qNtSzkP1IqzatnlYMEObT1aW0GoxAZpGPllYRU+UZb1
16jLD4zFDbJJTWfnhCSG6rIBlsr8iQ6cKsJVUALDQsgpiViHVW1sG4igZv+77sbjad2tye3BnBs+
OZEO6ZBz8k797cTkoDVQd5VqEWkOqjeFMShMgn3qbjZggZZvZV+Pgs+XxGblC/1rjGgSsTXcxabc
F0BcAyJGOWPg0Bos3f0flsYGA4EDxsTM7rwVJcusurhobUmyMMJGYpPmLat09mJP/p1uhfYma0tK
0k0lGTbEiVb0U/nZtWGqntSzekF4ZI/HLjWa1dujDD4d5A7Y2vW3FftKUZ5Q9FfzNzNFU0bL4wBi
0HgWEC42/Mn5V4QRc+3T86XUU/RaLb12IAlzgzV80SzuX2Y6r0IMlNPTFfPD9NIJI8RavXDNlzI0
mzgk9ZEFPpl3CsbBTJpMR7gocD4HcZykF9TD03JmVaBcmsN8I3kTDzrF+5C12m2tNibaixM+i6Ej
6FOJ8dSDAZ/+AA8LN0yruw+9ZoACmN3oo24qxAB18FdknrdR85Rn+rzTi9Db0yo+oxmG0dcDPwAO
kHF00Qg8kW95Qdwzb5DDOG2yhucy5+ZAgRufQQ5BH6HNXkUkJ9PHelSd98gBfrBeXrHmzhJUXOyW
SXdJYYViQKsKzEJAa/uRVGcZ4EWR3zy47vBn7YUZmh0csiu0Gn0D8nQm1aJPfjtFY266zrdvuCDt
mxVWxLZNxCIqk6NnZz9To0vQfY4hR//xpwEZ+F4QkSI2WHFmJLL0j4uaLAYjXmDclAjujR4/ktom
LW34awhmhAb/ygr+8qfCge0FCNRWdW8JRqUaQ1p7VEy42XUD2nNFSS+WFRt8cIzQbCiOalZOvQXU
Ut0xGnXT+n9IZdzTUDO08fEoc3Yx/WdDA7+o1Dsdn8oZxuOXSHbvdXJQVnZK3iANnHxC1pphfqst
TxISU59UOHVOkBrdebFQRamp/kzb/pYslG8jBOCy9J/U/MRtkJzGboIQQs5UYm+4Fxy+Lkbnm8c6
sM0Nb8e7hHI9PSRk/G7zwHizaid87Kw+fyNcEfB4MN4HeGm4TZjhKxnXwjGL1KDluU06iss2n06h
Pic3kdp3tRyaPq4KuiTgbmSN02s6maXk7e5CDuiPpAb23HMv1H7eIapc45Lh0LnQJcCsoj49PEon
U8YoBRwaWCAMKKiVefG1utogGWxktB2T/nL8MbUEwnO7PKsWcQsYGFcmAJpa26eTU2I1aOqH2Bio
q4lnICBpABXot9Z9EtmI9Gt49CKcvqFtYqoecwwsq8o0KKcnogI0YXjPZohwoifU/SFOSmjhQ3bT
Pfg9jWktzKCncqdpfzSEX8TAOT/XFaODkiS/9fTQ9ZW4ct48zcIW59FhEKZSNEgVH1YFVypVKnzC
9hq/HGq/emb7X5rGe0T23L8If9G/1MHXkD7Sef3+ifoOj2tbdxizk1p3DUCdF6KRo13jee5Orb0q
4HuoxotqBLn4VjfD+FGaWXQIYrd9WHQBhwRc31aj6X+HfAQKJS+8nXoZTKSzMzKv+SwTANbyu1TH
Rrgk8zGnKHrMthX+2Q/0wvG5QoOzd0Irf9WXBYxOYBLg4fg7NWjACHxGQY3duCrgNkGG37rSmd0s
9nRWjDNj0QH5pM1bP7lQNSaGeLHfvC+1YT3OVEFIQW8OOpAjJOVpo16qB80GvpcghjCzeT574K6O
Ue3PBzC8IDTqOd+UlZF8uhwHxdyNHzrpR0wxnoqZGOlJFqqDfPDcZHowq+E9lgXsUkThdcC/4fxn
mFL+KduLmVUiaoyrInthePFDtfuMpZPg9uBKk9A9FfronWLGhIeiJPe7mXGWxOBkPatinwFLohxG
buU9xQZn3CXgGKx667o9Ed2p9r0upcfpznA/u5pdAsrHRnzQZw3cjRvpscxfgfWHsvI9n8CV1ZCz
D2aMIJ9QUGG79q2kn3Fo6VhLJXO1jRvtWtIf/+z78nWKAiBjVQz93ybiJjfhUMV4DuKwqG5dJGhp
Wb57DUwzvEPAvJMclf8ylvI93q2zfEJjcGSWHwHS+ReUe9bNjN15U8nct0V3hi2YnO+JmOudmtL7
Gvb5zhL3ruXCy4zlB6bCajdFPkGtU2bu1i3ZNOJwryaT6UBCRR+j65JzymC2pifosZuGJJ5tLR11
5IPn5069FNO7FdElnuX6lAFAxgLba0dhJyPmseasrL8pPt9NnQfLTVuqPRnIH3mJS5S0oO8Lyue4
i+96PzwBrDGR+VF4uIxtZQiVeMxbpo3/R9h5LMmNbFv2V67dccMa2h3P+vUgtE5BJkVNYFQFrTW+
vhccbKsq3mdVA8IikjRmJgJwHD9n77VJ3G4OKlihtxJSyYMM2JQHvJ9ZiXENu7g8Cbu49m5gnu0K
H+xC/apSIE+kspgXZ5o3rmtbvydx/aI0snBC4FrmwjvnwgXllZr6E8ZscuawkSastScV9ZLXAM/b
MNcPyIuNjUUg6sZQ2gGS28tjIQIyEcuKx/007+umdw9DZO1UnVzZNKhBljuol+iUgcN986BtbFwt
q5judFQmARIsgFVwxQJnIisvofXv8HWHLqZbG/XL0EDSaZwYgg747B1ZV+3ZolKPkwRtSEYzuHBo
tXta9uJZGqldlmT0q4ekNAqy7sxFWz32PbHvy9vJ9xMCwCh2aD3U9bmOi2LnRC4Cefm+jlK6iAaa
vCW5VeskuonSDxmYiPCrS6BH6QMD7lo65sot7BAltC3w/i9OUMv2i1dyQNHOBwAuDULYPqYU0yfd
p3+EECz46IZUkgujM2jgjuYTmVmjC6YUbmx8SmwHPw/ESG3bF53Bc4o9cxm15+XqL+KEqc9kGY9U
qwmrCzDGx8HgHSApt4dJK78Phv3we5KP4GlgBfIhX24MQTZMLjAlZP1I6dVBaavf1U0rd+uscQUu
4rBKkXOP+QWEzXSwRfmqDXbETzTH9J7DdptM5H24/MA7G2PIvq/GmbsQ1YhHqOxufdwIIy/fZO3f
cod5kZvOUCkWYCtm83Bjz4n2OcyKQzzb4j1wofHsj4jgOptrwJAmMbvx0oaM39WdsM74t47Nou+V
tg/KsrDCXaWzP6CBQz4Uop57iHf3EgTZJ4UbGnP+RS1yslAXWUg1OXQDRhYylqGbXkMQ6Sk6Vhpy
KtrkkHve+IwiDfne8OY79jJr66onLCfZbwn4CzWiDe14OiiSoc5ADJgZsnzXK2nFmxHuEqPstp7L
/79wcbC6bWayULwcOpmaTzdV3V+y1F42MGN9KfoyPuTVTG+/yJDwopN2kXs9085Ob+yyvijiErpR
e+NGNbVobg3ESQ5fwzg7znMs7zWgmGtfcAlN+tC92hXMI2iA/qmJyKvs08DfqLvMCQNr2zpRudEL
9yO+QPc7pdxZ0+YvTOpRWxBQfq4rS+7zBSCtJcnOqed76eiEBcnRPIeIlLeVyH70dm++IT7BrlIz
Ee0DYuTcOqV4XATqWc4SjyH/t1XJ2HdspMiOeGra8b4OPdGIdnt/9HZN5oeXPJq6LWKKg1o9s9T8
KubwUQyN8x6mWn5sATbv1Nu4G8Dagh/atJL5ixdLzseCJVEjT/ybAXBzm82cE8VHc2SAWNSBDQwm
bK80FEkHItH1JbCyaz5oSEmWd1HZFvzCpFSCrrNMfYkXXDAu0h8ebiEQfnnOu8kK9BdlS0s0drtR
PGffNKTfPUAPkt/vKpIW3O58Z3aOrZxbQ6Zd86ZeNaM9P4cza5ctpm6j5a22jdxvsTUHR9edSlKy
lpn9lJPwrgpZZuoquqoF4XMC3kb4G2r7vZk0pCnbJo2URgz7IGnFyTPi+R0C2VcrHMbHYKZ4VDL7
IhiO30tdGhRGyyxvxHF/WmOamW9ExYarFcUbqXk7c4Qo73OpHEP6OEMcEia1XLjIJ0tabATAag5G
hGXOkjcEwwV9l1zREuD0Np2b0L2nAGPLcxDPFRM22PqxA11EXaUxWRd79vJvFXkClzRFI0wOcXMX
uvWee5KxSTt8JeHPeC1DtP7IZV3iksEAwHeM+AzGWtffQBx0e6VdgF8SHKw2H3ZRUcq7T/0MAamP
r4J8rbhhEK6eC6XmX5wZ6GswYKIWBI5t89R6tuChf+rEVQ8HuBPAVC5+VH3NFkrigNrS6S/M5Xoo
fA8pBva5lmlydc/aTtCmPaySxbpueDD28TlpIGMvLwK9YGwyDc/UcTYVtE2CYiceyQhvu628R4Gr
cKeFI8V2yYjvitOOAQMbgk2jqEWarGhZzuOuSMnsUS4k6GMt4Bt5A0i6xB7jVVIawapmxqD6f5qR
ZRfb1cON0PT5zWhSQiG1u949SbcvLhVdjkcxIb0HkrGNzXx4U69QnCGRGQESJYYR3YZ6fFl1Mlqs
Z7c8CzHY6DJ+0rT8GLRWz/qaJ0/LnEefF5LPJNzqkGIC2vZahqqy3NVOPnyTRUjwh7+w0JuRG06O
L/GMecm3AndLmy45RtXkvwMOsF9HlT6K876/J5XRfWYp1Y6McVLYv/LBKouqe8jLE+QNxpZBcFYl
bKPTKPJ51h+jybuC/TWZGDKmsnIagxSOGmVtjUNgIOxd+VBH4KbUL+bKDIOK/a4320X/bDybCQX8
kgenQ8xEp+L1Ldt2AH9lR5JpJ6J3NA6TvV1gqura8h0x3tbvGr0v/uREqKUMmLXEftZIGd+Y0i4/
l6FI9xJ28Vk1+Xn4QDJxIOCIllLUdqoXl4jhXaYmMywBI1ve4Nl3gw/jQgeDklxva/CwA1iZc+OS
QaRVprEpkVAphNm0RIhZttugHTB3zVT7u7LPkbd34nWtWArAcho5IQlS5LuUn7uY/7KvpwhOJV3J
uQPMwAM12kQZuyuBc/DdRB1JSTd/oTPk4Cki0WNput58T0SbRsumS7VY/pea4KI30xendHHPkW6h
WgNDK5qntGHD0zc21PmlEpZxkT9gFO8ggtGLdiLzqom5RJCJGjsmgZF7cX7Xunb9lDMS2xGEO++r
ng5aUX52HLRLmWnYu6ht02eneY9RE6xH1Uy4wRhKeGb9pjF2O9Yk4SSyRwLe5zcx6f4lJAVtY9qy
5soAMq4MG7lMm/VtPL/GZJo8r+iKPPD2nR8jLGqMfbfA75dlIewLithJfo4m2SCqNYad1mcBeu/6
SmdCu6d5174WAiWd2wc3/Cf6sZ+n77RU9BTLwDIVWk0TS8GXtHl2GRPLfxrq+iKtLbOmLNkg8Gy6
1vxSRdWHbiFgVf1wbRxDvKv8ErWyexqmkmH8MqZPjfTo4yjcNlZf3RJZl1cmpvJAvIG+b6HxIE8Y
m5vfDe22X+yoBlxocF07Y8rjj4ZrfPAYP33rRg8JB/jAPHVu0dLFCZaDnEhs1HJzV4RoaEvZ2E91
yHedk+A3qETucV3tMNu3x2qAXEAbIl0ojPErBUDWNfopQ5+Ap5zmrsgi68326X6gGL/1C31PlDQa
1ZUnrI+zyF98mVaQz5c+BmZLOupZCcFgcYgFte5cIqE9EuONNoZ4VqCJQcei0mTUQ6NWN0e6icjp
1Jhcz6Be9/mWjJbkmCyalPiHwCl+GHssweu3cCMitcY5p4W6JAr3ud2dEr/+pABjPQ1haKz5uC8H
q0Kk2QMlc0ukbwujropCHa6SdUIfWL9osGn3WtlMaICA7q68qiJFpl6lV6z13SmoAZJ4dv0ROTqS
Ooz3IDc7Og3VwEPLtpNT43gfgi77oWxnhmmRzCALhwaUR4s/QEQamq+VT7Sy0FCoM6nqgIqig5MO
aRp+meT31JAfTc39qtSVdSYPFeq/CjHcuWISQqvZ8Z7UOoFatt2hUMuYrOS0j9GMsJbm7y2bJOq4
Yji9bB5nxBkrVzF1g5J+G7yoVsN9gX5EWWGHYYmcyxAU1W37BVYfyX+k3a+4I1QnjBywsGbWyBRy
2YIuB0MLty734gffFpv0HjSG+CI0nqBdUiMDxNO+MXGkWps0YOHSTXiwVWhNn+rW+Djz0+UaRjTj
gItmvq+taOHI4JVLJPvJOGdeLhdMjv1VR27KZmYxpJqN2AZEHN7NumKSa3U3PTKOFU6fFmmiGTHm
arxtSLU4Tp8MZ7Q2//7X//6//+fb+F/BjwJ63xQU+b/yDpBflLfNf//bMO1//6tcv37+/t//xtuE
YsKxdOHowrYN15X8/bcvr1EeLP/8f2khhpm8B+6WNfV0Uecvxbx4Dl3zuevKHxXN19fGL7NTZlEa
h1UP1orK+dpwAZ+l6GFjMJQlEce9RxaqwdBpeiBfdOAe83K46kYk1pd2NmN8UM5tJ3Y+EInjH01n
AZ6J3voY5uPJpO2hZ8EAMTqonn0KHDLeKOUz82WeaNomsQFnbyEjmwNXopWRRdThCDlaDg5KVWW4
XcUOEpML01YTye48VlQuBaufT/AGWh8cV27xragtG2KANEgrzo+ev/A9l+6Rr6FEj5Z4UScunZfI
6X5P3JB2SrLgqycLBN0QQeXFs/ecAvx8GYarBFUB+iN9VRO8BsXMIymKi5BkizGTGx7sAGHmqp3G
1PkH5o6glQojXWeM5RTew6rUsJeiq1WFaqSzDTViF+naAk1sgh49BUvUZ0s+ht6AFe20bDeWob86
SEM2e4gOr2gLzAP+2u4CbSs9jUTjbtK4Rq2/+HfwTZabIkASoRPz/Y7iXG2Uwt49OgM+g8yD/ItB
gf1y6hWHcK6e6tIbP/X5fowQ3hVmlH+g/A9e/eSt7veN1lx9grWf8KE57xpwCP9wfdreL5enZ9m6
IXTXdaTr6pbj/vXylBApSa9FJDwM7TeuTv+dbTfe2XeE2ExRpb2jzmvfZWI3ohGqtwORyKi06Wxg
VLNAZvjyaEud5lbRNC8oausXWhVook1xxgqYvdZFZBxc5I+0SmbyjyXOJUUaIOigWE85ogC5Y3az
KQ2n+Wg07lGVbqBaspPHHASy6JjC1MnlxSnz/FQUgGEJPJovMg5cWkA44nr2VEtXwR3hdXlaPp5X
WHHlDQXyK3/eU2p9T3AGP//9Db6cnz/f3sv5o4bTucURYTq6/tfzZyKw1ACNuACwKGJmH1/1hDON
bt3kMJD49vffzVxWi//4dp7umbbn6JZpLR/nn1YTdx5MBo24AteBFU2jb9FULtl8NqEhlj0/DRPt
Ic19zxyMx7UbLKTt9FhgATo0uzWrCRQNcLi4vCVF9gP8WXxS8yC4oO/nAV6Semei7HdkOG+mkIV8
zqLpuTaDZp9WRMH+/W8lzP/4rbhYIFsgQrEMmmnLGvqn32qG1jw3meVvQYbZFyVcIihkuqpXEsHD
znWAXSoDkkx3pie957RHyS3HsN7Bg/IfFDvgWMOyRb/J28IgwipLYYD+TyB6j6TQTVVWWr2fRqqA
P4j5o23+jkqnuWppXuNgyO0tLFt8UprhgZbmQYb6mTRUSzuvgxCrOBpLHTpo1pXI4Bk4iPvmIJpZ
2lL40TUv3dgB4k7VIleHJPhSKBmN532E6p1uwYfGxzU2a6gi+i5jdQrcr4wUEv1Y5WlE5t63MGHC
UDtadWBOZ8B+WWQ9Evbs1khICVUy/S5AYERDvrqqt+rV1PzDFe8Yv3xajmFCzvQMncrTFXxkf/20
bI1ZVNU4Caza6DJqCSWQ4BRQpNGPY7fT1F5+RZf2ddbleJ0CK7w7TfgJy4L3MBfARVw9qUVYHRhb
b+0+kzeJv+IoR571Kq1KHTCuhk9TZcUHvAfsfhXIZwqzazmX2FJJRc2uhW8mR3gVJryCRQbjWmYP
NRAC1CTMy4L4/q0MB28XCr8jl8QI9nVhMxym27MloCOPBn2vykBFkIWX199CTq2+TP+5UCK6KpMA
EsPu4e8ve/vXm5kTaViuIUyPzZ7QxS9rb8uE29GDIt1Prf+q9bjgK4zAGO95FTXdj9QIqqP6kvpL
xyM3mBkpm/phNq5/HBrAm+fE8XHSLzs84Ftn1antQv+h2I/q4GTtXupRioNb2hcsGdodurN1bAym
xYZDDJ9THhrfT0HQ57W9cXJvuiSY8c+yM/ytcnR0fuDsqyZt9uw2zxCi9RcEJ3LntrH3kpS5vTPY
2rzmHfq3QbT96wAdf2fMNP//4dwt6+qfF0Lud8sW0nI4d9RW9i9LRjKCPo56IGyp7+LZ7L3qxQms
YeMt+k8w3ecxnmD/VXhh1d49Yow1mUN8zee6udn3gWAAkhKjr83sfxJOXB2cNAQNxDtJdu0W2gOh
QAg08FG3KWUGIpgNPWXaFwuO0eyKeFd2pb+Px45Wi8mCovvju3Dp989TSreNsFlgtZ+0XraXAdEe
9Ynr3wIvqClcipe/Px/y1zJT1ZlCt03hSZNNwrLE/mkJTeiotrZBWM7aAHJxyWyzSktufhhTWi+j
jMpm/BJCzUZyHlbPdjP5KApBxc5pfoHs/RItG8tkPtI48eAmL+WQY4vhVNSGTXoRHGjiY+NtVMno
yZyt7u5oAisbPfswrYMPczRmW6bodC2WV+TeurQnGjR+i/zEBqhCLPR5Jt/pGf0vsqBS945m0zBn
LSNUPlic+xSf8lS01SHs/OjQxOU+mHKcjS0DJjd76SOhvzao8HzTcB8kne1SDWtE4L+Sb1XeGxnS
woGuTfiXcwjjgJwTL3s/lbmzzVu6UssOzjHJoCrdXttVRe9feRjSR8P4JIvqrvAivq99hSA3nhPy
VTeq368NWQfdKnsZLUSWBIT4J1Vt1kO+xFO4BblsO2H4v0VVIB+A2OTu7z/f/6zTHFN33AW0Y9oO
PdNfPl9toiCzQoLN2LV67gXfeHVHHe2f/LmBZ/tFqUzUIQIfCqMGix+XWo9UTVzmqI4uISEQmzTV
xicu8AXV41h7i8TM0zDT9dMa2LFBTQxq52CdSfFqPDSo6AhhibPxx7si8rVtkTFA8c6J1oz70Xf1
N69GwBobA6E8oNP3kdTGLdfcfM3m+YPgKnmQZfYoDT6aHIs1n8P0uQVGvrPY+HLPBPE+DELj5gQf
m7kInjvG8/9wc6xV7C+rBeuF6+noIl0Mvb+cvaINC5xfNEvXu4PB42+reCfhLi1qE9GMVUIftgfw
lHHs6ZQew61ycKdCjEl29qB1l87Nue4J9tHbdAPTIN37gZsCytDLj+NIkTCgNL7MWre4T8e7OhgF
fAXNgJuFK2YjwVhtFFKlzaKLW0r3Y8ykdl+QcmyEqNdXyNRYWC/r9jXQtOijM88WxlPmgWx4is+w
qDJO22eLxzs/ZpSTW2No1SVof27QdJoyfSW9W1Ilby4BwMc/ZACRTXaBVaXg5MNtK4OrBUTI2rnk
SfS5c1Uo8iwOi6sPI1QLBdoRkFfVvktmMmYtSzzUYbZGlCjl4uVONFfCFwFdPbaSPlI3073/okol
ZR1IRfCmdf6TlmYN6Vtd+D6JG4JPiBlQrerZMATd52xPeuIpZfAR8iT7YUk8aIQePmQp3I2v5wif
yVd9c0kSJM/Ujzf5gNFw640TH0PXflsn+1TF9VZNZ6a4nG/9aF0bKbPfAJ8FW8zy3sHwWwMCPZo5
YnBJZCzzYe0HjvF7+qbDwxns7zDxtNOMoePgaXCNRt3XN10zal+h3+2ySMseKGrHXed2Xyy2uC/Y
m+cnV4h5Y5WucerW7OACGriGL/So+9phLMTbMFjuh7Ufa6Tm9I4o759OqrAzzprpsBGF9HpuSUDf
B9jJd6E7PqnWqRre8yzcV7iVMYeZ+ao0r00cINqIJDVIoyfDZlLFApIeRWY+R7DjeKg3Po2sgemK
8ohWHoHQGlrvGxvP72Y8Zu/ToCj2ARfYpsja+cEP+SmtjBQWyZBe1Tfwo57MuUwWSIPH5FpitpIV
m762hLiZ2gH25nIh8/B4hMxjXWUUfwD+bj1SixJ3aTCrd3wIn8qosK/ejI1QaDP5CgTIgcJuygv2
/O6sxRETG9uLPqN3/k1gl7dCqSESQCQymWN4QD2nfWDRtbdTUH1oMnQDpUgZ27Pjv+Y+WhO706Ev
MQCOcr7s0n470ivxzxV57thkkMezfHyC0Y+dj5ISUEF7MzoEs/ZzVpOaRgaqcfjpKrTH72ul3nXz
Z9Ay/VcxbDrSG782wPD3rV311xnlDQpU2fuHskY+OApQqGQOLgZNRJDqrbQJG+mnKD/WUXZRQpZk
DD8KY+6AgZfkgenoyVeTuhzFTYlB9ERSQTRwCcMpLB4TGWwUhtuwL6urYplq3f9/pb4mYkh0Pzcl
WQ/jOCrDPebe5gA0o3td/8YBWXXyF65WNofmaRWsYQyLX2XS5yBgCK9AkrokK/xREzftjNVZ3a3o
OK6J7FA3V9k3s/ZfWtppte/IiwZEwEFWS6DTws/IRIjFdHlVV3gBtEQnRUI3Hch8c3NU0h+/WghK
lkVhxnELhxTtpMiT+3oiWsd5LUeHzUVfECZgLWIHOF4b67fAh5TThfXFckoB2Kobqq0SjSSRRifB
KfSjGmfH5KTStwj1ozTp769iA0reauPRxzv52XislxJgTVdHBvpNckk6WZ/tlRJayWBQzOQ/ZR9k
q7BoYnu+Dl1OArw23qusuzc+1DicbMZDJFPAikjsbYXoIhsM/Uy2QMp9kkjo1RMXZBUFPHujQF7U
Wm8NQFiWpqsrS7RmNngxpV8phvGTQt78Qxnx65bDA89G+eA4NvoCnWrir2ViLAFzupJEh7WMaGCC
qa5csqBm1Ct1yCf+Sax108aEZa8aqH880yyYkRtBR3qvICkDwY47Wi5P3pJJPwNMIrg0JLg8CQ5+
lDDod1zrsi571ty+qiEz9MBd1tji7hksW2RhX1sm6BRbMOPCmYGfPxHz0LvJB9Ze5yrLAYKaTF6M
MaooH+AUOBhVt9BkxbZgxXvpXFhQLuoH9W5yjezpH07drxW2Y7qG6VGG6bZFDfHrjiNNF4K3Lweu
RxtrWL0YB9oEkUbXeeigpPtVICq8ym7CY9QhsqsHDGEeoZcp3dJzmHNidMceTt4URVeCxH44pdwb
IiJOrXAQFNLr3XtJTK79GEiMJiWUuInnbOrG7Xt3GLAZYGV3nD2Ytv4qomxVrNNrsA+/JsRjfdVP
thE5F4wY3UZiaTqSXGi7m3YsQfBM2THnI7mlpiP+YWtmOP/DmaIo0AEAGbZjGfKXlrdLqqer2cTl
/NSMa3zbrPsSpLDFEA/bT+qAdMh5sjzzE351BIf657A3CtJgEuEifIrewXxmt9AsuzhJQnHsgRs2
dWw3eZh/jqU9HdichIxDBWjnsnsJjZbgpgoLQQ7DtEvtkxLDxr7tHuCZM1rIW/jO9rD1nB6/XlU3
T3UHGM/Vihe2tOXWt0TzYqaePIaJZ6P8nI07rsvwYWrkRriNIIsS74BSEYMh2XYMNF5VZBYxQReG
/dMzJENn12eDfVGHJnTsC6rh33ynms5ZU45bDTnSJh9b62jRgFAqCG9mkAsFPyeW0vs26PXwMIe6
fK7LuNoE7vf13olGgkGsvnuthX0qAL0dgjGVl4ICg4Qf0jGZz+KaugF3MnZzCb3g4UQy2XYLEEM9
FoNEv9IyQdw80dya2oiLYFEzDfQJfIin2z+aBQnZV+u3LUQrborYsl6bUTN8bNsEcIHudodYiuRN
osWWPgWwr0XQ/nMzu7p6nlylxw7MIxVmxz6+PK/SqDpFNaROYcBWKmqhCBk4tsjSQhEwaibInsyq
3oFSSk5u7VanMpTJKbcYRoZygPluwpDzTbJXh45nWVb69O89nkm7qCGhTxuOYcRW8I+nV97426Q0
zAe/q7NNIRgc1D5Qz/CkdPGr55FyWeNHvnhLxLcWwHzPh4SkGSE/hY55kDUbWcl/SGuNUka9rezy
+9+vL+6vnXjWF8txaOsKw7O5d37pBk3VNPVT77G+6KimO9G1N1fkUGQhwhFQgM68DvJ9HxKFot6G
otS3owVjHa3LsnkpUZQ1YOFvo45gc0axBVOmw4JRW9hvBBADmQTdtjCwdjhlAWFXL7eux0ipmHL9
NC56iYFZzENn20tIBJPDLDoDUdk6iz6zRaSLX35+85LavScLL72psdqvkKTRgdw4ifGT1VbjSfP3
uc5/rC7vHrTtTpOk6wQC7q1Xznc1Dx+Ee62cqYPFYtZnvc4+qMfFQMcU3ov1Zs6juzRe5S0ZNfnR
uEQ9WwWTpJrWhx1V1IsTlCH25woFyqbVypCgn/m5RczxD0uaeiz+ef8oBKBCKU3HthxJ2/2Xz0Zm
NdPWyoACUuKaOFUdk7ylqdHbbygHEJxXuXtpeDpsfRTzb0NahFuwIuJjrvNchLSSlpVxjZdDF7cG
hunXzOQxp5KsLRxq2zjbr4oomo3X1Rks3MnbBuSk8tnrsscx3Ic0pTKfvdaaktFi1gtqEf3sRXeB
2axhAVopaGGmAbc/boSUS4r4nTKdzBMaWOutGd0ngBzeriw9dEZych8TFB+5i33aBq2+oLtidsbq
b/yMUjfwAJzYpGK2PeNtmVNfoKOxchyCzQ814I1VuuHSIcc7BCQkFdATZff17+8SQ90Gv34UluXp
chkX2Ia+dKf/1OiyokGCNLb9fUIixMZbQmj9JXpWLgdhBU841cyz+noI1fiRJg0RlCBbD4lXQzBB
RnWesLpeLcdPTsqabgTZ7yHr+CkIRiggOnI6Ve3Uk1dvhZu0uzhPkwCbdKDvJ7wfPta4jZthRFMR
zo3921q8lgx692NmgL4oKE9Zv52Dng2/962eXaUFJdUK6AN6SboDpzUfw76WH8wQuwABCZ0xZbvA
GTxCa7SrenbNJWY+srQeWFb3jQ+iJNEsea7mSTsqYRETdCaP8lNfd6RyGb6/C6OyuNgoyIkQP3lt
1xun3CVIEG6N3n/vnWG6eYi7rS7tEWpXEtLuwhTK2s85Tood1E0m41RsP9Rf0skaVoyHYnnEY56t
fcEum5Jb72DR89x2WcEJlvPLGgBnkjHh1MaHTSfmmoV45pTUsHIzF7qiX+DN8nUof4Z78BcJcMO4
ep+rVVwMSXFsm4RA0tZvYBHYjFMa0NAyNd2DbUFRZy7GjDmjVm5Kt0NY23lPWZsm96af9hGtsadw
QtJd9ZQUZGMOe6MYDk2jDysfHXF2Det60XB7sj95WCuwW6A9y3u01U03Hvt6SJ8ZlQYXqvLyc0p2
4U3NKTQvSGg6TGy3l00qQczGp7VJ08yEo8/jNO4z7LBPkxDDJa4aE282swdz7GguLTD1ZhKvmjGk
Z1uj2eqGCYr4qNG+pcW4xYaPB6CeCn4cw6GhVw8H+tnfV2+zrnvz/u9vJNMSv3TQhXSlLVjQTF0K
lq9f1rSuT3EmFe10CP0eeA5qygyZzNYv5vCch9YnU7Pcs08YA5oM5s4apN4c5eSz6iWjszoYDsGo
zjJ6ZX843nuLG42q2P1i/u5nyY4Zpv070s17DSzjt5lLdDP3ydUpFoqlyLEeGlq3D3ths1nEHYP7
ldYqHafjaoxpEAwVLoA2BQvCGDVc1muVod94mtResMT5vk1qx6MWzOJjEaXpTg2PO/SI51Wj3oQS
ZA7k1kPRYd7KGqwefhAYr07ZIsEhQPlqWMK+AvBBONWG116NkWTiPhiD7cLgrkHxP3dN1DwbyPVE
q/dHt2FiUC4CFXvAvJcm7TNuDQYPM0L1JSdHHx3qF0d/r7Km9ZH4coM6jx2D272vOkTnsZ53j7CI
kv1MbMcSuqrFZXdURHetB+SJ/NE+qC58n5DHrJoaqpjTc+eh1gcNAualXgpZJqXBRUmCy3rJwS7t
HAVWRjk7T/KZwKt9SVT3SbXl/shda0kmPbCbmngQDXKz3hhtR1dv0ffWaU02rAkfXYzZTRNG8o5g
wXgjZ/t3LzAqJA0606SqK6CUiI/Qy7SHWYMjoG+zj80x3YVe7t796EvDYPZ9jokAMj4JJcnwQ4V7
+mXcbqecwBU1ruqDtt11dQFFmKQrTiNCNKUljEr6Mutn7/Zju4mGVB760QPyuyjEdA+9xfqzOy5T
7c7vng0NBI+9mLbtOH8WeXOLIyPbdDlatUHRlZvEkifEN5y6Bktr3FqwOmNqQyuE0aMkSwPp6Qil
qk2D6wpcesHTXg1uSeBk7+m3+XkAevEirZbQhLmLv8csnrbj7qHMbLoWiPueh0S86UVgn2JkeJe1
i0L+NHA7y4W9aZdfzbLMNyjEVRhgFpR03xcly+jWyCVAmylVGcJHkpKrCZLF0r2hiOuhE0RnJjDH
KOjuSpHNI127gyxtXCh57TLsSKPJvuHVv8cA6te+ihPVZ6fVj/YUctfGWGRpRrbHuO+KK0vpzwOG
GeL2iOpetrD0tuYMDLyKja4acHRx3ZyIC4LH01jhi07G01VM0TkLxvjqoJ/eVe74ui579mg+zYWd
XkiNtB5ZWNi3v1/KrP9oatjAWSybuQifqMu9+teSoMvssSRTFOB2bNk3nTkpooXfdRzJh7Ik0CRK
4uBaZAya6znxN17u90/WiLUOHDNWq75uN92i/6L7DdfPK+RJvV3YVCHd6b3TDv7VEuY9tKODmvZn
Qssf3B8baGE/uxMQUor3c5xGB8dKb3NOzJCwRM9SPh0Qn7XPYexG+9Jt2lcAPsAGmcH9Q5lqyP9Y
0+GCetJg660T3kK/4q9nQlp9SzyCWx7WjzpGD3AI9W9WiQjdg/a3Nzr3xVsiJpWWIhhpcQtj7Mmm
QzxTTqUkaLYW+gFpcbfFI2ruVSUkK3IZVUVAGGtyUKF3layy6/p9Ko0ozVB08mo7qKw9zS/uBRPh
NTlkiQ+ZyIoriNNpC6986I053ctWY3aVbdiCb/QoQzFDa+egEGl/7FjVq9JvTo0ABt1QSVCEse2k
4zPuVvNImRJjjSmBAkEtBriOH7n5RWJFP4AMGVEB4FFPOvKqeuyum7725kOWGuZOhc5GbG/vxUwD
KisjtpCv6x0aaDiFcim6Z+kZYFUcqmECJ0HdLJD0USypt+nICGCEIbUyzVCtFSvmxax2FVOju2IF
dXN9UrKIArbb84oVcma2uUrcGbL1tKN6u8zTbmAE5U8dCJtogqoHPdq4EOm3f6z9kZPdjTj6nOF2
evE1jT1+Yn+sjOzoGgnOZ+Pgw5UmPBQzZYHmzh8a7TjmC+1ALXtlY/xY10qCGWhYI6ZnVBgOCObX
9modJ7CWVWO1raOt6tbVss8vk8bQc7EWIQ8azwvHgMCNiuS53+mEVfTvTB3fFwo/IUNr6yw6Z2DR
zbFMZ+PkACzaBrl1U6GJmlZiZEFuyf0zRdvQow7drUmKS+de/RsVsTiIst+vKcGCNeBSasFRlxG2
ZCe5MbJ8FGn5Ts1GDA+HZYVr95Rl8W4MYvFQMIbSIB6ewR0Rlefq59JPamh0oLD7MnmEjg3LsLqO
h+wcLE+cqdL+H2Nnuhu3km3pV2nUf1ZzJgO4dYHmkLOUmizJ+kPIsswxOM9P3x91qi5wXI1TDVQJ
NiTrZCbJiB17r/Wt9wRWze6PtuyI84Iz9nb1Scv5givH9IXDhYTJGBzdhR6YvtfWDtrCEvz1wub+
rrRhqO/yNBsgDDRL+zeRg11L0Sd13fkuuVyPtYxgfXRJeWWjUs6Zo/2gZa7s9GgF6jqg/V6r9Wym
S3qYR+e1NfqaRdmpznpNGIFjzPqh6TZUM/2Ofi05iVMGjy46q6+P3or7Nuzdq9248lo3RruvCnzq
VZSg8sEfeehnRd5ABhi5XVJgp01+lyzIyzHiyI8eItME0esNx90Hprj4wJGTQYVL+inacHi5UXUq
HOdAryvF/TLpTzrMZ19xmaD2VX1vR/kj++IQQvtMjl9YGn22jmU1mu+EBLxRevdXR9Z0NaSksxqn
NkN94mnOY13ZvotoINCi0vC2KuhcqeIHESYQJ7JcCYWgYTw1UXxbI8O+/fqTzjgm1C118L9AmnoT
3S3m2J7WUYwBezXp2NwNhmwe//qiWv+2W1ma4FKqOuoVW1V/FwQbnXCWjKRCP9VXx/tDiryYBSSD
yQy54QkTthvzZVl7oqk0Ex530o1nS+mtx7xa9jnl291kJBjQCmLJoXCNDKTJxckKJvjtNh9LRsYp
gHTQpWzTs8GdvrvuMl+/vtnFpyFRsufMXEGCJiv9doVHJ0+IQhObcdSY/SJRXwv5+TX/GPqNvtUN
6uY7zjwhbGgI5GZD6hssrzKTBQStQvZXZZC84ChmYIrZebWkdnYr7OOmgVHcOAD5dm8rA1rmQqn1
Vo74teds+Kyc9akm1Wb/15+y/ftOiARQEzbaVsQwAo7e722CUloI0Ncx+KMISeqBKFm6RRyyzPHh
64sya4rXgjQ9fP2VJKv1rtSfp/WYmioxkGbMM7ehmsDd36BELr2yo/fUqcnt15dJtOYe2IwMTENp
LtUM/8mVjggnvKM3f3yxxIhqDWffLBmW/TFuAz+6/pEOgR+CpSenlat1vQg73ZyIwGRPyFMo/1WT
pR7Qk/YtV5sbojzPZWV2tzCL6xetunXUVT7b651cyuluKLf3t+V3r82EPUijmCtr0V7mCjG/jluf
oa/essjO8q6LE2Rya1tT/yJwBkG9S6g4L0vedRDS2aasoTtofXX864viWL8dOYXpGqhlNUulPAE2
8lt5QvC3i5sCPjj7L2mXdYdmZB2/QZkCq0q0GWIGCiN9TvfqhmrKWqL+RgfJNGIFWkLyiQ5wdK/Y
keesmj8pWnZd4RbcRK2J8TrvTxJDwunrT19fTNCo+3HIJPQSUBsx9QYhsHypbfHPP6U2nhg1X7Wn
OCP7PDlmhVNfrL4yj/EoKIFn2dxpchiOtpOYB/TPsQftywU+TDRh50Je+drIezW5UXqY/Dozz12v
01eLzeTZ2iBLX8NEKLmDWB/ikVk3icl0Mcs5PkmSy1ZnjQivTd+BrdAAcNsWAdOXewFW28bVWzMs
7oQ06w6nYRWfsl90mQgXvSJxmhg0OkAL5N1huSelTZzSKK//U2X5e3Na2I7mCPpqJmI7etS/jXSE
zBjHpn3HnJVhpeVME4WbWt2ONWawBYT4cz9ZhReZjryuxL2FjYp6O5675UJ4ukNPP4UF3WN1YmFs
Dq7SkOrdNdoNOU+kYBiHv77T9H+703i9rmNrrLOCwdnvr7clhQU1Dru7LDlPpT0NT+6TadaV26+/
zJO0r+3S18e2RAPdN0uodq51pgON7kXg6h2ksccOmbMVJdHp64urGsUpQYrydTy2UokyZVzsUElL
G5dxSjSYGmn/QRyt/1sRwFsR9Gg4aVg2J5zfHhoRGbWjxHbnF7lx76CL876MMcaov1t5THxCfYqi
TZpQRzXoJ3X6FmtbZFecyY/BPWJVkD/WuCHTfKAJmuVCO2a9sG+/mruKrd2kDWFjf/35G//2+W/N
ckY73C6Mmc3fNcKF0iwaLVXSBPAKbigjgsVINdHN5fA191aL9ac+5uZR9tbJKiPzIFJl3Q9EQYRV
M4+eY0blbWplP/449zPbKTy3Bi+O0yQJJrJqsXgL1LLd15Myy9WfJP2SooPb+4UIR4Hwno/us4iB
Wi/JuuVD/SulFhdfe0c1RdzBf3jjv+tSBW/csTmN2sh1OIr9drXYnBFJjTAPMrv9/HqrVqY/yspd
L01Bqk1rqf2eSzWdrfbJdMCu5MXONqg3Kxvp85ir65m1a4vCa+VOT+biXsbNFGZTvCNSaboMaXIo
EyAQTM7tkwNlDvdN7jyP6XxvRpAs6nivw3hKOGHG7R/b6v/+k5+p+/I3fVT1QqBX0v/21/9+qiT/
+6/t3/zPz/z5X/z3TfqB36P61f/lT+0/q9t3+dn9/kN/+s381//56oL3/v1PfwnLHqLJ/fAJ8Piz
G4r+X76s7Sf/f7/5vz6/fgsa0M9//O0DkHm//bY4rcq//fNbm41Lo6XwP7av7df/83vb6//H3/7P
0HEUev/9H3y+dz3/1Pm7ZutovBnvob2wt9kS/S2+I/4OtQ8vB94F5i/CVll0y6rtk3/8zRR/31w5
ljAQHWwrGc8XUehf37L/Dn6G8bpBV1JXccL/7V/v++6POckfF+z/7U8zaPf+aVN2VN0ATAJm0UDc
IKjGfpPzZ3HaJ+7KcDmCUumRSCt39aZ9VgjhrdDInOc5C13rBVoCDk8gRTF5r541n6MRFR24/AMj
lQZ+p4W4gIbpEndvhkzMvUkoj1G45ckdMs9x8I/VWyYy097UM1braMbRNVbth35I3aCy9OfBKp5U
ZP19ord+kthqCFoEWWXJqJvm+zClqS+M9H40EeKuiKtiXXf9PB0uSzy9Ry6nHO58m1yF/M1VasRd
xC/4Z1fVrDtJEqHnuGAfB4RusySGO2/JyJxzTMN96zdQk/VqeCnwWnvtKH65usbcx4574kWvJc0l
aZOi4AosJQAfjmQBCfLh2xVQApiCxRTEMNKfOMx0u6mST2iuDKrLb12I9jV9mMwRdcs1kU27q9Hm
eCKh/4OyEiRVcwOf+oFK78Zm+spp6lmWJDsQCPKqJSMfVv9q2lMDfHDx6XCSl0kqlldoGXA4BXFD
S/SXpT7OMRBaZ6N053ETyCj6gQ5RBG47XTjOuz6jI4hG6sAEg1F7heov6FvOfIWRRL41wYazpxVJ
eGl3BKivl3pMqqOOVgnVMFSaIS0P6QSqWzhrIGuO1aM7If2TEa1EejCqkYFZ61mnOVPej6rUgtRY
L2lCOoTsf5KTU/tWr/wCagEFCNU8QRa5FTBko/ttVPrFIZeFx5rw9TUuP9KUqeiSc5iPEi2wxMCQ
JMo5ULQJOggFJr0xn5osIjNx1NejSNVvjKoJDkndwYsqMtm6UnKFhL4hqfE02PFKudkpB9Vldgng
rrUqX19hS5pLJgGgHKsep7o70uoiAV4JShR/nj2AdteS7GmOxIPsnQcn2QLOOTCh2PKtMScYZD3E
urmhPiy/JgqWa0AGwhg7965eip2xRqfKMGJgKz02IAW9rsrOFSxFG2QSnGJlbNkwdv4Z6YL4hbhp
wi5JzRAubLcviXrpe2RafV6aO4V3Txk1Wjt0p3eqMZMVSOARgoBiBLgn3mRh4fceeg1aUvZCFgt4
3CjVQnEx19IJATm2SO5mBpxzm+wisiePSzf5sxOPBK71xon4O3CSFDhBhHEJowOmXCCQAZmi4jvp
mlsTmCNeXikPwpQLva+1QB+QV7sNUlDWTRaMBuO5JkOIi0hyJ9VZUMOia8NUHsYcRoMGYSmNNK+Y
wY8kGcEdpdM9LXYJWa+/HwbXxVOVMZkkKBi53gdqV/BL9nigY45HuVFD+MeE0kITU2zOM2TZSNrx
E2yJbWQxpOQVqBFBKVvfVtQ05xUdywpHcQ9ZTB10U1TtCR+bdw05ZoArYDvVD/PaJi+2CqaeyxfY
kgZPq6b3djtWPIFkcwp4c14D+J1rtdECD1+0pnpA3A38JsPr4FYh3AjCCQfdBzJlhBj097YFQ2Vx
MKg29BNhqRnWxnV+Bff3nghZhJkhfxapWQYloxifsLKJS6HQnxSnTChdqEcUlZQTZFPYMTZ29Urf
7WFsKKZBlSTMzCJkSi+tUe/xUmfHWk9+GjZzrIY5/Fpzu8qm9yxrrJmDZ086ulGvZmnwooYUwNS1
bwHCqMCppsDtGYCXIk8PNhJes8KSF8U8Ri4Fu7fk2XuEC/ekL3Dd6QLj/L9N8eU5WaScq3HZ8San
o95p12zeCbgEwUxKuqeRc+SJfqyxEycvBcBkyhxwliJqg9KY30lxBfRJkrbnVvFLk6wnbdRTn3P2
wwz3kpqWtDocp5FVn/KsPqMsQQqbKqh56Xh08JmCigQ2L6lRUEnO86c5wjTtKpslB9E9EXQoMLM7
q4Ge7JRu6xcpYLCiT052klgHYo8VViDtJnJqNA+mw+naUfaiShyetUZH4SI5BYDkqcKh1eiC0t3l
OySpZrURkHCV3iA3RKuEEN4FJrPAeieN5eQqpon4u3N9Uol93Sq659R+sdrWAxLyFSdRHsce+kkB
iYvInkuDJmvz5/fhVMbBYFgP1dj8UhtMjilCW8igRNaaCEohXXrrpke3xBLEBUtp1pPNYFlea3Xc
SGK4y4avO6s4Yfo96WpF0Ge7XJWSbVO3Mrp8pF8v0wEh/i29Oetx6i9ung2nPlu4XXUa1JYzh6QI
W9xDhWDshP2fhcGL6rlgGNZugCsDe7nCDF91sh0TSq1/A6pPmMfixEdBmwH0irzyOKDBjkiWhP3v
D4r2PcnTKTDMCuxrfZ/iH9SafAyEkWFhW6Y9hc8+b4ha62PDhbrEzm3hDWGhf00x+KMLbcFX0wn3
VSUh9SfbeEuJPNarmgQsHJQivd9E2xF7UM9J/X0a5iMwx4NWKWK/8bG7wRWBMxgAXFbGj31We2h2
vqkMX3doBQ0U0OlDUpUZXW+IqpaWDH6U7jnfd8Ga1pPPzaq1TJbg9NzruM6UeaXfHt/FDSNNaPZ0
DL6ZNbp/I8n3dA5+GFanBlGD5A8NVuPRMZc7E9n+EufzaTHhJAnnG1VWrmQvSyTALHMFkq3lrWpK
CF6Dysx6N8i8RWo3vDsd/ozSvcyu0x1mAoKnBsM1kRWF0Ye4+t/HRCcDXKnunC6hp6O9LC0tA2sk
C73M3WM99k6IrMozQLIY2yA87TdTKWvAFMEOsRBR5ItbM51AoD+TZe2P+pD5dBFnnQaE7BmgjFnA
mMMMlgrSPZPD3TjZd3kzQs9HeOgZi7MndYwpZubqTKQsOh5D0M7okQa0oMwbdOaXo7NjU9oacXZ2
iBz3WX1xbZKrxmlyD8KWwDeakFgVFYdQksGEiZ/p6qA8lEUUThFmohYsYEd+i1dn6csG4u/ipSCF
vMwOisYLT7uS4rH8pY8juONp2unG8k3t0C9Paqx6+XiXZv3qD/rMxVGnV1hbbmjkRoKZsO5vlmlZ
SO3D+GhqyXJZucEWvV/JuCahbrIaFOkZz+W0GQ/knNkHQ5OQsPSM4O0C//Ea+Q2z1B3URRJm1sLx
F4IaQY6Z476w01u8L/oBdnYSyKyzg5HlgUOEcgPYZkDgjMCOQDQ/Qari67EhHsAQguphIG2W8XNf
qt969RmkQ3yanaOAp4VFlOCwAs5UyQTgOGvAT0E6ocWzrZPWxaQaVPVT1VHBM0ET1JGYK+imblxb
B67zuC9rR4W/LTg6Tz8VWHhmNtP0t+mlzQJZhV2wgaylcc6Udgb24K63ullrntJ3V3L49iVoRbmP
uDjXLuLoryxA0BtJcGOQEkV/7Ib2M67dS1vVg2erxEVm9rtEdnZwuuhRT8hPEUseVKp9gBgC/7e1
XlQlNbx6KO8w1Zq+VWtVYNAYg/SCGrA4rFbxUpWRQnUaATVuzSowkWmIeN45zK+vJlInbtr8Zs0I
1ca/5a4stUaHkUTRkm6Xz8RBDUJjeZMAgV2mKDvVAAkHQSxWnDMjbbGPADz5Wtzpp0I19y6RlqCd
dzjayyA3Z1ZHYkh8LDWFNzEv4RhDR8x12o/cTEkGgOF2LTkqpGQag5dgEZ/i5lB0Rb3PkvOiksbZ
Ie8iyNdgLbFRcU1W5mf1aWgn0LtiOCj0Fn3Uv6x7pBh5yeyGZMFlIU9KBpkhea3Uoy3dctd3Ff6m
sv2VWVWHxnbOj0BIRMgo/pelMWvFUrEQjZlf7JilLx8QgqL1HwrkobKUYIRzE6mps7yqyJhRIUS+
M1RXItaGPWS7p3hrhAuCCrx0yU799ikIpkQAUJ1zblb7uCx3U2N89AQNSN1dgkjyeh1FvJhZ/yNv
2A0nDXn2PB0MGf3a6mwm5L+KEkjMbEKltoD8wh7a4EHk1hrRjJVWL3eWmz2sfR0d9EmllMNxkpgI
6JoJ8jpp6M4SE31UI8uvtMclnQjfNbuG0EzjLld+cfQnngoOHOcD22E1N2rj1pHnZpkZYchLUY35
YU76Cx9ndXbLci9bhrC9Yb5DsnRDW7hHOHLmrqPBrkvYMw717NgWvtZN7yQC/HKjeZ+nM7jNtsJK
kxJRO1RU4CWJsBy1Ch9MvrknjjjxZnAHsEwtisKFyLpkfStG5aDhrQ+XQTsNJAHlU9YcoWaTlYgM
sGmjb0pHsl0/ZajPbsZ8yIKyVQHdOEaIrV34pdE8dJQ+QdzDkk+Qt0x6cqhsWrJ5O5QezifkffxY
vQZjylVOHOtznrC6aZI2naVNzk4nvCEQ2Ms3WS/g+AVP9CjBVS61+jBogrYVx9q4o5NYknQQyXI9
Mmz92aqbo2vSx3CmTe5pi/LqWsm1yAaW0tZkK8r5bWPDsai/ZzKJgxdMUE4waiyc4VoYbRBpquLX
LBi++8RqKIIycdhwVnKz3Bw7FblGBAJi4ppGwJszWT5kqdt+abcc3trW9rBdp16GbvwMPMbEaDT/
XJK22tujfqv14KVl3e/0MR7vUOJ112Yk0MHyUi1TniZuqJChFmw+Y/4YHPdWMbW7bnPB365DP58M
yGI+RjntojspK2g0PRiK+s3tqw9M9BPYns0TynIWjQeIe2nYWuBSCx4eV7ofldNSFRTfsDCy3nTD
M2VM7jU6lYOVgEW3nRn1FXnXnom0gA3ePU5ZuWKrnK9DpQRVqhL0aBrvCscMQ58OVlIfMpPxVUSi
dUt6HDk48Oec5TrgyYbxNW3g2+JkqFXt6eVgEvkXZWc9hgdqcrKSJBAsJmdX7IGnWS/rU2yW9X4e
8gT0a0l1a+jDnrrtkQS+nsFZQ8PAUMJWy7+DNKiPqMMl/IcnoKPGIe6NR71CTq/JKGDODEy6yE8d
q8RBmbtTotbaTTJfUJEptzGOx5qXA3Y+VGtxSecEKVXraLv0tEb95pnvgWzhvOgXe1cTd8SklyQc
egU3TYpSZ+Wa0z1qjurPOMEjHmfnRU/0EOPxwWawGRiMm2HqTfBrt4tipy4eVqwnLNbU8C7OBspv
JpNpToTgVN+odUtItn3NKmhCau685KRkMcnUmBVWybKLhQqSgjyJcJqTsKTi2iUlPoTauJg2Mq5M
fxYLldRCy6YdqMXHBt8PQIQLZ5FjxxXY2UrMyCNml0JLEq1Ow1GC/AZs/G81sRqaUjCUHeBQNabq
oaCh5Ga/83ROeKNKUVLMUVA0iumrU/u6zhAw65ngOnf0CzWOsH3sCGg/KCK6YU7wq1P6G1MtaCbH
E8e3LcnBkbfFMt5YaXMkAOhWTtuqb2IMKvqas1QWvcYplziNosUfp+VoOGp5zBblXNjifSiGG3w4
nd/M82koeMngHBLanZ5OHIc8MvV3WMvcz7yygI3BHjM56PmM4L1RmmJf1FocCHzTNdNQsFbz6mVV
dnI1PHJOmcY+WtkDx/tvA3zrLj10rlQCc03Zx0fn3k7nU8dyFRSZgiijbQgPi1iPkN+QwjTrjMbm
oE2UdteIbKatxluL2MyVBPM7wacPvcuICsbRjzzXZ/TRDHiYoT+W95nB7VQ52ZuY+l2iqGSKu9ZB
mCP9iMj9PsZA4gb2OOIdMWWUWReU0PJWpLrnKcl3cBC5TsJ+t6zjZAxv7kBjvhy+2RxDqNTSU1Zp
R0fKIF1rzxSIt4eOJ3Zii881u8ZsU3E6NH5KDlKcTdK1f6VfhBaSNEQVmjsvj3SvjflpupyK5x/u
Mgl2Dxs9Gi7nhHuJgxaeGwjkZO+NZGBI31Zg1CvWhAoxv3K/ouh2gf8Mtp8oA2RkJXtduuTXYuPW
gWb5U0bpy0DcJgxr6xeOF2y4bjBn2msucopIsvlAPXbgYQWMgLl2HY6ekbUzh/4si3X1ZIo3r4ek
SkAUgjakm2Y57Vy7S/YybyG9scGqA5j+Jc8fHPKDUJ4A0c3pF5IuO15VqmPmdLtYKVofIkETmDP1
SWarvtNrJoJRBP3bsLRuLCbpWs5gK1EZJboR9ThT35hootpV37M5igNuGRoTkQ9pjfJPf4KYl6FK
YQFoTZyz0LcPhauf+3yQvrK4tpdbydFa07M1intk2OQviOkjv9OLsnw1KKrs5MGgHYXUjHAZeFSP
A2N66nuMy0v0bE6sDOjwSazC80nQASR0taFzEdcrSVV5wnb2EmsZdE/yjyfXhZpnAaxK6Dez0UmM
L4SXaagvshEER2SJN+Lid9Y6fKhN96yPUXRSiBmkt9do2+NpJz8dp3wclfWHOYCbsnM+E5kg6Hhu
oEkbkbpHvkS4rzWwdnUWBPlfc5HaYazorzWIMxQ9E7d8Y4Zxz73HJB5YDkNkUptMbqoLcRKokFnm
HKcocQ1usd11uR76QfMjZeqI9znyFMM1VkBh2uCAufiBrpESGlGoG7AzHVMjT83+KSSPYEckiqLR
+xvSga4EBncmx+ceb7uHb/CimZkM1Ia7Oa/qD9RLg5fqyF7SiY1TW37m8UqmV2M8EKllemY9/Gok
1eSkM4RPHWs/lctJnddmr42qgqCuxAbvWvzGDJ6apTwlq3ETO/m5rwuNEk/8BEYUju6IY24aKRWj
+ZDmLAJOok73RdvqJ55y6cnKfCXIRN6KxcFLjmiQjs6AigiLBa3BzhobQH5N0PVIE5aqvIcRTLpB
82bTo1eeG1ikyjTtu0wpSbSrvBWardKnrFSo3KPsWyxpoxbRNqEjqiu3XmPw1XhafzjN8h0FLUeD
PIIL/jz2FuW7mo5hYaUXksPvu8FowlFX6UaK8qZUZlLLEez0LqsxRR5P66T/aOvPKDHorvTMCiSx
LHROwHok37IBtLs+5aYftd+HBGjqqqtBLMmt6wwTc8w4xbQutPu6V3829OulCWZWK9O7Ktv3hHEv
o/qQtBGq9OqlA+gegHpW/RXK2KxpB3zC8ZHoIK8ppy3KzkJt3zLxAch8Nvk0YOPakpCUwuDqnOgx
PxW8ymJYyIDNGpiGSfcmyT3Zx44AzC042UjtNBliPS9TdGI73TJisIDnaZrviItGG/MyqqV2gjjl
IQVK74Gk3lt5foQnyfW1dMHiN9/SoFh9d5Wgw2zHm9PkJjeUB12C4Y1YTnyL5tGcV2FGHoT7OFcg
NumuvbsKIhNtebOy5Qxyw7NygnRMVq5SxHz+jxMOBbDsd4U2HdDJXySVqDGYpA6S2pFbLvaF5rYj
/1LEn9v6sza/ikoL20laDCY4kNJ3OVpae9bZszRDXKtc/2Er6xMWUImgpd/N/N/C0Bl26FS88ZYY
iZ2Vy72yjNVjX3YLYN0Y9W5MdMRhKiSdl5iGhyp/wUTIffoJaB/0yOOkWVxScE3+1B/cWqpXZ3W/
R6NwyfMlRBsGSHfI2D90uimPpa4HK521vbGEZP2wCBlLEkR9Lo6LuNrmgEkq21S4FbPUoaI/FVPc
NDR+PQLK6Aycu9YtzyO1+pytLo3M5S5j/DeJvjnmqvy2Rqrz4JbmQwthhZTM/g7UCqdqJADeILty
nzjrrZCJQ2Pd+a6r83DTVnAGrOSmxAnqoXIBddBl36c+tInXY2GJA7WojLMkctxSl6cvmGpk0Qix
R0QDHR8GEraDPSWPUaOCrmytq1PH4Vrp5oUogbu5G+xQ6F3Yd7CdI/xv+/g7Hf+EYLWIHiKzBiRg
PxKz+VXBR9twIAcZTS9uC1WvNj5hfJIIClBiaNDrrkNyG5OGGtRrdmTWpF3Wuf/udPVNPkkyruL5
bXXhDjkThYpSX/VMkhqsaXQ8mdq1ZovdQV8ObpITjEeYT4dwyiMEdl9ryGVkZiGqbPKnuRTJXT2z
xMzs6Aea2qqqLvDmnOihgcMzZCRUqDpPaH6GFL8NYG3oxjncpC5prRA+aMBs1ETAx4wvdv1CmCGp
yuR+bOyK2DhMKmnASvvNLJT3hZEH4T+fQHiPymIcitk3LUYce1VFDiQNaqq6eFWORtPEYT44pNK6
A/3bEZ18w/06Mu368ajbpnNWcmq5ypggqjdhX65YTet0q41MwT45B5NCSQlYACXmnNyRVlfwmVXG
92y4OEMcWskg78kFLz0kfsxjGfwahY3Hy01unMV+KAbIflUfs3H3tREODQaRvKcvqSm/yqF6J5VY
P9gj7jJCN2jf5UCroXtwpDK/RWqPW33K3IMJt9hvEvC/hq1/GLhMwxQLJQ5h3J2qM3dXTXUY76GF
LKQG5VcbqNi6bsKIVodjW/cBjuaCV1nbTGjXqRmPIF7fBfW7Jtu9pgkYSjTlhzF9Hy07pQfTbFOG
7EWnte4h8oTyG6U+64rj6bH6sVTOvs5IGUHkUu0pt0EUpSV3viV3VlbdQGtNjyZqyx63KsYN3gl7
lRIo0dZOQCLj5uohqTTzgI0OPZCzgxOQ3kaue0zd6Emz3BeCSS5aC+241bMr8zPoBrF86C31Vras
Ju08nVjz28AdNSugXfte2pN1sc3yBinoVXJNQ6KzM0bJ8WsD4Y4+vOlFQjmCtiDAyqWZrnQXjpfp
MUVVbQ+q9X3SuINbvFkIkeAy5sU7z44T6ANbyqQZ9+gLfppgarlXy2vCy6q4/1NdJ4x5WHnC7YtA
IhvYBDbUzlsMq2ufGowIojT7KNNWD90mZWGaoM2XWvqITqPzLZFwmw019lcoMzOT0qNVmMeSQPdN
wIoU8IFxxYvo9TVIZlpuRDTqDNFoezeaTQQBuB6vLmnWkk0i/YhpEidkyiR2adxIxIKGTKLVDfF6
0DTjondzd0/K96e4b5OriMencoNQq3n2xrNAmhtYeSVFJLd2ttjP1r1iKRuobfUNrQAiroPhYvT3
MrrgrTuClL2Y6YEJqYXTQ1UwYe/se8oQ2HXazrXyV5gxNDMF5dlirDuKaueKIPOVWaIIe029GEX6
MFjZEA4DoY6NvhIYtMArqdvlMhoxoiSlJpORUOo7IVDszcr3VrBOtGpT+nqpuoRr4vyhg32XAllj
Ske8SMqj5KfJr3Ra3/oIJcnkGm+2Lges7ArFXVy+ExpshVBCmBqBL4YeZ3bHiU1y5uON1+ZjFW56
gLl/SZXa8phQemlSG6+CO6Mzi+ek5SCaiqkJ0trpwjg1C9ZfgjOAE+XOoAYT6tBWUZlHlyl4mST+
blTHwaVV0WUn2712KXTWvk4IF1+WnVQaMlIpxTKzAc1lApyrcDj7WjIvu8guS7ysDRsdeVo6excG
xtBJ6QyojKah0idnlypGmDCW8pazc0R+PceimapriUNn7gPsZz9yp8H7WnzHM68eC2iW+yGvH9tI
Ybxdkv+nDsLLa86eCT0zr4HB6Cf68mRkmgYu4icYU4g11QdS5acyoZKl0oG4klGdmCVJZKtQCWSl
yu5GJRxToFyyLUymIaB6c0k/T7UseQJS1wb1zAwcyNa3taXt2Ex2CD8LSh/ErxB9Ck0OD7HzT8Dq
GAoIZYWbyeqFMyfMCeoNmp62ux2p9I3cdiOJF0e0pvZen5mqW3tGmKwqWa8iKUkfl2ZY93bW4ZWE
NMRWaMHVUVtyDkwzPi/W/dDL6dC2JMe1ZZf6Sr/iHxXlCsYV7KwuBnVXkByy00R3KlpF26PX7ujP
k/0wlR/zTJ6trWwWebOm7h3iNkwsRuILwR055oNdhQSZzs+mjDDpPCYZh+uyrD+ETAlbN0eyyDZB
0bh09JPNnYZkweu0pdv12+wxTwIzMqmAHcn96VJu2JznYpQIkam9THmETRo9wi4li893rIXwlvyz
t7XppMF6ZL73I1q5J+dqva8Y8XhTb2k3c77cix43Lb6wuThTAhd0TOyHVBifY5S7zLG0k96fyjWr
EfQrBHtsOoRe4jenOy+vbun8RNAz78roJQUO5yuDcnLrHGvy0pu7Zjj2beeeep2WsTEif89jUaOg
gaTQafF10SOg8JgslpaqaE4obwYeSfT7/iBzZs8O/YZhTv16G5DHNdFFNJk66bDmNMsPkNp+ohUL
SmeKkmKa8bkpHytE4tAxqLw2PMHCgJ9TpYJ5Fv+HeqxN7jSR8Nmv43pachK6RoxlYQlTsmui93T1
s6qfbiYGZYEYGc6SlfwjjuaX0YHhqgt5wAKDKjQbFeIn1SHU51n3ksIY9qIHVsUkDx5VdU8q6Uz/
rkKrCyNuLjbNyIhQp84cnVwslilEltxHu//L3nk0ya2kV/QXYSKR8Nvyvk21Y28QJJuEBzLhgV+v
g56RFDELKbTXph7tY3cVgMz87r3nYtmldEP00TqymveY1WDjhykqp2WlT8W1Wk/U/tydmQFwFo3M
OZgvj1wFGW7NFhXTSnKDMbz7ERWonLnCcOrPKa02HGogALjY0kDVjN3PAOVmA+9k4uqsiyOZ2c3Y
5C6llEm7VtSMbmnxUNvnIGyae6VfR2Vc4jm+2LRzbBV+skg9TH7h7DsDSHpmanK29LlXFhvtLJX0
UYRfRQ18pQ6G1wyvem/j+KC2kar1ma2Lj3qeZhMfTsYRIo4/pOvUZy9nxTeBdQmGNK0juQLLuT1r
o9hO/ZuZUxLOcRhWLIXigB0TMjipcfL25SzYjkUzF+nCZ7da/7lx62fiPBSqeTZlbWaypRGoYRLo
8ZwCO2YcatDoVxKVO7A/3BWRehpahUBlMunhpMCEpUofg5DuMBO5b53QOFZbqJBGZUdb0skEm+wO
WkIA+kSRycE3sWFaDPR5+12VlaZUUAnbvErX2Hno5et+XqAzCR8zRr994kmgoUPNBIOmqySeziYP
ILPSZxKB16i2ivXU5d7JiR2F2pE/a+nQaq3nn4kspz1m763Iiks8Ds4Nj6FdlhSX5OI+dMFwQUc9
4qskPeqmQHUspjF1Ol8h1NjLUtevPR58k8G+OmyHbdOKU2a356hi+4CjYpEpU7zvJt3TDecrr6Bn
Wi23kG0yUTOcDEtmnPwKCu+NFJ9a0eHJvoWmMBHld6Wiv1PnZeuq6OU2NRVI8A4XCR+sH8rhE5fW
b8Oof9qaN1mU5NajrEbVsaqfAtPXaMfWlsZ0nIHOn8YCcTFWsqH8LX9qQiouay6ijPWeSb599ca/
FdWRK7a8JmM5AyW10tOOpKC9Gl2A63McUFStT70zVg9hTnuU6/Php9WB7q3nqe/3WZDv8iH9Ndq0
qvRJ8kLBxslnv7rmudFvLLc/aSd+S7ImPGfpTfQ221437Te5Ge5kSl2YRFZZesPN80Bie9U0vQMM
R346xbhBwe1XSRWM68FisBy62OVc4JA8janPTEhX2zUrr6tepeb8Tjbo3tXdwYs8EDl+ghxrDbRt
mNhcuq4+RQW4TVXe+tDF48kRYh9T5NpIK4C1zWfgm7E8Z5oku4JsloqnOuHTRIJmRqQibx+7zVlL
A9sbX+QGZNi8QRxg9Q2yBkcEqi5Te+zciX1EzO32qTtl547Vr7cx00GQAcgcy5Szj+Y5Ivi1GS+s
YAu5cWxhb6r2Zz+Yt8Bhxh+X1kFSObPtXUZ79lLuW9jRawn6wnVPTlipfU9ab0PRW4GHTm0NH/Zj
Sk4OgEK/rX3+VpI4HP0seetSa6N8H7Nna/1wdX5y8ABj/fo9CWFsBbw8UdrhiYTLxiNvG+21294Z
3ZbvlF++d7gsGz9qjk3W3TE77qQfFpib3HeugAau5/wVJOMjLJYv7WVoD0LEx9E7K567Vw5nRMfy
pXsUl4xgfzBcU+Vx1cecEiVCHTQQmuOK4n3A9853gVLu2w7uS1ToNrvQgLNiT9BvUE0eDIm+ZtrJ
paEye00dyDbOywOs2V/p3K8Zjdr7sprYnaeweNzMYi+jYGbRZwlboGTazXpfxgHOUc4Z65qJ0Kax
9bil0KhbdWnKVhUtya1HikRr7MlQ0pmRV/mTxGI2x5M+epM6TNwPZH9p7BnFeGot0jIcvfFtLKKW
9zOrK/ZgM34FRF7O0oX45bJRMiixFkQ514pIEAPS4RzXz9Bjt05DyLmdYx/uuXeITNvaGh3LuB1G
+PzcNNiL4OxPMRDFAuaDkteJJMU6NW19mY10OzlXcB6POlfxfnahfte0Vm6xM3RbFcWnJra6tTFP
r7k/1NuePRoLrqS1sl+sEon3U2Utn0Lcnwbm3nsr1A6HSjlAYkGnbd3qIie7JmbZZNsOMlU0/uiT
+Z5XBvWpJnZvY2pWpjH0u5Y1nTyDu/dMu9hirl01ZFuvi8zqVQ2hDC74mW33uCxnlVF2L2pRI8Gf
rgYzrWF8lU8O6/dGMIJGekjOYRDDucK1d7B6DH1O/qvNli2pO7brMQjTdcw2bk2gf0aEIjUJGY+b
E6dczT4nAH5l1P1TEXh/l9/I03Q8ZH33Z5RjBiPMl6dYDvQl4Q6Zk2jTlpm1n3MWDJVhZeL+3gAL
2cCZXZuV9Qcr7bwvxxHDjPczBVqIlUuWR9RHTHQ27Vfu4gry4+DGfJxQz5CtwhC6ZYv0SMOGrAFw
u0n/YaYEf3nebCqu1DXBoktTTSZJKntaZUQzl0lZzmTLuiYUeoMFcihx2hgC4XOeGrWLcEuvulC8
JeNIzlRz/orG8mhNgL1w29u7XnK3JCq65n6T7wbTfgkTHK5zRAlkY8sz03UKvcFpMVtwoCcVCfvL
5qaiAqUl9EJW/FMG78H23XtUi205u7epRRwIU92haXfHGHMpmE2bb66QCjQjTera8PdsnD1clPkX
8NBc1tmxHe2d7djYa+dxBC91GPygW4Fx91aEKoyd8MzDWPZiby0oxFDxoNDpQeFVXAO/GADWo02w
L+cBoTdBLJrzZJLr9LRzSp0UzZwN6Cqu6XSO0aLGQJKv6du7M04KwljY7iD+8pksCFxdp/um79/x
YJFfYwPeAABxp5q5rblB2zSN38DW9VHL6C0HvvwEzah1eugtTJGBfwqkPD/4KUMhN8roWQTMojk1
obWleAv8AFYL4oG3KvOiC5fvU+lkknM8jCZngl45lPKgOhRktIXfYcAskrN4sK5dV1/ZzmKFSAlI
DFa2xjyCOhNw2GhdH9TmbG9arNYaReZ36j3bffFJUZrcO1GJkm88dXyCG2yfBKWycNpwr0vXPyQ5
J1uvydfwkKAAB4XNshniHKF73cJDVnvHIuwVcbgeHA8N6PvIIrHPV78L3KrlOJY/s4jlkC0oXIjU
0Z3ViaqFVTumH7U0wRj5PkuZnlDmGe2uxlS4G5m3b23CoQRnxMRaMu4qVBMqdCi1c+STaVdEEPo3
iej93uGZ8oLuSp6ZZw0b6SWD/N4t9oC5Po4BnbZ9AwrGkmT/bUbvNbgnunrQXgaLFc7VPzhnfIlc
qaOGZZ4K+RqWiNBJMWZYUOZNAN6XvRouAxYRdgQ2GH2/mKHLBdV0GCLsg6PAVswB8gKV04aHXhgn
AGoeA9DgXhp1sVYatE9l8iUNXxieMYR1W3PyGZoyEiqbaicnSbolGyB/Oo/KoLjAY7g7yRday/k3
mxF8bMvOcAnssKuqS0yPLealxeIz+NljjfN4LXPuJZeJR0FVVNRiu4zS4bMFyLf3LBxc+HwBNXWb
0DLsR3Bz8jhKKAtZaPGgKps7yKH32vmdxTHji2g0dlX+M/OjZW6h9yprLkkQ1KcEymbRRtPVHKNf
tFBdKJrLtpwUfhU+HXWw0I9uM2Z7FCKqwQIyzFXGrGbOWDarGiB1JnGFZyaPgsKVP7oet2yIJd6t
LIdnyWcVz0hpJA1w72G4beHq4tIO8ZFuqtTVGzpWx51q5bmeXzuLQIkRxjWj6NvQ+gXV7+IGFg7D
eun/SYcu3vuSY/Q8Y4OJZZBvWqM+uwPSFwJ8u7GqL2MqSw588D0cBoZMc2e5cUjLc1a1aRkcw4fJ
sqgh9PBeNG/sliQkOCCCkY+5nuXZqhvoZqYyWOVyzuqwTiIsmZ05v8huyRtZI1LZINWaSorfDLFA
tMakZpYWGF3VP9G/BW7+n/mcu08DCDW/nweWEka7XUdNihFiJzHiH874JGJbHhl+E4thsWVJgagS
qAeGp28uXG4p5UPi6x8JgOF75tICN3GP7ZsMUdR8jwYiWGHCMSn0d1JRDpgkQb0DjlJvggnVI2yG
8crBIebYmiTu1QuhMgdFofdjUvUbKl260CmOMI+8TRVRLI1JfBwarurMK7cOc8pNOwfxgfNZuQs4
DDFVL7kgVXszCjZkppjwovk6AlJoJXttjR3nG4q8mXcygO0byQ1v5Kvc5d0tBybIM9Z3UiPjHswb
NzZdErtoshwq3XiYVrnE2GdDpio7fMCjB4GVo3DFKOmXm9sEb8uEwQrgV7wf5K/InbfH0iivScbk
PLNtzora4TA60q0Z8MwTev4Ka8vkUNmg0QZib7b5g51nGlFQ1Nd5OFHVM7OSkvWZwm0RN3s7XO4P
vzZX7lI7OiOJF4YEnD+SWyrJ2e+GqcKa9EvGHWUqHQXmvgOO1YFnvrYV42TLLOkIrpAnMnxSnQcp
wKrOFvyvVR9C/qfkpS843MdBmjH2qoMjuPYduiZ309jnW0elf30DP2K/UE+cWUOs5lIdEu+hrb13
LT3a/lyd7DpalgGzcOGkafoWRmSj3DG5s6bwK7j3285QhG6sYoH6MM10vXWrHJAitAZZDyYDpgX8
tRkKyujqZaZkV3df+zOOhOLL4SJ1fPhqJfjS1QjRx8wfI4NcQCgxlJnpRibJoyfgt6Vu8NlQlRoE
sbviUYBa0r2Zbv045gKsn0diIBLqt50QKklD7x4aFGy7WboVg7DWwRzkVEsYxDQiVnXbx547CeeL
TozNMDApmDTLiy3ogY+Nkepe8I1X7wuk6a5uXeAVSDB7tuNUroRXlrG5CrpTaGMyzCegE3mAkVfQ
1aiRYjnEaR4a1Y6xZH1SQXzKTI7q2EQxGy+YxqKj6Vc7I71wMMcDzVw1rnCxt4CZD7ljAIosg1Np
fAkD22rUo0V7gNSfB5OlmqK8Q5c55AuC/rGzgvxQTrkmXPZZILq+iPlY595TYcXGJsxAgBrDMQ35
iGVQbZMRlxxZGNR+rI6HFmYhS1fPXnGspkvUoweWwSiIKgrE/G4icN/RWhxpfTaNdIewynrVQNjt
iJgdgrDcxVlxYCTSXohI+wc5hb+j1F3jl0JUtcavSFsuZX4D1lwLt7g7Lu72Gle98KJyl1XNDVSH
gyjW99fagTqb56g2Zk+Uiy6Aq6Tngg34a1Qnj0rhuhVMqdat9pYcCSy7oqsedVJc7dbHFeBS+9xL
by+re5GKaTO5xtnFKkaIiz3UiK1hrIP4whmNHWqkHQb2trcGOHBgkdL/DKv/f6j5fwk1/8+Z5jz6
82+ZZv78vyLN5j/wooJ4tQX/8QP/vyLNhv8Pl0mvJwSzdVhk0vzvTLPl/UP4DpFlAT3dwU/Gb3Fc
XjLNpv8P4s9C8kLLDWwQ8/+SaSY//W+ZZkqQ+P/7/FN2YNo0G/4b/YVqN6VnFZ+sKPqynPlAtftz
4Q0EAemmRZPV+a1l8dR4hC8mPVcsRnW7Cym/3AH1Bvbk44WYp3TazCg6g80mOcruCFnVrY1GWoeV
teuw958b2B0b0RGGZaNyM8c8PPrpVN4MT3s4uekLaMI2ufkNHgv6xzYwW6g7G/U29Z30zPv3xbDA
xdurgyulLvUBw/Jn2hE7SesD5px5WwxZvmZ6k99MGeY3g9gUcARCvmYWZzfkgX3OcTdsMQL3phog
9zLlZrN7Yx095lFgniKaXa9d8E5N5cmjLogjETDMjE3DUlWob3HNtNTsJYbwrohuYnCPtKIc2YX5
e6tVwy0ubHNdKdejVp0qVd3R14L0A53kJlubCBXqSl1okF7xPN6+X/wlNgtFdSZY58Mkk/Ja+D0q
sK46uekoZifagtuicPu/ceRFB6Cb1a3QHkiR7zdY6mY3J7218mUVr3gOuvu0BdK8+n4rgOmz+09a
7G+iXZJ/sLlgH2a32nsNGQhcrdxObt9vfdg1HNp0sRy1mw5lqoZn3fbuVar8Xy/fP1X084xZkl1E
kXkXK34tvJIQjrR9TlkmpxdFfm/z/YtshoyrHTJu0wutrJqL2zhNpC8LoqL0YAJ/p0L9myz334w5
07A89l4dydtq3ga4VVZ1PBlA4nzj+v2j7xcR4iHxnWFjq4aGEW9yMIAqFV6DLv9KDTc6WALCo2Za
GTGq5dqCeY/CncJRozwrvKbLy/ePRq6NrKSt4vvrnZcLZ9ZWtg9rmZNHMSKWPjej1vT75xHf36E2
nBwrRfmzqwOsHLSGEbQcx6fJ6Ih4OISpppDJPWRL80RsP9wTbG7pk2ox3eWxefTHCqiGIqqoMLz9
TCGT9oVPscPIDpTjH87aLD7HETQpAVj/JFx8a/3QBhgrSTyPYiiuLqPzU+KrcG/F/XBSof2qQ9DI
1KwX721m/SGZ0P8x7K80cih3t7xsXwLvJb1Q/mJOj68+TIZtUI/h3v0eCYMmfxZj6G1demOupcux
k+xYTvEFaVXTK/prRCpra7tBdB9DQvWUpow/yoRKPgCtTM+YiWDRzJfvIwaAmxZB9kmKhia0IlA7
P6SrOEqgFuedCfQvzeLTPBGQ6JjK2n03PSQj85BGRfppMCQWbShBmpUYIbJfBeO9c0oiWl3YUhps
pC/aa062zekz06H3YDWGvbdQBqsoCw9gi9wr/jEaY1KRHJvAIcHHLBnhXVe/AqG2PN/Kv21VPvpl
9B47Y/gk3Xkm4C3U0xTCaWg4CK0R2zCDmI1/EVouGnf2F98evgXAcZdwxv8m6GE4TIXi4KrKewQ6
4t53LmG8+dN3Sv9vGU33UWbhS9AgtkXkjTxEv0fhA0XSHLf0FMw3CJyKkNXwO5HhwmDx4pviIbal
vLd8tQyI5kTzw3vjWAlJHiQEz63/yjx+6fWssaQzsMim9Be8yuFYWva4hlQOeuKjdM1x3xUOjjGs
h1Dypq2ZJ3/jVKwJJGFc9drfCQ3iJxy0j6SPF6BxHR/AlZ47uj4/2q6MtpiZ3Ut5hB4YXuqup/hs
ktPnNKpNTcj5rU+bF4cOMx5go/tkBtCwojZ+TOeo2pSqHF89UbyVaYiwhlx8wb9+t6qpeLRG72Fy
mALlzvK4ISW6IaRNtZF6aefwR1BS7RzG7SNYqvjJd/rr5OF1LsTwY9ZP9A4Ick8YGAnZOh9p+jp7
vxJDOK8N49ZLAU68Iw1bLeBhkUKZCUCWTX195KRo3uqOB+JmoEX7g9ZdQaS4+sTUzJXOTdMW6k74
Yzc3fb5RkaIJseynN8GBGSBZvg0sOPI81+OjmIEPw6PuPgaCjVyhg3v1mXS9moPDp0mATytpMHyl
n4M+OZcvmC8nQKdbRZxppsnyryO4hb2fFPDFZXrwcmYrisbeNQXHTNxSxE0m28vwLjIRJoX/Yeb1
VzHomUgvbWw0vEJLK8r79zfTOYQjSxLcZcbBNvXa8cPOpjc0m+opwbB+4HzOWmZUr9mozA/hKYf4
WR/ve2WZHyB1nrH/Pw6O4V+qojYeaDXnYE+EC83IUhcoOFdWv4JgETYti3DxumhC4x2tDHG+MLmJ
c5bbqekvqW+jlEs/evUdZwdxrFvzxgTn2fWmdxHcKoZoe90H5o68Xohw6mJIaepmF3nJsI9q1HUv
rhwkQlc+gHJ8FjXPS1cMN385a09s6Y8IuZSdjf4fR6npw4mmblWlRrYnz9esYspKXnDiHvosdj9q
NHd674xdW1MeR0ENoJCAxTjMq/lWCq/fD75iBy0BPAfC+IBgGuxnsWhD/es3RSqoht++NtWjbpm9
Nak/HKN6BjYX9U9Nar242LKgZqSIhc0v2/TzD4UD0Krj7txP49UHfPGcCOch5dH1Ib0e6V+UL6O1
JJ+XL5/D5ms5MVznjjnEXW1dSXy8Tl7bfVgDRk/lwGcPBcGBgbbTa5c4P6H0DY9lO6hnM5wedZD9
hbXpHSjG+Qzq6EsQ1t3GUF83QnZ/Jg5oT/Z8kI3x2XpDQUaSOXeW6/kp6/tzPuv191cdcize15GH
RxP3apTk8qMO45+1W2JvSukG8JPgFiT1o9tERGyMAfxKwYS/nUnBQRX13v185kyo6+iq8+KjGn3n
Iay+RMsXyzbvM574g/RXl8xQG9gGuMOs1K8+sFrF28rILWj31k4tdw/QB3ujKv+aLWQ0ilK8A9SW
/EkP7VvlngUlge+oAPXyvmtYu0WFohGBKmd0v1J4e9hnsp6CsMmPQXia+Bc+ZhmXFxjNoFGqJPnQ
Bq4/CMdvY4Gt2QM/tZ58rpO0CV4tzEZWWb31Ruhu3akqAJ3Iu10MHlGDzD5ZvhFy5wDr+P4/xz3l
dzJOv2LTlNj8lfFK2m4dptH4kQsswaOal6EvZrQFW1kMCy4DVmE7Og4HY9kvT7FS9Pl70hsn4L36
WHUQGXQX5x9hmjIX4usUDWFfquGKSxU32dqbiLa7qqTrhqwPs9QFhD79nQenu4TNcpf6nkEAmAQb
qYx9EuTpi9vVdz+y+qfAKOTe6lkuirK9tL3ZvQ/4YjdA1IgSloKIe8VAz4wmeG8Nl73jxsG5APtC
ccX4bvn71o6dN2OgK7ZNr401mKtUaFwO5gI8hlksajIhhUjOOWOqHdQG/WpZ8ybyrL3HTvVuuLDi
hxS/qjWjy6CWb4TLAyALgCebShdMxie2ikzvbyyKwZloHK0uvQeQs+ddcbuZJEoRrkcGPOteNebJ
oRZsExqFPokwxXGFeLxlbdw7WRjeRwNaczl4/Y4Wn89U2OlHn1jNngolLHiQjWI3Sl6EoXAUYh2l
wdNt370cIUBSxjexrZuLIrkG+LdIBY3EjVjFwNITA5+CO+La9EbD65eNm/shrUX5CrRv3TvBG9x+
65GK4Jw2DcrNrOXTMmk422Yz5jOzUOkGIFqB13+Z0PsJ1sKiOqX5ZD2zTvNc7gU5eh46ejGEOHTE
nrhAZiLvQf/OHc/bydEj6Kb88M/PxpB/bLfOHsZdkUn91sgXlDaBa3XayqQNjoEAMv29hMBXYk3I
2d0U6VjvRJgFO4kzvFRT8OhIhyiqnSW3aiUNX79PDE1B01waTWQFc5OJod7LV1VvMsZapD7CKWov
Ggp/s3rBoJaaNih2kIT2FwyNiR+lb+xN4LCpCZKU2juPOX7MihkO/ntmKZudvvhjRGoZcDxpMsB6
JprQUgDRxFX24Gj9ywRdD1I1664T5lx2BfhfTMFYFidCAwe5qA/dRK4glS5RnKhbGJC9hOBTGauI
4FbEg4VUafaKrn1JnT4+D7b9xzRd6+AYVkgSrRv2Ey7HnR2D7m/yNjxzFuhWxefYWfW2RnJeK6BF
20zwJ5ur9iz1HE/lxRF6uLY9lWPEuv2mLd/LQj9FDmNwDNDdmn7Hz7hpiWYMXJRKocRVwHxXIKeW
aif3rVLehFhjFpsGx449dCuPA/E2qOwVvB2IzSPZDyOjMgg5HnTp+JFgXBn+RHVhoC7yEnvjp0vE
/1J00YhjwxeHqS2trYAMv1Ukju8irMgUzeZPaYTGfSmu2k929Et6RrKPG7L51RIhBtrMpelUZ/DH
81ZAqcmJ2m2ArWFeDOv4lCrvJjr7b2qMNDtORXjSDX+okYusCwsiblkJ7YGa5OYsY3VRtpWvVVUk
P1m+PlNTyOdkKuU5z/qH2cUhXDa0Y5Y4A4dA2K/CUvk+EwKPMmbpAbHv01Ezm1NR3zI/+5SlITii
o460WWuurbb5yHoxHyg1m5wNiuB9zEb9kDIuMxi07as+BzLUGcOTlenXgvRBOqqBAqyCKznFVRHV
Z13R6zPZSx8zZmUwybi/+AhaeneTgPoRhTkRryxsHS85pNnVnZn3AwW/eJSgHSFkP7cxmSXHmJ5T
J3gsDW8ph+pfsDu4j98vPcBNIuQ2rJsaQuZ3FcsAkYquLVsTUyV67JQG88Y5z56FHrNn6khDbGzl
wMeoMrICFsD22vQfa+719JVvF2a4ja/D8Z6UQY2NI75GJ0h3BpuYEKrlyncTibVu5sGjM+iHft+u
Wm1WR02f5rb2NnDtmjUq4JmyJvlU9zbnI5dRAbb4uZWvMAMgAw0dA//Ofx+KVl3KBMkILnO/qeom
v1hdhhksxPJGI82agdiWDq74qAbsA7DXNQGLR5Xot9YtgwNDL27I5fPsKm8rJm988yumlaoGvhPr
wVjXU97eDT2cGV5/8xdgeZp5B5SoHx+DXv3YtUPZP8lE+wRqo+hIrhhjrsuClIJISnAJxHFRM33W
BsD1/3xRdr/hRD7sxYJLMabwge8i2BbcFAdJiS++ecLZc18TBB7wFfforTUlanYcALkYIKBM6dUa
xBcN5fZK90iFQp3HQ21G7XMgRh6VIuMJmKR7znf0+/RJrE+6s9U/X5rlR1lUIx8UDH2x12BDVQfl
XbGS3XtFAVye1LeE5I7TvngcQ0+ya5eYG+HH0wSi9SRQRfejdrcNQ7qQkN0YDnDqiNEBUHH1qcWk
5Vm5da6dcTsk0ZseAS2bZIP9Jr2EeHDWac8BiCoPWWmyiTBFbDynk6E+rJGn6kxYZ7tEz49pn7T7
EScldhmemVOa3MGr//FCAKXMqgRyuP2Q0F7L9GzUrJFZfUwSA6ivBzQOeqF5GeZ+38VZ/jW3wJhy
azLvupycvYB1wayrWXva2sy9ab2wLdjyDBK/i8bBNd6o4Qno2R93RDt2o/HV6pHrTNoun3GPPXUJ
eV5Nz0Q5NW9zivwYeZX1YiAC7yxjmE4UvXk3UrkrmBsCv7b8LPM0fgHtcu7CqvoILNaJDv3lzG4a
tIw5ED/Gk8r5VxDNhEJgLRn7Mo4v5Cw11o303U8bZCcT+YtCoJpMUlhso0LWH3mOFCEgE9A+0D6R
c/xRMG19Nbqe+Ifv7G3bTC+1xDpeE/rFETVnWz4E23BeM9M3Hqb4T6/ba4jV7jfno59BQFuw2wt/
Vw+092XVcMxKXeO0pvENth/ogawx8J+UOT4SioiXY4HdzRit87lYNwwl1/2Ee4ABhGbEQs2W1aKE
oXFSqqmZBIhEnvWQmrsqiJ8HtsVdKgLQM8nJZ1+w5wmP+900zG1Kcov4cbAWwrrk1LPsDVuIZ0fX
p0KQYexQDP02jk697/5u7QByIDtCfy79ezpAp7JyM9l4TUDTd7qxl4HOUKV0sWM6iOfewt3R1Bun
rhHFHff31OTysXJSxLIxeeLeT9Y9aCt2B/4fwwJ6GDFoeM2gj+Sk5lKmO6pEoKS6t3puQ5czi7au
aSXOA25g0g4mCbJmUtdmcrZtzZnfLBlGOu4z2AX5jCfx7DXFrz5V+W7CAIeJa7LOcZxf+kECTfD6
59wXb1EivUPbemITx8TpsHWDWjS6+1gM714IoNwbMaqk7cYTPrPYCO2nxiXjF9g7UW0RUQOa3zOn
YihLNaR3FMp5nHKjeMzC7JWeNeA8oUVmRmKf4FDmZHp+GBxWG3PApYcZe5JD+MC29Q/bUFq2HeQ0
kA1nsiq0bIdVAEwFgyuHMecCnX58jYlVWQ5doQj6D8E3/H4ej4RK92YiC1o/nJeqdnPW1PJHPrq7
mIKLRx0Zzhpvdrrp/Ohot01xa3uMNFi6zZ2ahrUR6BKli2cPrsRnu7Zovnbz46xojqFCzFiJzHhj
MfVuST3cZVZda39Q225qJwKWzH/N9iqb/B2cAp4SLrwwldEhCe0Pnt5vlTWLHdWvamO25rCOou6N
NTg8zomHPqesR5B5qIxReaYy1mcmh4WniCE8NSOcyDy4M6alUYPLgRX7tzf243qyW1LhYV9cQ/VV
eugYdZVjrIqzFo9mVK5LHfV70f5OZzAMzImhIkG3FMZCPnBg4ZgksTSNdHn4mGicNgaN5puOnq9Q
CSKELfjlHIBS9HPUPmN+5lKFnZ+1lvoOlHOhA7GqmolxCmY2JBacLce6GOzuD01tKuiRLhNB+7Pz
6KEfaevoct9mQj1il/Hr8TDJ+Y/LNiMa0psNITK3vD8JvLddAbpzlzkSo1GEiXu0+JIsm2c8mT94
CcVo7zHzTUAiiLS6vX+yG9nvvDB+x4p0p+JguhxT02H/yYNkY1Gl/tSMx4Ac3YFfYYPjlNNjnD84
A55MJf1XkZnTFnA3R7e8CB6U9av1wvYBGiucss5Sa63nm6Py+K6lZT349KQTOCx3XYYzJ+GJ/JCH
Ynj4/pGtlCQCkj0Eta0WWXu68hkWG9WkOJsiSG7o2uGJtIiJ/unPW32TkfYexsCAhjI2h94ndWOO
VU9W2uj++eK7NvJqRLke3+WSfUmrvdPpR5rWP4Dm5rX83XDk22lhG2fZ1NFFDjhHPa3JcvBGnuvK
wWSg520kh78ii3yipjioEj3kO+YsyZk+4beI93KfdRVm9eiFv3oGm0RbmRMdiUpRf70aHO+Nt9TZ
+rj/5xpJwi2X5oK+fEqSiT4IDKfrgFnMCfP3vcD4UFqVPBZ1RBgmwgWOnEaUwM22htfDEMnKEZjl
f/6IScK0LwzcqVAFbmOvA6yc5baOR335/iVC08SY1XSqmrrbMWt76nN9JPOfnF1lHSW63Y0oNWqU
Dug+YQKyKpef0kND9HXO1Tb0bH66vHz/RpzSNA4TBjjYQoTp1E3piIaigl1RnaXiP7g6j+XIlSzI
fhHMoMU2tRbUVRtYiVcIaCAgIoCvnwP2LMZmk0ZWP7Mmk0ggrl/345x/FyqgMHFRUOtzzqYPdIIW
8LrIP1xD4i3AESxFBHiwo9dzak+Kv3LDBP42d7m9nwMz3cLWKB+WX92lO/cHdAHsustVCHH5I0GE
O7hG3ZOk5lvbV3LfK4Kh82hDhzIy+y2us+ZYpv/N1M+tiY7ZHw6fz31teO1W8iR7gG45FY1+7Wfs
27GgUy1+GQbnd6fd5NOxq6+qMPCTGcmuL4TeFW3kb4bAHc65jrakx9D8veRiWZxO27ZioujPXWd8
eLTRTZVVvc2ug3qp9fQY8QXsei9trzJuXLqaOV363BoyLynPjjVurNH1L0q7h8AlM6T8viGc8k9x
8ll3eoKwbPj83tZv1ofpsffVIaQ+fMPR7UdikroCwRZgcpv6lU0cQQUe5BhZ/YOMwSFn7nE+JHhV
NNyEVdK6BIIKc4sZZsN+KN4PcTRzosH0RlY8bdOb6FEfhVsxjAb1bzgaLrbNCRv9sa4EGneTWPu2
McmGgZK/dSXOS8ejY7eeQnolZk68WX+CwAJ0zcLG5X7Y/MJ3HeR/gEYPgTFRr2exz+rn+g6Nub73
QVjcQJcmVbbH3liezMF/J4Dh3L9fqPhmIKwfPIaP5TxNG0s79r2u3XnXMeKs1F56rflIK1CCuva9
A5kn2BMGEp9pjvcicupLCyywyzoK6yNqVgAcqltNsmGP4R15PwQ6pMfhmATtq0Po5I4OZv3vRaCN
0z9mSw5RLYZUjyHQWv6TsWxpwvYrqsPtH1mPldNTc35nqwG7LRboO4ZvnqsIJylt70jnKR+uc9xy
n8yKiB1JiL9WOCc3tm89Bx8yyfBeuD9kXRDevzsQv19asbSSjq5JS4oVnhfonNn0Yt/5+O0SR5r3
usg/k3Ywjt/ffb802jbvs0OQCdn6kpY5BA5tnhMR0TKP97Umu7TTFG/ua/4fe9rr8b1a+p6pVt/D
MfOvdRWsGP+oFs2ZjuLBlI9weTHMxripFIWdRDGkTtfZiXQBH3QdIFttXj1VdnvqEx/Ue93SpJn2
6EpEyRRKhRxCj8lpss+pUe9MY/IeDpDdDRZXAt9VjLFTAzVSOiDfBh3lRubYXFn2tp4AxDSUMk21
3Z9l3v+/L9//Rmk5Xd+pZRP/yzg1TMUzJ2fyUuTxAyux/BpU+GTLqzds0LNVn3T4GwOKqOBmVl+D
DODzBlV/I6im3oPQXrtmVX/BECsdWFxBmCWbMLCQ78MEBFlmxUB2s/Ir7ECmDJnxnppDeyAH+DsB
goD/FPdu4rjG1qPAfs+Bg28D/en6mfvgXJu9ovws27dzQKLzxZ8AS2WBY2GlDcQXENx2PXA7OH9/
O3s/PU7Hpxbf/7od6FOnQwFMszMlX1FHy0HegHBB0U++pOn9KYXj3VXCuNRao3/iytimnYg/B104
p9EYl8DrEH+2kWw2dVcER6j26jE56SXxqvxE2OMU0KuLpwPHyTW0Y/tqokNvElnYazPy2cdNULAd
FI66S7Gws/9hMbV8WdDjfIrL+RywXnmVo2XtJ6IRB9Gp4N2wq3tTGsWOYlta8lpFXt12x4c3a5tq
5zggXSvG33J5IVZPSErTOxMZDryhqaX5jdna4o39XeK4ok12/KCqd9qr3oL9QLANJgqnLwtH6wna
zXAqiQ+vaUtMKECV9i3U9qcOS/OdbVl/JjZ9hGPyPpb9/B4jMNxV5j6/vzO7URxDGQAjwhVJInES
RzjfS1MU0Z14YUORqSNShEgh+8jgLEgQ0J78/BqQzDxkcMDPPabCjemSHUwaymdZZrruCSOae4p5
QELIYXgLC+h0yxTcBcNXIGt+tDTmLkcb1xgRth4nr3o4XVCta5Fu6bxoP2Qd19R4mHRRBeiHTlr+
ErU8jFj13lh9Gpt0tE5NDowci5naMIcRAEDI21U2j0WHjSEA/rcihCaXud5rQ85519fdP7/BJMID
hACoW5uIPP7V8HyUl/Ejn/YYtDO8ZIzq49T8qePCu7BoNyhm6l6lBLRFgDwOizfWkgAEZ5p6c+vB
VGps61Sg9Ojyb5PN2AI9bo1dluynaSlwtLPsWSUFgCwJp1Oa6sCQEK5icnab2PTf5UhgxVYSpGPe
/6Wuw0HcrsKzsJ1n0di3GXjuJZA8lX0PqFwkjSPREOvo+9R2l9qZYSSau4nVjSPMpyt63L6WfI1i
MpCahfp2BD550bYiEJ+67a4qlMWGHMMd96MDY3CzDgV7fgwMydVfXqYWfpM5lFiCmuE81PXvuQdv
nPvclOBufrBoH7cwd7aGaf0OQm5lNoUzdHn3Jysrfre1DWqHXuBHparPZGli9kf30oczH1h8TaRA
zUNjJH9Kdk5tRGeVX5K+qvB7WlE+M/Pgzijd+da7OD8jnxJA0aTME4tZZ4A3SS8UmeIcjr4XoxxI
vaz8C/VzBCO2HuMSc4seoIR7hB3xI7Fm2w6FB5XcgXmdNc5rIvoftWfMJ7sJPpLPwDSOIQ+/TR25
3qY3AlTpjO3ChJHX72HuNbylDKOdz1PEwXQO+42aKJu2AjuZH+NXkAC+N4B3GuMfdwIdXPP53JZW
tRkUgHnyDKdAIsjh4ezWiZezzivVqwk2jPQzKiMT/kqwy1LCedPYSIErM99Rbk3Tt6kCOgCWBzMm
uU3gTiATQSdGKfc7DxisbDnnW3l1MH1PI7bQjCPK/KunfO3QGkAUihjGQEorEJpRZW4j4O+bIQIl
VIvR5sLzafpDtM2HLn2hgWSLfMk9KiErkk8406u+fKQsQ9bjoJwVlaI0ihEKbdviH5CDzqC/mp4w
fJxE6Wzq6egPnvELK1zJFrs6PphCXxO6IHHTLEyGnoGV+PyPbCqcdVKyX2g5/hUjQpUnMIvo+otz
W/iqUzB11jPF3/RSJ3YB6kawFpJ/epyeR3xDrJCy0tzMrkB79ZNzuoA6rHSXjy9E14cdyyCEfx5B
Y2Jc/YpYAMlQJHpsxmjPl1BYzw4i+SpUPvzFpn94Y4gylU0+5udumReCtyCv3vEK2Wcz9lH3qvjp
O28TWNyVrELWwW1bb1uHhQ57O+MWQ6M1etBoSGNBQ0Nf3YeXvhXVTicxCjr5rIz787pl/xqZuJMT
T5pHbE0XI6/6u0+4oOCRaLcO2RZnljfPK1/Yjm1pbDKb5NEKspYpU9aGftpwlVS1Q7yk/VGw1t+F
jfTOLW0KhmdhAnBmtDK4gzp5zyfaw4Du/gN8bx5lDuy+sMLy6IuCLnLIyENFurSVGE4WiAVb1zVo
Fg5VI/TbFA/NjuDs78aYvoqaEguZLB7uPGEDPZhHGnfPeePEaFEM33ME/iHQXKgef3V004Xh/eor
h7ipZWNpdGjAaAiofSic/uxhlhhGFj/KtgDL0CYlawEGqTJNd5M21xGGup1JWQthHS7aasR0A15h
AOO+C+gtWvlWY8JGBkvXVhyIy/QGzcA92XP6Qw4RYAjV7QFz/0jrvrwXHvHMDEMF8YNzk/2yXFdc
WP8DSexwGxIHHjdT2smT5f+XTp574ard2PiC9m1HP0Gf4WnqPPaG0nR2BPY40EG/pq3epqWgxNM8
d91JVt4HbklGFMZf6tD28RSxvkJtcJBjoOzQsZjiFR2rPyWfodUo5hePzkbBb+yXzRu392upyV2V
9r0Xaf0iuRNMzSNJKgoauAp28AfEytWU8NT0563qQd1a2dsr0gzWrhrz1yH5TBvbYjlIgafl/iPf
E53KIcBOiJuQtAnBPkUJSz0j0vhducfVAmLHNOUGWgL2TnZUexypbaXP8K+5I9ZXP0wZZ620PqZ2
99HlJnfGFpq/aOlFadWeWSQBowny3QsMazcmUU8SuieX6/2Cem63mLcpIDxqk8zDzNPdjsuYCnV1
80L6f0gtQSkWt4E7PuIeMG17EQAD76/Egy+68LOYghjlBzxwrE6pD7cDZy730UxNl0yECyIILGDd
/pQjICOnqTZ+0j37dCq3ZQgu1Zxcjv0WXTvk2w6xZmyqPOuY9ZQnEnclyWqDWq3giYlBcONpsn1M
iMbhjTVz0PLNAPylgrUJ8XbpUuindx84Qqj0oXb0kcDsGGOr9SN9b3uAUCZ7qn2mvZXq+kO0oIBQ
GN2fNSuQGvj5ctQCJAMBER2M54HDE5afMfjoCdBPHX/rNqStxBZsuTmyUuVbnAOHMmm8jPgYsrUb
teGprIsDGbVtM5Z/6du5yLk6RdNwaPBKwmCAmlh2L8Y8ksj0sx9TWr50eXvylQvHy+Gck1QcJUuu
mysFVH989NQ8jO6O315EQr7Zo+G8pUrMLNjlQrsBfHCZwg8nGZ2172X/zbvlNRmHEX0IgJ8BRHFX
UCyWkcInwpOKLeUkw1DqrUvyg45i725kWAdMWmHLm4jVUQW8wWDUsesV2U8/thdFTb7MM+yl2Pa2
nmVVFwRJVZMadw0z35omK+QZfTPR8FnMmuW+mewSizyZR/PZsSVoOTRZuzJboluzTclhnAOown5A
8wM3XcfshquuuNg7B4rIgBuYSRADMdZh5JAdfCdaYMPCOAdlwel1SYdQNpF6/NmNrlhFrkZ3nuBo
ZKX4MMOR5Mcc7iyHna+uMaRRuOgjlrrWdogq49ktL3qgvB07UnqKUutnieELYzaZFfy77Y6sRExP
mxgOs5U766obCeDGzCEXo5bGXnVEoxOUnVXoaA8IMWBufixKSjzZvMko1Me5NNEcKrd5s5pufoBi
JI0G+6lvGT1Ny3t8f+VG/q72mun6/R253eCeedzGQ/dQ2fMNw6x/EZnmSswKjDq+9ixaAsA6uiC/
E4vnlFi+K9MPLWtxgsCW7S1FuQqAmP+ohzL2liAZ3FGDdrGH+kduexNoB+yghSAMNGeDd3Age+5r
13afiYOiORPW7bSmWmdC8AyzuGElmB6MZaWWVEywIw6Et4Zs9TiXE++41ZzsWPoHrysvfuHtEiNf
21HivJtK96/s32BVcqUGqBVj4NIOENIGUeucPbWemAKEbd+lplUohol/mOgI3vQZi/lg9MJtrBiH
ZAOlGWaAXLKA9Qm3IfbC8L5k8h+sxtw1vcBi7w6EWSUjN47cPOLyQIb31Vkz5JzxrhFL1eZGYopd
97oo7lNvfcDp1ztqZl6WlNZqJtITVoAnB9LJgtM5ldINujYdk7inhXrOFuJBbifR3pPz9IMEdepL
ko9T9qVi64vMzIW2H3WRyHj0qmMPrt8qqy02WZZyBOL+saknLEWsMPMTcu9mBGHxiZ9RXgZdseEq
N8LS1TVQFzfOmXXo8hgHHGgKyXTVSiO+d8uL6iZjTTWBALRC7s7ouF0FS8Thu/fX6of/zDBOjrXj
GwAVxDMt5nGbRVZ3SMlpbdsxV4QSOR1WgtUR3qBK7XUzRPsQz8IZP0V3tpaXCcqOGnIKg5KYpYBR
v/rZdMrsILtWjYSDYVjPgjDjJWX7J1m+b7A0zIehiZ1dV9fvE1b4ddFy4WTEVKEcoupTfeJheWMn
DjAEES0LT9hUnb3XwY2R8TifsxT/bxJy2Va5+tlCQv8wuhj4b8dOrh32cTT+iHv/0y+76M0Y3S9l
x3RhTumLrGJs5UPCYswC9xDH8SeelOSei2F4s0t7V/jSgeYZij2jGA2cywtjGEl9p6QfrcH6RBTT
OsJDUG/0zR58Lp7H93d8lDMiznTmOQKUp5MMN6rBhtv3V98vqsluuZ8Wp0biO+vNGsdRUOJUZveL
R8weLgQXjAwywEwsc4juVkdi0akxJblLRW7vkBuI8XuTj2AKiKz4s1bF1vZ4LAEYosY5dCzC1IdI
x+0Pa0qOjhbue7D4gK1Kr+yRQGY3k+LL++eITcExXPlZI5etws7YBMSYnxaS9BsZtooAQdEcneVb
WRQPfADgl6L60VeBOsb1KG5E9HCrGd1X4QXTCUz+fJrQyE4A8sKtcEnXmo3iTYiK4dZEFc1SOMSw
OgbdMQnDX5GqKnCogA2iInBp4Ji9W9m3r01RldtWc/CAQWReAR/Fd7Ov8BHvpnLGhOkl8JN6Hd/o
xugvoqDyQAJCDmbTWfEJajaYttMrDQP+muUJFVdTdu6ryAfL1jyPvW2rXw2U4p6yHlpAgBFw5N93
i1nDd2fzQS/gHUdwvDdbLM+upWD6taU4eJKbmWDifjXxVdTjLZjUJSmlSScBXhRjgh+zGihQxIRj
Zucwltm5MGiO/f4qwGFw1JVGgAA89f2Cn0qfRQrpoUoVJSK1vWZxHz+tkgOJilwqwmlK/q66pxHi
Zyb5hFSBm1yjdYkucYaZTzSG7SkDYa9YDXJHEZDZzqMwgHfGoEz9Yegf0Kv36KXGsS3LGUFC+aDn
7GIxAF0kiK2rZUw/ejS0s1xevr/6fmH+HJf9E28hc/U7D9L6WkfcdggxVonCQoBqSYxTN8BqV9uh
xPDrAxxlXDATdYazfFGF+sMBuL0oL9evdp9zm0nhOTJS7Ugp9R89pRFJBGdN4/Y5dpUrn2U2hrAE
ouxQgvoV6+/vQdG0q7wTaK15X5DXksOt93BoLd8NofgoiKxDHP6sum4mHiTmm9sjI5o9T4ti+bfv
/2GMkomY6xxuIu3kO+DVcDZ0O5/t3HiOfa0u2hpvvrTk03UgybSWRy27Hz2rtv5jmsXwMK3hkTTa
OXETck5e7Q27AcIiPXTSebFoH9m3CRocf2oaHV2LWXHEAsiWwavMawYrHgspBwZtO1jHVVVcPamL
KzF4PKRJ8gcxIL8KJqOV0eFhC4M9CJ/kHpn3dBw1SUrcxLhki5XG97wKCye8wHO196JweVClrXW0
MHeuAqXNkzdQ7hgGgXpZrjlVYOgMpvv3IwUjunOlAfRgW87dyefoY2TcpqnXAlQrMNJjhr01QVvf
yza7xWXon/73neqim0MFYq/MU5BG0O+6jqJsjfeLOsJIPs2MUpLIWre5T9Ihcl/Y0TjrHHbXqhNj
cqVGV1ybeZY7zkQ8s5aa8u8XK4e29v0yoH6vPXy0Ww6G0VXJvNn7imxP1S+nL6fsD7rjbOkBiYaX
nHa3HMzaLcA3lk1oYRKEAY53yoQRGVJ62PhZzdIzT2EIx8ybQCGii82odC6WQKFuw9guy5qK+Xda
XnpbgDPPXiMY9hsbZbFbwYyy24YnHigIiGYi3Plalke0cu9cDkZ3zKW7bYlR8HTs74ybrF0hKgDN
AVzWVQ2OnRrkEwHj10iPKT2Yi3ufZxpSZUtTTauR5kL0Prrbm7+ekiwn6uJU9Ao76ajeEwpCWZWZ
VxPcGtGh1t5xvVOBl3oji8dwNi9u3xKub5ovrxHpIeiJ+jhDfW3KAvj58vL9VTMdjCHQz8iu9EtL
E6SJcvuIl6sEMhfzzWREu4zpd4e3809tDNYmj2W75cqlOdYk/WYVAWCpIlrI4kF9MrwvWq7bNwrW
HPDPn6rbEj8Xp9JoMIVXcj2OQf6ORC4PVCX2rGIJWPakM2hiCyEEMrrSupUFtIf0wdVegA+jMf0B
XIJF2ciynwU+u9pTryGO7W8ynE+KamrbZ4vp6xA3AuucDwKgny3nMPYt+YUK67cfZDUagwKqDMT9
hU8RjdJOm9zAZ7NVZFd7NKgMewGIB0BJTTcsQsY1DrNbWLCQJyFXvZMiZcNV+80+0M2vxg0nzFjm
/BRMzllsOldzoBdIku/yRErBEUS6wJ9+BIG4FmmrE1oKf/m6vpNasj51GQANFmhpVYAq0rfqNZ0r
GxOy0e3HPBS7pJLBZzy9upl8qKSefgLkges9iO3sT/bNTlX60INx8/KDYZTqh0nlKOS9Sv0Y7RD+
Cq7pbGpe6WcfrxkroExT+Px9dAiYj6ymCcnAoghqTkaXZXF1SAp5jfzhjpBI8lDL5DbFRnKjrgUC
QgOvqJ0YKMYOAEZCgOxQj4a5xt3cH3rDhouFh+mAdxFGyUAzfKH+tti695Ag6p3omSqxZP2yuE2s
Usovz3EIF0VGJgfpyntlVLg0JZV2QjxQTCJ8oi40s1IVd+hi9s4G4gLMGgEO35wy024XT+EN6jib
ICVPWMqxRY3WnlNP88LJkfdi7l96eq1+YZOJCCT126qJ9VYg5d9DeLeA/FR1lh/C9a3POazf+4FK
go4WeBYJSr+2mUJT0ktdrlsHaOo+fqggyk5OEQfLnhDJOZtBEkuILhCPGPhSPMLRXmqfBj/JiOJj
fzyn7Ha2tpNiu1bAVClES05Mw2DeR3CjeJz/70EctwsRAFu9lHJGAcHte2AY4ICRO7BEJ/OHrJF7
Rss3V0Fqzhu2mWAVfVlfB34+fE5F+BA6umP0rfdDgmWnG8lmlsGM27Q2PuhFcA9YhsFWoifDs+9v
hRz+G3oXgSaLoZuc/veXcMzgTKrqPxUhNA29XZzCNJALiUs+/79/4+Oqru5oPEuPkj0IGqhQ7ZWM
3vgCFjaijiN/ms6YXVKqjDcqo4ozR41h64/K3WWeOCS8CVfD/bIm4Z9QF4/fONHv49gwAjr0XI1O
nINusOCsHqTgJpoBotPIx/XgKDjR7jor0w7LYBPg+4rhv8UNsJZOvLggyz5nh5Be6PHZxZGb4kJs
qpNNGnTVRC5sLq30r7yqbp3Ks0dt87eahTWeBnI7IR/2S+X11PwEYbNLndqhkZhDnDvoTwxKwdkL
KbovktzgCcV+o085MXq6XB5zP/K+c89cyuVLTCsHIAkANmzEeEaObnYw3XnP1kud23IJcxekioJc
0+GyTGEZxRYUXgS/LGVXhwKSHxDBYMOypOG/4teZWYSXhUwe6WBlB1dpm61vtisHtuFugNEj6iGy
96WzFxbm88Sy9EVFwF0xNfHIop+QFRbwGgghESiNyjcP8NcWpCCfY4nDiwe5559o2GVtvGt0MD9d
l2KWxMGjwrz8O5RJdOSQnZ3KAp5En/w1msqiVBCmMVkj7ELokIhYaErpz6wiIRn7G9M++ENw4Hl2
jouyOskGXHeMige1sN9CdCtZc0i5pYcBjH9g7Y1oSh+ZVP6rHTcfmSnOBjIa7pgrVI/yjtsAw8AK
O6u17RZbORVO3NMYCKLM3JJCuxoiGlcOWirWSXbMbr9kbIMItCdyZaz/agEmrG1z6wXoBYyulnqJ
hl17NNGM0AXbNOQjQGA6RA5vjubooH0WYbsdgibbsWxv+c39/3Jh6/0UevKJa5ikYOn3P6O8OY+E
E//xMNvZ8bA3jepuyxfunlRmRA222nSX0k2zddjSf1mOuQc/0PyRccWBpM7Aj8+2vzMSaCP4l9fC
+EekvT+Y2kk22BkwEMvgauIgvrShAKZZsCTOHpwkdwGnF+cSJhGctZiPYwqs5pcPQ281ARhmKok6
rEz8FibqBuee3Dgwya95IpzTlL3bxAqA+gWA57P4iakjZv4hEG38E3FkbmNo0quW0YMK0pTsGhPa
xlH2/Brjn3y2WFS4aMEBWmZw8vNkqSUMjRUb6u7Ysr5Y0SHPhrnwYUxyaW6GxQKFmb89kVsjd+2t
irTZWcsuRgZntG5M0LYzI2AY70nPDi+nMpszGXVShGrTne34LtFyP/471h58v8aPbgzU1EZjg4K6
39MnmqUM61D661I3ZM/b7tEDjz3Xnv6PNd9XmAsGyU6U7z7MIstfUFFmfhg62PyUtEMYSiAqDB2d
BJVDjnjIT/RyXEDXJDeSLvnJzf1nNtcvLYflM5NAxskT64xRzf+VpVm/5Ci7TTwunr12i/D8i22r
XJtsTIIpe5dFvOvKhJ7aXJnrpIAnaqT0h3EDy9Za1GtzDH4XCeC4tiwuIVQX4v1TvmsaGfFZ49Es
5AD0lGc+kuVal+BVRhPP9yzf4zZ+FbZUiKd2vOZNwPKsbkYDHdmLiVhLSJNtU2doVT6dRETdZVLb
p3jy/Z1vGBTc6E2cRJcB+h7QlpT18tiRUmItPjnjppTBA5vgA2Kfs5NTTVmgU9ab1GK/3rWc3XIF
RN4a568sZ8eDcvVmJA6sTNmprR2p12DEMCfC301OiA8Hx8oIkltr4Voh7ENzH7esXg/jh+Ml8cKg
UeeR/2rTVgoKA3+3lWlm/k8qH/5Kt+Xa8lGu8HT/rhYuFI7GXdJ20ZoE6jricF0aNKCSw6NTj86b
OOuyLQoj4l2uLoDgA+BuoufJq3YF6OMDZTqBCXYnq3FtqqEA7oedEECcfJmWF/mv8tPXrHO5Qoum
u/Tq6jQGUbPJEpsaEfhnM1PEZ35JyP10Ew/Gpg3T/jTmY/M+BjH+SHeHI0t94Jp52LbLowGkyo3e
K+tYDGW8L9IhewKvpb9+ehns1j759rcAjkkbsza7jpl6BXoBWTKazcrxfWuHZgUod5yuIRjVnDTY
qwXyBJeB+ZiIuzuuSOhztab1nBruJ8MrWjhJMEBB2v2UgXgdRz8niCN7YhdmuO09b2+kvvdJQ4fi
bh8GiL6V/8kyu4fn09xmDUbUz8vmTq/q2iG8sZtG5rNUF38U6tVL2Svq/LBAUiZivZgjLfNVMxfX
2WX/Luu/1A/Hd0AALGwJt6pZpJs4uuJTSPdJs5gCqR0ACgI7gOJFLvkQ8Q25ZkM/HAkVmLduMrhH
rIevY5oQ+hTDa4JGsgVXgtG16HBjAOfkLHo3wBKv5klhHu2z1yIMWVbM4SKD2MEWW2GODld5R13X
GYYNbp/YAjllyS29awhYU/RjnvRbx+PlNnaGc0kDtU9zblsky46tnbO8EfZHOgQtMQ56TsAsRKfE
3FEwlB9U0JJiwuiGt4V0a1bqTz39pN3tt6oVAZ7km/QZ8MMEM3MYYORqbv66YEbXoVuAanLd7MkG
x7uYg7kaS4XTmDfl4i+eS6eoz2Ayows+f+4Io1A7a8rbm55nZiGZDivXNe+VnAvuzL+ygOecoMlC
1gCNSwwTK7a2zVWAyqYG6+IsBcihPzhbhZNkBfejP4s5BQ8x2wjck30iyApbKqqRg/OkXVnluOXw
U51cW/oXbQj/wtMLAnRF009DrQT7nAkIORMts835+4WnJF9BagShm5yLnn4A3InsAf9aRRXdcsKj
W2sgzVearXOxCmbEwV4am3vPwIxaGmdzeGamOZzSuq3OxM/iEyVxiSe2upj6k2dRwMCf6g+P4vA8
jVN4xlMkbV8dDWfnJ6536ouRfiqQcWALaZf//rGcBFeOXy6jHsp4ZRX0HZBhOvrW+FFy/HyWQaQe
3IngPsin7VbGsQvFv8y3R8qWuG/nrd6NNbns0tr4qpCXdOrc/71UzBpIlhCMperS89JUK/Di7YST
ZYhlwR9BSTIV5UPgrEtJLcf32JyqCd8DQCwUdOFtsABiQEcDZwuI6cOp/vZBwDs1JX91Wx4LbMOo
j9knDFxHhNF+qApoYk0Bv8gA8zJmOCY4l7EBstnfJssixVuKJhFb69h/qDE4AqOBXOzSX1DPwEcN
fEt7+snf8U9QHO33w6nlDL6yP0Vj4T0fjPOYV/MlcQLM1UzP6yD/j/wIWYVpOrrUjq05m6t167nH
CDM0HeRhuS4dDHCiwasQ2WCYQ3gGXfu0xoU/mjPQzAOG1Jw7PwsQ542KOrWSXhquW+M5kxhY67G+
RkR2UcpgdkZlBtd+kpBLCt/GkJmdgoreDotR8ZaFVEN4pKk8Al1pldrXoMygmbd3lgI72AAMUq6H
orF8ZDo3S2/tn2HgT9fF4Q1i4rCfQEPv6ya75sFMMrGkLCiu37SBO960gnyrYI9ENRZnPiruNsgw
DTFWCkRkjVOXrIbvjmrVw0PcI8d3Ky/tpzsZRbFNBBxu1tV7NpLxjXlhOvZW9/Qb7tqiA0Xje51H
Pnr4NVmgm8a8+dP7cFztBQtldTK/fX8FJ/fn1M7jIZUHv4jdc03RN4Gr+FKFFDPkM+HvzCR1tRAr
A95WvH0wkL2g6zY5hwgXnejU22ST6C6++FiD3faezwYcjiz85PeEHZ0FJy6aD2UuFRwas2zK7Hga
bROi1q7Q9XeYoT9XcXHMuw6zSATvcuHOyCpJD4TeLpSIBBgqkMVTH/d+2U1fdmp8ekWeHZPBIiY5
QtCZKHrXyi73fdH+i9ijUnvV/4HcZ6+bpR2SSWGF4wODqBfeq2QETR7SOoZncx9a1Z6E9UvusWBe
rHBZCJ5YmN5W4xz02jTjEExTCLOG2tT8dago1c/BjqtbTCelC9k1bKcLyLN4hV05KDjiL+rQdgj/
GlUktxPVszsaO+CKE0dOjY6ipW2m5BEw1MS1EC/1cXJ1i7BXHvuUhUJr/wHRRQ+tKbCEu1jeFTt0
MC/6EOc41D3R7Z1m0bKrXsI7RPswtP2gZIXRpnPoF6/DZ5G6G7AQWN1NCqWrAoKxlc5vHl0MR6fp
fogheXE88XfIOnPjx35DbngUmyT2CdSuO5HcR+zpyM7M0n7zxDDBGWHY1GwWjao1fkuy/GU3H6xG
Ws+E41piHwFw7OBmeoCe6mZrW/l0is2uQWV8SXKa3OmDa6leW+fsB1bLqM2uVj5qtdQMaSQMuvx4
wpyHQY/3yWRwp7C03xrs7Gc6Sv8Pe2eyGzmTZelXSeS6mc3BSBoLXb3weZBrnlwbQlJEcJ6NxuHp
+6OygcrKArLQ+94IIf0Rv9zppNm1e8/5zl1Gd30gAK3kdJXa2mFXsNENaxsRDKLgaXJ7HqQ+ugv9
1CUyHWSbSt5aOxREUl8V1d6sTvYQI/mkW31v+mZ+JorpYSqFWgUtwPLZ6G5gazChxSyN0o95LY2B
MOnnJ3t4s/JY3Q2O2g7cuSeZF79jF8x/1S6FiHDO2uQp04xhtyFDvE0iPGpuooTypEiJcMJTZ6bX
RJXhkTUVbmxLSj3Ys+mDpu2u8Sek0UyWbsrQwfUoGJp7YYVr8ED+S/qEwoSpqG8AhySy0JzhJzei
+e6CZthlDHHYCTk29sOvzJvzfQ8tFFaGybCuju8to7ufWqSCKulozWhkM8iSid6FoL62LZ8+1U8b
uUwXwdIUo85Z9rmZqATBlsAP61Eivyjv8AIxjfWAPFr1kjLrLOJOQUe9F2or2q5dC0CTKA7lSBuP
AJI6coJbcnJhlZVRBZUg/gr1iD2hQhwyUUYgpjeQGaloDSMi3eatr49+ED2EIMin1CmeK4QKuPjV
tekL4pZthQ16+SINxt0ppCEkmu66BEd6cj0wOmPUogupKPdkWT5EdmY/dsQagoB6Z7yXb1UQHa0i
t26qAFx4aTcUDQz5N17gMfYCi/dQ5jgUh5xUpKkzjqSX1c/4yXZ8xPKGa7duB55xgujIGpZvuBnJ
984D6972Ca7J2oJGwIQ2drJCfbJEF5ydOnjKho6xlW6OicHeQaxJf0xdYCc0SW4VbuU1Mw1m7HZ9
8nPRPg+FfiCPGCP/IMlUqosPadk9TkIM0C4SOSS6jNXyeVx3omeeYpmUkwAUtzQs/vRV5p1xdndP
vMibMmNOYiUoFr0nBWY5zQG/pQuujzwXQ4XByTTGd4Sue9hkGN5BergdkLHU6vpdAJ35Lkwz+w5X
1h+HTglzcCySId5EW/GesGASK5g4D6PwFL1UK9uEZbQGdpHdGUGr11GNKtNWQLL6kdsDmeWqM5V5
79Kb3zDq5AQo9QlJs6jIIhYa1rg9A37v6NGvkcsqoPtHmDLfYw0IBEkbjhbNPh8nRr/pJRzErurG
7ch+uo48lpXaeiMCyQk9f1eHc3TpvIiYHnMW29zUByUiImmxFlQ1AVntVPcbbfTtDSnPLLx5F2wE
BvNT5lWHsWZyPhQjYL4WxEVZdkfbNJ9nzuub2Rz0CvkBGO5BuXsb5zirNH8/y1F8pJJecdhbwMFA
CrMJ2OdwKLdK9+t40slLbCRPowP2hRIkBKOFFLuo2/BAzaPW2nPs3SCo4AiIcHaJu9aLA+EnqksA
DKZfmmO5Gu9DnRd3i2ppx/umhUWO3IqBLdGaHeGoFeFfJ1nEaleT7zMS3LbtCXvMLdbBUUpWLVPs
0Mmt1QDBniA9c1WQCXeOhf2M32rdMoHchYgwLwQ9osv0UDFwpgeYn4pzP51DPU0HLjJo5PiZYv2R
4SExrpT1/ShZ4AKxcw2jWftBHHPybggqMFyC6/HIctd6iB1KIl1uRYe9wUdVWrlfLsewyeyPM9Q/
KwKJP6TIGULo0mznhHC6zsBpvLBffmrhvOB1yxGQbTlQ8486pF/QNM2mgdPrLR1x1HfZ64h9L6d7
voZC72GJPJgVB98mROTt0sfuKydHWOq8faNLrm/zIq5OuEBO/dDyNgfvVHET7wMcjsvrgKb2228m
UJ7avimHCpZbATiZ/FT24mMXSZBQDBQ5IIEK08Q/hPM8v+gM6QnqPayuXu/tkkJivbSi+RQJyYgB
35Mvhg2Hp/heDuqJaCEkrI35WhXBUgJn3m3tPM8T5axoYDxFiZ/zWERvEzvIYgkWp1aMR8xrZJ5I
rjGxajuHLv6TkVG6RRo11hAzKaJf4qwEl/3ZGVwqo1GeYsEyC6WKMAwFwSZnudwibZmOQAfPvu9Z
d21KtJqfQCiW+gKhoPloPLtCGr4wdeT0DVuT7BHkdhhl1JO0+vioSEe+YOnZdmXfHnNhxOyuo01C
OWDlsYb5Ti+WZgYXREW5PMeFrw99RLQBOmQjNsRpgGy0t5oe7aARffX1tTX63/UssmdRuXtX2/MK
+9GZw1186CAfkHWON6fJiWQxacvfm3SYJzoFZyWSAJ76TMpL4Xz4xI1SYVZtHCNzReNU1PKQ5w2E
v4qlWUGvorj0nk08Qoz/5Ssq0wCpLb5Ctz61EAo+SuxqSZWcGnuofiexvgnmag+oSd8rLJx3LLZf
7uzcpoXr3ho9bKkuswmixCdv9azDRtf8mQ3R3WqVP0MIFJPrPvY0tTvy9xA/F+Xm55Q4ILow5kRe
3OK3O0BPVkaOD68cofQI1pq294pLVlOD0Q6A3A8ZkZ5TfPJyaIaDeV+NPrF/6MBuIptwcYAXFWeQ
CnyQj+4pXqgCXdmiJAKABKmggWyCthoDqbsz5Jg/uxUpDrP9Ikk8I7Mti6jzGuOOodfZT9Nveor6
QUn+Uh9RpbDdDAHjVUmKJTOxVx9hxAuDRevgpsyvy5nkQUiW3aHuR/VIUuom02wp9G37xxyx1m5g
Tmmxf5RVY3IYoV2gBUFjIQHxpLQ102kusrqArzPRpCH1HTZa0Z1+vkSdS8ft548VerKTbEW9KzRN
LNJj7XWEkQK1c0EbEx2u0S0a2MbT9enn+4qx6QE7zM6pZ2KkKzPa6ooT+c/v7PwJrsby26cQEXxX
gYfDk4poA8H4z5/wFaEO/fl+cBV513//489P23pAdxUh5U/tyEDUxhc3jMPDiKl8FLZ3ijtaS+y9
RyGVd2pjjc0wGqN1i9T6ZEc+6otuaLnvlu9//lS3tth3LjPjZhxOtLvG08+ffr4A7UzJAhQWriFf
AHmDREcH9NiQUP8aGKq8TZAgrMTUuW8CJ/4uiZAiOFkscU8iw4ea3JFZjvhVFGHxRl/UTS3vLS6H
6GL49bJtJ/6brQUeZmJ/WrRae79o5ZtXATEJG+euG1R004xQYVId0mxvzLdMMl5oWu+zjGuigIrZ
ejNdm1GLSOiSLN82Qv7x6fzdkcRaPPs2Uqbyc8Sy8+bSmLzBAM9iuXxLnl20a+OwZR3x7Td6OinJ
jeOxG4fi7MRh9wra/qcnmWthA2/GZvPTsWznKMBOFFmrqibc4+cChKnzR/Z0IAH7pjfkyo002n5P
kZu8sZ9ZtwTm0KPDN9T2jr4XqaAgUbQv46ZI31zwN9smcasD5ZiH3wzaOmMfmtcBeVEc2IDU4LV7
TYfnn1+WEP8BPQVjzM+3DgalLboic49nIDFr/UZL+pedE5yoc7N6qRdq1tIwNYDxA8mAHQT+jOAR
jxNKxoQN/4jTb6aysI84DNJ30ZKxHaNQGxrCDCkdv4Jeh5fO4CzZTlBwtURm6i4mT+HCv/G9Irkj
zkY++wG6veXnNk2AwSVhhwTEfCOcsHifnRHTXFx0559vE1qZ5uy8xp1qtiUOmzUAB3+la8N/x5AD
IUSl7on5pHjPmfHw06SzEfnoaN/5uCuGtmKPHvIjTaj4FlMh3mGkWVfO/qe5IbUW1clVSQtIh+lN
JNSDkhhxnK/7WJ3xcplPvZNOt30DncpLlXzPZg6ulkG8EQZK+Y73v+yE+ebF5GIlA8mODOGDdwOd
wropE+fGBW24RkZgU/pUhywhzzUkPzeYe/sY+4N7GLNIbWlxBMQxtKw7fT3vwIkfmxk2U+R79b0t
8k97MccO0uek0yYfhLwCzg3K6CMhD5WucPJeJPYBk+Q9VdO0RTfDpx7r5JrQEl/3Bc1wMdLijNQZ
GFy+lthkocN4dyhOASi0+CuCqTzQaKC5ouAlVPp3Z6QdWU/zTIAlkUMa1cQtzWtMbUNzCnXpvDek
m2MwZ2KSOq79bjXyW1UTnmZe42PqdY9EIRkvULE2fZ5S7Vm0Rm07R0zgZAQDxaSQpDaiZMbUW+6Y
p46B6m1LNjMQcxMkEhqrbIL1nG1/rnU0i24z4/7BNcqlL8JNq+r8sRvKO2rp9kYqM6CJ65IbZapN
yzQRMlPgHRuPB9dHakzQQ3DFJtGtp2RcsK8BLdgmIvl9ZODpLs9Tkw+3WFbKRyxDL1gRpms88zg0
KASRp2nEqYYy3tnN1qQFTwQugRxiJWD0v/ycUCu4IPbY3ZhVVLyGo/j7z2M7NvftDL7TYVHIiAx4
n5eoV2Y9PsyPVyRMxY1rkDX2886slpI9FXV8YwnHf6WtjbgIOXcxxm+18ZiYxPuS1dUdnKpV1wGN
odc2/kkGBe02ETwpP8MhOw0BHdrQu9pmB0p84tlMzKZ+JGPl9efnilxIqgqrPMVOW74VOMIitIBX
05zXOmZEEwlyTqN50ivVFi3nnGnY6aI/Jm4dvfT0rc9uPgbrZPlHDAMYJ3a1d9ZddkkdMifsMLz4
8PXXBCaYZ1tz/BlkpA9YJccrMUeF4WyxzIcvXeGKg0E7FP9ZPJOPnN3zjJQIjVygJbXzmEz618xp
26bsnkTFVCMOyZWUHNj7+XHqgDMxF4hWchrqdwTLPYBJFGisPw6BtA3dCK996d5aiP/vOQoPtPY0
jhtCQWk4EyeC7wJqs9nvW6d/qnLGyD6teUZXU/VYwhg1b+N0frI8FPoeRMxNaTaKAGOWKyu9bYwI
zJuT9g+ZYqGXsf2QtSzaeux+QRx2rxk9M6fjszM6OtJjWZrsxP2EjZrzQYJLkhV8ZzYoCDodPtJo
UcDyQO70y4enl7FxPwfdrZdE3gMusWsHmmpvLnupU3OPO2JR50DiYNeT19T4E6kqfy/Y8I+9aZXb
nx+bcX9Ptn3/BOpEwsYp4flXnzRZk2s45aRejswWo1T7Lzkvz67n+BrE7hYaS7CNSF6ltgnoGEUH
QZb9ZWKgw7Lhz8e0n6yNBZXrHcU3To7l2ts24gxrsUERMrkfBQfzKhJAaiLjfaS7dwjVRGBtPYX4
6/v3OKXRN/feeB878a+5UHc0shlWI2qBtQYkApsf7JY6SwAZ9PYuMKF1QRFYY/6prk2ERXzOGAAW
YqyuhjE9FZbbPKphiE+hB1uGk8wBpTHFic1dR3jL7Mj2YBpWeR1cLDfGDXwb2vFNQ7ryVD01HZy4
qfIOsRVjN++C+Tr14V3oZM2T6lt9aZjBky6q5yvtC+iGukR8iX3lyYGy+vP3q4EAomSINyxmmzym
Advgk2b9ex9WtLotOAj4y/IpM7ejXdJ/kKb5jg28WYcMtTSZorbvyENVcv8GgTy646lwaAElDk9y
33TzxhkHyJiu81liGQMCvIwxeXKMGMtwX702w6v2wRlUzEdPCOdGnnNXXYMeNSclFkiazzpykQ2Y
+RKUK547XXA+Ivhz28I3oEVoXwkzosqG/PHzNyftPkVL/JknnwttfqUl4JYJbXqVtHo3GtmZ0wBi
gGT6NaXxZva97EZrZt2GosiO83Nlhwj+h+rNcQuyCMmC2SZERqyW9DzKNYiV2mmucpppJ6TCP4BI
+E4S1ApRbj0xR+dJ7lR6bl22BpGue0b2mxHaJWNd7zBOht5G7GWkJPPOSb9NEx7nvFHtATmZs62h
nNFRogz3c0akccBxOegqbFmIf0iIH1iliORc1S3GC0NKrGJs4wo3Ya+5uLIK5BkUq/PsOfPp54ki
Vgfiowy/ah2goS2yfRGW6dHoxEwPemuhncb5cDu7I0bHWbbgsMNnN4G7lcRyzTaS0PV2/HOSNS91
2alHmS/jWotTujla1jUM6oc0KrnHAn8VuKhmF0TWwOH4YHXeq9ejRWQIT8WSYzxo26OgukXXEHmH
nFc0LNMDYcd6m0z+4zSJddkO6BjpNHDqS7rt0I7jyg2zcyR8JsBwIEaFAZpetVTk0MH8feVZ36Nr
e8PW+QayYkZ/hQiLRPTuNgSzslI9lU/RkrFtMO0vTaddJ3VGC35iiWba8xJWBtkfxh9KPMhEkkg9
S9J1H1xgorjfQFc03YsTk9EsI/NJiYpnkzxZKJfhOsecCljGafeEvWb7tDG7LcIcdmDV7DlBD0wH
TfO4xGIFHZUxR22s+GJIAeFk4QcHuVusdORzeOOEKaO+FRlRYpmFeHe5xrJL8mubJ18xdgG87/kJ
0Q9pQJg6eKpP6YwR2c9QRrhyQwMSfxfAaliAHhr85Z+Lm7bAHxrqpX/HzDCxXyxlUHob7ikK0ZVn
sheXoYZGiAM7A9XLYdbp3RefzzxcWhlBN77VQ1htQ6K3jgXo8rfYh4XNR5VR+x5i0WarZNBvYMTR
NZcQ4CL8ijywy5ClMkh3xlCQ3nSsRu7iUBjv4pnHQBBTQdOtNNhSWRZt5rgfwrXw4Cym7YnFc/aM
lOkVFITOemFA7+yiDhoo3SPvKg1wGtJ/SLWR3iMmKy+xR0WemmXwoSzrNcqyklQKTi4my/gWUkKx
LMYH5TSaJUCOm9Kr31vL7NjJnPxCrtPWSBEdxjO9MbenVMIATDaIIeJVF1R4GliMZFf8cZXBwcTO
20Oe6ha/sInBQWTZpuwrAIUmdSFd4Fs+6xsGR/BG3Rkz1G3A+RDxgyQ9J1ZyNxNXu+6A694SyPOn
AKZ8MpT3TPp19lBzkVd+WF4ai7XIHzrnLJtKnGG+d9DR9akBc/wRFDLdtuaUnKwk645sUSURq9z3
ddwsGY3NfaE9uZ3cC00YfQBN1T4tPn+Wbm+I61tbExc1AaA6tKJoqOVtEtiRsmGA6HZm+lyUCF29
+FwHPrwm94MeyASDg98S9bdhCJg2pFe+D+eETKBXlQ8E3BJLyIG/si/VYjLz+RcXa2AHGCLjOwjj
TV7a0577b1pRjJnrOk6Trcn/AG3+E6y9QxgXyc3kYLwjHqWsWjbPLgbHEZL5ThXYrnrZ62Mq+j+M
XAc4H74HoKBj6lsdAqr49QDmYRX3xH40ocWaZX6zRawNlzFa3qEk7uPDbFLbBowPVrUuYnrm+SeO
UXWH3hCOsTafF0FastQSPWI9NecYxzhfzqEoP2YCekuf+X/hsSVMGqjXGHen2iSNL7HpPsFGMir6
nKLlINZrFijQoh65ISeaU1yHwPiVclTfMbUHZ9EjphxLUkqbEpiGIbNPAFUHRtuQsYEAg34rM+qF
Pj+wi5wsUmvAnoUQ+41HMNv6tpVdvzI4HYDVRIUwzY9e01mXRkc2yjL+NIgQdNZGY0vGUQ3tZjZw
YTol4fQ/2zxjcyYxXnnQ1hhuLCRLdP4M3PixV1yJIqeyyTnIG4l663I72Pk2LyhhklyJ7igMq3sm
10ZtEkM9UPR3u4GmG54aGLE9KtwuGT7teVhkEScjixxYYNPvirxKpspXKwSwS7MmZspAxAm/j9sW
GwQn44b48TlKq41BpPLGYmZ6afArYiZGplmDvrqU8VDuHVeXWxC0yNco1A0GLnv8jUiKh+zx590F
aAWXBdIp9XA2shH4pceMxvFNBd24Qb+SW4/E1cHarCOczctSS/sOGHBLun2sz1KX3NSSxsLPr8AJ
9aAcZy0NQ91n8+TdT7X53XppdXUI3qCxtJKBkx7HfCCAgrK0wn/NIc+gqFwO5jbg7NXPufs/jogZ
6rCzmc6kAp+noqmPcFOSbZBS/PdVN2x8GHTXsclYcmTt3rbtQgaOUKott5VpIZAcCips0xry/WjX
0dWNjDPMr/lpYHiKsyYs92WCVfqnsIJ4figMJOa966L+sKDDxEDjInniuQ4vbn4/lXjZxzG0NoTI
m0ZxplPnbwPt3VDlo65W1QZDnHUQqqz2devfKJbP8yj5hpd11P13UjLlYNUkNjkW3KOOgRsJ4STs
9x6BSOX/OEvRtOQmb0r1JEKBGal6fm74RYKRsu0ZVZyicuKGsGj3VDGy1zBubpWf/oHSxzy8pg9h
RNbjrAfihvPfIc2HA7lEu2lSaq1s2NY9mRhuxlArClogW5oGMftS0oZrrPckiLYoYYOw+pP1HBxp
UqwmBEr7ODbKPUM1XMzRsG6hFMpFllXSEtCKS6UDiU6T2NMVLS4+ccTB0LaLrRjzGU7hdpaO2GVl
dvWyBNMRY7mVInuMqs17aAYiPYFjXXGUG6cQEU9bPM0p6Z4uQy06WVwyo0Yf5HqseYps5yylqPNj
vzu0Rt6i3KIdUnoYPTOD8M6Ei3wApJBaEw8BLjdgIC3SedP3GHWx3Xp4ozaAcnkNOQofdikHGfQs
b1rALAxDKoJ+/JJj1lwdSzXtK5WwCqQS0lr4ONZiM/agb/p8CM7sBi/wrrHXWBPFbElSjJtwJAW1
tI3oUl0dMGRlw2Jt5xMKDjDTa1A+G+neGUM2btMmqne1MWJT8d6RcTyOVbkxM6gbrj1km/gYZR5C
EAbgcxYzUrL7y7xMgsyihe8m6xrBsFqnH1KF4FBKUS5HWaSxNqqodJmYIcmLqTPWOTE+qw+NvhEH
oM28Na5fcLcMjqZ1Lk9D4H5qkHMUr/6Bof88+E8imlEYLFOwyqkWg6m7CuruMBbpvc7mBxxurxTe
GxNssKuqDyGwMVdReNFTdmz7C52lbUMwirTgUIqcs82YfWOFhPCRRBAzir3slbFr7NSicYc/vuDJ
NcGDBsgxV3ae4xFt7sP2i7SCct+bIy1J1znJSh3QzhVbZ3SnXRcznAg4Tw8hQk2ScQITNrHbEFOb
Y5fT6luWaA/L0flEC/5rZPetnRSdEnZIpij3ZXoGy18d41S9OUjx93yE8DDZr9Ezk9ZVNGcjnTW6
rgBRjKIR13lqPDUcs3kwoABbxTTdlOV4TCyulhsOzjEe6Vqn2OUgeJrOBoHaEsxMuc57GFe18reu
7M8VnNvZsdoLMdBo+Q1MCVae70SuHwuLcRP5Y+s6SYA808Zc1UOw1c6SOk4fPG80UsIZYhWcFrcJ
lv6F/z6K/EvM3g3GZlpyxjsVZK8rG47F9MlC2a0UGqcNRAXSMP3+XSBtRDoVbQHOzdzMVcJ26az9
gWahiR2HeU9FeNa8tzuxt/2hQgTNzQRrjwKzGzfRQHp85YUWwzNc0qhryfua63DX2sVFk2V0cuB5
slwiZmZ9RYPOq/fqGono8iFH6MRbDhO956EG9+bjSB4gQWkPEeu8MaZ/ChdYPkrIE8LjVyexQppy
jGIidvX+im+gXTfT15AYALmzjluUTIHMtbediv6opKTTHU/+GngSJZ6Mn4swQtyJGmbnVaVaoQyf
EGfND3WSPQ9DudOgofeio32sHWRhNAaNtamMhuJ3Dzj2qQ7GZCdosG4qhRVspoxLL5G2aLDh2Ry9
/KRz4sIGqW44i4EZlSZtPYRnm0RBeQobnzXURgYf4loMJmkyDHZhvVfsWy7tYsvQ9z49gn3XNL9b
n7TaLAJJQ5ySqk0koy1zi5QqdvYCRLvqAkBkQ1AXAwWvXJWe+Cagq12l7W9mmuCcLFBIcmxeg9Dd
O56zpgJ9lmb52fmEmwjnC6RZb954FASNgx5SjARpmyZVK9zCjdmRXabio92ij0/qbx/tCeJSXKnh
hMUhNI5BYz5UAfCQiAG7oOL0C+elBSMTT925ltNzhkPA5S7iDmZP0QUQ4bQrAgZHZgrHqwBdKKZX
QG4yT99rl8rQGiwwbQlCfKk+i6GrOK2WNTIH8ds1Ysin7qq2TGNn00VYg+E/N858jOZ4m/A/p4GK
iouNvV5DYpTzrzxyn/Jx+oV7sl3lJRMrtNbYTOHX09r/dsiXWh1qX1KaQiBgVund9oA3ZZnHXETM
JQ20oRWK+ymlL0rni2KAxDwWjxjj+8xccP4iV/qaB/1nBvJOhNFvQxf8nyz0x4nDW9Ev7ohXAh2H
swFvjMV5/nA8ln2xDDfhTzDzqfaCYftN4BFrayKWVUZXA9ivoq0ZfaEWaQAM4KiFuyVWbh9/AHVj
M0st7m6mtb3dY2ydiw3dkG7nDBK+wCvtp3UighpNMI5TKw64DZtub9p9up+94lTbHhQ1P3gkKWJd
EBW47qEvuVbrbqY5vIvcpecqg0ezoP0smbyzSw5Os1ZIaIp7mwzjTnsLmWlHduEp1vKbCdNdLcvu
QstuOuaFdeahQzJPE96tf/E34M7BoI/t3dxhg6plCsGcCpOV7mus7PHQga/TttevEp5KDrZGeEM+
vIwQvE8yKjYiA8ckJS2DajBu0hzDU4GImGlLSW7rhiuEB80gQQ4jTWHI6eB4JBOkUIxVVH5nmZNv
HmJJ7OJf//I///f/+v85v/9dzq/5c52+x3+LflebT/X5l9+lQkd8+1n8/ve/rj+Lr+pX8km4789P
j7/+/a+Cf/F/o35N/294R3xOsR4iNcciaXf43Skye037b44TBIHnOL4MCPX96184yf7E+Yq/edLj
vwk3kI6Unv8fSb/m31CqmgzUXAupne/7/y9Jv2LJ8WUIFFXl8jJ9rPhCMHYIHLyn3C2ey3///iQn
M+p4hf/DRoc7pyNmoaLRFFFZuOqK5nn0x/SmbwVitAEgJwo9cyPjHKJIT3PUqyH1aaKk28aVB8Mi
OiGUQ7HtE0b/QRctvsYCyC12LZzLFfwXyo1+7ppVLnNk4v2yeZXzO+whxVRmds+BRe6LGIPzkEXl
tuQwz1+gTqe/S2O08o6OD6pZWMSQlByI2LbYYYJYvfWMKKEGW7t/+ADv//7+/0Lk/X2VlIo36vJx
/fNl8R3P5LBmE88cuFz/f7wsvQ76ImniDikqRy1y2Q4J13JjChOIqtMv3SCNE4sCcNMM0j3/XKuK
uvBsWZrQ2KR5Rx+K+qG+860Y4eYMe6NQ1RvtMRygOZKSZHS2wrJpcJkWgQocnk03SHYhoKjtmFkP
MbvoJZJOjAmXhFAkW/a6YmAK05qnHl1zuYUEkuwdPX1NLST2aDDedWDkN4GJh84F3Ok6xwgBwSaw
R6BwESD0BCgNJT60zRfPn7MbRUrZv7509nJp/umO8l3b4qZiOOXAyP+nS9eiTUkjvz2IwHfPnCbH
rUlObq6gvPAxrp1I0EyQCB0ngjd3cw/hP8dZY9ifTp6Yu6TUF8tny2sj/RKEQ3QraZd3EFB4jmCt
eLznErcO2TYMqvkit0ZFDyeyBDvOWOWbf/2GCNX+p/fjCsmTISzHFabjev/5/RDuldpjDLPJX36z
N8IO5WyF5bZK9m1hvZIXQSg20b8FuOPbf/27Lflff7nrevQKuFYA3czlxf3D46lshIq+UasDVi18
UmNhnwoUUeXywf/cOGSxajLyNiUSj5WdpAKeWZBtCPJqDmDM/mCUL4+ZPe4Mw9CXklwnupOzdfhv
Xud/XUZ4mY7vuYHtWFJ4//Q6Q3B+EaYqxQgKs/0wGPMxxpUXo1XLwzk80+gEDc+0c4XaDI1XUTxN
gqbqv34ZjuX81xfCcMS0GZBLy3dc3/nPF8yrc1GSkDUciIlA+ERaQTcCmXDkph9NZNOqvA89m7lO
P548VMd0edvfrYZgl1oo0VwUDLBdV6knaJzNlnfIdEgiHJI0L23fS5+WY77DjfMRVyk5YA2auqEd
djAnjpWh343BuVOZd6MXUi7zA7oHsCnxHp44C2OzaeFqjuULwBP3XNe5PjJ/3hWQkbYzJuR1zrSR
dMvuzdPgxpM5ijdxlL40BPTgFlHDwo4eTpzcBqjUcE7xGndbIEsNJpK5BRGNAOm2x8XXRTS2zIIg
r7oZwJx71tGREM/AazlvsOd2VaSp+4ba3yM1Zx4zG9mqg/EHSz7CfhIRIRnGIjoPwAkQ58fZjiSq
1YTKxQ+C9CGgK/9aEQiVsfXtJtJDyBiUFz2rP46wn4QX3xNqB67FFA+TF907PSB5u6c0Tc36WrQe
mZnJSPxlRBn+NcQtttegc1gcaKlW3KvrQtIbni0DtmQFSTeJXSS4UG0OTF8dcPQVbFWQzbMgSBEH
xZZOlYHtxUFcVx/nyYRDndFVtQH2r/yOBM40DoCDdoUNW1Y+Fa39R+ScBCpG8gy/P9jY0v3oKzrm
fcjhHUdP4DpfxIXEdNC3BP+sMamOPFnGQ8K7E/7TFAYPRmA/+c6k9iiSwLVox94UmqVcZNNF8fsN
Tph3EVFEYwnEXnMQC8LujejG8IC35bfZ9JxQ8ALrvD8GLgulXdd4cFr4HwqlEE2W6LYyq2TTeOIt
afaOPQW3KRmIKx9HA2T89taY6xqdlPEkFEcIcMjRNAestdaLbXUvc+3ejDkAF/UFNfKzCIJ83Vs1
DpbYPtshbbngyIztrgBIqF0ksPDQMW31nbedB7EVXn7m1J9c0rH8BLKIycj0Pgw9s3ojWVETcYHO
PR65S2y01zmg/W0aaKf0UL64cMn2OHwYcNzUbkILHwTZMe8++ql+jqrFxlkHajNm4lF5PVmFkS62
Xg3lK2r8eEduxbrSc3jhC3LKkklxanyYQx2tTZwN3J9dfK/TGKiZgwWNcDMOT0FrnYA8fQy6q+5S
BEU8t/TAFurSkg3ACHX6mBImaEbEgFLEEt5q6t43KLV965dmH6XRZJAtM/uXIR6sbVMFeD+QTKz6
pVnBMa89ZDlneeEo2lGdexe10OGI5t6URiP3ElWc6+XqxsRzxDiZ4DTbQppnT6+jy/GQPDqIULwu
sLAYBGao7HXjv4mlb8HSQ6KEVnin6NMMHoisIjibYx5dyBEiA8K/CyOshn1Ac8/sR+I41JcRDM2u
S0HxTJiHVvFx6iOGjOPajSrJlhC2h36Em+++xlPGiV7X38CAfkNhH5+wLN3k8QA00Jzf3bF6QzNb
7HMDOVntufrDOHr0idGf90d6sO7GjtpsFwv6lhaNDCdKX7Mg/+PGktaCMFNk1d3Bm2YLDAvAri6l
qSRzGINh2L5lZotyQi/kdcJci8Lby0pfUAnhnDFpBUn6DypI/g9757EbOdBe0VcxvOcP5rDwppvs
3AqtMJI2hEbSMBdjkUU+vQ/HNvDbgOEX8HIwSWqRVV+499wG6/XyruouMtkYfA8tkhcEp4+uqImQ
Hw2xhtn+GhtI7Rr8963fm9eYcLPCB9fj5d2l63huhrdSrNaigYk75BuTYbvJvM3ACkmci761RoT1
eV0Q9UoBKc300SSmdDbGs0X0uoILxriPGWsZVW2MeQGm3gYNCa6rgiCYxYgPTKCZcYliVcqM3yhu
eHOIpCxr70NVxyq33vp5wqrF6iEEJw8nK6sOTfJIht/Nq7UXz2AzmP0kJWTZUgP3QAuNZRFl9Uhq
h6l3j1CBiaRw4uWBNTgBHmaXNUeFnHLnE2G8e66JXcMDkg4Rqyn6S2gfevVF6YkWoK7vXJpyIDOd
2E7a47DahVktIvLJDUbIRUsYzOBzM3rXkqD5XVzTjzssYLgru70BWa8vgiVkms5bGsi73KNFN3I0
aW65vshMQdN8x1oxC0Xh2GHnJ79U0HJ6Ju0bzfzYqdNMalBW77Wx07dakx4K/CrkG03bwaVW0ZOX
HNsl9LRX3fOeSDd4wi/82XZ3rO/yQ7yAH/DQzouAXQTp5/2IodJIvBbXdYUEGClYes+kjBezmb+Z
xQ2bcqjeCaP67MEWbtnJIT1xWHgg3ZU7QwQ/xNLYkUGSmmnLYt8z3jgaEGOlVV4q5bcHYNvSegx8
Hrbx5Ey4OLFZhE1hv2omNw/8vHvLC8S2bUyUFNrw7LjDNcX2s2EY+9Z6AB6FxaBq0M/eEC1mwzRY
OPuSE2CnCfNotM7zoFV2WCZw+Zk7HrWRoTNDml1Q1A/FzOhrlYk6FX5GRzuYGcKZFPVHv2TfOJlN
nE8LSQtxekUk0O18L73VSCnuTDAqwaR2pGd3IbgY1KB5ipSVN4wciLmPXEcHGo0/sAk+UuzVYND1
OTRdkpqxCp66XVBb5gXhChufFCcGU4nAwemMrAoDq9tBI0sqqITKCwOqu5AHYDjWRgCw3q3YpuJ4
zskr2FaJux6i+2k0HZICUE4yMLwqoCCXaYQB4kiXHy1qy51ZSYexxmJf5Cw+smbJLqk7xhd4D/um
mKo9jEfydknACStpHTnXv9B3fUgwwvuKQI2dSHz3HAxUTZNqvkoCYwqwyiCpT4Qs/NFQsGyxZMQ4
BLFd62oNnZMv/jTaaEnbkhkwGa6GVSShLh2Sp+r80BYOz+NiIZzMe9KSCLBVXHCF635Y+NSlCXss
zqZ241d9DzFcPHqlD/lNpOtymA65mf7MrfHgmxxVTQkN3fsgbuGu0rQzerd536EqxXjNI9saK7Sr
IN8bEfxrEHgfOEnBXiZk9eTa8lD7I+bEibKC3Q/u6Cc3KD6DJJs4yKCeW2760rG238CN+cYo8oRP
hY1Tc9MwBsFEFx9siWDJMZYNbPPQqDM7tput+ungxCCFHSd5h8x4Cjoo83r8XOFaLeUMtKHjlQw8
TLWV8N2th9GCeOnjks5OKDwijhjBvSa0AOTspY8+OcCmPb+BCsf8yw+j+eOP1q/OhROO1f6id+xP
PaxdlWs8tHqLOc78yKfgvfXr5zr7LgL5Y9jx+xBYE1cWq7RFz9pT2+jfC1TetAUSWwqMSwArd6oj
1huWM546f1uY5DV0Y/yHxLEvpq5IFi2oYOsdwfKOrA1iT4cUtYdD2mnszmdcJe3GVtOdZuA+BB80
bzufYrVN74Mq/YlBWBjTfSXk70prAVpJzcfgk5O8oMAGORPaDzycKSEZr21wTkfxMuRk+NnCxsxQ
ftHzgyl6HEokI1KhCIAahAaXB6tnvEOtFpzrbmMamn6ME4VN3NkHOjhjjcXc0RlhVCnCq84EgN5j
W6vJV+9Cs+7QgXa3wcDQ7RTyqc0KHmnze1kTl53pBFHuRUeTqBYb1hujR6rFlf+oDLYyYLhGsnPw
8KsHx192egOEsLIJs5SacZak4iCh6MlnCh4M0rI2DsR0cIPOQxqDNlXeZWbZAHsvAtnzVNrTb90z
IE0jXQgCtkFVTLPhOieDFnjDgNnalOk4hRn5vBwhjM8NXfe2JWh4wpHeBwR0UgYXNIJXI7ceXKb0
m7rmGuUd+ENNypJIttfCtR/Adg74i4HliuJCGIePJ3u6T+B8hIjC352Ztidv/D4yMwdgilnMu1WG
o881/9Vovki7LaJeD5KNmQygIsbxqVlcdjCK2bprU1ymvXgmuBtXLs3qTdrTNeiBOyqX9dU4kNuF
9XnTDoTQZj3Bh8FUHFwCaaey2PmFTccwI2qvBptpdsnkWVTupjeEjILgq0wm6yC+5zg7j93I3kLP
f5pCp02a3D22IpMId1IlWvB+hN8hkyQ2BjOlus7AgzsBiI9l/ibj2uvzocD4Cxp+SkykiHrJIeaT
4uuBjZzXMJdmxKWPYUsPtZRIdJX4fuQ7hJ3aU4Fj0zK2kue+aat+V9nen9Jr8SIWOGkVrl0ism96
Q2h2R3sAPvlpTtpfRZPe5Zyv0Hh9ItnEmzk/251odz7xNeZIYaTX+TcmMRa0320MK6BzUiKyG+xk
RT3sfYdFoiblNTBgwyBrR4g8lpfSCjBsoyPkb59sUpCCxMy3NQa9gKDKbikMSjqCUBHu/2Zn8c3c
lGQK/SmRMcYfA/VISunhQ3jCQodn3kOIKRz/KgUwqkkvXokyAFoLxY75Ihsm4Y5HkmZmNCr5g6+W
X7glYHrPehNO400nK+uhOrlMwYKOsPbEQ54vQJ/KebV3I/pvLQ+660BQ6+BQLo9+2HB8LStdrCax
VEh1p7W1dhqxqMKiAGNFWDQZcm1GDqkoz1ZL5EAMUZ0f4dFFGJWgVMYy9uKgvSmCJ8thaZPkKM3d
PqyS8ciZx2+kDE9HcdU78F5Gz1FrTQ+02jeYoQvuVtJqTMd4srQG9piZYMddZw9Z36qbEKa62Qt6
IzYhyyhKluYl0gjf6RH3+Iz+SkUgTU20SsK50uldh7nSbYCL9yBBgq7fWrYmDk3ZNw9Y9gmiS+KT
7WdnIAmnqZk0xDVQsjIfxZDtpA9okBgqLL0fVoUK/WXN2pnJIhK5OsVeRRR76n0mk17vckWfBVqD
2D03zkm6l4wuuaYv0uZ+k5Z7jW2K43ZUzcGX1hcMbM5Og/RDnz1xpQ/9IZXVdYqraj+lRFhXcXGr
xrQhAdnnGIeb1y2km9JFoC1lK6OPz2X9Rnpx/FiRMrQhEGXCFaee7C6+Y3ALw4HUtLBgEoquKmE5
PHo3i8xq3V+nbEO5J9/karLRRDaSADfwpoOcaP45UYKtx5AjWpAPM6jBzT5RCjez8ctVnH+KC0gy
GiSUAuZUzIx7CIw9s3IA4MBVKi07ahU/MqSkCT/+OJpihslBUxOk130L9rYhdtgdKplLZbRwUdSX
h9K60FB2zT4528/uTCZFVxLmBWJG7nyTfVC3/LE799JlPX5vC4KFxZUC4oGVlt10UWJRsZdC+zD1
9nElFpC0APWj6nMVBrAOV4DFM2G7SB56OsF0FbCfYiZlG8Mwn0z8gbtMrqZA4IEVFmDSI5uX1PTE
vmtTWBtN9eTBmeOWiT86huFIpFAQZWR09BnCLrz6GMxlCMZOMCPrMmB94yHNnBe0qGAkdMyUzHme
B88908lwmg5MykjGxXjM2rdHTrdF7AsFK5/WlCQ+Yg57ylgGxRvV2rteIPKxxsJige68BqO9olkQ
qw1IMKMUVS54vekJCVlYOcU1W2nsy0h5RbvGdUJAuV6UJ5Xi0tCt5Wo0BcO+v2qCqb0XQotGf717
/V5nT8ze3zXKu6L7IbDHIYBT35gpX8JsMKxfvRBMb5IJ1y46hU/ry9Z5Osp8Oi6BOKEyxwmkWxy/
WiupIohnSjv3PSXL6GQkxcdoNtPGqxWNDbOZlKbnSKmqIXVvB4gAguyIAmksD8Mln3J5SBNMcZCe
I61pC8z88WVsyb0YbOpOge/WQ1/Bz/q9DYo17BEsVX2SjR5HQjAVKKt46+l3gcSJU5oUvGa3fMoh
oTCtBipf1R85G4aNsr3nSmnhkIyfWVkhQSSma0O/xD7XJOpJmuKPqbGobkfrsaITChmWwf+sgq8W
vNzGSd2B3RCYewUUd4bRlKvbaHRvia1LHPXza7pYHBI3bAzAzTXTCZM2O9poL3aNvgqUbQCTs/1V
6eaTKHtwr7H449TnOp4fklldJwvbuo0JHnhRdejHBfgrVV7ka/iR3flpgKm0h45ysnRyb2qTSRz3
rz5LGI0NJMEpTU68vcheyIwYah385kRDALdDS/j+MKpxaFJkrIiNejvh4UlpBNvBt++K2TzaxbLO
VGdq1R71FdLqjMTTqK2qr3Jk+e9q5FOlYrB3LKxXA8pOVGsJS7JX6aIrar2rtoDUyIbnRTBfJdea
6w/xq0+B3XCN4Hrfloitdk4Ny5jUl6BZrc3t45A6OmMJnsFGM59bJ34yW/teLcXPMLccBRq/beCc
kgFMC0wBIH4kNUwGzsp7trFpWn7lHfBw7rGz/u7hULtm8OalTnzQzV3V0x/D5mIwPKFZZghMDju5
j9ZMchaRLi92DmI4UYFHDg85fBY/ZhFowf04578nontpC2HimqpGQEDIVKHSnT7aHeOz6rFcykfF
JAi5TXlWDVkN+sRmi3QfdKYtkUMl0Z9qG8t4ZmwVKOY84J8cL312LKBi/Bd3fjVqh7QzUJ1gyzIT
cdB8i8BqN5HUAPzc8LJw1fK/k4Q0855o5B4O+jvPjsOaM044YZjKHXyrKA/NKoEu8HASsbexHLxF
xNAme0NYoTWgxLf6mqwDrhkN0VzJrGhTux5loJd7jwjpr7UDxB0myARli+6yKiWuEh7WLc7u2zgh
cwKFkO96hDzbvoQx5PZjuEzlZwIHdOsM8YUpAFbt2r5VrvNi0rVFFBrM9VO5tciPJa/ppNVrPeri
ykhmlIRmDwMU/TLLB5cuIYv3jUZSHWOFfjut+SJObp44HG+I9LYMzH9mo7jz1XjRgOXC2OKV1h7R
ARM9soxPg0jwXFoWn3dbfM3Jaaqys3PIpEEhluN8SvM71xl+mCzUW8dYY5RU39ykeW7WVn6xqboW
l6dT+jkdD0VtwJe08YYBW8byQJxKTkg9n0w1nAq5LDtl2t8ubDRr6Pk/cdxuwe7boeONl9mwXrwk
+wq8cVcV/iVu1MH2j6oDzMRcm8mFTo9T1nG/7WJkK7FEwIkQKHHKH5dUc8T5P7jv2M2leM59dDL2
zSfDjlmvYZMLBtDXOQX58DjWnbFtesoaYrXDUYL48C2xx1VXc+mCnOpQ/JjzeFSLqyMMyRHLgHij
hmmOPYGve7fTmUh6j0Y837QuS8N4QnEzFFIdWp7IeRr3XUZG2MRyMZQTrTiS7sQed5b0z7WEwcgT
aAaafs5xiLdqvkrd5yenv9ROW4eNNjSRFUPITwombp1RhsnyhMORsBlBqaJB0fQhaEUm24uFPWHE
Waqg70R9k4dJQWlnSh7dIh8PutsRFUpbY5rNfDTFjbHtChZpcVbxNI2+xzHV8eQTLYC9drDgeOXy
uesC69QRgcnyhH4x4+ttVZnt3Dl/nBc42F3hQub1frqBOGY/oR7FkJF3KrIAyh4sazoBoWKwH3eb
YS4RTrLaMlr3FtvZr9hlOKUAFQZjflYd0dH5II9wL80DOq5bnsiFjRTFda31d72OX6Ru+zCLjTr0
uxL6jV6NW2p6CU1pw0EGQmduhp22oLhhM438SmOm6Yk5rL2xOqd5QW2F43x1zTLNYkemkA6TNPdS
oi4K8m+HhK9wnKwmLIOxwyJU6mzt8OjEOt/DiPBuy5qTLdAc75JYpMcD+4WPMcjnJycfPMY/hzEn
N7BrRLUtYdm4CHEQVs6vlh7c85AjOuo4m113xCpZsiGtQBcYvQCOyYuzLZtcbEbPvHI9uI0XHBoi
r1BkASROkSKVHae/G+vHhajTEQvAFso1pZXNE1xBbxSme/QD80FP/R+qENyacxHgNhczu8Ge6EWf
BDFZUPzift0Oig8cpioHqz9CnoD+z3DqGdUhIn46BQtfceRVh4yV1g587r00XkXH6gVwqgmkwoAd
mMsTBnrQXDYDFx4EzxVvg/ouDbEray39JQr50Mjqj1Kd/msQONZUnLwuMCVXak6NkGLaQ6dpT2Vh
PAHieszFW2yrZ1HVQVT2ULL9kUgJpt9wXzR0I8kz6aFYctofSmF7A0a69ez6IbNYgGkZ/yJzH6b8
cmbIMVknHKB5iCSb0Jo5ffMmfHCBph30iUnA4BT5bvJauM8LmEDqfQybjEG0gMT7tC3Cjv5lKzL/
pbOOFv4MnBBPED/G3QhCke8Zkb0xPSF1CEXQP/ZMLTMXswICAuQITAmMpX7E5MzEdhVfDh6Tycox
UZypXZYWz0BxTYpv5maeM+1Sw2TySoiuNLQHu6Er7nTiypc7RyHw9WWhEQtnMmZumb/GTgoikXEn
quSko5HojL2lD/Ers6RzzzeO6xJIymCTpjuxZyIy52jm5qduzFe4FW+u1f8ax57qFReYR0IHS1K0
4zNF3hZ6eM3Xz9ddKNmCDxH1r7WiI/ETlJfsrvGD0/ANEcMQjaV4mQrgf6J6dlJJIkvWPk0JCyL2
YJtAAhKqZPBcguTY8oKcl0xEvHO8KPUE52RwzwNy+EbnBjEMCelREWrGvupDVMLh7WVmI3Tmt+OM
SxZ3b1kRghMU+KFz3lsPhnMjxTUIEgdULF9G45gLJRFARamlb6SCfBFtyfyuogHzObQa47UK5BT6
GREG89u0smvNqfvWteRiip64J4qQTV3hrmsHwJsmGkBWIwDPjsnaWWcTZbFJxm3FAB4MLSFV6OVR
cCcLbrL4qfGNPww7G3IG7w2DebNo7GtswQtLXAv6NQRdux83kz1a17R6y7TyhDQctPsyxPtxYUI4
Wr9NDJ9xZjLmYNuDcnA6ZCVwRE0k5tbPgyM3tQWDIHh3e/+3Y3khkXK/IA9H+gA+qHXGPcjjBFCc
eg0A92BLoTNFYrYpaOehCeJug786dr+Al+yScrzWg80e0xxMIpCZbkxqGQ+qZ+xGfEmKj9sUBCSZ
3d41tWTr1jKC16bfz+54SdypvmJwoFKf72uHS576VvNQwhjCYDg13LBhnoYRSkWf2szAnPpmx3hf
vRo8s+sXbxn5iZsOQ+ghGFb/c7GXFG5bM9eeWk/bEg81odNsfHhL9jZVCa9PpZyondmGYam6N8io
AX7zFhQjXBL8hcy1YsAwnfVemLl/rGSJVdnq6S9zlBBYEjwPH53bUt5ZDEzSlGSGnoJOmmD/SbRO
WT+z/Y9sNmRn5nZjFAdIc8k/GZsqi2ytQsTEjFkR1RMC+CwY0pIXFxv9zi7aapvENiMKLzsxswUo
ZowWLEHl4vkAOqwS/SdlaALdAmxzB6IeMUH7TsJWN+fvzeSfezyI3grfNluEJxM4hBFiF2UgacmO
a2zrGJME3RfzsnaKrAzncR7wy8Uwdp6Sn4vOH6ypHWQCaMQIDBwZcKy22H/SlPmo4Y5lBNSIg189
uq4L59gd2Y5XEEXswdo63oSbpZxDaxTdfpH+L5/Pn2/Z7MvHhEkvLZt1SZwos7tHUaRARL7AC2vH
NGMNqlXPuU9EceyecHhUCTYoez1aTdAZpg6hbER1yCpLf6lYrCOv9aeLnt4FSkACmGt8t0V/xoBH
XZd8jmxAoK6DQCLp5SZTC7qr86gyvgsVsQO52kH6mt9G2ahbql4y/G9bdwZnXXL94uIyyQPkRdu6
aA+CeoLO6anXwWTJ7o8k9ZESvJvyGnI50/ZtX/Vh2lDl6WRPbWBSfi7iuy85K6aBpz7zqYwxCG1g
mBU9+Z16RkphoqH4RgV+aTvx3IohANXNt9vhhRlsMz44VAi9a7wLJg8wUnN/Tw9hHLQK2dOkja8i
JRqPvaETxnZ7B4EHNjUtHKr7+Eh8CG7hEakgrBZQiDZxStiKg/X2gxaUYLemCQl2kFHyKDcFEIdx
IGMyNh7QCv7EeclCoWKhlwXpbpyMbyfwWIZU4ItiMKtsEBksLXNyFpZ60PwaEMTIy42fwaHR2MHR
g9GMgqYuefGt5HfhJLwpqfe6UPJao5IHnb0MteOAd7KEVw/Q/HeNf90gv/MAJuKECIqGHoFGow/5
Lh4JddADdew9Jg6e8HfC5t7pkLbvexQZdUbFoU/yUjHSqxN2NgQY5HL41iVuRGhEfK6LvQUwmxDt
k/N5LhC78nrltzlnWpQSVstD7+Lsznwo6MT/npy/Cqc6NWAk+GgQ8NuCWfio0vnkCyqjzFEHApIW
VCX1BWYOCwPFgDaxJ1YOPE1FwvYkDRgBCvequcN4LooPSAFUxJLoWVKR9D1dA9Ro/VGz80upMSAy
J9iwdsFmF9EovQ+AcyV/rNETu16KyFiZhYlnYCv3JBsv8AuazXNO9TDLVVROUFkpugDDZANnZ9pj
AYLLjdLlbKFDUyonJcEiNdcnMA1V7lPgjrBiwYJdapLYrIWA10k8uAjOIs9PtgELpV1vBX/IF4+g
NPzwGsJiVuz0iVY5N4B8eHD3I7ylVQrwnvhcoYQhRGWZvAq6DDfVYe8uJp893YEjQZolkF7ROfMh
efamdKpqi7/wLi6KmZtsjV7O2/2UzdSb/Rfo4nxP7jpaKjfBcItFwaGPCYRg/NYyuwgqHEPGh9dm
JHNX8SrABxdOH/9hDeTpcCMyCRyj1mfn3BvOO6T4aeunEoDn4uQIH4L40UL3MXUJsSMdwn3i7kJT
BS+Zi4DJtPOwCYiZdzWiwhPBzJOXjmfvJRhmERYAehH2d1TIrsdSK6B983EwwICp3o0+/dCL6nuJ
p/4AkBxKKvkX1ZrtCJsafvCxTevnrvKIw3M66qy0co5FwVxSGX/EfN/rwkX8y7TVM1DZxumMLrgb
7M1kVN1FjPw/AVV/D7k5nECAbmHF3DMrgyIoIRV7HwBQ/e1sm/NGH6dnyvcrCwVr804Ra6O2M/aB
gjqsgZScVRUWrdwHKW2Nz8CTB84looCDV2QFfXRiYSiEpgUh6R4gO5MKPrDt3GEl6iBFbGQX8/lQ
Jy4eSU/FcSqzF+77w0CmyjXX2elh5d55KdhQKqWDNswgosCRNo1dRlZPbNXQex+wbOZNhSYGv8vX
SDDFltWq2mJJZ9X9GZNaiY0owR/YVvh9vUsmigO1GNPwRbw2JfIAuoIonckj0F31NjHkQBNdfSUD
PWqRiSkU0+cAhouLigJDZyyFJ7rfJP0x9+ORkoB8lQlty6Y3k8+D7tjvxDaCzPbye8bQrLPHAW8g
LlRWNWRy2/nXqg/f8zSHOlLEaNWaAKZco3wybdo0NRVQUAFolDlbBwf5HZc2UogKIPOCyqhripFv
jw1oKspPWs2jk0OuA9Jw1mCsoCJF5GTNqBvYFjDteUnX5G01QcALEpRhtiaLLfmkT0FBpmTJS8GC
NdkiftvYU/lEJedfgyKy/NzaLbNxonp/j/Ma6K7DncIxIk80ivjZaqZrf0ob6oDQ9Uc3YCSMVPed
lWcIWCx/sqrgqBfdLesAoNZe+wtwbUnamX+0u4a7H/yCjS15GDP7mTI3RICyN7ANohVWpLb52VX4
QBf4fK5Ggu9kWIsa229A3AdEmKV+V2wJNPjJxvkzCOojawCk2R6M8RprVp3usx6Ece7qcZhbxZsX
a0gX0Myz9eI8Jye7fuqm+BNNyLUSFkhLg3vGnJfXTMXzvjGy91Q3TqBd0DlVqNk8zYxSz4nJ/6FV
wf364jXtp7KaOcSy/Xuqs1fdzsp9FaQqrC2AjOaeaJN3013OdlP9knN7wQPJNCBlUGM53+wN0as3
+84z2ObqdJulm9L591y0vuu8+lh2iMIgdOBOFwiwzOq1nI1kV9OI8lgZJ8MkConNxa4rhgHeHyPF
mqPAxsacjL1x8NGnhSob9tOMpqd2nK/ZTi6MMBXxm6CdLCfDzsWd28/x75bczv3SBW/NyutuoWS9
xsRe9yrfyQxQmprzX8FIMUCjN0Zl7BO75LIH8QMWpjmSPo3fk9Zn0GcIy0h+N7Lfyua8TQumcEtL
0FplRWnKX8QFuFkCpd25xDV6Y/8yYOzYTHUldl7p7nFt8K76RRZWpv8ykGK+1QkesVndcZay8EiR
fvXGK9QaS/T7itSnjTJpa93u15SZIpIz+zwcDjte49xNjx5wGY4I2iCx5ubg8UgaNh+ZQwdqTSQN
tANZ4zpRx60E6m0Oe9dtItni521jLHKFscFg552lke6cpjCPzqcJqxNVEmfppLJPOH7lodUUm1UT
a92CrCZ2aCObjAF9GUCXGlfBdLpnrOZgeFGwakSEfMgM8w7lhyK2inTg02g195K9oQ+X91LpM3Vx
mp1zA/RqrJWwQ0kh1qd0W1etiJom/smWbI501J+BA50O9EnKCZWXYcwKZjPqwudowngXxOX90nDp
uwErOyx2e8sbIUMRl+33LqstgRZBpIiRtCtDlJGkJp+huM/WPVuteiljMc+k7ENizHCDxLWk/DIn
SEB5j2s3AbobCyZwRIh9qgrn94i1NkmSd90ajNDnqw0HwFyH0lH0GMtMCwyELrFpNECaOQaPkWCK
HXic96SJg9Ilz1lPDyMVA1paUsThT3/OlnxF13e2pmerM/OL70xoI23E7i5UixDJAO4blBsdLjjb
OPWBnYaezEGT+oybQIWvio0KoKNdhqz6qs0UWyfOaPRXUAIu/DT5LrsSqkMzIRNjMAhdZIxqSMU7
hJccTnbyVK82YyLGka2MwX3XolRu9QY/cU8NBgw2RONFtrWZ/FlixEGrfSNo1T0cV+e+tNeMTGRn
Eev6KYTOhreuXnFNyQFkyV7THfNxuCaVJIMw+1MuTn03eUPojOazVlvOOVcrhtuXCAKwniMmPDYp
wQ1DaVbXzmqe28wbIS6b7X5IiBzOisF5lp0J8v3Ej/mXs3AxJT7aJ9MiBwajsJBpff37Z/9+pTEL
zbOZomOCUkbsJW8GgiXsp0V9ZCsyodZ0cMu749aQCi1FimJgmK5mjyIctuh0JIP3lvLsXXwl91Xv
aUdtWFgF4lGylWTsLmf9HKSnUsjhphMA/NeO5SFtgKqZ5qcm8TmQUngyxvyd0EmctInOyfZE1AmE
UZqwPTAf+LVUymUSmAkh38y+M6nsKJAMe6qCqRaaZIry2esvVQKXHE+i4iZGeC6udfLM37L3KYJH
ahyAdV0lrm8FJhV4eblgC1JWm2HI8lUSxredMG5VyR5heP6ol9mtkpnaM+tkUcnsEekepUxfxfYF
bZvY6qwI6lkRKo7kM8wZkhJxJh+MwXgJXPvFy6tyD4bAUsq9EitPgNlEIFFvdAt8hF7s1Fi1Ift7
CNDjG7Z48YC60tn1U/4FGPwiWyt9KovlQ6P/gtjRH3XiC4oaZ0eVF84jLt0Kxnb50HRDtm+8oTkV
5G1u9Uy/w0AVnGq7sfeJnhwDqy+PrYgDlp/20Wkb+y5Wy1aS5UB5V2w0epJI6Hgm/vre4JiFPX/8
uuY7BENfQI1ekjcddRHBPCFRkMYdwXwgYfm23c4RoJqmHYDPaiek0YaJHeR7E3HdWZg66tw62AtQ
35WBSKNmbShR96MfEtounVmlkY0bwnYRez684GGuuk/F4J/kqGen0/l5UPAMdr8cu8XhTe2HkPvI
ujOG4eBkunvSHMjSFv/KTicruTQCjwKo1Ln5HZLJEJdsMouQEy2Pe0TEjINpKBMwjbR8ZBb9LO1I
oA0I8aOzev5mh5XaYNrHVknEKJrlRnOg4F476Hizkh1ny/HZQ5RDsI4ImNeX1s+JyCWvomH9QOX6
e7PTWDuRjR9/PV3B6k/U8uTUL9wwOc7mm+yKPRK77Nha+UrmRBTjtbI55voD5yWiGIfTtzZ6LASG
8/X3H1Ydw5PardW+NhoVDVjYiGAMCBgmnCgcpvKrcCkl55wrsmoQgFXL1LET4o3I7LgKLeLbSoyX
m3ROa1aqm6ClH5cafIMaGMeYsX00mBodUVx6m8YdVeQ08OudOr/aqz1yyYF+VTOkAeFU/jFRccSs
4zYSQSDa7BPrYnFzTFg6inYziYcy6ttOPQjPB86to/m1u1tQs+3/a2GMWS0ziEwOHaDSwB+qHdxX
EcX9wPN9XzPSj4juaYGH5mCB2uaicw9vHQuoFvy6liEckVkqcQ4G+uS8Yl+mSSh3XaZmUG3TbnEz
NphlcXM1G6hyqvRVLDRHohuNO5v5aJ2Y8s6VrO+zwr5j1BsZJfBanuNTsk7x5hGJlcodvqY2/yaN
2yAXiqcL8iTgJwgaIXEQ8uiVwSdIqocq1wmHNhKGZCWS8Ma2dn8fxlaBPB3hJn5rPHRnKWvYTQud
swpuzsRAx8tIkXN5QDQAnVrdcseST+71jnmxMV0nAmmMNiFBnJLJOZVTe85y1o+I0npgEzwhca9N
hy4nYbe1FRQQVBaDX9lrHM6zNfe/60LQAcbvBVvp/zDE/b9h+/8wbFMt/evqbP9fHNsPko1k/S+3
7Kv+Z9P237/1gzvg3/4V6eo/qNgtPNamhazAWG2f/2Hb1lzvH4Ftu6vf0dQxTRv/5Nv2/8EfxS/q
6S7tpevj5+Rs+Gvp9v7h+1Dr8BJ7+BMtLN3/9fX9pyG5/x+//meDMqLk/+YMxW2JzdKzsbwaTO99
76+x+5+coRxeCfyNvop8gt7yGXWU54YzskR027uubY9Ggb60bp4KlFBex6GYspZw4InNbIj7ZEei
y9HCGGZ77rHP8poaMP9xZXxpJXKcGW+YDCfXJsyLWJCmP4JY242jpAl1Q9w/kVOJyKV0TbiO8EHu
7U4Py2kn++aS6va/s3dm220j2bb9ItQAAv0rW7EVKVESrRcM07LQ9z2+/syga9xKK+umx3k/L860
LUsgCUTs2HutudYJ3sXSJjAtP2H7JYgNNWhPCpExLqcGF5iJ3pBsZJagrTtl8G1qxhHJVjBHsK38
ZIkYOJ2y9DRAQaOUumbIUPA4Ne2iCRxS6I11n+WnQLgno/dOcdg/NtOB5Lv90KZ7wosuip+cOsfa
ZDGqJ4wAaYPxtKdjYC5K4sfB7eyjYAJDZKBEHNbuGULlsU6HnYhWagMPcaKHkp2qBOamwlwl+XSn
4qHnrMr567si7JWOYh4IHOaReBELZOeuued8unR0DB1K/2g89cEAijtdZlIX7HeHKO/I/i3Wf7l7
/313/PVu0H+3q2MfwiMsNEt1GfAamm5IG/Ffboa+MDQG49SIY0gLgqPzgCDDDGSIHQGVFpRif2Gq
CMb4Etd35gHKmLp4grM877j2RI/hhiEF48s5Ij1goWRJ/xDO2YPkPLCQhRzwa2pyYZA6qGB1Q1LU
TPUfrNa/u53ly3B0rt9CPqcJw9K+WK0Z4isNh0PCBUpqW58Tc+clR9SG74NvYSAJZlMsktk/v3ny
m/7Hr/73H/rV6u8O5Ed4CaT6BkmLcSWSGe5Aifw3dS///KO0v39Ojs4rVG1TrgWGIR/qv3xOTatT
DDShTzVHiwbiNpqRjYu8rMX2WkplAkfPz7K4Mm27/fPPFtL5/OV1msTouJB5hWXZX5EGVkAJPRWp
snA8BUXsPkDeEOfLRg1WGI3lw7fDSDovfGPnEToQcyADtDTvqvaFE/4SKf5jxdaVK+UlFbe8bPdB
eA45rKXOcPrna9UkdeJv12q6hmVLF7etyvfxL+8TyhDNLaJQWbhxvpdMGcMloSsSZ+CmjM6ZeyXV
M4sSQiBnZ9fuVRsdFIe7pnIvtMz/8Nb998tx2AVAdeATBLnx2+WEeILI92ZwWirqSjfsepaXcFhB
awGPvxYSEqW0Ky+R9sx2kSTpZ12gmvJBpLfRJ+j75z+8P+A+/v4OAQ4xHY0NQFPBh/x+SXo2KMZk
eCGJj3x25WthloTyIP3VffOtES+GBU8qby8I+yYDfdM0eeEc+fzZD3SSo+ntEZRXXHMODL3xNhWH
PIpfDT361MNkXwhqVz+F84044lI7xjlIsdug1zElHo847Z99BP3QMxh0JrcgMi8Y884O7SvQhLec
pLAo3YPFOwP2WLn+zVGsY9W+Z53yqtbGUc9oGHfTmSZNxyWOiOLyoGScTUNO1w6iwcASZEdAWfvK
Tm6ZEnymUbFxtfJbQp4fQiRpGKkY4+vPKCc+QIiQmakAZ6yrK6fAPecVoixplmdkq7r37rF1jD3r
/lryyjy3OYrYtjfOpMC+tNZ5GBIJE8c8M3qLtq13VWYeg8TCe93O4jY5tkb8KS+9b7CNyVcG1XU3
oNxxWf71FMO0xflPfMBpYF6lnc3R2mjgAgiFXPl5eZvgoFm5faRuXCMqunV5rs/MkjBwM/G+9ZM4
KC7kBFSi3TzwzE3DtTllvC4Rp9Ewo4OASGvjVOWbw4QUW2I3D3HWTrF5sSIXOWhwU8bmCkoTmDO9
64iUxLlRwcwKa+6Kokv3YyUPGWjyax4ovKl4tyLjoMX+R66xY2rxZ1giHhb22ijxLPWOc+kne4M9
+9wyZRMFsZUjhzmFDTNu+nAhpoema97hZj4TILbnhIv3G0duO9JDm8KC6SaqtFHx39WCiVlo+Izp
xvnQo3/KsOx6nFgWY/NdAWsCuN06ljoVwmRa31QPjYkdq5t2cKEcyGt1xLCklblumpw0hKZ25wxr
9ykzK+JmlRQ1iBkzLWqRJM9K1Nv+sEAW8SI8NHlZmd6sxD4OnUOGdLrXS/uxTj5TEGezUTA1cjVt
kSv5WSFsdCzdxzTib3BDwICmxFdyjhHcwYJHI9bxahQDjdY4QG3vly6yXo0U+RF1F3M3evoW+Vo2
gxdIrtSPR83kQ+7TYe/a/WZQOOBNtn4u4vT+VPT9D1DYH3xH/FA8L3Z9LSAGAjd1L13fUp2MT2Eh
P8Gc4ALOU+89Da/AJlmeK5LMRqRnGMxIt0X1xjf3lPCzdYmoilBVNszy447XoujBrR2eYA9cQdUq
SyPgVXNq51vKG1FF/lEodB+JcZYwZawourtFp/a90ctveegnCyL+fk4DgaCwFuyaJVCutSOVXO8n
N3rZuLhMpOFO+6TZykk+Y2WWfDqhfaSW3iR9euPMzMuAZ4Mpm5vA/vByHrhytBCidclGATSheNle
XuMIrJQ5M4hzLXs3smRFD+qnGelntotLF7jH2hlZa6jlWDqYmjO95J0oI22dKUzPgelW0Qk+0JW6
jzuZqXHvkuDgVPXi/tVNHr4YvgcsGLkyW0odJJ8CM4piO09mhpFuhHf869IqL7npnf44ac3O8+kj
umNLww5345S0V7mmeCl/OpZkmjcaEI3kOBn6uSyTT+zje1nzisCGdc4b3iVKOFeqfmOnOXASe6P4
+Fbansvvz/kwfddTZpqMKfuxWFmecjFbEwKkvVEt++goGV7/dIEvD34I302W1F5hbQaPz0xP7VNp
regwbWMfu4pc6tUo/nSt4dBWFgPfTsMo7iCzn6In307nrcq74URj+WDzkGvlKRL9D9UFUZA1uuCx
VdG8UUoXPm3lUTgX+cHkur0foiN0Mz5KgcZeB5jg2uEZONl2IH0KoflKq7kgeQOrJnN9TWMzIeY0
Zow0z0mbhsZQXsOcbxDABKI/9KmZ9bML4i9HIhio06vcVXV2G6KQj6VinBtfWQ4OHb5eYQptp+xB
oSu2UeQ+OIA1a6gBc5IlzyUwvTrSHjvPOIaS2MFwlAFyke6zJr3RZblMNs1g9rSi2mZ2tFPb8uoV
fI18u5hzLnXiJ3IzWo+QJ2exQBRZ0aMEuGNU14SAmJlf1UyeGNigQfo0O56DZOJbV9YRTctB/S7/
r1TdS9F2P0CRR4wDalrLk8na1AXpj7IEu2ec5XtHE5G9r7o6nXLBDH2WH3ToCW6GtjlE7c4JrkU7
QA1Xd5oMjO3kuyqXDcc66qK5+h4PNgZmF7eLe9RG/Xy/Qmh3N7xKLPE2/0AN05s3xfPEY2cU+d5Q
iqui9GIJZuDsiL0TeEh9dagdPXypvtE/ypQ0WgvXFjIN1l6X0OXUfO7q9jWvcd6ZhAYgxEZKatFz
d0uSEhNmquEql/txE1VX1Q9umU7YbUqYqa5ZTIqdSxWWJzdBLuKlyqXFjjMxCJJ/ofv55xDp7+oL
UauL2tGebQPTSZ9fCWa2h5DkWXZhyi2/xxHpwyhsEmcjN/ooFWfumKP8+rIxj6bjnwtyaIheeBos
bcfJjLrCemZL/6lV3jLK6mufGef4XELRmcl/jo2P3cLkBk3c4VRGx5RxWEU8IbJEeljEBsiz6ihv
PbIJWeUjaqK81J4YqEhRAQt7ieq+pRCcuBAd7SjEdKVslgTLYwapY6xLvQHftvHXdjE0S9KrOeTM
tEK8Gz6fD0d8ZhXKs1lzCuj8fu344bY2gpupuEvRs3UQ+b40hXaF7joQI5XcZHUeRcrPeLJ3As99
y1ffl353TmWB/XuyvmkZW6Ys69OOG8pUNaCRBLQUtRHTrNojWEBCOQWbkDdhCIwzNjS57s8NhC+y
IVDZwa3T2yv4QTIdzkmONDM2qEJsi3cgkOUjMwvcZqlxnNDdZQfdpg+hUXXe9yOlYJ1WnAsS60uo
qp8u3Mkky/ZjyG6D/RW7ljh7xSrX/CtlKpgkjZtG7rpBwceiyN5pam36yH8v10rN9s9DMozxp23p
x4a4glnVk9ZYaby4jnsdMw7/V8U/psz+Wdc9U1dZ5+YpF5oO1YMdgBgj88KdO5Uz48xjzryITa+y
MAKI6hMdVrwUhrlB0UCYEyMQBjtq3GBdD5n+uN5PVB2rrHdefYqzwtTXYDw/i4pigKS8Ap2oVJg5
uCO4j2qHAGpVnJOYCqFSGY4IuhZlv84rvVlarX9L+vCWJMZ6GNw1z9x3z6UkUwWPsmeO2JeJl2Gg
A+YMgThZq/ayhj0EFle6m8xHLdROoc3GVvidD2MjWd5vWUyoLIOKMdMTtGRWAMrfjM4ExaVjNCzL
ghTaAIxJ3aFFRN5dzI3AfPId59BX5KxnTvthV+Th2eh+5qYWkkMZRp9m0dCXH5HwFoq/Tirle1p7
3OPh3og5UeAiEgRNm1ehtWvfpoJNiBed0pA3Inggg+kahNGtUV+sujqKQaehg5UoTnKd9gHoaR9B
qZ8qIzL3mnRBJH5mlbDI5HKqV7pY8CfowoYscEBghRG3uzvmNqfUhrfW9bGVoguoXcDHvrcTg9Bn
UVhgieaJDTXN3Fkw7Ek7JoyvwG1JprcpSWSob9DzarSNyCkEmF7Mc3nLkawH/qfGj5obW92cHCmV
r+bgDXZGqp/z0RxmpdwOvTCZIdii5Bo8hA6mv2zgqsxSMeEKRyw5q6RzvirrIxMNwBCQQZU84cFG
gIB4yno2KxOhBJ52mMRQTbzk0vmMsWqYJavI87aJhdrFUbuaxFlm5PVQFquhxGMmGiMmJYCsWI0A
yrVWEQUSQeYlV30By/0bSSzjpkcyjcqJMw2NrQPQ7ttYg0zukFi4NbudFjAIyev01FWocVsqW0Sk
97+ZKBmAV9ObiMkBlgPl+x/TDw3miIBHIqYxJD5GGs9VUvPMhV3yQqV5iS3trJfcwABPwjmLfhhW
T1VnnC0Pk3XVsnY56H9s4vQWrd3Wi6IzGCSZlNAWnbwmXYShM8KdlXts553HzFpmPgcG4fEG7T2t
d1a+1lyF5fwkdLOdp1Ke0QGSYcZ+k8e3kuJxhhymxqAWq4vOoSrUOdA2VUk97j0WXXW9n97oQZ25
kY/8waIfWEG8wfvGAeVQqyxOJPN+9viZ5FI24jTSWvdKgghyEQ56jnkkv/NWRii9KioRchyNqSEU
mgezc7bogK+1yWXI3UDeMaUevjXqg21GN1naKkKskyTf4iMCAtlDr2HfpV0xpoxZelbziXtzkstA
mwWfQx1/dgqvQu6A5Gbkc90bqGRhT5mM8OdKFt3sIX7VjXKZDJ21CB6Kc4pAti7LDytw1npwDvP0
RwhNrYdAO0bFrK6KdUOHtmPw7ZQKYivyEjvxEk7eD7VxLmS5o6KA+eFO+CtowmUqS2L/3hbipFnQ
3GtetRc95E35QIwJvBB9k9lopUfU5+SlIMMeAo4ydbqeUA6adeci8lBZaKXoHqu877pU1zHvEfZq
nHmyulNs9nOcxxB9mrJ/SwOajpZaIu7tFyjEX+gJsziOb2HBQFVti9U42OwgfNJe+pxm/r7Nuu+t
Zj3AAa399I2NdSPi7rkztDf6ChdGlFtd38PU0OEo1VxiJOVH6kfQ0XGrShPZJoWqMbI/Y31pi+JH
VnDr2zFFVqxcnI6tRNAshWRKHG+fnyovuCUdz0Dspye7shE8AzfuOX61bHhjEdxCnBmzuAo/I4u8
mcQbHuyyfS5a9eF+D6oeP4sclutoxTc0G6uyQyiY1NQYovDOXqdtKhcfm//6h87R17GBA6HRohCB
RstDa3/lI+opk4lsACJN7OpSbdWe5ALlIhsAZdBtvKahIGcqjeVGJl2GlZhPoR1ifOKMo6jpH3qv
2r3j+Vunz1IZY5C4rjoq3cmvfaxhRGpLK0XGa3aPUc4Mb940wTbssBKQm/EQ+eqjMimPrlNu46jY
5imVJ40HmIoYg8EdkGp3q0Jz1lv+QsjsHUKPtFxjJYAXwaEMF/w2MoK1WatPfa1gqmGhRw7xFvfx
kzypidZHvhI9NilKbzWdIw0jnmKlonyOHknQA70Ccbn21ySsz9lp0JmCWgh53N7JFF+wN2msiLIq
Rr40C7wMz5X6QwnHYzlWz6obbVrfXDTkG0Ae23CP9+6l9hEG8xxXubprcWS1ZpjPysHcBgotC2ge
GZNsnsFVJBIW6JzDoLVX0awL0c3buEWC1AMg4nrGcgk19UYqNMtquOh7a2FanBPMAKelsgtqWeTS
OciRhdK4s3dReo0N7ly2Uja83Dp2Q721BwfAhXOJNRPULrjdjN4PswQtnlZ9SKsMpsGyoHNiRsYx
YTUkCvPWaeYzZoFVSIrYTIlaGiFev/IL91A38WPFI6qmLngQUFOLJmcD4AVtfd189s11OhL6Y2LN
QN3mrt3R+OmqxUNpFJuiGg+AjfyoPOpDMteQiXOGfcjpds2swcAf6u/jCP6qpx9aRWz/+fn42wTC
UgVSPSEnaiZwZfF7WzUvbHotSMgXlqCNQ3A8omfN2tjBNx8cFtyZbCaX5X/+oUwIv3Zz+bEoC22p
EuSx1L80mEWrZ03pcTdlssTA3E6KMEi8owg4md0bzonk3iBcczhBz0cuoRkqTqifIYeals6g7E2O
JXdRSlnZec5R4XA8emJ+31PMvrnKA3kbdW8l30WT3eB7i6KnkSCfglRA3bUgvMe3WGFMR4ezGtwL
zIZrlzmbMewQz9RXgL/nuKP2Su10T/8MVw1HdcCaXoC+Dmr6tZ2Ms+zUANdgG6MR5RecJWV7Rpen
GXkGbeWmBhrm2nEStio6RGa9jCf3Uba00Dsc5QlPvkaFKdxEUS0bta1bXg1cGXTH6LGwdaRmOq+7
7ppRoNvewMaqLsahvI6lvbFJP+f5uuRZfqX9fpX3dqo7Z5TtZRzeRFheG0U9d3zPJDe4/+xLz3DO
mLaWKK41vV/Rc/myUyD/+X3N8Kty7ZFvNLPlIG3AF6UX/uf9yM0ujAIJzn8s6yI/RT3rB5hwm2UV
UWj6HnWxqmoQWRvcSSZIVLxgraJe2PqYwCXuo6sRpVTo6oYwXN4tEhAAaXNGC2MqHHXkoDhayhsu
hD2yrrOHwUI0fIRhVKFD5YzcJeAl+OwqJnljR+nmKz9lR0TnlcrWpZ8XV7vjrGvRsCMaEGlems0N
bDuTyQslyiZY5LcIe25AQfJrlf8/FcKfVAiC5/j/r0K4BDAzvmcfv0kQ5D/5JUHQVPNfIOB15l8k
rrl3LcEvBYJr/wvMDiuQA5jm3yqDf4PjhfovNAGaC1zLsaVwgQXs3wIEvptGSxxkvCpMm4Gx8b8R
IBi/jxNtx6KO0IHHOZoKvl7w3X6bialFW7jToEB8ViQNBEH9auoQQ3tKnB994p4at3watCx6NJuk
3dqaTo0sR0rx5FmvE+pWP2Y7jwv1fZD4Y5VQsdDsgk2vKGTymHX4wJDjpQlDbU/HTN07I+4ecj7n
U2Hn64HicF0qbvkeP/ex3V1Ek6rdzKkMdTuJwaGezhfkgg+HSBT5Nh6irR6I+nFKxr0xVAj1KuhO
KIv8h1Dr/7CLiN+nc/LNodUDzAzkuM0g++vA0ISkBYYpaB7yPgr3rcUpDM/x0KjKgTILL8akdVuj
i8YTZfGakKp83fpa/RTT2sCX0Lcr2qFwFcvYmBmROz4HFN0rVnFn9et1RpFvLJze8Q+435M1Z3oF
ekhPI8InoaenPHjGMYr7+f5/NSr8v9yp/0VxoMkd6T91GzeXqTK8QM+CVFHVna+TbJvEWxsl3bBm
3Dasbasr9nrEAaTwFCr/8A31SvFtSsxdrnBCtkxcpXgjimXlldNCmXT/YEIxRX3o6DTsLLELXf8P
2+rfPgWQ6bpwVAa33PlC+6qKiF13FARR2WvAHtV8slOMIUNbP+b4Xvf4TXDwNM2j1YXpoeTFzD2h
BU9j2nxH/OiuKpCKzE00Umbll7pjcHKs0n3pgOPWldOt6hFSSRTD1HGTzpvHZjaemkEtNzk8u5PU
0xNgDpNtdNtVZCXG+Z8/gi+iD/kRmIaN1ohlwLHQLn0Zkhex5pijUM21EuUq7Neo1tdNCh6hqsLk
uW4RU0e273OEVSoYYYOOdWEyDyaY2nmmUVzTH54wNNMsa4buY4w0Mt5GMPO1kPaFhjvWhiX/pCT1
asgJp9NMoW8wO+S0Al3/MHaRtVMCGC+rocndXShQy/ihZ/wSsf3SZv23e+33oowXigbL1R2haqar
arYqme9/UQMgiqVqcOJu7SgkqfvT7C69pRUbPre5Ni18aG8rjJQAadoHrxyvTu2FH+1kP7aiTN8m
0IfLyoFdoCmevos8IteCkMCqf/48xO9CkvtlmsLkiWdUSXzg10dCczPdMgpsWLqPzKjQ6NhV/oA/
A0fS6r4GWIHAYRYkhizgo+Y9aCBvwVqbRUo3nPzBuflBGLK1y6UsGzN3XRbYfKQmtBwT6PR+fW5h
lKJYnxh8g8YRoR+u7usA1EfxpyiHr2s8zVRERbZwUT7oZI7IV/yXN16Ubug1Q9at27rJ9sh5x3U5
ANpoJyv9Me2GcZ6wnPv1o1rQEEOqi5cqS4cDYVHPVbsad4A9q7kFiP6McxP/n+tb61GbtkUFyAZw
rQn2Nyw3//xB/C0DQF62i4hIVQkWQhP15X7pzaASbYAbNSMG5ajotYZZt9t7pu0uIPy2W8VpK7xY
/Ras4gTkxXqthizkC7Kbp6CQjlwZyNNOIazHsXhHA7Cgi0vjjsDE3OiDXQmP9O7lCmyLCDQJmnN7
61UwYgf8ZIIKIDtXabUXrZyIyy21P9xrdyXUb8sv8kPH4lkQjmvoztcNZkRcXoAcqtb6/V4pKdgj
/cVND4KMsif+VY3yLstO5QhftKtTCaMrkAn6zpldusQM5fTox7WXQf/TzvD7WUY+Btz+iCZN1RCU
KeqXZSnL7cnodY7PbPY4ptIk3vh9U28DTjm0imNk51ax0SF8PvgjqWWWXlyHCnYyHTZClJ0QNBdj
J0Tdf7gt/n43I710LcG7xX8xsPx+N/sWU/62iZr10It8rWoR2A5J+lZoecTDYfIKhCNTT5gYAOHx
ISeqhyQ5oI+2fc6VXt0lcThhuXGn7zad244Y1IUcVM9J5av2aulUCGcwDwRpju+pS60dkffHETDt
KXJFJpGe2BAUwOlMpuwPw3gcR8YcYhpILE7U1T+/XCbf8p3+7SZxbWJDbN0w2KqRfH05VQZ9SRca
BPS6AoRKL43gr22YEzBfqJG7Japx1pnDc1C0kM1aIks9e3xNSeeagTLYWAEteCMF1Vp1D4baaxKg
1M0ZXNZoxpiS5moPp4CWh9qNr0KzroFBZ0Xz2VhIVF3VldnP41TNCJJGuFeGdC7CADpemofPABDU
DTSZn0biWDguHXuGnpLFhN4HygMNpSkK20XdOAtDEdEhb9OnOEZmIVSM8aYL2AeW3xvUvZFJBi4+
5dHnaZmZRUQ7BGcPM7cPxK/vkd1i53EfW4yVAAODva3lwdKrVBNNZKkQWqeZexsmEHRNnGreqGGx
Skv8CA1m1zAIk4UAsmMniQnCzT8FHT/aTOsPt1EevYx+BjfTPIFmpdN4dYc3ZRz9fZcqD6HdG4/m
dNKYY2teXK8CnMm4rRUotJHF/CjQToOy9Z8wWjz2NIJFifkA6Yy3IVZ31zb8aBMHg9656jLM3WIp
6VbJ1vYhnoFtAAnvFfJmg3RVDXgwbfZrvFi7TDYPcotax5chGAF8ucEvZ92UkaLRheq8o1aDdUEW
ZnfrJ8tD2gcwjoTNMNDcWaSH3TqLgO4E1Xev0ujLE7lIcCzjmYxPL1IPFHMrlMYvquneGg1PYv6z
lMI3X6AhHcZywTDoDbOfSnwDelGjAIw7VECXhDur2LaYYnLLxSQLRHb24tj007y8pX1XEfSB4/Fz
0OtXtajEg9RHFDG9YU/0wBVl1DKtOqJWeHCCMXuNWhSThbHr1P6iBvYDu+/JAu+NhRoEjxG134Me
HQsYpgllbkLMtrFAJ6vPNQ7ES+FzCzuhd2DSTdpGL1akzXHTw0JS/PZd1Gi/LL2DnU2unGquEqtF
/RQwWuJ5BT+mzcIowthPk0vVlEtttP1SK2j3eor+zTMmqGa1HLaUuAQCcP64tU0dbpFu5O+jjwu0
Q8QCOJDuVtyJpVbF2PXK6iBIsMfDAMvth2GMwVw3q7eSxQjH7HtoNHs61umCxMcXKOLveWe/ViNh
kkqzdDUzXRUkZ82KZkM04M2PW3OeDu2bn6jdomqcB2u0IPaXLZ6yxF2WLrEvZY9yTiVHdhanDVZS
m1sdqirW3hbdNJUzWeK7NITQSwz2MeAKtsOw08KJcFRLvSQ+kOfOI3BGISMWMRTqmJzpstOQQ9lw
+dKVPvek1Jyet0rAQ4T4bl0L1ofWmq5OEjcXK32NTMg2mvTz2rT6Qpc0z/DNNMx47nCCo5/Lyai2
flCREsDQ+gc3z06N4pVLgOLjE67wh7LIzVcjHFCzTOCYcugGQ6LZ39MDniv0TynIirae7G1IqbzX
7WkbDZYyVyAsPzaNQbuzUmvixBT1VNYCak2mmpca5wuVLrYoH5NrJWuWuLIumlyIWDeUZyMMJSEl
tT/UAOCnFYW3cjh7VRgRSDjQhtUL62qqT1AHxrc8FOQIG9Jg0uvWtQsHLLSwFBlwdcZra/aoNlxr
pTVoxH3fArQHUXzpYyD/NnEQVsD6X0qyRvZ6g/dm8G31m1oy0asrUR6jSUl2CJ4eRhk649gVrkqX
HInCIcBaqd/qrEkkk/0KMhQJQ2uoT3ZQSi1W3YJX2dmhL46B6OtH6JHjakqCF44JFRoS3r1Rw9qd
ONEjuK/h5GY0q/M4fMU7XHxLfBq5bPL9N2CwS1QxyQ9cecqsqMN9PDKMYz+NCVSImf01vjjXDn04
PrsZpsVxaQ2Vsok97VaY6TYj6OfSm+nhfsRAka+vSJNGVmV3ZKVWxbZT2mo/9ka1B/qhRz3nXmE8
jSy/z3Xd6ct00ElsIHMDauc8ju30Uup1dK5QYqBWwVdMqNOyNxzlohhMyFTxkjvOpsW3tRmVylro
teq+oW58Yp9vfiqa/dAXtbcLDYjktkjpbXCyRc9j6YdJD4q1ow35g2hJdBMet36fkG/RGp51moYy
BwhX+3NuOTa5IE4vsaO9OgVSBzPEleuM9nByDDvek0WDk0CBx1vBkzi4ntiOtUSKqsjH+mKw3zg2
y5jbaRamdkGcBx1AuuYxlnxDXaOlxXjhknQt0uz7WItk6VB+QmdrokumKE/3P3fkODdKW7EoAziZ
Pf7IR4O4hcc+TKJ1HgbYptyJDz82k72tuGuoO81JiJKIUYeYqsCrmlMv/6ykHtiqof7mTHo/Twpw
baQ6O8dE/nL/v4JAC51Rwf/7g2qCg8n6wGAYuT1y30KsmtyLHktwjr9+mdy0X/KQIFuUf6GJmDFA
DlCvdKYROGs57oVRle0sx2eroXve3f+s4fH/9bf/+a2Jc9NN+gJR7cqva+1kJ2y31ahrp6LRJQKl
bTZRbOAL73q4elhdCKB2FvcqOo3QMmSkOixzqoNjbJbPNnyfA+PufR6EdgTIEjxL3ktUg8+oTMmH
/BE6NQqaQYRncEPUO2karGM5h6q06lzAQvhV0w4g6e7nNbtMAwYlymFAh/1NidVDPGXGTMTciKoX
R8ve9tQ1b7xuzU2yVMuyXXaxPb3bLak6xGnZF2EQANVB48TRJ+ap6mQvhiwhuuykGS/krNVnwzSn
YwQMigoxGmlILHJHjQ6/fhcBWyEEPnpp0pbFQrF07nMHjKCCUzzskPrM9Nz0iTy1yOgZyx1PDRFI
tpMgziiqCidBXu7uv9z/WpNfg0S5luNQtjw2t47YdglnRI4T48aC0NKiOLVOUWu+9b2Swe6JbGoa
mMpB7zyWeUbdbZnPWH5o8I9JsCCirJwJ19dfhFMxbx3953g06rk2/VqJcsa2J1ICxxU8Gp/kQGpT
DmTNQnSWeFEVa5UpdbK0XORPzEUL3LSl/mMaukXBCekpi0CHwyOA/kCwTFzNAhFzn8X1Uwv790nY
nADyAZC772Le9krwocmQ1meQLi+MHGHFZG21I2yoP2CUmO7Hh1omtFt6GzzrecyqoWTWLIXbvrwv
N14e/qT+pVfGyBpaW/mcF261dyZzTfZafQ5K4W09ky0iSvRoGaQ9zQDm6w3sQE4rPQ5Epj3NC+ZD
QNaN+tPQys+u1eNHqKfVwhwN7+j0bjEfapcU4dhMl0yq1W3u5smzZoh3P8KxaRBl+mB1+nPTB8FV
KeAtGZX2NNFRXgxFlx9NICe/fnap6RWBTjnAX9XKqJb7FrQjFtDOByRhkJegOtFT7+EJL0C70FHi
t50P7eR+6QQqactYvme1PbXLwXf1RQUckPoygkkVFPkhrMMPul3d+v471SHWIBwyY5MrzKeRblKn
N4m7RWuqrJoKHyw5Hc1T5KVPqtZa+wbnR01AACAlR0s3iQEJbAivmfUB+GFa53kCk8qMwlPgdMMc
CVattCSHoT2Z4jA8VAbUf5G33YXBXTcbjZAZTsEIjebNvztoZep+L3Ld+jAgmdpWImlOxaQtKnaL
I1Qya3gihXtjyf0h0rFb/HrpatqH+97SoSRbjfWojWowJ3eAD0a8TZYYyOOO0rXZZMaxkUjpIKOt
IjfUzk0JpudGvXSDE24y04/WRdkXr0aCvIwA0JXRZdGe/CIWdQOvRrwxMg16Vaw+xCEicAjaL50S
1YeKh3IGLQEssJ94D2GsNk91lq0Y+Lj7nirfxjpwuP8CD+f0q50AXWcVc5UU6jx8ZDygVEn9tdEm
KfJ483vkmvxjCH7rji4bAAKt2gUqLcJDHELsbOk6burS/VCaahu016rXw2+1ZyUPZhCBnCyrj6Qc
zcdpAF5p+o6/ybzxmZoe+JWBEYqqZn///GOhfor+gHdevFauOR51VSpIyf68t5ep4lB/tw16srj8
Zmvh+KAFhbGMGrgXdZX1W9Mg5pv0Tn0xVQLeIYv8wg3t6kzdAbms7s3N/bf32/P+Z9qkGBsdl938
f9g6j6XYkbbrXpEi5M20vMNTuIkCOKCUTynlr/5bSb/xj/5JB6cNTRWqzMfsvXaDaOMYOwYJTEuu
qDum4XUEaD+g1X+T2KHHqjsh+2ZZOkrnWvOZ/u+PLdiCB5UUD+MI9FjFY/H8//uKTv7qlVVw/ruD
nT60DpFo1BknwGCn4iEBIekl0oSggOoHK5Z4kneOLr7y0UvOLkEApMx35XkpafaSqrRuSqThGab4
+ymKmz1TDB/dTKbFbYF7nQxcNzR37nWsUfGoMv3fV3//9Oa/s7lo8mhvwRqjtHLK03/z41zm0xbI
AQHYdZXvE7w4QB9djxJEbyDmAdxn04MwKsZ4Rq5UYhYa92mpYdytw+8yEdalMsvXMRvgxHR2cFNK
FdwMXb4ca6e4CYSDyM2cAXukVf/tclcwsqMVvrFR4vZmfWs17Jdsl8hAO29q3OD8PbtvwxNBQHh2
msOEkP29ZPnExwmtbQP7d8c2xUSmzPJlAbG/rshAR0sll9UfzAGqDS3DQBciaZvXisDEC3NY9Uhq
1gct8XgqWsUOIwpgOnvJbRHv0KDPt3E//u8vaUzY7N+cnHrCvTG9+edvTl4tLVGSvpbUVd3TxFm1
KVWe7U1AFvkyzh+VBNT43xNOz/hQdSOJkbh8YcXI8EQnnpV+/Ypg0LjNG+PHLFtE4Xlo3sweqpyh
xvM+C7YnkxmUuySDkV8Tk8fDQbAX2JB+U8LFX41Bho1Tm+cDG1nvWPvd1m5FQM4gs4ZdZop0U3TR
8hwVKNXyh0ipfznCjLOnr658cIdTXc2QtVvza5xoD7NZmqcmCMVN5ccWA5TSOUgTSzHAFYqTMagv
hUss8X/7iBzu0q5bWOsXsYd0UJAX0zBwvV1YloSuP+2asZaHrCfxzB1+hrJKn6tQYLRo7H2ZEzSY
62C6olNck9gGst1/Q0utQur+9l0gf+IVeRAVF5Oo7j0bIZxn6V4+merboTDPEFOru8LqqpPJ2H31
VyskQQ23xMnuW68IuQdHgMjjMO6qxp4/Ck2oLItT3tXeFZB1ul0crd62OtIxBnUjIejVyRfjg/VY
Dt0FRQ3zQg++4X0PlneMO/HFJQgqXEVatQ7ARh83RmcUIMbcaSN5HlG3VQOlW80HctA/aj4NT/+t
8GwSpiri6uMwz+4Xt4Z6pJdPJeBKnE94p0dGu+RioE1xke3x6/wxEs97qkZYJvVknXBh09Y7KfzC
PouPIkSy/9+3NsdlvLRwcnPPnp/+qk7cfaXYLBmCqLz2yXKiou2CPHtkh0xwnF0gQNKYqb8HIq6q
j783cFxqF0NFZEGyy6oT407C+f6u3yUtEHJE06MMZtR+RIpvl78ptJ0Vx7QZ/PhMzM0mtyDA8vyD
bbP96Ia9xwvoHQIH7OnLdAz1aBUzsXDG/CjCZFg77dDuO93JepZRn8ol/B30nxbGkLiwlL2JGEGc
opjffB+3x6FVxu1kFv9iizkcIU/Tafr7Nf2t/P57dOJ6guApW3f1961a26EZ7cMYPju8tsXros0U
Eafq2pP53vnGbk4S6CWD6O8I6T4h5clfLYAtkF6qp7h24PyLdm/2gIFzkoJeZyTDYg6pPQxENPFy
gtCUrSeSZM6uMxovsVvd+WVcPAy+OW+jANCSUnV+disJ39DOiMv8zedKcCGyaatzNKeka5xEQgRG
UpfhetKT17/eghHUfCA+dgusglO0MkpnL+3X2qdZHC2/eURIkh1gf5IaDbvdYFF2mpG4gyPlZanK
P0G8I85Vf0Xy+nIc/99Xf7nagVpwk5nMv5p8bh+nMivWMb/a/WCSosFYR3HwcP/QspUsSZCNFdcU
ui5C1XnczlKy/lUpo7RkUaex8+cLEOaEz2xlji9RElvHzh96ppufKaksj16ctkdS70DZcQSt6qow
j3+v0y879OZF7u1FM13/dqxA0+7/rqC/v8CiXvtdKW8W1QJczSHVLv4Eeo4J7Vj1tODMym+bzjJO
PnAb+6/3D7z7iJxCuhjalRAlwa4NAKKkSofDLBKCCwmvwIVaJjrVB++ic2cMuY9tEI0wlF3/3dCQ
W9RW4rJkRr0dMRpk+pB3eCJ2gcc4CxnCfz1fP4ji0E/FT5jazC2Kk8HQIAt3aOCqdZUIJj00Ei8I
cKqcVXRVQuAzyJn431fkBaxzSeiyDOzpBFJl2Uouo4+IzrNmL/eV5fa7h476ALH21+gXcyczoS4m
iTIjs6jbsiD3gCE8IPtkQu9a006M3ilN4xJ0Oiguay5fpYZzpRrTFWpgF9ZkclRheMGC9bd5O5Wr
CAQXkC/mnQGcFJo7VyPA3PE5GdvzAhmMQ+4z0KgwriFGN9DDPChiYcxTHsMVI7LZZZgLasw7CA0e
czSCrFi0pmvyD73Gk0UaVGZpZJmAXcbSecZqK9ZD6XwaGm8m4JzleqDhaPQZsdHfCyw0CypPqOFo
sIpIA9PANBDdW1sj1KSGqbXoTmpxMDVkLdK4NUpMPJtgLOoBJJxGsoG1GhD6FnfQaPC7MBLl9iaq
19IwN1Nj3bjOsp0FZSnTyLcG9pvkp902Jjg4HZ1kwIfLLUBxrUbGEbRJLDEQOcwFTyNUuVbj5axy
bcQa6SpDAim0S9ZkBzJK2BTspsIQ17GG1TWo6hjG6cMJF1lpMLydo3njd6o48Nh+eiaFDaROa9MR
HKPsI0rSXadUgC0LEwIbBYrAFoJxs7Xift+TnnBgioBIzNxnGOO2vk7Kq11FMDsu9joLYCYlLbnV
OaRMDeyD56/xfQPbkSkF6Be0rySGs7fiiV+1RrP3MtiI1kvKZF0DAT2NBkQ3+thrWGAFNZA+IQVs
CUgwhCg4abRgryGD4aCAcFkruMDGLSpT9g8ACV2NJqxgFKawCmcXaKGdftH0fsR/MEPns9RwQxPK
oatxh5MGH5b8d7Rd0Lr1bcVW7XXQmER8QyxyQPFGABQbFgsrs43eWg1X7KAsetjVXY1dhEYLg0mj
GBeYjBI2I8gLNn3QGiONbeTitw6FLeE2MeqvRHvrQDXey9lGjwv2MYT/KDUIUkRBsjMT+aIwsyRJ
d6tcUFXL0SzClzL1yJEkHGYF9A4YkkaxYLHfR5An6br/zZpEqZGUrGcvnixfHViVsz2/M4irLXFf
aZSlpaGWyZy/xGX/ZaUDlN1AfSJvvjp6cJ5qJGYIGxOVNJBMjctM4WY28DMRcM97B6KmrdGa2sOz
L43hhvjsL3ZaT7P40Z+VngsRPISxyqF0cmQSwAq4emXAM5KMa/HA/iZFwGpINUcB63NM5U+XjPna
iMCAeiFA0F6jQe0ESGgMLbTW2NAFfmitQaI2vrGNjzoygzHaD6n7PGjs6ER2qdfKdxMeaafBpHSd
r1kLqtTK20cXdmmoIaazpplCNW1ijIAQnh9KDTy1hl+/3gUSDGqogah4SrC4aUjqAi3VhJrqanwq
9i5wM+ENhuIn0PoriiHk3hq5GtO4WDBYPQ1jjTWWdR4BtKYa1SpgtjatS45MbX0YGuE9gnVV8F19
DXp17OUYueSiJ42F14RNX524ne4ngo0v4qMdymZvF+Uj/Xu17YpYszBpzyeNmOXtYeEZ4B1yXUTh
dAl7qyu/+XgnK1YidOjAahkk++sCfq2rQbYWRNtjB9t20pDbeEbiZoCy5c04luyHwsUwt1ajRyss
qPBpfGYammsoRKkg9r6xApIXUJtv3UjgKIl9mIuA7jJ2fhEawyvg8bpTcLE1oBck0Lud+/lJVNWn
Mo/CKYjE01DfufrX2/BgJo375ahhUaYBwGkMBLCbTq0N+5WgA3UYiOUZQco45CmsmRa5NKgp1pH8
ap6GwrH2dlIee1JotkpDiBeNI+40mNjQiOIOVjFQdnTywItrjTFGSMN2jrkkmRbjU6xhxwVymwX6
8VKqx8njFpWuvc9NAjBR0WbYeTLbZXA7P8+kga2WqYZ4SlhrFvN0IkIm/YX49pQgV+ZIG0k0V2vi
UxnLsb2obAIPL7x0PyDS3DpOz2Mwzv5dFt1ZrftrEroq+97jnelTPjr4cwjsfi4BQ9cKQrQR8qpp
N29D+4GtnzrkQf3PC7OPCnz8+yRQRdM0k0uZz6eKIIitygZj7Y30G5nwrmh9yKmOKsCrRbMldJmp
ALPjBjNg7BtXLpJ501oD/tCODqZVB1lL42FsWcCEuWmyaEtBLxfhezrZBvlVE/BMNsNB00Cyyz5G
0TWAyklpGkxp7TvhfpDbApcR6pumcwNp5LZjEKu53fUyGytvHLJ9ErGTZHU5tu1e2BWrzoGfg8ru
VhrkHywjFYUdkP4BbZqSovz2GUSqJmCcsrjzOmBYPfXpS4sQmyzgZZ2o4L3NbLVqnXgf0UUujMRZ
YVsGq4+c6Zvz4y24aSf8trLy852ziHUDC5uRvST9xDVhrN2mxWjCs7FxiRPGI2Tk7Zsg7g48MMdl
MDZt2qqz6TXhFnDx3sS7JGczOhdGeeODr7/D+LNfuAIZG6t75mxHfvp+LZYYFP5QbzND1ABdp5/e
gqI+hBdHA95pGgU5kkDfY+jvyNcesj7aUOpae9Bcy5pX7pzU/JElrJCXBJIzP7o55Fi9imFtOCPG
kYmRXYn7i9JUXiBbLDvh4RTSePoCTr1suo+SAzL26DedgHTuLiK9OSntE0gGuQmbAf9b8uCGeblt
A59UqV7sOtlq/hWQfI3L532H7AlNcdEofSMf/2X2BtASEx3Cf7LK7y+jp40t5gcb0W7ftlgUnT7a
qUw2Kycq5iORdUBcTKC2TXY/2RFAcleevKz1D0k0MNYwv2odAjDqOIBFBwPYOiLAKeVqUNGLWngj
0jb7qhTzCQuBYW5UG18HDcwNXklVjuslah5KLZRZCCWISCeIdExBrgMLXB1d0JNhMNq22EWDeYl0
vEFBzoFJ3kFumMbeqdlXCx2G4HYxLQ7UZioHAukpB1ySEwQJCgRPYO0lUyH/C1fQMQsLeQuzDl4A
c3yrRO6TOdBy6MqZC5aYBqMhsGHU0Q2lDnHAa/ru6lQHHe/QkPOAM4gpIq0wKET5jFoaCn9krUOq
wZWZUNr0iuuU8A0g4KtBR0nkbOo2hv0vkflniOuSopaSIoQxWc40SkNWu8RHYvQhsmqn6PpXkHde
5EiCYhqll6Q3nXU0BO1mGhQ2fDOv9r6cejKZr4u0iILF8pC/zBNZlrsu6aj7sdR2pGf4pGiIvzgN
D/Ywco3PEI4MJ6U6Z2RviKA392HL1B9QSWnhVchD+9pGhM3C0KfE1CEeaFHxqJHrYdTok72T0Zdv
NqkfCTaCXMeAeOIb/dArNT2CqS3w6ourtW9u6hYPFjne6E6D+JUk4XYvIZMwpMaRqINHujJ9J1LG
1wgVwKikkyTa86fjSqBOiA1TKOAdsKd1pElH27WJW3L8hqneVPn0OZN/kuogFPsvEsUlHMXt+WNF
XkqHOHjdCR2hQqeRjWOEX8s/UJRSvprqsSjis5GUgIXuzK57N5jDbfp5IQVdTSFkf5sBizZM67Km
5rzdK4tolyJIT0kXQb9re/ikRLLGOcbyqoOmFo0E47qECSc5z0GWqHTLPq85kLMYLjYQY1UX55um
ntF9WlJsywD5IEtbvSRzThDW1p4OqPE15FLq0BpFeo1Dig0DFZ8QIBUewRe+22xsiV3G4oblFwiH
+WbqOJyOXBycWhhSdFQOtGnaCx+eczSEW5FyjQCg3PRSPNtcsvq6YWLqPVY8Sodm5IFkLPrm64Ae
R0f1ZGT2tDq8R+kYHx+84OA9TrYHkK8X5YE7dJfYBGua811GEpDhEQk0kQ006ZAgD3O3R3Oyni28
w52OEop1qBCDLzbAMtBJsEQOGRZGfDIysR7mw42jc4mG9tXSQUUGKiYpzhE66lUzj0AHyDSqyDYa
q4ALgY3RomOPHPKPWtW9dsAUPBV+peQjlQlykoDEpFhHJwkdokQxeiCpQa6jlIAli6SlisSlnuSl
XEcwGRNhTLgZTkn5xnTNuXHUwDOIVadyIxxPgpgtTtMbr2tuvOjOIDPh1Nnur9c8gwosDq3l+tyA
GHZAhYld78+7xiaCeYSFRKjGSccnB0mIjsm2Deb3MHmzKYAfQPSURQZVX/X/3AFBTvqZ1zi5OILG
jSetF5v0KncqZx6vcpXFDRYkIytRM09ch5Xixg2NbQFdY0OW/JyPmzhjj9Xw0aPCWIwVAneEV9GC
ykt8TkmMGtkGPdvI/suw2WouiPvSxkEA5obLujO9X8NCF+oNRBf3UxVs9N9CynyIzB/pLMMxIVod
a/zk0zAWB+636eKREsM+ZeWTTHYR7rfyiUlK9PezZ9zalWXpKDvyeMSyXkSVrU1F2p0ZgVtEj3Vf
hj2KBAQl7F6G9zhpxXnsPLntJsGGyOQRQMDBdI8QIdX474QQHh1VIlho3ud0jrbepYW8vYuh760b
LyEpyfgd2KCsowajqDCx+Q9j/mZO7LNays710i13ee7+S4F17cyeYTOe+kPeOZh1o/JnyqhfQjlz
ssbjupvLK3oGEFPK/zK84IOU1xcvLgs+ddLTn3OAfngSw2piID3uLZ2aMvL/5ypKDkKPnuFUmii6
4PeY5Cn3aUE1apNfQdRluXfg/bAlB4IVV49zNrfbqALD6/mc+o26qK7h306nb8uj0hwTkWwi1M3U
fe8ISZt1xjRj3fHmm4VB7T+xnucErCnX5Qh22TGNXWo7DGJkfUytt34g3dBeUrVvHLIH+4YLeTE+
ajU0K/jonHz6L23soaw3s26LfoxfGYHiXorTBygnj54kEWskLm8sLA/pITsEyVjb84cfBOPmyrcW
h5aGmEGSh9etbA9eN44HB02LrqhWSepfqMk4rBhtBD1JqyYZmT5rwiYC9hku0yvTeOY69lGZXOa1
oiQdq3lnK9DBDPXyEcNrQJAKTI6MsRCOcdcSoaaHsH9gwG47T/0s2codyjR8QUFoBL7JTPm20xv9
EtkkBU53IlCUb5GRTBtbYNsJvNCHd6XDfvuYQKi0MeeNiIgVJeVj6xFgulFaLtkaXL9g4C1E1B91
PzZbtyWCps6WnQr43I0ivpil/CQwNSAcRBI5GSOwdRB4mQbj2OMoLBIz3WjfZCnMY5cgcT5t5mju
TTJ7DkYRPJq2XNAcL3tHWrpk4wJ1zYaPtPjnWE1LKmtz7avHhTnxjilcCpJInjKveEn7+taJcwGK
Irp6JhTNco4e0TXQ8IwkCLloOfO6jplwWPaqrU18ij41RYjb68F35v24bQuHrtgRA3kb9W/WTA6D
mSlA4vkh3WZXxLxBTWsQNdg4lE8lNRgmrWANgZueS+Bpqp6z7tCwFX9civglMtmoxpCt132w8XIy
LRn6woZygNOmVRCsdAcIDKO4sRbzyi502Ntth2orAZJSDGQzdCya4cal7BEpAKeSr2qKCh9pl79s
J1ZcwL6T/VhPM5jG3t/7UfjJQhoyzCGzyFYWRgSBiC+MZc5wZuQX9J3sdmDQ+eCMjLw9TBVVrD30
m9kznlqpJIAx+95o5WubgNAaJhg9dZ19lLG4oroLjxnJfzKOv1V2O6AtJ8sEhgU9Blgrd58OPHZF
0Z+JBCDSLbSuVRT+RmO0jgAfYdQFxtLheK+4O1zHvsxlib2TOypMMm/NaCVayYgYoK5bizx5MsTY
XWzB3JUMkIdkYBjsWvONEYLBNlqkU/HQH3lCFUFHQXGgVQ22I8kWSRPgLIXo5Qn7ywnNd3hjKKVN
Ua7zaoLVm/d7Gx8dUXPbLCD9bvK4YGTz0KrlcbHxujZKHaCj0ZPMHesxqDFyrDFBxRT4o+MyGKwH
NhI16MI8nJytFxbcnUyLoyY+yCkPzpB0npdCAsDp32YmZn0CfaDxL6rx7C3iZ/hp3KaHGd9IXgTW
XphE1nmBUk8/wWK2TyxWrpFs40tShssmMKyDHXRsEdPbHmHXubG8q2rRTSrKb3LdL5HqMONiLTkp
GkevjNINMtxz1nr5sWdvpI05BB65tr+1RpIraYU2iBUA55L1t6L8LfYOF7FKWBbXSxaw3AzJ37Dt
XZ0zOXeU87v0HhndCYIYSaGf5c0EVDy5n9Nq2hkufwqiLqTTsXeF66ut6QX5fgoexgSSChPg/JRy
4XI6GLscTwq8y/ccnbkRVSShov2JE6c4qD58qCt7Q74y1U4ElaDLxlezkDREXfXPalJ0RvFiI4oW
B6pD+i6sRT1wwIqfZS9Gg5oVkc/RDdlfDPljTA4P8oiW+77r/Mso/QN01YBPV0B2fGchRcrb4xIb
CMsZ1S0BUiSJiK0uGNLPRXjLNmJnznzunRCxKzkk+aUoy12WRw7qNEWOt8L5QWv/qRKKe8QRXTXA
4g/7g9vEW+pE4Ha1p/PPEGinmZz3TcQsvDeIDJypd8TYR/e17MgFs1uOcu/gzozI/CKsGDPMzhl9
6JNh2tsszp0HyoYzC+R+N7Tea10GC7Kw8FrYqGoNf6GTYMQ79f1wSnrrbSjLa+FzObaKO8knHi2r
J4IzFT9O7TEectPhRzR9sl7K8Q5Th3cuMBVsGgnsOPRQY4bs73Zmi+WMgIz+KHnkV27nfS6EF5w9
7sQmMGaKa+seGRXj0nwGVNH7P6ZjP0YRv6F8ZCOEYSQ11LmQq4gi+o4I8W8fGT5STufcDD1aWH41
bZA6+wWnGLgzWA++E+7nJb+PXe+xC6ppXZhEZfGqEKA1YqSIpElWFSG5lWQbK1paVrZCcZKufCWW
a9E2KFeSiHmxWDatWXYYUW36f19rnSKiWOv5vpddfJ6W+C6P7J0VKJ+pQGWfRe0/LP24RptA9LyZ
p7tojtaNDX7UGeZy66BzRbvxSgU13EcBsgHJ4ZqDo16lkVyeu7gs9cnyMg5OtHcVUoHeMTc1uPyt
jC3yeNHSR0Z3n2TfeUFL5g+HTIqjyIfsigj9RnrM8Zus3mKJtPd9O9cEcC/o1HyOnbrlQW2wQz8t
HfzDrKblGqoTo2r7nuqE9LxieHQZ5mLvXMbX1LcvSwQjxKtieR7Km3pykkvm4r43Y83fE0j4za8c
6dYmo3znZnReeJQEPufkZczYbafOtKmEJCWtNUml5nuMP0nBji/JRXQIJEVqHo2CtUNPeNNDLpdb
PqjmXRPy4fSGJT0X0YMymyeM0HRLLeeIym9DtrrMgZL5XBnR09wq+xZpzDFgapp25i8lxM0sWZmF
qeXqmNN85c4JVHdcSqdB+hhBxvAY2ezQIsCffZhbh0l4jHIs4T+HYXxNKozZSze95UyYdzz0mscD
KcusD3M9PsSd1awlN3HfwgvqsRLXydFMR3XGbfhQef2ogazLsRIIY1UWvNeUmM5gPEyzOLkUBLuy
tuJ9QgC8BVgU4Qn8d7rXDZLNZo0l6peyINooL4IFmLIC8qOX0Ib1rTJCrI3mLbYrhoIdadMaDzwv
zbFXQb6ZkMAy+Z3WPgCmwqjYMFWU2l0eGjsDSXybYMNy60egOz5SBhlQuOmswDo9Y/NZuxu/z0KG
2FSJc+lRotkYVH2Q8wiLgomxHyJhhHIg0Yev0Ic8IgzGoY5sXnmcP9TwzkbA/Vz6e6d1yWuyPfss
7c8gt+YdJiZ2T4F3YZjYbigVvgPfaVZsa/4N6BzQotAgVIn5FFrygBCGBiqA5gsZjNYq2kW99wYG
HZBq2UDZrf/J3H2qmOCdDS/cdUHx4Kpa3auerNOYJJrKeChbBobf49zOl2LyNxDggNvBC1YFmc8k
a06puG8nP9h1Q1KfAvc0DhEEO1RrPoyNe5U+TixO2eOwpJ4I39KVEXsESdzwpD59VTv3xkhfBmad
/7SgZ/J2fQDVJpDW1heAXkESk6TDm2c0pG+IdF22dPQqhjuRtMMdHkseO4rnhf12MqtXxAT3fqnE
yvOQmTS0jyc3QW5VLSFS8AEzYDoaR/yjr/V828s6vi9d4jHheH3GdoHAOv2oYx8OPbnAiG+jFR33
DHkjy9ZBtTyzSk1OKbGvswH8BmULmtGv1PdIb6l6HmO2DLvIMzEnhMVzk39qc5RW0Ttyr7dOSVd8
43Q/Fp2uiCD3Oy3mID9VHi0Cj9wonUvRBBcF8uQIjIEsj0Ey+lBih2ntNvOhJlphZa/dOVzzMMN2
7rp7dEuEwdc7fkpr54RjeqBm383WRNCdT2qNSM3zijeIeVHmu0g480MWdz2C9Ah/HnZsvOPnwHWc
rS8lcxX3Xfod4DtZ50xmyz2lQQIVxrA2M7DmPh3qnSsbtBh5PTxNgOWNItkVitkwesuvOmUtEnVy
PuAiU6xoxKPrlMvRSjGIpwl34cwFtx6c9A6sxMZNWX8PxpOZm9mzMj4NpMfEIOC3GQOxC6fAgftc
0AvVY7w2+95HWMb/oJxN7seivyVSjMUG69w1UYTi6NnAHeOpOXEq4kTYkI0ygYUon9r0aQlZuNgl
6wuYTOwMonMFC5BA0MBeW6bxyCiLgFezvzo51T1uqRtXFcad/4+hqdhVA5d7Ph5YmLDrqSArsb4T
7CYaFfFJcKL6zcgeHXBq6+a2DW+ylKz66eiE8oksX3sP6B1sBXsNZ8I4lyJdoTj4gWpApBgyiqCk
cStSLtPSOgnlvy2Dy5a5HLbBTF4iKezdCjtYkoc3nsGmzszCZONl2hNdjUzEgk8DlMspiSE8tQEJ
j3MNi6r7jAvrhPIM/JrRggPNnu0w89AKObyIKNDJzvFzO6c3S1betgseFkXqlss9eay6yjiVPSp4
HvDf2oFSbjXFtQyFB92QNRwCjY1hLfjcy4XIXZN3tPkk2I6jPHOR1ZrhwCiHXbcYqzdqu5w+HsJg
Jo2LXnzb0BnZU+Z3MmBBEfjLyVOMvp2ZpZ6bvbAYowVahvHCjP22N/wXJjTFjgU6dbt1DcYfiaLU
L8pTKNpk1dPV73szuU2Sgzd3+PQs8kFY76xwhiFuKAwEYu5MJGHBC0Ioptl3NBi8BIfgKTtEyyP6
I6ZdOpKIIF0v6F5YK6a7XNLrz+3GT6APFIoZEImLnCJPTrILfUJL3elKT7WZi3jEOOhyYnnWb5cH
xMqNt047Xz27MPdWzdIEiyBPfIH5xo37bcyncB2hy3YxXbhiqVdtR/8Pp8o8KAbHQ5Mw7XClRSto
PkGt+PSH+baog8uMI3rls7CTIadO6j07mXcK+uTTQk50CuA+rwzZbceluItyEHwZlYs5MCNGIATA
vUDG2TA3MQGc40N08WJkchttXevcu7XcN3Z/cVznNS0sAkE5mueLbOT90g/zsW3dg7tk23gRSmto
72XRJ9vCLm5F35Pk61IQFcEFOvqGiR0LesNAlzsjGrVs8aHQNzegVZDU0+OzCbpJl+G+n9xqD+MD
nW5rszsmkdWfJrWlAuS1Lwh704l5cVQ/ArZgeVo9oNR/6DLrI3vJTJ3fmiwPQRpcwRfN+0k2B/gN
5QlsNYNqdNWbwCRgzjb28C73Ob4uLLK4ce0k/Fw6W65o6nKGeSDe7PDJDpaHOSJHATbEVjEiToW5
Jch36yNoFUZ4b2fBsslC1rUx1G5whIzLDbPYVO2L9i03oHCAuFExQZJ4zjUyPFUuTIV8fu2t6dLh
6+kdL0F3biO14AIfUuZtNfET4ZIfgQVsOAP5eE7ZsfaAr6VRt4XllqzcUh2UyH4RiLgbymxjjVh1
WDfmS4MjWTjt2aiweCKGo3jKkhe/SZgoqx5R4vCt5gfoqXuPdXbPHjiH8c3R4W8zkTO4AWaRVzgu
axHsCH7TZSse2KuwB2KzXxx7uots667qbHsFPg9efINVNtJingFVE2On67c/8TLMhXyxZIYV1jQe
S7EZGvm/NMQ5JLAGM5/jWZB0oqaK3uGsJvuFCNMAxL4r+ofRjdGk9KB85pPN1LFD8EUS5V7J7i0r
GM+mff7mleBzk/sgJGTd6fIEgOHOIlqzcNEuRbn/oNRwzSfr1dPx72Nb0L6l5waxhJHGb2GQ/FRe
4+346J3weJ77AEFiG11rGKsHwdTFMeHKl00MVdJBNWvfmXDKqxTvMGPMsjFe64nr0IwZfyN0xJ+f
onq3oAAlCy5a3hric8W2ITc6TYPzwKWMXtfSvXYeoHNpX+flW6ThJnN1wRDKjk0pig+u4dBkoB90
rXMiD56pJQIOwt6Dfy0QhI1rTufR89NdK7LvKjR/GFx9ZFFxZFssyPtB3SCnm3iX1u5vnaA8Z/3O
OjV+5O6VqHplw5gRCVBb7d3auynxm3aefeJAXuW+r6AgwsW3MH4ZCSuSiPxaNv/ZnG0rtm2ubp6X
HJdtx2jfbZO9Gt9JSEajuSR7mOhincwdMVDDRISKD5nVvib2cO0z9emWyTc6pN2QtXdJLSItRj74
ETMD6fzGXcIcMHGO4RQ/6ac0a/z7Yf4F0IBMrItuFmrhebBXzUQf2Azd62TgXG+pORgvcetxSBL6
zZ9yBvNNscXh++ADyN4ABSI/NGpegkzc4x1ARoPtuELqc3Xb3l4FTJ8DP5sYy+J6ryixkMnM5CQX
eETs9Lkh133LtqLnAAlXyraZJvhMD5bC3lZDiUGY2fBqzIdqY6CgYQiOGM8S19QSHOMuOXjp6G+n
UgfoiR+GKS+L7/9TFf+uzTgNk+46Rp7JHgVcwnzpg+wHYe0HKVnodSZcZH3+b+FmW5siuqvTQGx9
OLPcXPC70d4kgxB3fPO7cPT3thEXRPLSjjkWryBJiSbcGtrAOTA0aap55bnqp8nEaSEnE3HGQxrQ
A4xR8hHH/pVUksiMH832K8Bnul9SgD2uGx2zYlIbcKKQ9wRm/mYQmOt9gmtpcVbUfoxBrPh3YYm8
I8yhI9gFqidFinwdEGxCxkeaEMMUYIeLmFARy6BmzsrBuGnn3IN2R7ZuZd/CIahZN3ivPcTLbWTo
KxHdRo/9iofu/zg6j+XGkS2IfhEi4AvY0huRlHebCkktwZtCwX/9HMziLeZN97SaBMrczDxZnTNU
iEN+73sEz2U9IHKVVCsMq6G2PMQCDl/OyBCdbuIYRjpTcVlxmu36vZiqQ+5McJJd2P/ZER7xtqwj
/k7lCCgk7FYFhJjNgD96NLN/SnEhtlVlsPx6O2E/YiTwzrCLr2IwL/wLhX6nGywo4EPLzLzJpU0+
LSYO0n2+mbP43EITLjHa2XbxDkGH0Zj+toLGXfmcxHcAJTaq686Vx/Vq4PXZjwF2HdTBQ2KCqG/Z
n4sp9+jeyNxNHvq/tTSfLCP/qlis0cesp4GY1MrxK8pMqupL1e479Vl1A+Ys6YZik3rjJ6QToD8t
3pBJ4rkBEHWZimX2l0FntOaiOXuzgCeBjpSY70IMBx1OuzzCFMPN82BFdfrgpv1XCi525cj4l9oU
qsEdF9XVOTaF2TIP77FxYcVemcXeHmR1b3g/wsp/gta59A6wzIJzkpVh/IWnuccXKk7DI/fty1Bn
3oEHMt4Uhsz2Mir2leQWYAl2CjUy7qrR5AS1b4Vt1geyYskW7/uLNUB30A6k0L5bZtGniaFM6SiA
08q9hvh7was2W2FbuxrNbI7Ks0WCimVanlR4x0wzrOrkkNnFrXH44QsNdbtt9BcPIHmKfAes7cfz
GtpiEi6vrZ0dq5pZu6KALWMMG/r9PwUHHGEdZYWlHcXgJCbrwnAc/XVKEEGbivhQOAMgJQ0czflz
TrEb9qKXoufekfU9eWmDraFow3VM6BlRR0RHx07eJvOYLOp6E5veasncrGiPRr4x6C1NFbfXQONo
NbBHApeLVpY1XlyWf9xo41cSR3cWE5LMCdaGxuSjuBLS1ZHItW/nYmOP1VnFp8Idon3dkXKZnHr5
poGkwuw9T5oyAcumSjMtCfV6nU+TxmiuyUZRcIAxl6kBRbLDhU6gN9M3zBMW2yvQHfBvXv3k67Q6
DiYuVWZRhI2m11ggnGJAHbZd4jYbacoC0wJg7ZQ+TxxkjD1t9xxGXnhIvOoYL12jBHblpuqSj8TE
xexEBvDvyXuYWmQZWdWnXKn7uV6G6vx3V63nHuA5RYgGGPiSzDh7WY7TSr126ssvvVtHsm/X6drl
a9InF0wD/jAA8nMLSsqxne0kihsTJoMziolXjXHHpsYXfugACHAJQx6Yad0Y3JFGhspHM/3BIbAP
AmDWXIxxGxYkmUq/37kapHdGRpP8RbwK7ZmK9Nx4IRLHihbFw9oiHbkV4XfeQpHARHl2FJlMT0aM
sEtrX0T5uijkldtjupMCGrxi38/tJaBSyT3cMTpgWO3pn/qg95RU1iluO0UnC0Emhlhr37HidZG0
X7nV/5plGe9Y9LheTtNz2mRbHBpfAUMtviG2eVc9WNI9zY15aVrOn2GV7Um5t5zTacnxiOaYM0Ot
xUs71ggavQ9pwiJp7JCdYCnWyznDTzd1BFLbzezVZPgfGQMEhlImVneo9cRjMPiFtxqIEQ4K9WB4
Y7x3sicx9tx+GKVu8Ufc23UPUcRXn83cPg7AC9HvRpyH87TtJ5O/r3PxAy74TpfWGEiYD1jtxRmD
iqURXlBjHvoiqV66Zs63ST/PF3bStyHo+l3vUxQ1hvnZGwhrTLzYM+z6Kgugs9icUthesDi58PmH
qlsHBv/xOMtueYXBTlInWWMSHGvSKoHnTqfJcqJ1VL9MRpFh9QrvEoFLcgx2dI9Yd1MQfxgNjlbX
5K9DJK5iOMOpm1crKIpXltUnoRtnNfFVjrQQpHNN93Qzor5xXOS3ZVD95jBlsJlsR4kjVIzO1dHQ
/UWCbUE47SadC3yDHIBkEeDDlzwiDFkbJaJzGn7ANeP+GsLHHSf+hHzqXs0AXQ3KJaj/CK1H32cC
bpuI0TQZ3u10I5ckBm8PzMHTmCxw9xjOzgzG9hREZMoqGi0XOGbvoV0Osf8YlC2Ix1xxKpbVszd0
NcbzaMc0mo8idIJVb1Eq6P+QLyLODp1pI5LwlaH4khcdcKQ1pEeUGx+ow2LgkOsHOyHoEYTzt7VY
lJVqQp4nDXs3AWeG6g+RxY3vqsi6V68s5TmnrsRidXtg2lvdRpp3Z5M5ksUGJZktsCL75j6ZePHS
5MUCDKWGczDh2rbbhggqR8nS9U+y+9ZGOEB0Dmrk4D+OPgj3oKd3mlajoOaDmWqCQp2dvTaxfZcH
BiPfJSFnNqcpfgZaF13xT/PekOMdY0IJmNvxPKnSAkrBP7a09nEy4wWNVG9f+ioABJcQKiL5ws2R
dpwmsylKhlpdkiUF63BliQ2PdQBK27BycjKcmVZ+xiC3T6oO/0zGtSUQz7qIKYoJSpTJ7GL7MzqA
QatjaKcQDTTwDpYwLbs/XQfjVqb+S2DgqcixzfKHTzx7HjQcYErG3tfzk4RdGLoWJ8n8mmB423AK
KDBycAH2KvMnwOLUjsZXb+KqDIZGbYg6cri1vmBHKWrl7ItfEoquyyVMgT4e5wYnYFkf0RV05nEm
TxcNKX/1KSviXs2LUU/MgUbGGRjh2I/mu0j56br2KsHc5NyXGpttNeOkj9S3QdPNOhjGH3ik/5hJ
Y4py3HXQSnM9A8ikETbkPm7e18TgE7N6tyzFkj7vlCv+ZQaGVaxbFZTCgWk4DgC7otGhaE9d0bFW
SmWvcMXMffIvH6XFkU5+B07I/0Fq2+3afsUA+sLaVNwQgDdt7QJuysorvgbuE8iREU0s65kPTTec
bwzMxDspu3U92z450VKuhxEOlmlFT/4U2wdnyeM0gTaIkzLSkUJi1QETulIgl6zMjNbE9xF+JTdy
OG6a+Cyz1Xk7Kwz0ydYZfP8gdHuRMvO2icmZOFPto28ojhQTa/Dg3gMeWqcq/g2C9I0+D28c4Fas
hAADlf1rzOopjducUUH+mw5U2xjSvPpeSl7fO/F47sPKvu8q/dUy4pjKzwwlahyzbVu1177vacFx
9+QJ7jg73JfR8J7hDe06OqKUfwt6+zjZy4lViUsE73lQydMSxqFFBMBHTkKu6n0MnvU6KLt33yGw
UxjFB+U2TDNE8GMbaoOTjh7ZCFS7fTRUvosztSnMGT8LqTmrMe5iux3XQ2A9Wf23GnjFkniPGvue
aeMhwyFoM4V2qxfqro6YIjlHimM5Vc4JKXozJFG1SRpPULRR0h6JCYiLtFHM3LCg8sU2NNGcGrGI
QSyX4xEYSWEQCgxvbmCePDP8Z4201ur5zVikj6lx56PXiivj8L3sGBJYijOAyBlGYHna08zOHxdC
xDJVkR+I7nEs6Ap16J3511K7sUOVQJLj7ob8ZY/lsRCR2k9RnXODJqRopZzbPMsE7c2iq6m8La28
OQRiK5ywXAZV1oaGxO/Q0Q9i0mBY0Qd5sVT9GMG/cuGdVEzueMQ5KTkV/kJMXUy03A2PzW4e4+7A
iYwyXU0zUbe4iI4iq/KjlMxt5lH3G9NtBV1N5HFm+xSIYOsvwOXAheWS9neG9C5OZ1M4pJ6crAvv
Kjd8Uh3nrTDInqzCv7N7jr+ZxVffWyVw0sb+GCuMxzTA76IxgsCPlwq7yZixs04PucnUSoTwDQMY
KW6R7QtKPDeh6628FKdzXc1XkdcnURov0lWXNqA1kGhSx9hxVXaVsWfrYD1XjFgan6/KscOHLM64
LvnRlqaH5d7720X9XWQ2w7kzRwhQIVO1n5BR1QYQKfW/zc5z/Ts/gjxb1xhszRFNyJri99KzSRjM
NrmmSe1qOf92oIcRv9pyw/8wduj8mX44NnlddDvbSzgbxNZOAELnibOnjayZi4TEFZdx9hgORDzd
EamnP7Se+mWk8NUwzr8IkWwRDn+wEv1lCppmUYV7T/+WVfeqfTqaJt08wuohGFzXewmpqFQXaFP3
rE1cdTzu4t1w6FRzTloOzTQ1rQmHPZcah8/0zel0OOczaJ0JlYZ0AzoIKiloTYlh37qLezIBuef9
6tnHZVKkE44/H1kNs40PdorzrUkProjBwEXzrrGZDwUGbnPEUga0+ofjpEnRRGeuRANQIss/GGwC
S+T/iIeYiSwnmMhb0H2dvpPSzlb9p4xZJ0lp15cgH2lEE6QKzYp64ALWju3z47XWe0d19J5IMMj4
kNov82T3RB8jFnmfUMwRw8gV5hrQxyg/toqzQDiU8dVI1J0xK2MX1BjHgnTY2JgPyMEEawq33mi3
WP6JUd8L6b9+75c7BjUofHABkM6/KRnC0B8kycryMFAPeIPKTN/lnV3thtw9taW/w468hWBkoiWt
HKMxd1GB5pHb/bGwWOfLuZvvhkifOsTBS1Yj5XIyXZsJ/FazBbbiTWSDScBUVXTpOB9wt3nTYz9s
Mp0CCicmDgIwQX6c06Oa7H0aM6euuNevI8OdNnrj9BHHScpOPUw5A61PDhGOTcaP2GuM4sRFkAnn
PN+7NU9IKd+JJzED5GXZDy29QE1MAqvIJoYVbHqJJPPZW/Sc+O0OuhhRQhzxBhwHNejHupmOgW9A
Y8n0ng6fR/K80P8GLG2jfzHi8C3kvgYFucT83brPFar8nGHF9A0yW0kzkF/Am7PYHIWGfpPOjHyo
MH3jgr3z2+SlD8lqM0+h6HVkXVX20Ua7Jf/Eb08TljkaYWkMsDGR4Q7owoaAWC5ZZXkL+nkk2OaJ
fp/YT5QkUzGfWi95YDMJ8sFBjaV/SYy6ggXnO7swzDeZj5uy7R1ea16ApANvaGkc0E161BYDzt5E
NmdWiXGUTwhbFjm6DAPE3DdrN0sXalb/RXPaIWjbt1QRZGc4zGlNyruqC8meuUTnUnsvm4KThmBa
E2a4BkbwP3iYiue0dJhGWS0HZfsQ6lzve0LvUJnfnXzoL9r7KQaOy+SyUwy4IrcfqMNRuGbFU6kc
deDD2OaJu8sr3gXMmuOusSI4YHz/3MQeTQtPUTGX+0mOX2k+CW4fH1bEQ+vNwyfGi8sU16BVZ30v
XJtiUlQCokH/OlsyLyAUVjVMDNoQ6FgZQA7qa9TQNN+WU7AJMFPs0CtetDt9iojBRm23jzq3UIjt
2FsFkYlJr8j30oynddwz1SgHN1rJhDoTfp5V5wKwAB/x2DPJxKDKhxCLq/QVvFsU1vPcijtl35W4
LrbxPLhoY4ugW84YnDnq6fi+G6pbERoXz1aL1Z8pYoVbIY/Elr/qgva07vyxaba14/623M7xjAKz
j0XAagM+fRPGjGykGm6+pLNYtgVyuXfATEK2mGrd1WilATcBnIk16OGNwGGp6/mQJV/VqCVrIstY
wC82cVVgS4qeoGgh4roIoKYQv2kWiQOHtVWesub4QYjRLQxOXJtWVqQOA46jPV8vsPQR8Q1702IU
yulGntMDgVjBQLp5TEf0gLjgrptQtDuJwNu77nj1ic7jYSLERAfsTkX5E+vlvE/1SLKiY8xhxvZi
QDr5AybdpuBWILMy3cQWYG9l9pwCMCOh4Dj88TXsWU8iHsRzd1NlRKEwKfataafZkrYGf97ieiPU
UTShuwphLODKzCtymDZ/24BKxf5dZfJlTAOBX5l+tNYpD4M1YZ9rnGLTW5rCd+PWjT53piJXB1jd
K4ux0aYGZb+qD8kCvbV9TGeWBe+lZmxTCq49bR8j85cE3xofpEgSbUxInLXfMPwR9QmVZk9xm7/H
5It254UXHTmHxPCf2lDZjOPZe70eN62kmZDeyOwx9O1HRt4EelLwAU5SsfAsDXMtgQJ5H3MAJJOu
NA2RLLl1ZferOMoVTfDTk7GEv7qxtzlXdwytDXM/0QOEA6DDRYlc52NVawprF/habqyIX83lr17I
IOWq4e59mYtgo81534UuKpATPtSpAUGmJODkpIj+ipGcvE1mUj1zkQ4KruQqG+Gp4QlyJ1mdmAoy
sYPBvvGngh6X8tM3aa7N/QmIUXPynNDn8lDnOzUmkLnn7mr23gei1iMB73RdhSom28VnYuefaVC1
x4YATEIPdz8RfmbD3OUWS1cRB8d+yvJ1qrFpVyD21jK909H8l5VMZz0m/ytlHNHw0TJL+W0qYFFd
CsLF9B8dmg7Wdd9fYomPOIbduEvYzgUe10rb3NcKH69KhilLPcuGq5moY/YBE0nD96ACpM/Sbo8o
rjcLYDPG0goJmLAXWkh6KwcB2zmeIF1MFOs1SDetZ0nObfTcVSK6w5sUK8D0ufYR5IjrQ1zad2lC
UNz/tAj0bms3nZeR9YGjZrjSflNC5zJeo2gyVyOq7ZEZ6KZeUuUmNoPVIEBCm8Mv0NB4G+B1GRLn
OvrJxUlJQAIcXblcTTiWpgGRBjvEJ+ps68jj1jum4brxpkuhQQyzUv6Dp/7q+pQ7Vj0ZP6uZ72h7
azex5+I0EO67gWVkK+LsLxBYhIC7qa1SJ6YDGiqpBRPCiY6RXzfodjxADmPKyGew6tZMzczpMiTy
3oEc12TkuxH8qbvwirvKo1WaJodTmAEZNBfdoqexgeVXpMzCWSs0hXJfbe5uTOJNJMS3dP0+RTb5
knwpsBbJr93q3QSUnqn2SZcpzo2GYo+szD4KFwGida6sksMWO/Hz3A4/dmLt/AAbs+sAK5g9ea2r
3jnogucmDtr3xgSfVlOLsRAJMhZrjDIKEkhAQBlhkexh7RkwyXBsGJNcTz6Z63EA82sxZwgaDfiy
u1k949CmhNjnZe23o2AgufVTS/5jNRdU8o1c44AyYJoy7kMcuOumgYmc5uXJBVJRsKJzZK+wKbPf
OnQz03QMGLAr7wGebjqneCY8sy5sYzyJvoK9Fy/4qsxagcEmNMeP1CsQpH3QMiKJwSlSQn4oyWqW
EQ7yOhWPdUD0oewe3IGRRpgxSqHv0yZhn3HZTtGALOh8PSJsYxyKwHqrsYJ3mYJiSA4PHFUY83IU
TYHmR5IznPxrXuAbUD7421tHTSd6ZCrfGFKBVQXfNyUNL1Z3zHpiKTjYVmnDRIKxwYtLGYgT9WB4
O0KohgfFk0m4FTbwQfhNPqzJrTKMH/y4Vy+efwbFJRTPqr3JcAXTIehjwq7PZSj+8GaxHbllR8/w
qyb4solL77vKJNZpz9zJhrCJZiGze/NSZPIpG9W3J2qianqFgPjSeFcQyfjGa14fwtO3PoM92lpJ
uOvqk1uRR0WQWscTPImkUFcx4Z4we3nrS2rkZJ6erRS8Xx7cJ3ON6yWIH1L+ssxBp325mKG4Z0Kl
dBI2IcdfDB0HFQfppq+i52iqJiyib0shuxxOXTUzPQjYHitnXic1YT1IAi/FNLT7IaQpoOmZjrlM
jTeezD5HckFrN2Vu1RN2FGJBpsYJWWcQEWsXz8TVbQn7dLTLoVPfyChlDNI4HJAe7Ur1b2xrzYEc
acO/jBX78SCTz3ZskTf7o8FVs9PuR9D/tUwNEf/CYstiLZKJttwl6hU7sH/62rpllvENl3sVh8T8
wLt/DiQn5wV60c4Qtz3vEHXDmQ3N7Qe10fYE9zCuSV5OuAjbivYRLn1YKpP5PHO9bGdN3aQNoLU/
2U7zS67g2cO70E3ZTy3s5TezOsWBzEBdhJessycGws66V/JTOwR0uYj8dRF1QUbg3CuPnEZlYToS
emGkKKiqNViIuXgShd8ePRhjq+hdevyKICxxZwfVs0yI4BVNvkPcvHmoCg7YDL+GiCPs9BV8BHfB
mwbjtnGlu4nxaTAHhPXiVBCBooPg36wIynkYAJgudO4vo8Ee1YXAxr8pU/cdB2ukCutWZDVBriE7
5ZAnC6c4DyaJWt0ozETqWhYc9MAg7eq+BeqP70YloclwZLrTVfxtMFsriMjiBD5n9nPtFgDqMBr1
NcEHlMlVFMmPguK7FXbuu6iOb5IfVGLoMJoRszflNSn7f0ysdIOPck0PRr8p6CXBSZ0++AsBwsMc
mwF5yV0WlS7PWKRH6wav4Q3UOUJT1H6X7ALtXG/62LzoofmducCn/kB61lIhX4r/G07pvzAlEUVc
Hn5SyBjZk9+Vo69TaO6wXp56sK5h0b/P6ZhAIWafs3a2HxQkCggqt5OgXVtPOBzLBkLKeN+Y9aWq
Sz76pmHeWzziDQAOoziqxnKf8Rxux3S4J85zr2JWyKaxDAoYPBL09CYQIRUmZmbmWag5PJcMvL29
J1uWzdblAoAE6O8Ndwmh9ck7p6FbmTO1ZFt7ll3wktajua3NSW7JU1DWFJz6xDy686s1dcc8DGIu
KpxJaHo12Ngni7lKnMMQ8nEogti/5wjz4CUjE13BpWQajhrA3qgaoPr03lr2LSEAkEwLet9pnoup
vdRG+c30+MFuz0WYv0jVnGQeosMz6oHkhpf4beiIGBjOoVXjjv5EtgB7Nzc0P/BjYNC8NIX/R+ki
J0zy/0kyfM11fwk77C4tFXnO/FzCv3AnzGOmBeHB87alnTEHin9CY3yTQOZNy+AP87io4fm2y8eR
tW3KHgh+HJleDkW1qatFo+mDZx0nF6NruWJIXDGoWsa0S/V86nLvhU/8JWXmOxr1gh0t4SkX6auP
qQNKC+uHqD9GwyVqIgtoVbMLL7cd31qmHhBCub+m1JzSd7BSgR43BpHFITz6Wm9w7m6KCPxbyWtq
jri3Z2Iq1Ih2SOzLD2c2hFa78KKkWEczI383YsQZkHlLg+DdH8WnDCNOrcnwW+blt0VP8yaNkpup
PkbYB5SHrAsdHDJdOGvPxhLde++i9wmYQpFzacmxSvcM+mWD2vAWUqjc2AnCx2Hw590khxdZVPdJ
Oh56gjZ+61X4v+p3Uo64X5138FKXyox+SHAu6663R4bkRIs6gC2p2SCEOtX4Wc+8j6a+mCg/PGf8
iiFGUxHR13KdQrLzYIARjVy6micWK8v4DBUQ2IHm86CrKvJyqmFv87dJ3mxN3FSsiUcdgLnAABTH
xmORwnbHV35Ki5kDSma9Gcbw8f8H3iNU48fC4ppB33BTdAJ7WS4aHDw2Yyiygoj6Lw1FWiWBOGEe
ku5vhsYSpdWTq3KYe6t0ILU5xrB2XcHYbWAJ6MhQsxJvjGG+a+KW2QxZYidOj2mP6rd800ORfGZj
/NJzwVrVLQGk7hq3PzbUJOI3A32y1avl9gdqddu1i0XERCTddIMNwEzVJ7soH7sq3YLBOkT9sHZG
h71bPblc47mRB/auMM1viakKF67j75qx3XmomBfljHc4lvAIK29gAF08VBUsbtKkmBhcYwuEBCmd
DE+NS0up6V52BXHXPLrE7bCbQiAwdWi8GCmCqXBdpCp8rimdodN0nJv65gKe5BTX7XwX58T/Ew7K
vz9MV27j2Ll6EisZc70LWs93F/ICDNW7Rm0quk5AAQpTuPUWcIN8ekbSSgP9Gnk9KH0RvQaLENQ4
cDAp3sMweC8Sf08gcVz1zrSNZUfW4H+6nIsldDyqyH9I4ymjBHDteOFvpHlhKtUk6yBwf4wGxgEz
gpeMq8tao7VmwBqd7hLbAZUaDe5vysWvvt41DVmZUcinGpwMM2QuULH8R7UaJvAzt2J6Vqi/VuMB
+emiCih3Sfww5E2+McrxrXzWvn9cUFC6g2hRa/PMkg1TuSpg/1EmgSyTfRl5+VD6vjqI9FFU5cNg
Uqww72njvbhj8D0E4OxGl4C/+2lSPrelGoCH08EvyANbjuVzbo3dxmqAtWRUApix2tSt9aK8Ahm2
hjxBV87JM1A+4xKML75h/DvWc62s4ez7iPqQFKeNU3Bo4/XGmFAlzskpnI4pa//Rd/UxwOkLEZZ6
GZSe8GjDJ5jtGbQJWOSV1XOwKkz3z275eCB2WncYQldlOJ2bCXcMlCR/lXrOAV7Rne0MX9ivOG/G
zW89PYdjyjSfYRbmivbPzyIw2VWPBP3UMtVZx2asz9hETGX/84zxiEcbTXDUCgtb/aswSC5u2OtA
UAqnK/R6fg4M8hZCSbH0+zGTD/4fNccX7PnqkMzWs63HaNeTyrSbG8syzvqY02LzHaOmbzTb2bZl
+r0mmfepZyJXpDlDNwoPfcDhlAyr7Md+nXfyzndgJHQBywX3cugRMS21sJcpukpZDvFl5fIvdnkk
sByuppGZZjSgj8mMEbXfnLKm8YAwAY+ZbONpaptr7yljz2b+kE7JNhbezVBNv7UM43Pu8zM033eP
gzbpSiW4rosLHNmldAuKXr13g+EyOB5ppEKf5dDdhQGOSd1oMhBESVc5cvo8mDu6CjhT5Pb3FEds
HBifsG7kq4STxbosu/EoSudSKfp+UFYPfAOZyVXRtdJTi6yOawbPnQV+MWgTezMnB+H3e1bMfKVE
Q5AROFNiyj9RF+3KRkzbWwZ3p2ayDp4pALdog8C2ywjLVcK/mvM57LC8x1OycRyIETxV/Bl4mjgh
Ud6++MY4/36UqfVbO3Z+LpyBnpk4XTtM81eVT/Qarew0mca859RH+YpZE7nG1uOKBvNz6jL9A4mE
LRvBwZrvRvYMCpc6ErfrxkiKCzZIDEUoXsAQGGmwz1DYstZB6184pp9UQItC6Lc84d7wFZv2MwXm
AGOafDHFL2zKm0MW/SRsDvymNyDJBMNMZq+9N4dxZCwj9AYC/p+exl0VcTd0KveI0HXrhf3Eg28B
E7ZISBfFE1yQ78oy95AhGCwVYtx2bKQrTcvwgWgo+kB7hcbDYdSEcUeKi0rlm2lK+KCTddfN0bej
86um+x3bGEWdCNvrKUPaAF364+KYcI1Dpyk4IuPCaDm9bzser7mJ9TrxwnNicumvh6XOy3f/HHN8
8RP0ea4nWKabo0FAd+Xnlbmvg/jcT/mRWMRa24a+jrLfNUyBOYgWmiEVHrQcs07J6bTSimltKV2m
AgST3bF6gzLa7zWVU+hZSIuRgcGgqYONUzY30gLPOjA4kwzIqakb620V3xOnRBsw8fkbTs+3XgPt
5ZHGD7aiwwsHkuu9d6Z3FfOtJ2FHj4dKN138aIsFHMX0m7NLv3URCOmkseAWwLf2OnWTeTGzoY1H
wiIVTkHDWM/nzGBUILNhnbbAD9rcm9B4jR9M5RTX+Z8xCJutu1gEfReHeoFskHhtfgyg/tE+gSQ6
wYJcG3n92EH2ggNCE1uqS349ezgRMw46vS/eUgfsRzlqd9fL+Mbs5MlTwllPe1MFLwkmuXUPppLy
UYWtmdgCZwMcPoMSGzPM4d8AvJfKweKAB6IJNfhyAgn1OBDn8vN4BwSQFo0F0moYLI3AisPCSrem
RQY4r665HnDfCvHJRN0mC5px7nHbkuEzEpFXBWCJIOoM3p2ju/iQ4ltbxdho44lIHB1YGVF19ejb
AOrot7RSglZ1Ke7q2iK9EzIzCFEyhqx4sANSbZXXf1W4Zpcs0nka5pegtR+6WcHIkLtWB3pPZ+Df
1Ee3YepZsLt3ZPQHa2hBt3ntmr70ch/YFPpCN4aAz7sbRumpx/80EKaVcfNYDeEbTlqYjH3srus1
mp1gMAyVBnYFppyq/0eWgMEY6r0f0pGHScrlOTDWHOoy/nNhuEOnpQuMuPHkw+0ks+AGcD0Fon74
6Cos+TErLUZxD5F1Nv7sQH05ggN1IhvMl87BsvVLzx616d321seSIRrD/0EPBHobi2Ra9EtiHKdR
8tU68FrYG+H9RO0zx/x/KFp7T6WnUQ/3irYuKGXZDwodn4b7K/LiVrRCoQTNX3gLo53BLR2wWZok
mxCi6IMnUe6a6JAH4z/Pioa9a8ZvVsKnGxuvZq3gc3vheu7hjzUQz1aOMvqdH5ZcFEn8rhYHp/KS
H222D6XhUMZM9L31GfXguBJ4RQXBkiokDu/bn70hz43m6YrQPLHgOe8dUb0oh6/pZLhmFLrhKmFc
hLN2fMIXBFF3H3LTRv7TM18NG55GZq+nkF0HYz56y+mPO9+rsUSolfExZ+MjSw6VaBKpZnLIa47M
cGz+8BxbjB9JTiaB+vV944utE7Kp/dPM3rBrLZe3wo732E3fSwYIhYUlqzQ6WBmsccqDT+p1L247
ww9B5pTRhyX1c+9yZROsDASjsXYn+a9WOch6PqgmAwzGjf+lgQQjg+TzpYJuvgoFTjusCR9N4nfw
GZJtWyxDnxEIVOQXx9q9VzUvVzMG+xJQKgOiltloynJAJhA55tlM1NkLW7HpQo4Nqoh2vlNEaxHI
L7fmkaEz6s9HuOdrKU6ci50Qbqs9cKMj8MJ1hr2dR+IeckLDrN7FPwtmqiu5SRjZuC6c+RgFOFj7
Ygh3OaivabkFKeZwwqs/fTFQeSckK4SU+34mdozhkTMvmwv0Z+Ya84zFPo6vZSqKDTMW2IoWLYaj
m71TyMQ3MyEH1914a010eC9gf6Qy+8WSyE0T+8iK/Ouf5VLt4iWExMkHrON9I6YnPxr3cYe5YJoD
lKmHmEvojp43DBRu+mWbCEZznXzMC1OPyR8PKQyCIsnuPNExWedVKXEyFkF/RKh6agaK9Ny+uk+F
wv1ZXUMHEy3iF4lp859kDRssUDezn2HeDSjroon4LtM1z21y6ID2nIofIiQfTkcMNhWLRIAmCIJx
ljuWQD+5Ug5ybGyGuAzjGaZW/fvCdUfoX7EkPAtw1BweGNBFHCEyiczR1/7imviPsTNbbhzJsu2v
pMVzoxqAO+BAW1c9iLNIioOmULzAQlIE5nnG198FRt6uyiyz7DZLo5GSQkkRgMPPOXuv7a7R1Z0o
/DZlap+TBKCBx1nWTx6odIlZr0Pbdyt4HWLMGfbSctLoEprtezoEu7JooHQW7ray+2EFP3EGKdLI
YYLCoe6yBVFZH21iQs2iQwA6zHyLOyFRfHwLY2NaOzUuqrJ5y8Pqw53vQIGYBODYaV8m3xJmVGR0
cW9UdIZXKKFOGG0H0S5R7gL5KEmXMeWnLwy0GU7y4Pl7ImcIqZomJvJmvYlg5xv8FsYi1s6gy7kG
qP5DhLsqQZ9hxrTCddOCS9L090ZzHTk56bnxZqM7xTVNua5SOk0TlUlQn5Gr7+0JBndrGjge2FuG
WCjocJvvOYUXF03b0L9J/UOdEZac1BYOjzQFlqchH1bpcCkEbJFESgAuDdstH+dvyaYI9i/Q1nkg
i3wyYC1ZAGyJMIlx0NDfiohjp6kemVd4GNzAXvfDhy4wvGvR3P4UbAxdW2OubrEWjTJ5LkT/Vk0D
CmlnXDhBj4xqIIY9QWuCBpCtI8ZA2HchKRmDhWSpbg5ZHPqr0cxesYwvbaQ1i/YVzftrBgEE/t8Q
LFu/2o82wxrIX+APyxYcN0NnznVm7aXCKwAtE5dMgngBtMdmUnBturlyoizUPUjYjkvPvY2g/8ZK
bvNqXKFfTRbjYKZLViv+1xXC3BwbUSOLbUXThq0pJxXMsr4KV2lfXC0oOEbsn4Mg/x6VMfu2qviA
kDVJ11pZevSChXo6YDZbJiYVCBHKcFSIaxgjJC2t1YiFrtFtlzkRn4X/tSJv8zSgLzdt7VpX3Sc+
8WnNrK9ZNvKBsO502Y/+d3oiL5b7OXWwVnsPcZyvy47IE7wHg6edlc5wzmAjJUTzrOvVtbcC6r3Z
S2Z63du8aMgUSuAYqMckik62n35ogf45AV68EzEDLcZJjWKm7rVmSy/u1eholCVggr2wfzYx4i+H
ctyWSfmZgDJbZSK/qir51jqhRdM0hllI1tYytrKv9SBsgGX1u0VTFwWdz/2RnZZF98DJXg0V1EvH
xsPUIfUex2cCxAa2UPEuGL4brMNh1l3w/X1FGnjvzT35ysy/eymXRCXtl84auD1pDgGZVCSRpe79
+tWcFeFjPihwlPSZ5jEbo89mAZwkOsRIuvUpe81c6I1sSd5Ts7yPMoa6psfQyuEY6bpjLrgUyZ7l
NCWpN9Wjh5jUFjqfNFs6fEtWDsqeKrufwgypOEgXKcKrcGnD1UbyfQjGh6FOozsy56hdJzUbt+KV
1+BSFTEyptJmTcz9ei0j+5OgomwTYIkb02Y7OlBexxqnCH1+vB9PoYC+2OUfMoULlhs4Mkp0YKrV
l0RAQLrIukcL1ghzSOfq9c3Xms49GByFMHBhFaGi6OBMRPAfLspGT1fI1L2hce9omf4sCPGMs64g
joQrm411c9cx0YZTLvi0wo+MXSFS+ZzfXlXbWgFPZZioR9l3s64udke+R6h91glUHTokK8NmFJcX
HRbCHIqQwm5Z9/2HBUXv9qIPLHSiFVC4IbPom5IL4MviLFGvAGNGBxoWh1xQ8scjdzNv6l4JY1zZ
nYHHtSxR+fLWYkDrG/bjDOuTTZGh7deE846kaxnVtJiEohyh4TTAC8CixKSQsoMZlJjeyaxcoNOC
yuFWLxWYZLOuf0wN0/35jcoCJ5ofF98stgjLSbLOapm3cnNxrGqm96j0NUenpY2L2VBwHmN6ewm6
fQhxqNPnN6xLZ5uD48f+YPCv4+IcM6JPzPvAa17G+f/sG2W6Mi1NLVW3hEJw15nTY46lB3odc1FO
ivsUtNaIRXxVhsY1oIbAkLyzBHwzHLMu/h+xERYpPn7xw6ZyvLN73kOkcGBZxT4Z8RaqfmkM3JXZ
haMqcZOFXsiXHnk8LcL+5FTMTaqHZvC/4fGEECfFR0c+ypSBb/JSC1XL0L4CglnBFOOGSxNP82qx
MYmZ9KqZqshoWvepK7WyQDsqsa96prens4UztQcTmWk+4wyGx9y7elq6yF3rhT5bHDwnOxFAQ6+X
PIckJl2ym4N3Qpyga6T9d2qitGVfpHHzsQ6lWJi6LBjgo+T2/JxBZUSXlkGiWGu++dMV45Z+EwSB
NpBrZpb4suHnuAwSLaC3tBMMSL74EWoZvtAXCg9lt+kz42kSHfqmZni0cnvZeonYuJWbcveF2zYA
1vMznKJ2ATnFiu/1bEgWFhtayYq+DGlmbtzpZGsWueGU7CDJAY1iH7gbSPQBkcJRdkM2w1Jmr3Qj
xgdQQcNdNX2r8r5YY52s6NnOHeT5SKXJq9sj7veaeUKJVwev3SAXmKR+wt6lMo7EqhqY7eT5m3Dy
nacTIsz9ZOk3vDufwAl6ZugGfMgqcFdpx4M2QglJ9YmUc+Ma9yTcweMggAg2fCQWk14tdYh2d02I
w9VkGYBK8yak1y06+s5Wy2dvqOY1dxIdiDdbl8qkEWBO74TQnsZoKpd6KyBEM+7UypFFeviJVuk9
yEra3kNAHAQNqqbknbqEjxF0RBTSQmKUGwZ/V5byGkfk09LLJIwLJxcqDQvXd0B2VZVN38HRWGuj
JxxF9j8KvS+2PiqiXJ/gzshyR5Mp41zHJJohKkJTVL3XzLHujMnN1qzpnYauTvjNEc0QRCImbcyc
w5H80aRv9jw50qVChQb5mnvPQ1Gsqhj3fyBbCcyCmzYgUmQ+qc+GbV86NMRkjsPAK1ON8dosNkoM
jjbd+xDB7p07DySIJ3oS2c+mzSym1aQTBUT5oQWEDD6ssFlOa1W5TF3BU0FJshftMOGp4EpaEHPV
r0JBqeJyF+MOpTal99zTGRUtiJDwWbROzSBWPpqIvUQXrNoMQQ9d2dekzB6pS1DD8imQLTWMamZd
rG++tYiok7GAcYCtAZ1saxzCAH20NbCWFxb7YZuuO3ut9TD5nJmuOqeGsSKVl3YbtvuFZtLC1Y3n
KdXXkZ0W21QIaFadddcUZK4zpx3v/GZP1C5av/C1DaksJu9HZtbsH5qFwO93oPnyas8ofwNfzt3U
5B90SN/zblaQmuCuiQhM8QKsEXC3CRrwcPa7dQMDe8pxHE713Zgw4WI+4fRcnz7lAFJ7UrjBFOD7
YT5ozFarKdZoVUXhKYlgKps4lBeK6oFyrc9gsNfGtezNz1RyBTrpSAbOFJZnYSdqq08YwuwCB7lR
W83ecUV5xiJ31SKcs3bOvCqLPCa0BDi0JcTzdGTRGVlx7JGhMtbuZ1rp/bKLO2fT+i5gOi/8TvzV
S9U57ZM/Ma5oHPNkenn31LRxzOWFghcF445KsHtlsrdvG62h02WHjxESXTMZOz7LHu7b5DBJqABG
lqa5wZ08fCPCtlglNS0SQnjfvDk6rVet3FlAAzhpocFic9zHdlSfrLGm2djNBosJkMK9bkffjKmN
PqtIf3DJjnrNxunTHZgorSyLakyhb3j27W5uejVX1xnAJSYhTNSiK6qV0BprmXmAXIntEvfYEorr
xDhBKSa9hhO8e3HHZgtsw5U/7PucYeuaurdjLsVIKiLEltFpdMhR/x6CcXzLu4nkg7JxdmMWufa9
JvbOHJZ4ezCk/7W+Rdhhx0Xqajf+MTShlfUjG/Jg8pmZuNICUqc0Opl6OzFm+2r0To0TBuiBl9LW
QZFOw8Ygl9MrmG1GYb4KrDTdOF3/o6ObsNUm4R8NDaxIJbERJyU44vlLsalpGxCXjyVhxPtqSON9
ZtGgRiKacCVePKfaesaEj6OVG2kQG2Xl+b1XElE12nC3NAmr0dSJMFSlJi8sgNbFVKa78MPQXBPD
GgOIT6uVtMfuIcnc7iECvgnIzWNv389BgoGYdxy3Q8MOo9hwKql1i3p/Jw0ib8va9gW9R9jAXpJ7
+wJuCyY8av1xDkfNfAh4Gf9uTVpj8eCNoJwn/CaLWDXzjyQos23m6FhDwyX5SOF7ZjMql3BSf33o
kynH/U0jI5SKH1yCQKwxGLdFo21vSaBVRup2bHb4rFVEmekGx96yQb/Pz6ScgKfFTYarbgQ/bUBF
IkfjJQ6CZlkK3d8bvT3fkBLAu8okDkCF+KpJRt0ayYxYmAOLxZzjyaERh4ADsLFg8tCztxR36Pgr
N6ZoN9jadNHhQm5DqaEUornpGw4FaoUgd4SGyHwnyp5Gy/Wf0ms539Bqk7gsrFLt62RhWlPE0tvt
q+EPpaCGXBsElyMAYS28xaX5ZhDv6xpx5Bym6cMzW6ZVJHc6IFU4GgjFGzZe96JJEapotV+eZTy+
NDLz7ptf5246e1PmkzrG0bctXPno2/FwlCEJdPZ85iJbiQ6jFWkPyVC9II0ez1Fah0flxEwnxBi+
90xY7sIC3Q4iwHzbhXW1z6DY4TTg944dyNgUW0nPNhVQtACrQeuPjUcUrH9d+9BRQNob6JDoDEcs
azpjU787/nqLUJ281S020jD94i5CLLD2c4RAIP0/08QcX0fYEXox4L910cPU+EWOtxOxsirEQdJI
t1zNHSrPIdoxh6KZZE9gXWSLNTLPPrWoYZXXA/n0z2eZHyNamT81LgiSyvwZfGLmzbavy08VCHuV
Es+0MPgrXSwEB+612Rlvf7mYMEBug8p37i3jgyHGcBxFke5T8Fgit+pTYJqPt2ME5GZ2XdN5ILUi
P0y6bj3FNgK2oDDeOpU3y0SnjAyRAMpmzxmRY85U3i56jrpKrkiQ4HjJiMBzRIR3pp5ZT0NDzJ+E
NIto3aMV1YCbClJzYeOKPhG2QFME8qojyvsK2ukpbdl9OG55waRyZaNun3NbNc8lJWiQFsvJqJg3
W0zo4KhWB8vRkwPhUOCLxjXSZMCfw1g+2qSZllrxHrru+LXUbZ1RS0/ahWpXYe3T6E+GeG+JkgaM
rKOLcssHs3PdlaF7+YX+J94AYmmXfj1/Gu6EL1L3wXlT7S4QR/VHfKQangdyivEoB9eqdy5VR1ZX
UfdXyID2jpIdcVbcF6/p8NMLppWEVTLgvXj0Pdd6tKVDwWJF34Bf6YtIowT2m/LBMbDfSwnzSTYH
SK/aKWPNnEOnmOlHJtAbaWQHr/AQ1ELUeIAVqp99jNNs/CdxBzar89ZEDz3Q7qAiMUpVAGj/6DMR
7IYKs1Jh41XsfLKbbPzc1KNw8HTlj99wlLC1DapN7sCC6yq1Mscq/egTqLYgr4yjMDISZYbyFasf
AMgIxqBvIc+PaMk+gvggAkBLo09mB5txCO6rprCfS9S1iwba1rmP28usTl3FXV9AecKur/KcRM0U
fs3tsujNODx446Qfek0fGNcQEwisn5Omk+41XGp4j0CyO/EDvSriJSsrPFhBQm6jA3GwGkkkTISk
+ujVPpfsofHfp/cNzZZ7MSKmCZ502mQgke1qMZV9uVOWqjZZAfHWymTOQom6DKT0hlmhtZ1ix1lZ
PsFMGMiOrUFxEwUGyzzmwciJIEV3EBVTcyAIloZAD+gvyLrTgLIRhCpSmTDKaM5Ll1xWFnXEi9qD
wNhjiXgBN/sYE8i9TYgBQViUA9HQDx3rxaZpeh2e53QSet5zGaLbDBmWrtAwczH1kAD6YQKh4qpF
WRHEW5NIvBpM/Fs2brNIq84qBinvIMEFQQypoWm3Abp2sIrXCrwEvJV+2QPROKDhcrcx91Ey5ggt
QatO+mWI34M7aghNtD84UEoBhifxMmWEJZOKMBwzpScCcZUWTkCSbaG2Jgmk+VCxqU0dSqHOe26d
dOV43nx38t61Kp1mlBbNsrZeTaV1rYTrb0zbte7cwtyorFbbJtHfMlO+sI9I2boWzmJyEAi6JqRe
waWBMwWAbBdvU07GLPKNYziQ6DKi1meY5iDo1PesbTl1GfKiTAu/p9yhrBpdlGOwre/qdGNzUq6i
tjE2eZKjjwnfmIOFdyzqeJQwXEKefmxT7Vs4r39jLc4diziN1fI0xvYxGBno64E+LUWnvwi6VQvU
6bP2S8WQFg8oj4cX3g5TQdQ6OckXI+xO0pXkWWUjtAX7nqqGCYzklw4QP2ZzDJ0iBIO4euQaz8HS
D2S8S1hyM5w3KtV+5hrcQsMqgYD0SbPKwQAMDUpQESbklnT+/dCFbwUbdcTREA0wMzwPRQ53fiIw
MJ5+DkaqiKvkf8vdaQ3Pwlsi2j3qJlayGfFBfFiwC/UeT+G0zlVP2c7YaaHLgRFeqeaOzEJ6UbV3
yX0eTIyNjl5eSyGObHhzrprqs6JdrxKLrhpKpMLWsFLzY5YVOCRbp2o3GQ7y1vKrzL1TY/SfXo+J
tK7tby6FW+xYe45os/FkvDUGgfxbjS+AsIgMjfuTlnXlLmwIr+zmaWWTGvRrUQRXNIIbi7SNqMN9
ALY8oNqvn40md1Zwm3PiX9l22UZxcBwn2HSWTpwq4xG4MWhhBQOKWsR0OYt0SUFPtMT8S5tyeBmE
RpGcGJKPoMqJnSOEnMzNSortlBU4ZvJoI5LmswGRtfD9a2oPzWEIZbFkjHOQeUYCRM/ASLP3XQyt
u5tOaYrEvzLG+4Kx68aN65fRNO9vbySe4MwQz3B3YeOiH73MSJfSIuSRNFCWibswwdxPS5Yc8Lq7
qJhPWXMqSJRoAtKyu2DGT5bYs++JKXoxgEHciQ7cOS5SQhRH/TES41vNSbxsZt+KihAyOjTEkBjG
b2XL3miOUbFiido/uIy53r/ZEYKX7COy6AJ2McQtNWFUtvVdrHUvJIi92CP3y/DoAMAGBF7A5RrJ
aWMlnu++X5kE0BeeNdtTCOhbz/ZNGX3UCsrYaKxlj11Dau5LS0bZtmBRQzzPKKREsBG0wSWa2ndZ
0dQizS9Z4hJ+yyyFSSw1zvaoP9saMlQKKTo+efINsaO9Ih7Qqtpdxu7grsxpCOUmvSsPhJtjWQig
HZrq8ByBtkU0b6N5OrzVvOqjxknij9Z3EuchptS3z8+xDJTZYbl2Bc6zmr81LkoaUgr8F3OX20WW
V+WFGQocjyklWYL34wb6LsvQNVvpeE8v1rv69I4aO/xRSGoIt/OfClg5RJdTg8hcR+xH0OuX3/7z
H//9nx/Df/k/8nOONybP6n/8N68/8mKsAOw1f3r5j6c85b/bv/mfn/njv/jHMfyoSH/62fzlT21+
5A/f0x/1n39ofjf/85v5v//+7pbfm+9/eLHKGmKVLu2Parz+qNukub0L/o75J/+v3/ztx+23ID34
8fcvH3mbNfNv88M8+/L7t3aff/9iSvP2Qf36nObf//s35z/g71+es7D58fnbHvDjZ57+2z/88b1u
/v7F+Juaa13XNR2JV0S54stv/Y/5O5rzN1vowtXpN5jCFkRofPktA3ge/P2Lrf/NQSSmdEMatk5U
Dm+kztv5W9L9m2uYiq2Toez5Hia+/P9P4A9H8p9H9resTc95mDU1b0d9+a34dcDnv9CSloUjUlmO
wXtzpGnrfP/j+5W/af7p/9A7Bl92AVsqafOfViDY0Q3NRYp4ZdLwhE1xMB8BFfjH2wP5wMW2qKz0
gVFMz+Y06NmP5tYLitl34U3t5l8+0N/f7r++PdOy/+392Y4j+NiUMkwhBB/Ev76/OLadJPNyCOc4
KnZ2x2g4FfpDr4Q4j4UNNFXU3ub28vaQm4JeQaZ9LXsDzmtYaefKcDTw/6G1LErWEoIZxLM59xHB
ShfcdHBCRHo8fWPVuqCW35AsWx04bulTRWjrHL6V7ZpOnXxr+PB7wkRzu7buWbRwjaPXg9wwV0sk
boCUtPpNS4Y1k46IzUlWw7ZO5Htu+c0JWhGCEu3B9OnRsatDBT3H8flSizb11KQvpqudbcj5dwkc
VhveILloQ2vTZauKeNwVdDryCdy4E7dkTwdBfCpDFFyoZ7/FkR2+s51Fu4jIaq963jdQtBdaNeFj
6rCxR229D20Q9glcnJcUJSzGi14hpCUeWZQQE7g7hwc4wekTIejMfVqhG7//bRWWW2X1yH2ipP12
q/5t+yu9ev9ettUICc52LyxFjBY6yPBlqL1rEvpPWbU/pG38BALSPoOR9wjranYBOIt14RhnX9Fk
usXMBSVeuZRuxxNx8h2VB8pm1HBCm7Vkebib7ArGcO9fc7A3HAT/GrjNuDUCM8ANYT8lTjddSkkK
bIZn9mDiNFnnWH43NbBbVPDBpg304dyk2nAeEF8tSWg5gTEkjrAIjSeIC8k9Ecka+0VexgxaT9wJ
3JPZ2eazHZXeya60X69a6lZiZ1J4ff59NBZsrcccPKs/tNoGIoIymDk0IblvsZntpjhe2s40PeOl
wHIps3KZY1aJnQnUuF+fbg8ZWGp0bOFxqH12GgUrCTfznJYujP+jjfiK1l0/fkV8gB8ZpOHiV0vQ
UE9y6OtLPvdk6Nhzk4gQPkyDc5ReUp/gZWGkCjULbSNJxwbNLfR+5OapOMU6xTTu0yjSHZMb52vE
XmpVecmyHl31CNj/ETIBMO37cBQVEQEEeXF4pnutF1sN2UtaFozatDtisngyW2PnUOzOaGmKdszO
9pRkTy1VzLZSd5m57kv7kslo/Bh5okX99KaNwKs7dsJp3ejXSrKUhNLqVhRu4C3CAZROpPR6PcSh
uhTdykbkcglloy52GiXEamRHv9SaM9VBfCQNPgAdAjfb8M2rNUz1/nbsEj/6tMPnSU9JtJoPZsYX
IjfOdm5bM6gv1F4AdKgbSbzW/OBmg3bXKjxiwki1PaFPE6kk9QgcVhHoxs7ie4Qfu++q8kkfon3k
EOUVaLr+PDTcpR0tir7neXn2kzR4/18Ww39fC5U73zKEYQkB+fxPazU93NEeVY942PC6w8h26+AH
JiuPUAjpT7EKo5Nnmtaz3121SmgvpQMTI8zLjYEccXJPpXSdky/d/k6mGRAQckpQiEzJx6j8xxj9
87OTgCJAs7/zBgfscN4PR9R5d3/9h9Ap+fOqbiPkNyxdJ3qQm5n606puJCac46ogyKbSJ1iOUbi/
PZR9/fuzf37N6ph2dIWA0xjABblrLEw+bWs9VJmsLuCj5boiyGUBjoxtHpv5lU3h+QDWt77voux8
a4gI8YkBoYLdT3eEhu1E1eHV29tLG0HkvagC4k56I9+Vwucc5gjsfQR+W/AIxonJVM6MrXBOYHeN
QxEMD8qp/UPahASLo1UEeOi8dQwuttGt9RPMiYzM85YUl8F1iEuH6ixCvFqo9oVIHKZ4A7agAL9T
mtjPc7XwFU8iczEzhKyNZHjdN4xxigojelq41UEO/qL3TXHfjcbXaerpKBIFv+2APBya4UTwD9kr
fuNsNFd+H7ipXH2PzI1wF2JHuIpSzXllWktiFH142afvdGHHvU1sX1rR4qPNNO5vD75XMDH2zOEC
010/ILBr13mlklUt2vSJTuRDP6iNZqLh3bZxbnFsqgLvHFt90E60x6NmfIg0LaGEsuuNpgEOu13N
DtLVAFYZxSPxDJs0YFifTZJ1nnXtmdDqEH1M685kefO5GybkVlbhMqGe12A9r9E0gpeptXqtSV27
4LICKUDC4NfSHr8Jbl9bs034WKIgHO8RA1fH20PfE6oLkAeFGcMzlOgBM93co/dhtOW4J6XoQ+T9
hOMjiroFw5h2ze5ooaakEkuUOzZnUYoxwxl2qTUmwVKqYjikVkkwnaT94Y7qGGKOWANpZYoetfHW
TdD154os1nTuH+hCq68mhl+vH9pTmmPX/OsLSlj/dj3Z84bQsqRSriFs+cdd0sRZ2Sodf3qNDXBf
FEipZKstrdINHlFX8OBe0GqupIZeatVxe9ybcZk/lFoV38Ppqk+RT9y17EDasBCTOS2hWXUgGZYM
gbIHwzL2U2s8O8PkXOnlvMSdO34rct2hwqrzQ6Kjmge4cc11b2024WpMJINYQ9L7NAzAODm5QXCl
xv1f/+HmvFD8YftqMzkWtNrYQluWruYl81+2r56WxeR2MfCIo4aOdJ3NfenKSVJ8tT/cPsue3GLs
T/nU7vV8IPlIJyjB8Iw9Pbr8dYyybO9P+bfOiYZzmenmtfVhJ6Woq5lSFhtL5uoYhK46trb586/f
u/rzQVPSMVkFpZJSN13Dcf743sPBMHUi04DCo1s95wHAQyn6Y5U04RlXXjh3+ifyJbiTQdHI4q8h
U1NIlI59zFIP6bfhEu/seBcx9d6lcBQq2NYWeM74WqslG9+qHnKvA5RmjdqvZ7lEF56G1Y4m57hH
E5nTLwzbcZ9IJLOxFuLCG2AqoOcUr7Jna2pq3fnX1oFACoQtksvILN67PB0X7FAZMwAVWwSqUcdo
fhjNSM0jEnWftc3m9ur2dc/GSGOh/lloc5S5cqJoFxKW89oSEICCvtjP3pkWpWmHAXPe3qfNgwNm
4WSEkTxPWRYDNiUO3M1cHQOWZ2PWKAAWjTork9W8wfgqSBzwxic7NZZNn4q5gaBvGmiSf33kDDkf
mj+cdhZqLCWp3mjuSQy+fzx0U2jHba+PdHmRpGzSFmG70MatCA1kO54uNqWV4420IuMsIgvhpSrr
Rdnp/hHNlUt3GcpLQITks1/AEQICZa6C2jvHYvSx/QrSvhoUTwaS4bsejPkugvmzZYwxZ21BpuvD
TFxvzwzkBUxol02rQQaCjfFMB5kGTEx6q4pA7zseFPj5Rmvq4WPdorlcVs63hApCVUZ1uT3omu2C
EsZIE9RpeJRd6156bfxIs8T8WlEL6DqtkiA03owCNLooCsKyczv6OoTfqzYkJ7WMeiAMBo10UrJe
wLJpC2E0BNwmzBom6gAc8FP7QmeO0gckw0FXyXsXOSmtSz3lvIfPIo2XSpn71rSt16Svp6XOqX4M
SVPKdKwNdGNz4nasDmo1rq2+yUmz9IL70PEU04ZhLpMcgpBgjPcrzuYGK0Kr1UeYAyzs3nZqMOI6
LTt7h4lKVZhyR4KDeWjSZMST2qaXSQD7xRKEBR53K8SElo6L4xh3SCfVKtMSNh9Bt9KMfZm1+MvC
iqmn0pjm5i3NWMAwqywM03M/P9MoUqhZ/eRYyo4hj+P42zxi8l/2MoagRONN2lp8DtqUhJXMwfVX
ZcWDXhs8Qw4pSgx5qQsjQWdeBRydWiE56eR8vjTK3Y12qF1JvI8Wv4aLYUqMZiOMp0ggjXQ8H8Gz
U+KBTDx3bWqWtmSKttc8Jc+OhUi25+JcTozQ/pcrQ7f/vKrZjrSl4RDWwViM7d2fLg3dGOxag/S3
kOQBhPDJ0A2N0aWeH5hVjPC96clFZhpdRO1GF9KC4oNvGKfbT9y+BBLIQUXGIJdMIzCHAnFSNkQt
vUwjOzvcEHbEOX3cXo2Gd6BDiIqq9YoNAm7xUMrHFntAM4qzqL7eVsPKZSs0ujmjyZNVnYopO7LW
RXvlVdEejcXvz24vSfYOF5Uu5VrqTvUUckNQGdJdHGeh1nZ7BdXiRYtR6qYhcSlRPExbMcQ4ExpN
vbim+ox6Vf2EVICzHPBJ5CLNHZS1rpPYfolk+JB1rbPiZ2osH8QMYUdCdtyeqz4wd0SMfdfI+Tpz
HrIEstauCA0Nd1k5NVQwIPjHqaUbzMVz8Tlh5DxGdw2oE1QMLs1w0tIKinKQ8ao8a+jbLxGN/xC4
41PW2dqeb8Z3o4eah6PkoWgPdzQjxGscl0+ZGf0M2/DsV673kdUQWtnM/Lqz+iTBpHXsXZka0WUm
+1lLyBFjx1e8Mb7CXpK1+8BgEn2bfU9T0Kw01yYx0cLMCv9rfC/A+OVc3V8jx0Ct0oF7iiv/yaxY
oGVbINSOLbkzmQmv0ELGSwFEFaik+2Y5cX/ux+ak9QyumYkcNIPamfI+5VQkZFi399M4GY+Brn7o
nbxQui7o+oTX2LaTTehKczGwfWEYropdU8DZKjWLplFJbGVLSNZEROJrr+atfOeWi66zGnT9UXqK
Ai9b6IOfXmn5RAs/H4r7LrHzI5l7yNs01T6bBco+tLURTdngwmZj2PU1I6xe6vGz7UYkU6WEXrXz
S8f70ZgGlgLTQN9sDwBkGtv4/YGoMH1XIGHUkSieSQrSKZ2hr99ejvPXPKDtqyk1SYzUoLB3FREo
YEo25HIMS0+z5KHDWnPww4tOvAq4Ylk9+C6+W2cM61/PMrL+FkYQd6vbd9X8I5WdZeumZZViiH2M
PSmBOxK90umCQegojK3mjuG+A4CwrvVUXkLNJm4EAcZrlTI8NaPCepkM9+xoZCFg/dQ3sm29o9eR
Q8A4QkWYdUVbvNsKyg08lBYXY2QfAq6hZZMO+Tvl952hCLD0kyZfuuCD9pQXKG0DR3vJCu8SDdWn
hyq6xUD95Gsw2Grp7M2+r/apT9U0gvPH/atd26Lc2FXiAFHGO2jkjBd6JAZNV6knJljRk42580rA
T3VN+Ky3A24BsPq89JicXOECSSxMCihi4oN7ma5zFOXj7SGqkhc6M8Xx9sql47RGnmQtw7J8bDFf
3Ot+OmDLAR9NZ75/iAIN7dD8MJYZ9JrCbO/dQqptENbTBmpD+dSRLAc5ZJEVqU+yrCgAX9yeIucn
dYTiEOpOscvhpEXC2Y+sN896ReJf2TH+q5r+J2XXgAKU4SSyO33fpEjaiiEbSzoRFo+Q9ywofYo7
JpafvKi1h0Do+jovUcXSWXGOtwdveBiiMiEIIfmOj5JckQj+UdSeIWL6b16KcVTgI/TCYaspUy7T
ojceJjsxHtppmB7wajHFWjOz6VZdGWRPsrTzA2k3yMM7hoJo79cdGX6Pcu6q2j281KKVxT5P3PDg
Bth3/h9l57UbObJt2y8iwCAjaF6V3inlTb0Q5UTvPb/+DFIN7L1VF124aCCRLHU3VJlkxIq15hyz
Soz50GERhVb44zNW2ZoFpuXgxmnyGfqp2kRS77ZmYX+Uk/0dvB43SosKMGtm6eLgs2HzSAL5wKek
Bc/jeFeaQrsTk4bw1IfmGkfviFjdiB4X9tdri07jOMRokvTEZfAJr2sm9WSz7V8igVwbxUxszQcE
oSXsLL2gtLMxe2HqAILAN+c63gMOCMevX9jOcKe05jHyrX6TDQrdqFHtu0R/LML2p+5G+6hx6r1r
Iog1yQ7BUISpEKFZe1Ob3wHwbIhmmvCokvYiyCZ1p0M6Zt/NKey3hESi/yMxBS6kHRVktpsTtf3w
XY0kq6NGI8dEmXTrJ0/iDKyINTcmTL1EISUt63SJdGXo8t9JRDwd2okM+nX56i5Sjzq4Ip79ricc
j7XYP3WMSkBqiY+EfjlvtIehSp5NIrl3nmvfA+cYUOhqdx1Wza0o818N2pKjrmRLZocJaLi1/W2D
idmVpUt/zqWlapZQwS/mRKYZfv5wQ6MSz6zWinUhPDoeDzSe2SJr5AeC8/XG03qxKnKzuE1Y4286
l0AQS5fPukth7BIwv+11SzCy3MTCM/Z+XlpoVxPaDMNpkN33tKRItGz1yiwRoI+QgDKa3zyDP1S3
b+W1N617mBpbOYBz6OnP3+ChBdVBoA3bRbGCFr5xZUYEnw9Ybogpo6H5gHNxvGPQTOfWL6NLniHK
HEf7JdRoYKAsuEGXCsVdocBKoa7QVOrO+SlKdBokpkJTntUbESSnoqIDUhdzzkOvIL4D24KTfmos
75GYBibAE/vj+Nuqh1NcdVtPOeEOsOUHrlcodmV1JjQGDidHwRsEPuA7XTI4XMYLARarrjFf+gZl
tC7bez54tjZBeGGMAVL3etKHoNWXSPiBvJKLhFsIEWQxrMui3oVD064klvC12ROWRnrxt4bsCOQ+
EwcRD38BMKrQi05j9twbwXhMLNhGrTJAQkoCThgwrXqBh7JlhLBCgPTNbWAQWlitEv0hc6JwlUTW
96Z1ShoiAdBP+4BMGBDT3rKwZs4gLKwfTjOE92b+OyyngtApzgslalvEGvDyPUeEq6xqmqNWB1QQ
uvZ7iIqn3M++Z4O+Ltr4o3LNaT95dw4MVp6wbJ/4Rn6ku3agg/QGv06uIgv4JoUB6wXNeYwse0C+
t7jpkc27NxhM+Ncb5DRd94PTE1osnsVWteOO1souKvHlg7LwZyOkuW2SLuXMOQD7tTXaIDUYtjx7
czAYr+PZeZ2psYdfBzYkbbW9jzSNrxRSLcfZVV2k5B07WxMLUefFHz2ChRskH+BThvAApTtc1ZQO
K7sFgDHSU86xyFEBcZe1Y78xDIDh/MobazQvjh0ka6lPhM/hqsprCJcVR2gHY3ZC1hH7LSjJDPud
7bwF6BpXkWEfceVeDZ88WRgw3Xbo+h2xPOM2tTDnT7VXAlcg2leB2+89/SjL4hu6/Cy1jI0wSpZ7
45Go7Q/cCO0+mYq3Qp8rPQG9PIn0k6/PtUtRoVlvARVaM9el9p6NdALOh404NOmRJf2RYKsSnEQH
k7xBHMDRp/VSIjQZ1Nn2DqktsGSb2rpF5ckJkNFWAJSCetfWPyJtS/8QkDWfZj5Ja2+2yXoYJO2M
fHx1IoRQJOdtZV74e6M0qo0Xv9US3m08sV6Tei4z0e9yu1CbuCd51HRrC7a+gdYLZHVRWyvNJGAh
TKbqhLgZdKr2mFQkIUwVgOshGtubPAYLUcJoXcsAsFRdlB+eXbq7liMSimPn11DCYCbd4AA4fjtG
Am0efFhgIB8xMQgZYS4h0RV6Vg2HFkhEC9zal84LxBf2oYDBUhyUGvGYTUNrJHm0vclCmkiOEI64
77kCAheHfbnCq0XWClLZtKYNWCSSBA+ll6vWpWgz6hfkI9ar6sji6XFa+GPs7xJALjRL8/u27KGO
OkhzrJI6LPw9DUV2M1QCrA38WOrcHpBk8dHk0TWqa8IX2+2I2mGbuMZL1joYXj1Ihhk6WlYJYxv3
HmtKahJQoLXjusI57/bukdpt2EW5/wNQ2oXewn3gjXexI++oIZ7sZj409+pZsQa2jZmurNo/9tk0
sKD4r17mfhdTAvrafBN+tBGav+8c7xXi0Ez/t5+13P+Zm2w8glk8jyQWPqGsnypzLLIWCY0smw10
oxY3DXy/sgZo4XrHzFKPKFyZ2wwYSlvsSsJnGcSSzlf6YOXmoyE0/RxArqUv4sV0J3LO+7DiUc1j
vq2b+9ZudlH/UYfF0ZLteGG9Vw9WQzc81QFhGXP4aKnaQ24qOEvhq27OAQ0RA6hil3bACew6ulSh
d+pprYhmR6mGcdNf13naE7Q43qD9ZLiRim8BA2LY1cR26Fg/OrA8Ag4bBHO8Q7KE3BeWjK708Df1
pcISkF8NCmGEsfGpkR+2TXXatnV5B4jCWI+OOFVpxc2mxh+z276N22FvyaBdjVopWI87gmw5CvLj
kRiNCefDngULclHwWk6OXGm17a6jXG3xIYNgyQMQEZInIEvtHds1FRc7jzFw+CzWpWW8VHXybg8A
HfshI5oGR7MZ1e8peUAYmppiDReLb8tc+biO0CC2LBfITYkRZaNOq7XpmftiIHzIj/CSU/C/27LT
joxy6CWO9AZSAWhKeOQ/OisKXX+FZ4M9AZqJMdYg6XN6TODxP7omftAjItoxV3clemLWaHMFsBue
c5KN2yEBkmpAifBJFebouS4z4M8huZzjbNPrew4eRBZusRIx/vTYvhDR7ktBo3+YsRAZE5Plcwla
1llYugQdK/1jyv1vPLJkqynETGEFv5sJPTlS8yDHtHcMGOyt3HshUQWVwYofZwRIZuZJhL9NBSMK
U5/lVEe3pWT1vcnc0VHdtAW0EAY9wbE3y1fFGOAGDCUED6Cwm3ZyV4U30kbBrUoYws85LurG5hiG
Mf4x1BCeoQ85GXr3u0K9CuLe2YxMjDv4Tj6MnJUs1Zs7UdbY+vA6eZoJicIOD0UcrZIq1R8V3cTO
Efkq8px0paFmCs2sAJ5sECsHrXfDiBvEPWd0vy+wktmaWNsR3Xb+E9M1jE270Wk71yFUNhAKFSb4
ycZt5N359DrpmkIuG4GoIoQCkaHlPyE1rPyae1QkxEjoEW58mr37qVYWp1rqniBuPloQv+RMaDvk
HnPwwlNTZP6VJRiolPVtnombNAo3o05KURknzWOjEwBAXgiOpPkyn1+8kiUsO+ShHtyn6HOeBqsp
6G1Y13/vmNmIfP6nlWy5tm4YuOGkI4X7xwRDqzoihX075ImWKOY6lKkxGliYAH12HOc5HuE38UOb
bhRouE1RN7M7OiMtwEGhIxlYwugIjxUo0Itmz/ld4hYQ54xK6PLHpG7ETauhvPAI19oStl0fK5O/
uOH65vNyia4TNITv02p2z14Si1OoDU9Frrm3AU7zm9wl9UAZE6aW1gJZCT5b8Gzc5EU5oZAx1gno
F8zNADMavYB1BZvlcXTa+3zCPkfoYHQgPNq6i9l8nDYlZaLCEJMMaX1/i8xD3wyztoEonHfcvtxQ
UUEkSYVZ9DA0EaD6uDL2hdLeiWQZbtu2eIfth+1U9m920eUX5rP/vKCCvYSNae3//RuSX78hhQ+V
74dhtWDs7nyVSAFL1gpU/4zdKZMDDyF0PWrOeaq66tCGKK+nXjKfLRJnXeXOQdc5ygJQ6gha8gIG
N1S1iCPit8BU75aa46W96t0KY/kaccaKWn94lt44XC0inGhEg+4wwG2RvWlkjYuGvs42TBofVRdX
u76wrK0GxyoC6/ijFUwEiCZLD8iB7g3DJwjLNDKYOdY7tqqr6pyAYFw/PP77R2L+Mf9AlGa6SBCU
7eAs0b8oEQbdgrRY+pyVkmaf07J7z3rA80Wvn6fJM3dhg30QFzykNxGvIYCbJ53Vc92WJCWNqPzP
eluWW1NXe0IrnENPS/AUq8Q88IC491ofc7pRffYTtcqOJLxiheCkPCcJeeZRLgmzUNUljIdu43W1
hWvLoctRmfrZyJDOqMY7zdF8B9uHI5aLWNzEhWYeccU753//JBDcfXl+laWb7GuKtodk9u98+Si6
zlWkGGb5CtGKZjanMpq6pzINig1SrG7b57G6bav83YnxRTZpTRPfMdsdY+O7Iex92EnI0bLOdvfL
pcMwEPo7HkKXpjgLTlYcijJvOIf7F8NnfDY0QnuxCIwG2aLll+WSkf0WPAjqWZqAfR7mq4yEy7Xn
yQ7wJU0DtqaUbdGqgi3smP8I+nw9+J42Oveb7W3tUpJpZqXyAZi9vGWoZj7LEt5M1WyRN9LoFePv
Vlh44KU9lrvKtCGwW6Sctn5wHkecBHrjyVtH2y36o6bSfpmtN+6XKVM5AgEaepeTUef9xpWuVRwa
i/CAc847LS+ZNkzbDoEWPvd22DrkQ27jIAep5mwML3hMU38Gt9G/tmrxqyis+xyWJ3bz5H3gNH+T
t3DipoDj2IAg+dCyp9LMDbNTqsPizEw3fUgRI5dALx4mcVyUEQXr6KYBwr9eRBNRRPoU7BodCkBA
0xOK3wrJV0DzZV6eR7/1z/T405u+D3ATjEhFEntI7tOEwlfiCSAIhW5XaJt3ixJktOvuqYXhBPOl
vupdu/cR6O4TS5gbu9E74mzJNcXGitgMJfHO1Vlyl0sxTJu40MVVz0dcG5W1FWaPZ9casXVq/v3Q
oN6P9M3n0pwG+Bo+f0cbDDYisq64I9cYuEWr9PcxoNfq99Bh9FQ4N2ne/4oZ0FwQ/3jnzxGShXZN
+pflhTX4pxfAx9JMt2FrTLtbgfQI2ZxDZzzz7M086LvrWu/NxFanq6h60f3gCiTKf1exBumRcK+m
uFZlkz+FZKefaMPCJKzrn5pS/Vvol/eELFmPbVZ/EwEyahWk5OMtN9dy3dXOlbUY3M6y9Thq0MBj
cBOKQj6kBdoRq8rtObVsHdP5OoXzy/KO+R7c34mWTu1q9tZx7PLgxpyqR+IFNKvOX9UQk3tc+eNF
dbm/TXDAr4oqNDboZ/T9MtPQ8BgQMka+WBlXr8rfm7rm/44m+2iU3r07FvpV0+z4WuXswi2p1MNi
8mtnG+gYo30g1lmu8qEmOpulnv5C2JNhOIvLRpVxO+XYZ3Sfs6hsmngfEm2y48R8KCEnprGMt7mb
63ef3wyicbKT5+NH5EsbDmhF3dv4Lr2t3sQIXhZ3gaFh6gnDl9EuH7R8RnY4ev+SAfriWZotvALt
6KnyMvs+jHmcstHjZDZfWmiT7ru4hV0dcnTkwEMybh5pxyaOxbmOTDoMmYi2ejiy3CoskqIZWJ61
ZzzO3WRzZs9oikSrf19Z/9x2LSxzCEtsoGuW0t0vg0TfD3DaBAHZC50YHjRWT6m1zu1EDbVGjvQj
UqZ+sETu0pZiImagOt0IDIc4Z9GAxbWHqLCU+YOEoyfpz/5SjNJvRJXe5kNaXtAGMFxS9YNnYt6A
61u8K906hLXe3se92i+yI7J+sj0G8HKVhNY3wkQDQil1AvFswl27iWNTcrTmOToUdBIKI5FsFskI
Ya0oITwR/+1D+UMCyIci0CMI6hDbtr8KfWpi9zyjog9ChhAmzMau54ij+hROtAGpm5eCcfCC7iBc
FE4UA/GqdpkrCksF90lNdGrUyMdKJzopScJ7aXVHlenm8/JzPsN9T7Ylk2RnZ8VdfB7ZjW1V460r
/Us442jFLtZQciDMoHFa25V2267jpsZo7JnBXQWu8wIHclPOrNxFVBR61p2K9PTFxIi+jkzztkmB
oFiDSE9GQd5QrTvx4d9vHvP/sSvjrWOUjXWbKuXrFFrgozKI+8GmYhs6KFhCHMaWmRiC2vAh0bHR
Wz56BHeQt+koSDMNW0S2fTLcFWFBajwJAy4mtJPJ/+cZqSKeYmU6hxL0X4Ww8Np14mNwImsPYRMI
W1S7WzZifyuzIiJht7VuZUlt1pLLcfQBBezz5qY30/qZiHjzWeMkQYmwScDIbBGDdI9JPKAYaxke
0jL7i1zFwGLwP0cMShTbMQ3G8dw1uAa+qMO6TEUxRDLsVLO+K2+G/OzNxF7mN3zBvJhSrae21F47
p/ilOx7qXdOhiSZo+X+Kqcid8uDyKVxmG7eFEMaEmF6TpZqLb4aXoC+8Q2+l5AOSFPsXUYH8Uy3q
CkReqNskthq1eAT+S+TVa32gFTXnc4yJ30cJR45cgXLT6dsG6QpwXR1LT0iMSBx73n0GlZdYANAS
MkyQvoY1RnzdDvdMVJutTQj8ZazLp0Upx7mVdLys14+Jr/Tj8s7I5LgLXOJcD4sEGqbGeHWt5EHW
I63piuF/b2fkjNJQc/yU0rK6C2q3eBnpCUaLDE2jo6RPJaldXT+qfeimH0Y9kRI+vI24LTbctPXJ
Npv6pM/vjCbut395AP5cKNABAuY3lDBYt76unp3sQ2s0iF+icPbjYwge7mhK/TXW/HoPbcJa51Xq
3S/vfNdU2yiFuCqSETxxr15MtqBbm2Mp9oL+wxH9e9YM3m2KkZ2YHrxZQFALaCuJekw0fSvx2z1Z
ZkVg+YjeDA5HTXOq2i5Ii7KGnF+Y0H+MwOJBctvqTlhpdcFIuO2ZMrroEcz4b5X5n3c9mjpXl5aD
8IGQ0/kT+u+7xi9s4OpdTNVLGyCPsZ12zA1Awwt8qygwJnLztkOrzAsNcXkRZPntgEojYhoi9zyG
Efl5yG66wJaXJmcJAIjX7lQYz5z3/1aMLFISbfRe/v07NOR8dvgfmZktBDJp05B8h8r4KvhGQ9b7
rLAID1KnRaQk4/OyKlsvldcnrx1zo3bAcdakwS4dXPpfoURdklnQ5ghxg7ExE0iiR4rWm0UxkmhJ
ckcRRhRQrTKCMEKLwWzYPJDMAYljZgFjEkRpAHF9LQJprXQR1fejjbswNrOLFe3NMs2Q8XrWjk+J
9k/ThQd2CkJtZ3mwSdvibgBUOK/3Y51iOS6r3TDpV6MqrYuBdusyGJ2/d9PGO2OHri+2YCnKUVyq
YbROngjTpwoclUfNGZn+AGGwszZZNBHZB0nykpXpuQ+FeZtmVnzf+t62qzX11Mwvbgy0J4xwI1U/
aFDX97WVjLPDmwD2nM2HobuxXbZIFUjm39At18kYslbrwQMqymSXKmOcx3FTpHePw/yi5vkJIQP5
aurtaR8YPWLZ+SUzPJJYBnlxUk8himRXAOuobTPNy1e9GXRXDBS76ldHDMwZ7D1gN9uk+oJq5eVa
fGFBMzZFn+VPaZ9Db2pxzTjsnFFPNx4iyFnz8H971NmfL0WSanttTM8MfPN1U8rqrij6emfLkDmj
p+sog8biOo0mdk5i0w5BN+1lKZNrGPkvjZu1Z6pYRe+nzuLobYxzYx0SxU1iPVgyqLnr0g+ydxJt
k72BIWCr3DZ7p0H6EDrTlRkI/niJOiaunN+LdC8fSQGrOk6eoir3UzvSyMT8vuBt8sh9nGbcieMZ
1kubeBV8sxGQ/Xbx4DSwWHaJA900MISxX6qvoJTM7GR0T/BKcOrJgxi6Mt4Utg16xErUq9Y1Lzpu
GBKB7HKzuDUoANBdwcEERqH5yaaalHnrQ+s7hRWpe66ZH0SYHfXEwdlhOOushMk+q7H/kWTTxSdl
yXfkg3Kt7rYpJKP9cHhjVJ6cmzqhEW2JpzxxsHNHQBLcoCV3EIXbCocpQIP58EtEkHmA0xKuOKI3
B6maH3FX59d8zlvEr5TRka7j/XKDtBlD3ARQrWizbTg3yjQ/7O9N5rO9299neV0QlS3zH0OGKKI2
x+hJa5GBINz61pVm8Ngi2L34KFUUn8amrh3b3ITOHJSqdxUnKr88EjiILIQrhHKccvRB0YlJxEnN
ApHJrWGTBb48sqYzzApcdifwFTm98n9fvaw/ekS2rptzg4gcGMd1v+7akUPvIZU9WDaGpMDsQudt
CBjuDkK9O0J8M+Hc7XsGYQ911uUPUQHlPx+au6qL8odcGsyz0rDemzIDH5OlZ6fWrZ3ibpg1JfED
Ri1rDVtAbjxX10Cq4Whf7ok+Bg8RCbgAjATOjGfyY8JEMFJu9DiU3neFSGlgSvlAQn19trMAyhjw
oL6vxTEwrPoBdNZT7SdQ4rK94db2u+Uw1PHaurqmXYMXUBYPAwShXZhO9OoXsXnNocSPdfVIaCVj
etxR60/dXDNZP2lMxeflxU4Y4Qx1xVcnDG2/1CALFSgcsjctanvGq2kArARq1jjftFM8/K00EH/U
xnwxjqmzLdJthK3y5WAVDgivpFWkK5V6zobemXyOCQUcxv5nVxHQh2G1ojVs/rT74VuvB+E2CQVq
KLszmcOhG/RI0CiUfxPbVK5jVJp7ZeP0MMLmL/J+9Ufr1YbGaAm6bhiflP11DyfHdSoydMU096kZ
er7ipV3mT6I4LpcSR/iub/FE1WEoztJ2f6laNlu9K8bT8tIE86Qgs59JSeFMW4TlaYpLsePoV1/J
7F6BTNMIlq+r6K7vII4MEhUQ+eCXSPoYy4HFLVeOBt8SZWaDQcKor+wA7q1tJuK+98WB1QpUCwwA
PehJH+vlFed7S9VlMWvuSbyqhhEopui7VTV/jDyjsOqSTCDx47K35HNIFX/RiQA+aJqx+fdn0fij
GrR1JSSGTfTq/PO1GsyYHKQ9EfKrT3NT32gngN8MiIAo5fj/VnGWdARI5NAh4knbxFM/fuODWSXp
/ZxAsKlMgO9VMWlHc9DVO0itE9E9zVrZbbBZjsqB2rbMp/952HFnSW96rSf5/v//VwGJSU3EEViX
RIP/b1ln1OguDE2C/10sJskk51lpseZZCi5tbqR7DUzaqqNCAnQJBy2yPewweoFnKauf8tbTVsuw
BB7PHua0dlgaYZE6yWWdmhxCLwxbPkQ9CpV/6nkf3XSWl/Eqy0fzL/MFY/6Nv1R5uiXl3FE3dZem
x//+jYJqcr3QoLNrNNG7HOgcJ13nEL6DKk+f03Tc2Ge4ne26jjTFkmiVG99txUkrbANYGL9lP5yM
NlQvmW9Wa3vM7Svdf7KdNJRfWp+cTd/N+L5E9Lfncz45/u+vPh+wOWnYdL5dKb+cLDPX4KQsdAaS
neqZM8H86SYrPOd989sPQiTvsTIwKfIOemixrsq2XvcWmnmtmdz3hrw+DuQEfxFuRXT8BP3Zq0iL
n407rWK7y3VxkmF7mNtEEFA6/8K4bMfIBO/SbEwySqdcCxSoaylGA7PaRO6wBmfXtWZtkVm9my3E
RIPB5xoThXU7Ec62RlbqH3BIPXZ+o94IRoYmrOqD7Tr5i4SSD5bxm6xEvFPW3ecTU+jJsE2bhEqr
Q5q5vEvmdxpaqb/c4X8uetzWDJ3E/KAK+2vvgtkK9iU9Z9FbEINL01P3dHXy7LmDYckfpa2752D2
TGeV9moquJK15o3QN6rBPKqEG0jnwdYhnBX8yUW2COwAgeV3y5E+K1EtzVmVf5lliq/af44rkl+H
WZnlGPAJvjybo98QoCbJMSloCxSeSbPJtZkKgsroG+Xs8Oyy6ZnVrWZoybr3VT0fvXCgTaWizacl
iJWsPRXvX86C4utZkK2O5Z3JNnhO+gdft7yYm8FN0IQhUgzbPRE5pwxN+auyiU/o9DE/+oNHI9NK
26PMwt3nIhYRz606HbVnzHb5l29ZfH3q+ZUcWjLoFfHtgTb4cjwl28QipbdnAGhQEMqxlbcdmIpN
5jEws6f+Se/rn7qwjzjA7gZHmBdTD0HDJv3fTBvS0L/WarbEoytdBlhSWLY05p//11mZqPnAH4cS
uYWGlU6vhtuO74EM8G3TzM7oauqOle/f+p1en8YqlidfJNbWTQJ5T25ZyQZLNwC78TolHWkTkpZ5
KTPuyqFlq0yt+mBIAbO552gy2sFG5fDglh+akgYlQ5Q483W86rhua68zn+0JVdFymWjixYF5M1s2
/S3jQQYi09xp8wpn25nW6z9GRp55ZdGvgLKHyaYjP1fLcspuejo3kJ6wHjhMW/Qk4NYUnQbahXV+
/ndR3PXIljJnU/cwtiuNeatM4UG2dvDDbTss8XTudlPipttcadkmUu1cxKXjZo79Xpcj5fgnAwI7
sXMZ49a9kjblQpkjvipJmTeo8l6l2j30ZTrzjcfn+vls+4bzaCFQmWeATEoiHAIbyPQjs6gZGRga
MS0iusGn0UmCvT7DB/sJxwNDFTWZDQdoIZ4cq32QLFe345iLJ0RCbPMjRkEPJiJ9KW8dELO3VRCQ
dqkHiNnr1bjR9IawHkRzqDehB0yCqLVyqNRjiM+6SSp5TfWbDHb/MzRzpl1t7J6Brop9oVcE8phN
9mQr7eLUQXCt8DtsP+UL5FoE2z7R7LvAdSHGh+apCoBhd+h5Mrv5ncyMRs8Qzh20lPBIqc09hyxl
FbsjdIK6Qa6NCbK+kLx6EzV+dq6dIiO5ffrnXXButOA8mSAebiYPNLHLoefsWcVEIC7dndAMcfi0
6sDjQ+/fF9nDdnmlTsgf3BgYQh/RQGyyqN/bAfRKYrq/AeItrrIbtXUbKHnE+66OZRaUDHugevrc
WWATOY6pfReQfNxgfkL+GJLbPs92NK+otiTROgdzdJi81DLZaSMUVDD7/iYyHKZ8wOqfq2bysbaU
6Y4DQJzE5XsftQ94xKYHqwRUl5VMyOcy9vOhm99pcrwfSz3fL38E+pWN0+5fQJ++TUUut4XbQUzI
9fzSVGV+cRv6/TTj2AFCnEOqhMk9pp5B5YofegXZlv7vqJq7cn7pU+f4yRrxPELk/D7uL4OTNvdJ
ol7C8lHFo49Iq2S27oZkioy9Od5Ooz2srdSIV3HhnpiOiQcKIwHcTJrr3CpjfGhSZ17DSys5FKf9
eLdc6QqdFJRmgk9gWcydRAxT3u3yjp3DOuSe/kioG7Wz5z7FUUFKgiKdCRjiu7H04avHsUYphz3P
3uh6qp31uDRPfWYlJ8Zt3kUza7ky7Fz8wBEOSBiQ7CrPzfguxe72UJuZhpZMTlenbuEYJxjOvQu+
nPrEGNCFad6Q0wDOChQ2PsgDBpddOQ9yDMfCTUgs78RJuqrWsmzob0aR320nUpFu3EkNd8rodDgu
7Hd48/2r132zCRQ7horeGdJbtFHLNf5jYkTH9tfSeE/dQidjOibsNYdNlshO4Xk1GX0naCUtuwJB
JaEvhtV4XCAynbatF5WMmjNROz1pHkaFIrJK7jNTPn/+jGbEN39pUaWQ/KyKLPoEUdoNd6za9lAh
l/+uGmQKMPoumefANnrMbUg7n9+By3jMggsFULKu4lFs4lRvLgk+AaY+4qkjY/ixzH6PKmVhmg1B
zfALsPJItE1eb9u6Jk0sQy46du61oKq+BbVQbr0BgEY0+9CqcBjPZiF/C8i5NTkbN5q3F7Vd3uX9
WN3npFRdNYc7d3z4z59qkOQuBUtx+QOhLUTdjIF4VItDttARYuKZPRkUuwIf/J7kVciwXv/u8s2/
0d6+sTm2fGurxwDn7mOsUti6hAI/6OMQbkLRtFtPHyNA41PBZjYfHusm3xhZqu0yScJTMgVEwreD
w5Ct672tBZX087nzBjQmZjGg0p+fwLxDToAlwSVkxwVJ0qCfO1JvntPSpmYtHToNHgC9Besqe5Lp
laNhKsnS4YIBdMh3AprvzTC23zIIBJ9u58XybM++5+WdK4kU9esO2oyfGZeI6MMdpkRwhChgaaY2
FW2sIYyN81g8ep7h7wctukt5vs/5/BKTx1waDjDHqsGpwU7+VLgajBtOHeCBOOKjFbEiHHg4aT6g
PayGznHuRs36cBvII1D++zNeyZYUYkO/WS6XH9Re80Tan7FPbJwdN10g4rODNKYKRu1CwV+tgpQS
Ry2wlr53gp1GxzAZ6cVORdA+1x4o9UKY9fVz/2MSQ0Tjf/2lyhiwWpfBmSKTUFzIT+Bvurw12hek
hxvI8eZZT5T/EubuL6fzzcOntq1hanHjMLT220L8mN/osZlcPU/l68zhbOtb7XNTtdO1UcWu1UYE
tGBV+lKR12PiF1hpvUVllvkTRuOU9pBe5D/AGlB06zoq9Siqimv+UclfQd+X703YiX1ELuQGlDbK
VbRwG2bcl454pydbBjMIMSriLSm704VBpbHRG8Pf1G3JHFevEPjOhVfQRsN6iGok5jYiAchzr4aH
jyYelXNKZes8yHx89oxy3WpldrR4yjkh/OctibbaptTtt8+z4nJs7FOpjr7nZazUdd3u1bKa1bob
IPp33I2vqWo3WoZz04ZDere0emvNHK+y+A5JT7zgbJoOY8OOPpxqX6vvlEAkgjot2iRKouATudGz
dOtyWmdEudNFx+GZ3M6SfCsAb4qJRcz10SJziWmibUFQE9xqjS1hzgpxQRkwidCKKnhEAEk4WGC6
Z2spxSnkxSmFt2IVLnEWNRmthd8fk1n9EfSDwZpYUk2CgfhUsvxH09LY757zOnaxc5K+gzOAYIL1
cplYDZreWDIhAGJKwCBDoJ3lYTTKEmGvo0RlR1/Evxc8CqfR8ROUkhv2cNLD5CXuiIQVNipN6aKU
mou5ejTjB4ur2h2u44jx37Y6iCp16x2KGrPVchlW9nDviglYIY0nkSTpWyn0j3BgLPN5e6DwRseq
kkFhkcNKKJxbhtGPGIps71TG+XAzUaiLsFLHqkA63jnaxQu1aNP5+fiNiFc2XJe0xqB3toskIk8A
/5ppEH9e9rKv9qEhkfhOfvE45t0Pd6icV4FyMaWOOy4v8fzu/8g6r+a2kW6L/iJUIYdXJjCLVJZf
ULblQQYaoZF+/V0A57u+4WFYJKWRFYDuPufsvfYYdx+yjgyyXWVy84LwTxUZ42fIBspVLHXfEmL8
dGLgL2qsY73ls5Cq/Cr1S5SU8aXS0u0DoELaTvKDqgH1RMDGhcDUPHhMHXcqkIy3cGzfogmTBS0n
3LY2eNSk6g8l3Ur0hnn63jiEwuswClqm6/tJ7yZflFH8GiB0ZDEA8k/f+RpqXkSnPLpXWSYO9Vhv
czPRLsJutUvGuO2yvEwK/hZ9Vv3U6TM/FbEsgKoJTssGw9zl5fIBpbk/BGuj2+3H3g7Irxjz35Nc
N1qu/5qG4U8NBmVhJNRl/O5SOj0nkIyvHNCAwYs4AWY1a2zx6FdbEPEGJKGy3gt7Du8ebRWVY2Pw
nY/TtiIbFIswslCgHQUpQpzicPDVcLgKwruaqdSP3KiP+olTQbNVzVFbB0paXktTM/3AIYoiaEpi
uvsSjncY9pdSitYvQ7W/cK5q/UghdynVht8Td9mFY/G0Tlu9/ll60ZPGHfXWxZmG90fHSACRvgLd
9RqRqrLJIeUxRZqVgTngDlmovJwPZ8tHrbaZ9rDalJ2ke7el1d7NJ3vIXlagvSux/V1gP71qQa2/
YyrbmDkRinU5yH3NlG81C18IGqDC6XHvKkqTHpdXy/vOkBoVMig+Bf3Wf566OJ3DzfJZrfoztD31
aI+tu6GzM668zAlPy4MzPysTZobr5WmsEjf7v7/+8jUqr/mj9D2i07m7tPSZREry11CaBbsgIKAq
BUQEJusUTGZwGjECNLZrP+VO6t6IM9gtFteWrNRBgZvsxoRALEkQVj5AGabez/Oyek6iBLtKQzBD
aQkiw43tCHBop85anjAX/z4sLzk69uu21AfaAoFxrfXs3pL6eTBthUihlshRZBrhlhDkzmd3Nt4Y
7IVUsOUWuEx+4VhWXhPTJu8V/eO2mEiOixJpbdGIh9uQtMofqWMfuHfGN4sYEfrC5OSxCWOMIWkn
SgP7222xuDtt+2GhsQrzkcwY01XXlLvWi6Xmb6laeSdcIHcseNF54XJxF/j42bj2NW28kgw5XWFf
jleTwI2DrLzb/B/5MDc7NYZjGQbKu9Sad5OIkScX3NSlDvOfAZgBjKD2t2km/9RpGr2loc0IsSKh
wOh2nuMMb053I99EfBSIfa9RF7/yq92qQeX8EQ3lwkzYmoj4sK1U3QWCvp9jVXINgKpBa9x7r5bM
+m2epXiLi9R7NTQv24/aoEL9GDCcUBFHlaBgAs0+pSKHZDJbAHtdfJpQE/12nnpnTYOaM43c7dK5
nGA0kQOL/QfrGjPxnBD3kBinmUKFuWiw8t9tTwGBHuqtVazfIqrJzEspihjxU0j2IR2ovHoJkZI/
syEAgK961Xdd8jnhyCzspeVtJo9wlzyUZ4HVvRlp+NkPvfKECcN8ezC3NPpMB4xg5sEt4+cCXdqT
p/iMKQAOJezUWdDcHCgKR9T5kGtCBjq4CYJnO/LK96GPO/Zak5oqLqIvbotgpUxOyXpOJJFd4v+p
+yGF/iQg4Hpp8zMa+73bV+q72tIq0Dl+rEMh/gktRX1CnItrcn6GujjcTUysnyi2eU+oVOEponYE
c6ys6FV+NooHcS9zvrEwQYfwKh03R9ruk1K5aEYZPRnJgJPc6SgExmbdeZIDJvPaYyr5Ym4eKjgy
q3BvWQorXovYtGZFzkIj8ulo93tpaYmf1nh4rXmaQ/KEJDDu3GZZ5pul+Mm1CmFPizpaDdkuGdrj
PDV7T/PUXrXD1J1YnqN33cETEhuoypePilb91ZdWcQ5xPrnzcR3bmnoOB03goMEFl3rUR140tH7K
l6arEGvbhcyhjM+Y4eKXkfb0JrHL/JD72YzYKmKoJpEhOt/tU37JRRtsRzEm/uhacl9omv420K3T
KPl+YTIAHlmM+ZOqjpcBcMkOKsZ0KMveBkXNoa109V0xOtLXJ1NchDOYM9hdfQk8YNrCUj6TNBJX
d74esvl6UObrIZr1aWjTVwMEM881qQRnCKOeOsqtRZ4xxm1CDdcMgD/5f2wv3/893S1HvEIXp24h
QzYpKIwqQeuG9J1MPl3CR29DZMlx15nPeqDY56pMXwkFg9EWe7UPR5RaOytKHVagVe6rof1ZEw33
6hG5uzdZ03yq/H2Ej+xJejnnIa0QfyL+ZAkIYSXtVnoehL4pmmI3lBF+ISXJvnNr4+ZQaGIz/9lA
KNh4npefJ0B71xTl9Nry0vzj3w1bdS9AQpQneywo7quKej9O7ZdiMoKX0NNec7briwyV7lKWBMK6
7hmJ2fChFHV+JmmPGJ2gJowug0mlyfcF5NkEOeEIBS48I9dexqh9lo3lvjpJd45zJ3sPGo0VgFyk
qJJ3a4a4ZflAUDRBSxVqndeO2EDXm1MtqG/hzNSomcqW3OK4IEM+NIPCV6zEumh21K7jVG2fFwuB
qnikZ/Z+j/upolVEnwtEUGvFI/qaQuyWl8YCC+qI6P21ZHh4ehoCBzZsuCIlsHssLlyrk7dFe1Zd
hqqVG9ZWTsQZVgP+Jr2v1HNyWkEnzAKD+whu6dL0t4MFxkowDySjwZ2JU4VULH5hKEcevNI8M75z
t+tonhHRILS2O0xx/TrIayIgUpAFcaWJ2xzCQa2OvIiWdyd5JRDQfqMhkCDGI5su9MzoAqBTvE8s
v0rGumELGaOmDzE2jo31oXlIv8zK7TahO/go8idS53J1I/VU22RmSgoE/mALn10HMXdmoRl5i6Cq
cBTCtmpMpB0/rdYDlkn0+BtQABiQ9BJKml7LA3eBilzGLEmjHLtn7wrpIbhpib1dtoTOFsW9ITIJ
87SyiU128nGAyAYekq/eV81vMsK8XVPbxEJrzvA+aN2hgS/5U42ZnXUGUghOhthDOCstD2VH5HYL
/40oLt5DRkXWNsxHafQImhY106CHNwIHdpKh7YtGdv2Sz9So+E+DuY1Zqkl9ZcSQgSO/TDVckrGK
vM2iuort3Dq2C0HW6rv0AjeQaEFO6IfKs0BN9kV2fHxbOL1NbvESdqJbx+vInOqz4LLcuLVgLLuA
uqjYUlqb852dj3l6bsBzqT0cA7jyJUfTHkOaTC+Pp+QHpZcMWv+O3EyBvgujaUgsxnGamTgstXIj
RuGah7tGXy9aG1NNP0WvlW07698Y7MkLSr+DnOG/y4OXaMrW4ptf/32vtb3xkoloV6u0UGmuMwTo
cDNsrJhkPz0f653FvrphQW852CTVKR/0ekOn/Jdojei8kJY7sxFHpg6Ap2dtT6HJHoVYVPkEzhNI
TLVkJAbe4jipNoYRFefaIwVmqfQHo4Yrakb/MAcJOFUEIM8mLXg1mxmKl44gqZefd9JdyChktm2W
l602pXuYw8HKjoJ6Z8i+QzElYRjXoj7iqWZdJ930LvokOJaJPoJ9C7tfVNVzmKj9KQKn2bXzGKyI
CM9ZUIA9F+Lp70Ojd0TP4YedGvV31prBHzX53cfDc8MOdZR1uhEsyqdY4wSDN2E1OSZqGW3Ivd00
jOzPQxnvkaFE9yaWD8moC+jppW2YtGegXZAPYoBPFRUbtI3TnWbq8oDZ5642sw4oG9/Shm/50d60
CRS4LYdMaX1amZPdWqtun3pMk+x+4cmdz/qO3RMytbz+96nAnpRikLoQHH5pplG9ylKTq3RsvGMs
yQyNZcskewjxP0hKMug+M2SqanwN8ecRhSu9urnErUYVIkKvpGeGXS9RPXrc2GfGzEQcwcHpAAiZ
/zB+gCFRyOg8kEx3TuvgF0kMVKSyGbe1o5kr8ihErv+pPPfFUdTpDVmRX6ryz/LnazgePbuI8+y5
4zpf13dPsMpGG2NIICAIAiAcr2l/adgDV02YZB/I+cnDHZ302AOl3hDAeFqmDilU5Zue66eu0SkO
IEasvW5E/uq2HfQNl5F7Tl3VuCUQSHq/gKAZxCj8tBmEqjmTGt50GkZfE1kE67wyzFOAfeel9agv
7bC5qyKIznkXkhKsqO8c1xnqmtl9eaVO62Eo8/csUCU8XSwIbvY7cr3kOyCPRh9T5SM2EpKLBruF
CWNV1xrgn93Er4uPrq/MX7EzjMDxIAKkqI5OU4VlgHiI4EpsUbc1R6t7LjJhAb2buvdEpaPZkolN
DLKRbeFZVCfHQacynwOX/ay23ipiQt40Vf2t5N58aogpZruLcO+AwsdvXKcDS3ulv8A+ohNf9YXf
mIVft6iCzaxlDuZ4M0kbSMK6m3qYOvOby4dDzXLPJa0PckhbIOf/Dc5fnpV42R1Xgh2uLCX7RqCQ
K0I59jobNhXF/Fh4Iz2X+V27j9zd1Mj3VA+qS2Gq1WUc2FTsusEWPr9cPjCqejWsGrvC0VJZ3pFI
0O3y0b+fkvYMc+tBeethHt9GvB8HpQCnQoi4gsOI91xjkBf+jD7qKBj0KhrLRA2F74hJnvsZS7U8
y9svpj8tzGuPQUHpuvLcZKpO4qLAyK72OZAD6CUhw/i3DJPnoYlow4tB+Wa+AueCpDQEiaTuFJYd
nRRPz89/H4wEeyuf8b00HMNcnb1amEer/jSWhn7qHdtYW6Mt0w89MuRTz7Fh05L/s1tWE6ts0NiV
0KHUQR66Jm7IQOIiiaLkO8tKMGI4mQ6EZYUbU8V/MVqy9pd9SEorPfeZDpFGXoAIZlvbkNELPbID
Edn5efF7RGM7+MgdSfCYse0edvrmo40Gd9/px9YkacxiUf8aFPNWDsXED/HBmnIMHThZI/XKCxmj
6Z4sk249qPJnWFrtPi0D/eDI7tBbOimHVA7HJoXQHHmMKNSxJXeqaesv4pGQvqr2ZrJnYaMyibsr
UXjPnC3yWyAQ9hgKnSG59JpX/0TMxr1QaeElYe+9kWLM8bknDNYgjWC7KJ8mqp+VYTPB+Lf3Sw2/
lQZzvjjGJI90fMIiWjWnxMNJJYMeOy15LQnx8E/aCGTKc0BhLnvn0gDXexcunVH+VjrFOwnbPcmE
ARsdVIuYrPFX1lQjE5OZTEweAVg1swLq+jMAr30bU3IgGzU5qnPbtB4DsQWHyNhQMhTQMFP9Ukp+
xKov/9Dd/kciwH1jbUx2lRX1J9r/8qKY24p0sliH2/QAf042TV7UAJx+5n10bCPmwdFvMT4NXn14
2FwbtcT1AarYyPprP3cyFjdDD7pAGog+Q6sg+BhO2rlWKD600STEq4zfhqGX/mPYLbMuPpXEbea1
/d6OyJSwvHsETOgnFE8WiXslM3C6YydWNrrrOb67RseyO/9rQckGPeY0sNPZRbG8l1i/2ScHxEh5
dG3Qpaz7sYMOTvoyMq9qW/NliY+3rNe523zAJI/8eH4Zj0F6sRLOfEazG1tED+ueyT8lG4QPOp7m
c68jSJ8/6jpZeDIazijM3rWXEnW113rxpwdq8pAMcCAYQejHOIDhYiHVTW0nffP6PvfNKhcHhpP2
nSCBaVUEYfBuh+YeMZ62zrre3ca1S9ij4aKp7hRr20vjQ5m7ZN78sDzrXCMBD6SnZ4Z470g3pnvj
2OmtsoxwpZD88KUURJQXmXUOaBxdCi3AWYZ76csLiJPtIcGe2s6L31RM7xoJYMdF5mAkxCfQsdHH
PduawdEtGW9dpNyY9ijvej1+kRMavNXBHFQVypVuw6P0bG4eEML/FnqxB/fz74F66TmS4TX4kOPe
Gnec8wUapT8U9nDHM+DWKimQtK2xkIQcKObh3/Kss6sf0mVwtbTrJkcLr7Z6Gmzlusjcmayskima
VhwLrLNIhwMUtHqzpIZEnYtbWyvuraZqh3aePdMfxkk4FW/Shg+HTOBHX5HGUS8Rp3riPKDLsTYh
6y6KZqcPKoxQMxk0fA/QnCEB3yTJa9wErJehUpWo9MOpOseFenKrAJWJBc98Xyce6zJRQmeSc06l
aPW93eXBsaEQJxaUt+eP5UiWzqJqriKoia7timBiRSBpOEXUcnQb/NatKyM/U2B+sHG+ulqA23jB
pseuMa2RJs+zMqclpdnJw63idp+E3rEiur+UMXuGyoep07AOJFTAXG1wmed6+MeIR0qyyhtWlhjH
q1q1yBGSVCTwcELzsCSSjBhxiQeMjsTnIg4uOY3WiqYfUhVB9VKdOu7U+49L5eGUxmQe01ug3Bmz
odkZkxFu2kQ4a5PZEGNSnTtUMjiH7LZbgBkhoNfn+ZUBVP/2+Lkk/Yu7Har3ZsCsbUUkFCx1Ek34
wV988L0dkq2hq9FmcY8Y9PXOgVE7GxOvxToIOJ8wyI/PkSdR3M5zk0C8KuVYfKRe0yByIAqu7oWx
JVtXOQQyec16LmvC53ZhqxmnZajuhrRhwjyeDkKkZE/WP0Z8DU9altACEWp5UxgXUjo2zR6EV36y
hQ3+qTbuSqFHn42tUNpTLUyE6D5To24WGVZQe/FatC14uKj6JXTapyaV4Cvzo5dMi8qDx5nKN3KS
z/hrkAQ7k/zVjDSc5YZs92Ie6IsJ/w/fB4GTrvzs4/758eEJE1GmuAAThaOsjMlpDjiCHklDraO8
p3Ef+BFoIDMsDnaj29+gCFHqHEIvyPwKRzrdRYCamDorKNPNtFWc1nvvBwAMZHq4rQ5aSmtupXpe
ck+NcllI0Tc/8hOQJXiPetzurciv+E1sJpi0myRVw71WpO9ZFCtX2j3kopUEjCom5J6+Y8zUJ/P8
AOhVpyPDchE7XeljvJPynd+Eq9zcoh+PNHUQi/Si+tJxg66Wh6iUzvZhc/fi60hb7CF6QJMF/YOz
zyqaSSpjZWmHxZ7ce0yIAmaTgDwC+he1W2oXU/HZAcprY+sHiwbgYXE+MPutrbD0lUCaMBnV4zJ9
WLwgjFfT0ONWnscaXd4NQILd0U8RZmzjlvi/ehgAHpcogow42vZhAFWDgfqjFVMhITpEtXNtEf98
kqCXbQXR8o+bCDNXkpgRpE5B5mpJR1YoLtwGnFQv2HB9s55Ab2Sw9pZRhAp6Ky5DFLo9zUsltz76
OdMzylCidKTROII54WI3DpCb7lquefhIWCXhGzenxiK+Law4RViN3Z6Xh0hVf+iMRDiS29R4yZS2
h9hAehcHQI/K/uKg1GUBzMkCWuSTamKPcGZqlj6NAqWSJAhbo9gxfcu423LzyfPUG3unfV9uraAx
2RmL/mlON7SwijkymCuz+YL848qk/w4LTKaWpvTYu9wJ4BgK58c1FqoKkaYGMC12T2Mt55ZEqBOQ
2mSwkSqW61ULsuc0GcLYx7XXbDG5wr+hJjuQd9DclQj1yvJSE6AmF8pJFEbaOW5zwq4JZ2nq3n5H
G3CgGU8XuBo3i6WkoQ7ZKowH7/Sv9PXyuxE1P1OaS59fTVN7T46WM0RfVImZ3T3LyvP+x0v+AIq/
fK0+LzOaRJx1+wwmfdnZyWmqq3+WK7REesVUo6c1ViTY9euwB7rgGhelvFe1y0y/N1rSewH1Z7NW
B+JgfabnJQkieGYDIJ6HdZiJtUGjz4XV6upgDbwh8m7Yfn/TlPH7EF2L40XOKRHyl24Hze5xWgvZ
v7IMOy5hPeU56bLwmeHqTqmM79aC9paYxn+Ea2lqnmXMQLOodUbNGW5DvmuSZ+LKgDqYxPDhzTwn
4qjWklXXZa+ioCEL/ccizrrodnlAWkE3EMxHqtNr1BTZCwhyrBOoHyLafA/pVJLK8PS4M/KZkCR7
COWGCwEkmuMR/j2gkia9qjLFOBg9EV7anMVRa/jFQjEk9Oqzlz5oo19KOJOSOmPG+7ndMTYsEMKT
/u7UHM4KzyPMyjEGHCwcd/8+LHKG5WXRm2/KnFCghRWE4FjMQFs3fJU4mf246tjxTWnvIp1t1kmA
dS/k8UkvV00DKH9BkHstmpDaZcWASgMfPyv061iDH+7RILZ0GPaJLONdp2NWmpckL8qtdUHE9TaC
PAQxrBaEqQBAR/cpqg18/YnSYB4qs1acRBqUfoO18SutXuugLHdlOWQMW+IXzSmVPwYw8IZKmyxT
E2EFQit6+bMCQwmMRGECmSAiMGGSkVXqAmw1uGvmHk1E+okrNLYNAck6xKyzJyCv8PXMVN5g9tyT
1tTQThQlBX7kgcYhIvw0OYXpU0Y8QY5B9t2ZmF6ghkzASbrS9+zIfK2CL9F06h9Mnd8Df/QrmcEF
J9emWhckwr0tz0jDq+lmILg+WDp5lovFX9qsQbU53rPc7l6cliXCytIbl6qCIJIhbTjYn7Xw9H07
2xsiPb8jchgPDx1ZhcqCOz48gbi3sBXq448pRWKqDooH20w6V2kXFl3AtY4pkP2A3Eg4NcomLZOv
iEQHsQ7c6tN1avfsgAOs7RGSrS3wm3Ie2S1NJ9OZnH2v4o+2Q25IE0PuDgG7uIFJQG9N3eDAnV5H
QiM0c1ZphSBdwi5pt4tmS8FmuFuehQaxmj3D03VYTT86Ww6Xys1iP4hS6ONJxEi0q18Cgd5sbDTW
ciVzjoBwdH/MDHzWBYMKXLTavcwT7Z7q4PZZ7Iyg1f0GHOy6Ybc4xB75eMsCFA/OT1nb2DOZ7z/n
nnlxpvK3SibCUwIdBcFvyu1SIPpOTSfYt9J8aadEOWVRl8NC5guqmVd+Qhr7XZqMu6HArKPUiZ5j
gII+A3o4FY66ByRSUeHFNz2zOtLosu/FbtrZ5k81aaz9QBmLCJA4CYVzMfT/NP+ddu4eQl36GQQS
yc1Ql0dB6uCqsayQ6Q+Ngdaafko1iNHcJeMmHQZMblVkrvQUnN2y+I4u7JIiqW8arbXO7PS3TEmT
TWMozoHheU6EUW6uB5DsxINIwSgcAchmMjxrb8t6fKEDvUtTVFV6WQL7sbL2FgsQjEAj7C3KFONN
iYkuzKNPsHiE2fXiutT2LPAUUf2LUvzpZzVRrs3fmpPTp5UOLWVD8fHRvIRZk75C5uLGnGFzj6XP
lvrb0hKvsgRwS4CiYmmJE9hHkG/va2olDzJu3Xc7HbcoxMcfdojEEnGbclCkASWocJkAq+bNDt16
o4NYO3GIil5NfhHkdtzUUE8/8ix+F3kyfE0tYa+gmqcX082abTfGu6CTR6ezTHycxg8LZQpN6Da6
smJGVxloLQWsXfqFWmLMBnuJijvvXqMUgQMBEJ+DRPSlstltVG+6sk88V0NFKwH32T0PXdTBjtP5
0rDilwzGNpXDRSe6az16hECFhfK1yOoffYJRCBU4Z4c0WOb5zh2HKw3FfIcCnOg86WInSBoCzaah
Wg9e69xsXGDrbISwUOXgSHPU/xdDqc17Vk/fy9+i/O/3e0Z1wCNjJgAh+Y8LcoUa6xQnffXRaf3Z
sIOfZluY1yxwjauqQ+BTtaaiKkPEWNgdHT6ujg2nTnStZFN1tHdn0cr0YTArjNHofiYkPa6THJ6g
aeNQGOAGbM1I/1AijRFOXNvRGfa8O4yfFlSjriv7fde2iS90HWYEurOrpBOUiPxaDXG77U3gBOO8
WRg5rVJ02aSdxbp+GDr9Z5ThxtQrbk+UgcUniIEJZ+6HZrUmLnoyanqrLd5DbwI/QvsK505RPmvI
l1dpRlJxVxYox0TRnJMgvydBU9/GBnScI/NmoyDE3ShV5m5Tb7COBoX3eogDjHM0z/3aMZ2t8Br0
Dbb9oVVufaZZ0pwHXWQ7pvPEJnp/FueKMdtX8qGJV1w+wQmkXwAO0wdmlm1LyxhvVWK8o4EVdzUD
3aTr3m+LjNN9EKI7XPogf9sina6QLa6cJ0vQnxwMP9MqjX4kDSOlI+4dsO88x8hQqjuh+PBAOSQ0
uoDmGG9Urc4+dU2qtdFBHFfm035pyYcJotukey9DygHifrVzVtbmYQyGfu2W9rArp45ldGYWwOSQ
a90tce3E2U2JnOiL6A6zTwmFU5p/n6TFVtXS8D1RWvkUwcuEnimp/hC9keO40mgg3ZOx/fLcub3l
IdkMg8Q9P07lqF1nKotTruLKNNa1avU7mzHGbojK7KXhlOoZ4VXMMbLYycW5niZ9tbzUQNXsJ6bb
G+dAIEhVYM+bkRxDoCOIJMNQ+hik61fm+Aw/c7P8YyjPI5v9+uHHeaxFZsw6lxiBeu6yPN8I2A6v
RlC+OimjBqQlPxw34lCX0qWpKkQTXSpell8NErgtgrwDa2dz7+jJAcrJ3pneGW+TMUONO8kFpxB4
rWWt9Fms0DwDonlt+OtsHcV2d/i6IeHiDj7H5L+aHrqbxTJBSRLs0wlwbmrEaIuToqN9VVgv5E8f
sqYbnkC7WS82ECjmzyoi6Yb4gRbzwq0sTDQ2dIdV5vmHMY/HG8d6Z9N2lodVqSWdgf3OdxyXSb8N
+bru5Xh/jM4CCLabsCRYrM1ofqF6qH3OHvaOc/e4XUwWBCv8+1K2k3ybbgvLSstQziUT84doTkNL
QtK4mI/hFcrRQeBh65sn4m7Prm3mp6XpEYqQOpIPrPNF14u0qVq7ccxhdO70IrYifxyj3SkxQEcT
ZvkgRzS0A6/94n5SdTLjUYhGu0B3UONkDMCa0MGsbCY/DDcC3jYa32y6F0A/G9MpjfNCFQ0qsIv1
5F6NGs9hUYzgxbV8P0LN25GC5D4rKuWbsFgdZXjIH1U16e1r17At/sHyaPZRclfx3yCwV7ttkZsI
nxg+vT+eJciXluVd0+t0JcIS8WRW288pB/4HiGH5PjKc4Rt6XBMEQlQvWm+dmK3VhzasXstS3fZo
VYl/tKcNq138LaYOHm/V9cclSL2hMb4PuvJTLz13m7cMdpcuNSfIzeP3I12TeMV559GSENkQu8lx
0IJdrVXN+4QQ9IAdtOEYbunruCc+KNGrrW2FwZ+60p+F6ryGYqxeTS/7pm2T/sQS9d0P1S7ttf5L
sfMju5v5kYyAOhk1MpMfIgLVnWQDozy7d0ZEE3v0MOm0g+oTkW69SBfW1kz9CNIhe+pQA8KlheSu
sWftwDH8089hVl5Um3uv8Ui5SPKbPkwI+amwH10zNSwkF3tsrhw16D5CqnHkkc8PNKwrb8Jws1Vk
T9k75TS/uaKon2Sl1Xs9aUkjkPVG4eD9UnlBfQzJNl1Vs4RveS/s/jgl6X+N5byrVWZC7EreQyxn
OPIq48PTCbBVdSU5azKjrKzSHBloDOU/Rra3seahkK264/6xtpBKllwWdo5L/e3jYj6FpTus5s36
d99/BTLkYDdOOLbXVCgTkHCB9iXXOzq1Wqq/DA7d+zQjgzltacLHROmAXMFjoM7kGiobhIvz75JQ
nicXrcqpE020Vcte/9ElzkrKrPSphlHaz1gcxyZpYQiMbm8s2wR2MqMMjecxJxPeCLr0ENYvEKeN
tyCEOpsyo95gQXL8Okyo6uMxPZsuP6tWOPJu1j0zJFNcpqxQNoEAHbDS3Gw8Pp4GDIu3tOvaNRof
s47rb9RoBH1Uhd9GmQmdmVntvGaq+iixjVwdKdRrxSjf72EenB+/wN5B1O8kCC9LdMIPZ5BFzHBt
G+ZWzA8LY6Un6UE19h6dmMP/EeCnulpsHzrHKRqvuZIim/cA+PydJbVMPIjNZJIzW6VyOQBS5ZCK
2J/BnWyecyOhchKuXGWgn06P78xDfBzMEqTFbdNEUwHcX+027tK8zlQyLoAF7/soc1Yh/uqzaWbh
PmWW+Xi2FEK4XRpOxKK5R26knXQOl9i9JXiJ2dnpFUi0omic25biuNCGApUglzAkbybRctQWVUcr
1ybXZoqC8AO8Zb6iYrJ+BQj5PHbTt070nwRPYagvQme7tPmWdacL9GZTDc6vycIq0lnSejbKLFu7
acleZxrXOFHVtWozQSoNTAsaMqEGF0a79ibxbOQGTntthrgHo0Kgtmd8E3TcHvMwbTdJ3sR+ZtQN
/cO0OWfwUKmziWSNdS1Y88WVa4M1mLM1VT7NhZNS2vmf+UkBcOrPmLYn9qRieed/f0jp68fnLJ9M
+4uxL7F1pUbGezIV9i2MMjqaTMW3yDgblofE8o1SGc54W5Bm0YT64pLC9ktc0ZPnJs4TPTHBTMNR
vsiN5TD2FxW9PHME+OjE2brlk6uQeZrQZnyyHEV8odRvzobmFm+oASNIiV10wSsVnNqi/BFQL5+W
hyTWYcShB4L0aB66SGDeqgLzgBOGXmTLyb1GsvCWOoSttDZrvQJW7rK8TB31MxjgiG1rm+MbPNHi
y0wC9FnIJ0dVCQ7ZLBvBoSlXY0IEktn3xlnoiD2S2uz9TBIa4c2K/ybv3jOZe891H9ebXG3cvdPJ
j2QSwzHV3IR2iao+k2lFEitNc33YLsBKOrDZkQsyJd2oBkNkob+gUbuVLfCkpZvsOKRSSjzjXI/E
h9lIlsC/GVzAYg3ljWG83pk5/ejgx2h0ZMuiWTbWFc0Nv6vFPx4OuR+j0mPZBsL6sJlKWwsZ9tJQ
Q63mbIg5qb7QXf0TZHwvfdY/q7XI1lGPyQMbZrYusY9Vcf42zC+UjreXTwh7K3k8+/upqpDDk9EU
wwa7VfWBmXiTzBATr9XtbVYP2UGKrKZ9129CjT4uToGerAISpIFb0AO3IeTnRccK/f9eS1NsX5pc
199k+qRIT24cozVutTPCLIim3+Wosl4IRb05adkcFbJLdomGSCdgMLwf1D5bwQ6KWYAlVB+NtrQU
l0yNphkdGm5LySGX2L7kQ62cagXgZLzEVZ58RDGYWINRkKu3FdrY8lh5YfohiHUmGoioheWzgqr4
JQO38EVPpon5X8ydWXPcxpat/0qH3+HGlAngRvtEdKHmYhVHkZJeEKQGzPOMX3+/LLr7WDpu+/bb
DTsYKooiq1hAZu691/qWR1i2oTaQ64cuCJ8qrpxTmA6/f6qyugfoiMEp8xaqzMgO73FipDfXr08d
xgPv3rAu4nIkKbd/BHvqo6sBKmaSaVqk40VKMSDUGYZL7jKV5NyTrm31OQ6En8cmA/rfTERzYe1l
Pk7bLqXpw4gT3eFYN6M/SFxHZIYMj2WLhscULbfK1Gyv0o/rh05lg7oWjsEkT+dt0b++TxzHaCCy
vOrcr2S22HSSv9UJOi9+VeNTjQZ3NepmvNcm9CWe+qCNFmhLEdKOwTmVFhwZqtm4jXPLOZj0JOE+
ouUY+8H5nC7ApggReG7MaaKhOxibHDf2Ua8DTDdxrzRyTuKg+5PyBEOXrlE3ev71IdY9uFr5bBI4
4jXbMsmW05TRFER9XDLEkO0nreoX3oZkzRn4vnST8c5LCqbcMZ0YwlqAJrMSNWaBKRMo0fV42dpm
tEkiGHh2Z4431z9F14eSrcEc8nu65+LBAA5mh9mu8x7aWrcoYvgwWNVykvXRZdjj11ZJbWOpXHMc
0/cpftddE4Uj0q/S+DQPd+Yi3c+JWJi8yPuO6I+zw3QfAw3Gn9XYpNH2+kktaqLdrCHqTasa4DOi
87pJlpXuZcXWtLJpNXZtecztGUty5lHt2+e4Gow1+n2mOralIjiUU4zg4ZeoXZmIwD6lmuvsS/De
flzJFAhhby+bASt/bbNkdnkuH0q4yduoqa1jGwTzWZoNbsHEWp7J4Xk1bU371tq8Rw6NX9EmX0y6
oHNZYC3Gcf/ilQAnxty7nXqpQmLVMDv0YH9MzqHDrrsyVMD4BIbwUCkUQtIJpq1MUuamolpmzH/R
wP/R442Di+mQSG6NSXucHeLoaBXNvhy67Bi3jq5YO5uURsWjZbfFLqw86VOtvRlxih+hp8HW5bN1
XCq7vXvvDFWmXA3LAiqCzAnsb3CsOvUQ4qm3drLS2nUhIGrTHOoT7mZ+ex0aeCyk+p4oP33blgb8
8ZhedSDt4o7QwpiECFhudjo0r3EhDmLE79czwdqVxADv5jGcDmiz5J0+t7E/GLL+SoSwaAqUZV7m
3ZCSQgLYFJcHvHvuTi9mcTK6B2WQf21mPVgvaAZOk46YajaXQwu+5qSnjOfAZ8V9NbKhTt2jGYa3
VmFNn9il5sZF16yKZoSFzREvIV56N/Rua8vkhas/dY79JR92RbbIG2UEfDbL6BT1kUsmryk+0KIK
SxxLOMkaenKB6Wcj7NKiH4ptaMj4nBrmfDDhcqyww847ox/K1XUUjT7KuhkR0qxM9SZDgtyOU1je
TkD44ujhSnxnTsbpOxjWmohrTAdD+HT9oCOYxXn5eH3g4ITDw2PY27BW08WcpCWnHIxtmJrzyr4a
mml9M1JARbr5o9vWpF7rKapXTWJ9kk1svTSVUe415trsxDy0aML7qfD0U1IHN+ZSOShrkc6yN5Ki
UR9CbaYtY79dN2WSMvWbWp+L1azN/bvAsB+UpRC78koqT+zVCjvPdXAqWAJ0zy2OBCA+p7Vn307D
Uu8HpwNKHjqBf53ea6kjTk6CIuX6KzNlGp/sNlp79vRwlS3iUq9vmvn2isvHv2Ody6k+XR9RGBFl
eCXjv59rHauxIYot4XkGq4yhLy23V+O6HBDlwjn7lGvm5+tUMlLa0UzDfEG+IUbJyrJ3fdHTjVW7
coatUGb5Y0PGT7vo1aeYwNJtkHuXfra9m3lIkv3suu2hMLR6XZsDo2q6SHVdhS+DhBoV2wR6gXFz
Hwin31wdT7EVbvuhq85tFt9py+TsE00HxRy03dq+UuYjQ7IJyPL7+0MYL2rgPgbkdHkXItGQt/YW
ssyoF7v3I01pDI/XRjeJYq6feO3w3uheFskLWWK67HR1RgvsOJOgHfG/9xU+GepiXiRtQtjBxU2C
wutGIz+H/q36o0v/9yZQH5isuzsra58HL2By4SQ4hz07JI8IXnlrjNSdRXrbmS21RtaEJ9ps+LGs
RVtDZ/AzF7zZpMqMPIN8WsInpZtET9sll/SWePJ6P3dav2udkszItLiLO7tYVc5s7zEOfZCuGkxr
XfQUkPSbGAiRG8xoRcx4du6zyl5ZHUQJ1AFqQt0vwRqSUdUw9cpb9+VdDDbHUbaJ6kmuwjEk8B1Z
vNGhKsS5hYDIWEpj856sPdpnVQJopV59iV3tIZRd8GoEzxQyZ2Q9yVdhdq/4g5MPmROHOwZL8fp9
S/MW4naHlmNWS6H6hZvqLsKl+cz3PXbLWPpD7TQfsnmE06A38puNY9LBT7cw31wX7IV4uLq5OV0/
DKPz+5/Axj3SYlx2JXWCOLvEtt54paBx7sXeBnMKDpBqHJ57LpD9tdwVaWWTV0EQIr+W73gOjDu7
7BO8X65zmqX1kpihuLFNkAP2YhJ/sozB/TWaOoGzUDgcQd9/LagcaOcrtP31A0KfYIdZcFzlU/D7
565/MTsZplmEGX4fjZ9ZedCvO3VxSospvFyL3dJBwWoITLZkm19nR5OZivs4w3CskDR1Nj63kWGj
o/ZoK3rSOl3/pPfiaYbD0myiEtRAWpLyjq/WeDGz6FtH2No3qlcfR8m6EMuEexFrUiJQNKLcH4k+
VFbnIBapf/2ZVk+4WpuBAeKnb/qB8UlRxA7aAvI931s7/RyRWpXln0vliqUWwF5TtOapzifYFlEO
aGTJT/iLYElf/8hKxuRLP5L8aJ0HWDH0YtqbqzysdouZusieNgAuiYxzUknYWDSrdEkHc1c7bSZK
GZv0pDG6vX5ozejU4uU/MWAEArrrumKLDYj+YG9pvFMZiG4sj3PubEddHy5O1HdHElvpq9fDZVaf
ilTUb8ique4WC45yA0hEa27qeJhvWvVh6DP1QZApAZptM4m5YbdjwFDY4tU2tHJV6uy2YUzSmR6F
TEzahU1H46ZKc1m+xDqCX8q6OzO3hxMjOGa9qqETp33g6w3arJR2xiPMnFWsVhEMYeENMonXMEKP
c330z89rxgR1z3BWSHRww1WuKrdmi8jJKnXR+zJ00Oibf5mS6Q7CufNl4A9RwmdwlAu2spxMsLvO
zPMHzQnvr8KghjAeyKucZNAm5I9G0XzUm/uYtvGXCVCJ79Ilv+jFAtSGu90a7NJcIfGrNpMXIsNR
71qXzN4qIYkWhEsubsljZWiqRqImKkm/HUoSmK7Y3IRYHWA/BGHCLi5GKsoaPG7kWDOKDeOlRCO0
qmSFyRf/F4m8NVGpBvKCsKfgkAvdmJp53Wn0KAM9o1hPuVWejdFtHxKDwSbX/4G2rYpmNRj/K1lb
6bHWBXGFyqxnwYP4ol0KZzgzRgieJ2pfmNfBhGQ/3l414u7cPIQZTZarwFCOxaEgYLnypo+tkMHa
EOXX0NXqY3o1XdQpLb25AF7lAhv2DC0/S027qRhQPNZO9Fobhvv+yNARZLhY02mS8ZdpFE9npF3P
10fXDwMSObEAIb0+cnKDaM1CBSrFcLWybLqvpvq7Qes6SYjSoQ3ycm3a6gQ/qyCic6QhCKs58X/m
POxXKkg910Y+JEmEHEEzVnWAFt0Hyw9ksqBvaacBg1+i5G2I78fYEf3WhHZmLjtOZRnXtbBPtfNp
tDDDrBOVMN2JUdKXVPy1hPkDCxaTvbxA0aWL+2Vx9YNtey9YSzPsceRlc/Qcz52bf0S37h7xX+Vb
i3nrapqGcCdVOACJCs3d0k3NXT/of4c2vKLWfyRdOp6nVEuOBzFX/xnXV2mk2loVcs20oIlXKcnY
EOwsziqX3sLp0ZMRWFF2KEku4YHOOUKyytkBlOOqaLth33riE2Yr60BYH4N+r0XTyLB7ez2ZTHm+
+muKpGH8S2rClY9qOI5OV1pCXfyR6dd0FgF/LczXcnDsD54JNtTGBnR//ZMZEu6DWPTS1Y1Oc3HU
CZaPl5OWVu2ldah4m4RzYFtZ7aVWH2YLye7UOab/wGCKyaIR5g8IXvbQAC+8G8TruCSezkozUOsZ
5a5ZHUM9I6+PpYTETEFXCdYV0u/iTkx5gYKEzy2dMdBxcd21PVOKxVE3+2OXPvEUmpv3pThS0TZV
tKmnMfjWyRrbJ1YdlczrhtPygEH6qNlRxzXchGtmJcWxUp2JMAY8ZVoN8SU5fG716Pr5wbGSXeY0
WKUzjD6MNd3j1bXvDOPe0msSc+NBkI1TxszPm8YfOdRt+qqOdpNKKauEXXMYKrM146/SBwnq3QVm
lazfUbFx+GAxq8GrSpVskxO39vJsvGkneTuFpAcRLUI4oWoyZgzcV16e3BFvIx5bOnTrbgI+eb0X
zcsVEJVqhkAYB7/tqgninkwv49Gll02ouUs5LySZ2JImw+VdJiT7sdnOYHH2+pCoiR0tMKfIPtKw
Vul0CcFEuSKwxSGjZUFPLyWb6kGPy+ghS+a/i4n7mWQq4XgzMzN07lVcf95PjEsMuQX4t4lpQNbf
agNYpBA3+WpaqKQd87kywunYgPjap6mE8xqKO7MaOOVLyeAPCO8HB4vBnLTuQZoEBF9dqnpjSiaM
R0QE22tRF2Vh+qAeZQLx7FBUn5a62drK8JWmGq17hkIbS6bqzIaV7e9uM3Ub/XFh4DVaMGAgApvS
lo77EzpTd7I54M7BOFhWWMEsJqRwTcOV6HJe1pC/cXfi0LtC27S+2Ixz/u5cLRfdVZkvUeg3ZoTf
XxDO+e4518ch2o8MmMhCZjIFcYJYNJ1qzOl3heE6UJ80tHrJVihveF5P0aNo6SMxfGl2qqcreljQ
6ygjeb0hzvOdVbLYYtzbnOGChC5rb1DWNEalPzHu2A8YabjDiOS06xFIySBO0gn3czR2h+sGhZ0T
g4VtdPsrFcpI+mhrXUXeFXeRuSz9Oe9NJsEKayjsntlQVbY0TcrXONILJHh8WY3J6yI75426PL7E
UjYX+jVfu7a/nct8fEipfjdEtYgjRofltuvZ23ESutryCK0nxRiN56nk10arANnYAtESEUb8KPqB
pkVkdXt69k9OH9e3EWZF9AsSjazt4TOlo2CtrBjWFBxi9BrwtLYxdvSPFYLTpGzc18zAyha2yEe8
9WSUwbeh1KibmuKzO9cfAvuDpaQHZCKsjD7iJauGQgwj9KBXypnC2fDdUJ339QOH+s3oKkf8jPrq
b2je7s80b3XJSeIXyQZxuOyMnzC7aLHcvnTI8Ru97KkX5acas86hnWCtWmTB+u5gxfwGw61HZuH3
YpqOOvb1k1cbJSRkxOx90bW35RAWxyGc3K3Tpu2TyMMz1J3DYhjVS9nQumKxMe61luFOxgGSxE1C
YwbHeZVTDi4r0YudYcfRXcO8eB0xVKVKLFFlNDUlodnFe1hE+Z7R7AmPxny6XkVaNZIEgMnxiMPW
T3Mjf8L0wGCyICbc7QU+d4IhGtP4ntUkvF2Newsa3cOC1Gc9dob2bE/TmTBils4FA1jFkeRhbFC2
u5mxvOZ6zzU3ph8aEeurBUUdOTT93EC+qNEjQwc4GIK+BOmywT3HzOC+byhGdcO4NG2MQh0V+QeE
SvHKayYMl2r+yof2SFIUH4xS0pAchqeMgu1uutOXQJwa1yYON6qAiamHSWDPf5Nm9S+EcN5wkixA
rgG1k9a/YPC9ZgzprOupn2hNd67NuIVZoCebdOrs+75vv3aSCeqVX+PhyweQpR0se+FSXZD84Vsc
9XXJNOIQWjxDRPKf8yVLd1ch9qIVr+gWnDtA36mPparYXZfIf/8y/Z/wW3n3vha2//gPHn8pq7lB
TtT99PAfT2XO//+h/s1/f82P/+If5/hLU7bl9+4vv2r3rby85t/an7/oh+/MT//92a1fu9cfHmxw
L3XzPeiP+eFb22fd9VnwOtRX/r/+5b99u36Xp7n69tsvX0ruFvXdwF8Uv/z+V4evv/0Cg/rf//jd
f/8r9fR/++U/v4fRaxG33evP/+bba9v99otj/+rSOjVsxwTI7Em1rYzf1N9I/Veba8H1dFO4pK/q
rA7QaLqIn+j+Cl2K/wQZXwZNLv6qLZH6/vaL6f1qsVZgr2JeSocIbP5/Pbcf3sF/vqP/VvT5XYko
uv3tF2BOP+x6mnpifJLv9uOhMjUai1irINjk7uh+0/vCNNdGjWlyZzZoTxoEhSzItzmBOhzy9drM
SS+aMyBp+j1mjZ5eSyQ6aXxN2iltXr2OM9mH0qBjG+Niz9kBNUTPCxMRTSeGcG7Z12EWMyBfe1qZ
Ed6Jv8/unpPe6JobQdMJgDf53dIfbVkHhz6BKYXIXoQ4kiKONWsmWJzLE5cBHQgI28YnGetCq5kU
0X7r/LArI88PhFHO23YO9E86GpiBiQWV5bmJlt64x2DsZk+Lgc9gM2l5Md3IsXTnYzzi0SIbmSSB
u6WNumarh30TrwM6UsEJkc2MhyASbrcKnXBe7rIaSaBPzWctN0QPiTvCIkfuYrsOlvVcu9CAkjYp
0s+g7LUXjW2HKLrSQKheOEvvbbR00byHAchAdFs6RDuuOXMv7cc8rsZgPWed1X9bdLQ0971lYbYb
wX6ba1r3WXSgLSUmju5My45o4QBQLELLtTVoOSpgUY2RuSsc+nSbZHFj78bzIho5fcGc9CZzJOP4
BMNDfzCSejFxtsrafInsIpL7bGKYtc1K4fFCjRQT3dpGA7Aw/wulorimw1DhtnFqy5/QMVfrWZ+W
+tkrdb2lYGrRnhAWFiAZr0lxCdDB2cDp0JaO5YvtTcV0SAKKA8T/lPLe2ejginwYGNelGyfzBHNp
DB3VanRN0Tz3piOrj9I0YCkPrY6QgncgGZkGLsADxrFdCGrBjjOsuMR6uVvgUAfnJC5AxlROZ+W7
ml/XqNxODJBQDxXJt0TgjV9Lo8vjTUJelJOspFmmZwgztnyUWEM/lHblmt/IqNeyfS/0rt5SIFGj
alHdp2vXgaJwg7UlbrfMSkFXc65DhBdF5CD5HIfppdWJGIA8ZJSNGzb/CZhu4oZVv1oaNZeP+h4O
SG/Ps/NhQh+lY/vJmxDVOMGeF+T9bvIlNDS39nPHnF6mjrsMhyTsOI74scQDIaM03FZJU8TIOHnR
KxAppn4krhY7vCiUnBmoo2dDjjAJQsHFaNTFU+hVBcTrcoRGu+vsuKk2XY2Ydi2xaaPgM2m7fNQ6
WPkHOIu4FSMtGoZPPft3f047iQKl1fu6YgacNJpE9msxMHEivTc3bPa9tiO7rnLQx/WDGHdOOxnt
xpWza66cVre/tyYsZjVx6yKKwKVEgtLUnXXInS6mpRFIDbv0kNYTPkZDZ4SKFqFYQaPV8RhpjnmV
tnTJGYefFz7anV60aG7sdDp7oRxepYHfNMVrSex2PpqnjJoI9esEJhNqPKLyVdFlnOZdANKBL5uC
sPRo4Ry7AU6pVhev5NVmBtEeqCnw2R4IHvGqz61rkKQDVMA0/ArchXuZnSHMMRx1ACpMrdbSl8nA
wH2EDpUlZ+boKjt0GFt5RneDoYnk01GuZIrsYQfkOywuemcR9bVaIhEUC89oJgvWCJ1cHAqhQSea
Y4FomIZL1eBRcXRcDGi0Rgf4nEXa7CmdcN/vOWLM1pM+NtAP+fbjiPuEqWqzK4NAGncZJKDiPh9E
hWMmj7zgqE9kevKma6xsS0D458Wsuor5kLXExdarvCw/6khxo8MgJDrqVTm0eU6TTKYTJggyqLdx
5UXVTXldoXln837ldKbHEMEWYGbrJAtejJn9lYTuXCa3dNWQirqyZj7J5/1larAYWyGLWR2NUidY
LYZWS3FF/km0ZPqX3NUslN2kYKLNqlwoa5nTLRWKljw3EL20rPe67jjerswosUhPIysTigb76xry
1Vzs44XMOxZeK5k3rZs5SvAnzacC7RUSz7LQgOd3Ua1t01yQc+TSb5nxXAGLodmpT18JxtWB9krD
fQlbrXuRxDpjhqhL56WwylZ+L0tJSOoCndZUxGD2OE14Y7/2MGvkftFaYlpXhTGnjM6TPq58y9bC
7nMczjbKgpEbdjO7s9H5BdYd/XXxchwKK5SYIQDaLEqsdWMmqKKduIHlntue9YJjajaOIm1Yi6kY
iKOcSMP+OGQZoxqyaBy4qGQMirVWWfGboXedCYMv8fBuWQxc68sYI6yggwoI5zN5w0Z/q/cLdsSe
3XFYVdhcImaBmTZhJsur8VOYCUCIXhiLaa/SFaGNT9rUnaO6nmaFUAi5ZT3yynZQ2WPjmAhCHHhP
pdnfgME26pmqkWTzw9TCLxuoHietIAG6FsDcuzhWyKtEFFMAQpy+tU/7vk0eLDhL2Y4hb9O/WZ7G
orlK2warbFBPYe1AO0dVx2S2sacE8gZW5y8DlzaECjfua/crsSqksbAmmXNxCUgeL5UjrqV9xd7d
3+RNbuiHLg2H5YRRrwo+lLQVGAxavQCDlhaSS23VN2Y136bMDt1VN4Rw9xMnx3Stz57x3A2wLh49
KbXYN6apXdamxTHugmEFJUMXuQWm+riA0jYNhrOlLYL40xoCEa1kjU/3HNldl3OndMyO/MZ2qJ7d
SS/6pyyS1XjhTDgmexMMmtjlo9GFpy6gRUqTjrIkxc3FnG7FPWjdK3nWy1TaCS5DZmHBZizssr6I
TqPHVIdhZm+GCU6o7yydWoLptbGpWwbeejQksbe2ELNJXwALMTZuZ5CylxGnpRPmtwh5mHEo1uuB
8OxsUzsoo+8aYoHnLXIZU9+0c1+Ze+TgQ3LL1NYbP82F1Xw3JyRxp1gmmvPaCHuOvgL4i3oMHVEs
SeGOOYrR2XHlgoLeKUbjiZdl6A9la5njm8hqo/WjokvSzZQKLdhN1mQlnMLmVFYXithgvCyRBxXB
EdYwhpvRSl1oEx7diwmdnlvRk1x1tL+0N+rCpH1LLBMMIkcxa55OxmjYy5egysnvRoWTJ0cOsDXj
KYf6vr3rXZeASyRtI+4+PdTucjmmC4gkKaco94MpIj3uSIaWO4Ufk5xv+cHr0n6cTu085/XwJRYl
HdItUSr970lv/6vK638qmH6oxP68PPv/sKYyVeTQ/1xVPcZF+FqVzbc/1mHXf/NeVdGI/BXIOk06
pPVU06p2eq+qDN36lcQlgos8weoLX/K/qyrjV7YBvthj7TZs11WN9N+rKuNXQ0qIsNy5liFN0zL+
V1XVNYj5n71EnhaSZ/XDPRe5tuBw/mN1laexqONGQya9LJfAAufdqKTWaN5VmBeZ5Wa+13j1VjZV
vZoyW19NbvXolsupdW0ikDkcWGJfa8Kf2sIvLVguXnbThtCahlgDVgddNgBnFTZyL8vse6FhPwdG
5UdkCWiox1dwuABV4+IeZHZTOvaeqgePIEO2sGRJqwlJcjOxY0biWz1JooIfFediRaxh2yxbY0wf
ONpsxsU55M0jAfIQGfPPLuTkFfN0P48NdmxNEP/qHtrmDQfihR45jAmdxnQ44Lf4kkgXBDvqhdEh
5A1N2AqGiVLGbzv7oXFNfKAmkfNin2TO1mSjVk9VPZm6lrg3gDuIDptk4beu8GuRb1x+kbgtGeL5
QexuZ/Jr4wnPXGHfC0GtkJWPKKoyRb9FN2WtulGZdDCRQ+Nw2uzzUMl9rb+6DvRkwIGpZ9zDhTzL
+a2rOedoALemfl3EF0EbqnA+zEg9rYeOrBYXQYeO3LJZA65iWu4cdFT6ZYRX1H6wRHAk1Kc2lpMZ
BU/EERQ7pg8Zu56dHebIXYlpwqJD4VPbNgnlJA30d12YcFLDdkP4bIJD9OqOKmf8EoXZfYwbWvt1
cRMluAzmEYlI/1bqbym/Kc1QbINhHVkPOuu7zJnMWA/qmeuV4Rs2OMdG+LZm70VS3pFzeTfPD+pT
6q1R/5CoTcDB9s4gXUY9GQ21E2kth64Ov8pE3HtB+1F9PbD/c21rH1WUFF27c6RGyUmNPY33dOEo
6SYmzAO8iqmBjCnINjxJaSI5GQeIQ5jy9QccH7j6dK499UbMU4CsLvd1AqDQZ/vFE6PYnaWbO0k2
Bczak7pPTLtfj+yeDo52m8thbDG12zuGkQd1xfSMLSMQ3Enud/BJWQm2dQVnCpGzdHnsHWTzVf34
phA7zURFS0sNxgMEbO5BrvcQZW0BbHJsuMKKVd5kG4YCvlMBahygfhZ+nop9SWQCeI8L6IBz3Ref
7SUHbyn3/eQ8EUpwmulj2s7JSzhgck2kdGlLInlLGJ+1m27U9THn2RnQiMEV33eAuWBUNQ2zRjc8
sT/viZXdlg4kk7nUjky3dzAL/ELIrexA2LoFbe5uAv0qCZhlewumTcb4nzSuS5eKnWh4V3iVyIk2
fepu1bum3tEYsHBtWrtR41DJ4lG32mY2B6APLsPNfq3eBw/+jpPp62HaDCwaAz7zTJNUuvmNF2mb
CXomJFREtNzbULS4OXpTXT/uAX3y48CZpi9ARuv9GbPKxrC1LznhIyTRkVBraxvu/RpFQCH5tXDt
8LBcGB31D9bcrxcUgUEMqyC80FCg/IPL1bjwHeptzOLuQ1/BYyudcl3OcvTTdPb8vslXfQrvPE+c
z4iu+92UC8RWe1vaX+HbRFsW5BtQrTdhXs67vGSo1xNuigZfHgv+DRNFCacowpLe56RCZvE6lxFh
uwbR5kBwV1WboSRkFGKYQNZHdyLqhBGph/p0PYRQsYfA14jW8oOqujXdgAiSTuwRgr0NiwX4CfnO
9WvBtdKoDuMn1Fx3kZ1GO91Dq2iO87k1vYciNyzAwgDaxEiTNozNM0FEcs1q6It5LjAwhSz1rViN
E0AE5r13BWvTipbynmKMo7ceo/FwnE1eQXd3pjxUHNV8pV7k9Xl25F0Fes7r5NCX1SApcglDbCi+
yyJnfKKZIFhHlNWEbAIo/WS5ecHEpZ1xstNnEILtpu+PrqyqrbfINTmmwBY0DoxxE32qhwJwHZSI
egy+j8NCDW2Z2g7p837IWmvFmQlInG6RIFpMPhvROmnReXszK7DWL1+MpSMCfAlJ72BPC1sydERh
bmK3qDeW4KdN3raq7XUV2fuyK3ySnbZlmn3JGebmVuovRfCxypDa59ONjuDQYSpuYOKok4NmLn83
eVe79L/s4qYrDFvSiuVY8OMursUChZ49lrsA48NML1GtIE7JmZrVZCnM+wz5pjO8hTYp5w5UIc/4
u6cgfpxKvp8kcOd5tJBNWxfqOPPHQD981YOT9SmGFM/ekTJ1rAL8npTG2yhiH1H7MftXFrym1Ve1
j8IK3i4JpKG5Mc+plbzawnhOUAtoVQnDI5qexwyILEWVEETYWW2/qr3ym7nT6PBAvrFuW5xuaoHm
tnWS+s4h74qs+lW+OJe4t3fqhyR0Y/T8adDxRnBayFZqa1GLYkiu7MBGsAAWUku5+kXZYJoMZMuw
5R+hKDwJ+40xha+/dJl7iFhtJ65725aHwgGeHB6cofg8sirJlgt84N+z0CGv3i6dg0Y0PFVDeCLS
ddNMth/Hco8yw1ePnTQ86e5rbBjkzQWbZHpoMpN0KcZ8I1DBGddZ9jZiJ6G6DJGoGkQ7lLTOJeP1
0XgY1aGL7cDJzZX6HtggdkGQ3YyugTqwfPTc9LtW2f71qGCg+7RwrMsLfkrU8d42Q1yUIm/Wpv3U
yGnV1N6lYPbW5CQUphmGyY2KD+pQZCLyDstpx65xMAwA7x02sl6gR0Qvj4HIeRo7Li03+c5sv9vE
JhFRgbezl+VZHaRqlBhqN0NLhbAr36BP2KiX0nA66LNNwPqtflOC8x+uiAFXmSOLNxo5N11bfCoF
iFabuCNx0VyxDalF/3BO/33C8MeJwo9ilffrVTKykNLghuXC/fF6HaaozcCpkeUczOQOeuDh8FOx
oGcbnk6kxW9//fOMP7tBHJ09VNgu2Zfip9BdohQHDJpuuSPG4NLH7SmiPeK4uPq09LNuW/f2opKA
mjUt2J3a/IoUFhLbGafk+79+LuLHQO73F+8wtbYY5jKSvc57/5C+iRTILtwYGMU0FIBHOG5wEp3T
6m7EijD34baO2RJRMpbyqMGbiDQUBDe61T0j6MHVK9jQXF9k92iKwLICZfs6F5x5RxgsbK/qqoy+
NMLayVHb4KLeBeOxypxLLd3DZNiXQGuOrvUCJhJMrDzUHXH0JvymUBLebr9pprOVHKpa9gZztn0G
EOgpxK7lPllGv5HeqqDnKovwxDViTfVj5R3V4ZlZ9GrgJajT9l//yv7k7bMZPtk0wg0KJtP+aY2F
zhtoM82rnVoFJq5vdcTLHQ0NAxsEuD11AjTaB5dz1g1JiXeMwzEDyctfPw9braM/rvU/Pg8VPPuH
t64mBiIHRFfuUjIslxzjkytI9qIscB+a6W0EtFomX9SaVsB9VDegyarianLf3mPJ2uC/XKWe7av3
q8dl3CyfMb3lLSMfeYuwTy7B0WnfpnFcd/Oxkm8FG6BL1Ftdtbu6Q3DWOhfgE5uSpVS92AHn7sAl
3Iv++a9fq/Vnl6knTMJLBCNobtQfX2thmDBEAart1FE6C1hOo2qPn2SFgHE1VC8sJWP2hh99qxa/
gJTmjzqUOBv9D4Z75ARvLK4OGTQTfSe1Zk6JvVd7IeEJFAWcrE082a5Pys6u/VgjpGVyv5mi5QJL
24caS8gZ9aTmIOvKfc21d3M3rP/mRf7ZQuRRTMKYJATAsn+S84xeqKd2z+bNha+qPAjmOxgp67JT
BSZbylhsM2K1E8rhvsiB9eYnU7y5cGPS6G1FCuhdYiBVCB70JrvJqFqwwm9UaXm9baoHdZuoqjVL
mXPkh2oOjtPgbHVxZtJxmFwBWaZfR0zA5urvbhvzx4Dm95UGDbfuMQEmn/mqGfzD5WpVWoxWlpDB
KcneCFwRM5AAQnbipv+/7J3Xct3W1qVfpV8ALgAL8RY7B0ZRVLhBUaKIHBYy8PT9LcjdJdHnt+rc
dnXVsetYNslNhLnmHHMEiUuVc8L/6KwS0F2GW84c3ufe/gGR/c5SiF7KMTprO8CwLeLpYBD5VVIU
1EFZTaoYuJeapde/35K1FP/+jgmFsNj0Mw4LbE/9Ur9+6FwKp4laPjRnrRqrJw0ttmNvSLJDC4Up
TzmgQRy2RM+FAP01Eghh4Fjiu7fC5eDKMZTAIQzEf0o/9wlFr3duvDvez+RjGErqE80P022K+IGa
0WfFTlVchZ+MWXyDA8Wzer3mBYNRnxOg3DkdhZSEdUJAjrELbMF/qsf2JktciNZGEBn8WWXv56r9
rCrgv18R859VhyviCotNKDXQW//9L1ckpypkokD/r66CGsHUKKQKiw2/T1XsLtskQcIQBZdrg1kb
tKwSEh4tGL+iXpE7+1FVHC8uA2twNj1z8h8+oioG/7hpLhlSAvKmzR7695uGCRukCQyjDjXGVGoE
5CRG4/lN1Wk199dcRTV3zlN+Zfv6szdmzhf2ZZq+ws66rhCMzdFDl6TBCmUwpdDvnCjf/ftnfceU
VW8FRZztj+MatsAX812zvHDlhnDhrRAxhFQBsNzvCu6o2zDc0mCN0Xw09XGDYsHwtB3ZxyRH9zfq
WMu6W6xytvCAfzZE/xV2+59h2d+Q2//nWDMWBfl/Bng3L3PxUv6vU5u/lK/tryiv+rqfIK/m+n8p
1ozlG47vEyXtUjB+oryaB5jLs6jr1BL+9it5xuCrbJsVoKlqP50YLcX/gXn9v0zH1C2PbysMYbnu
fwPzQjj47d2wiTkWPqMhWxPbBFUW7w7ScRxSaBqewI0m7TfzCERDZijBnfaetLWr7JZXYdUNoGND
7hrRITLLAWCH6iBBdNjOYBg3X/RqIqLQmFDwd/NlqfRn33IPvh9+6OLyhf17GLiZfnGQPRU+k5jM
UKQIe8iggdcPvYHUVExHlIubXIyELSKtxAtDDvWrVX/osiVQf8we7KyBpGGPUWkb7c7SS+MibHmT
56TUkp0hAsRdfHQcpjXJeq+el2fZgermUP4ICcH6CE2Sp3bN44DfMHmgKA/IIs7n5zprZjg+3aPp
jRe3qind6YKErd3b1M+hfLVl/uhlXBloQhnip+HqFxr8cL/bDDAtNkwszPv9xRTDc+LEL1ni3BIk
cue7HyJBklbbdGix9HI/IgXT2mHn5dNjj3V6UM7LJcSzNZ7yFyH4yX0Kndixb9VPJ0dsW/AfjHZz
ncOPc/q17aZ9XKLfXvygd/tHU9RXBuQisT551fzRJBjNkcuz7n+ZO/8yONOz1s4XqC0vmsRpxBge
K66LvZADFYNl5aO39WS7l8N00XDeKWS/93JxdKxaBGOcvDRMyK5ZHtWFUedwbwmiz8ZHQjHQYtm3
kRgfK3McA7c0n7NYfx6HA7kDL6nX7NdHCTbFtuK7e+V0Mc3p0pPVKL2T+kc1IKsRNMbOQw10suUC
o9MUgT2+khB+64jkxdUI2eE3VF+w8FhMw0tbor20nFsSW5DW9Y9QOB6bktd1GR+dFqewPD23I/kB
gtk/ybAvq/yvWZK/DD2Ya5HrX007OfUt813T1oesx4nc9NO3mRhmQZrTssS7DEBJPdvNTI40enkr
827J6wqycvniufrOccyrwVWOoUZjbvIyR9Ozy4VXt3G2ylvHe4OD4G11Gxi07POnOX6EsvHz19Dm
i2vc6M50o27OzOCTYs2vj8uZwN2N+nFT7dzaffpmVjwasDAwpCPKpmGaqetrgeKBrjN9KQtemb6+
0FS8tWPykvM76oW+qVvkmKLb26yZ9WJ4xADsFvrGcw4oj0tfAAXpRt1cdZO0GdKTNfFciG+QugL1
k8v0vncAfmeiXaIac9O4vFWHO2Sro76I2/U9ZPkYkrUxPRoNv5aWv0w1b6eeLKRmpekzMVFpk755
CYg0aV2Rpz+wIqKKSOsPo887CqCqYuDEwjZNQC7PggT/+wkfj0jx8iQ29urTZFX2ErX9x7itN6bI
3vxMf4aI+Qw69iy16jT41VHtfcC230JtesR85kWNY4jNvkVAEwqezrTsrfAHc9O2vJAw9gKIWBkh
nqj6QU7heI+4b/t3pMuiAl+yYAjjN/XDF8c+NT7aQy9/a1r9ueYvj35wGMZHtynexEQUvE86iSqW
qkZMGzf02CsZBujGUG3nqdqSCMRmIOYnG333isJxtxYdW5WuSjpY/SLvdbpHVQZU8Wpy7UeDdilo
Zmc7w3rJk5cyg7RcJMmbem9He7mTJrt//kwVKIS2W6fnnSUlFK4jvKhsfCwSccSj4ghMcfzlYPwP
iIr3ewf28/4gubE8FiGmYCD//f64ZEVU8F50POLnS+ewjPa94TF09AePjDEv5gKOFKrKOGu5/7Hy
xMlDITkag1Tz6a06UEYNjLC3dqkq/sRfEetWcUem5jN+ky9wBRqz+TSiEyfkXnk/JPt8IghdPQxp
EmCR+6TuP1BkAcXa/97P1a7mbPeLrVj4Pm7FOeXyf7BFe7O1Zp+jysln44e6RxXS2pRvZI7pftGz
T1U5HVmwPKt6CWftxfERxfm85nHxlpFvRnA0/4CG5JQvw43WYSo9YAPGn4W2DVV+YclPPvmF9iHf
JG2RbJB0Qj5T3yVYOthysZbyDVj7ByZvul4nb3jW4k2TvK33lRHgoLRMBuOZlMPjerv+f7/3B5a0
Q7P9P/d72x8cIE32a6OnvuDvbb75l6dT7X3XdeHROf+XIu39BSQE54VtvW/a7PIpTX9TpG2XLs/0
6fJcz3Ysy+at+bvLs62/bJtZCm93pk3Xd/z/psvzfkdL6DyZegD6bYeoDsv3/HdNnkASaVnWpOP3
ucxnWXXPY8oR37o2vgvlYLCmX14GLC/2KsUkHfNoYxpPZYQaqunUrt4Jz51e3bUdPL55hK02Fv2V
4OFhb7nZhU1ax56jWIgfkVCaEcg5pLMDgvnFHr7ffITaNEKdOpTDt9hnBS4Rug1+CYulIu4HSzHh
lAugXiqZbLFfr+fmgG/ud1E+s/0k7ZKGyIMMaSpLIeo3fqyISNvWMVE5YcCfD2BTWQPmhdJ/3lgm
TkDM8Qd9kuHZRvyrDHbAsUR7bqZw3sMaHX702Hbj7cnZl3afM6/3kJsTsCDIT0+1W98wMdDL2Q8t
CzYaQ2p9n/tyvM+W+9J/NrPkKcfG8wCPh7iIhEDreQEt1dLwh0lkNv7k7dbMzQYUu2X3SFyb24X3
uP4GHjzKoCUP4peH8T/U2BVm/GXKxeXN9gQoJJJbaBtY/v5eY7W2mRss/nS1WbmQtxJDMW+Djj6c
Qy3eeEaa3nZVVu1651LEVnNyEMrOPvJmKMUdkjEVc46ZhjHLdDcOuMxEmPQek1l8TdlZSaHsIzt8
vYccWztCBh77uup2qdc9GAuREgSedrsuS6+OXr55Axa5fq197eK+gt5s3ztLC+PWgVOaeh79ib8P
MX2pQLwTN//kO3mz+fcL4v6uCwBQ11EguL5CalxBrLCC3X9BJrpqNrQc01ucN3AAiHG12doAtUE+
at/gqivWwPADDgreo8onfp519t24iW0W+AzS63CTxEBnK7pa4S0ajBG6P8+t/MOI8N/BP2DX0Z0v
HZ4WfhlhbIG3Xw+ZPhAGajFQ52zlvNhWIXfe0wjPMFj/ZhXU9dEiH6LIiKjQ3U84Q/g7e+wjtkf4
GODTUmAfMOGmxzvpJIiGRkfqG2txJY6jqBE895A5S7ejEWmBCrip2Fcubuzukihd9haW9iatPbmi
1rXyMcpoJwEtv5KvfSYaggLpJDBa3GBzMV2lwmhGvWHhMYHbu4TdTHn4xRk4Ah3ZyP8Sj1lvDNsO
pY72cP621Uz6y42BS8rngywIJThb9qNLkHcnCTEYl2Nd4OvfgTmfrSmPL6h9T3ZvwV9s241rx/4h
ivHrQNK/jSCswqBFKKaLszS0EH8Leit2oUMQLjzaIrJwVEat8ieI5vdq+vO5oovxULa4rND0d+sa
06kJPBoTGMHq7piRWcFSwMhkKoUIOCPaHRqK5rQ+Sg7WLiR67ckg9Y9rR4dCE0ZPqhJLstOcZocu
JdS6jbru5OjD6d/fAVu99L8WBQMIyTYZ8A0XhY7vvmuM01b0aNkGDPdJFqPYQpPpDTYUeL4SeOs+
sxQYNlEL+GUS6iZcDPtM+SXExfDeSCtUdPK8DFj++kkNerxoYgtqu+w1WkbPnOmdbKyzkAenG9um
97cJpgb6TBnwim2V7apZQtBZlMCY2OjEoSMFpjtV+KUSWVORJI29wVzxEOiUZ6CvDV0rKcoDiG/x
NZIQR2K/fjRUITUEvI0pWSDZ9JFKSrshn6y74tj1jHgTcrxJQK1Wla9aFN9og94DkBFTzXLij3p2
BRi+u6oomBywEyBgi63P7w8w9NKlj8KEUFpyV4mSgG2dLuZutjP2+07fnNv4HEKaygOi04edIAlz
gxjlK9l/BEryWT1yJiF8LJfF13Zmaf9hc/AeReQNs4UHIqtKn+kzEP3+ARPLIYpqxnRs/WyYxrHM
tC0rCLVxpxluQN4tS4DaGtA3zxt00AzctjDPmDBT4kKcFdvGf8KA70deJF/qXPzpJTLVg/fuEnIB
eSyFZQEgW+8uoeMlYVuMIbY7lbyp84S85tJrd/ogdznPMh3JuJN6OwaV0D8nFuCTr+jw5C4QCgw7
+wgBgOy0IsVFnodozl2xbclx2zvpRyIuLoNgpjDt5Q+LJyVb+8fnFqjdKFwIIU3r3SSDKALvRuJZ
oNczxcxt9oY7Ofz/ZMJi8SETuQCQbxBLlDq7NSaLvR1mNfp+gr+F9iPU43nnTnZMisAc/PvLbryD
4tVdR1ck2BgpMa7z3mWBjLauDRur3yA7QoCNqzEcZfMGXxFJB5bjE4JR37YOtfoo/P4N5nTn/6E4
mv+h4HhkiRjQV9Hc/GPSk/mCRVHfcKZWT5NN3IvbUy9qUoBDu0gCpyeiknyDwcCNBku5mg3+yOfe
pIQO4y03DZvGq/Ntmsef3byb7l13JPiNh7HCqeMs3fZiWL2kR72weaDfEChyiGxgVf2H38T/59Wk
XfYYWWlIfVbM7/qpxXDHDi9+bPdS4xSXBFqRrASJoXdvx776Trd5IvvHZ/OJm7xVdocMo89NgzXU
bv3zIQtBR/ARGHvM9iK73pQxtQ3zuFeNkhg0qqs2CUMOjJDOCUOadpuyzUM3j5OpJMbTGCC5adZB
m+rvHfMD/jg4nzuhi3o1oV3GV9nAVuuq44UYON1dYeAoujYoeSS/Wz3BVkuV7t0p9TeDXviHmQyg
cG6jhzjEArFDnYcPQ/0DJI0A1rbdQo3HWrPUn9YS4IRakAPInfCkZ1MzSz7fTOFOsEMItCljD2rW
y74Yl+fQ9wirzkyEItGyJ/cXz4Q62i8hcNNA9BLA67J37Q4NGu4cmmZqNFn213IQxiN5geGXNgoP
lSXTG3J5fewHuKtpOGBU2NvyoHU3681usA8L6oVf1sdLo57ZfwmLhdK/v0bv9+i8RkjyKKCm4DVH
3v6ueHLp09SEALNBNDJAEiLMCQXfBVta41r8iIboUbpAWEXpfbNHKz6bExYlvRZMQuAf3bbdzq6o
BgPGmKW+PInMX/YZBq1Dx3XDpveBbe/nVD0sBVjZPuM3oCUat3LWX40hI8gh9W9Q2nCy2FlKJNjC
etNc8Kpw5nBHAmqwqCNzqHFo9Ri6Kt8kzDz0DOxErfEPV8P4Z7fjsGwwTCoLFFLhvrsaftdFlV9V
Hf7BZIX06Ll3KC6UNgXInd9hGuNljyj8xfRynKsFFEdnwtvCnYtvXmGnu3qyScZuh42j+rcEM2dN
EXxx8frTqac+ym9nikOfT2OpGh2KM7ri3/pKaeZTSvTlvNH1AnG8fuvV9Qki/XSfRKTr5VbcHJvQ
5NGal/pYQ/3axCJ80iIIjenSXP79OULR948SwgcCVVLLPNhv/O/3D2S4XdsSkDExkrUmiprO3hF/
25010zn7fR0BBxFw6RaK48q6dAtfU/+2dpVTO7dbZCbEtVuDv4+gX29HXCgxLBieW8lr5xUmNMjw
TrTu58ooGVMjvgT975YRFqvWkYbOkFYXYKIlTkQuP2Q9r7gIv0X6yI4hqTHuncptVyIcEh6piLqs
TqZR/kibKIFLN1LHxi48GwUPG/mYOBUwa6w1EMJBtlUH89zJu1rI8G4qyOkS0j+AxuNo0ZNahn2t
RUYN64UijRhEeIWwt3zJbIDukXE7yMxSe5p992Ptl84Fw4LhKNOx/VTG4xccODoc3mmserPQ2c6q
1FA1h6MoPKT2IyN7/3GC7W03XQk7La0uLLf6fWu45/XacfBB5hjQOEdObZ3bH36Ui40Q4/AZusBz
gXQJ34EPBKuAS8TItMfpDff/PYKm7lL5otz3WlEHOh4GF+hKuwIjw+tUDOVV+stpthdt785pTOi2
G91bkfFYSV/HPzk7lp1vXGmQ0bFOgoC3hje/iuzDTFLdttby71b7vSH74ga3+zwo9Ci9IPggTRSX
lmAxteLI7PymYbFwA8P2YCeq8SYPDTUS3i0qJgWt7U4YQ3yL+u4+HjT0ogMerV1E7FicWD6QoIlX
sCrYS9loO5tERNn10y1FxuwQi6/VVG+EcRTeyW44PRv4yOhOOK9Qp5lpOu4Yj7WuQRjB0WsWEwSH
Kjw7GM8V9tBu+cnDJl4IKMbJ6ybrYemOcu4UGV+wvxoGWOD8Z2mcYpehNBmF9jSI4kvcTgC36nxY
IYixRfwczdXN2GFNWxHIYXnNaWpmaPSOhj3hkJBIMMQYyVxFu0N6igZWWhuwGX6CQCw8WK/rkRux
G6+qctn2Or7ZWRiR8MK0MoxO+0kyoPfsJja25ncXllTQpILKZ1+IYRODiHrU2TmypdGwcyHUwT80
pXaTNeV34vf8g8NfjW8v27arDLBn82FY4mFXIxsLXMarYI7G53FMsg105dv1G2sL4uUqGc/Uo32K
oB2R/XDIfDvcd7JjWCHFZoBAHCCoXu4j/eyTGXEYe/eLXTlIPADSAmziumnQv8ux26e5eW87dXpr
15IgYeK8jRiTnUQjPdDBRUVqhr6Xy3KzZARxlJNj7+ZG4CsHGyy3onvRVFcCcuS27jKTdJPI2veN
PI62nDYOu8VTXE3HoWc+jCJRHocQQbvD468OGuibGKFGztbP4bCCwX9JLZ+Bb4BRwT4F3UffP8e1
G98JK/xeiNtezsuhGVq5tzOlzfRzDf57KQO3mU8I5XYl65wrajXtVGjT3sY2RbgVtgPhdECrllwI
NfmocD/c5U9WtVD1xv57mBTFpV/KG6tPThUZy6c0x9nMPYBxTPcFTKldsUS4x8vxpO4+fg1XR0iB
ywp7MDyNVLQ1h/4nscR4Flgaga053qQcebtFxMsHbO2umdARWLfYu5op4ZLsEoiAtMJPjddkd2l3
dRpmi6QKBWKRyTuju0PORDJlDqByjbC7zLEbfhiEkGcYgHuL1qWIjfTjaMzjFQnks77UcmegYR40
gKk6kzurMObL0H/jQKDkk7jLLomrLtrIfMSk2MfFkAZpLd5dDVm/F+7OTMiDVf2vrOWPZam/iqI0
UDSU+AfVyXWdMWVIgrcG6Nbgmnk4lovEly4rXlbcCPeHfUdzCrXTqs5jR152wSK8Yv9o6PW21cp2
GxJcCpc4k9sVU1p3d0RwPQE1Xwlm8442JtB60Wv73CGFydgZuD8ddAlXrh/6kxURRZl1HfYcmHE7
criGJDfempPJKjP62Hc0yr1AwDlyHzZxuuyymrTRVJ1Sro+VtebW5H1wBHij+5COYtgNFq5qPW8D
FGMIPLQ9OkkcOHQZx0bTmqBVVQlJhBhB7BxQs/X3wEqKY6TDglMPc8x5/PQ2T0G8fPW9V5QmrzBf
KEqE9NjjBYP8oRGodRxKqkGRUhxSE35VTwU8oZ/+Gkp92hqOxOkgNXDQTre2x5uVOmx1NIw6D32N
K4c9YAefkTqcvvay2eKKhJ1/FN2QydKeOzpdVAnDMa70/Zj0pF2aXrNpZX5ZxySsD2jy0EB0PgnA
ynhwLXIrxIq9PHZFUXiUIRBlOvRf1iFC+piRY+uwHUzqcDT1HzKzw+Ek0upNa1Jy1gkgxd3rbvDB
PHXWXuhl6U3TROWVq8u1Io0a2jlvTK5z7S2ntTaa4BrnNfyb1QdO+n1yZ/jzoSyK4qB2HWodSg8B
jBiIgkPH7OhGnFQPMAL7UljgiYQEzhsA5JOnpkEc6+C9VzUngZe8LowfOwTyZAbWcJ6bMv0265m/
ic3hsiS46mVeetR4yyn5NOzEOuLvBvEC5YVZiAttp481+HCvayK55GnjEw4qT7M+gAqgo9/gfYl9
xRRCzXXzw9quWnk4EbSXnroRYnXddQQCWIM8tllH+Sfjue/f0iF86rJp2fctuiErCnHmx36k1ub9
+swQ0ksuzxL96JziNLhPWUhC8ZBVrygEey5GrQWScBCyQeJ2Z9f9R5toRtiVu36JMXdq9muvUxQs
+/xplpdSfG8kgi3rwf+w6JpxlZAcDqW5PBkp3Pn1Hq8HZy5RMhI4alzmhFi7Vm/207hcarNptxWB
9dvCKz4JaRaHYazPhXdnJ15/Y3vTHU3JeDYMC6GOcMi+mhskEiZpCDaUkpwxPDDqND/XpnFbFvmM
hKU9qoZj20ZDqDban1piTDnjnT7Ql+4oywT7STlsKl3IB32svpMdRmx2eZK6PuNzL7xzIdpvGX+R
GYpHVQiLgGOtWSITHTa1ofXTL1pYl3tHbQ/S8MzNtY/FqMXbaTzlFpdgmhM4gxpcoSYs1cfoF44M
/W4svYWLuSMg0Mcjd/qBd8J1nai6yqE5gVG0da0qPY1R+oTTen8ybf1paGmlxhoIYrZe+8JgjwqO
uZHKWHRgtPHb6Xaul+4AQHWBiJUH60sBXoVxvNZg2urHe6CoZY9eydlxYiOXZnJvFSew8GjKIjs5
D/PytH5dz5N3nnGEOAGe3iShZx7jMjyubWUcyTjoXAslYk54SR4TN9rkOaCGrgEkFLxT5NTH+6b2
kq3rZg0uZikxyymdg2x22JvKfVrHyY0vHO8Q+tpLNOdqXuwYuu3c22d2yunuRujYVDPmYKQCdZDd
ewjn29sZSWrdI9jDb4JpHl5TAx6hkFYLPWbutDOtDvAtevIHctkISIzkrpjmdF97TJ5uldKWdfGh
6vjek8KRe55ZAZtoiTBC0mjWo8kn7utkV9rfm5VsqNH0G9hjqJ4LO5fmtISSBOi5v9gc58bQx7v1
9TKB975OXXVcz7KoWQ6FgZ9Dm8c7YOEhSC3m7AGJymH2Fsy/Wy3wMvgXMCskjSpCUIHbEOnl690p
WXQm8dT+fHW7niqSpsnN+jZT0rwurXaWMk6M8UoKNe9QNVmxUe3m6NvsI5UwzEVfiosbulRb268I
dkOc2UbvSZianK9L1EbYO9vdobWKm/Xftx1Ty1Ln+maxFrxjx2rrtE50GAsTNR42LzV46xnC66ar
UUSsy8oEx5MYnOfeau862+8OHe7USJCtr21sQivRTnQCzIF5itwzod1ce6mqC6SyFM+GmFjMHteH
IUIyEe2mHqjRwgqhxPdpMqFUjIcefgU+sNBaCSqGLGaR222ERcWcUOFwHMbPqT8d2ODRbOOBdAit
8GZ9r7yU3MpBb5ZwY/I1pWupuLcqOpqqyVZt2XpbLQnRAUX4wtjWwiYxa/rZ5oAH7Cmfev+ohyZO
3eqhmXnshsKfrm6jo8+trVtnjBDUYcewKyz50kVxctZizIGxc3zIWHFN8PORCxqvaFlx6LQFTb/b
fjIyQAjXh92sEuS67MNsh9ZlPf0ja5y3ZS8fk8HpyXOEr02OYoNPDZ9AclwcDFRToGaMahUvieff
S8u9rviLUeQRioLwZpDRYzu2UFVm+1OT23MQmzqpZr3HbhMIWwgyOBhqcBgJ4SjKDwQOT6eknhRj
zN/q8AHTpDum+nxo2km/zdyQbQeYGGFSOHK1aX5M/RHqDv0Lx5QHyujv2ja7jdndca/TD0Cj+SUz
pr2wERw4vXjQCcRrQzOmP2WvEvmz3IVEIwYt5h0zHsBbx6XAJvbsbqWONl6G3DOxDPFWZPhi6QZI
el2XELMcT55BJErWlCWn4p5E9W7fzNWlM+V0C53raXKSiEQ7BvqpGk6GVvd7LbOnE4iKCDILHjUk
u4/OROswWUZ9CDsXj3ar8YkQIZemygtaubES+8XHOT5ubIAQ1b6CaBCq6YsHoscqhoF45BPAkNHq
ydq24bzrxCyDIa1wF4LWsCXigcAOjh6rJgjNbwoiltR1j83I2YsRn23McQqS3YBR2C8dm0E/DIzw
GEYmLE6bbQ6P9WTiFrQzoCtu416tuePhdYh69kqsdte6okfWTalbROSQADw1vOCt1Yst2MBlDslK
GvPik1bF3qac55vaoG6uPSbCqTPiVryW1Lk1uLislWQ6oKURapf+NFvIuHE1vKzgX9Y4DZfzWaqv
7+f+Q9IjZiaCvtoWWp0es0S8MvJ9LBquUWdQym0W70qYkt0w3xnHfJTYsLYMqqP5sww4k0/YiAo/
KkKQ5CzlmM28wjkYNS/6g+r7DnGkYjCxCr5gTQoZgZfbt0vKALSPw+SOd7lRD5sW7z4gWhTUDlZM
qCp6Yu3DuNsvyT0KyASomEHdXBXTiIyhNFj7pZ2e/BTddskcBHDbbNampetFvo/VW172jODjeX11
4pRpp0xlTkrJ9ypkeJyr9KK7BPEyXv1hDboCbe+RQZeFszIo1R3dfLdtyvOm96dO5zQs251LFGQh
4u+GYXS7jJXJudpMbDz36+G/QtXCb9XB7xzXTahI/C9FSqBEwZK+TJ81V4uODucxUXQ60QJBfK4z
80tScDbq0eDsYnaOG0vmzFgLW/7WDOtNZzf3+VwQbaiLP2G0KyT9/vdjTWFZOgQjy3r/+1kwdIzR
Nifl6/AZc6AgtvLlpI/eU2qAcCjG5N7QUXJ5C3wIUodgVOsWwm3RnFKfqm6GcKtLYsvLIbPOGq7O
DOva3Ugm4mnC93Dqiu4BD+xoG/WsdRt81rWj7XTu2RlmYls7G5cIdgcyiU5rD+E500PBAaV+Bp5V
hXfVybKwzXArwIi2athRRANTFo9gj8apK8oLh2a1i1GlE6iUb/XGdbd95mgQVqAAWv3Hqte5SVPS
47JW0M7d524I2jCnJc4XerohGCzIixaN5EAEUxf1kvQJaE4Tow1aMdrjEaPaGK8u+Nb5tSQPl0Ne
kTedPnvA54mQN1IUM4ytBnD6s2ydJ232jyRlxEc/ktWGdbofrDO6h3TXDnHqJVlu3RNkMZffQmcS
6EMbXicWbMldS2qePz6OVfyx9MJmSybOTExPdTXjMdsJ1e0I2p7aNItgVimbQ7Po0EdIAPLKZIBw
j9/SiP7HdmBa1yylcVD34VN59jfsfvF7VP1qntYnsBntYAxgeaXbpdvZ6NnyonFL0BLBEK+OFn3n
fmCtekiplW5duCxbabgjK/xAYle7q0bxExhM1AoGhd9oZNZWVtNn4cbZ5t/B8X/uf9Vm2vEED63g
8VsZvb9yQArKUAJuulmPEKDnAogN1vWkwa5vLEJeIBUHK+UjU+SueKTerL8tCTenVkGnld41kGda
FiC9cU2n4ZDrs8FopYdBl/qvZIz32xZ7xz9sBsU/l8B0AUidWHGi2rD81Tvnlw/P+V8y7fcMPgC3
9zEuHztcIempfbI+8mibt57EJZrupteYAzlAiC7wOO2rDoip4TlSAxUPmnZpmi7a5FP0qi1Qj8kt
ZP+uRz/Tv/oc4AJKlruPTPkYpqmLwOu07ge8FppL7yXOrh3HZSesCfkFEtNlOSd1PaEZ81poo01O
1A0XbnTyr9rCdMv0ELO61u+6GlCztda2i90O9vOctdpxlklFcOhXU6vvvaj4bI4ZeZUy+pia3lev
xadsXfr0HZUgpxnC1zI8ZLWPs2BrFNsOAt6bQ6O6ZfX/IcZujWboXvoSUyxuFLGhaztel4619dro
PqLDx447cwKLAFgg8ufKMYJpbsdtSDoOkU8guPPLoqHq1SSEj+xTKkfGnhPRCN3uJ/JLdDYGC0i5
QKH3HdZiO819cHwoupjdEejErCbqT+i2qN5N6W6r6Gz6dEE+YxtoKRaLPhYES1kf7QHCyc8mjPxi
UL6eLXo2bdKOXKQRowAFi0WJgYdzypJ27ATdiFqJrhBkbQOxi2jetD7lp0xJjO7rsobQq72KUbjE
D8YYfsY/qsj9kkYhYv4s5SXNp1tsgg7YJ/4NrmcmS9vZno+W3XyKMzZua19th8SAuRKoCgez3bqw
HclcDaw6eewV6JOaYyBBlPCic93AntOCpwN8Foobo4maUufyI+BUcs4JOQBbT3ZsL8jhMwWs7AXJ
C+DUXsTOQw+l7LgOsK3Ymybs/Z9jFHmP+1DfN/HAY88BqLMGDXV2FzPTe1bgX7Pkak9kfsWHtTmk
TsdxW8Xn9avZmoI4NcNTXJ/Lju/A3jqYO90hQlYncWNEtBzXB1ZQACtxWEAQtBhliL5mPrjalo3k
RjfPduKOJ8kZGIQTz0DdsHFkvf4gWKrs/CZ/jBbgrZURqvXUQ0cUD2zfSUJrr4ab+XteoJuVBZqC
9dB+LERbNqCMlPufpLpUPTeuITm4CB3BVs09RR00yaXGB8mhb8lwlt/q/bSVfkdr1/KEEXERb7Uh
/BItsGcy2YaEy2POSmyRi2zDiG/l0kOi9J8Gm739+pCFhjdzstqELkZVE6x/5lj48nBE7bVyeCp4
ODsnt34OqutDsEKcOqvYLe4pUbDuunQA7spKnG0i1TcMQW3sCLagQswsPUw3Y9jdhh1VPXSwMCQc
+H6KEv1guiNZIKJ4lEsdP2JM8lGPGA3b3Jn2LU60UWfXZ3Y5AZT26lJW7TdtmusBDmRaB+kMoO8Z
FLMBVOh+icH7hNS1J3doX+NmIh/dbn5SYH2d5Ma+c/vbOGq/JP6Meafq2uvEOemTYT7i6vqxDZd4
UxVY5TpzJolGjJyj3fH0xnkz4kYK1kk8CeOT198tRBAd4v9N2HksR25ka/iJEAFvtuUdPdlk9wbR
TjAJbxLm6e+XSS1G0g1pMzGh0UjVVUDmOb/NCWANWjQFpRzukio916peG9UnybIKfGzc+EDAp/lf
01aohKN/nbYIpHTQU3uOi7zuHx7Nxp7guXleh4mQAw3fisW17i2zJHBwHGb2ioh0XcVy4CL7lrZO
ifsAf4aZT5epZalKMoArj1s/GYLk1XJJiu/Tmd6T0mK/yc2rcNyfgTHv2d/rSy8sPL2UvtLgeKIX
rTtTL40Kws0o68zBnsPJTDcUkxUnw6dhwqu8N8P4lmQk7QAmBMQ4pfmhAmY5NkFyq5ryXqJrpKuN
cUWswWWo2VqCJbROmUDApASnInXdg9ERaNIko7vPS1gYhYzo/9GV/PiJFN2lGcvnaULrlqrn3nHe
GvxtXDOAdLZXXAoD9LPHzYDGti+OU06M8sqapjGCoNyVBZFlmCWMrZX532q1gReUT+9iF3W39wzb
vO4jpUdrCkJCurYDd0qWoz5PppI1XoP4I0FEFQWOJM/RM4KDF+EMLEEfbKm/YI5zQxKB/H7rLIRo
aJhlWoKYxbPYlbXcxmt2jx9s/Dzfnaovrx652Ru7Ht+ivJHXIP45Wm+t4PLIPOngbtrIeScdBWO3
D5Ua6lzXhXooEUTUpUAYA+wygNR1/fo+J0TIWl0T4WUhNAxDvSJ5tJwC5dJ4Xdz0SdOPmkE1Gjnt
bUOcsc3/IDgz3VZt4qJEN2G64uLOW0D16XKPN5owWkbRb+2eYiPsXt1BwE8m3rCvSjAWUY7k6ne8
eyOsrIbokilW+avT2eaov6c5ad3UaVwcO7OmSdB7hP8FeswAfgH26cDJJlS6ikgOBTA7ChcKH7He
BEoF3c/y19xlxCIlFoIOGf5c7ZkipbUrtlWW8mEy4IhYtL+YdmAiYr6cyRlrepkP6zQ7p9gOCI1u
q4gqKl/c/n3CVMaKv76lBLiYhJgwn5kYL5RX439VxgQODQs1vKSq1zAdpc+3ChWAGJM7xgAGiz0/
vFVm/QvEK9kTtoxMAz27SLB1/vtHwbr7z8+CWtjCzxF4Fu6Qv6kGC5Q1bjwzqKzDuOw4tFsAVvCP
KJzAaWAGqD5+WI34ZMEzEg3U7KcooLS8WcE38/GhSKrvnzJTl3Cuwih/9cVJ71mOMzLerXc+L+MR
VlmlEtQ0IAfLz9kgQ2le4b1Wk+CW3g32kq6RnSXeam9AN2SYPt735EUzQ2vZpMfJXH8lHueLJrEt
EEW6IR+MbGhOwveanb/u/X446VvHiObvfjg0x2XBaJmb6cWtjGOCkv2Y50mAcGo5xIVR70uxITvN
DKpq50OX2pRboBYG4e/D6cl0gDSQINCwV01n2kzavUZHzKSh7jJdjLtEuD8CAtNI47cfpmm2bkt9
UGPWHBTZDRl5dzSmcG8SVDgg9rn5Jc/TUk735HxHVgT61VU/crugC0xQGkLDJtk1M3FXCptxkRWy
UsXepejrF2G0NDT7xXSEfOXV5jZVSco638yyxY8UPyOWOSW+KlyxHUvjG6yhezWcAoupRPvZC28h
lRHIN6n+sHpv3olmXiCZ+2figdE55/l3kuN/2sDlZif9Y0vI+mEtonyTSSBxIJZ31OFvk+hblnkL
90rWdftlst40r+fUVbFxSQAn/HbAFcvpltJrDiLq7pBrJFd/WHLAJvPVxEa7SdwBGA39mBb0VbZB
sS0QpNo+tPFhXtP+oMpXqdV2SDj+kmXJXhKNxUtSI8vNPwk9QxoK/nA/NOBuq8FZw/K1CM39MPSo
K/DZphUbwLLgh0EAe9D0rBiYuxKKTyhWoXhdPfIaSTYqA96NfBJ9tgSx+9QOSAjXnlSNMSX5uczy
9jDmMZG3SJfbwv6kpDWr8DnJKmF/4WGptjpSUZS0rFMspxWiPCM0Y2Z924b+jzrlE+hRH4aeYSr7
pcdDS+CGCk2FTLNj9a7/bBaSypUZCFSJ01nSfowF1zKuYj4N2Qtq04t6kLxPLsUMgX1gr3CQswcm
1AfsRMedQ+Al24R5bqXgOxih4/SrFK7OG+JgsXX8qXlo5v7n6AffrMbCnmzkxnnp5F5vwiN8JhnY
6KHArLHID84bjPktr8lMBe4kV5Cf8xmfc/3Qls6xncIH1BzlMxVT7WM+/yyW5IY5ATeEa9Ko5a29
ckxOWxRL3sGXT3Q/ODv+4MXedcRHqYDKcG3vhRwtgkBZGjtv6jb5mh/HinDHNPMDmDjQ9dnq2aMs
bwtvL690CTxUACusL3QoQFwJuSBKWh707RrMRUWAP9nfcTJZt7iLycXrrR+LUgfpMbYMUb/l2YyJ
S+1UhhzSm5EzjuvHMojbZOfmmb+xBW3FRhTiyq0N5w5C4DXIQDpysv2sGUX7PCSszRkV19FCHTb5
2lQczx7OBBw+auiIPlfOkmD5S9pARsXMWUXsGaRp8WOb3s/ENAisVX/GUS3Fa/ye9VG4H7PkTsT2
oyZY9F0bj7z+Xj3ZpO2sT8G6/hoXos3034BVijSOGZFfwpgdJwTr9yY/YMqLno/qvnfW8Ri5XN7Z
blRoo8YAJgugXjomWFr6y11Q1AA48AjL/gfqZJ5MwjhRkVwDER800GyE3WVcm+ASNewnmkOQ5UwU
uT0hDAuMXe6WyVPQdBvPaEgYFahQFGXpDf16omebhVNyQiOmMMcm3rZ9WJ70eCBri22+7m/LGLn7
OcqiI4gq531Be4E1Oy/OaF2YI7ZW273oITBQHxCRGFTlMuwaGXX3Toh3jmY9oZZuRpatYWZkz9U2
37a9fFtLBshBySrI4n+O5vqaejI4Jc361UzB1Qd6W7a+mcxUnoA1W0b/O6yC5wyEA3wT8WgI9sdS
aR3isXzP/Oxbr4y/6jir+/DOtdHz6NsjW61zYluHhcQakhZ5ofUR8OeG9VCtaXhl8CZaOCWVQb/R
FecArvbp0KcQQ8S4dxvaSH/qRUUzQ3PASQbynR8jtbcZdmH96DtUW/OKqRCCUB92+nBspP8qYEm3
k5APetCzSeo/FoXzUaTVXd0iFxxD7gbFOFheiWE7vp9pgthp55A+MTQo0VVTd85garQfI0HxBYFB
KARQ4darw59aGmSK9LVUMOaAVs8ceOD0SdJmnLZBjN6uLmNKdRUr1zKbTm0z7uM8OPK6ky3R4aZW
O22hlt4xkF9mHxe6fis/f2DF1OozU9qUyjQWEKT6QgcT6Z45u4d0ACpXphZ9OOvZFjkkSQUZ3DMM
VIuy/yzIkjXLY1p38pJHab4Bl6t2i9Ff57BId5UpvukvWYsWTaWHJ3Y+4eadvw3kU6mLQ5MJ8+I8
9OZEAQIcDP/qucE0YJ5CA8uFmee8dWmLzVDRXxAM7dYgInXTKCWFEwY7tF0ZpTYXxAR0QDv5eAjo
k0FXPRJAQklwX9R3BZnWSxGWtyKsae3Ig0d7QCcpQbY8IsImvjP9VWL9WTjUlhKVbHCabGI8VQFD
0DGPgWhD0bZ99ul6lENL2PVY1f8leP7HImr6ylJMaCDu3n8KnkURDwR4y2FrxIX92vjWBw4weC5+
ntFPEbi1SY+8CmFqUg4dqDpiCySZ2ywU6YYSkmkfJMZ/OWQUl/KX7ZgPFTqYlqkBZRL+e9xn2pNH
FEmFoausDQsTFTypp7ruEI/2mCV30Wp9mULgoz6gxIZL9/Dv8/Y/wWU1+hNfyNyPCdTRfuj/wWed
JvG8vHTJ2Ja4R6j0uM7B8odbuE/TsuyLdWq32tSrzwPOCRoi5Jeh4TldZVxu7MH4Q4E+K2x74o5f
hgjfQbWi92spTOwmP3+mA+nj3z+09U9TGdVqWCItgrTMgIixv+4r/RJOi7tMityYmagWHutRyGhf
hZW58UvqVPrGbLd+WD3GRoxKGHTr1pmEgYzZXQapdRdm6PhKdBtJEZSHMqfE1EES8e+fM/h/9qrQ
JQ/eixy+2sD+2y5Tgz9Aw6Y4twLyFdaOe7+rWyjSov+0acAlXfl1Xowkx9fjm/VuklLJieP+YHbN
eJwCQPElMC2sqZybc4oSMJgZKkdqmWzSk0m9AdLyV//zqOlpCd3F3vSspbNu4/5s/WvTMehmSTjs
9ZHXhgTLT4IiCIVzNn62JyIZOiHmxqMPZuuOi3mIat59Udsbpwpfm9IWu1WGMOZ9PB4dmh6DYhfU
oFpr8rEaCLPiJXUu00oPOXvJtl8h7CNEQn1u7H3RfdHXadYINnrks4Qi1zujS+BNqvQkPW+jlZYN
0I3VxNRKzQWKLNYX/ZdBxCqcH8d//3Gs/+dECD2XvAEsaiTd/r3lNB6nrKJuctxqeXWt8Ah9blJa
xMzOQIhMBVbvPJc/Bm+8WiNng4YdhOi/2Xn2+B+fRz0MfzsMOAcs9ltyMUmt+tvDgvO6FNj/8FTP
q7eL6tnYsTmdV7aDAwq7YdPZFckD40CVZ4iWvPvdo1u+AyvcpzXWNddSkDaSvH//XPY/rCImHjmk
ElhjPUXi/A0caAO/ndexnJQzw90bZKYkSe1uNMOI76lCNIvaQC2Aptu0xyQS38Pay7HKFuURWhxe
hrZzIBLV8dPLQ/juqbsu6nBgZYtRbPpIBFdV01I23N7//ukxI/3ja8VkZ2KfJjLZAR9QZ8n/HHBt
XzdzaPYDlnSEJGZDRKvaoUPrSD9rh7nG+dBGDYAG0F/H/Z7NNQ6tIn+elGSq913a06rhG/UjAyLy
atc0xXIXL1OyKWWWHAu6xzKP0QFlYf0uHHY6/gVf0TOaSsJEH+cartD3y2EStf/eZTWaWuQVlpo+
tExo9bo/RhxT209AIOmeURS+FzkLlH4gZVaCVy9dvouq9URawnNp2JemQifq9+zWZXun1fiD0h/W
7VutxKaaZtCjiW3QTuy675bnvOH4sW4VJWhkEdWvlKX9Xq3E2Q/5NFK7w1TrGQOvgVrb3axF8ltS
eecU9JwoGV8s+ptrzfWhDtH3lEy3W/rF3orfelGd49w4OlayDZ3skUT4YO/6U3gLgvlUOx07PwMc
mQ/OIbGar1nTH/QUY7kDOoyBpVkYRnhhr/noFvEc9nP5ELKE7FLP+Q4XMB6wO/9qFazapgHpGGt4
QHP61SHn/D8wqD8DNf/6LgaOQ104Igii6GwNa//PQ4N7gAEytNttRZyOBdoSMVfBvhXYUkLKhVgs
560MIyzZ0fAjM3tBLUA+3H8xpTXeB9k3MxbZXsBfEDIwnGzLyh+GPvjUcjmmi6S23EU+G4biZbRP
PDfzb+YqqbZGRz9OPta4djhnAlO0zgvhefOGptnry6Dr7qy1ZAGorxpgauByfXRzlR2zMuUn2EAu
aEUcVMZq7KIGu7CCJrViHNTujPAuPNLYfckrTLBOb2JOo9l86qw/6rgNN2XtAm4jzNa7kyOJZUpg
0dmIkscqAUHRc2YzjeKQJ9OzjNYHfZtUrn1dw2QgkX7G2cPLz9XL5cMzsbP75Hmw37RRogvM+yxr
aLxSZkq9VbghedvYuPLbbNMZnI/TfkyGguZlaOHGvrcztD1sx1Hmlod8sL5Gtf21DCp0CUHS/nmD
5Ox/Pf0TIzmnXOrmPgwqTG4AFTv9BegpZyVXYFb5W+uEa7EzrHFbRd1731mnKRvukHQZhzRI7gKW
nNsUIDo2oqc8pdKbTket/TTXdd80ZbzToEzhI5Ff1VjtpA+MydbNVHalpo0PuEf7bSOY+zVgP0XZ
JVsJQ6PjANsnAmlBy9K81JvSWSY4Qq9/15/T9Zrr7ICz1unawC1wxEYJXrUo6wkIp4Z5ryFNm3q3
/Tg1SOCjGh2K1zQ7+LtvXktziuUVMw0hc7vTajOEoWQQVzS9OVbwTbqgJJRqpXC82d70ouXA1zjR
cGgfpqZFdj3FFVGACRc/kSPUy2dQgzmOIwQaaI/iawECXJdScfPstT0KlQoyKnHm5Mlmw9sm0J1H
G0vTJlQdElqQH9I51k6Ls2+t2TwMhDj4phjQTlr3GPrscxbK6mVNm33jnOzJNZ9tJ+lfJiEOpCt6
h5Uea40+WKlsNhsaR4tD5wCUZi51e5kxLpCm4RX7V3RLovW02lTi1LG4gYB1+3QYtzYOwp3n00zB
okOhOxeRJw3CXVCDbxuT1i0xmfRVqQ3QGNHMqYbTUnJLzVFv0TXCPJxpDXA3D9xlNSIE/UZCZZGQ
Y+PHFi0lnQ5TTGh4L6TmcbN1W6kIGO0SS5r0XDbesDXJjjzpZ0DvYMo9VkWN2DJcB+TOt+s26klo
1miMsYyHgWhxrCdYUwIyKgFLi3yvv4wEbdU2oTrjz0gWHAlbnnfaFL7qx5Mi8w8RIBPSzEnQewdJ
aB8FGfNJuDk7r5os7YocL2lGzIKPaAKxyNkmVQ2dcxROnfChXPRaSoJqrBsoo46rFJf0oBKCwOFP
VofLwR345JNrnGt7nO6xV3p90z/J+sLX1m8mSPstzW1oO/L4CZyK2lRuYZJxsu1opXDGsH415Rqf
sJftl9BRKlm9zZh5wxiwSjJa5vTvAaFHYA75wIS0Gmfg6U8pQvzInNh8Kqa1w01Z3Toz3TH+0a8d
ZFcN1tRNuFyz7ke/BMPNIyDOVRO1V3EsRx0GewAql64k5+JESp9YPWocW2OpeVkj0EDidVpRDdLc
B7dF5YXODUCkirPZz4sDc3dEuB+alvKPcfZdknpNYNlqiU85rIJoJ7khwsHa9rR57PX3PwqyEVE7
v0Ye5LuRNevecNwC6D1897GlQnpa1UGmI+mLVAgDbCU7fXnog7hVJvdpBR4kCPOtdiTpzl0dHE2K
SXC1sq2lyz2p0RUtBsFr3iY/vRVWtFN6dN9GWCIQDjsYpLkUAyJx+g2lvqSCzjjdjPBVmAGggg/i
FDEyzRsKoSN0fOaPosRKJPo0uKwj63RMhPpOj01NPD5Dg/mHCfh6l+YIvpW30XQEhU2YOxfWjl3a
+BffzhpollDlAsHI2cODVVoDOd3xuq8wIbOMoLKfhuKlLsHm9cZi2T6ORvy8SkpBKYwLDZvexxiz
lE9ChPbXHpT788ZL5zY7I63v0SdsZypDucVpDPewKBLHXD829SYOHhfxa6DxZFMuPiKGoH9O4ulN
jPO6LW3M4vlMq4qOHkDzfZGl1dy3zdfEN+VJ78UyBtCt5a+qmNMTZhzn6kc9Vhrlwm04ye0JTeig
wLI8a2tYlo1pbovsfqRvHWwpoBJCT3qavu0tHJKOTSOOei/10T1AK20j6YLSsmYrcqTx12nfmOIs
XazMjYdesW8MsWmVtYUG5e9xpX6pLN7qn8OgwrU3HeccZOKxWz7yIon4QROlaF5vTu5cgmbgPFyq
T4soCYKvSdu85SXjib6dvTSftr2fsyK2sOjIy9B1BuLNJ76SXQD3gEkaxZ0bpndTRch6Jc2LO5W4
i6ICZ3lOx6vT2AVrL5ems/RX5CefL7pPW83i2yHMF8OdNTIzUWBabOzYWcgB2TWTA15UxN3TGP0h
K5NnImFCWeboo43t+14p1Cm/VEU/MyYEZQjsaAnpNhDGiBmD6sktog+RLNnFrt80iaHvcP3HauaA
PdozaZJanWpf1gCxpdF7u9xAnKYnKDnPzbka2EJbvzcOVo/d0hiSxxgX0NEJ0F7ES1hg4ygQpqSu
aXA+/2nJ8+3iG7+xvK5EUDv1tKfBZcLNY+3XnAy1vEq2PsP2vSysdyNyKBZjUsTAGhDwo5aPNJvK
00CqYd9yxykqPMZfXYdDgOQUz6lVkeSCVK1T+OVUL7s2k/FJPzda9KVPOxYXuHhwGchqvh5lOlPO
Fb0KfIoDCnwbsYNrPafr49jRscJxGD10BEQd61yUm9wqvgbBmzH3/s95wgBFS9OKGqrwwc010qDX
Z81gNLiON5IuNqvzHZz25m8PceNmJvwJ/YcxbT9pj+XHElD7MtQgrIvLjzB3jjyafFhsYMBRnsWO
5JTxOa+4h9aIyhMfRkQzu2YDv+I5pGKNdXQ1PYv4WeVBS6tMTexUeYZSfshR0jQdAKy5JRSQ/kP7
FZR+XvnneYm/Er+S7lEtYa3SsLgWBthY0DvjS6of/BqdW2B/T3mxFGAchniPGF9PRUhGg34PiSD7
XqfGz6xqicjEvb9tFKEx0pi3l1N6Es6IpmkZDvb80PpYa/R7bnS8woDC5YY29efWHKdPjrtGzrNf
P1y//qHkPVuXztRPoWmKx6XNAn+XSMvcsbsc7S9IbaMbiDHkkIn6jlIiNqywTJ8gWpsNEmxAYVk8
AinMWxzpBK/wT9M0VlZHj45tox1TlF7ZG8dAOtZ2zVxrR/vH7wGqYKiRuFTQFXtz8l8nGmntgiIy
161ffaO+ZEqUvqJboeEThPRPc+ktzeqJvIXsJFvUEyNxTvh/QFairv4VZBJR0uevCCFjTm/5Sp6n
UJQP1hR+BqN5FfUfBKyir1MxKLO1/DGmCy5Yj4s8MKdflWdmm0gJLBo40W01NC/WnN+LIePgNUI+
yMofMkzgNHz8oj0ZA+3Ac6WWH1GMD3O1UNmjmCQNhX1uMYFRbrypvUdBsu/VRDNZ3o96oFLLIvVJ
WV/15CRUYIc6SUm/HQ76/x+t43UIEeloT14SyB+tb33/ZAR64l0osMGSIZWrac444ARexiAtT/rs
yUX0yyv7r7nyx3CWWrvOHn/rVxK7/o/Ax3/WTGuy6UYf/4nsASMoNY7X5C4u5wuwDFkmnBrHIZz2
0hKHcmj6d4cu8o032m8Lk7+WmmhMn6Axsrzt6uBCBmP8Xg96l9YnBN6cWwuKd+FMpjBwzT8dPyJ1
6JwyZE4nQlyT1Fb5Gz1oLIMg1BDjXxrEr3rEzNTsoIfRBhr1ijEAFck3ukHw8wmyvrn5ekrFkibp
L8vGs4Zl2wYYw/3l3WzqGrBBfMEfGFLDPf3SK6EfNA9xxpTn9WF8iVJJ/k6PcSVJMC1Dg8TgSfs6
o4/ZlEpLwCMTqvyjbsqfi5KVJvdBGFY4ITrbP3KzIuAYTT4EDr5mWp6fZsWKZ+WwbXDZN9YQ7jTL
lTX7AnkQalAgDrdPD9k68owS/nfWXI4WdhVrl8BhDddEK4YrWrzzoT53gX3Aqp8dw9gZdmkvEbHY
XaOL+HJp9w9ZUf8kGB4EdTJ2c5b153EY94nhU/bbWc4hbqeXIE561n7ELLN/R+llpRSX/GRm/GJb
jcRjE71lI1Cs5zZH/NzTta6IwOD/YEzzkYCD4ZrZx9wmvbIBDW+5rk4uF+uYomPxrKw+kBO1Taku
gijjH2yVbERJNoc7i3iwnSMBDbRYeMwwT9sd020/Jm/hQn6T1qph5qSkwkHTN0qz2eZO/qHfkVVg
Po0N600PSo0x/sxyR55DeSKNnvjEQe0kVZ6fWlG+6LEJJ9PK+j08RRPnSKzYM28p76tJPkwj+6Gd
ZtwDofXsDvnWX3EQZHV1NMLSuiXHqCaYbWMybG1qS2zN1sChENU+dsXaIIQ/Nm51Qu6h4xnuJg+G
4M5seMUWH5npfuUR2tcOF5AFkLST/kyP1lrA+o2MD4vRsEiGzVMvvRBhQNfs5sLOrx7WWbJ9XjOS
F7iSSZYxUuyE8Qy5P4CL2iEZMOFYjtt2IZsoV11p+rzNSUm9JZ48ibGbz4LDrybc7FF/zdIemGY7
/+dSk+9cl5CsJLgwofLHI2xBvuq5sW5KmhhNStXXHklPjOxUSnEpJvfVdbPmvQ6jAYUgDSjrIg+L
nOXFMDzqAlvqTPT60tgLPyfH9q4TIcUdVYEsrpwt/kXINghLJXwPruUok9DY+XWJ/7wlmqieId1D
kR1RqA5F1XFlMJVOyrK6xmm+s9Ahb+iJtK5dlDv70cXsAWaBgA/M54vXZReyNdPnnEz+olEVkgtp
Egzlm0Jm7RFBZviw9N53T6rk6dJw71RTaFrm6WOwWj216NymYrL7G6r1KQnDc12vv/ohP2ISwVbC
E3EwRWsh+QxtxOy5f02b+dKRmhXLQl7W0r7VIGpUsVEDUwfZb78NBPYXVMntSntkuqJXxx1xHs7L
4rY72wctNQRKfKfmr5D9MMU27Q0hsjzbmKN9IpeHsPL6w+SQsFAISuYIJrTywT1HEKjLsrwKi7ZQ
j9CfC2YGjvE7h+6EwxRO3qmKIzaBkufZ7am/Sap6elANB8he143bTfWVHxjbJSm+AUnue2c1imsJ
ijA7EcG4voklYa1f2PinnbS4r6yUh9gISVboq+FpcjvQvq6b+DWUR11U46HMfK68fjoHS9R9aTpa
3GE893a8EkvB3rUEhfcO6VSK9yISw8fa0oerL0Yb/Xq7BNUhstONOxgmQpNxPg5YKPaWAZcD5Hky
jFbgkam+2Sp1GFnIflzSErrECBn1gKFckiiPZl7fhjr9iKHhn0oFfIZl9xZYTx6RK3t7nZBexMP6
Ytpkm3jiRqPAepfGQ/k2tKjbAs+4FsJMTuW4uq9rRaNDzkLfddlZZ5XgiE93WTEXW18G32djSJ9k
yFGAnCLcIhTLHidr5/ZEJxbmmmDw4TAWgoM9B+SBk5PxtYqcn0QIiEMiq/wqTWi0VNYg3CiQMc1c
Bd5jitqUYg90kJbwY9ilxmth4aQNHf7161A8UiAan+2qviWy745FFePZc0p5bEBuN3NC3WZgL+0J
oysz8pqHKmVkRYOA18VPqYaAnpZiustHNMqjWQzPE7quID87ZprRZBDlO9OPv5qc+jcWqWq/1MbJ
rob0oYhXc6OSR3eWdI3D1GcT5RD5fDLroTzPGD1pn+8JBp1MCC2XTHmENDAd/q1xGmp6F3vBCDz7
mMLGANndcAKt6A+D1YQXrx6+Brgn0NgH5rFpcVuQqJVuk2BdrthAbrQdOA8LoNHD2sQ34lpUdulo
3bGWyC+TTG8JPeqPKkIsA5hbmjq6ySk3tmWcmZC0vnWsBXOcAsmJqRT9YaT3HT2lCC76P/y6Pdhd
Lk+FsAMkyjYxDAJeNJvz7GqYq6B7rC9QQ68xrRfE6BC4VxxhOThM+uTGE+Sc9I+1Elh0KpKMy7vt
y7NjBBMK7/S5X8kVnXgeDhX+2xcal5BDzIE8lSvjZrLY69k3kChA16gLoJiYXOyneHWxwKtnR7rt
t86eERcmHrlYg/mrjwwik0zEDHDS/qEMLGtjJN50j38eF9pIwZoWBvnJKA8zz8Do2sZj2Bs1XcvR
ep/nKZGdcfxS5qH50cDxRQJ5UB6X1v3apY9T6ydnSXo1fK8SufDRUxfLUThSVBtmq68ejXOf5f0j
4NHrsPCbJEluPztYpxf7+4qkgyYtpv+xa7JT25EwEtJq+kUQi0nZ8ktOQOgLpic2k8nKj6s/cDau
KpCooFwS3W56LdhQQOmsbWuG9tuc1x55A/MpwXVHkl23m+u4OdQJPkI0+SQeKTkMHu0LuPh+yhjK
caofwozosGQw4rs5MM9DFKv8ls54lGaGxqz7CUbskIdpbc0lyO782nghgeZ3muf13SIr/wn+CAhx
vAuogrorK5mB9LSYIEakHmvI+9C65jWohH0BDvDwfuBSSWgJnXraPivYg5v+b3XF4tkVqThWvpKm
aFXKZKLNDdveuvPqzLqzy1fsld019/zyJjsHLV418zc4LakKaZqsuOUpwFH7AA1y2QFFAES735jH
CAjjarQdywAynJPsmMXzLN0QMjI/5iB05Audl4YeU3/96cG23o/CGM5Vgo1h7NybhXjjkIZ0kSTj
98Zc84dCBjb5hiXhHZ4V3Fv4kndu1wbbYIzxjWJ45xUM5hvc5RT2z4wBw/PaiB1Vi+ZajC/zjPDI
SJYzChhlhkG13NdlcEeYa0qHRyiwjTcTQQ9TfZiMRInuZvqsvVgeWTDEA0/11g1cBSh41akEB75H
SBHfO8rtQBfmfG7XYTf4bfFozQOJZ7Uvrq4B2y5rCi6xSaJPhi9tRPaj9EKgTzIqYbhJxIti/EMq
436ayQfPJh5O07prZ4wTVTqL+8EGaxEs+Z1U5byszJsg6bqznqYISKI8e7ziKYhYCfKmpC3HAv8s
LZDQzK92xUxf60h7PSlx0FMZlPEOatWrbpXKo/Ql47CeTjVBCxH42k65d+cuw/0agZqhEjMIDjF/
zHnjvNMBkhlin7Wm/Zz6FFpWJMjsDSD5PZjfrVY+t6gVjwGbTE/U3y9uZjCJvdmhKGqVSFUjdk2z
fHdDGd7ocA4/qZ2RA37bRQ+usrIJ7LcbJXiDBTUiTFLNV9et3GteZjB0LKj1Ep8Hu6y+Q1Om+DDp
6inDCyUE+NcjxCMT7v8BOdMo++oUGeaZ66BlfwM90LvtYqrgU7CTTdO0H9BUmPJzwnoytHLGimLX
Kr1626QUoqMrrJI5IYKg22l9xmr4r/2s2OrI7E+iWR5rugS2VfjoPMWDZTyM9m8vfHHqt7zGkZQP
M0MVLrbFjeNXGRLRJafzSFbDJS1g81jq0BM0QFtUKIUICUmo6aXxju61xViPO9/1VADNmj4kIeSS
YqYbgz8bxTYRxwSPrdcQzWciRiNaeiQZyp/Jc+YIPpfiFfnJMSTO25nt6i4I5z17x3wk7OVuDquj
xaz1pCJ5VLxMvK+lGW6iOkluhotXyA4esLs3Z6cXDy1lR0fTlL/Faq3MGC7WAXgYVXaMLce6zsjn
NqTzxdu0kfkWiPCjDMVwyEacjGOazUfLqK5VMmY3/R+ewT1I003Gww3NhizzMBqIfjvLLe9FTHB6
V5jXxHfMKznRzKGN95sVdriMwC9Gl7aXORirfTAgF4973GjDSA+UVSSPdoXLFWS63Y/zmB1LSrT2
GZk+m8SYjEeD0bl4E0Mp9nbUVqf/0F/4//RzcMyZLvYSK/p/BGa5DdRmIkTdakTHmgS5/eWIeV4F
ynnmOY7r+46/67EXzl1Q182Wx+LZyNwM4HnFThjn+DaLCS2RTNE3SIlSjlmTu716tTqyVZ3K7Z4d
4u3OayGqrd4j406SsjA3L/okIWDrexHKr9XMbZWRDHCyrB4BddoamxqSelN2rfl/rJ3Hbuxalm1/
pZB9PtAboKoaZBiGdwoppA4R0pHovefX16AygZeZ5V7jNS7uEY6OFMEg995rrTnHnH07P5UnMV9V
22aLRziwgb7QD4wxPiUSErGwC10vaeuT0D44riDYnDjh6WY+0XFUBBJ0MgI2Aum98oVuS9NgnzBr
sf2Chm1RMdkiuijZ/Dbdfv0IHOLlTpfviMG7WvqQVKzCv5IQeOScFzPtnNfaBm8DsHejUC7vSXDA
WwL6STF3SqElLDwwDBOhoPuRhq+BmTDDx9gyVtXcNA14txOHRuRaLVkdcc/iHhjIsjqZJiIQ0HUo
d+8Vbgybo12/1FWdfguTx1r12fwBi6hYKk9GVjMErZItwuSIP9Dr8TgFrsClNeNSHQJr96tqrU35
OyT26fcLq5oeuL6+fxvZWeS9/PpuZ60gwkJ0N3Nc/O8BxJtROQih0VdVfx2y+DGtF71VobnMLQE9
f9dK6xyPVeD2heBKg3FnP8b8DFDOjpWRAVNQMZynLtDp5GdFqzg12+qvqTmMs3dNGunZz/0Fk89y
G+fSwlSkYUkj8PZL1yiBYALhCt66SLr2owwOy5O//Aj67q+UojOKB8OUFW2W7e+aJwjoHHE0ckAa
jrGWvcCq/evUWM5UwTXU+o8mDP9bOJTynwSjuq6YcyoU2kfRUKx/Am3rgd4EgRpMjhJVW0kJh1VK
9CBzAGOyCwOrFHDeN5gIZG7G/k02oInOjkBazZ6bRGK1zhV19fvx8KktQSb+CTo8XBqnY8e0EN3j
p++FrYTKDAkF/fZfMT/nEHqA2OQ6TeWHqdPL7zj7f14p/ivwiCgrYA4IV2S5+GdRZxkwgAkVf87r
7A5FEYwUTEN4CePojycLrSsqH789/N/xxm9b6HebDmkXOdi29yFmZwwaOp4N6UtBQR0Z1c/geZ+/
lKAip+PraydZylO7nRvARfFMsm6bT1JFn5sedVJx3qgs4g4LSS7+F7mh/F8AjkXF4LNDf6zo5q9O
7e8kRTkDGCmoG4Zoxfgal3q+kKseZOsw+Wu1wDmszfb5hnzuubH020L+1XAZ6Wwu9Ct/E8/Ns9iP
YVDYPSj2tTITBBsDnwTKYSeZgq//+SP5zxJJgntVA+MXMn1I9b+JmH/3momRt9jLkP4FZMDF3rRp
p/wFs4TqCFZSucXkYZhg9DgqtE8F2IzLXh3zXSK07D7k6mKG+htk+/934Nb6Oz8+0+/6X+cf/JUX
YxX6QfPv//oPX/23Kaz/8I/qf//9If53vng2z3/4Ypk1YTNe2u9qvH7XbfLXX/C37/x//ct/+f79
Kf9L4JYsshb894lb15zExvD594lbv//ir5FbMiGpZGuRuq5JoiiSvPWXv0WryiIZqWRKmIRnE/yj
zSH2M4cy+Le/qCZ/pWnAR+ZgIEmc0R5/y9xSlf+jy4Y8I99N7meFqNbfS8s7P/9VRsdF41L/36//
JWvTcx5mTf1vf0HH/itu/TvBHYpXoPy0FwmJUXmN/5zCMbOOZa8TUeTDrlvULRzLRvFPnehpm7JM
9ykzUwv6heP9jje8fmeW+oHwGgJaxq5cm0wXNQzHTm0CYcWrB1UpBbsjp+9ypFFLCCPqWI3wzspj
k6PJIC1Lf3orU894DYFKb7LhrS5b3McmDsmU+ofEkGUgvyqGhK+YudNy8r9GWavtaSCAibUCVAMi
8ym3gMDiHdNFxpxlXBssL8HBL8mOsYwuXzIsfZF7awOFjVh0Tw6RyGinVE6uKWz8gyDlzNE6cTFE
kQNMtVp0ad9hv4PhymezS+n7hUwSRqKjnaqqm1UW55jt8nBLQgaRqJ18Q3utwDw3VBRzbNVT7WKb
g1xTNcOyq8Urxf46CnzAZsSdOq3BQLj0btYgvSVzo8gbWGL8ASYEVDzJUSoP1dJcsbQIWvRJ6bfW
THBQIm1tpHwD6V3INczk0++H5lIAD8tKThmBEV2lLNy0OSakXpf8xSCpS0UZ7C4Al4StNDuASM6o
XwwQwFJYlk4fAmMWsG4WnbRoa/OtEHV/laJJT1KL1p3u6YAGx71IC3o787DUFk8rRSXd5WU3zszJ
7DgE1acUcvMkmuHPKIwbRbPI2cSIGSh07438Q2mQbwKF2JG823mhOrqhtpMbnOtVw4kPlt6WyWFN
SuDI4lt+DjGsGYKwsdRb33HFIExDFbfMjfehUDy6eIlCoE+7p+auHSwwMIkK8VEOVuOGQAizUS2c
CjT0qpHNfCcOCvPIHhSryNRcTrulNMC5FHWGK41i+Sva7ZGqBiAFpkM0iCa9xeLpq6ZuM7iMXdgO
TlzHz9H3KbAY/IMgDBb0a5h7tH/kNkavoDaQ8SmfjWBE0QFWvZCsg6nOsgpoRhA+VSjFgN7rEheu
HzfvvQf9AlH/tU+Tg++RSizTVVjUjfhoQyNYdSFMR0E2UB5qIlVMQ/wsUTitaIy2qfaUmZpEJi4B
eHQu0EnppTN26dbvQDUoeAlBKIBuLGSYtwEyLwNgVT9mAAeagVMoqVkLKYhXU4mhSKlBmMB6mBvK
8HVHk5LeI20OJALxJTJxQW0Hi74dHY8+GbasT0nws3UkmoyNNKJqMxH5MIN8i2BXR27VtTlI+sqK
p4fZIrOqjI6VoVLexFphHTHu8RTImz5v7gVXNhCIaxsKeLOERp6HvvzwiocgDe+9iLXRz0+ZN8aO
NKKlSbCVwYLTbD0JpcUFan24oAfMxMlJHqVMl7qvdbuNC9X1sVy7fnoprdVYZcqrlwzAE2GqCWQQ
koYUFcB0+mOVNkBiOEl2OSDbynzW1EprevYBosZ2U/+ezfvkXhfWro1h/EzFBNdSWgmS4q3yRP4o
0APtsYboTb6dOLlaA/3rMNrg8TLRKGvdYuLCDRmVFRz7l14oSOvUmdVppfqQNPU09f55ZGV2I2Ho
VgWT9iglDyUbOtWpgJ5bOd2nshN8WwHcROigbSiwemoDP+gECD/M0MRpfn/pOwG2EjyqIhwJE2DW
zhBGCmxrNiwPSneV4okmbgf3pkkImpV5dghhDBwlLA07iceD2JTPQg0Ht5fGlxRI6aJvKK6CYFQX
vRQCPvWiy4h8v9WmfhGbdbMQ2haJkBeuhFFIGbJgr/ShBheAGRzEURS13FKqEUJcFb8yYsq2qTLP
5RhHk7UHfSnRYjdNX6apU85kDz8SJT4M7SQtJDP4o1cFdMbZJeL5GiUKAnApkCSCqMi090wBghlj
zUYO20vNqfEYMDyrajyeJjQz2mflcMlHhaFCD8lFTWuWeaZxy6jb8PrMFYRBvNEjrCNTSdPlCOPd
BjLHiMbAnIuw9EZZ+xYxX93XhS/uG3BNogHQ0JIHYS2U9adW5cQVm0Cai659TJOP8YIK2PEURHzl
JD2UJlbXRpC/eZJf7bv2xU+aCLHltDAb0V/ErUo6W8hrajQFi3YfjFu1a2tgsiNAaMGqD7Ewct9l
BaovCoOzD0pHZQMWK//+i2spM8FYCgIoS3JG7CFi4h0Ddl74qcxMjLu6Sdl6FD829/gJXkRTyVGv
SwDcPFSSHDuPSlnhnBj9w4SRgudyukEz61xLhe7QoYjOIn+bSMFCMYaAsOhQwZ9xYaZG1DBzPZee
LpRFPXpH1UcWAJzHs8ykVDCVAyRTbJeT+t6H/oeYj0B6ZmSbv8z1FNnAFNd3xaz2EJdR42niIhGP
pZ4VT1V5yUf6/M2INTbQWO3rAo/VUIJnUHoKUZpOclmaKxUVzx3C6l508qijiSwiaEnUTZbEyXbQ
v7BQ0+jliOKimiBAGtkwKnvRQMkEy7/hOXcFavW6acdNM0XaqjLK7CrKQe7kKC4/DH1GBvh01qfu
CZeWmWcZxge5pfGgSGW/tmoT7jms/UdeaZc+NrVdLqoozHLr2JHmSEbIcjQ9Oi5hmMErU6JDACl0
IQ1vViJNTzPeVv5UPmogu2E7eW4RIJJsFCU4l2JwKPQyOw0FeRt1oyXu75d1KnKlBAa1dS7mh4bg
hoPMcoMnGkJ2j1sMhYVSLE2dRcvqfGvX96O/Ztd/txqv2wfi0O9//6TmCtpzMIcgDCH9tx7XyvRk
dQ2ePz4ExucgDdotbtAZCGKyhO1bvYRyNTiZEKAfp9bLlajsAA6zU1iKBWBa4Usa1jjtSvMp+8EW
Ezopx5PAreHlvbpKglA9GHhsQ5nsNB8YopCm75wrvUspb+s6hO9Q1KeJpvxmmM9dgn9Eepm7Wlqh
cmxTDVSl7zKKCGwYhzlWLeYJYB9kO2lJjRCM2obbG9IBt9aylfQ7XbHeSirsoDGApnoYJVFTCbnE
rZrfGoJl0lHGqJHcU1YtpBWI8kusuohhaTBIhV0AvLUp5h8m4B4cVeSlqN17qT8kUz/LsBb7lnGZ
FzoeOVqMOWdxiqa/tMTFr2vU8RnH/mUUnSztYxDKPb6nZSZl+7SD9gtESZmoQnEQVBxmBWNOmXMM
jmYFjH7wXix8UCw9XDokkTGHliBJKfgCBSXnckMspdFbvgUZJMFEk76xwoigHSbXSuVmlSrkPelh
vJKMlz57BgSA9KZ/aJkJ2Krc7TvYcXRGtxzk9h7DFmSt+CZiBmS9m5ZYfcra1VjbG6zvpemtK+HR
BrpbWxbanmCNnndVFxqKTYbgswoDjzquDSxMYwytdoh4Z3p35lHEVZeUA7k4ZEOlOVPclsMwBbNe
5hnuQmQmjH9ILBmbZCGFENaEGuV9hPj8s0RHF+qEwVnnHnH4CGsSppOjEz4umoAwemUxbVMwpxJJ
4XgNl/PCqWbyEuQAF6dRF74F3BeSJ1GDQKcmsCi8LoUONYpNA+dVMYI5rCB4Iu/SWxMF6tTOjN1k
Fc54PLlR3LyrGQx9RUijtTkWnVP7xElDnA0CLfDL8KynT5qNEMl8p4q4AzEqAPlCws0bxi/YARq3
5A79bYdeZqDNPwEaTD8G+QJ2s2Mvg+vdiyRBko7W9Lq6rvO7IcJOGouYKfJ9zPZ10NjGhOCFMWCn
4RgTZIajZyJI7RB5C0McOCpByZXsR1cl8IYpB9h141hmnT2b0zzDetWH6COOlEuUkGUqNjqh6nid
9XZaM1iE51vGnM/Lxqm1udWWS6sOtbTKGZB0F34Fav6j2pabVv7TKJDL1EeGuTxGvKzJ7QbPKGs0
qmkUfUIVElsCAIqGf82DiU6YQVG3GOasNwSjpbQmcHeta7RkBjmgJ6o5VWOSNDvsAjXyXDTY0PI4
cftslJSMw1aiaCAXBwIXKCk7TagKorpzvTwgwzYAymeNA/pzzlZlPO4N6KxC8Fa11k1WgWBUUmsD
WmIiw0miNA/hSxkFJ0bUqLT01F+wvm46XbpP2jzjGCeuWS3fAgpFq4/BBmnjNZmKT8sLpIUHU5hC
FAc2QoroFMKsLap0EUxMlNgt58zF4iL24wfYC9Uu1OSC/uoq1KgXGRW86iMHrpbTMU3ttPNDB3g2
aR61SmPWP+m+2S2NGJaSqEBoBrDSyk8UPAdjmB4RmnH2E0dJsCO1pfyAPWo+GIzOK8JkI+2OFxIC
JEqH5KMoxQcxTSjxGF0KvMWGGPqI/hXZSmBVcmZJ/OZTqoNIL4Atd4jzHTWCs9+G47LMaWtm6Q/F
Hjcbj2E0NPI68ZQvr4LtmGf+HzSBa32+zYxqAAdqsX01XB6rYSjiV97dRyG4w7702QAI3AyEztPz
f06jNDhJUUpUZuIykpR0owqa7hhewmKiw5xtUk5oY/YK6VaBHwJ/QircoNGEyxhbgSvT/0U7ooto
4HmNuhwgth812UUzx6PICi935wEP2pAU82DWixn2kbCa6AQhlJm2GgykbxHezcQEPj1AheIISfdD
j6+6Xy2MZrDrHJViHMawgVlmSiNfZZlhrrxMpuBIfMjJFhMU46hKgHyyhFkCyvyFp6snqR9TO9VS
AXJ/j50lTVQGVLCVUhSjzahB3isZF+XZiXDjRRM9zJLERQO+jD3BHEePCIJFpLP+ZgHB8EDXI2gk
4oK4q42Ms20YGaXyNEjPoDm24c6k76ovJ/7eKm4DNXlvYf9CvFeoJ9rQeXEdjG2lZ4DQKV3D77p8
DuMff7hY6qlqz+OwjcdHRxTGPR8IbdhL1qqe1ar6rUaqMfgf1fQjGyUSJAR/qcF0w19wErQtYTcb
fAodfDbJ5jnbZdi/R/pWrE5C80zmqQr6ZDoyef4StSNVsAtTjbcYxFct/ch1NsLWNYXjSvYf3fQW
tBsy3K3kIYQvtCeo+QkmtWZRzshefR1Zs2OVdgNVOZAuCvnvQPMQQIOO5XnK8hc/fku9W4s/ssJU
pvT107cekYl+AFHGa+z9eMIXMgy7l996ejcG+QMDuw+Pil36m6pflwBqx1WC/KUePj1+bcb1zss3
bYCVf0FcVTBnVJdWs9VMtw8eavaWGNfD4O8EAHvqLtM2MCXgS1mEz4CT6V/nYwpEQ23f6rYxU3Fd
A5maZhJq7R2ZBGr+Djka+8U1QenvR49QRqageJR1kEv6lSitoGoiEa9b9nQXPdIUvSDXjVLMgr1q
r0TAeALE1055pj48+jpwrP6nE/cYvGmnbwb9KtGnLtFUWt6zVLatsmJ7H8p1p21rDZ8c5A2hQF1Q
rH1ppZHxKGLxEtozGCx0LxyiZKDvH0gfKjybORkEvXQxrWNcvo4Kz7GJt4wY9/CgDk+8uXXzJ5RP
DTHlyC7tVF5ZlcP4ETtTlu26FibYQCVRgNDqnw06id767HrsJohIZ9ctXZzoPtBUmh/m90C61iYN
bilyzBDZ63iBbJJxMqIv4ozJqxbj9N57yacXnlPOSDij7KL8NIZllq09ZW+SWyw/IEjbnU5YyiYz
d1LO0sTIuv4U072OSzo+4vqTvIsHPxgNlD2pG8ZVsYZZjqdooQhnnylgAYcFGfggbwVtJ2arumfh
wnGI8nU3dA8vXrN+6qgdAJEdGABZ6bqldpiMhx5/RBx71XXuf2u0eUThRxhH9CHnVtmRJ5P4O0v9
I6l/IlKJqGdtA5EbTJJpkXSrUHC9fmt0f9L4KBftxm/NS9kj0qlucTvOollHC04sFb1wLfofHbG2
15sck0+1f6M0L+OQ+KnQpnAlXNv2cAeqAF/18qNTNri9BH2r1GwWvXlMyTsttKcYbgcZMJsg2slg
OgWehmiDAZlkIrqUgK7q/OwZhKq1gFJyaa12d74n9U+EV2rtthWW7OyW5LPxv5KzwZbt9bQi2cm0
sFspvEerLACCcseKx95/sdK7YFz5HaJ1NAzylz6MQrMFjnnMaxwz+5LLGwqoML3kHNkH82zk11q5
Kw2wSI7bJtbWEptBTCRj8UZICQ+Zn1PAEwT5InuvtfATDN+E6QnyQqjRldMBQNlw9oI3Qblm6vW3
DGzh/f3U1nnknBmete5SFXDR97lxsgTgGZzVv0sDsdO5aVGluoPiWNBPTKcNLknNMdW7J1AAANPT
t94Z+j0eTzGE05qh5lJSFprnVgpEYQxfnr4tpocfXyb56KXHPtrSQe2znUz9V6Q1xnSWsL3Yv+s+
25wrImRJn51c7Ea5tBlPkcfSm+ihV1xlFsCQATy/2tQ4bg9AvEzwLwiWSEoAeRxttPHYZjsBhah6
rWRhhd5CxwxdhM+2PKegSbh8qnQBaa5hbz9YwT6zDlZxSItzXB4Rx/MGxfaa1C5WUd6RPt6RbHX9
WQjfm/67jr4ifG5pd1GV81hc3ma0g886LMH2dTL5WfjvbXdhoRnTU2Ieu+iRhrtpvJYEghR7Id8Q
GIj9u582UXDXyZ1jE+toTaXfhn8drRtrTJpuyQ+Vgl3jXdTimWuK02ms9iyvvsUhz7Yi2k7odm+F
4N8yrnZd/in91bwgW4tgDhIU38z2U9KREhbfRN1iX1DCzBbGW5I5nEg97YgEuyB7QlzQ2yBVwCNQ
xF/To4CCyZxiM0ZHOf7MsJY0WM6vVnXzl6V2VGNCiV7HLl5xpfQC1NcpHfBahckSje0iG797/631
T2p2S6WNnONTof5RZQguCxLjKPy4jGkAS59WRzbBpeJNReG7iSOD1WGN3lzM1zCzlXAvKVdLrm1F
+Ai7e8WhWYjofA9vc0KEf9DLr3K4T/VLEoLWPNURVU88N5dgJ2nEhrDcIJUqxj9wJcXsS/VfwvSt
QePoc+M01rDwyiPPCG14MnI8FFjDyhpIaUaMBhpeig9sykq/4v5Z0ObtfQxi/o6rjlQYcVcR3iVq
/Mx6tsjcCGcuoDJujenK/sWVaeAKpDc+lWl2NEjIf7dmd5DQ/BbLNPzqAafMondr/Gww9ebsz+yb
Y3k3h0vcn0xO47wlPoIpX47dLUlB+TXzppj6W3Xceslm7D9Tthzu3/zB3gfKgVA3qH5UY+4ovGnK
t4RhQdgOGHqqpYGYUVoZzY9GxSo1xyZ+GRQsr9lj2lX1rbVewY/ii+NV1HB11p504qHzU1cxXU/c
5OOzM91E3muBHZurdvr0OGcKX4l5MqyDqu/4pULFKB9H6F4bv1DVcmWneo1eOBBOfsE2ppMSxg+9
EVlER40Tu5wcuV8V2n5EpNENGROAYluxu7OcJtbnFN8jbR/NDzfsDX3daIeegwk6VuZPqyGzOVP1
IYZottc4Q1OxUsTPftgm5brnhhDXJgryOBDxwTeYFO9gLBCGTxpHSZcv5WIG+1P6U0ZiMudB9Q0e
dXT6zFK4GzhYIzwYu0OlbnrlJqREe9OSrRJ9KY2qgy1hyQncKYu9FcF4NB2+j8/LgI5pdOdaxdko
OHK3icHxEm1oPnVk8kqE12ZPaR4jb+XgjNLV+IgHuzR4WTIxqOlXJ9z7mtuvuKTBKpOAItG/IExP
A+Q8LCtpr9Llkda9iDwxpeh8G/tnx8fiU60VsAKJHDy3BbMhzCxGuW2IIMA30N/hCuj1l5i4TbNp
xaXuo8J1aKeN46UvVqLIthN+awZJuzNxbs1wkLuY+OUkd+FTUt8m4jpEtYBp1hey1VD/TMHKR5nP
DUU4oh2wrpFRFSxhVij1o4vuLMXEqI7MEivv0BoLHlm5X6jSms5Iho8B5Ig3uC3nN5po7UHkSIeg
Xl4z80dXa5pHZotG7Vbc4uK1TkFNdMGWqQvUZBrOqPDW/KysPFgNo0X9UWZLXz4EhH3qADEufk8M
hRvHy7ScOTN3ITu0w2GI3yvg+4Hq4qPGA0Hb3g6jc6Tco1VSLqpxJ27NNVq4MWGhvxXaZxq+6dU1
z8/i5HYYeMQlsXloTXkhUM5HY2do14mTAuCW7lZQFObbvE0WZvfSCoDej4wf7IYaZKJZBeCtj89R
fcvBKyl3KjM0SbsO6FK4QBil8hyoHI6JW30CuZbSfYwXjLmknGIGJiVrEym0FyKbMEBboaLvp9Mw
vKXJTW6fmvIVFB8NU8EY3WabuVrBXO5c6ft6NrIs5B9lukX6qwj6QBZp30Q/JRB6Gnjqi16eh/Ca
JHevQCwOuQKOpo2mVtmjD7Sivdlcw+nUqd9RuEBbhu5v7Ja6dFOlP2Rfhe3B3FSuF60lmwkhhnEb
Kbu8GINDs/d0WOnvhbCdor0nHhJcv4TP9uep/6l7kXkTKzWyKUskYtQZAMNy7sp3efhcygxx8Zwm
r4RED4bdhKtieKV0k8VdlyHopscY0pkW+LG+ndhi8Drwv155m6DlUjTB1n+ArOc7FjR7GA9u9GgT
TMfQOuaUZ6G09RnHWm9NtCfFMzScSDuZQBIYjixSUH3FprceQ7qHutMGbpJcUkgsxvBlsEKGwmuT
PxS4FIb1UcKryJZitquyUxk9fGFPqhYDuR/FOhTieYBy0m7pVXgggy1X0U/+3J33sXvhZwtClDS8
L38fKtRTbjJHPa5lcD/0haeP1uAasXpm1l0Rz6YESc4Wis18/qoV/BU7ShX6+tOpBSY9sq8DM1yg
H2zTBUDFUF/pzaoeDhzd4YIwC0HVNwBqqCikZJVD5LJS5/i2t1Z4DSXkfyLB4eAfR+87pRKoohcu
eNq/yD6P4a4QFrKDZag8Fuic1eJ7gDiixyxi0lmWX+TgkKsvAIF9cA4qyTW7eOsNLzA2iNF+8EjW
yTFgkufrRzF9tTAglkRdNDfT/0kZ8GSRZsv9+0jzOOrPsXZs4ZykpHs2cuIMCZnoEf2j/BoHWIWS
U5xtGbf7O1q7GP3sVn5v0L1+aOF9pDQmN9KCSbsUml2Jwhkrd8jbUtg7KrTbHidikhbk6cH6Twd7
/QlEmI12CXs6nm8TtmynZdys/vF00YmIbezl7VQeBJYj/xzkBz4s1XencTEFL0LGoBVbbPrdCvgO
HGLVqxNGdRuMUrgUljlISjLWOBOT1sjm7HzWNES7FUP/6K0wXDz4+nyird3Euqd1zo3I2JP/vPJb
T185j+T5tdAOYrhrhAeRFQ1D98PcuN5G4tUgGJhe9IJzDoWqM2J16jmCBz8imwCGUyLtZ+YxfVv9
nJt7dtHBfJ+a81QfM/FuKRthaTkpI1UxPqPlpx1D6MdKWolLsfzy6TEx2MDNTnu/e3ZtyRSaZjwt
zmZ4y7yDNty04l2bo+LoHlF9Ree0fcevtkyFP5DE7REZnzHuGeTNt04VLnpjl2DmJDB7roDSgUEr
invrUUSakwM+Qq4cWwBmt0r0LiZnbMZy/6l5n6FJoogCr5mavlaFNRpWtJpXAxNYeewWnzJjLG05
m/pBNCw17OX6fhz2Un6XaazU7+O4Me+isCeiJPDWHKE5iRYqkZEvk7TM82elrcX8GfVHQT9ZXATI
O23ihv7F54xRVDjxtBWxA1vuK6Hk+rqNvpW7S9H8RPWPYtxEWsodchmT6apRUW5kuyl4y8NXqf8z
8lHU7MCi08Oyj6tnLW8KJgsDl8KVkExP7xMNME4RC0mjY5y+C8bGKi9+8lZwH+SyQB8dGKID452X
zXiQVpiVbTXhMffFVDAjOWLSgGwN8sqRr7/wdEiYtOMMLxhPPY/IPIn6g4mYhshWKl4w5vLwIGGV
jXOi58Rv3kYDIMQmtz+9apXitzJetPCViLBY3+bqgfUtUV6D+mKkH0VFtb/TSFQqqXlc03wfdfq5
7aJi/ZQ8mhq06eQbPm7bEy+itiJDYJI/xySmvdU7pAPapHGxjnKI9E7AruzGcFmyMvbREORK1oC2
E89MdmX2AIkg7kUh3w31QxsTl0sqDtuiwCO26btFP9k8VCFBwZnpYqLWkzeaa6P2Ik37qtgWwk4j
hqlheNGV85lLl1d0JHlepS96JwMsy0WNIqqFZbH1xQRkH8/7SmeIz7GSlV57UapDDwkoLni18oIF
QhFW5Y8Ybat2g0RMLtdG8tkJ32Mf0ee5+rHPNoGkKRJtubsD9aCx/oE5JC2IH1pXhcvxlVZQVK6R
EJKYQguaQZ2Beh4zl3zy5LWhfdfKu5jesuqQRPd8XIK7wviq919V/Nl4aLDxsmAQ41GoHE1eDHsa
hOI9Kl2OpYLl1uMl8y6APOrgkYwo+FdB9LSwqRAiIPWrkzkcvORoeS+hxqAJRu9jfu4tho4sVQcK
7fpH1xfQnSx96Xu7NoVxke0HBM+KE8EflKVFwkCHybUckQzWbqVuTV9OpAfpgQNyqVUmY5W3Gy+/
mPo9x0SwrkHgXwl/7+sPJTLIjVFXEsuSYPO+uAetbW7syuBANI6bGp3tK+9ZchexCS5SdaeOL7NU
Cr+1ja8LowSN83FRmVs8FDScGBHtCEOlDnjjxiYIjzdKNpHldsmd6Hgr/jBaWy93tXL6eRXN94it
RZl7os0ZX+lQuRWFclrSmqf1BXhDfS1HZSUkHuheupLTR2J8agbqbumiW+empMnY3XpvGVHJbrg7
a6AYw2sQMV9AsuwNF9X/bhGBzQA9hfCEll/Cg9rHjCOUk8HlDO0zlEE7wcLNFihzTqnM6zDdIFUt
1PILZIljxCt92a16a9HbnJBmiXegLmTDcMaaLZyxiiyZM6PJHpQ/uUIDAsjXWlH3pb5ClWgW94RT
mIctpjEE+jD6crDp8TJUCJfmoqZGriMkLBzWYtJtHYzPfO7LYRGVF0P+g33EGZpD4sypGKiIupdk
frgZLUAdQ9i+b0cORatGOhfjzQdTuvwsRdcjGd0q6OzPMTcjtb+8UggHjdxe0W0Gok6VnVvqfvFT
6F+79JDMTQAdC23/IgEPCLhPHWbFCxXnFShDdumW01fqaMNHOKA3LBg7RG+WU8OtOM1vJ6YCIaIV
VUeqH6UaJt6CbEJjh4Gunjf0htOu96ZZJ0wLSzOP9nm6rZ9ddSjaB5dK7+jjq1t5yhEXXpPiYaku
MzG7a3k6nLBpVkr73bSM4sYH0U+ItgTKIH49fA0g7nq/69U/k3Brq5OJoxxX1vjtkzzaT3/UlWxP
7TW1PlPhaVQE9VTUGg6f2LgpW7fZqRu9SxYyV9Sif021vdS8Tb/EtOnRtu7ofKk/0nCL+7tP+9Yy
N5yxRvnCZSD2mUi3kjK9c7W5ly89BW6JjPBI4CQKgxhgGYtyPaLQ3yiriAqkcqdhBfE/r/dttOEj
M8KrXx5r+SD6D4YAfejSbW2I/pKcptr51AZdtVOzVeoQXky16mIyVnkAHTZGHGTkMG6GyIP2gnRB
RU413gb/04fJpJbMb4UjYapcv3vwHyyd147jRpSGn4gAc7gVJVE5dtQNoU7MOfPp/dXAwC5gzHo9
3RJZdc4fKdB1iP3r0s5tgKSrDJvlGvXGIiEuSZLwggMyR4HktozpZv9arXSvi3cUV2/0Yld6A7IX
b3Cu2vSiO9Sm1cTXKzcZ8CKNftQM+G/wyAgF3SOvEVksCMhMoLAWferPNHMJrdmFmmvjlimW4YIf
eIQzjfc6JRrxhsAG2/hwOkrhqrf4RS8v4fQuTp8+eVWLve4NK0T9kfVBD9JiTETIT8ITUCGKfRnX
oOHVtVzqoFWeteSOArFd+6t52pFRu5DoWFetT3M8a5bXN4zlhr2ImVFRq20Hiz19EZPyoq7qs4PF
tdwmCRj7rRhfdOnP1+6+/6ZNB424sg6p5N/UHpXim0x9TcEmPgCjvKfpn29CGZ5+CVF3LkAOAHCO
cWSnZMYIRjCqzyj/yjUOu/4XGegidCPkwKJSmZ+8WKleFJOKx59n5JF0BL2HFDvRjBJ4zPqSfh5k
NHeErw3zbl7CuEdHjIaoJS4y/JzitfJJAhYyKhoXwBUx85AJGHJ1z4QOfAfNrzy+VvJ50q5jJuGl
ikB6G1bLAmbrYphfCf+UGXsADncYDjX8pgg/Qd2yBB4FunNFfMsm+yyk4zS96+k6VchksmFZyr8a
R0AfrLv8o85vxvgx12e/XdvIEDTlR0XsJFUbIOGcgz1ut43+UuGtCosrZj03hPZRJHUvWZTTLNIl
0VOTG6IpBQg46MWFG5n8Gdahs82IvA29klicTtZJK8IqR/RCkR9JBu0ILieRXgg0GrQTAZ6J8m53
b/RyeKKMfRmthx/nd1wR+dFyXgLBxlAJ3UdOxh5qqcGT80uvfcsSsaAtBsT8opKmIW+6p80VRuXD
oiYwibKTVdGQ5QdANktfSvfRWjcm3pplhMQ5WhtpJgz1mwi9U9aK/Way1Wu4OyLD0/gC25JMa09z
ZXhtddEteUEUc1s1RKi8UARSXEwGFXqslYIGIGrKA6ihemg2kv8bGccg2iKM54lQkJ12ezS/i8wi
4IlmqvGlv3PUjlxZinO2eWlx/LgGSPslzm/d6ODvcYl1ykke5q9P7yUsfAMZp39CASG9GYMD5xjB
ztR709VI/UcpHWhdWPQL9pX2mGtbU/Kw1bo0JUuEI9lEP0PP+5wljA0jRV+jfB+XDTlTiM1XRGts
s3wLnkJs0bFr9iErk/ati9hFaFxUS13HbaQAho4dX2S7sDl2gnczZ5bhB1dATwaB/cL5hVSulWJ+
zrqlRU9hy64bcNXgqAciJJ2jrndVPq9UbGRN8JIpjyahUHiJGJBoSusr1X/94ZaUh1L39OJRWvJa
H0+dvvKjQ+UchwFN0E0AJmRabtuM1ZpQO7V6rbOPLBcAzrquiUfd02XdWT+d9V32XwQ69uoRlaNb
SLtmaXNjL/kUQXGW0spyOabjpU0pr4hatzhMMRkiHf7Ww7esu94wml11HAmJR3LvilGHPDCC0nep
xvVGaBTmaDSybmHfW63Bs0ft1yK7civYwHs5t12Lm1DTIneEsMik7wSWF3UWB67Trnq+BKPj2yby
LeMPLep/ohVdKeiiPYSt0EbIETh/OzcS35C19H06nM4V/T8TdIoCz10q9zwCW9+R4GERuaccg4wg
jANgdc+ywF/qUk5IyOVOBeDRGfmt9iO6WTYh28AfzUom9izHIreCY06iq8VwQfguIcBYYJn25Mhz
2rXKVYgOYjhkugOcewkAO2dsyQsUun1x8tcaJMhB/ayYEUO0jxY6+vSri1d8vFG85DrwFOcTpADi
/MVPv+UxOowBsoj8JrUXkC83CrbtfYL6ZrjlmrSvNBwv0JK63WJyFeXHbN9ij9O3PdVEhSJFZ0Nw
AIzWJTlRgfFVBTf+ZaYt/6uS9nN7Vpw33GKM6Rwa8t7X2U7Le+Xjt5e55gkHBX2Q1yXpHwhD4oGB
JFr1crcu23pB1nhq/VoNaKB8oQLajYx1NixBjLMvAOdF/CBzG/HFwuLVqKkRHzY+zcgItp2ZKD6E
9TXNjxnnKl4yt+Z/TXD0iYDkgH4fhLyO9lr4f3pA9oS/GZxjNwlWjIMl67ACojK2vfBvsFYoAJLZ
080KNY7mDh7QmsB5wt//Lxj1DU1QvDW9dLj/u1AhG4Vv/BujNWfNt1biHlZ2dr4vnW3AQ9z9hfoj
WEB1nFnRRcqexw9dHbPF2UEmVQdPxXpFColmLQg4bhZzsQkqungGIjY7MuTZ41XpYcQ7y3H5fdjA
+rvjcGynXADRLQqPyXzWFj3E80eW/oJjL0kT2MKTQ+tLoBBnrb8qF5k5AvQLfSJ9ZutA80gSQjFL
Wl/xxxY7QjSIC4UWONttVgqSBt6GtD9msbMog29LNrlft9kmReDqI7pZSRUat1872MCMekxcxkTi
9lU8TQUPLkNXL6oZF4/pH1eHsiaBq13GxnYGKSNHZSWRr53iBWq/6IDg0g9ostsJiWaKMGu04NzW
4zIAaS3h3t+UtjxHiUMmr+qOxXMo31G3YNE/SYwoFtegsSQvkU1Mhh0i8Y6ophLUFJcN4vSlZLH+
gkbOM1PcR6deo+lRFT8q9pVufJjyS41NCUTfWpoUECHky28RPGmPKECAb2RAofpHO5g/A2nTNiiP
owNJU2321yufE4rjLPBdhGaA1n8Nj0DmEt1bPQJWGOAsVf7AO70y5j0KVuSJmHDZYAZAO0yjrkwl
wAAmk/bvxs9UvdOpuyCDZXDL6TSUb6aGTK2x4XB+sCjVjmeEMPvHAfUJ33XVraE8AjJ8ss/SPpFn
v7Ssl3Fjb339LuUfarSbidGSafyzUyg8A4nUbeRcZhUq8MAAw7sR7313LcazQITVCLkqd44RvKk0
Gkvhd589LQiIMSA/OM2IT3zhk+JEFojbRPrlLpqOqvEy+19aeU6nu/hPO9LDBmHIkQONNjEeHHxS
eHMIY5pY6pQtkqpFat7YEogWlvylqu1RR5rKhw69DkWaBH9j9PkFU2tulTXSPJaNTN1xAWxbJCAG
CBFdfE6zGeUlEuFa81ck6VNtvinaR+0D0EEdFeE9GlazuqmBCATeMUEHj8k6B8GScNEP5quVv7EL
LLKYxOU1qc9elniI2uGlGImJpXYrLClImpGtevIOCzl0vLMTv0porTNIjjx8dqgaHw0M9Sy3bqr9
dCjErPBBRCrE3MwQ+T5/QB42ybvC94vRCIF2GrLg7CWJdr0Ct7g3t3S4pcW5oPy6bk79+DWxTk+e
2I80ftIVl2F4JDkGGShMVA5nCbUgemhIqVT3/H/143eP5EQsQkRng+SCL5sXcXUb/emBPE6HIU+G
LypHguLSyGeWbz35CSVGjvgtnG/s+kr4OdZ3Usn+wReUssJJSriNsAEtWioPp8lZp2jtN9ZqgK3b
scPBZUvhOuESbzgSuFurXkbl+m3U/VL8LACs6NcUYMvuLOZ6qnZx6AhOqAuOBWLeEgmuTqywem2g
NBVO5v4Vhq2eD5j9UMBKmy/gSoOJgDdxoMtZHahMUMhzgHkJZTRnKxvXN6XKuic1J6XkRL/qdou+
FzF8+yTDziV1nZ/R401UAJ9D4xUuXrb3U8mgmZ1q6aWaiPmPPv1xlzfuTHXIdPaZFZsPWb7I0jln
+ct1ml121LC4unMmHAgq/ap2G3/W3KLatkA8sLkk23l0PK3gPwTWtJqXESxphtsId9OIelz9U7N7
La/9z0q6oYyygInG6Za0Iqv/RbPWJvJlKAfgjogIo+pkEkgC7VTo+RLJvWpxZMjMIfO9n+7ifNQz
T+x2obNwllh2on0ZXyxKCCbPKroVVlCwNwJ2tlXmqckGzwqDUFXeEqI2ctQWvHcK2cDGu2WeI+Nu
IVmlF9z1ozfN/uwijZi5YXEJ7FW6hEYklBd8hBkK3dmYPBJUKsuR3shtKl6sDyU6kdJA9MOyw1nm
RuteWzv2IVC+pPCnVe+RxXpzieOHhFEuo4sZhwYyIh/MFzVDALRXfYYIeDgiAnNhPwpYcyAMIpXX
hdfReYemPT9bxl7J92DcgsPALiGeMrRYYB6rtOQt2RYgJeVeSg9171FhRLKgm9Q/bIE88bHD4x59
4xILw3XnnBUDEVzMEEr6zo1Q35piPZIykGkxZlM3B6C1a/PNRPndoL8PEEz2Sxi/xOOhHW+FucnM
A8gRPNOI3Aypi7PFjBNRrbgmBivmz+esQLkeuVFCpDwbe3xom003u+N6WvGzoLdvVnzbfJ72dnS2
0lcJlD3uWqqkWmZJzO+KKwbhpAdB5+xwJnof6KyuJtU17cxNRK4T5wN8rLSGlcZWwlcwYkkjLQG1
IwtQz+hCrB4C3qCmT3vvcIAYuKae+Mow4u5ELGMgAWvYJF3V6BNJlwXdnv98NFGEDji3mterbimY
YASLy/sQnfgR43W/icff5qrQjkIrisu2TUZt7Ag9RzKuVHU9WRMQIi9ztZthV9jGoJjQWd2pR0VX
ebSA9JXsyMSA1dCLciKjENsKgmtgvVzBxcQHRXr41ddkfhKMzqrT0UanLtoGsA0RzVvCxFeGDbYM
qGCLLXIGHcKEuSBnZuLxJblto1f6ou9/LBlr04HDFesNL26/Mbe94VXMJwvTE7lcd2diA8hPZkQ0
96lQPlPmM2hrjc1jZkrsAFilc6hqXIPrMDtgGtPU14RlaL5p/U/MCUO4jFj5zHQ/AkQMaDC1CGl7
xXbfADHz/SOyC5NHrYG6OceJ9rvATJcRfq2xfw8Ur2YivAejcJstiui7GWDlKnnNcrky433DEAFF
J/aKcmb+YSAhrbHt4bPlT6XZZcXFqT/EwFX+cMS10SeJpJyN7H45r7yA4akVdyNojXEw6A5hHREp
LDHCMmL3Al491jvURHLzaMSXYnlfUeJxD6HoWhnGFglPi89t3DV+6CoMs7V/iSVIi0WO7tOLv3T/
F4EELkoLGvOEElxc4AKydr8sWBKZnOB/CFpzqM0vMnV58j+1BHJ8C9019Dcegy71pkfe3ZvsJCNN
HYpbjPYqRcPfcHBCTLkawZqN65NtciASFKj1Jogj28bRgNhcuxQW4kPWD6tFffVFbrWREscmlDgZ
cb5d5TVk7YvRLCrXyF9khBAO7TspSpp/x1zzWqnQaqCcwv+85GVWjI1j/0TyLswJbnpMsO05Qn7x
njg2yiBWpGoxpN9TRIIRNJV+b9x4PfE9rkErJnKZWEkJJloZ0YUcHoDX5UAwXI9mAmZNHKczCFDb
CGEIG/vUPiIYj5GMmp0gvAv/reSBkMiYmUt4VX53XhtUdCvCFgWHEHa7ofyrCr6qpRxudesyou4x
+JmGlw79iPPGC9vkT3afSrtF5QsoFTYgS+IAS7GiXvLxReXoC9tXW38+J6Dq0NX1N+zYbqD9dWuy
2eMCA9YpWHxXLKlNCBE9NC4MUmEsm2saCi0yaWQKOEnSvgbdo0VKYo58oIjPHX6dtKPS3P+Gxp/7
S50dW/KEm788/+mIK63IzG67L9vZqky3zG8KbS7tM+cM3mq8Fe8RknvMob8KJBRB4ivLBl3hdeDx
kj44cypyqbpNrJ3igkaU33jYDcWJpVI7MCtwt/5oJhTotRa3376vzqN8F+x/tJFpiW0MUMPhCoEp
O5Tj+YhyzWw11IgMjV3CSaLzf1/xUPEOCbEGIFO5DTad+WEEzwxicOAFdiIABdy/UCiulDwqK19S
U7Ogz5nEI8483TxR3wjGfRbahpEWhHF4c5RVRDsDiYUQedwqc48pib+fN2KdeZSFquuIZQKsNKrW
UiQMFYCMGngO8aLsh0ul3htEZur+w1b+5px9zEPDQbr8ERUaiEvmfre6N27azTDt2vmQ4LUe0lMf
igEkj1BFfjTVNiGhiSPJXGIUZ+2v7i1+tuwqWBeJfGie8a6D93lHFVDR8IBHsOqfAG6GRZLiO4Da
QOhoQhEKgZzJwS7hvgaSEfmVKPAUsnutoy8PoDzf5hPhgJd83lKxVPEdqr9p6/NHBAUDp7X5JZL3
KWot8xMmmlTAPVNbdK0JJgrpoOkq6Hkk/EFqs6pe+dDG+FCtuE2njUBt/O5NDlFoKIIwWSNWIBhL
C7EzQSYE2AVROHELBdbBKSDUOJ3fEyS6w92c4PaWrAFNz/Lko1uEsBNOvxOX8oyMS6pfRCwXq5jP
Xrbsp02NlEa9aopndsimmD6YusTsh7p8IOfuAB0qTn30rnVGhyIYUH8rZ0p4D43McsdwOJ368oh+
ZQmsLMPuAjdJ6RcJE7i23q1+1dlrHFnEWiEBvKMdBvhXsQml3Yf5p+bsydvW9mT4xnlpcg3QeoBr
PN/ESMAtPM7ymLtaeyPT2R3Ko01IOrU4PGJcfZibDOtPuCSkU0JY9My20cCD51RnTyGUnX1J1a/Q
vvJIjuqWzAbPhhrTyfjQFzYoxru1IrJjOEQshjLkaHIV5ykXV49YYfgLy63KMcWi1y9pfgFqOxIK
xpfN56f9SM7Trt8cZ8PuR+Vhn29ahTzr9kmC2QL4OGTjNYrfbk3QBwmsQIdAH6j0fWBEbAG9b3O8
21jVvvFferCLrCfTinutOwhdXJd5GvKGPqqPTfGtIYtQSP8EttQeArLv4heTv9XvUY/fOPpFHqfo
a1pYA9gnRgXBQMi3sE7XmdqvExXVbCDAl9lyQeDyk+yg2ARfM/KtYZy1sMAbhLTHFuq6HzhGzmDL
2Jr8F0XTiDyWKAW4ZK1XBzFX6MUM6uk+jn4D56oq0+JJOoV26ZyNOe/95uh/s1909EnvE+rkPJu/
AzBv5qzDTu8nHTBqRNg8Ji0S0rY1Qx4T45DISxG1gGkPkPsf7AeWwq7VkjfEN0AggVhW6ctdOOVL
U/xOb7V6ITx2gLzkWVDoiVkq89FA69981Kg21TfLZcdLb6AYtY/u6Jkdp+KZL2mB1iD0kyXWzDG5
GgjI/W/H6UhZsRdwYrg8OLV/bWnLqKzyNRHpi8fYZjuGEJVY65nPkn2MvJ2BmbnA/jdWGfIFsdq5
5gmTpJ2KvLfnqXi1tfpit8fpktC+kevbxis8YBSufawuxCAjAcYaH5LzvOmrnu/tjRwEwiQe/G5y
f/RpWrfXJIBC2/pMc0H4DLuvVnn8Q6ed1xbRGukiCx/NHGYRHu4quoRrx1UH50CuBefX1eSdzpWT
Ih1HygpvY3muELwyMzEkGOl59IEla5SO6Qt3UQI0lCm+G4IAE56zoINLAN4SNjch6RpQnSjGMXtE
Dqs8vgsADKQzBFEs0ZPSVuqVwQoDB/v3hmVgbTf7ZBksoxk3wY9TPiPnc4oJm7um0W1QNpV0EoAS
/+TUZPsycrYHKOWiA/rTXVod0/rIdINZ+TC1tzb/LPJ9sZEROXjhrxpB/XLmPG1t0/sobuLvqDtJ
+SsYR2Wsp+cUfRiMqdVnMb4ObMCCqRa6zmh4ItXguNEQpwHmV++K7rvBofNn1+4rV1/azs+/3R9E
PpH+ohWRKSYUFg8fCnWGKrDvZjWviQ9cYCOHqHidePmlayJfpfI4JRsGPBOB2snvPyXjoZItLBTh
oe0vp+AnNh5SVtyd4afooAjX0qqvBcc8SH9iMsyiH7k9N78Mu1BqJMXzrb32AFHScO+4p2fjhmaY
/DrL3PnRSVPPcr+Psk/iTVDTjJ4enlRzJeN+pgUJi/YF9oB7gODnaT4P2qcgT5qcM4Kx27SWpGow
GGVbTMpkVh8j2ftDJd1+BmsDrT6yDP2YcLlVUDsBr1+NaKhzeAUASTNWPCGwI7+/kV/YZiyDKA5v
AHFCE1guyckIcAxp/dsU/qiK0ITjr3mv9JOTb8XwM+ZXIQJDbtT3uym8mqiTW+npTCQQywsiwiOD
CCPMaa/9/CYx3uvNROo4U7d1aPr3RtqZ8c1JT+lsAI3y5g034EUcAlDCVCOsxRHAyOjA2tSVN34V
lGxUu2YEkjhU4Z80XMbmXUPdp59Jcg1mbr5N2VMzwFhySKcV3FDmICfoJzdHENdBIa0oFQK8U5pD
NCC3ISatPc8yE+7Bsm+deY/Cvyh+G6ASyGefgC95RGoDFowVV+ffg1s+ZTomyxWvEL94UP1Q1QBj
z4HxJK0aQIfTubrMksv7JsVXU7tI8qsOtWchjheK27S5m0znYXgSnJxYhpzktUHRmGjXQNm09saa
1tWKiwSW/J5ArLBRtyWuA/OSavd2YohIvqL+J+lQl19gAdA6sbZRzrgwaqrLwj9T2vTNXkH0DM5b
ubQ2OsWnWNPl5uZb95+P0TSW/gq4wnjUEXBz94uWbUJnccXGOKqHjOs9lp7J+KQDKXmNNMZt96s0
vwWFZIHhzNBeVo48oI5Qp9EcAsraEXYQOXtNSC1WJJ0QgW7V+zz9qMv3DpNl8drz1WjK66UMP63C
Xg1g7CqzdvfXGZZ4zhXSpULPYu8U25PXMMu0ByCmeh1vI8TaaFo5nIKAp9teOcEvwRNr6O0aXTTK
ZAyFmFvaP1KOySVtUDa9sjuNISP4F64ZqwPSVhBaCKN8+SBJF0i6W1RYbCf1JEVXp4K55ywQYPOA
IHzXNmR0H5uc8PFduGY65QIYPbANM1nRI+GWXC0CI9GHDV4HQZCj2xTIisYXoiT4+VEmtcOOfoCl
kGm4fF4NSfo0N9ZP2VyRdQgbrV+qHGX5axoz21CmAL0Kah6ML1PBkYdRR1A/XcVABzaoLsWIAVWI
IrlGK8bMphcbKdyAHxn1w65HRokfheXW+upJ8x+tb40qACyv5RYMj9xMsBZOeBxhM81sytEBYw5R
0oC8RRqqmE1lUgD1pQEWqAnVLNKZ+gkklW/ArlyOyGnJslwO1atYrnu4kTF/BIMGN1cuJP4F0+Rr
hBUmHBtmt1n046XVGdQX2B8tfa1XVI45bo9BIoowKzR/bAhIURYKvatWSFg/P4gIs2xMV6rfbYKg
i3g/f/H7C9jB4UJh15ajgeeAI7RmrViQHelciDDpup9Cfu3rj1zale0mJLkCGBN5H/yoSTLD2unM
hcb8PeZHM3iBPnAVaJ6Oo6EueakgceQa7B1xRo1LUZLfJv9i5r9BzbiTHAxp11VYV5DU4C1cyybL
iCvgi+AecE/03JRN701cFvGSAJbxmsU/Yge2OAVt0jYUiGGf3zntfkZgIypP+uEhMV3COCvaFsF2
oK3D1LU9TOEg6/75n8JivkSMpQTN2ODTiJFk7bMB3/FfoFJzMqImFnx5ZRXkhHJEx3m78luIGSLC
BsTplg1wQr7ZbBu7dEbtXaM/URWO5Y++7dbslEsycSjYqxsi4P6NAQ6tbb7XQRwH5j2WD0JSWCa0
FsAKZs3Z127hdA6yh+G48UyWrsSwzOHkQlYjI3XDVU0S3gJzhLprES4JkmNpysPi97s2Uaw0pJDI
M9M52GJHSSOOheTaTjeQMdpOYNSvnXaPFr890z8uamRD4EbrahNuR/2Slq+Vv0+cE0pNPnrycDD+
JmMvgAYh5abtfhGmH1b4EunfrfoyI9vTXcCCqN3QOqF+p2x2S4QsGXaXJaVdZOkJMrpEGTrcLO1A
1VmYpOjEjWVFjFetHVD7o5HHvtNa0GVct1rkpSxNEcBrg6QWywmEUR60nkrcdNCjeeUY31XlG19F
6HBrc77UFH1VyGIn4JzxrUIBxBcN/bCCaGKAYRUE8qe3hLPw5nCLDvV5WCI4CZeJBdm3HKDx8Gax
S0EObAKv73+H8jVi/bBpvcpeYgt5uHFFnIz3dxmz8QbifGKqruWFXrArr1izSZsAxAJpQ2TI4D7A
y2qPUf9III76VlsN1Ys9vZsEO8oRiSy/WbinIgHpwVIrfqa2QpjH05qDKDBiUyy2ChbvhK1UarFu
aYQUz5fNKhqVxda25y3P2rJTT2pxhRKB8GfQ2tqfKCvEgeZXfLL3gbVJnc/UveEaYl8IS9zE5UfS
n8X5SlEMCsbU/ZXQU+jp01d+k5gzKUT50Rz59EB5UfEdzHpjwAiF4RkRVOuOWgkV3KO2p6HZsha9
ctNq/JzjzSq2mn3FmFBjdQh0shZv+QjvBwli3ZHgki7G0R/viEwiku1jarm68HAvU/pRUQpJa2f1
75PLtQ3v+MpmwhbHoF2f8AHCPnP1AXPAFwhckIp4eHbVo2xsukhrGUfXKrM+1fQPdt6M34kTCJDr
y/rV7jdRcZBSFFTdwnEC0MKVz/VRZspqaqp1ODEjIKcs5Vff/wkn6kbxECKu1KUf3fmLiteASARu
fj5XLV4T/Ebw6y5Bc6N0nJnDPWFDxUw8K29iatSiR+oysjSXH7RlBX2MSKGS8VbDZAtBVzqeAC+I
LJ/an2L2UOeIL6KtcOrpKiE6pMNUzorE7MW35GPI5qFw0HP1xwnndZLj2Ce6KUe1nGKanvcFZ2DI
yQLXWq+IfhEzWJ5shjMnDKYmf377pMQGvdfiGaJc4xJdltzeJIAB9tu0BTC92s6yl6hL0VN3Szy1
HdRuUIHFB58Kqt1kJBWQulCNjUZ90Wnmwwj65GkLGc6d8ScFdxG1nyFArl023/4MrN0QL8RbH5Kz
JGwjhGrV7CFIRj+lhDM+3YzlaQYJ6IkID4Z3FNySy2UE9SgMK1DGw0YQB2301VrCYWpnb00g8okc
oAysMbzqDcXfjRATIYzDDulRDOP11lXPSTfEn2b57jdBb6htBGFpXsfkYxRkCWetgG9r/DHpYeJb
LMYnzzqvLmCHuYepMWH1aq7wNBSXq1bBXTzzr8AC02v/uKx4iKJVQ7P9bKuuhkqFcGI4ZbAOJlS1
+TCn0+wF20Z9l1aRNxtHAWRUqed73Lrwe0IkpJDpQynEMuFKdCSELVxdtn2PxA/BXZ8TBQdm6q/9
+qFKsCwamksSd2qMW5cuQOdi/yWtSCD+C4AckzcrvvClLQn0I8YZ/A6S67X2T0REcw88deML2J5i
FVxce3+JZFnlU3CcpaKQiT/w4/D9kX+Iv28jDo0QaSlEFsNGq/3yT3ju8ILBe2rWzo72owFUOYCK
qY9Ju2SEVBeWheKh8Qa1Qhq3bwh0ny7AhpRuiWhZjtIQdeKSvrc53Wolynkejt7OqQnBmF296s/e
/BbOajN6zzH78cnIcPqpOCl4Pd9Kh5u9QCTEagbGQYorP6kD0Ntce/RERbEXJ0FtkYS0SpG62NOX
OvBJUCAcWI+8pkq9QbGkf0nJxTEusX6SskMp/1nFiybijKA7g4+k+hnrgEwZnt1w32RE87PkeD4J
JdXOSF7yDPevNxUHRmYA6khmHeVzzNCiJ7zCQDm8769Veayqa2d82/yHT/O8nVEQpIoAvWp2kRbh
AhPwwnE7jSGL25G/QrimFI6WFEvwPt/6XpBSB34jyCdGqNzu/f6aagJcJU82nMkngD2sCHhA1hNs
Z1LuMQRxAzShxtquQh8lywF+rIITiE+SkZMsUi+CJl1ZVsVBOXm2TJ48I7qBIt/kuOBX8CXyEgaH
vYLZnpSrEY6/ZZiXGa4K99sWKDl3W0SCmHh/YMEmtLYIuqp00UEhcuO5ChITIpIYwj4tvyA7ENFe
aq2Ekosq0xWy2toHzYsUdpE3UuGM+sNXPjttV9QXiHq9vOGYsZxPmoj4+6X1FLN49OFCk10H7rNd
B2yXft5jPptcG4LJH95xEwIcg8g92GRJswJhZGI84x+usDnzMweYmyNoYFV9MUzpn8bbmIHkTjWK
WzqjeRn6hXPQugYqqVuwBpnVXmxC/oxVaFemqD1dokuNo4m0DY6nUTdlfEjkrUEtrr6S32ZjQ16v
abP9Ig3lmdTnh4UUNN3kW9wc6oHgQbEcYTKeiEpB3NmGa6tvt05006nLoFYTED7lRxy4OHHNwnWv
BvGzyBz5DHd2DwKKKr4vU8y9y97+ZN0T1oOCb1nMw2rIoih9SuUmyULG5pdGuhM/NbzZ/gmH5hAR
kTm5g4Pe24kXjonWXy1XWtot0e6uqFxjtHV9g/ELy8OSNHy9enbSXxm/AIfnxaVHyxEAlBtIBRWY
WCCD1dAefYpBrNOQPimmcHviPxswG+yaQlVlMdjW0y+zKV8j+y7ErvksqRNutKNk8Es0XO19BMRS
4fa7+Xwf6SOMUcqAxPbrzjqk/V9Z3WkXhLwUzxZZn2O5vHB5E9KEep1gR0YtWFhzWSD5kDwHLyQq
H759vEHMaYSXbFS/dDO+fSIodLtcTAWO0eeIX3DxNeR/mN5BEn5q/ktT/2pNd/F11ObbEB1LeJjE
c2pPV7GZ7fLpkAD6akJ/CtdoyrabcJzWhP3GPRdi8V6TnCRxR2GMRA6YU4T0Tt6EOE4VaQfn7JDj
QnQ2OPJbbuADOXU+TGeAJ55c6wqzXLkl07RUviKNscKh4etZ99+dBvqY10iUSOxt6NOAMCgtJKQo
IoPw2yZPjGsSaco9Fddxu1erm68eq/zuIyTwCfwSlGzAVTuwV+QrQgLR2hnmL0BrUN4AMnRu+nSl
OSdSYJFtiaxHYyF/T/aTTZLOnXPmA/h9m9Rnq09DpuKvftdgDgjIAZacDr0TkVQAEIR4VcCeQfkn
vtNIeid70h2xeRA8hIl6y/HMF9GOOxn4E0dFxjJvbPRonVXgtx+29FE6f6a+51QopHcfXYVVyosp
f+eTkaj06Vji0v5SxCf6l5kc2GioQDO8ZBWvY4IYoGQ0tPMoc6LgqFlbS7TZPnVmF7rOZgnAgTic
JQAXuLiEKLEjXXW+KWwa2gS4GaN9jF/s/MD/JMBA9NSiLEBZp72rMdWVjDTakkQpKwSHWVr2Rmm2
CfsvuIw1n4qeIiD4G8QoUYZyHEUH80NqH1MEZynlpMGO5J8c0DGWqF9KYreV+SPmNbW/CxkTB3yk
c6AdtfbFMv4iGIewvUKy+AGxYEgJ7Us0HEL/GjSvWNEAvFc+a45ZSvy9bHb+J5l3QpECsggxwVWQ
FE+/P4bmUesuNUBQ9pOQaTptmpqxsrWXWhO5mfJrL4ks9X8QaLop62YclShzCPmJBSSA3Nk4o5cU
G2/fqNioMPdRh6m1CJ4vKtFZlfTQGm1RWx+j8TnP9dYwNSSV1Njb6EPSFyK8MQTQLYW5Df86Sj42
CjThuXFrQhXDQXOggWIhUd9bEpET8jIkswO59ltGf47xotYvsv/q/E3raQnHwhDZLmCWBgH/OXTQ
IUjDQcaxsbj1RMJ+AXBUuzgAWXQM+IGjiMGI8DRArIn4MOOnV5emtsMlEbNLL3R6/Jo/yf8Q6nWr
f9Pmm2q8Cz/fzImltt9Ys8TCzj4cZw8p/Aqnt2HCqrWXEG3zcvBQqqiDG5rBIo7qHOu9c6fidoyP
43i1ptjNhsF9ha2L/ho0os1bGl3zOiI346lnhD0tyv9IOq/dxrEsin4RAebwaklUzsn2C2E5MOfM
r+91q4EpoHtmqtslkfeesPfalNhXcOGIQTD1rcBbe3+oGaGTglc0WZqNt6y5ytUngwXqMHfSGIYt
eyT2ufwecjmPd2Pb2OeSK1pDtYcHEeU6F7N0bC6q/AzqHzveBdkCje6u75dhJyaH/sKcS9U1cM78
U2TQFqX+htjkTUUAgK/RCM+wt+c2zhKvZ21ecTWtFXXTQyxHowsVC7sG99lM4a7+grEdHOT+4MFI
sdgEsghHIOHa/XuNZ5OLStzLTAuQaLlytksSuLucZwA+/R/VGhieY8zj3RjMMyBB/+2kI4CVttoT
UlDlYfZ6yd5BLg5FwbvDYF36tpr3ybkzPW3Ytdh0YMN0qJixeEz+H0l6Jr2NPh9bx3Qfy7U0rjr1
lmJmi4hWJrCAEG8Irxdqpnn9gc4L4CYwr3zpLITKY1IuI6ZKxuxq48wUtZs7LPszg7Xw3la3mJv1
+LtQXxbNRIn0kX9rBnsMm78KwiZagCCUo11ar1EydcU2kg7Asd8qzLTKKk/QqnNaGsQxIAYU37sW
OjNNd41w7WUfdeu8jY6/sphiCcFv4/FVSQs+OFF25SAHhNccMYP0FDMr3A5vNqsH3TuIT8JXP1Jr
m08AJtn6j/s8rOZ1/1Gb8DcpvSxn65k7vt4xOOF9QKtcoVSL0Ho37CVsCYRdvNCQW0jFgXy3dnhY
qFtgtL/F3sed1XV2HufFTInXZXHMVJqto/gDROFTkxGkzVn0KndWYsCD2WxwZCBssYbvYUVEp2jm
kcaeGCfPYkiNpXSq8WygjleAjk/FIrDZL7wRgBZP54RtzokZnOZzZzs8IOmXZABOrGdy+pHqlxRm
rAE9yte/s/qgFddJ/wyQsKlo4to7BRVaEOkd3FvYzymEwsbVecHLfTOXZ9LEgISgBA20pgO+2eBF
l5HoTspvoV0afP3RImOa7GFEipObwgC3Lgg4PrG5uoPafTOMVy3vM/zEzW7MOK/897F8qGgdxV2r
8jBmJE61BtJ1RtUdu3W0CSjjOExLpN5Rsbbyo4EmPFwSTEHRwJIZLCDbm4BoO/KGr6nMrHb25dgR
cCJO8pHsP1RYtffpRHuJN5exLVq7ObiDoNzo+lUIV+TwXXy2To/5qLo14ZeT4g9kZFeBnZlDdOVm
/xyLl2JtWsA3yatSV8O4DsP72D/T+l3KfqPmlRncQuwbxmptcTtFHnKHI2oq3EfbpnzmzKfJY/jX
LSoqxO59X8Itpj7mbs/LE+RDv/qx8bRmzW1ilkTzPuoZC5yXrxzzcmvoI9PZz1j/6NA2ye1LzrcM
HLjAs/CjMr19h1Qk2MjM4yN9x8mNZvW3tBdTiInUtYAjqqtAdP+nOj9K/d02FrkNcCA/J+nKfqNZ
KY6x/tfK5szGSvhtIu+7WwuD2EjWDA5E0J9+OCP2nMRHam0651ZibCHxgenKF89ZWSJJtpZeSN/I
x1BvxHDIQCdBYgdNlha46ClG8bSjGiifEcryMTnU2cYsxMa7G5/iRcT6MTLHxMCsQKOiA9EZ3lqv
iAdCUh4lm9ZO/+GbmeRDi6LGt1HtqXgkXKUUN9hWzfcaWU7TUdYehXTV8DbE1MfIMdguuQpwRGOR
7gzjPc8+kmlvaXsMhVX8nnKEFfYZ1Q3s1SUVg64uTQuB0alrVsNwKiyUC44bF3ciEDKUELTlNczt
/61YIm26hM66EfP/huNJN1yR+BKTPrJom087BzxpfQoZJErS1nQRS/UEl4B0ko54D0aszlRMzi5S
rlUPeOijrnjshE5U7CI5vhaTQbtCG1FHzUrNfwbzRTT3PGb4tsgXaXsaciJStoO5Ek6+6FPDfYzb
F5SutxTi5DjYD91S6pZOx6IRigbK4sI/NUigqH6+rfd462tb4ehXGu4Nobtb2/LKV1e9/pZVS01+
EY/hNKcQEjaqHQC7LsF4YXzP2asgLH+r0L8wKo/U1S+1foNJSRzS7PGs7jf3r3D3GbmFMhsc7oYw
v9oWglS2FeTRPqx6HTFi891MvVjGEadG8spBkMhMxBlAlf6/yaZj/687YA4pH2HcotN8jOrSUClS
6BnctvpMkd+C5R4OLGo7dUMCARuONQJdpAzsnWYFpemdxB/C11aaRiGyHdpfSjiEpEx2+WHD7JJE
yH57BhYEUHLRcFeZfugya4KRcQjTb66HIL1ZkH+kf8yVuN+xbUVTFTHvVZYTHK2bL+8LHmKT5bA1
4NL8GJlmWDCuleqMeCqVV5kscKpSvHNcmpjG2lsgGqPOphUn4tn/q7qDEAdAhECuzef073o6ihlY
lH1YZC8IT9MEnNfA9pZ+GD2TKCzXWD4Jtm0uWUEMLoCr76YSAKtDgUjdZGpX67B3XnZx0pBWSxuL
/KDgwFAzjUnvZJwGXezY6DtqpbTmEMKYhIu3WMpfMgFByDccQXwA/kMsBBPAGzSAZPgpvK1NJU4g
Q8UUSebaaVj6DHA92E5T2WWoVPZVCJFIzER4/dEq4qPl83Qn8ziAF0J5WpjrvNtZAaC3u0NVAGWg
oIpzVK4Clv3aIefB9hChbBjwF+j3WmZjOoMz0c4kg74M80sb57gjk/lUP0GJeelLPNAliR6JxmBr
AS3RTk5tDSUuyBjxLwVt0GGcJlis1YhJpN75JWOIk2a+O/WLl34WYFZi180B2SAO1ZTPqsUUsGzb
Px+TNcWSQ1QqimWUDrhuxTY1868an07gnAZlPbq66/jY5XO0Q83Ctx6/3zL/fzrDpP/RhVajshdV
/+OxA0MlOe9QzvXytnc20KcjkpzIT/adn976Ez+DCdPCK/1ZXZ/rnDHjwqNEvJVzNI/5t+g7W6Bh
3S1iVimpX3CU5YLI6jUsInWElePwymnLUT8P0n0C5mxpj5GcRv+MRtGW95omnNSMRPxtKFIulrq/
YW43KPemfSTOs3YQn15z+eB76yLcWwwPZxUIuTUKtrcm/4m5vqf6UuoLXfu1sr9MA89AZo/bNJ9R
eXeSl+rc5Ldg4bdnEhtmo6vN4vxDZqsgdI4mugZryKi2ckyrz7bda8BrQhLNaUtd3HVedu+YDSiV
+e8x0ng0QC6QLH7SDIwY6z4AqjlHtDwH/MIpi5Vl8hctMylm/kGz0akJtGZpfLNyhVmDxhAakDCM
mwteBOubERDTXFQ55AWYpL3e6vSS9N8hEbXqTx+q66a+NJXGShkckIhztL6Sfjdlh5pNbcKtN7Ei
KJSbfDXRP6Trf1cnmzH/KshXqfk00BsOK0DSPNIHIGdadbXzXUf7UDmFC/AGSBZjZNGnqO23jmFj
fAr2S9Mv6+7YJGcZEFi+kxmBMsyy5wbWj8hnpsdZ6WUCvmxQfPFSpkvu66g7dONuqtHbJhCOeaWY
m8lgsA4cASY1GMKK8BIYfxwKMFMsfUWEjef/chogqPudEGkMDHUpVDzskPpvR808MT3sWTzG6ge0
AYM1JDHIzPu2cbxppzXmgln4l9SIiJ6dx0rre6jXJJ9yDeb9okCepz8T/sH6aQxfUrpVOSx6EIPD
tWOCUspUs6AWdGS3TvYjeafCcOsJORLLr53wuqqYdsp1J3FfW5zZh38yKunG9GiWlbA33TbZqv7a
lh6qQU7MEqvGOsb1ZaDmaHmBkjOQP61FMS+gtOcpPOaMgGkSBMMDn6lwAvQysL4dOVrZLhyBii6R
Ry4gTmQd+c1Mw7OtpexAxVXF3irO7RtMQrQI4GGKm1pf2PoXWM4t9ObzKHW5Q9FJNf1hiI4j94vc
EpBD7ciiGtrde0vFmJe3un4fqefri1VdHC5RTV3BDkwZ0sVodMSgqpQuhnonH8hqD2FQzdLho9M5
sKZv1vwC2t2glkGeb3c1TrgN9HZzzfi77z5IWJjhUsgY9TGYwB1IS6iVZ+fqjfgLVoQ8w5U7W96f
re8n9NFFj7iPE0sOhregOKq1W2iIE6i7Vnq0ddqTM+xga44s3uG3M82Mu2fsc97VB5tGXiVjoguP
JtP6ImuQDz01bS3lm1Q/CAf2VC3VRbrA9iw0C/5BQusQCVEB/UXsphlhy2/CN6MNT4sxawyCYoYk
htDfOazjfjuZK8dcmdlJKfcRUi3pZNLBFYjNH4bxqYyXVFpnDoHez7xmQKrUrhSU0KBsABto/rAE
EsyN3ikzPxVOAcv7EPsycL2oU63sPeyPQDretHQ/lRsijhHQ+A2t96LXzvbXvw9wvGKpXZD/F3l7
2bn23RekF64YMumRVmcK8j6kzNlStEx6fBV+5ogXR8bKWXtPxfkKkbrUYJF5JTgZe9cy8Oht/eBH
EOcqyAD5JsMD6Wjvfi0v0XM7m7pBGQX73LFmxaJNj0F9KWrhFjI35OSiFHrq3ndt/yKbIVAeSTBy
b3Gq6M2RNYgd0dbOqZGhV4Gx1Qam6TiWFYCIpDB5KI43g8ai/NLwwpi71H4UzyGBnmrhGKK/kEHs
8W0HsHQC8khaBCwej+WgQ8vAcJLxt9bOHjbB8NPbJdNpHDT0rFjMWKpUMDmFhTrd1vZhGpCHz6lK
Y54qb4n2B1cS/26NCoHtRqhefWWr03Dbxskk3Ero+RDKQMfl580DsAYEO806c6OYm5SBQ8Z4rGVu
VvTkk4EjNF0/Xee43eydOEZrZ6G4rGfem/EZtWub9mi4wYpMJJD2BmsljTXANHI87qlfUuZvaP2T
CmT9mUXDjPNFtnYFaQ9zlMed9eGJRh0CFOunhQMNWYYru9UuavjI8AdZ2O7YMoYnqH1jeChat7Yf
aGiQ3fM6Yml1xosS3qBLO8xN1cA7FOqXCGvhBGopVWAJtAxLgT+lw1lqD3L8QK86D5gzg5mKt8hK
Q/NUzwIXy7iBwdyYjd7Kb+ZM6gK3Wdn6IaDtXun2IoqP1OwpyI0WsbGMEkbcEh10TQcPHVeE3gJP
xOGKONqwAyTCYB8/WJppIUgHqjH7iQydO6pNTrrxTHJeJQs5cHxMkhtCCpi+KghQDyiBtQvE4iJm
DQ+ViiIZmPA/vVDAKx0f2sZlYkWXlyaYCVzfewwaUN7D2K7AQMUomvpqZe31fG/N7/SH9tu0yAEw
sivBLEN8zrKLmQVvgGpoFOv5pgtuNpJ3yZn3HqlKn4gMoxkDyfAsenk0ZSqDWfVQGYzKHw3SB3/F
0q4YdqLKx4kq8bbxxvNwTt1GGrdgankYNZh68NMMa/X4JCoQrqPcI84+JR0ZyBycUImce5K6wv1X
XPqcXdGaW+P1yycxOTcmQ7w6ILPh2v4D9iHXBWrLItJCPpPLILUXwXCCt4CV1TfsWYbFPwdsL9v6
wuRmNLSGKIM36ug3WkkXbh7NM89k5xA7t+riMyuTpwYfnOYZESO8CN945rwhwfQdRwTrCZ8DlE/c
cN48H/ZjsEkqumcxkoWk1B1rC/HDUhsAI8EOIaoG9DzeetzVSrvkjw2Rpk+fY7S3ky0SdA/Mgb0i
4b4wLzhHZnXDxm3no5GHCJ5qmxAAsUFI5YFFBvN4WT1ENZNediI5SI+sgKTMH4AJcYLKv6e4H+cN
chgxnkSi0sfLKX3PAN459TYcN8KArJQLYWZW7W1Rn0NtwyFTOIg7QdjwuFb3Gn+uvk0p0mXiK0va
hY1j0aehHhjprFjtc1Sp3ZksjmK85G00m3x2kQJMwTJCMjgvEM3/L41WKIn49gYIo4DUi4X0wKXc
VcvpBinSR2WaDddKB1fi78PmNTjLTjhm2T/6ryx1leJophvCYbBI4jdFon6birkYvHjpXKLGV/dx
8uxZagIqUJWlQm4mzR69ogGKSoj5R+XWGu/CixV95qi+7eksujkrPEjzaKZ0ex+ZlU8oyMMv15Oy
sr378MgYukpHybtW5dZydrKxjCJszsAxmxHBxSURau6AGUz0fAAWYPM/aN+hczJZNMfWR7QMlpAO
p/CnlDjacnM2SH8JTL98VbbgHBEG1wXuPeeSyVu9JzuQLg7c7kEe1448l4FCjELrp+zb5rXnY2io
S+vqBPYwH88lWT6DfoySvYzEVj8hfknK5o1JgLh+I23Ny1uWn+TT8FXHLAx8QqgEXizgae0XwleZ
118psYMqRT+nJji0HIEB096SwtDPlw0NrNBPSscaoYd0FX/AFpJAKi9H++kTZRpivVRTJCxQEeMV
AvS2Qts4rozYldSHziiAEBQxeCl3FlIyGiELn2OwJk/uraEJRHnWhdxl3VMPIMJ7xyhfanBcBwcL
BLY9BbkbgEHmiV3CDWUfzTmkvPwpxfHM5hBlMCnABWKSxH2eYqcMxyWrMa5SJjjLNlyRG6xVZ+zN
Ax29Xb3g8AklvH2dRK3SsSY1LkLHPDjfosXu1yX8jvpTb/tFhl3zxVvinbt226V7RbsL2zATWz/e
msNG1cE/z8ldmZpfvXxvzZeP2iFHbKvUEJgZfRilO+oLw3wfWaaCvgvUpWjbQuMi3Et6OZf8feUc
WG8va5THrHXAFIg6WbHPvfLO8N5CG+BD42MJzBFaPnLD7bPfsr9TECVXKt2ogXsqdL1h+Ncol9B7
pL9TdHyRRNy76Daz6TfvaGuEnHUbEd6QrSM+L5k4KsZuWrsp0lnt4AKTWVZvAFNBhGQSkduniUub
NSBRm92D7piZnZkeYY3EADTR7MjZkYwSN+EhHeqL7O2h+wlNF4w16mh+W4h4xWUCSxYHjxpfhSjl
NJVXbC/oUIyhC8wyBop2VsrPTPponBsOZoPBg3rNgo8aaKt5Q2fQihs4xFmOPnqj26Q83OV43YrR
gImatjkn5SZDOgO2WKeqHl95jQjVmbNf8n978lYsUI7oeYQ0HEQcRY/F/0TM6BBx5LCjhqLFfhye
lh8eRL0hxy8W/rA/UK32a4b8CzIeRmZa7S7VliUTZpWi87sONnqBVBZtV7Ji++MYe+CSb025EX5F
ttdiok2Lb54rEBxKBLRYe2jVumkFN9lI3C7lByJj5K+a29Bn1XXif5kCP+LvKdb5D8R2oyU/cl0A
5uzZyt4zRWA1WQRYt0YFqnuzfJUdGss47mOfIXKU5zOVjtyEIdw7AsCFisuN17QKHqpFGvrwJGsH
teF1y6B87mwgEIwuAmMvDNNx/Ske83jBby/7Bc0PbGQ1Z4kBcpH5cXUE4y6Gm1p4IaCALrbRTg4Q
3JwqQEPgAMlKbBYi7VdtLmlPo8MKG9FSsJ4XuzA7GNYR4yJRsXefrRz1zKwrabkkPL8WzQr06yp8
SNqh8dAm9qzVP/Vkmfksp0KMUAReg2iQdKRITOSU3Wiyc2HoVWY/HRwkdcdITgvvgXHJ45Wpbkrp
WudoKzYGShfIkfbGThH6aAvmyrgVOTPqaFt0vyP1bxodkg4leEY7an1VMYd0uR6ICSKtTHRYmvJV
pRkYmY+Eq88iRKtjYQptSw9H7CXeozLLL1Vh10kc9ho9GGuXHmdktK1MkFJFxYc4z3v/Vhn2oZai
v7YqP0ku4a7yM31uSMppmoTriFoxzeQ/TXdOQTo9UhkAVaUAaWCer0boxwJp23ARV8WauOeDYq1G
PX/102dPmqTNl6sN5HL50sGEJT/l5rNOwaMF3dJmnhOU/jaHcR+l6b6ikgzllpWqckcvPmtx8YOJ
6S82SlKwq0gL8b9lMbkbmCxL6BfetOsDlcsUG0iprxyWKW3HA1fFHJqjS2vtov+fqaG23wdDe+jk
9mA5ytIv7EuvpjILl5bzd1GgDdQCCd0MhtAuvgTDtJQUHdyos5Rjyk1pOKrsIpFk2LkDmchyu8Z0
B/oswdrsOWsqufmx9YhVg3W2HLHboZdIyD9H+OagGxvTfG2F+EWB/CEzD5g6mcWlVCHFjrDozAH4
4rCIcmgy1rjMJ3QuZM96NtIr0JKeXy2LiQ0wq6hGfXEYS12/UlIyB7Vx08vSPgmyXdGFBIdNqwSZ
YIvwQfG5N9kijGlP9prDS4X0R03dttCWLT1nCeA11OmN8/g0pfa9c7B6dKZxKqZ+H0TF0vAB+6JH
thJlPpQiNqegoZvQGiYIH6W9GW70lCeCCivF90YL5qTvCe6TwR8OPqYgaJs7A4aAHJeLxoIpCvdR
rDHySDnXDhg2MsqIJ3ZjXqMwKHc9jwaFCQA9lUzLchnlFsYzsESg7eEWu50NSIv1xaSQXC9EQBVZ
NAo3pYLn2+52iv4lya8JoEohzp4fxQJgYxFBUMPTqll6MjH1qCh0LsCYSomlLUjHD+9HlCUJshWD
vf5wigKm5ayWItSGgUGbhDIwtlmUG6z9oDayt9CZG+vRwUneC/qq0aFzJmhjOEgN+geCIScTOg1o
rQajs8FA1WRNPE7oxBqYz2k8j1o6nAG8K2v1ItVnKtkUNriwkTtbpdxwvhy0SyXpYApSwh6Bgvj3
6HRYhfPhUey3RbsIYuXNwHDFCezL9MZ0muHketN2TD7KqXb5QRfEbC4SA3ndRKHb/egNMyXGJNHR
tnZeuM1wfTBMpVKeI03SanbrnB8WfoVBdKPBLTBWlkIGGJtLYuupCD+76ULRncaPAo9vSwZZaCGy
YzaBDC2U+rkfpMuadAebTyTB65GQAfDmMSjzZDvCY2chRBjXOgA3P13UaDt1BiFSKt+ZKLYci+Lj
nQTXhigECQa+hbra0vnY0M6LHy6koU1yzgft2ZFh1Av5Jf/AwqRUiehDhaQlIW2QxRiJJqOP5B27
x0hN1cLbG7Ffc113+dzvpYUaorf1BjdDgjfhFbCyVRGwfqwZr9FUIswukCiEI1UJaCAVPXumAEzF
RJkCgepEpcajVCHXQi8AQQDNQ8dnrmcrDahX4cU7vVIWaTXSbdDAMRhclOa1KtiDhb854GOTGYbK
Ey7oXkaTzifWubmIgHToo2s+QA538IXVeAkbOmM6EcVi7IbMNCc5w0HqUKBdt6DYWRCMA+pl9FfN
n55+2ViJBZ2iVpkHs6wUFSv7eyV5Vh3IWW0Lw+sGub6mEwYIRImYfUshk2JG5ErPJcZEu6gpDS10
YMNYL3xwe81Xk24tAGgD866a3ZzMrZ3zs2qASDTZWvWd/GZHDcqKaIYZC1dTzpvSVKhoPzvlFfiw
RFM+5nNvk2JKK1kv1AFbyEQ4QK9uk+q9MXGFsUbom1fvPbvh4AT3xDkW2iNX93X4rpQfQCvs6i4l
ex5+jfZSGahSDBoWxvxIEwqVerAGM0D/0dASDPx9PrhtrXNlIKEYvI3TeaynfvQeDHD/2yJaExNU
MRORo0fCPVNYPED4Kc8ZX0oan4aSjb76ldnMHhLlXkTgXWGOYLWYR5AUvAyzQU4oAbKNHIr4IH8L
qgXLTMPcKxClRgvY8cgtes8KRH0h391r6k+W+Zmihk4mbyHMH44eoit5GRBV/gL11rYKZAtmbgHD
WIhJDS7HMPwKa6b2REIRbZD99S3iSRO1g/JRYzQoAIcov0r8ZzOVKj4zZKARzdxNTl+4FLgCSIc8
S/FRqWB6fYSoqoUJT72EEdh1zHtKlc9jFTBb+raecISWX51+N4cbn0SPF4SVMWi5WCKQK5xlxmaQ
z35xSwnSBX4UbYmAVUxyhHgD2XqTeJSvR8ZDcrBM2czGJyU+dhC13lr1XVZo/yU3YCGY8B0Bv7Do
4zQcamW9NNCzjdosDb2ZzSagoQoNSvjRMiEiUgFHDAOpzGeBo7JhW2DY7/xXCP2wPplfKafMkFO1
2EuNh/6fFDtB64fJXOPGbu3A1Xxzm9HvGlYxDxjFeZBs46RmrwQxcvj0OoEGTN4a9sAqQwWaQgTD
hCKy0OaXP5JE4OWrIS9XcTUX+SE0IhYbd2QVR0ZVUkyYykEnho02I12R9wY1GsTym5XSP/R7cm5G
JJS9m2/wOU6pC5tZVOzqnd8p5YtyPJnRzg8vEng9NO3tVsa9iKtHz9e5A7fvnlQ/E7hXCexny5jC
UG7iIU+Lzwpbis+PnDsDvySSdSGIsA8nQjZk6pTQ5UbptIpQB6GrUOmeEhmUfohCXb9rUTnXupPu
5a6mXCT9LpEuqakvxbuZ6UvxP1iVT2b27+ipA5zgJmU7UqgC3VMzfBXGR1YdWsuHf2QQtEF7+Ktx
guTnMCPq7U8NDjqJpOK1zNJf2bqr1qsetqp3LIDPWNsMIYyiMV38TarCHdVHHO+kaF3y+db+Qgtt
19TQRCh/HcNv7wnrDChs5W35LEN7xzSBtR3LmGYrOzuiePDd1/a2wm6ZXktxzYZfOn3fqN2U4iNN
Edn+8Wd2xl2uX3lDxuk955rNxu8eIV9afgL6TeIrCsMJLqZ80O2agG7SktW1Ndxr6oCU9MNa0/c2
ixRm/o3Cifghc/1EONsr5yS3zKj2Xnkx2++sXJWDjcGXviXExEdofDZx7bOZKou7Gli8Mfcsf44j
OKj+ajQXUSEoMlpcN8e+qZyyOJ2bwU5VLp1xbZihJHCLL51JutnGdlX/EHUXleJ93EYlvdyBhHR+
b2mve9AW0ylgPuKpV83+qAplZnCnJvERQxv7REdmF3isOL2q6xh8p+mXkq7Yabb6JUXfTbNuTEe1
WePA09StTFqIEm09ecRUuyzbZygjdtwl8cnON5Z3CRi8QbXrvW3FqrI7FKWr18AXNq1x0VpElvJ9
Mm89+gUlO0BBr2gZbYXhTX3MMezwwXvKs8k2dbFPlI9wOsjDVecgaMM7j4zCMYD/uXR+VcfYKRNi
Nm5M8cfR6EXr7NWx1rXiG0MTMOyh/yd1D8byyrgPIxanbwVYBEoyX9uZLOswL7JE8TEcMrvs81uh
3IgXQgB7NCMsSPgOp5MEFlIsLW6mvW4YBum7BK9v5BYO6wpjx257bN9TNvI9jh86W6F3pW6Ml55x
5C+q+CQ7N5NRrG0wosw40ZEmJCejulvmIahgDp2DcpsGqPjXw4QkcgVczw5OAfJFIiMc7RgZ9tyT
qcKXXHKsxS1UvwO0/L4/m8kLsEPCN5q36PLIchkKai1Oz+5KEHaR/SbwNcufmOsv3Qd+uGhRLNiB
NVe8h6evugoNiltiWXK+pOo1+l9T9DRtvKnSzklPdAfzJRVIANu44izNtZ+Cu8bGgzWgpqlztDx9
tAjZbuX+lzGQD02pRxoO2s48OYwBOfV0oDHrh0D5ioNH3j1N816MLGAWVbbADOSN26bbqcmnznY+
O/rBxeCfQco2AwW13evdTeZeib45HGtjrvp4EmYhaykwes2x0PcMWGomxRgIkZkiSPhKUVDa3sVh
gVZ7l0ihfoK7oV5V70fmC8jvPBFletFbvtC/glkZIka+eg2RLpjbdqMjLPd5ak/2sPW9L73eFArz
sfxz9L8beWn0jL+LfT8cIuJiunUUHeEZ08Db/YqMOszVHPDxr3ib2lPd7n11p1bv9NgyRM8oekrw
NymjdO27ax+RvCxRTbLWcLZJzoZ4HaoPntWk+K6rNbK8wSZzNH3LkSARLIGThFRjhiePELONAtZO
OZc4J1PO4g42JDhbSO0zE85zCj2MUeicsrCw/Vlk28yqfsULJoYHRcOscB8Z20xZcrS1+qMgAwD9
opH+VazxQzIm6QBnKFFA6/CTFcqGMGRfWssm0y4UqZwmdr+puw98EM3EjGvjKTuGhw6u6sh/V5lx
UwG/1T1WYX5Ngz5vo3RGR02m6tpuCRzVfnURqEBN06Pti+HXyrZQ2XOiWtbZzi4Gg4ViE0Q30abx
w3bViy7Vh+duM4YVhVGHYtSqyMvwUF/tsuRXw5HUMf4NMRYa4a0f32nvcsqf6BSlZ4LaMs8tS2F6
SH222js7vurJb6uw3pc/Bv27ML7L/K9E0J/NlJ5UwU3Q/5jxMMPgKvrDVvoRmYcpfVhXXXX1CRes
pgqRGOYHFwyrjNE/NRnhJl5SsqSStWdv0mbt1aDMlgqBPhbwquUwkQ1/aeKrbTPsfg+cQ/KoyF2A
qijDuENiRyWf/SXOtUXpW3xzi/KH7/1LDgcHUI1gzEIyPhVMRUKWiTt+XNN0gRoQQmnyxlHYvfHS
BOWTdyDRjhLGrPwxMtdLVqqxGjPCUW+hv7NgQlOjVJuKvyjJ0l3cdayx9Z7rmPqjAjeOCJdsdMhk
fDsljgQ2NOyj3tjgQd9QSQkKl/xFZN0iBkScE6OFcmVtkC+JOq0pgH1Ia23ERcHBmPgFa5SaC4FX
ZkQKH1rvK70YF/oYoQdxPrt0ejqm+ijkiiETy0p1+rK9TrAOzzaXgIrCuU2zw8iv5NA8YqZuoaXv
Ow3baG+DDYo2tabxyuaIOb69yqCCGNdGDCPOGdJ1apdbc6A2KPKdh4o+tdkS28D0JETfSAEGUJV5
Up1MyzvtijbdtYYl3FiLQM4M9DvmKbJ0lHPkW/FLod+LIAU0oaquknilpfV26LVdL8V46N4m23On
sXAlhpSOFYEwREUZQAgJ3gePFsXCDIi2AEfr0jCaZdoRQlEVxFcbyrzoLhDIVpMVHBTPP9d2e24G
CBzOSMu9a9KrD1S6+2qc6dBRHDUBIIFYXrSUpm0xbMrwU0YxkI7UtfCdWnWZhck+JZK9zNCmGAiH
CXUzu6PHWa/QrMvdFYNAYR1Hf1iljPaaAIgIUquRpY4GAyhqvuT8LOS7IS6YmNS4LFbfSpaIknqL
qxEO2PiMowznzrRr0XAoA6bJZudM9zDx51NGNFJOIg95XrE+zuSiQZU8ruv41eEKY2QTkymB1W/F
V+nmCUYVT1jj8m8fGDLtaIF9Jf4zGIaQCQrVSkVe5y9j/kVpTkgtje4IRB0j8VxXEXYBrpe60XXI
LzOJ/DJoDQ2KsQKho6XiWkZWUZM305VA+a0F2cycR3zRzGJV6kZvAD3hlRM7XAKImr67yhL2vzbh
3KnN/oLJrUsvUjUt85Ckstbfacq4sev2ij9xyocd8sydnIy8UMoxy5ozDfBSJ6UOZw2uUUgRAzn1
8BPy6CKT7Vfa0jMZ+6vU/A52uOot4w5e17DHi+on267wVzo5Wg3G3ibRdqVe3aQy+pUS4q5MIe+t
+51zt4biq+yJ6TX7V1Rn10Lh2aEuxebf2+2pl4ZDryiHzJwOQYzEmFOyCYjZYxPmmMImrI3fNXyn
lmQjocGXFwgf/uPoPJYkRbYg+kWYEQSB2HZqUVrXBivRDYHWBHz9HGbx5tmI7srOTCDudffjJS1I
eZN/dW3NTQTZwlDJwIEmeAohgxlGdCxzY/gooIk1CpEc1rJf6ve+QTq6AXT2xYZgJ6zik6ZXwv3b
SWfPc2L/y6UE/JWNt134z4jpaQzch8pVkGjHrecux4nm71JN29A2dyTMcEXY0MakixGP48XIiy5G
haaAC7rCAqp0to34Tk+eBX7W/8DxQJKn+JLRFbgM6pZaLTAuZMwupLpJwCux3hzdPFFqAxNaXou4
eRpCwmeF67xXczZenDuo+zxNm+o9npaWGPWPseZfM1GMgkHx1ICdu/LIDNnKh6wP82H40zbrcQOT
Tl5RztZkgb5G0fLi64Luhlk/UICIscly/1S0+iY9ibiJO2jZULAr0VsFsRwqaQ5waJ7c9phyetks
NVKNq9pznb5LSqpCjPWAB+hr0cfASY7uEp1l0J7aGXIvtBUsn32dXhxG2iHH9YX/pAiQ24PivCSK
dqMJWp979KBThPbNSNtUJEnfwSCpkUdwV/EOHYJOn6op3S41Sfu+fbBnguNpAvgk3pAsOflyunox
rHzb2kaJ96GBcuVRsdET1xndt/bUHVpvoDKThHA3MoWlV83ANuvqDFbnUVDgzpd/t/hEkl2BDfW5
cYfjPBB9GuyzSN/MyJdbtOJxGcyHnXT0fDBqp8mdLcRPg0m3vARRhLMQiHBjdk0+nFYrAGv5gTeN
vSPdawDkTfblxYjrLnpH2t7HdXse9fKz0JDANX4fut7JDDwrVwSbxxParbflOBJXIhuPG0YUy01n
8Xmr5eom9kXFzmXwoXto6PocEHzUfTf9nKBd5TCWCmwqycwZ24P0M12HOr1tUn2eQE4ageUWNALR
waiebwzLxkT1RzkPeyuG1qSqQwohoOjDW6Ya8lmn2Gpu178dAaWOdUqL8ITEoW/VEN31aPKtWXZ5
YLHkM6cu7fAI9ecFCTBg69mAwqcyfg9UiSpS4W16UPt5LO6dFrDOXVKd82QfyVvqk/lr4p7gP4zD
vVMxRrNn6W/pAm3BHmn9Uxv8eeDO5/C3k2/tOkYWX5V18KP32n7x1QPZGpE8Gy1YAgO0iK4t+++2
+daso+JsZMnOYsv76Ftvm7M8mO8T7mMJrMlGWBsfUkeYCDirCJiQsogB24IERXhPfnYIzxM39lh/
DvJ+hderiB2KfXZJeY3l67rZjMPHkHlBgtYw3f3Yry/IZTPa0LzateDP/K+Ym23P7hyFnQE7Geg5
hGUi9UNPeoxTUT/jb7+hPYtMPuega0LxRAw4221AEGf7zvrkh9C9kLwG5XPNg6cmb+tTs9tvQh6S
bhdiJr8W84Pf7Ab7uDDOcvLtadh229dMHPk4uvxsRXci/mrdf47EXv7su1+N++RJZlfovTbOXfnk
6F++70UM8fqzAGsZ+28w3cgdLR2eseteryS5mwooYZPoLYj+wbAtYzfv7bGNE4KxkYiz7Nbg8lIJ
9HEWBSUBBsunjWWo6f3jAg+tP94Al5A8Sg+Fo/ehrRPNnmjVXfL31GOD9I8/CCug0GIde3ZeRtCR
Do+x4MbKnyt2x8FIIESTi5tANndrPvq9o2zU4YDEw7pZd21shdXyLQFh1mzUqOxxqfGxgk8/w4yG
XlTEWJyidvOdJobbcrZNKm+XU8TTIs95Vk5HdbiL7o1EkMvCo54Hwnh4wnlz8ZXSuMBVhJ5j+vKg
onyf9mtytt177K+DkXlhPmH9oBENgZhujowEr4zeQS3T+gAStgRSHJ/BJhs27FEq8SL1m9ijQIPY
e/g4BX+TgoeijRoGecdllaxig+j0wtuf7jXmtoH6rOoo8gfLeYnSAo3iq0j/2s67GBgo7iNzols3
3KfcKgLvNg0+awUcKP5x5/uguCN3goTIQX6poRLr7xXt5hBpG27McF+iwczIV//P20xyQfER6z+T
eC2B/S1MSyMchLx5LWNS3+8co4rgN7bfPAeeyEvGrVo8DSMqTE+m3ysYkbCaT6+ef/X5GJKou3jW
b95TJ/yaZA8LYzNFGYt84eoIgktiPejlOYZNzQIld74yRId4eY8r4q9wqlH1udNsUk9teKCyM0d5
tt4pg8KM/pQUpJssKCHvBlE2wNjH5Rh+DZW9XzJBhuu5xSfT5n8N7Syj4Kar/6lCIfwhfc8WQc6N
5VJUxY60zp/xwfc4XpT3mea8tCUGokmfFUvZ4W/mQ7jH2oGcSdwFM/1W9/kWDW9feeHj3OeH9as0
JM1uZZD1Yhdz1lhXb11QH1WMh9FA+BIjfbCQUDPcpxhjnd3iJDu2SoRlEmI8xP+cchfWzim0aB3E
z2s8Hqli2M4qOidsm6LJvZis3nnoqbUF0IweVC9kJelO+5RH8AQR100NTSD8s26N4Z9FY99M8fRg
UONyxcVC+LmgwdMk2YmZmfYiupzGAMn6KU65Xy7urXbro8C+YUW45jli+CLZB3ax51XTOV7uq5az
8tQcytTbLUGO8UV81BrWSWMoDod8FxzmSd3GLVmtKkEBWQ0QSDLxSwzVIsgw6rH2nXB/cDzY1nG6
65snlWS0MtJql+C50ftkQeUjrhwpHHYYfHMGaNu2oA1me4c/Qmq4wmV0aco7HZRXItAgRxpr7y3h
K790gu5JqSiZU2+z2LgCHLggDkSsJoN9Tc0VpBDlQoUDhFAAZFoc/MCGGzD2yBzBqJqQ2ojg1PkO
btGmgwum1tVz32wrjjiczZL+amiAScvpttfLrsDlUaaQ72LU/1Fsp37eTVN0ttgA4c0VwKVafp6Z
/KMG4any4RDMPlBPJHZp3w3s0pao2IWblv4SN3J3VjDv5pB+daZsD0glA85O1dNxnoi94MjoQ70f
QUfaWF2172BeWkjh3HgeznW07wrUW9wHh4ZNECuLOXhJRXoumuDIXDLY1dYfqH6z/PeuC7c2i0nO
6fyPogq+JunRLN05Cej/3CzW1WOg8zhWZYiPMzuQEPCPzVkypjj978QmyMVxMq0R5X9W9mbXbJ0y
s53IxWY++hBBxVAThxu/G5g09R1k2gANTnqbapWoswFjMfouFW1J9u43FBR/asT9maSoP9y5w5uH
SlRFp857zNSPa32OzPyZzWlGPLTZU0p2l3D+RYlsLx+S+CauMlTCZeQ1dbe1sp512p7Yz1S7jCbq
stM362hY18s2JK9jKEmpHiVAmXGfp3cjSIVcfzjmuRXffn4jx7+qPBr9Zlv7VD4HNHiWh8y+b9uf
Ijita/e5mk42k5y0rum0BWEeidcIYnDzoIZsV9CsIpqfDM1M9xjugq9BXNfQUQwuHQeoHXyXE47w
xxBFQ+EyjNzVchJv+qHahT6l6x+JVJuJVV6GNjepH3vNZhJg2rvFcNYWuTnNgfI1tF86S2z4P4D3
sCLUwQ3xLBFLUA9NSQaxuHiC7gXccYyBHvRJjiSeICFod5QX0RTeUmGMCrb+mKIgPOHPyJMhA8a6
8T5qjf9cjvSsP8nwfk5h7HO47IF9k0BEgcCKZXvF74A2LmR36rmFWplCmtf7HDVyJGtk3XYCj9/U
n+OWFpYUtkEcs8CFuw8rsoKM0Tr9tiW/5xrkMO+l5HnYhQP6e3cQ5XIwodxNxsabavZ13T1Z8jPi
Nu2zeAVTrsNpI8MU91d3CBu5H71oKyO9F727HbNgP9YNnuxPOTOWwMUJw9tOv0RO8mcJ7/PKx6rv
Q/k0+5bsgR1E3FQluYf8px8IvGW8fKQ803EOBK3uTpT5UEud31WZe89q2J5z3vD1qEHcg469KaQ4
BRdxg40UJRfcJKx6ukkYrEt8LkUyH4qIpX38UWJ3SrFVxO6bg1cYl1VD+9nSVMe5D8GjqJ3J4DPh
ttAL/Y6zobAd8z1h17qh24xGDXp6CwfTVklgHeWqQoYPuT2ONpvpHhfKP8MJdKL1aL2fpHCrDdov
+bdVZm/Hmafwa49CVAbILGrZdXO0MXVH7R9BSl5cT9hioGMyR3XWOFqci5NzKXO8tjaJwz/gUcco
esj0a53ifiPIwfGuty7jCE7ot0YhqxyCN8U/p+foLT6WYaA8Kd7iNFsXqvV+bP0/LhP4Yqius/Sx
9pcdzyx6ga493G6PptE6Hq7tFFyCjoiFMxw0xRlzATrUrQXiBjpMfh2zhCaoYeQhsNyBnPvAClKw
dVazc65EeeP43Z3mhTMRtymznq+6+9x1v+aiuamBgi3izhWwYXwujT9OQy5ifdCr3NovA4+ZjlVJ
a27zaTjUA71KubiNw+SpGcXrmjySGpOjk+pLkHNR2DWxECrqndv1ChCpcxxn+5f+7puoisGZBcfW
nrnQehhfHpg1fesJqHdVc54W735xb6Iw+V6y6iliMVVY3Rv7OjbPFST+HqRENPyCbEz67imvXBwU
AOf4qZaYf9bF4NAPt1kIXyldeQHtbUx9df4SDkC2QnzL+UsRpjufWFSWmteh6sCccFqZ3nOgLZ3l
nvIZjRxHFLYqwoXZvK/i7s5JakzqeXfhArqOwsNn4nJPw5KsxIfAiLHGDKz2w/bRrtQE6Xa5iDo7
sUjFgYVpPWzvtcesqXiCzW170zKI6pQuOy9/H90Wc0Ysf7ug2as4fnNj9RqJ6TFCiwvtZwoAHnPe
pNkCtRWyT/ujD47HfSVgeKTg9WfC09C7bMly76JmcmBpdrBbXnXV3iqxfg84dpbiuQoxw4j5JbSo
czEOY1Ot8zd/SQ+By8nYc/9NcXWy82YvJr1vp+jRVP4rP/Ypc+NbiSMqbjALTng3rRxWXcFh3/Om
uzAkpjdwlEfxemh1x10H129M4LCtIS9i5U7kT9LRHNbSG+Rb1zoP9kH9AMN/G9AHkXGxpeicXdNd
fahYTOqralY/xrjHZ1Q0OTRkiR/lYu6XlKgYcT6rxUW+4k0TyuQxELGMT3NgJ0iUI0844eibalze
scJxPp9v+ObjTXy3iTvnrDeRLXczLfKDYphb/KcMA4XtpOBcsxty1PsAoKJXPhVxcSBZbsXze49J
IU3cPR5XhF565aP2eWGNP8RUXzrOdc7CG9WziRvYEleXaKEwfIJhCl3RAyvqGYw/kttiI78XhjlB
OCua7H+tne/EpI7pKC9zJl/y2N6rQZ3qGtWTjlZA/zgP9oWOn0Xf3+KD+BdX7lYm/amHG+9P+5Gv
20iFOoz2vE9ODU6RBG9WSrtY5uT7RfXfSR/sJ/8Ri992bPLblrONrq5zWCIQIXiwlYVZfvKJcs0q
Zh1a3Fcj3QRN9DKb0tpyILmbvKsIBZXxGvCPYGhje2V7A0dmuqTxRUtT3AZp92CqIzWycCRNZN0W
JZBQiSHlOwjMUXL9LgVJQ+AbGtU4oBo342FfLlhcFnFtJmJxg42RV13IYb+pwf9n/vkUmzoB+yj3
BmVUQL9gw7dxg7t28h7nNb7Zq7/rds3JoouDvtAkzX2z+Fc7sm8reyaKOR96A4jLoxm7Gu9X80DD
VDVZC0zo8j4ooeuVIKncwNpLrzuKuruPJ6AMhLNFmPd7hpE/HcAAEUdACn2ojHLfgyYQ83gBJzz4
y3Z0g7eqJQoaod9UWbdhJ4HzbdkFt2WJ7TrgvBoTTiC3krn4ovr6KcSppgvcBngL5bsa272h84Cn
FXJf6m2yYDiPaNAw7MWcga0JKT0nxZGFKOJD9Dg0TBHpMG2bYr4aJCEa37+anp647hKUxVGF3VWa
8ZRL6MzsLEeVXtsEa+ZAmXtw0xgyeleR4E8q0a8mRUFOfeotqL48dCyN68djj987G/rUC3J9FQ9B
Og9q5IJ+6G+j1xzDYjr/DHWxr+dwA0pOmv5YLNU+wzs1a5eqqwC2gAQz4WzG1tvb9rivwa9Xig++
QOuKuoPtYn6pzLaAwF+YA8PkqaN1t2fH71Hz3TGRk8O8NhRT2UxlDYGFKvvwQSd2BIDAmAafTQDF
/d1KKyYpvBECR3KcbPmI9zr32P4V22gNTuL4a7oe3MKHoZsh2lI9H5LX66HUzmDG11N3zWKT5qiJ
QVSxVVArcYFUnWZPIlfLGibs5qtvcWVh39IMtZJ21lKT2KhhOy6swVDmNQFbwXBU0F+9JCSox3T/
5ku4OjYP7D6EedMQHcS+ikmSMwOVKT9jey0RuoPkc06/u+V9XFdEBRhDj6APPD/+mF+lNWwrDrk8
ukjpVeiN1T6QxDq9i40MpduA/QwLd1vhzn52dHK0xIPj0dTX6h6aNgfERApadgaH3udiLRukoqEa
FnIIIROYcGF91VY9nsqORF+osQGpAYi1B2vfVO9+GyRbV3JeT96KxfuWaf+Rg4TZCltv/YXAb+80
/Pw0/pROytGrFHe6pePHDzIcpQH8k8ni1QI+cjLMHJ3rPHgNkLMiYFlTAZpr+CNUmeIY6GPILu0M
Ek1R34qmv+8gQcaNxrQ7lP6+769WxCPMcU2w8QtcnhaFquOyqio5X7LEhZey6KDel9SPyFw4Rw3u
JGxq7moC03eQ4cNM3TJFL+bYaZRIjh4PH9pQOUxC+I3ijLpFrFXGm3xW29m286PuWhEudHyX5k6i
zJbvfjeTD6rVUOQY5c/Cp7PCyoYfoH3bMff2mXB2gUNYmQXTJmBAKDW2Ae/XG1c4iNZXrqSVguwB
tK2jo5PA4+L8S7SZTvogxAyrP3u/vMtq6zlzFaCdmJm/uiZTf01Vc8ynmlO0h5GgW+ZrQH4ryccT
b6zYpwVnHtfcB73/lJYRhA4nGkHRpU9hkjz4othlBVn9xZOM6r2NXII5gMw/oEmMgJOFnUEElMWZ
FT1K8YD24IfE2j/FZJodQWKj6YObIgOH1YOytyncmBzW1o5KcAWufynLFMnUB1AQG54hNqZelQbn
dkBWTeonx6h/0nugkQM4o6Wo/onvFxvueOq9jdTYOh50f155+tQ7BTwm82UKKhNQkqtD6UJGkwlf
krh5lmlNDEWZg5tzccluulj+KA9hedF9WlyKIToEPmvkwmfGinN7OpoivjY16BWtI2zj24Dn5sbE
cD5TGyh+mVMItuT5XswJoA8tAb9H465vySkGbKo3cnaHQ8tV1KyNR6r9jgc/28XJsnrQi2OmVnoN
9EfjLMt2XshoeqvLiV4uMehp35eW2QW1+Z2a4qd3qOTwRMeIzhbfYU1vpy8trd+nfAko5Mrl3wgs
ZeMhVg8Rmq3sirPdYBLz2R82QXMjsgZRfYCGqzMAXZnfQwsjSREgCGzkK0fo37ivSLBkC/YG8VVO
WLSnepuW7N7aWP10dT3tWpCQtuJtGuBrTZBKxELnYkE9RVfkDtybDO9oiP7upR+kk58Xf3AIqhfM
TxSh2Qsy9yyiD4URoFrin7bA0ZpJmupSzNthUbzXY+odpY6uZYWQ5gHPambAi63vHSMklu1YMtBJ
132yIcyh9R0E3aK1D1ifNdpyrHv7L86NJX9uFoxDcwx+0ehFch5eboOJnU43TqRrBWchKoUK/aVy
GK1T9Dw6MHMT5E1RYbIcRbwzCaUeFte923vfqTNe0pYmgnJRVCkSnHCaf1MU/ZsF+wDDuUDXmOea
jLEU50AZa1jJ/m3HqLX1bez4of0Zse0xBktP6jhbd17d1A7BZS3DcyPBnQvL/wjh5o0QaTr3KQsY
JqSK/nKvKXhgsajoHhVZEzHOv0I2FmgT6gWhZjk+qAgeYHlkLygiOWeS8GXquDJK85l6xIzThV5Y
4fo3Vf2csZ7y0lFg+ebjcH3Wf9ah4lT8J/C9jaxiQPw21cJWS8masMroGhNTkxDlgpXFtlQFkk8+
vY9hs1PArKLCYmDDOz3EDiebqid7O9Z4KrqG08JjmFUX3wV03VHDnWYalM2IezaqfLxI096ULoLm
nAKeWOTVBNAtnDq5U+6HluAAogjkaLT6ugNqIyAkpKCohcu70UDA8H3z2Mv6Kl3H3jYLZaaoW50P
xcZBAg4Y+vO8eUOmvSuCCihwZJ0ckNrh4F4q3nHunOycujx6GvnywPyEympJEhyqa7aLvzURJ3jP
Qj8r9Y1juQuVKg/N/+9E46Y7p5XnbGBv1LWUpQ09Jg9l3TfY6nKOXexPySwMBfEuw2zjB2rAD/rY
sGPIMc8QYRsoelFkD6eG7Pt6Esp69Rp2mDvD8STimtwp9vc2Zusl2v4xF4R9OofDStEuMJnA9WC6
Em714SYxKpqJCdVlmjGqhfpF6dC89CepO7ktLe7sDak6NUc0YrN6sUqsN1PwmXaYFI1dItUrt8ED
cjMuFII4Qcha3oI4hwU5Hkkh2tC61/eREvqthwus89rHDr8PnCWUJTes3suoRQWTLOiS+9a3/yIO
PAVtS8FiuKfaF/N+OBX4QUnReR53d1/gHIz8+KhRcqqOHrKsoNpBt8OZ65KwYkIgrVuJOsaBggEX
cE5L3M1jGGxxALzkdn8VvQJbRCUI9+qzi/mXYe295DJFHcs2iabro+7sdmfb1Az3+leNtBbMTsPM
B44X9a3ZtOyLG0sdueJQygxf9ciAIR/R/fM0RnYg0ORU1q7KfP69K/Dw4XtrZuqMwvYHWy2b1Q6O
YwYpN6my19FhS2t5ZAwV85MfR1h62Q2NXD7saB7dvMy3I+FXDuDVZpoIFoXpEKNGiCcwopWv7Y1q
w5yCYvaKJd20OBZxUqcs6hunpt5ShAAklnFHxnCOCnvbD7+qjDgEuuO74i7VdHBsBnQe1bpPJSb/
UZaAyufR2819BQsheIiNvxaML9AGRtTqHMtG0tnvqeRk5IopwwiNM2/AUcu5e9k5Zf9OcC5zU6gP
Xvwg687lRoZ9KUv8izeg/kZIY8OStRu+pISyx9vUZqXtKEVu21FgtvIzNQyEDRG0Rqu7MY76jRb0
h1H9tebORm81bP9z1mSup451fiomCPJ991NbGFSWcGXsM6kM9jvm1wUdUIX5wfKCNw4MUOM030S3
oCzX0i8im0OWe9iZ5jq81e1DbjdrBwhgqGQgNzSN5rmGPeBmKN2kyKkdctJl87j0WU7mMyJG6GKj
VTp5UYGMj55kZ6nH0DukXY6oNZKBCBv3FPFIvVpQ4/Ii/ZClup9bm7rr5jfpeGRamcPv0X/rqlZ8
0xaoI/qlLsV8bcv7uIr4NGz2NIOBreYHEKUYWce4IlzlxFRkEpOwNYLIUmr2gaAwTRVT6wtXQMwN
twNqM4OFBVvWXSbHfemiAhCPS7ZXl3a5nhX53qDAp0NXk180ZNLn6tNP1xLGAp3BIUMBcZd1uh0/
Sqd+Q3eZPY5zVgqHZ2wVC8XoIQ9kRGpAPDsR+84mM7fJGFArE0l3N07ZTdb2rK0CfedkhiwW565Y
ozvkbQc8YxgogmE/XdufdFHoTeU5NdelIVU1tb+EF3HHLkSN7EjuMj/pz1HuPdR9/1WNGZs23HuH
DlvDOHhMZca7930sxFNVEYtiDAnzQByigROczbat5qbuVnT49mm87jYsylf7YH2MAr4zoX5VQ/Lr
y37e2+11yYgIDRyU/3gIzEw4gKZ6xRXJMqAYGCbb/sZa6jtj+aRbZRZsnZRCtgi6SMeEmEYFO6KJ
UJPs2DBkIR7c+ezJnsYeEbJvCey7zOYAL2N4qyUDdJvjjiQcGOkSaS8ejrThbDNpQXIRzL2DQ63y
lG5qbNobYeS3kQMyKUGDcGHMtFK5q7vxDK79y0lCgtYtElRWhuyHeaAQHXIl42e/WuFaugfcuLaB
B3rPkYu/WyfBn6ALiATWS7F1rF3pz+9j8m01xUdpNR99yrIgCkmyVLp7D5KYcFvPxx937otQz2kJ
3RvaK3WBPvejqd+JzPm3cHTlMuaJkFrtJqHttDcwDLNehlhpikOuq2PRdZAOSRkQ/awsMnB2KPYz
XdJEHv90CfSN6KaeWritsDnXfz9VHBOxGVLacZ3WYrzeZVOeYczbgpaOQmi+XW2d0tVpkaze5CQi
raPW8/XCVrleA+5D131Suf7j42Gyl+Aixnw7DarFr8ZhhPXKdhipsAwqTsjzJJ5MjEBOizu7gx9X
BQK4Fq+uCL+9wlBLOFNKmWgsQCwk4WJQbavXIy97REQmegd8cdcF8hMn5Xe9NE+ePexT9kubfHqw
5Li6IzvQgNVbaUAYJOhaXbxgG8jXOdAQkJaCvu4eZoruDwPgBtwl3QRuskhJknjTPoxheczaojZ8
QID1QS0NzpUmtwlEZZMy+iUjI7STIBd3aQ9tTWA1cU9OWvskUcpiV1q8vX5KrjkL3KOweIpMk2No
n42PwRBguLYlOakg2C81yThMX++mKL+Tin3T0iKSYJl8C6qOyJl7sExK2WcQInmwc9RldPz/v+t1
vKPm+bEq7GcZO88oGD8E1C+D4mTtSMbCovx/SjomScnbjBY5rv3uDoxKO/0XD95d1zylLAoA1PAl
m5fxvbGWv6XEFWMTUYyyFzMx+7ht/1JJEt0lx7JuQQvKHpzGpR0w/6xodgyaahsuMAFKNgRDofCU
hOrQQ5Qt+N3/eOtPlhZ0KJunyYwaQjnGwrJoJa1k2bYWFvOtMx0Ci5oBKYngpSGeA9vmbsWvYl/1
3SXuT4GbVevkPSlCyLVPaiLH6Xq5tw0VtrtKk56ssRny4EL8RezkVtAOQbxtku7TI15WJuSHG4kt
M/HGn6m2XrowTQ7V2xClhu61K1mALy9ZGDE7IC0NskFSsYKKkwmmYpj9pcXDWV0zjmb2YYf+ysx6
zDBAYnHKXI5/m2Eg2glA4+KOY7wD8AoWyHcpiLcrmnuvxAn/jn3yoF373GcD4W4OMJWCVuAMnUsS
GdNQZsJ4V3g8WpJd79F66RNGqKPw2IQMLvUUFDuleHD761eqV8/kdu+caOq2xchnFgb9ixwxkC3+
j20pB3UL4jj3KjV/9jFZUkVcbxP3/EiePjkoqOJWZgyX8yCKSzP170X4UsTuOSvLTY5PbfZSnnYm
Zw1IKLxCA83Lat4tDZN4bup/Q+u/i/jYRvKeV3TJYgKKxsPYBqGY/bXeV7Ph6DGwopky8VfSRhr1
6HtLWJ11OK9bSHBo1ugfpY85Kpugpi8cBgcZm60fcUiWI4ftJI7Qo8y2gWvq+t57O7nQVKVbbXki
GeR9Bx2TRxe6Hvfcbpw3kpfEfjiOd1TRPyubJSZa50sMzYcqlBmdY3Xyqfy9D1iOtKaa0KfbcFOM
mm98P1vbhpl9qUWEfWH6dSzudW3MMGSW+ejVIB9bn2/bUDP5ux4S55BcVM7Zw+ig+RPbec2ffj2B
iX2dWK92yDmwTGpGGSGPvZpWSgeujoh6GqSZdMNmmeSyqP4tLWaOohAM86p79jLsRBgGjpWRNyE3
dRKTvDNNxDvnyZyoX7FbqG8BITpB6KwDFuc5GJ+CjWjT6OBQw8A0NcmpXO0NNAeZ2Peli1G8jix4
SYayyqGHk1LDkq1ttJdezTvT0hbLWVDocucndYSx8DPvXhbFsT/LJIk5B+iBJLJKGpRrTaGhlgVQ
/Q6KRtlWGBa4pmu3OgtDyXMf4z2yOv/EaL2NC76OucsuZErhFSUxG6OpRy1iFUcmYkW+xQEGxnKe
XgPH9881w76fsp9mRZ4uOF09ovTdUKY33Wg99tzHDplpvmSD3CZ8fl/lDdXFIOd3qeTzsitOrGJ+
iv2qOoXGvzRDtRqs78rK9s8aAXOjKnGZE+5VdRK3R86HR6ulEzouWfLakcWoQAtUHkOnVbPr75eO
25fMzUdo4231/Cb5E1ZBwAKfGBrG351KuTy0A+24GmB3THwzkbzsO3gH6daUBM7akAqLavpdao56
fdTcDxahpgxZswroeqyomykz/Hh66LuzO6iHYB6rpxIzGiL+gIR1y6wDWd8GhxwlpDz6A3f8eWeX
lIot9Qe7LY5ZMmBnwxF9Xoh52jl5Rh74VBe2f3Dc8InWT6yhAubZ4ENF4lbN/KpECQbl1t9UmBQ2
xGeOrCRJtO7HhNIMYzcDthKWRUtt8HEpWi0zBnSTJEdHeQD6hP3RJdLCWTCcl6j9W67ehfTkp0ya
ZQ7q19crqHPilCT/RJXDaWaOoBLU4y7iqpTZKfP4+8CBJQ6To93h5+f+RZdok7lvAqfmYHGZ2VrN
6LXDP/Y5Cx4usI/caktM0WFx7enWDSaxL+rq2Bfyd6kWagEL7vChtYsz/9EuaHFxzYpqTOyfqQeU
VE3yZhLYfUX5N4rraWMMfGRJ6NAB9KiERviZMcMmTMSNqHK6butDrQKssVmH6FnqSw4GBIwyiZra
95+VqppD5potnJL42HFCxjAS/su40nZL/CHTtjzGY7a+ZMZkRq2HOpZIo5ObHqpe0g9OwQPWLsvZ
dklBT620iqP0MLs1vck3NQC2gLUxzb4clefgh2BVOQqoOUH+w7cKRNgycu8vl80cu8DnFSG4mGlP
TBOO+67gou+4ubQdDn6ubKqARvIe/zF2XjuSK2e2fpWNvj7UkMEggxzM1kWnzyzXZbvrhqguQx+0
Qff05+OWzgyki8EBBEGtcllZmWHWv9a3Ji7MljfhtOWyAsMaj1tUgu7IUVO+By1nGFfPFAIkeUfs
u95Hef9qG+5G6ZA8L8nQHlNquTy0k04h0qZRfV2So0sabLLxgq1gnudxMzY05uTWYzGh3gRd4x7Z
e5gHOnoXUx3eltlynUqH1Hy8nOG97EhT0Iuqw/cseJ4aCNS+jXejjvO7OB0eyzmAYlUJxi+4ebVi
XVr0as8syrfaaa+HlImMU/KyaUQGDkX/SAo87SJco/SJ+9T72WFy52ej/ffS4b4U5Tgy5cTMHhaT
oaxmzHhhMgMpF7B1HsPcBMsA7qcvO4KUXro0sCgsHWE4rVE7k24zBnWHOPzFktlvHK5eRGkQp4zO
N2HQ/vIm9m/XY6nvHP9n0tvOpVH48USHYz4Vb+xV+0kC8PQkDIE8qfFSYZkrrORXE3Pyyoe9G3TV
tgq3o4d90ucaW7UctCnHDdjJwpH6mwT6Vgxc0WqZFyQB8PZ1byERs5eM8WlCvaSFmY8Lt7ANn33y
NCbMkvUEtof3hQ2xGACxjBon+NTjX56fGj8yh4z36vfANKfci9ACQ26/pCXvtPKfnMLvd96SM3NM
5C6J4cYYi/JVhXG9j5dsF8LnmJII/KMvme7F5j4vcKESwZiqGSqm+phcJNgurPatR2hjjqPHKfFo
WirYaKRJPmvReeiV1nmMI2roMwIy1BombcRuPSN+5BPVm4KTNbR6rnKtQXYM70XJtTTqC579BKfP
4M/NoZmuolCN7Og2CHwZUMRWBjvTrFO8togO84JwNmsyFUFeNsfI3g3VfD2HZPoqLU++MOMJ0Mnt
YD/3i6YFfdAY8Ss2EMJYSACq2oMK8mreUS1FnR3lVCAP3icAtk3RfDFgzHZubB29UcAADtFWuQ/J
I3cHktmIxWnq/VAd5IWaEAD5evyU820iG/+Mi3I4LXP7meH6gGVaWNt55G6XOE8osC0Oy54VgbPw
0Ht0GdrbaE5pvPCTXT32+NfpIXYtFfE5xd1S9cM+xdmtADf1Ic8n5jEqLUa9cxPnpUxqvWPqaCk/
pMivu5+oWOsgzNCKQTO2woW6FP1nyqnn7Kjhh0VLx7Ytwp95FP2Ouza7cnu6ImKVRKfUqiGgYJQr
JIVo5Olw8VWs8IlA+/SdeL8UFdLQwAW9K97xLoAnFQJ8g5yaox+EH/nonzLejqxL3e1IV42xC3Ce
Fj56Rhxqa8JLKfkZIvAuSQDVxJtTlwmjAnpk2eDfltbaJWX+GMwCWP0MkrpK3tsBW5/OB7BjvNsL
2wuBiE8nv70kcozvpoV09sJpFiNewT5FT1CcM2+OScKUlb6Vo11upwThMiIPcG6nnvwgO5hAySLK
NwNNwL02wkg4qAGod1/LowqGcuvh4Cok/AchIqBDGpEabcJXUFr9uiVUykCURFT+y3c4REgjxq2v
umnvltXP9j1dwkPskmHpSOkOQ70r5/slTNNdgLF8K3g2gxymQpzSFxfrdLvU2JfYkN94379RHJZz
qp4+Zynpb7LIBy3Ml0PHqq8Si0OqBREiZwCUi+VGt2rbv7eF5+49v3uUmb5ayHcuhtE6cSbmgzSL
yd8OMdFd0OVQua3pfl6ug477YtUswO8KzEwTfmsHAGMVO+5DyK1eJpQ6eJl3lRsumKkcr3sLIq67
WrJnDxs118qejmfOigZLGxKmEpuVG2KJj3JVtgnqgdkpfmekwTE7gKNj41+dxzhFE7yZYY8KozPs
V53v+kduGklIuivsmuXMKn/MFCNV9FEUMU//6IR73Swux88RJ8Z6hylwYBKR4ypfNWLZJrBUpTPd
kb36JT1VsQYmZMu9GvJdi2dwhO0e8sRU3XAqI2fmPX1XGCzvi0WApo8k3NQIm3oPzHS1idlZGwEL
nPZN7vcYSJMzHldwzlGFoO4EpAbGFtw7Du4wpqxHYnk3Ec9b6eSapHwLMzRzQC9CEsw9lgccc5TR
pFW3z1qWj3HpUCaCkuUiYv5Jzm7vtvinmgbFs084iMKmxfjJNbqeRvoDcYkpp40Pc90/5Q2EJuKe
w7Zs+V9jJ55a5iZJ1+ndoPSNBTBu22a7BovaFlt1itmC7SgNy+7KTvb0D8dXA3RpVq4WR6OBktYi
7VjpoY5ZfUK/HI9Z0t/KQbFMaR/npB88RnGJib1HGjEN2Ja5na5yoZajbzPcJYlsff/2x3/8/b/+
4336z/izuqsKBo26+/t/8e93woRtGmM7/Nd//v2xKvnPX1/z35/zb59ynb63VVd99f/rZx0+q5u3
8rP7909aH81/f2d++j8f3fatf/uXf+zYSfr5h/kEX/XZmaL/61Hwe6yf+f/7wT8+//ouj3P9+ee3
9/V2sX63OK30t39+6PTx5zfl/fU8/eNpWr/9Pz+2Pv4/v22Wz/ckffv3L/h86/o/vznB3wLftklt
huRVbemH3/4YP//6iPibHfpOiE8zdJ0gkMG3P9jt+uTPb57zN9sLAipsAod1Wnrutz+6yqwfksHf
PCmYnjgeX8a0S337f7/3v/z9/ufv+Yc2ONxS3Xd/fnOhC377o/7HH/qv3wwLADslDy8IBLxy4Qk+
/v52n+qYz3f+D3ljHlpGDKNJAK8rQeVnD61h7Nb+9hoATJfVe7+02efs7EfVvZRdvrqImMjULtOp
JGBlwaePhBDIU8zo6Xs/R8/CoRKmx/VcJ+UDbC0cSgntL1SOZpQ+RJ6tf+b3XkhHtKkcrr3WD77g
YpfcfPqYW0WDwSJfS9+wLB8bCC0sUyjhJJe/u7Z4bPFgOw4aJtu9azIwwIH9BlwBlJXcWjildmmC
zm4czGtVg6DWSo3lwE1vhxaiprYdzM+46BKLQApjR0xIk94vC8goyu5u1ULT4UT4Uq9dsFOe3y8G
J2KuykuR43BWPtKw3xkynBF65lh3N6ruMe+SwZSCPIrpL8bFM9MX6B1zGEZbOwJ8VodJ970Ic2SD
yf0ZcxGJPXX2A+9LgDM7m7p4iZzqw2cE+X3pkq+uK3/2tRAHlFR/I7LjiKBO21x5qwaOrI0XXofE
Q+n94TbYw8bXmLNtVQHtCxnEuYrA7xgeGmf5nRXWC4gBWnUDHK3ZdO5sOugETOY5Hn+yWx0juc/1
Z5KN8pA5HHzn2GUBQ9x0Q6idQUzwIENSrBilUyefhq69KbV56vL42FTTq/ROc+i/8VLjvJjke3zB
xaWcAI7r1a00U1DTk2kysQYxGlE/IomPVXnuH/vY/RGN/X5sy9fc5R5CqVjuPKQpB9Ii516LNvbb
BDiJfO3cZ6MBHLMaJipMbm0IJkcvRbcPo4kmFpcy9xwfEaOxYaOr7rbMLGDTw2rRTPmlp/CHh+EW
zgeS1eKCvmP2ls1PbSeOll6r6Zx8AXuQnXuH7YFneLiULLBD6bNjlTI8jIQmYw+XSpPGVAZXvCql
9QkqGfb6ue3Hl1j4GDmGjMHi8uqny9nuZgwH4cDtCAK4Tq4WK9AnQ84wieCygLjmNjTFv+rC4MqV
DJtEzbOdg6+TaXPymgkQTHUTxlV/UNzsx7qm891dS0a7r8WNbyJPEnnfM86JgCxtdKwgVTGJY8Or
f9bLKjMUE2TcNS/mgom0Ibngj1sd/ExUyoWsg1XE5wqjLSH511lD7jKRhS/CIjLYNSn4WEAf+VAT
AzanBrTZlWlWUM9qmbYRL2YSbzITz/EcXQ2xd/UXWnsKOERzaDcytHfVzMqQL7DOGKZikJ7hii+5
eiFf6mxE798uNe2YIzXeQY05roPynZcTYQCIn6LgROilLABlg43F9cAGCQeOm5dYNBwE1nESidhZ
6cWKSYksH4WXtCe38zZ1ysuJA951HDOlYZbMczLT7JMuznUk+x/kcHEAnkktMOyY4HYvdQhXeqA1
W+FyIzA1ldZNDP7frp3rLDNnEgvdsStyRmlTubPsMqI7CQ2gcx+iUbqEax571jycwn59apz81wie
T8bGBu7r9ZvZBA8D9IaDrdijOa2CAHZRRnBp1ucMU0E6dsPR8xKI8kuYbYXGpBNlF0cb6KdqtUx4
xdmeEX6Z9oB2UnTMlAuHj4KmE8SOQcIQdgQ2YzEeI0RbJd03nUKCMyv/BUgU7+IFrTiAXK4mTodM
wzrp4Lcm3oA7Gu9/khLTijrzjOwsiRo+asUIVZXB+2DX6G5h/4CFJ92Fw7HnzB2vfxS1mkUCWbxn
7vw0Ad51FMowHi7nSpA+5BengljetCQNIunQzBPeoMC9uykUSswI9i5xMuvRjmGUDo/tTL7DGeLh
riCjavdefvEGcUPunYoE13yUZenh9A7zyzwD7DGTBj26YgfbTvubcGKdGobxyfcCeEJOjebGRaZx
QZCyDGaYiUqqhB9pUOh4v9ugot12azE6hNnu30SLfzUQ1TzCGf4hEub9K41HtPIqz0ywUx4Ygdn6
2S8FTTsjK+8AFWMtGgPeNFA8vzSglpxhHwLELRUTOr8T7Ho9gQFZ96em4oDIMNKBEUTxA0YGta8L
qHE9+IljuASfmamplkbt3TIEh43yi9cFOEhflbcDzIY4cYn+dfVtO0Ut6IfmPhiQvzvl7jJfDpss
x2GkbievpBGiW/nXFEmkrIkmJwqVjVlzWo+Mk3HOWBWLXZJGRzWOr2kn9qBOAPp1JW8Km86pOa3l
gXbwjZrwZvdVN2MQhkKWt3B2s5RkkoqmgwqXL7sb3xjbEWFSzs4p43tGDrdWUOITC4NTxM0CDLd6
YxZFSGngrzgX9cVxDXbgIT9yEQ3TGG4y7rXCu2lUQVkJwwNmOKdSDq+Z9UVgjIQP49Ep5ardVc6D
76PgFchaWQc5YY3kxTJ4rqxVRoa9OhjqiRw/uVf1qAGY8Vq3nKNOBDekSjBwlSv7kIvdVbqOKEQ8
Pqjae6zahG6DAZKlymCcYV4U+FGZU5Zze5QzKlTvgJUPCBe1US8vrMwE2rBHBU1XXvKlH28jj7dC
5i3bLMi9t1StVVNGvWFcgOCcHYpemzfRW9Rg55hl8uAxmzuMATVJ2sW3YCvWWu+028z7ALLDFryp
Tfgw3ZZ4Ro+jy2OYxkzvIv4bF/Dr1LuM0lJpsf0xyB2ysTjV9org0N2VIbznVExfjcwzbq0Y+nUV
3UTMdE6DbTFwRXlsgAB1zC5PS6LfSlyPJ+axArEBlFNK11DM0JWB1nRUyzhczY5iBAqIcFOv5suE
JKaZsohGHo/g/hC81W5aHIGHYwvJCVWMBanHGVNkPgNQWngL2DFVBqmcz0sIiqITHfW//LgGDLCo
4AzY2gZln7R4WhPusinbA3dcnHhWh/giM+Z5AWLifkrseyINX3KKi5s6dF8DeB+HAdsQdHei62yq
9lH0IJViavTcUGyyjLaWNpmt6zr2Dt3SZCvQNoMoga3MWkp81ItHFpLz4RD5M/gdGxRf6VzHKrzl
hL/Ll7w4jU4OVL/AtmUn6ugkGQp2D+opDw1DslCG//gReOa3qlo72vFdH2XvyPtqgRkkG/zZ0YgL
TFF3gNiHdkonTzk/ZenW8hr7XJQEm8UwFveyxUQU68ScM6gGENtld4RQQBcwfthwGFe5eQzXmNyD
z1xg9epTXmHxbrXK6FJXy4h40sTnvPnwqwbl2q/js6fhVnqVR+wbSc6hycZGHT3nsrqRZrzikqKv
u8rP76yYt742ikLHZW837P9ZxOUUozfEwryZSJck+ASX6Y3bxXIdjs51k2gSGjCMK9pGezXXO+na
J3uo6VXICf1ZoOl8H2e6V1TbLfQ9c/FSUunst/EmQrW4tVJ6U/KyB+SUAhzwC+alC5NfI6d2b0tM
UrZN0QrxEZ6TdjcPFGZHbfHGA7WODFhPXklh0GKLz8LJgl2oyVjKeu4u9Gj5YKl8BDovtQ6RY967
Me23kWNRnEhhjR5RBslYkXIbZXvV1/ZZVFjkKpuumbaxbrO2z24W8gkuyGszqnOeV582adalfBlD
7M6B7imghgc5OS2KhU/N1cw5q8qs57ore5JJ6zViCg5DQvfCVGQEKuk28fwZ/n101D5q2Djar1VK
91U2EGR2kf+ncvLwWlVkQmKc4W3obmKLZXjwOS2B7YlrCgWKCm8QGl6I8svUgNXDobwE5XAf4bJT
nWB3xCLatj4sEOp7y2o1U1Gt1hfTgtRx6GeAtqJjcIP9Gisu95jKyvLvLAyfhgIva2g+OY8W+4Lf
LxlQ60aZnxu/AB8SNcfBIqhvpSmlwtF43fYRd4Tiuaob5sOh/p06gJ6b1nBJEkt/JH4SbbKOIAl5
agpvW9vdij6b34rbDDhoQyaYK5N2tobViV5skg7CIsRvT7ileeNlVGYhumJR6KLgdyEZoo7e/CMC
QlbHE5V79H9GrUNMuych2NVyFzH12FoT5G3U7gyjpH+SM8QJpsq55TJO3cSkRVcG9HZoexYCgKZK
39FYdHYt8tddDUq7Hm1IZ2RSZy9oYDqErNNjfqUoP41UMjysuqfbhGqbtMQg/H56V41OTr0ASdtq
eTbQx4LAIeMSPZbZGK+XyIthbl+Fs7sN6y9piWPlcUpuV86Ah5+ixmMUd3AICGhxIXGq15q6cy7t
NZMVp98jHF/m0n3oDfXwVoElR2Rf8klyRtyONc4s3JveIamZCLvxdZRn83YiJ+4cyowQFKmRJ5NM
uEQTyOlNy9mza2GZ8Agg1pNCxuCOxruggM8UzxQwjjv+ADtFJsg0pG3yyX/DjYf9FueTQuTn58nP
6FdG08qEWbsb+R1M3pCXoJFCZ4ZUczQ3J7nYh7jBSY6vzXVK7AljBLkv/114nJuW9eqffKYF/zuG
s125w4+lX+tw47a+JCOsT1mFsHS7s83O6noUfsRkG4Rf/phRfbG588aqon3bN2+eJV/bIt97TXRI
p2rn9s0+FCRJkwTJdh4gl83wDpiCE6NYSzgGdhrbJ7TR1RxpAZp1irdQmYPiiy0e1G9kloJSK2rF
cTo9r0DJpYk5ggGLGjKCPnk83g4VsYdQcw1N0bd3pFu2tWosKlzCcx6F9QnY1sH1q7smXynaCIvf
h8h9r506O1A+sRn9ljMWXfd7CHyMjAJmZjmHqQ1RfBUUlAtVutmFUXY72ZLENgZeq2GikiBI2Gn5
SKnXbZ0zbi2pA2isXxS3UHY95x+DZ+HNbtLrJFhvEaK7inLqfq3g6Ho2s4p6OBqFYWJYbXTUsTkp
FV9d/KZk054CSbQZ7MDeldOvJoq5yQXDBR/iW1eTfhwE6KRKWBSFsO+VRfUE4OIjDjnOuzEzwjRh
0hlbNb+eVz1iicZxHiHPNBbqSDpiLBTcOIsZx3PGNGY7tabaWyWtCxaAQik0hQgFGkoKqwUVGWfj
osXL1MpbL0vIUzX13cw0ZhDtm07m5HtQYnMvCwa7qd9ygqX/2wnecp828wAHPdfAg+2RfopmoKKu
9LZFFUcb1d9NQQhbrcdHk7HA9lm2S7hWb2QH6iQdUYT98rlKaY8iiRgxZ2i+8Iq13Tr5LUF/tfWD
1oIQbOkvm5FxTeaoiFEyrkMqaoF2hRj6veFjIp557jizbuDvv+Z5nB0aoSF+BuroG3LgZo+OTflO
5K65Tk4BS83gpFmP9qn+JZziVnno1ksMZgTdbmPh5+Pg8r10tdyFKSbvJfPdc2Vz7ouodO4HEnHS
9elVJ6zmxwUEF0E4LpEl+PpIFztgy4H1o06Bt/lifliRegboKXTOzVJMD1Pu/25tg5CeUdoVCMwz
RfcrXpg2utAGdfzhpkSTdIrMsajXHJUGGe5L2IxDYs+GoDiGkHE6Nss6aC9DVz17TZrTtDFfkJLu
QfetixKlbB5/MNlhzitDBlJl4wzUmCS7NgZT8ddnCGJJmywmphU7zdbGl2n5/sZ48O3dCKjr2PZM
FKPmu5h4A9WR/xQYFJaBPZ/TdlefOfQzwqjm0yy7e1wq5qkwVkShCGbHEuaVqVT/6DqwfTBeu10z
nofKXNKQPENsc9s0dkeBjCA33zNka2X82tLcPmbts8rz93wRNx05tHp4K4qUVpkCrmrhMgwO9Q0n
ClYQZnc7jYbWa0Kks5dzV5GvSQ6ob9TZTUDfxt6L6KlfKu93Y4nf0cL7v1DjtuP/wcT+q6MUralO
Q5wV27ZjKBEyo/BYoLe68JZDWcZ3kZnVjTeVB+0wUascl9NG8xgXaER+E99hX7U4FIChWsDfutm4
HzBGs8fraVeL/sDNuvfp64hHSHfzkN5XDmJMkCTTVSLXiiOJPWf1VpKmSelSAxk2NesWKpmedvT2
5XF09J2bLmAfg8UIOFLU4Elk9sJCu80zj95vx7rzwBFeRtMFRG2GEgvO9DWl1oXByHgqIVAXI3AR
MbC2daQ3LMQbDLUUJiyQhWJeF3fTzMQaxY+eC8IleVY/+AbKTcol58S5AznFfs8b6C7CkdRzriUv
Ee47a1iDoD76jOSkNfes5aILJNQO+ORFXUJROEEmsCjVCElQJ6jXLev8nn66rVW72Oi8eevOROLa
JZ0OTtBue0Eou7aKF0MQkx3smNmQAcX04gZVslXxSAm7cbm7yQosZwE7l1Od77m0G3o+w6mSi9WQ
3VXZxMLKN+Yns0G0BOcVcpc0RJ0HL3iRi+oI9I3LIY85BxkimN/ZR/2EWRXgk3Hjy+4ly9vyWoP2
iDxYJarVV+HkUwYKRqqWjE+ZxNPzMCdXjh0/j0P/ibWndyp2mSK5jlTP6CqMrkdwUl6RX6HBO7tG
KB9kl/VGARQ1sIaDWEZqWmLkKpruxeQDjdATAnuf32SoPvs+bF+9Cl/A0nHELWu1y4GSMOKqUP7a
cs/hnBFuv1ah5xGeU6gTFsCtTdGhK+Fpcza+627anr9WNk9fAHKnO0FLLuvWmU3iRmiYWVHabZvQ
guxqFWsnF/KWAn1jV0TXlyzbJzb+6iGd2JyX+g59+8ExE9vYXy3DHvY7FU4ppPQJ5ayART+XwxO3
kWPsBss2FXFGk1b21fPaj/P53nQ4EiW2YF4iWEQ6sjxONALrRa9JuLAwAsEGYWcsyK5Ni1YORJHt
7RjMDeIPEtm21kXKHRMvsJmSdJOGQPojJvx//WtK5KttEY0FK5EbRUddavCV59YHDQp35dqhEjso
H8EyoJmWe+gXdE9xU1GVhztEP06FoBpHZMVu9i5V00U3hcfkoSrg2j1Y2iCwr65qNkd3SJ+Fvw9z
xD9sXta+zGfCjiruD0EkgP6MKZTQNTOBxPDdpmvJbufiOh7eVBPkW51O+0RkF959MCcUFRxtNlCG
+4NeKFJqBF2F4dgWNjHMR+x3E3RgO8UVNEExgwbM7hz7xTnPkMzT2jv6ncNP5+XBjQVQQx82vB51
eW2LklmswRDlGLIVMbp5ZIXhnuErEDPKN52MmEgoSoj8Jq8PVgX+DXLc3kn769p1h0M7iduUMgpv
NT9pi5eujN/dJEMfsSHIDFUkDgpIoTbcYxzBkcGesvs+KlhWRl1v0omJeskPPVo+boMyCGgE6uU5
SW2xI7bDWx9Bqde01jRY0Wiu9D9QygVFu+u0dsFtRpgt6xZxcrnY+878Sl5i3MP8KQ9tDvDIGq84
D5iN46DBmmqOt5gA73mGW0DahCcxmlyzAzi7yqnuxwabH7ew11iA6gwyvI/5tO0jyzkr75m7xbUX
+rdseJwRW/8Sx3TjBjGARFZuoqFB8aKDeCdGtyQjmr4XEpebkwNltBf3NmLgvTVBzyt0QFR30F7x
BkVoMV0hJ0oiywu6xMwUBUt/7060TFPYVbgQE6q96s34fYBtcMrD8VX4MR30QFaT9sUJsTIzEgMj
0PHVov4xx/5LapDYaCHAg6Nok0s5h/pYuzrO8hhb6LaQTA9tmsE29QrJwYW+qQQHgaZ31x5kk+7s
Mbz3hDoWIMKJgvLFC74xghestgHvAfyuBYNKrllZkMFQD7il4fLCPNg398lvW2K4XRZS9gRnCACa
kMYcD8w0O27jXDIcXbsh5zUyQn+HRoFNIEtwYYV0sCz6Sc5DjnwGDUIUL046NJfTUGBlznN2ptLo
rb+0ah9cObX90fWoS0vHkNI3vLgsPNMh/HnCmwAXRx+0oYl3hr8921x6SDUjj0m4z2V/63qMPgn5
xdn8MlQFgHDGPTQ8qfsRmAvX4zCn9YwVrMzCux413y4fw54Rlj0W5uLEkvbhhkiYlepXWxAfXIL+
nIIUxNsY8MPrvzqY2qdg6h8JK/ubpqnQxeou5lhIhgZ3/IGF5LvVAm9fBlRBbuIJ6U1STi7yzFbH
DJxKLhvoVJro1wtmTwCJJQ288XiuOaFPFd7sALD2yGtx9Mu3LJXvjQ/3L6t4uyX0GQU1AQptrfgF
lkzKNggl1Mynel9D3lBewB0JhNZAV8suY5DEwb1+UMnU7KZ4vEOfh7gjrh2Hs6QHvLaKInTQxEsO
LTEBXaeviVVf59XvBcZVM+h92aqXpOxv7IUeKyHz1yVxv/jNye1O4gE6AI0U7nAPPME7DnH4RSsy
lTNIVlr9dJlfRhG5vclchS4KX27Gez1nV7in2WnNBjIgFn9f425J1AkeNRfhECpHDArXBl1LUBXX
+7pdrbot9mpc4apRKwhihhxtj5syETeJA4edpCSjdunXBJLoMXIWsjHW4m8JyXPfagE1jHSB+UBD
Ky0ufosTsHa2QWmGgw6cknwA6FLfmq5lzayi7khujnb00knDDcp2X8jrsw3bnDwoXC1c/FXWnMQ3
fAPSzHV/KTmP9PPygekQJUAwNGNQ+DLbDXU9xm02eeOt1eMQ1qANjnMRbbvJ0N5sEQUeOZSEKn+y
4RacNCjo1CKl6X2WHqEGKdKXFdw4HPMVZTFiY/Fm5lojGx/HtJYtyGqiW7fHpNVkDs0Pqfw5VHhd
wQyg3bJoDOFHP9BErHm9FrP33vbkEuCC/qyTXAIGwIhbJ9gZCfpgG3MpnVpN2UqF6nseEXXDWNzT
RtS8kdlCPCge1w0OUZwK4NSX8sCisMWJqvpfWjYhIEMkT6JW38tkfHBbSnqJspPtV1dIcjgcaqp3
sRR3kCWIYIWwrQL0f4KSnY/5UOi1Z1lyQHfG57awwLWW/m2d6B/SmBfpc/SuRQM3ssqyjenEuYgj
TkLSug6Yo7Qj78YeCkhLS72fKs7hEQJdhPrVLt7DNDnlFn/Wtq1gpvpOOp5EVz5rg7aQh+IlpzGH
nN6FPPlziituNNQYugU3qK6Zr6k+AFjS7NoEa4GwOWNMegbDMn/YOqdL3ZyymS4ihfbdfHgjRx6v
5abptwKoSXnJLNzj6VK+1zCl+hDO7KzAP82e8jZkUcEDhZIpFsahnentPcueOQ2AjTXMumSd7xrr
ZxuFBH1xqWy8rn/XZfrTxa+FKxyVQFZHW+OCt0+EvCYiGwbaANfqDTikravSW4WjDspZdsbNhR+k
wgiaW2eHLs++LrG1BkoRqiVzOxbbaaBXJKo6BuInY+MWZ3NHqCH8hJu1n7AfO8hLhhrdfiFUI1fH
qVZfqmQvdxda/CwK6Wt6ScaSlGZYKF56jDGYMkPZp/uVQMNmpgqL70sxTxK8K+OfJ7LP0ASDZJdz
09+5NrN4E5vm4owDhnFk22plm82efVER/V9UcW1ml99jGBWhIk4XZFcv/Yrf8C2m5o6VfYzK8qBb
YBxuiv7nxGtnLyTPswzLGi8MiBhlL295jataJ7pghMx1z/cttfWLjnEi5YJmWp2OVMlqskCsrnuo
WozJCXLiVwHlJzyaTbAmsrICwUSR2vleTMzO5C+da5OHTxO9m9L6zmj4OAWLz05wl95LTTY01WDI
CmBMnHsABBVrbE3yyGpwlW7LEbb43VqrqTgO0DOZBqMeC4YOXv0sJvw9o9EbycrE74/ZP/fzBz0F
YPTGamQiRYtZoqfxIILol9jjW32Ze2SgkGYL3hV42OdeXE2xe7/YQFj8GLiHtuMCODbLc8wGvqv8
dltnwUPe0Fs74SdgSMiZLGhov/Gho4TJbQ+pAWC0vWu7hBdWAgLExy+51fiCttmCucVRELjWh2XP
DpAApw9wO1FPFJJk+C5V9OAzsqwr2m2QA19KWBVrwUVp2vtREkXL8dRjdOi/VN3car9XKFsLaKOG
qrW2pIJVZfGVrQ6ayDXVkmiWpaNPDnPqs2/RazCJ55RUKbagaD9bwzt/2YMMyT6Jdn3e4m07mLeI
QNM47ExoQdCUdBLRW0Aa87WBFqvnQWyskPQcI3nqn9guy/FcMUHrsfqsHIqfjHbu8QzofWMc6rmg
p6LhzeGHI07q2k/o9pld64E/9DG36mddE9UZ1E5Q12KI8m9Ew9i96TETYf+CeJ29JB4vPRnwPPLK
4HBExfc0uVedy8BdMHn9XsEjhiNrHRqXQjfb5Hfac6+tOuP8SbOrZfwPu2OwWYUav90QXTc5tIL1
OmUa7ijyqQlnf2vok1jfhNzTd+OYIt7ZiSYpzSvVqQGNw9fAjuZ8WKyN2DH0S7WQrpdMGBZqK2EN
Mo/1uAQny8cAuALfKAY5h4feLvZVBqFssshDRHED6t25zoPus2EVpruGfpYkbQgPGutHlCZf2eIf
ilwFZx2t5SX9Izcpr/MQ/nAH+BnduIxrrK66UTbSphiV+ziCbOv9hLGYuCobslVR0739X+bObLlt
nlvTV8RdHMDp1JYsa/IYx4lPWHGcjzMJzsPV90PIiRL/2d/uruqq7hMWASxCsiWRwFrvYKA9trYB
qzu9yPcSZuKYO8kV2kQJwNKrxZAQPUR+NP5i8SkMJFxc5GGFTUrVH1nZlhamXcAC2Yf6Dd4qo9tt
qMdFfSavXGpXmML7L6kRviWW+3kAVGX45bMNlCd03uCk56seLnNkarsEgcatXconKwy+AxQZ9/2c
+CjLiu8apATggrtAwhiJ5+IB7QZ3K2LB4ieKkFA14Aws9xjb/GwLmJKYTsAzjRBmWcxkhWHlj9ic
vJFP1TaasI4ZKhUXPEnfplJoGD+ICqROD7WqH3dJmIcbLexeR5gAG1LNx3r5gLj5IaMJMn7jdSPK
71aWbcwSUFgKshGxXXlZexWiy0hmXWsli1JcczoNTAf1dtw3sMVFJK5GONzxdyNSWvB9AsrwKcsn
oIaUtzbNAstYdBZzklhA5fh9I0YN9zhstl6pQawe5k/WPGzCetjG/Hr4JTvpasK6hjshKUVDtG/D
V7sBvTEhubXWjMDddHyrLlyWFxIBlORmgm5xGXrkvAtT5lCFSm5Rmbx3U+75A49bQzdYMibTBL2M
faO96KYP0ciKJh1gYjQj6ExsiFEvXGWLUWfG76Suoc6WsnkwE7D8kROiBeJ3eGWG7pZcGjq8fXyL
ztw+k9TSfJOXyofQYu/mXwauQ2H/mFX9l9GkXFKABrsAxAHBtcsG1uwpRkQ5d0W5ODVAQbIFQMK0
mG9zFMnZsA8tPrK5jnTDV70HAKLP2E24cF9lCBUAoiIqdgVZuNFf5ZUoDo6+YP6Zd8XOGltsDNrg
lWVXyGzHTnQtHfndcZHH0FoscRMH5FTrcnv1G3FD6fIKswhSDiXIEdDkuNfkIJjcsTqmyfzk1jix
IE8Y5M1j3yc3CSsBTGriAyiUVY6m9DYOWb5YCJZQoozeAOY85655M8RA3hHHSC91Mzvyz8fSVwcy
6fnBpmh9njK+sXW5YVywCUeihp0bv8cd2tNGlJMRwBCrcMMOBZL+yivhNpQwXNkjufu4r5+CYUbR
IbpOXZJxORqUEc+rK8yjscnG14iPqh/4Zsdrt/Rh2VX+K/Y/x3gkS1jBLCV1/2T32Ct7bhDDryu/
RNZSlgztbYmknVmQMBYu8r/ZMD5P4AC2VHEcg/pUxwd0307It2KkOT0HQ4TNqg52gDyrMYJ0s9tq
oyGySU0zOgzx18Bz5VZOZCOAlCWa/wC1M4wWPEPH9y5hsbcNS1KnCD2RXl1E0lttXvcdYkRxgJ1g
Bgw/MvEktscjYPQ7qTsoCYCJAc/CwmEU3T4JqJ5Ukv20O6ZrULTh3mQPu/OM6lNvVNHG6hrQVZG7
lmLBmnTQN3DdBaXLCisAvZta5IRmqrppCCKYIvDypGx3lYbhuzDDqypblBWmAbm5IvjhpM4DWwbW
9E2DITZmCYX9kM2A7wAgscgL0PbJi207lPdQv0nkUc6fdAowPD60wDZvyRSymEP9FzEE8aM24csM
IGeBRVw4AxnmtO3Qjod/WjTJW6hRcXZtykPgHS4Gusl3Ip3YIJw+GQNbBvEs9PSfLBthz+Meq0GZ
R6kZCAOig+EOPOzjbCGlT1k9sWugzKMA6xxOJKIQLvFKOO5RLnJETslrj/lKoGIJ+RaXBHxzEfB2
NEqYtbNxYouvW4b49WDUGF7b1L+HGR8ax8XhC9gHjB6gvzEGWbLYmqnfH3S0GEceUrreri23mx9Y
/M4PPpaYUZ1ASzc5IDyOdszymUTkPcJgQFvKHjCqgK7pJBkTaD76ASU7XLK1mB00bC/RItvGnnzN
64BfCVC+YfDBmSHeST4DOHcNZjLE6Db3OoRZtQRn+C9+h9augVx9YEXPgwSbitDbV2PhJMn0cybA
lhTp9OriTNfCbw7n9ljzeEPxEo+yccPjcBsEsGbG7iVzqTQGAdYmqYvQkGIjxY7/hGbLfY/v3EWO
Ehd/lPPWseS/NJHSDhHtrIYe5GEuKemRwBxArMs6qXZ1oa86oT2kcXI1t+1BpO6VIL0QePBRwzxH
la4dcBYLRzZQWyDc4LGp0XBDbfBkJ8viJ3G+TpA6vIwTmwTBXL5qNjy7BkBzJbxPsOofZhHLFbZj
Puy56guCMNGh0PyryqzbbY2CCw+ipeRRA7m139pBm9aBTAB3o1S8iTTzGcF6NJADMLAWgh8ybu7M
znSQRpugRUp2zZkJdKprvkPhO0JF8QHlATxITXdnxg2SQbrD74zlKvuCYmUZpMTD7DhkGSmJDhv5
2mM7VA3hs4Zeh5VQuhki8XVs+NFqLjyz0HFWqVGPu3Yu/8FSJbhGNp/it0TAdabWeWk5RrZP7Klc
95i5SPShQnBiG9JGO37xi7oGZQPkSMCN9OSsNLKMnq2jRwqhKoDGOgnL3pBKZXcrMveHJ4KCzKCz
eJRzqMZ6USOL8GoTO+4Zt51uWRcUv36ILH4J4tG9gvO2C8x+G/rgROBiAplll0P6nqyVaHb+dsjj
eR8C211ZPeCu8c6P+DamBRm7yYcDoLvIceF8AeMIBCWZ1hSWtwNEtwj6+7CCIDcmiIybkMQ2k0tV
zUYdTHo8JXMwA40AFG0E+tEOAIYhU+pRaslCivB1tPHTMcIADoyqSJa/SBVT0WyyEUi/HDORIp3q
PuboSVxImT5MLosvLOv514TRFYQEclD9LrY7wFyg9T3helRHl1zqehpxctDFQ9vU28kC6YufNtSF
QMc/RYPiOWnRC9kTOE/aISz9XZIkFfa+BmsLCAHUYMOt3aNHJBa80HFs2m9hjC911ujbHFT0vNRO
yggLEu7WzaUbsWIlX00uY0q3rM0eJRp+12H9iDTSZsmVriOxAKCp0E8pe9VwDCHqOuxYRre6LNEU
d7QgWqGG8t30DEpfm8xy8hXppnXWih/mHEDAQpWWPNU3XYfjjUYWNuGIKmuhg4Q9dAPLbMwbc3Su
AjP0d+DI8MujAl1a+Saf3YemSzfwUXuoi/Nnt03mlden/8Q+a/nC4C7lLxAf00TVcQ63WbipMX/Q
ED8H+RCYwWIVm+m7IKbqkvFQmio+EqrV9aaEqMx2gbqabt7mBovwjIUFCfKOFQb65GDnt2OAzpNT
V2ARezTw53A9W3m8ktIle56aR6SUn6d4/mxaiNblpC484IIGNmoNy+4LHEoObmznN4jMf2F1xj2K
ReCO1dJwHyGQRXl8vKbsiH6z12cb9sxrQNJvjcwM9MvSfTizCI/iJxCTBT9am41vQTkICCkbpbna
cGfcRa6N+RxUOpmTUeb78g/6Uuw0K+shAY3C7vgtGnj0WAUQGb1ki5uVeNVqOo80axF1DZwDejLd
heaRsZ54MgRd3EEHXPBrRg/oE2+K1nrTCmtb++56WLTuTFycSqROYtOpIIxqSEWxVu7mxXinuWiW
NAlcpevGRKnXcTOkGpMxWjvYroRa3BzaUVubJhgkvYgwrtA3aPcLCix4QZUs08PW/jJk2E7O/j9j
2dhHE4yrXoPlSKPc2Ejn0EafUYHaVTx3w9HLV502vzpu8Rg50Ztc0ut5h5FDcGn0QbCbq+Yz/A6y
pDhk2f6L9Lx89/+Qo/ffMvn+PyTpWTDrIDP+dyS9b8W3tz84ekv8iaNH6eK/HLyZXF2nQmkKKHE/
SXqaIYxftDzP+i9D6CDrLJ+Ns9AduHI/aXnGfzkuVWjddpxlwP4/YeXB4fudkyc8U3d1yxUOrFiH
96SLPzl5ZeXM4ZTm3j3Vqmz+3LfQ9x0zL296pKtvanwILhzpl5tzX5jjgwces3wfUYHMUh7TzjMB
8yKw0mT99KJVS4YdTBGosTy7/duAtDLcI2tqE1YqjH3od+8H1Rwc5Zi5jHwYNgHmXFXC/HLur6wR
QaFGRlt21+VNtxzkkKOj64/6RjUH36ivfvtk31mOv7MabeiRv3Ea1f+PLZkB1cyFPKn7HziNthyQ
WxbsZZzQv8cbOjrWfoRpzlKTaeyigUbuh0d1AKKB9EyK/CULpXhNDdf4PLjdNw2++o+AnKRH6ey7
j9bHRURC4VEDbnpl9rqDBH08Ht28hYolNHEdJjAHUY9Lq730Jaf9ktkVlsVHgm5DtVdtNa4Orhu1
13FhUVb6M25mU7KyUBTlpliOyTp0qocgTHCsjGSCMK6GnK2ZJWT14x8grYIfmnxCDr55a3OwdQnL
3Ef03WdKwnG6/vd/rMt3/89/LN9tSwgS6UgUWbr48MV07CichZu2916lPbUjPqed2fb7ZjmoM7DH
QBP0yV6r0dFF6fMc97e+87W+SOt9wB3ULd9q3TOfRq8Ojr9aSDoGRy3N36pBWqexpZXXDXlEAbIv
lJp4NDtdoNPQW2hU1fajX+jdoR/t70vmqr6cJ/e6xOLzViRATloj19eg5vFJD6fK5UHJm7dwKAWb
J0NKiL8Op87YCJFXM6S2ToLFDTHQ8DmnKHmPsd5bwc7pvqQ6AsvUk4ep95x1aw3RE09ELHQaGfyI
XrpU039QjJDYjk7TJx0S3lWTmMGenYB3+e8f1sIs/vBhua7tGrgUG0h/ON6HD8uO/TjRml7eN/CQ
/XphVeiPAIlfooS0UeLpX+duMD7Z/B2boeiTa4OK1qd/C0hER0JKt/D6HpAGaa24A/wxABZfDgL0
/q0lkGMgBUSO81df5bn6VlbdXc7umopwWe5RbrWeCr2EtlWOoKBy0zw1z6NyGbUMCkxG195p2mEU
WvIQx3ryAJc52OYRaHbVVAOBoBy63N/RQSdE9WlD+Wq1VbVXXRBkwzuAtS76fki/Fba9H8bY2asz
+GzLyvpX+zxcN+1DVETDxonadv/vn5FhfrxVGaYjwHPYhsV7M3UHEvgf9Ou6xkRnruAeORj9Ukda
BWbaXrkJotpycQBWB4DmNcCEpf3bKSvf5NBTtdlP/p1QjTHHBPev1/G1fpzKVGch3SWnWf8ad5pf
JBWqZcx9qYLU5Nz5wbSfxk2t4g2lrS03qTN+RuAkuB6MwDp0gV/fax36peDibuUw1ffD0oUnw6kL
g1QAtarZeMOt3cjmXoWprp6L1BSq6895VKjnV6d57LoUB7IHEKM2lqfdtKmYcEczvZ0d9a+q5czN
dJ/E4O+rCbkwr04WNR07bTZ+DMD/dAVfv21NjZpktC4AjhgkqlGOenREmKM3jppCl3jDfmws8Gmh
jxt53oIGzEnY3vDzmrY6iYyV44X6bWTV+m1l4aaLGxaSS0vfeaA0EZ/l2Yqn1TIQxxM52gxEBnam
6SHDAeu3w7mvbLNvYV/4V+euc+y5Dzn09NCE48jaF5Q0GwV+m+fAqKZY8D98d62PTwPD9JFGdvjS
CluI/1impJUpcqeq5KNsBqt6rXRtH02NOEylKQ7qLNMwtTs31dmEp1DXTfXm1Fpi42QB35yvLSEO
omtq/9b1YbrE1CLgOoYD0XZwSKwv0+hh32ySsBTQgLPgGFXFl7bR7E8IoIEPinGdtCf7U790zfl8
5cRNea+6fAEQHizMeFBN1knUWzU+etX0sri9Eh389UarnU96MaJzUPkLOImZeoqWV2yJR42ylhkj
rldh5BwvB3WmDlrni11NEWRXT3paXKjT84g6U30q8HydmkaUOduW8xTn6z5Mo8VuBZsTeumHuUw1
g7rOaF0YRPnYHP2Fr4L46oU22u79qTV5VEmhNFypZjukyF1W8la1wqjrH9vlQatlEdokKBI/thQ8
yS7oMF6XUXBejz0qnFtgyMbR6K1vTY4e9DhpAtYnAu3TKn02i5Ik0hKgDjIszGOxHCJjKK9Fo31R
/VNbc5GujgJsxwowVLzgm9+vU2fqOnWGJsz/8PxkUfPhAco92WIxiZI3X3NB2fzPe3OCzk4dOVbz
ONmze+GQ3z62UgZHHn7zvuitlQx0/3juV2fqoI8mxXPPLqiscdX5oK73ZQT/W3PIjv0aVQPnJrmQ
9Zxn9f5Dv3rFufaBDAl87s4XnOMCs5v3zQC4/9cbVmfnNysNLGpSZ/qXd0de9v3dqYnP16qplnfn
SMBN59c/vxgoR4zg7O793alLz+/OxVxtP1MhVV0jua24I5uXRf63xV7O/eY6IKRIk1Q7ROVTHA/6
17lHkxjlKsymAS7cWYGIDx7ogsWnB5KCW0NHAq86XuHgJlY8133UhcsyZtkeg9acRzS9lueib04x
KuZLJCuU+EAeDbVTSl6OLozsWfWRE4BSKXE1hadQxd+nmPQ2mpEo9MMn0O4p0aHTP0lwOxWeNU1Y
U3Ys85umnLHUXg6qOUX6uK2M+P7cpfrb0c9vULx1d01jX6suRziOjigUk/iZj79sQNbuL1M2yP4d
w4aUOZHnac8vHA7PoFnToxxdcVXUFNTDRkxHv+qmY8CP6RhLbb4wQHdcVeVcy40awY7hhz7CFQi0
gf0D9D8Uu5CHvMU0rtiqkAxX3COVnmJcoX8H1Aykvut78me0kJuSYuExwYAYYWcTuOT/8KhhRfTn
b9Fl32WRmGRLbCGawy79z98i5OtYFsIjhaz1wwUbzb6J4yezLiwOvzV+jhi9Yz7RQH01etKXsHp6
DxtTc924Eb7QXVbetbmNCyVoKPxq8IEOoElv8mqMHlswh2pUtewKf0hwt79HpE1/ilCDKmywpmyV
O/hxq6Z6hTK3SAJdSb67+5Gv8l4GKH1cean8eQoBYBNbVr7NYanXFx7MMER+Q32LBYm47tEEgNVt
4g+Kc0/CsgwmOsBi2r12k1R+c5/5mJhadon4doV8V1h0kipI4G8mu6qpzoQShB9i2wY67Ds1mjX2
w6TFBg5XyKgXfeQ9LtVEAGVIdYY5CWNZ4aBHXSU/jQ5uHDxo3VGNqXi/1Khjl9GwG0TrIY3K65k2
tWwWSNnthGyQVWvVrgvLeqfVFYWhU9tw/3KqhmpjqHfqDNIsWuaqfTrFyrHe+WoWdapmRc8A6GEz
+at+QOxTr0CwNGYp7qrlMKX6cCNBuSQ92gHqkMNBkZVwMZMoSzyqM39rU1vfwjQuj345NVcIiSb3
BljElT0V41MJ7gXJmrJ7Gerukxwj/4fnQnpsWf3C1QH03fW3sRM29y6gg3uYv+h51eOtatVl09wX
rlmrrvBXlOXLxSOiv/3Q9etCAcDyUM1Te2O4Rb9GFD4/lKaXHMkDL3iZof9idOkRXQnnLXW0h6Qd
8+dzaLWEFhnr1agK+i+hFR8LN3PfapZBSeGlN5Y538k+b47O4NWkNHNnU2ftN9U69zd46fUrqQHV
neNTqD7LAbmd5VIVJzJYOgXihOPgM8DqXQNa1+FetlDanEL4N44c4qMlkTIZIBi9thXqcoiyvEAv
N9f25HQ7VIPjB598MkXCon91ovqLVhTlp8xyg2uv7CiYIST1XEqw60vAee4+dXhjEmeef50bciGW
9Bkw+Rn04VWb4KoMeCa7hWY5HyabJwlrfePVoapuiOw1BzC/mpPB33u549+moOKheuFPWQTTtK7t
0Nzhk2BCc+egzlSfOvQ8Fhai9X/GQIbtcBsfbr08MNfIv9iPOO9EN9Vg3w9N6DyqrqY17us+j2+0
RLcfdSMz120s0LZZmpVTRDdIMpOxp1UCL9kNTnDjNbHeoVICWxdFz10JuxAYVBwbOCnWBmn/nlT7
MpxDI9idmmrYyCxss3+NqL7T8GmOoQiaay3WwlejbFcz7+3F9lEC61ujPSKaOuPjG/grbKaHr9Io
AcRo8ZsWsJmyy7F7BEQB4RavgutgMruHzgNdoUL+nE1vtPbYhPp8CNM0gGdi918bn41l1Q9H5Iol
vrrN9cxEr6xK8Cry7OCoc3bDwg0UD5v418SL9gh+jJ9jWWubOcdAzZ9NTBd9A1wrddfJ0m8q6C1Q
VGu0f9Igvsa9t7wnDVLct8ADbkUOJgnJ+VNXYhXNnQPlZBkf45b7WYcEH9q8VNQrwybJVzh7daYO
Ws4ieAT7gEUaNMvzgGravvvdjOJhE7utS0o2L8AlW/nK0Cz3aC0HGWVoiqr2kdK5e1SRaugcpC4M
4OesujT23q9RgXB+9k3VPk+2fVGIXr4mdjldAtDybqPMQ9R0igvMm3TxGGsOlTOncN5wKz7FKvW2
c2wMsvoKxvZtEZU71LfHozpwAx5xk50QDJlI6+6WUdWnRjGBGY+RGu0LJ9xNQ366Np5y1MnzIYDS
qUYwgT2N2HG9E/pgQi6e0IiO3GoXdGSmUaLjlK2jhGS6DKmDnmpL+VqFCvkefx7+LfwUGWr4fjUd
LD+Wfu1Dr2ctMtZJAdwia3eqmZZdgo+xjr02g+qAbGax8aAdXHY10A6+fbDTo9i5NRueq5lnel8R
rcdPhSTowUuL+FOftUdK/ulXq9rkYE7X3GnjHYCb5ilx5d4yNOcF7blhFURDuZ+N2Ho02+pR9RuL
AUZWIrnRhj10kEr/bi/xuoQz73qacwy8YborR/AyphydFxCM5KHnvLgdYbLc5txhwee7D7Iot15f
BQcqmRIoprlH6TY4BEuXi+HM4dxUZ6ovFRtn0Z9UUepqdaYO5yhkdx9AzuCTu0zml7W1d3IkNjUw
2ElTx6+B1l9X0LTh8TjTxhZjsHF0f/qMgi1q8fUG3NjGsUBrf0+eg8oP9qhGJyNPHWDQvWGsNc2x
r6irdy9meTX6dvbN1PG/hBuSbFnF5Z9TaOdQffNvjkf+va2OcOK/F03BG2mRVBkpqkJq7L/2i7If
Ozb7IZzwsppkB39AagsmAsQaCQMNOqUITocw8ulU7UjDtDmvWIT7v4Y/BsYq3KlIWyBB+z2JYFH0
5pxee7oOmrfAG5PftufAPsRe8aIqpuIOqHnvRHGzVtFwiX9Gz31ubihqukDwFrcA69a+iaeovOFN
+JcpS5aVahrA0+DNTlQoOihOH0fmZVjF1OgVs0KssdZcloC5zHTWn3/MhSMnID91iVzUolTkqZPb
PuS7YfShnbdXTu9m3xGIQ4NxnOa7nvzkDuygtbYwmcI/iiXSgNOjighcG8mjoDyAoGgfZC/B5iVa
uDUsrXnQ7Va7jwD2oKGIBy/Yn+u8GvClXwb/dsG0XJAYlzwi9OM4+tc5aiiHooFOMM9Yw+LokeA1
QlMNqAPWit2peR7IlhCUtWMWIK7FavznLGrg3Bw83JAuVBtU5d4w2Cye5zvHqctas1sP/SSPta3f
eZKMINVEPnnUC6I1ZoT4I7Hlu/PcycZ/gntKPWN+5qRJcu3ntfdsB+mXqIz6O0PL40+hB2HV8N3n
XKT6zmlx7HWXKK+CpCo9wINqNI7afQCJ5aGeQ/MegPadaCz9s2GTHrMD8tcU894P8GDfEMRsrzrM
Bk79UK14WKk4nCdc/oFLNG+YvLfA/ssdkVabgsfc7KoNlmNJx46ViHnGEAhgSPkeoqaxLKe/Tiow
LtMExsa1XmRciH3UGUvNXpCfFGbtIHSM6vI4RFRHwrwip+d1r0nMw1yNjtbY4fMsX8p6eL/2NN1p
VF3Rld6tJq1kI7px2Bkwb7c93CfVUofBR8dRnSVo1Z3O/tYXLaMqZGbvQn6Xe9DKMCF3qs6SXz06
23HF0Okcgald1dUO7uXufBBJph88I/qMSAAmKkvr3A+xVj9FnPvqRb3dinvj6hzci+73y1Sw6nPQ
6r2w3cRc/28ElyngeddE6FkFf3jxqZXNPq1NzJoSUMNdlrzoARQl25yzY97p+sNg+E+QUNOXqXJg
3Nu9u8tDU9zJbL7UXTfbWhly1A3rJ5al701pZyOGqmT5b82ffaIaBlhroLRvbTGfLvtbXzqHzW27
XJpmMWtqtu5Xjjs067TM2tPvZKqriV0a/0U9indeFeTYeuTaeNfI4ZOrZ+Fe/ZzUQV1a9/Dtz32B
JvTDyCpEXVRWrQ1is58hA5RU5zz0oSW2uc8zngTcZIV34wWd/IwbbL10e1puHWLLQbqzjq3n80Wq
aZqIFPxxEdfhfWDsUlAs6Mo0YbX3jCKKt30l3kbpRFchrOSfI+NU7VWMOnR2g9cRyMWV9+fAaZql
73Sx1skKFD6H08XCx4wYvX7Qx4W4lCK1r8uhQYvRMACPtGjCRYltf8KEdtoKwO6XqinjyDq6ofdV
xRqNaTzUwBVV6xRAbTbAuPL+NNmgY/0l+Heo5v+Nl+oQx/Bagy1noZ0O1aK3dmr20U0JUGn7W9ev
MEurmlVvQJ86X6rOVDD6KOUu98L9eRC3vAA922WCWCanic+j50u/51E+opoNCcwpIPVeWFMnbsK5
9A8uFSGYc9ZNlwfg29XpPMPkGcqwW6u40yVp6vmUm0JkkLhWxalDmKTixgFhhe5L0yF8z1zngb6e
fnsNFRvEXKAizq+jBsK2hcuNvpgFrIECtD0eTl9W859AT+PPWhUli+yvqu1Yz1TISeQHSPyqKB4m
f7sorBaFt3D4UY+sZOMm7CH3CnF0xfgc13b/aXSb/pNrUbSuk1OjHprXLreyoxpi8V6uEnIwG9VE
ia9AE5G5TqN9d5pLtdSEzIXkRfJJvVaesl338FCJTH8TzLKydwZvG23UYee5qTOsUNxpTO0TKFFu
FNHQbGXbpU8QE5Gi1eZsk1tR+tQLRMtsGy25DJXQJ5c93nU/NEiTLk3d6/q9kWC6o5pa5Mqbruie
1aXgUfp7soow6JnIg5/3hJbIcpl6IaeLr0ZZl8faiXezi30ByHU0w3TjPvJK4z5xNYdFb3qjL12q
P+iKaGe6YUZx4mcYNwN9g8J3CTuTPlzfh2MxBzvcLKGCuQs4fVkh6cvSZzLNvZS5f1RdXVvKgxEm
n9WYOqiLvLh016rJd7x5oH63j1PPO07d4B/jDtkPuA5eCUi0MNjTO8jKyaWmrpq8E0Tqz00PX8tm
KbHjUHzz76lZ01wyr2cBcUFmFmKlKXwPXIgtLPdDZramCOwAbK0/x2E9YeKGEUPUdV9qgV5kWaBd
gBnA9CLZ+7vAxL8EGkxpG5n7K5hg84tDPCaS7/Hn/j/jq2WexXb0peX5/SFezf/rddX8vrDe45f5
XemmK8sjI1/mCKBEEJcuMYgtv8ginaEM+OM2xS3vy0g1O0EZ4VPuxONtvRCoVD8OqtNVkqfKVrb8
YiJ25Q5mdddLp3yMkLUdl8msgXQV5r44ci9NzdZgow7ICXvsM5/9+lq9JN5QLL9CKEhqajmNNTR6
Y+HJGh7eXQ3KlMsB9rGzT5uMGtPPLnCS3O5Ue5jSl2hImmvV+m3A5INYz0aLdlFqvU9l5oix2AV7
glDXWazas7wGz5Q/2zqZmhqM5Q3JuOKZzS47oHl8ypzGuesN+aC6zT5pFk9jpAOAUj3nmZzXsYdY
q5qD9C98ijxKgeYwitTyKhVvad0bezGV7FwqVKdv1AES71K6MGYdFAK+10vDXVBtsZVX1gpPWECg
N+6MxtzqbxfIjmxUVYt/iqbHPYQHIgYfA+WZ2Ee2Cc4K2zHqEKBhjdi9i3LbZaEehEcTFLzqQr2X
uLCZKP3nBto0S3PqINgONW607gT7c/Jb905Fq/llj0HPue/8Gmp6FRfiaH+M+2p77lIXLK8Tz4Nx
c3p7p9cZhvf3ooJdt0NQt62xIS7uM+nXh1DM9aFYzjov61HVW9qZg3jyBSSj+Doi8BxzvkT1nYJ/
TdNFKaLdujxd8Nt857jCznE8hkRvRdAtL9GxGVBdtFmwgOHfh7oAl97PoYTZx6EQ0/tZ3+eM/NZe
hk/h6koVLpY5xgKqt9YLJKBonfvV2cwWZPXv9yM81D/ejyCUG57NctizEXj+CP6L7ag1fazMn95h
T16ZvNpz7bKspwygKgPxpOlrBIt4sv0qDfjS8HeTNn4+d6kzaf7w+QbdnrudRWjnNKMNNbAQBwU1
S+amg7aPQZkCouVd5d3Fvo/6x4C9QOxApw5Qi95T4bIf/xbc+t5KqODMr38PLoot8AN9SwKR8sUC
qVGHGJ7Ujmfme5+C2dTAr3Zd1qKzv6BuPvSpphpQ16o4NdXf+s7XqtcYygjgYYGAVVeYzt6I0JFf
8pSlSlwmS15TtT0dlXmHAslaNfGYEvMK9+rTJb9FozjTIiC3hPsF+qpk02B4R8tEf76Cmvt04YdX
OE2hOs0liaquY5pLdUkf6C9odbxaiSaQKEMMue0jsvZuYN2og+7M4qZEcvmKqjSFy2Ugw+wJX83l
tBur0xVABG0X3a0y3CRwuC74UcPSWCaEo2nubDU/nEskjn7Nc5qsHrqbGE6rUTfXWeWzKbO66FEd
Sr062JWsb1RLRZgatFbVrIQTPWJs8zEi75rHf/+9WO5/VFZt/seOAdoYaCf0lY8INA/lkE427pPj
Bz/s3G57IE2L7aOEf4zxL04Y0nDKtZa67r4eSnevhjvfs8gfnCN1dJLaadgLP+rQz1kGpuVwaqsL
1RSnNikUihpksKDsLK+jhmKnQJ7w/BpZKv6ZvE5ezZVuvseoUVA0P1/jHK1HVDdq9CcLkiFg+chr
bafS2aBGkh5qS0/5uOr3sw99CNy0F22NibwaUHHINSGL0LMIIPGl74NfBxPcD0Z+S7sH84xNKDHn
YXWGjOusXSI2g5SDZO8KZmYYEKRW51FZHSM7CDanTn8AEqGuUvHRMGc7EXgrFxz1EdNY78JmG/i1
zgGwIgqrH/Jatz61Zrwdi6L7OlMZusqsrNuoZlI068H0/Kc60qx9UccHkjp3oz7n+xyx0dKCNNdB
qtq3E5BobaBqDEkr46h6y2kQSD1gW/ze8duYCkAzm+STNKG2huDgTL9GV1zNpV6DijdTndvnl1Jn
KkaNquZvMzbUp+xgRiJneYH/Nu582YfXUAOq7/QnqBlUZyhTCr5u849qnUbV6elP+63jFOAG+WXe
d8EVAKBV57Tut6SXctXjXX8wZ9J/wswQrOg99xvVim+mNIvHKS+qXePkix6SyA9VGOHFNqavTpd7
W6T0izsNbXVQrHiqxpaIFnn94u480OFwkkSBe4qFAVSQSgzLbaa7iAxNZn6KVQPLvH6JK6w5IfaY
ida9h/zl3vPnbEOZaEfVShLZ3iHQCpfUbpNLsov93ov9LyoeCh6QLxJpAH+dBjYVl6sBGbACcCjB
r8/zWj36ONi2DFse++2tgaidJaE9e22THY22szaxMb8YS9e5nxRO/luz0tEyMAq88c5xKnhwIbxe
qKmSlGK+6wJkWKY6x6nBspvSdT9M3GZX9T8p6ElquHaH+vfk3kZYxz9UaLBdxzUJp1yNsh25K3Ci
PXqO8B5AHdr/i7LzWo7cWLr1EyEC3tySzXZk082MZqQbhCy893j68yHBIVrUaOs/NxVV6QpNdgOo
qsy1TnrnTWxJYiyNBSAydDjkMcnQn0c2P/v2d3EoqNp7XXLgFwLW5iQWsCgpl9iAeOU9RjODKt8m
EVVSDnEjkESfObcGbez7LGYeuDuWhfHeINxLoD2A6tSeAVlqz7AVGoAfvY+ltzX/YSNqsV7jbOMP
Ibah9P7VTjPSb1rae3c/Mivr9u2qZyX6TalJMiqW9E5pgJywSNAOUnhXF+GotF+7cDIOH0yCemGz
DnWsm1lpTnEfc179PcoW6oNMTUBNMqdO3W0KmXIbbr5m9W3QWS/LLJt4nVrG/H5d8OiMt4vdDBOl
A/9ChWIZDDKwExWQBHXJJIKvYh1WZqexW0CqVAZn91PdzemTCTvkQwdlhIxEXlWptVZ2rQVLz+uS
+rqsRTM/ZPRzfqR6mqPyhqhSbOS46t+ToMitMdnpLKcvQF25J8VMnurM0n92uBoIivLixa+y/qBm
zXTuHCO+mKEKCecwjZ8XBswbFpvG7yGQpWVsmn+ZqXmrBr9nKZnBprGzmtSmNDHL7sOk51QHZD4q
4peuCMXsw1DpO+71IhT15i0yJcaZyKUXzRBQw1JeLSlQ0vQJBUs7R1KgFCvswOSDVaPqxt/IAuP1
WjSbeSk2m3Ay55ci7dWDmJDMS52lBu6QUtSfQqvNzuvu87IPLVvYi1yv9YyUDUTSyDb2u/0mkt67
XOJIiHf5FieXPfKpbT/Fy5xiIbbitcg5+87OUQxDpw7EHywT0HFLo+Tfex9kcQRZ9U2SKrRTFmJu
GpwjznqxW4WJYlP6OpXzW6Qfj1dbiS1RxN71eu9k8qZzHf79ksRknXKRUcpeQjGyQPkFRXQ/hArw
vEvT5VMBGfnSpUjhe3fT517+K3hsyX4TtREZgx/CiPaDrJOgkZ7/VyqvJ3UUf9ulcuC5M6jyI5FQ
Vyny+/tPJ6s1swtnI/hiZ3YH+P40gzKVg5TU7ZpCLS5tXRWXvu+/dCAKktKcp8lBZEk7DIei9n6f
m6p6MwZEH4AV3xi/KGVdHiVA6IQuJz/UDvWNb7EJSuIhuG1aua/hK33MEjBYy6VXahGQvxzW3DRF
iaEIRe2YwJPP3nSR0ccwYre6eNaYHtsQc80coWAoYGAdfOPiN6px0SB/BA3f+D1JtOnhSiQmLseS
h4ijHtCTC/Miss1XZEEDcGVccovcFGtQGWf5H4UbTgAGL/MU3UwW4Gjbb1F5By1vbT8r732Kjg6u
yumEZzbh0wDizq6t0vnb6PvP1Tj4f2pDtScbb/o1Vzmv0qnPeambyD/MtT6d7DR6c0rgW/im++5z
a2i/JynE0sZy1Ej6gq+pxUPQcQQpkkGOF6XrhjNl6cBrAFaIrdgMILI+KONyfAkHA+94eQgisDuO
b/Qgfpx8ZwrRF7oQc2mA2nnrbTISh+7sQM1hyUEJ1NOb2RpLxv/ofjCV2E5XPTbGpIKnSoirK5Gp
qikIgEXrq0OqpiWJjHbJlhUnECTC84T2+/KRV9DZ2LVhBXkODI37Cv4tYHgWc9Hz2aDJa0c2LgPn
pQ3gXmEDKoG9lw3jR0ir7R17M8atPxWAqEWuop588n7WYRCl4WNjp7spm5x7Ga3OCixmcZWREbxs
4A+dCUYgmw27Oi/H4hBNkBCEUVABNZP1wQkytaXep102BOrE2a3jYGTFH9s+JAtxNsBg8j6GW6fm
a9Oou6Aff4lhnHiNlE5/UDnKgtWWEtahbX4hu7Z+7ctUf0g0/smqE0y/ACh4Zc/q5Mpenas/x0AJ
65b9reZoGxWvJpZDMo8ZXSane2tyv6jgUV3GgzI4dxFAs+vwg+E21J223EGZwXbI4rYpklIDaUjG
Ywt4PvtfcM6K8Goa0asjZMJd3wLf9n4pW6BNxj4n6X/mF3+G6C136/o5UPSat/ykOHklxYsO6Sar
TLRRmj76XmTed/bcAVmRpu2+hlWPEjjsFNVrAa4B8ck11afVpPUS/uGTPt1JZN8nfAvK54VqmEOg
xQ7o0op2l3Yl7E9dOf3iNfBYjoX66sOSyJkqlf2BaaxyRXVBhcmRb/YO9qGGXOw7fqcQcZ6r0mwe
c8X2fyqSo0eix9c5GfiGRSlYRMuJLcUmYJtRn3mgzN/8SvIpzyU1at+dxMoO7Den3GqNY6no7ZFD
dgB3TXAZqWJ6Ko3I/XlWTWBkHM9/AbMEWhTwPnncBeRGGIm+7yCMfK08FUQ2H5pKvxohOm9Jtyxs
6xMYt78M3D1ItEKUZmyBcPQe3DnLkAqx/KmKo/s0tBXIX0r3QIljfcmgsr/0cK7tncmsb4ZIiWB7
WoRWDGCSMVTaUffD32a3c0/ZBCgA0E0s/uJl8bctFNfVIos/sdsWhWJbjdDQb7aiXRaV5vsCdHU3
SOoXW1mPbg7vi1XugcwPgNubHQgPjN/jySJVlqEf4olFXYF6CNom8EROxi16aQLNTumd6ml4k5h2
wT14Bq23ggAKbEeFv9Vu88hLF/02/rcIEtH22UjhL8+rFkvd7HffGL5AGjDCqsMGqOxubiLN5l60
DB3LGO7XUsRlCEHYeDUUfxgK3ozXcH/31TRKxoy0TTiHKwr3GDlpfxlUUm7fq1Q1zpRA2/ZA732v
SCUVGbIjm5MKkUkTp+4+GzkVXkXfA21O/xpoLMmvamPjT04Y1XMRJs4jm9pslHmx+0sES4+qgZLo
Ne1feTcEXwySvODZirXVNAyTK1OFmmYxXYCTr0zTqXMeG7K6YAGZPkQVU59s0L1cQAT505FnwHC7
LRTmLISVoFG1O1kiJFTnOACZszK4Wj1cLTZ+3JV4RclXfAu1LktkmSLxsq3bNFBPGiU3Okvn7wpY
CymaI/i4S8N7+U8dmfmXpE2tT5kLeOJscLQsygwG2Ucr1K7s57j+yQMT6RKfXHDTKKVIag6dDbV9
1nXN/RKZXzkNLr/a5IQ++i7b/GLkNml2bB3oF8OlGqMejGBndb17Goe5+Ora+ZdUZYcmtAr3y5x+
E595gMJJQnSK1p0aao0ObQAsvTGYf7Vee2SrcfyV5G9oaqPUfG2AKNnrWQuib1m77MlDaKDmhfKq
NA0A4Z1j/Vrj7n1390MItj64Q2+g7XNgQW8UdiwgLvLPmlZ5Lpl2bnGs4Wfjl5rnz6vw3Yai2OzZ
TklzFDugEOFhjG4grtS9gNJuvr2Po6ORN8MoUwHeG0rzmxGq1HkvumW0WmbtqpORoXMcHujhU2rr
tx+TIMGIzTgM028l6VFyGTcTvU/zB5d3gYot/DWdUszEQpSqatxGjmGSO85GeH3rtDx8SD6guJ8k
chClNf1nd+xJE+I9E4hb/8+0/l0NvfgPeBMAkxr7+lNvmPqePwLLIFMpLqk35SDHu1c+ZfsbLBjJ
H/Hi0/UFZ7QVCMOcMQJJ/VwHoJ96Zpjv0+XbN9h9duH2/xWiSPOTiNgDJSeq9R6H5csa5cBC2nnx
Zg8bwWoPF66/G/xZvzNUMoSVKvk8LN8rYBOCc1eV/q1U+Xg6TLbW5ERH0Vp87W68BDBp0XbDHxYV
01/eQ4jUYql+5k0D7N0lolY7+V04Nhwl5sWnfnSV09ABxNrWvXGB48jeDSAp3najxzpAhKLWxti8
NNQ4UMDiHEUuIlFKk2m+e65Il/sg32wjfbAhU8lhUHqfcZ1Hxkt06kGcY29O6jEop+qz2kBcwqYN
JBX0gjoBmOnvPUUVCgu0HLq/aVWDapNu6H4huaG515aGs43m3slbFgQyXrsiHXoFqXSVcri1ClU7
yUiaLcSPXcRIBcvqPo0AXK0qYLSCBSmBD9s8VXbnHQovqQF6XOCZWRc8SW9TiJ14bIo+gytOhlso
EqS9gyg24w9zbMZbKJl8m9fQIMcEJLS5n8A7W369aefEX4brQd/f6bxufWmjSDSa/OSBiviCz7wM
YBr8oFl8Mpi7a4oHZt6428E4e0pSPIKfWjz6dqadpnZ6FoSYTS69Ebz3vCn7U8IaPaAk/x2epi9j
WKh8E7LpsslvNhiajzYy/qCeQGMGmA9uoN+L0Y5PYdXOZ6BY35ppTOaztYB0es14IMu1hUt40Yrd
OtYj/dp6U38II3Y/DjGCDgX50TKZOImpDJO+iu6oG+wOngUrZ80h1AGoQuWlySz/xdWTx6JU44uM
wlFrnhvAacUATBLlhST4PwIKltJfYz2C4lhv2IXlGyegHQLVUcQgdw3RaBxFscF3bAq4CkhvFhfw
2N+sx2EgU3QTlr5pHGW4xTaS6FnVQOhmSwW0BpuD39abHGB5aIzAzE6+PZOmVTgXkZP7QDWMjIEE
TW7UMqmgcMD4St14/eonsrL9y3Lz4RfgcPdWXHrfMnKZ73q1M5asQf1ZrcEekdR119b3kBC5VxZW
1PyHhcQwUiBJoBDKfq+BiiARJjzHXu6eTWtwz71uvfXmzh8h83sfi1oMP8j8fJiAal+8pQEb860X
FItGxmtX9FQWmcAzA9p/NW0IvjJ4Sv+8jCuZ2EiIqymvLvNquu1qpCdX7Fd9tU/T8usq+jDjZncV
Ua3vlJbM1wQyEwoDh6Sidn4hofYUuz9XnrMXmT/ZJUnKXXVhLwBWPSef4FmatIu1FPqXVqGhBTm8
T717kXeLcmBDYLqJBp8qJMs6h7AHUYm6GK/dIIPfFIAo8P7/HkuG0gBCw4s7JxR3m0wiyMRGrtwC
Z5GdrHlhPnXTzj5L081TfzdmIJBqoQEGlJ5BaindzSYhc0g7itBYjK7GheuWC09GOPB/XIKu8fuI
teFUQ2L74tR2fW5yswbLhAbS0gdLS5wHEeVwc76Abf/QtXDyykjki1XzT5E4zlpMEeriuFhtju/h
VxGVSKe+IE2Bskz1MQHr8pbXo/6unAPtEfDKGQTtsNYey/jOVK30cTZBKASNFK0L/uQevLIYnoRF
KC4Sxq2z1yC0zJO4rlFmLRtOmtd8Ft81jBirLLwpgIN/4Go66sHsCzmmq0hcJDwYseVdZ+UqQN0z
CE+FYR0Nth7PrbK8a7X9BB6v7vTlWV2adWz05veuqGQsXjKUhlyJjHwNGJblf+fI/78m9woGDWhu
ds4EnZf8b6c6QLiqrs2u+xJDmkGsVx+V38D6ddr0IruaUsajp4GjCATd7Zb5Dr1b/uAY5YOIAik3
gr7uRc9cXlskkT4HBeAu0y1150mNijYZGQw15cNaskIVRvrQp7yuqZQ3k1LrKM9ZnQUvoFP5e1DD
W/JqkUlj9iTGalX8l4yKxUzh5nlJ2W4Up81UN3+BvsZ82izbPHg1rEy/3ywrJdBv4BEAYPR9XpXf
w06uReKLYg4z5V+vpY560NWnel6vo9HTACqkJR7XYGrB+OBnrnFUYxgxgeEI7HNHPbIJDqlpne2l
me0FyFm6nm2V5m27gLNcOYhqHeeUoJKemX0V2SRBV83HUKtOpFtzNZXMv16KXJUYXU0qF1HX9cKG
mXxtfJgKtDGqfm4nKjt8bjZPgVrwxG+9LyIHg32+62bPODazWv6c53+NVTl/DaraPntBngPuj3e/
eFt2/eat6coXMR8abead7lWbYJhpbSUCzNZqh/tauqqvLzskjAWcOOtb9NMi3DReauqHbFIfr1za
CIgMKKP+zXsNlHrhnzygU7CqZOeFaVbFNranqOZesATapn2f8epKYS9s7vxOA2m3NDh3WOoogF9b
aiYrFvMc0h1Eli91G5uJDLdmMwF3H99t/MGmArvwBiQstrKXgNJ4akf5x9rKDJtqi2OBb3IXB2Fz
qCHkIAE24xApzHXqRr0mVMj0nf3daEAMueoNTYufbDhcjzBosbkXsoFP8RQrRp0XQD2s0ZZB8tTE
dgvhaj8dZx1UxtU5JcfZo7DvlKctREZm5nBSZ1JJdQ8yUQcVFGUQq5CKPQx6t0rDfSnGq8vawo6b
hfvVsh2a6F5Nhj+MTHchVWOnU5o1wmrzT681wiqXCLCVJb2rna+nv3ZeL2K9ILnihOUFKLDJTAlQ
yx1u783W+DwrTn6JZg4LonH5AjTJz33sd2dRSgPSq3k31nW8cyHShjQpK/KlquEQThNlmYuHM7QR
f9OU6s87NWk412lhQg0SyobnwawfpHHZLX9YKjkfqtolE1e6q2axVmpII7Ihgtdg85Ge1vbk8K7u
i2XYYPnjQEt08VmDq166XgWQI8adFwe98ikqoN2SvELyBs1HZ2lkCAbh3uYEgsQ8EhpFJI0OFPC+
G2DW2GxFIXYNjOCs/M17Klj+9NzZp3aX92/wo5yL9Gy7AjHaHYv9ptDl3V2vyuGsx+GJvUre05vl
xXztis/U8MMVIRQszgVU3GOlRIPyqRnj+FJrIA0uORWzamsveRBypKAaX/ox1gDyjo6C6eJTR/di
MhLoFiD1V93m92757udm1j2Vr3eZUkYcxpBgfZbGcru33piBwrXJSrhc8xsRik3nJNpdwyHVre4Y
AOqroCdccp+KSNYPrMkYiaie27feJuOe99XV3Pio9CH8I4vFB7Mur/QdScEj9UZor6aYy+JbXVAf
p93UrflqxmFwA2yL9znSlInNpmw+mzVIGiMwdzynDOUXQy3Xrd3NNq1BNFOpu15tc20AWM65z6K+
eYaFUjn3ZbfA2uflz+5gUDoGBCQgn97N/7Qo3MmDqsT+9xibRdTavIQLEtxAhQVLEkXnLxdxgrOA
ecowYI1605u9/qVLS+OjtlXZMtuM62W4GYt2G0pkqBWML7ZKRc3mm/wxe5m+334G8m2nCq/h0Z+t
P48PPyArAkwOsp788OEX1ERhezYyeGzdMX4k49Je6hWCLP7NgLDhqEopwzLMnLY9hrZHkQXsy79p
i/YNg3cpZ1hMqqV84YNM3IC1X7B7MygQ7Vxp9wKqMLE7CRr/rN2EGnVV526iylAtQaNZcRhSkBjd
xvvEfqS7KyDlPsoJGNlDnz3dcZ+bOA4+xxZFv8vxWR2H4b0xkyYkw39zGpXAumMjLOJW0OefYGS4
lc2cSo/zT00A5aoxUONd9ORwaZYSwlFv80gzI+WSwXYGA5PtkBKgje1RU4efRSbNZpIuxuPU75Pe
Su5Xh83OKuG3tqpsBl+ReB981WzyT+roPKxuEF+kpybzngyKvx6i0g4euqgNH2S4ylIOMlsT0nEe
pdcK0W7GP/Ill+SlUHLz8K+u4rVNJuFIFHcPo9E9/zDkchFi9iPXxIJyIubOc7dpt0tUWrvZ2WoB
wGHVmDvDju2DutxFTQsWuq5zrTVRTbQy1BbQq20oaWyb8f+Xb5pH9jlT0j9zw0maP3Nb18/ZWAPH
rqQ1mWOzdbySNZRYkt7Io2DmDKIwzn1PfSr8c4tbGEHFMVEIcQsEUzv/PLFPMEfxxQ8cHfpag9eo
jEz1fQ60/CW2SV67gU5SvcjYTUALMtl1EZEzOPMql2HmpewxWKt554FUsnZFOUOafjIK+/IjTwkE
kWO7X/CSbiIAH29Do7V3Uit/VUYv5fFbs5XgQ3QOyKjWURMVASP7I5M1TDiOcGBW7Dro43xRg5zz
d1KNd0lTh0+xM76SlBue83nI2DpZZHMCFolnB+VdrWjhk8ikKXrLPripUrAIf7dWDP4k4UKfnvp2
cEzM/jXo6vC8uUkUt4HUqNCz8q7Je23Xs5FCsrOTfS4n5xNnYdGjjKgZ74GQIpVZhoVdmCd+dMFt
Y3TZZ3M02pes73ea28He4DYcgP/dtZzgZRZbWG2vXal37MRVlO8zT7USProD9NXsg0Hz8Xd3lYfd
OrOxuNcj1fzvM3td5ewTJfuld5OJVBoaM+reejIsdGf8KBMT6PN+t2az3P+ra+CXS1rXe+QtfO1H
1X/kqhkfU9VcFXR5z7U9TwVf9Z9Qd3NU6lbE4ufLXMGOB2S1cQoDn0qq70g8GnfYFZNHZEE+rxYr
1M5mJ08K0fImcb9C8IhMTKIFsad3KuO0pOrMfTHwDtyFfFJRX5mLpce+yt2SanC7hdjiiKxyg/TO
iNPi9oNijbVF+PgBlisRFzFhnfQW4Uczick2ibi1cgIa8OgEB/alB4yY/TLj4sWq/uIsjcHr/0kD
Pgly5+ZzVNlLmWFClocFojRPuYLS1CcZFZrXPYCt8wnQNY7qu9Aa9o2VQrbz7pAy3Y21sNSIhyj+
JYgYVLXiHrmxDwcSyvrD2ChwsywLN31Z4ElTBakLaK11cP4uFzNjKWiCCvmy2Ud+lTzl1CzfzLFZ
HzeFOFAXn+9Aq3d2WzhRbPMbJZASMXQBe1GInaNR4LNcRD8nvQlS17JIhW73Nl0mF7ttom1yAA4i
hVcQMK1kzs1GerZJwiGHFTDuLp+N9MP4PLNcPuiu1Szgx51+HorCyQD3XB4ry5gzXv0sw1GzJu+e
rVj9PLpzfqLy76ZVdZu6VWnFaDPXbOgPwwkgt2mqQFXPFetQq9qzjDKWzWyzLooo7yxorpauNJTd
GUdg805Xipjl+KoVkzgPfcjIkCXiPES+fpoAfxneo4hd6gcAC/3QBQQx8xx3Ec8lJl7DrIZL2HRw
SA7axtKrB925h+nkfQ4Qb6doN+sQCEfNxFalZNH0U9DdjEYe8Nr7Pe+GXZHCY99qGk5TPJ9Cpe3j
TyCJdJCahMG+T1JAW8Rc8mjI4GBflhppY7SN8nEEftF1leB+NhY48hSYCM1soSvn4CR/UAzSbXbS
XaWa0j82nV0e7XrOH6asz4F/3bpFVbd7dv//FqReIomRBJLeJqN27NGg5P94JdrCmkYQsNx+vzZx
zuzq2Z3t4OSFICKRz0A2bB6pwSW37q9EkaTKlpVxicIw28MZDwXZGOhwnC8e0gy6vfDzQBkJhSU5
tYlp3wUtOFFO3RnAwiTGQ8wby9oDuu7VV7rsuIkSn/zMXZnn7UPl/uy6xp2qJC67+0AtDxNbqpmW
QtOzDOd5cF9Uk5KyafagpVpk0niDPd76dV8eNpmbN79USVjfm70CFOjURzeqOzXPYmFDJ30pHeu0
2XetVZxgC4fy8D2uNbQ6WxGluduuiZ3xBAaMMDiKXWCDJu4H5kMFltJ9NivdMbbdo4yKRWTB1Qob
4ZB09wpcUveikcYQjXQnOzbLG+mKkVsYpB9wZHInjptiG34MIWNprqblW9Eel0PDq7lApw3/40ms
mR9KI11Nt2xPdVzDc72FieVD0vhocdBU6pX+qQPH6I6l7HPfT/4fLLCOURWAst7PbCpTbAyXKiDG
eqzCmd09OvA2RvCh5bvW7/2/7Bi6K7fW/yhz/QX8zeE3o+5/00y9fARF5s9iaPNHFfAlluN+QkJK
HwCnSzW2m/T5K4el+Wvtl/ONV1XVSVWz4lUU3XgIKcB+WQcko5x1ly3tzcl2eUOKyrTYJ6RA31hd
CcVfp/svtVn9Cp9qea8PJD/dJsEx4J3jZdXpdvMQK9Orxj0AFMsIsEJcIF8iCb7IutvShkH6FqYn
5baHkm/fWpX/wkaj8lJlxa8QLFX3Q13n8AiW9S5afP8Zn6OH13VuV3fe4tr6p0qfnWdx2cLL7DLH
ctX5AAR4Aj5wFe9zP7Z4d/Gt5UTCNsBcU82eAm4n/FJ0ZrNrotY/hFoBSHAw5fva4EhQhkk6dsfB
hShsAqD5y1gZQEf6ts5CG2PoesNHdVa+KeoyGtP+BYzzveikcR9b1XA/S9+vAEQvsnM3lvfRNIwH
wOfMc7s0VlWANTinvC1bNf/MLuPeL5qinn3jlkMJ9MnQ1+pRdKTCWmcYXhv3TszWbjL3v5KD7d2t
8VbL77NtfldTuqoOv9xqLmKyzNP/+mWs2Od/r6eAt8IzHSgrTIuKig8/jdD21YbEp/YnredseOgT
9x48pa9UBAWHMOVFAgI1vumTNtqHIAqf3QZSdw4v6rvIVMNPYOEmj04P6+cyGo2CcueW1z6fnd2j
yNzFgpzi1UIzg+gTmNOgNDThdPRDtbh/q++f4LiL3Ue/cv5qAEr8CkS9cYTH2NzJkO3PZqeYXXUC
9ovEu2QggTzRnrTEtX6q3FuR2nrrPk66tkZIVM04Og7ralFKBHfOqlNagqbTkI66bsL0PvvSVZw5
5BItezQyzrTeWd9/O33Z1ulgUqtJv75pFtg8ILLvM0MZvhpRBQR02EE2EcfOC1UmbxaZRgWWoUcv
RqOeuwUSy5x4v9fL6i+9jOGW4Cuygyk3flT8BWrQmkL91vKWWuUFU2tcmjKvjVMZtx899IyX2ZUM
Zm696qDkmvLUe0r5ACn3qa4V/0kakbfA2AFaqagcR6CYykpZtf7yRY2L4GGTuySVnHnYfVMXq66H
TtyNs4yqrio99BYMu7nuVK9GklSvamLBD9ur1okEjuq1iqYb3S+0xylVsmdKEBwy7eLu4OcaSYdZ
lT+ToQdyox0+iMUmb5PRuQmMqjuIWdqNBtChFrQ75Izt4kYHYqco04e8hZ8+TT37Wz20p95z4z8m
gBlvprmNPoNJPB9acwEUimLvhbsBe46LSeLFt4FvN79KND1rvIutT+kD2Ar5Xb5Eg8j4lABX9YfR
eGAwFGH0ObWgC0+z6g/NaH7plTx9GudZ+yniK5JFmfKpaIzg86yZt0WXaT8F3oPejCy9HHLuo4lv
4NIMS5MPC6piRM2EjMbcfVRm980i0ZOYgtwuPa5a8teNmyBg266MONWVAKKJlPAzGRbuWcArdI6f
1BHc2A3KoozgQZ+S2gC61A6UG5AaqcKz0gnSvGQZK1bB25z/sA7fw8Ct7FxWmZ/W7k1nW8ZhC1vn
Phu5tnLQwVN9CXxy6UmCUH+NknzvKBBrzWH8kvfV9K0Z4mpX9W3w1EIMcAIZ31swFj46QRIENW+Y
vrTmRL1CbWv2IZ7yv5rSqE+C7xr04DxBtbBBuY4OWdZjw00l6tgdvnX4zt0kvPLxhUz3Xp6aT/yD
zKcmz9N72IMewc4xn6rGNlb5CPLvvtXhpN4UogVcCcTP1Feugoiiba3j1C9n7e/ByXuxHjhO3IvB
FmiogKhTenjJN1sx0QpTA7dydO4+KHytfXWBxOKn9/0yuZ+Nj5b764fYasjtK44oMAtKCL15AeMj
hXU37kD3WQpuvvvLx58r98/aqNPTB7kaHzlNZH36bl4qUXrWmuynTSQRqtQe7gIHuskPit4GO6I3
K/uwKdYP6fa7KB2qy/YZwW3W74uYSqrlb7fJjTpQSU8O0qvgEoPi9fS2Kpr5439hztR7t8w0eJ2+
/4szbzm7Kerd9pcCbDTeVyl0UNQc6hfX935VO15VsjqEdkRk4aDRrb+RyDlcRDKEjX5ZLSz48Y7U
730TGWst/aKzITrtZnirdrrVR7vVXxxF/68TbSH8LzKZCNZrWC5OejJhbTjftoBj2Q28DoXc9rwy
uVQR26XwkP4UemBdiMggIzI6TD1gjaXdXhIOt9pdHAXJJetDFgW6BZsF7GEQZmwq0UsDq7p5UyeW
ekdGHdCNm0Z6vRPckz4+ntaZWQmCBSUaQ8sMnmLNOkp9qFar4k/bM9OD3PTlQTCP7p3GoctTtzwH
8h5aMPO5qufqXFblz3GitM+xV7w1qjU/527Zclr5XT72RkLBlMPuiJgtitRTjKcMpNJFMgTk6E9L
45fQGHgR6S2bQmYqrPrnbRJxWGbqIIi+3+SB51HOuswk0UQR1g6QmwXHwSHQG7ZXzK9p5E2vZCaN
EI8HBX9X1oUiC8Lx5LGaeJRRzibFGeiT7EaG0owBnM5q0VVH8YLfbHgpwWRYIkpDlkdwACMj2G0y
ztG+al1UPIhIqamSy4rks4zkgsoI8D5WBSRevgeK3fxmypf0nkXUW5Z+JFuR9JllKF5DRTaxl4fZ
WWSJ7wRPoz4cthjbZ9w+t9NPpyjtrz9jxpr46jP6lprdGp5WHcULAuHxhZv2NnGp6cFBScLw6jOO
sXr1GfXQ1B+q/gTue+V093Xxu+V8snUSEfwFuplEJ7Z16qL317Htpj5GDOtknKNdVnzWDDu8pyiH
PZrVWhw74h11o7GSi6XNnxuOwSYW3s/hwmrU8jsjB59sUhl69qw+pUp0zBYGJH9hUeJpON5ohlWe
ZeixfjmlLdS3HEV78N5mzp1WJuWzEhBOBUmeAjodGM7FV8K5JSTNi1JmkHBd/3ZBzcBGv9SWBzbZ
t04Ir7AUmK/l59G7cJiotLzTgv7NaIVwTTqruinWEgStn6iSfxxcMzzkDowtTg6Xd6u2xybs2SZZ
RNIkWhReDcXMpZThgzx9dxAv+MCI5lVXZsDOx3CIL+FkiqS7cLSowCtuTNAg564bnwU9q4jV+Wja
ZQ8HO7yNMM9pr3whg4XTUSSgoRk3fqXGZ3ATAdDyoOf6YB/lr2IqTWSW1FYv8X9k71eD9oq9uYBx
rfFDaFrkelw7jB/cOH7tYtNnIZdq1q1tlpROUKLpkDV21SfrwT9LMyzGidVNN1XUzbtro3/28zBU
Vrdr3RZsnShUHSaNpQWm6jcegxTjOPBGwbil31sJ2T56E+pro773RCZasfswNLyiuokNjQz8xeNH
dqL433OAv/QKf3V7kGkbazKrG3H7P1yG2JUNZbNpqZ+2j/GjGX8kkylalWSkNj7/Hz7EZlKXKb+G
9SPHxnxMPXbH/vtvGQTFXlfb6jQvgFba0jQLEFawLHTJQTi3vjEdRSTKD2aiaASyavONfLc6UF77
edW+h9uiSE+m2Ey28H7stTd5rTd3q1bC/29niWWq5ICp2dN2JR+udptCeib1Fbtpbtx9pIUHq3VB
MFiwTCkrru51rfzjCrhU7ynoBANsv8mMNjgk7MP/yKmoMuVWsWLnJoX065IvjWkpw6VoQcvUTOgh
lhHlkuNFH2Zz2Blmcxz0+QsoBvFzrBbxMwBYZTZUbKAm1UsC3etzROLnMhBxOQ3pS3Vfv5uItB1u
vcLwnsUOrtxqb/U8m0yjszkBM+ebbLmxSZMsvUCvIA3+kbrSbe5v9XL3dGIj3gMQDT6vHbl7t8nG
r3PYnDSn0H5r4wmAa5ZwT/MUK/dNWFi7tsnL39r0RgwGFTTL3HNbWImM+olcH9KQFEv9bbJh19Kq
7FvJ8xKsMas9jZmffaLc6S/xjJLst1T3rU9spgUnmTtXzEHmtg3jH3PnY2TtKJLb5gZd7W1u0LDr
p4ZjvFutbaInxyH1OKgBdGYT/Feoozmvqdv+Ka2q5GxqOfXqTV58tgc9uQkS6ke1QV9tqcQ2ANSM
3mwhjK9ve9V/lSwEvwfwbY4S5yjDlK2vXRE01JbPLRi1i3YbTk3Iece78eZLhlj/CH27D8p+Uewa
Lw9+GVXAJP4fZ1/WJCfORPuLiEAgELzW3lXVXdWLl/YL4bHH7AgQ+6+/R0m7KffMfPfGfVFImamk
2q4ClMs5nm0B8tLNHhTLPBSnQW4DMHKlCrN+8Dyve+yM/Eel5bidg9ALyM0nnPvzT4DVQFAC8spv
vG2XRM4hQ2T1FWkjEnOQLe2RCgDFqovGOqCyVOtk4s6Dj178DZc4Ynlx6zyooi/sFcrB6nuJgoZ5
SZpMW3MbHRxgAjaQfteGpGnRdncqfHYkh2Q3awMOKLaA2WwP2P/SAwi68A6ILX2ffdUFIIZHt36p
GgvEiyGOfUPJwlO59hhCLm0TN0+siZ1Dp0p/RUsagJ0RgKM6tQ6+WfFNnghr0/iRdae6aFzTf4wE
su5dq5dULbIs6f+Jlk2Y3xoPAaCzl72kXYzJFWlBx23d/T/sVWG26buIP1rIIB16x0v2CCmpr90Q
bHLwbXxH73G6caLBPE+RRPgIuK5IWUJhOOUXMbj+8+Bk/K4E8MrWyqT4Fo+oiYNe9mD7DrI+BJNd
kT8lg72VcfgAtJ3xm+kIvIyPygaSmpU+ikIBD16DHcgiLUC/Fr8prAzpF1I0YVjMO7wQUSgbPQkg
HrFLOwL6sWmD3gXUuDSjwWrqYVM2Ehy07wowHv7DbjZOh19xxfzZE5n9m8/Z1j/F/hCdySpQEllX
ki8D8D2MPQAWXnjsNygDBOUbR02KQD9WDzzLgB2KBlU+KzNt/Ussx3zr9HW5qWPHv9CQ4od+mQz7
sZ9KcVzkKqjYqTO7M4loO82yAoTcCIpaIFhNLk3dawbmqjJXRoScieUWfrp22vsKCFWIgibFE3o2
QWtlob1+XmqZG7Y2+Cwnf7vIerwFir5qz47OkzhlHl9QuL5bDEIjRut00rXrHlyyd8j4hmvuVMMJ
nz5AFWZivTZuBEKgECRfSlrt1VUN8mkDY69xyfINAnzJKWGs/FwExobk5sST/RiVxb7U+2scwI2w
6D/ncWEcs84GBJiWC3RpoNkMhB3AZubAoDLlSiaaz7oGlng2AclR5qO8sLbwAf8vUH9RefY3x3EA
6lfnP/7/LJj2Yf/hoxkemwr5OeKjSp0axUkZSmqR+9AsVTycXj3hODtTr0wv+/W/wUX/SaFq4kxv
CxOIS7btArnsQ5qgzLkNtBonfW6VvctRPLS2hmL47Boh30WZjHYOUs6fpQLnZACg2ANpOw7o7Dpj
eDnV2iCovkpg9VxIKSdrE4xh/yynPnhx83A1i3uFY3tSXmnLhMfpuTAG0J6VXv/k4dyDskIwOKYV
R6R5YEc8TKNnGipedeugdFLQ00Dm89h68BFnoxVtEqhyWhu40xzG0B82HSvBefbnCallyL2hBGLc
LQo68CBQLtVmUdf0wkDHpX4K8+0U4lhj+ml1asK2OnV6oGXpl+Ca6Ebnym1W7hcTmi12tI1kfevG
B2O0jovtBzPwxsInqb3RvuJB8uZ4sXu7rP4YXFQ7T7TiAFQ8lGUuF6LPnJpuvCuteLqgYWi6RAzP
Qu5GcueacZtsI0P+DdzjBLdemCx20wDEAl6PZysLxLrpzWALprIaR0GD5ecRyYap7Z1dBUCPMw08
8p5w8NFouKGzjnWfI87O3tHwHXNvp8VplK3BQZKB1klEnPIAcOCw6akHk6QFQyJo9dFgDMHLeSAp
bRgQXVdd7j7Xtorvkcn9XqDG94VXPHvxwS0wmGH5RCLZ4idmcy9HwqfOXsLKA4UGAC3s3ouuTA+l
iBqEjutm3Q9DdKUh7Iv4asTeo5ziAP31rPBARdZFR1R9vH4wQ+GbAQDn9vJ/+TnaH7CxPYaPhRJg
wU3ks4F38wGrfxolWuLRBfwMBMD2jBQY6uttdecjT410v+zPLqpo2xWtRVJgKjn4QiIOFIjFiGaR
OfTn2cbTO+fttnsARpO6o9UiX/bOFyCvTYBalI9XJbeLOc3eP2fZo6srdNBmHnneLyED/yUz2bjL
nWo6mobvPdhIW2yA6h98UxngqhUIMhOYcnNAOX3ljTuktN9MTUOCy91Og28sr7d9kLs/URMVO7mp
jztiswDkpF2QXP3tDHijYVxpVjgJny1pSZg4WYdzyZtlR8A5i1Vg+A9vsY8ObH9bo0hKEMwh80mD
Y0X3ElnGB1q5ztShnceVs0Wks6SVYZw/WEgjkOtkLMFe+y9augLiVqkEDso/vNNeyTUAheulwHv6
xMF/ka5DsB0cfTvEk9CIwidhNuFTmodim9T2tIp8AF50ILHNJkD8BXGBEjS9JDZbOYRTPa9vpngX
iONNDRBa0BfJI5kPgO1hjzSdh3hQaz9FMw4t29X//ubblvgHWb3jI3Rq+cJCVQcDWcWfAIB95kkF
0MnymTPpHQNHcrSDj2yTRk2BSsHUutDQMjmdC9/dRSCXvMxmrDSCvcynZmUnnUy3g0j6Teegvo62
BEH7thlF9wVajlV7WBySVl8IlVr/uFCY4qD4vp020cWAwd+saFm7fyVt3Z2pzpHqIdsykqcU/N4k
ouGm8JMVvCDtUjs5czbS+l17s8OeEgC02xaIhXVnpA0+PdQP6CnqOd2j1APNPFc3SpImN4FaZ0be
jXaivkh0mbrHhpotaeMspe0jtVwuPtNJfgoTlLEjRS7vaRgHXyPr82YXmJGRzBppgeZJjv6BTFoy
HoTR69S6vC/N8O+eS3AOGt2+j50Mj9BBPjR6mJstdMeGVjZJDNBrLbdkgFBCA1CVvkADpQj8aU+1
AnaGB1E/KHVPy9xL1ogX+S8DMDkfbUQbQCKCAgPcrY95D+glsiIfRq/M2Uei0lsf05SCLdj2X0qB
vocZgc4eQP5Va0ByGghyvMyiegt6WySctGKBIXerZgQjjcYwX+DLmRPwdRAogK2h3nw7VuDdHloX
aH+0u3z3/cEZLWlLoi/1wSvAZXEpsrkZag5KS2TFwV9d39FfXI7Ba9xl9iV0DOszbpX0z4IeNech
rBUQp3UZxmTiLGEq7myQ2csvRhMpBEC8b+HUFa9OkKGKvCybFxNEDoiE9Ok1SgxjZ4pEnVGF59xF
zEvveqA23Gd4kdoBfTh8tDtZbbKpaD7xsrVWQ5HW31ImXhpw3v0dNjV66pEOWw1+AHyWNv7lo3QL
dTjnGG2zJ0oT50mIKHaNEqY5KQxAa77CDyy5o8SxIyrvsc0BGwFCUNoQd5064ESUIHzxmyQU6Ik/
cHy3wQ47CLnv5DhuiF4n4l6MomA1boh8p7Sa22Vh1WJn+XG+74JevQQlcFIRvPkRFN5XnAv4iyOr
YM8GLz38adCXr8Aesk81UUGaArSP4LiP7+3krxsRuITlw4DGxhVvUUzoJH91YQimldEsQBw9/kX6
BNCS+LcBmyLdD8Dl6isAn853EV2GPVO40vq3cr5X3NSDQwHUtrddy32GNiHhwQEyOQEaITWmXYxj
OZJS4D1aARCoOIPzVZ5ddBJXyDwcU1Kk2oa0hWmGW3D/uXjZQPYWB/t8AAMB6pdo39R0nnlPU68B
11Jg8p3gKCmKDNf8VOCfdpVLr/i19V2V/+qGMkF1TDF9SjpbbUG3m99nTumBbS4xdiznKHLDPzjA
AW30VdSq2hFUqFWjBM/pzuGkSQ0XcNEaN6RNzSpnzQaEgjdd2W9ZDpQ+VFKDGtbSqEHLMGmEH1oi
uDatYoArbyp7mN4M/3XPjf5mSk7ctv6lbNEDDDH7hWL2CbQJgH8+mcCvjXe2EWUnI+jQT6WFNJBM
RU0t1jStaAp8/AsAckHK2vro9q3aX8Q1Mxp+bO2K1EALqweusXNTrA2pmhyvUlo2G0UKUzWUIQpC
mxVS2lpD+nm/58XGXV4DAt8Fq+ytxpcljvQFOpI13V1CLHoZjf+cq8nDYSPUPHh+bR8NZsUgWRUo
K0QTDHCXsqwCwb1WZ0mxV0ncHT0wd+JbLb0cxzKWblCZad97upYXZRZiXNHabMFnZMYRAnxqqPeF
tLtTFrabrG+9EbXpqPKdp1EpbJwhHH81rxMy8LWBD17eVeCyYoWTYrS2x6i/tLXqLzQzHSCrTg5y
IrT08WhyV0Zb/Aq9MTiQHZraAANdOOO1G2t2nE3IGkW1O6DzDIAR/+2P5Abof9txfFjETY5HWFX+
iF2ru7m6VfvFGTUvgMQewhVr0mpFea0ki8oHHssrpboon9ZG+TNLavd+TpT1zN0CgXfc0lIKwKfV
UXUlU9r0bk+iDBQj22AUA7i+kDwje+3fJeoaO5PPwEt8852++54TbaDxxZs2d6u/LCOx1iMbu3Xk
GwMiUujEoKEPu+OE0Mn9vAK+8oNbozhfG1CrhSELdw/krQpVD783/ZejSoJnjXahHHV2hNdZd2Pj
dLhtg/DAhsFBeTjQUWjQoqApnHtCRyFsFS0qK5/fGyP/iZsdPp1GVElMY+9pywWY5U9/9lhtW7sF
mLMmc8jKFO+3GSLHdFigoVIm0EqDahYRfibJdZffWgHRdmd0k/BWTAb5fQrSR/K07CeflbabMUPJ
H+Keu8a1DbkFjP3bJZd9ZKJdkZf5hLJ8tA922tUUhJ96yR/8pOxOIm23VVsAdEmOIJPILK9cOZ30
AZaA8veTnQTAnaPpLKVNtNY7hwFwTbPiZtObF+bdmcipnxxNLoqvJrLzQebte971EQ4ev9em1SMF
ripNLcrwroiyMLGfhZHTnoecg0mlTD9lltMeqWIxb0wUNY6gI+s90NXrSkawB77VOWYeXuTxezbm
EsdFkbD6ECrWnReR5wBMwW7Fd/LBRzTLrFrLata+4VU7uoxVmDgSgYEDdM14gjRIfZ9p1rqqx4cD
d7LXmemKFI7V43hN6nnKJW5sPLHjHQlV2wOh0jUPtXaz+KLZB9nIG7ULtOsY0BsIeCY92m85+ne3
diaSk1f4+VUIhg8G9JgfcZ9usz8tXBk0h2msorMJ8JuVbeXiZxk+B0mgftipXQBOMLFxJypRdB/m
HKAfnniqE6cH+KntvpuiUr9A/H/X+Mi4+auoqcRGObtkVM1fQyXUJmhYeA/syvjBL6W3tsMx//GH
AeCF0ejksstbyQIocy3cLdLpK/Jy4Eero5+Sl2JX2sZgfymj9CfoBcTOcxAA3tjCVptRmtWajIOA
A37hfR8Z0irXHGkg+vut7Zap9phnYtz1yXZKxIhG3ny60iwPfwKJqbzQggbE+tHMKmq1D7XVbOp3
6aGPEjwK9PapHabr6Prq6jwtrsicxW2P4qFJHRZLLxbpvkAZJA4eGTA8TQBAorEGTan6AlXb1Uja
ZIhSo566u+viYUATBrKWQrOr0YDQytts8r2sXC2aD+puYlf9pr7/IKflx72L18UfyQI/GzdWKtna
KMQ97i/JucM7WbDiFjPXUV8BJgiQMMGKDZMAdF3hruY1R0jjARUwOE1r80HY9lVFuO1rF7SiYXEz
uwVIx5ub1jZc1Hmj49fUGIMd2tNr3adOOKLNHysPLX6u7mgn/NHUfbOkld4nOvU8qK47RIrjht3E
aKLVM4CfjvdJDZzGoEOFDylIRloajBp2KRJNm6ap2vXi4INdEeYOMi2i3yx7FwedV4IgqPjipgr1
uEFhHZQj8yenN/MnFMeu0aaSXUkEKiL7lLTARoucVZm4W+CEe5cakddnnc3e5xOiWq4NlrHajkE1
VnpblzfehUSLBW0g2buPxaLomzcf7xbk49+uQhb/8ypliwi3JfsSvZemfBBt9MpRxnWgVYecIGAv
tAJdi7OiZgKImq3l7eTUmmtQPLLNzbFkPo6oJjMB0O2wzXwwcRKQuXhxkscPU514+zBq9pGFZjiQ
kPJkg/xGsDVyJ3xFUnCXgtHrE/CF8PgtuKF/ZNErKLPt9VAEw6kb3eKLTIB7qeV9mJQA+g+TeTub
pnhV1z1QBybuPgqv/URu8z5Ldw5QU/e06/0qwuLgMio8wOvqq3c26JGnP65CcroKDs9by/fvkMl8
nfI2fQq6OAWAmm9sWxxhN7ScFVOENj5zAF6/NkFd+pX3kX9uvB8AEneuJB3a1ALbSP4aod4Kcb13
P/N6CLN2FVWleef2jbs1fKSVUxVdc0Owl6Jp46PrgTEZd9fie8IG3EiC8HUczA5R92Dat4HNvyLc
viIDE8iKW4DuFMdMtu2L4+ePThLk34G6Na3ztizvjZAN+I6DXZcUowFStMkz+TX2AQrDu3RrS0QZ
qkkV3//8GAwBtS3J9cfQMe5z3vf9jnvhMcn66SLw3/bs+H2zKdDSup+XvRmBMddRK1qCKCHAe+lz
JBLniSQ1SIrXaV41d7RUKKY6IMTTr2lZpjF/xIlxXpFodIAkb5oAw2bOyun79MHWA82M9ufoh8GZ
Fni/fRNbEtAhxgCcprHnd4uczGhQnQlULbcHrr22/bDfQG/6Oladv1kUi52R4519NIBXt3hGVe+A
1CoDjKxwrV/LhRYTA7/H46hQ8E2fLnJHc/5zjKyKHuL9YhkDDeFeBTMcYTEW6g7QbyCxAwVStF7W
nP8AoUGDnnRZGnhbMzLBdp3R1njd0nBJTjeA/YDVfENCGniiPLbzceZOZbJF+xAKZPHa+tkIg22v
eX4DwXGQ1HLxhzz0ICd7ZSNcP4yI7OhNQNcZvwl3HJCsUMOdVzSzM5Ivm94vUuDsdsqcsdrHulSY
2+Wdclx27nS5MImGQFVbnBibTawri0nWR1X1MIS4zycTsHNIFpcjQ14XBNfzUhuLvMdb8hinK3A2
M/D3aK/6GlE6sPNip+Ki2qIIBdfQn4IGvzarB4BmIdcFkRNOE74+KBeKzN4FgHb3N9pwkYJwOv+x
dd1n6cZoRYnEtLNLUe6NCVa5bO8BMcmQGp0AZR43934KZHG6f6s8Hw7tUMg1GxnyBiisuI8bkT7Q
nfyjNhrLj9rOqUFzPfi6Sf+350r5Z17I7Oz3bbNlE3rBOw0QPmrkcJrFxWsThNGljYc3cdWBuncx
JaswG8NtNgmxbv3GBHvGGINUDg0N/Qr3+keO16qDq2nn/Caf4v3AEIzwOGKC2u7GWMTTa9MW7i7D
+8KM6CxDAaKXDoGDOydkG4ewnQmN+WbaGclPQFyzHQJK3Rmg+t3ZrCTbmW4b4k0XcXhSDGMTNPPa
C/Km2KQu/5zk1binLUMMMK/wrhQtaENz/gN4AT3goMAMT+TxTIzq1GcZ7hYWqJ6U7x3wLtZfGz0M
+IbtI9MFoZVekgKprAIvl6tFQjMfEd8VSyNrvyjgtj/4DE8HFzfXfZNy9CEM2YYVAlwSRZys8GtS
CUi7Nk3sRekKteFsUhkkKIxEzh193jXil57sM81+Lfa121h/12l5Hnxf/sxK/lh1hveXHIqvvAAa
vazF37yvi28uQ5a16Wwf30agZ9XhqNaBkQa73m+SFw+93xQUpdWE8giFUq5P7zqKny6rd522/H/b
V8fxylWFOiHdZFd/TRGSyQohKYA/AK9XE8dEOGitq9wN76fCDkiedv6bHOAE0X/KPYCzLn4cbnz0
Q/5Z6INaaEj2Bo8vVOfkjG2Cn2p8oQIqoVd/6kI/vBBQD1nq1bIvZemFiqes0UmuWpcNvX1m6Otd
T0A1WI8GS7/UaV+s0BNZ/4Xb9SnNYmDTttEWLF1ocZvQfdnJnP3IfTRL8an6iqdeuTYMp382gB+w
CjPQFfbxk80a72taD/7ayLPyavO6AJ7qON41mdc+9EitbZImmT7LoPjbxXPnF7qqgqj75TT5L5zU
289d4IsN2r3yh/ARX3e8fA2OfTXRGLzOpeV+Ue74Xd+sf4GbDiV9yBJkafs4Oa0NDD6nWgvATz5N
Xd3tEu7nZ+DkB3j/sG/9ODwRX/yif/fDugF+KkRjmGit3RQ30yFqUVEJPiXxGvZ9BvIjzBItC0Gk
+rpol9n/tvug/U9/ZIdqOnQfdi7IjLkHMCfpZyhiAERZGLDb5aKtNTRaXTtvWlouWqMa0SCWegGI
xMEScoe4fX2saiAv0OkXNYnAK0zxtUfaf0+EnTQg4P8JhYXGaeHwdNv7cEgN3JA1UahrtfeimU7z
SgMD5ADou1Mx+p1u9oSMbcPaQJb7nR9UmiJb0+VcvY0UXZd9agF4cOMuFme6HDmr3bBDXe8wf5wG
eKt3bJTpyh4Yv5ivIb5nF48BOJYEnptpCmDnrzrpUBlMsrbA9w/J/HGTR8pIQT8vf40AhLwbmjpI
t28+xJTEYvW+fzZdtvYGSsjcqbnDX5SeaOA6cO5SOD0EMcuJ1ot6Cl0E2gMAILJJ2gdSLHZFo7yj
slcknk0/WCyeaLZ4JycfZB3gJhEeabqrG1UbCsDgSx2vkjocXuJeODu/S6pjyL3igtyKWGfT0HyP
jGpDEZi8cQA5IKb+RaYxusJA0ipDgDggPSZTlNNimo052sKKEJlDXruzmmSkBT9qeqZZG2rasGUd
xexYIMWBxk32tajydp6Fdvk2i/WslwP7SjOyIy1oxdjXD3aLlyIuj+BS+imAYrXOc8vC67iBZy9F
ZwIK6PAwMtZtb1hzQGeO8iB5gmq6EAlXwcB8NzbouZU5YHAcvSQZL7kLOp1PJKmAtjSLzar2UYUG
Mi5S9MjKVw5T97THzxDOjDzjzQ/tGtxYaD+0iLviBZUAw4vxSOwgfSayVdWDWCeuDHfbARHjnCeN
cTJzFgFWhI8vZYGURecz9rfxWGrKu2VPPWRii2ZmdSx6cIzpOhCQQ09gm3XFHS0nPITPk4d79qgL
PIDreqsFmAZ4Z0V2IZ52O+9e8DxnJ5DhgbWobfCd0UviP6KhMKcbEW1SsGImN0+OKtXju1XVdLei
P30JlWa7KmJsk7VARKyBMTdlYXWtEM2hFV645xVhdXpFPa8cjfH5p+X7inTvlsj4eJvEkuGDqsur
ObXxi2gccPQGaHz3o3z6puWNjOMXv4g/R16U7QcgizxIQ70NY4ukNKKxADnrQ8MEJe1vjeu46N4G
Lcp6kS2bDRWjRdpJ8llLCpS/+zhRgThsl6nUXy3WuCe8XQ/lWv1u9P+4kkwTdYc+6Odc5MFDYTG1
jofE2c7LZgAlpFbwuHcOQah+fJDTssTzOELc6xw6YYmybn84aICEK+ib8Q4fG82KlrifjVeaZfHF
79CeRpLIgXi08XVQIyJDi+loZMNB6e1kcqPAG2qYZts3gpyyyT4lmiRipnhA5O9BOoV/jLRsItoH
B7LaA5HLDTXEuwyQ0x5gCNg3x0JnNvioTsJ11BMNje+jxbnvgFH1LrO5/OxlhUTQHKn2PzeRyGL2
2yaF78FJFS5KFjYSyeh1UaJKAP85Fj/PU5EYAGfIi259IwSsGqD3fDRp4e2Un+P3wZjSRysr1IGM
GSifZ+WHJWOdAY5tf0dy2j5f7YO75eKxZeBzkeXN56ALIP3z6OO0uMtKZwD2Wmh6HqpOHWdj2K6/
4whmvkiQ1BzLTIFgQy8t5qRPKciZBlkAc69S9dfW8Nt7lvTFi+1MzmYU0+3WMUA3IG0FEcN0TVv1
s+NmfR6F6l48MVqbdMjyPS1bs0M9IFcjQtrQ2gDZeGgi65FWNJjF98AI4meUOEGP91p0d/92VlT8
zVmiwu7l35wxd0IY2DBwvJtQkDMxB1UK+GaYbYTKsiowfRDiYZ1xZDAdL2B7n1eICL8raCYN39iN
FW76N5snh8GFUAiXiNA/zR5J3zIU2/SiyXeBqEOEeMBiMY4KTAZODBBKo8hRxOehIRFAZem97YEO
fsX1lMf8KbaAvq161OCgoQ+yRvdZ40HNT05QoWQeq7Bndnd0GwBciciqViXKa+/JuIzyOt5z00JI
NwlBVU6Xma8wVb2mvWn5rh5kfZzy1OqONRCI7trQuVuuNV8br0L5Nm5ZsEoKgMiy2rlYpa6hRQtU
u2K+qUkiQMlKA2lMrRb5zxYp7lMHZs4WHCp6hx7IbFmilCNahTWOuWBDhOHiqhXgb5RCHlHYnu+T
vjRWPBSINeohCfvsGrTeuTRdXUr+W2Sg6XLfo8d5RRbLhgD8YrxJ/OMikmlnHpIIhMZdlOc3foUX
fiuTLD4GmWt7aLIA1kZvjb8sfZkw17J6BIktd7zirit67q0yvPIeW2CQkHvyRx/AC8N65Q2op6Ql
KXIUJJ9Gb3yc0hSuSOY1AnEc5Kn3i4M8VMbJT5xT07jxehqzbk954rKvcacFNN4cCwsAf3IB0iko
ZTvcbkmrl2RL6WIXcMW0Ybag5ejz2YLMyMfi8t2H048vqRWYn3sbsdNO8eiz6FL0TvLWvKpiMHYI
d4dnWajuGJtdcXAA2PBgpU2x7ZUnnpGLRyzBNPir5vUD52f/Lc1TuXI9NexYnPBrr1MvURk7exaO
SGpSPqaVSME7Rbutq8hutmZf3gsx5udZyzyQcpEHgNYhe2NI7C4NoD6zAKcuexzsHRKv6nIzWHib
H9ss2IX+hPTtOHx1vaoH10bUoUIIoRV8lvZMS5qRrHb9ewkAJ3Rqhl6D8h7YzVMyHPTmTsbRwayK
p2XbjUmuyv4kUR+ikKdFoAj1ZaYy5dVMG2ArtyL6y6ydlwQohS9t6ud3Sd20u66pulcWRiCBkZuq
iv3HroqKl76NzsJD8pkDhfIlzrmLEBiTB1LmI3CHxgbdUskgUTg+RtHVzuGQVnrD+3ayt5sJyK5V
Wh4ihN4RhEcRbpWIk4ci8SdkCLxrktifrYmlX6MmYfu6TYwtLcGmrVYpGMQfOmsAZERnr7g2k6ji
ONkCUWt6XUfnAXoTrQhXsNH6cRbcPXW40167uupQ95R696EB0GSSSQDlXYH/hkikQtSflqQYDdyf
gGT0LdcWg1FFd3WWfDN0oScVc4ZlDE4bh8pGrWl0j7j913xNlaBkFWYgdK8MxMKKqVQcnRTYSup5
04haEH87uyGPiwHNaKjI6b9fpRhtxC1ANJveD1TcZDj4deshCYf41L8vs04A0sgqOtyaoEiMODlV
iazAp07Wsft7miLqvK+H8ovwEu8ggQy/STV8lBW6LYgwET2P9RKZnO/NpNpLKf3wS/HZcJX8EnYR
WidZ8jftMEJT3DgoSgMk4toBaUdTzA5CDoLkAG3+60k3gyTUcmEMVraffPGIxu/qpPRAWho+yOYd
pMEXCMeOxXIWal81CroX+bxFpPwIDE9vH9ld46493Azlyh+H6OTYiHpO5cC2s7CSyJvtsrHL3gxu
d8xz2jdbeAOQFkwgiO2B03Z6ky3OSX0rnb2jUjM6kZd5LfQHWT6NAgc4XpRgc7Of1LQmzbyRhLQ7
oIvOf0Lrmspd5wiERQmin53G12ojc7h6o+WCZ2R4mDlySBY4AL4ACMxplqkRcLwxAKo2jd5Ge/9r
W18ofiILsh0M4SEO6wp0b+JiNPie4Z4GZ3pYRGSrr0rb0RxinsBlON8T6dZHIWi68zXoHrdNEHZ/
kJOSgtQ0ow1O6Uw7R8TRHLJeFLR3WS57k6b9jkBhup+KAm3mH66xuE9xJ7tDeTNqon7fxecddN0P
21K3BbFwjuDk4mD5gz7IODpwQVt9+PDpAuXi8yy76BK1qACJhgzh/DAJymGnUE51bnQKYgrj4eK5
hzm/gHohtN34QbtBEXAKdiu8cwMOxe7xcL7zWwkt5SwWE9pX8sRYOwrsa/TwitDDtsrBe7WnJQ30
pAsA375K/RQhef30k8IRp66oxIq5/cX1wwmotm5+WQbPSFCiEZnBfpHRbHTVgIIx8JMtih4Upxc2
JcV2iNMA4J9YkpYUZYtDnu8CMP3DjgxVKyinLj59kIMG2zlPxbhZfBg9nu8rN3nkU1g+kNspPtll
n114WNb3vQg2WdAGFxCsBReaBW0zbpEoNNaj2U856DfMZ/zF03GxK1U1nerKP0f2F5410yCOlUIU
0I0aMOAEgOi6XwbWOsC3YJmBLD3ezvakASizdwhRJBHkzptxJJ0QSemye1sDAOxtH+3wpvZH2QOM
kDEgQYLpyt6WUSju0LVWnjvcxp077nbyTGs3b4w1yhfZGvW98rwoWmZg87Imta+s5shtc12GU5tt
UBNVbBy3zNdd5yOGGKgRWR0UY53aCWjSB5rS4Me2eZcopAO1YWMEMKTpYkIz1Kf9dmF3aSXWi34x
570BTQJ6DRRb8Tsyma1vtpN0wnMDfbH6E9H22Qo0mumJhONkXsfIxZOGDJdLGCgn9Q+0nv+qEK80
DPVy+1zgRcUwqx6H18F1TzQYZuIdM+sLKeu4rdEKhB8lOk61ibLC39NZl5mB3IW29YvUTjdOwP3R
lpPHt32B/yA7Sauzowd9MJmHFq+MXlz2xw/yCjXZN2bzBi0bUEa7Cl2vpdPN+YNPIATdt22QHjyR
85NCrzZgwxjOdhFYtU5g+8BJO+yPpKBhsaNljnq1CgWJ2PdBzTOJZqaxrtakIH+z6w+Gy2ayWZY1
vs8ZgiZoe/7jU914oR2kp205CgY2E8vOPESxdZf149cY/aabuGiGY9zG41er+qIMmX1JgAd39rM6
Qx8ExAhPvVkJ/GzPE/Aj1srD+7JTq+gVdEg9gBYBtxDkon4WEjlZLectECDQEw+6EL3Mc3l2RDk+
g0S6esgQlFqBTTp8zcZMbtIUNDYias2vqTWLq9qIj50TDBuyAhB9DeoFXq6HoKvAO+Ko8zj2n6ag
QGdNlwBIWQ8kpyGLmtslycwAb+T6PL6Y/aetW1nRqW7ADaIvRQNdga71b7KuGJJDOyWP/+nyw0eS
A2jPETTs/g9lX9IdNw40+V/mPHyPBEiCPMyFtW9abcnWhc92u7mB+85fP4GkLJar3f3NXPCAzARQ
kkoklowIb3FAxSBbpxLL3+m5AFX4Meiy+ERF1fl41rZ9fKJaOtR8b0OUi5x++yuMmq1fNjnS4GG8
6Ua2P3VZ4mLNrN87D2Cy3ltFNE9yM97SjEcktmpQGNMb3T12feUeqTaqJtUqPBVBLKbac/XGT31E
6V731nGM5MVGydc3DgpmHCt1b5mQYm6a81T/Hn7lFwOYOPQiyDbI7weZN66BvVwJuHWEKwD9JdbM
mtKOI2uIRIG5Nvv/2M7USE3JQQRN3RPCNASGEoOjDjSeC6mOY2/vpSZwgi304dDW4D2yawukMhB9
Cy6N02On9uGZA8nDcui/QYB5mvuQjQrIJcIhMz/ZRdEYe3EDYHWAt6oH5GXk7AwtP5QNsICN23GA
WU3/H25Ryqcm9JHHlIzAZlZ1t43U1nxZ0yCbIFqN0D6a9+yLI9P7YAWYrT47ZFMjLTsyHR9P2pJv
8yCvTzY0h9bQsvpSKoponHchX0WmeKGXSqRdNckhkMQC+L3tbK1Eg0058AZ488upOlGL7PVw9psy
eqRGnIzmmZX+/VBpQGZNWQwt5GICH6TqTSEQe2/WzHfjedioK3JkdI8ZRA/0ex/UGyCXB3oBf4Ru
0ye2sykVq5gZpOD24O6zloN3jEwf8bkKsGrtOh6H2KBnHCGaogb7iBeRX91Ri+IZxx9b9vMUuRgY
TTEmBWgghNvfx9ZY46QViut8bJy1OSQcWVb9ZJyoAE0AO+Egtl81WmqvFsdVYF1xaF+T68q6dNKB
Cz/xzgV6KRrBIVgVIIol4fVG6bh34Oj1TOkWAAZZoLsHGmsWeKcmbnnts188U4Pilyiq+SEUYPE9
AQst939M1aRt6fqQbhepqOlOcbmGTNWFpPAHyGlr5n65hZzjln552O50MQoQ3jQAIJQa7uhsJB8h
GWZIutNVdeBDuQ4TV/OwPOtOejRK60y99GIaVjj4T3DiCiIYLKeU3AKkpvwTDgBAC0hVI3wQCdiZ
yWlKiBKtlziqAbuEBIuPvuhQ1Pi1NVmSbnHCOuS7EuTul0Qv7tKsqkEWloLTCWdKwGeOzabnHFzE
zG72Wt5e16Imamdb8FG7iRt/79sbLbYUWfetnPRiraXcxwpcx8mj20J1QO/d39qVrQ6OZIakPYqP
Or4C4s5V7IOFwBFrhVtEamnlgFuuOEw3c1NYOB2cwPsJmg9kjUQBsj1z2R4CRYuYgZr02NpB41GT
eoBEFMpP2C34isww0rDupOEootfbeTipiBPzaYB2hsBvp6xj7YCkoi8VUN0CipixC0rQyl2lstQ3
oyKi0VVBjqHUt8Ct2KDJst5NH/0pYLEvY5CjmbDyeJe5cYeyOy5wWpkFE5Qt8vQl7K1qR+DXG2ws
NcmxdCOb6jXqQb27sV/BcSlOCP3SIclqT4O4onxh1VjtyDfHUnUZhQVYGqX1gEP/K8CclEzl9gQH
gsBRcQWqo7Zzi5abkXOLj2pqoCwrg8OMqJtjhMLnQbAOZ95KcfK/QfiCA2J/xRnvGA4DE4yB+1Kh
M8tlNxD8UpZGjyzB8KkglUDkC46bwDX+LqrBfFMVHH2abzE3/8aJrvUp0YdxbY1WdsDegT+Fg5nO
Au5NVd0HQzi8TI1dbrW+2pVlUawW+sqZZAUXgu90lnZU2esmlKCh/p225YbsconzoSS0MfDUXnWu
ADN74zrbsnGyO5PE+qgqzKjzTKN79yBtArg8FSMU5DyqQL4UmQMyDKCiRRpXCR6zZ3uwfoRKa2vW
1CpfK5e5T9RgKeAcLCjFkZpA0LRbpNfJTW6ADyTv8mAvFZisLES9bUZg55AZgPOLQAcnRVH1G8bM
BtdlTnX577+cbf3jLwfxCWCKoUzluLhcUbwiP76BIDOo/8//Mv53GYk8xiU3GLZz5px7DRczUAIs
oADNxWuRagAFAcjDkxo0qA6DXIKe26BSFQ7SgWvxFCI7HxnDfuGckMn61FKOApsC59RZ9WOYsODB
DZF6TjVWTUBkEJQKZN0PjirIYSHvyQSZjNvhTNbzJebpRZWtyGk3Y4LfRBm9WmA5wX2caoLrVTuW
EMf21SCirXF0BG0jj9RhwRfS7ETXaZ5D6rAgbRH3cXeYpWPVlXqgLtD13OqAeo2a/RxG3eoefxBw
RoB/P4xq+15oc7elL1PdrKxs9qIrlPZsA735//6ruLr7jz+La5uODllPR7hg6r35h3JwfKVBODR4
zpq420dqhy/aCkUNPd3VXFXtxWPFap+X5AdyLnZqmm4+5N7SDRpyaIOsF+VcX3zzFLkBeoOY60hQ
+5j8uhfFW+oj/HkU7rgy2lJAgbzzXaRV808AWIJ5cKCpkE7Mv69x//mYRN23RCbl17bv0w2rkE1N
zRA3yT6o5HseZEe918Y1maHbkgABG2r3QWXKpXdcsnQD1pviUAnk6vgutve40Te8KQzcHfE7zzTQ
TZAdtNHB0lrlYS8OEN7jpDAzzos95yZSxRu3XpONCq2awDbY4pLeSJEBTrZ5HhfJ+UucxFX+IZ2w
kFiYrcmb6fXBsVz9vNhLNU+RQt1kobbumF/SPOC5wTz0OQdch3tjl73P05TP0L4q7wIDJ5GKX+Vb
xMSzQoF8cpKkPqQ4q9jqhpO+1fEP8jcWEGiGPz62Fr5XinwmUEVdpWzFHN3akS0JmLxXEaTOQaZS
ReAr+x6h6QGYRpt2P0zJ5CWW04FGQgnI8PYnphgfZvkYnNNdAne8M3slSOPIUdvhiUEC1tqsS2Om
AahFMy3fzpoySlim0djf8ajxI4nEkP3XsLOF4/kfR8MdydOQCXmE70PPEyM99XEZehnn96HJjr15
bEgQA0cdxDxsKjUTKb3Qe4DoaBMdmigyzrNpdreNqZ+pwDoxPPflgRqFBXIX7AXZRjiRPPdARoUR
uPSwlMaamEyqZn3Ubmw+jg9Obg3+k19RSwDZzLaD5ClVqRirojmmTb3SeuZCKr7X3ypQmET+WL0V
bTetcFHBH2QZpftaA7+oA5j8fQDu0jXgD/ILbls+GWMBoG0WNVuobMhdDyAEWBd0+/NU5/YWWCV9
kzqh+DxqrN0COufP3toCJ2qjjcVW8xGMiz5rUxWmvqW+voZr+9Hqh7UFthkmg/TCCyYvTWyawKCq
KhmnxnRWNTaPax6WUD//CCyrBIHUbh1/B6Ga5Kgr7xIy11S3XhTNnqfW8+Kk4Zqp5++DIBUfDOXV
qv0xQpln0+Bw5F6Pax96L5nxmk+Zhmvajt9TkYysvcdF+hxAsS0S4g+TML/xmrm2R2GTNOUGbDHZ
+srYtLgS1cI62VMMRkfWCwdoIkmh5psFw1GKLPvMO+1IaJh0DJw1UjcHEOHo2ecUxygcW7oT4Ev5
2q3raT3y1D3loW8/1Egl8ep+iL4Hw/RFnwrkALS6fgDoLt5OXZu+uR2y71UA9ZzwU889tRHvLOSR
Rsi9Hb5ABdWZe4bYD24jhueD6kkB1LNo43ZrggoSQsR426a1BsBRURzaMQ0fqOAFspAFuNGqWtbZ
hgPKAZpUEOQvIVTD3kQdMBp3eLBipLoOs90I+TqIXk3gcJ1jcv17NUl26BSnGplkKftTY/sXMs2f
QsaWtQJ7iEBC5q84PxAJlg1mFbC9nYNJtZpsTVvZjaOfKkMaoLrDMZQHnjigsQplICv57SLeJKxv
D4tpjr5tz73JSkPITD61iiGbTBME6zbIZcECSYAphKuitAtnNUKxZ7XYkPJen6j4k01XtCJIoTlV
gfB3wA2NxTwe9VgGnQSOUBfbf49H3iWY5r1pJvH0JcFb6VwUMZ5+ky0NUBQ5+hkr2fiYpu6GWmTn
/ajPTrLpKoxqrREnR1BwbXxr8KJw60joRxTYy5yGJAnnGtls5aAac/0o927cf+pyYxNA1OVeYTnl
KhoNY0VuGpHGmoQeY9cPxThccjYnKlwlYwfaYEOB8GGktqaMS3OJxvl6ggSYOFlTHJBj/FiASvMN
u58fPAz755r7+E8AXBS82WX6Bdp6yMA0caTlmpCSkxJJadFoP9lIA9/FUyIh7ebzB9NB4nac992P
QXswjNb+i0IbJAtchQpRmHNoIsPbUJaAASiGxFjKuPRwNhDhqQ7pYD4iBYlqBQjuN9qQa6sbxwg8
5sEuxSeKBcEmVIgphLmvgDj7l9k0Rv2dHbbTcQDL8tUMFLrMkLa4VVtsVKMZ5Oh+WuzL58IsDEyk
F/IJS2aQH/39Z0jrMFj5GfTdtmUB9Q8QSl0U3vZI5EbEjDQqeiSq+VLMzsW0hEGTdXZS6GKn2N+H
JWchQYtCtQ/nzL20dP0YcjEtXVWvafSDY6cjgxb3iOkZLz0g9TWk3OSKXLg3xT2wbcmnWkQlUG1g
SyA7eI3ui6EZLrijc1dE3hnEKsGDqrdtYum84vmktuMLfWOCmRZAxF/8ogudJ9lm3k/HbpODacWb
IOmY/pn6VUDVe9DLiKODycPvyG4ZkmjVRDidoOXMgES0c2BoK4ns6eO8/qGl0OIVdaS3nuO6c8y8
hKo/Vkc0QuI02o53hQNtsLDeDnHBXzNQDHjInCsv0cT464SjV1x/v0ZOjb8F0hbBKYUoB5Liuz91
Ii+uYP7UyVedmJppMrFub52+R2r2L9b3GpmVR9vPNwPpV5DDNxQJPHksAG9idZKQuGUb7ARO/EED
BbLw2sZCK4rbI9WoqBMN/4ZLm2qxCqwgVAdcUjztcjcWO+o3266qFH4zZMqG5ng77tyey3mUpWtd
O0x6tz0WfxI6OOcPM3edJrV/V3H2oBUM/Ka1b3GPbKA1BQSn4OkcQrbZAaKK05APx8U01EcthRoG
8gsafzUJ1p3ygvk4swXLHdDgcbG2g6A/lWQk/6CCZOHX/opcRphZazaG3R1P+10W5mHgMaPAJkvz
AR0rphX+U0D1ZgJFznwmImTHPzhhDoi2BfmmhEMkowhs/+BHfnqcLOu6+JOtBhQXSAzjPY6aSzdy
3NhcrH6Qg4EjohsHdbuZYwmZ58jZ2dcsbQsy8+oYs7g6chxBQnJXtedqHYrymGMBIT0KWEKpudiE
1iT6itx6qMfv1XkQirod5CqKde6uzzULuQoieABvY37AOVngtbR2UjZyJDzGm6CECGhFazvlcLQC
OOXI8GxaszXKkXILTGsNqNtoAIDRcVLTT9MxCM3oHEgNGRu4Vr7HudU9dvbGV6tiIxICtfSxaYZu
V6VyOOpjIi9gJ502Bpj1PsXCxrMjy6wfUCHASw2APlPvn1kX/F0jeXcPSB7SSVuBGyiAoH5MsosP
c5M8OGv+FmdjeW2LQblbWdlwiN1+wsWVwjO4Tv3qVFC4p15kirCzu29k/XmyKu29P9ncrn2uozE9
UiwVUIapoQrEH6tUNLM9L7Pjf5/4MEud6FwfoSqEg+EiU9N0QarokHb81UGcDKNsqPALfbTLly6O
kzvdzMpjFAL5HRV19ZRU0JkQIL3+jttagCqhtScD/6Uui/bVGRJIDusJVr+Z3nkJyPrPZqRPnedn
gC4nlnwjGxVXMXO11L+21vTsYxMP1GjofsN9FeSyNeMFW/5wn9t2vcNa1nltuxTbDBwy6LidW2EL
458zsxH3DqgwvCzlSmMz3yUJpNpXsSXGoxNM45Hn5XiEDC3r9rZqk5EKpHk7YGNt7jvBs/cuSDcu
U7wZENimfmVtaCBR41515fZQoY96E7oKbVufsqq5K7mt3Rs408ZWouHRGiCTDlr2lp9uqtRYTb5v
XyAPqCFrU+Ib7/b5Hi/Y2ptDIL4N4r0AhxI0DsUYpQ+ifLCEt2nDkeegZNp0v+s2RTxGK8PhxoUK
cswxOVKvPbP06+3iXmKoVpUBPrmTn27s1HSHJj1WvX2gMclEhSTFOiDG9U1RDhoOYDH5TQzZcoac
fBzjAM6oQqquNw5Nn/zlCMXQ3zcWNt4VFN2mZthKPHI/hYGfezHEOH8iwUhEafsXgEccopDQn86B
9tbkatLxKnSxuR88QA1w/5f3zkYIn3fgudFqMOgUzUUl8m9wj5Sv3GJqLkHC9XTn4jexB9Ljs99D
YfOoQTjxHBrHuTUl+V9RFH4t3SjBqRCDoowbj/d1AZiM3w3RY6SDWcrlmo5rgTpZ+61VfAJnX7eS
YCl5Me0W5FOVO100q7O3o+Y3uzZjHHyrxrgfjKg4gVDWPkC2yz1AITk9xXZs7Ntc/gxYB6X6yc+P
S6FnGZCK4KLUN4sRX/843y9tquEwZJhWVKVON+7FZgJuKud5MtOPpbe4bge6Cr2qXvWaq7fdlgGv
PvlcXVxXn3f5qFezXFVj+nmp69WEVwFXVRprmSWppuj9V7UYr6a+6nn1Y/3xAy0jAzjlHP778Wqy
f/Cj43LDYMJyTejQuTbTf7/niO20t6CLUT2JzlSJnFpyN+CQ4a4WGvR/QCS47lTTGoqGra0yk1sx
QGETj+tJ9yiS/KUVF3utM77TCGaZt2ztpoZ5nGykywKXCSFSNXafmUg/Sl1Q4Gz63vppAhB0pzPz
QdRVeGSqpUWJiUsn1Jo8HXbSGUtkLfv4VyMPxRTMfmC4JznODrL5XTPs7AnLo1y0SL3/GLrNX8CP
4MbpxaimdW8bydfRLexNXlXTsQKD0mOegBFm0nnwI4jio4giBpIBKAcHpm8c8Goqn4JA5HNEPgYP
WLrlL5XNM1DHyBhnXaxBNoZ5GAWO44gGaymILksrkvGisQhAicE+kZPsIP4EOy0EQ7qLuzHNCuSv
ZKeILnaRDyG29oTHihHxwV3jKg1Ev2PdbnGtD5o0yHFyT8SutuvcIFV3/QBZqgXtUrjRW91J+0KW
6iOARsrSqd0uoVQrJ2iC0mjzlGS09a/LIFDn+awb/ienLMw7iSffnQjvy35wLrayLGZwwyMHPAe1
1pVNxVPcWM+daAQqgJYz70YQ3a5j1YlsJk++NGMmD+QkEzpCb925UAO60M4xifITtWjGoAIhGIW3
3NeYR56K385Gn4lmU8uReTYKJcevjxiGfg+0apokyJgMcMU0yWSm7Uwy53vadjnON0DK6QZt8QgJ
VmpQAbJDsDUNoDhcbEUDzgjDmHAQ/i/jRACf3VcRzjgVs40AYAUSk3eWYbd3OLju7spKbw6sEc8t
NNkNj7xUGFWRbRITKCWKw/7ml9vQXSwnQyuELPmvscKmxgWQ48iNhQvVEzRhFddg48bV2ghA3EnN
mS8wVdSB1DYKMG3UlgSlp4qeOQRz5Z6rZKXCxtv0KvJqIEPvwFVk1rslmCagsbsWCC0kyEoQjfI3
2iTjxApEY9V8qUCWm5027bnJVmE5/BFK5mXDnYN3Pl+nrsflz3CKDeznh7zRz0KChUsW7ylglAw2
jcI60/vbZ4PluUUF2XKeJgDDwQHimE1XFuDoHOsSQP5JP1G+fInn/DG3xRdqzXn13GVfc6Sf4pTH
LCug6JGi/UmuqM6UIcrDV0OOzsWw/f6TX4Mwz6rluM/KZF/gQO/eLJGCrsfpAwPpLKi5IHAE8a7E
3Fop1BzrGJKRuPrlrHceyTLqA9uBcWlaUbNUAdI0vrJORmcyMSOrzywNX0U48XRVmK256tjU7sgL
bJex4VC5X6WOFu44WNXmbHVXZZ0vqedzHnuj49GpZdb+NjOd8tGXEZZ+5KBiHsHU5aMRBdY+c6Nv
3EF6TaJEWUUPWWGjABsrNSNlq6xx1adJ8TCkAzRnOys/gOKJe+QkW1pCx66J8+EAYkENS/Yh9GQr
yyMVfdS+16x6yCXOIn+1l5j4I3rp0mLthNMM5blxLzHLCI7lFMdpiNlmFGZ2cHIfEKRRb1YBJQSE
JaDHV+26qtNdK/sGBBUqYWBp5/1YPZqKpWAZA4wz1WPNywRrQ6i1aRKCGa09fQZRM85iO2cC6Z+Z
vUVT+gQNl+Y5lUZ1NlPFv6fs+Fh/a9AdfAwyN76rsIb1yN7YuFKS2MncQ2QCO4KyRX43QOlvI/4O
QEe5/UWXtvZYsuCbGfbZ+b/XIAbuVW/3eLjPt23c6Tu6zYV5q1Rh2IpTwpbt01DVuC4TQjsWqhiY
6Wfe3G4BiQQoYpu6o3YkkwlIdObdtuc+s2+uj1YCAu+PblSTnYO+s5+mag1zWMa/6TKPRpNS79s2
eajPP2en0fuy/QaxgmarQXtiG/hV4GlOa4C5F1yv79U0K4ILWalo3Rxy66b5ElUMNzWmkj41wOgZ
XKja2Dl6hmns7qY0vqMusmiD6nHuXeC6ebS77Zxo1ZUHJ+XDqUlTZK38alFeFg5K36w2SrHZTI0N
SAryPQ+q8cvQVseiyvVn0Gfl912IfwKyU1j1ETZq9ZEBt/KM5dB1GGfJytR1HAHTUzQxgUtxy+Js
qodtrJJuQ1VoPYjplR1Si/WeIfMdBBb45ucJxJi5IwKvodQZaoNLPPDmf5SlTeH0n2Gw4r0PNclB
NqRWBR79Ly1j01jUJEeZQhpu7H8yNnZbC4d2z1HV5o8Jjgo6boOLJOwbfW2BmXBLKlmJ8hppj9TL
CN5YealvIHCrlpTNyWJl8Mx5Eu3HAeqb1PQZC5CFUJ/yxsZLXUUMY9juRc+KFTnJJrroLrW4diET
sC7WHm8vqJXQkL25GoBFMVIjWxUiG16RcsU2QQvAbFAYwys0dXFFIeP2zrRxPoIvzyafggNHftEX
AB3llsVDdnSrqHoEpdyEvyq+Ev9vETKww/1Ya/o5Q3JFUo/plxicjBtWdIA6xU59BoCq2gB23L1G
uf5oKlJlR+ZzaGTU4SYb5HUontlzaKFIlVVoCzLhkbevyHM2trZd9eEqykZzddsOhxyQ4LA4alic
rcBezh7ZGNi7gIkJhBVOAnh6mq5BmZ98xQXEpbCF+bMDhXDJ2vKNjaa5Kqw8eog17u7b2mr3RqT4
uwKnW9UA/3+TjrOtqibd2zgiWQcVsB4hs0Ko1GRGcbBluiebpTBVVOOqRk2dEFhkpMLugu8ckgFb
CiHTgKQCUOeDgRd6WwBcgYfv0KrnO/HUDL7+y0Zf/6VNbgokG3g6E8hKOs4lEi0OFTedpYMEr/fV
V6CR99AY5M+grz8w9T8dxKLc51oxISXBHb4geQBonz66CjNVmB/9FgZFC6QhjtEmwItzP+ogmYm4
EJ+FmVt7m+Hoc9Jz53ME6l78SoZhDQYP53OjSWOHtaG/LkfD+aw3ULdpi7zeUF89SfStVXf2hvpm
QQW4BQSGtuRNcyxD6jKFKprqa9lY2rpIyN2RF0g9ez32YEWmZuWCsNLWkXcm3a7Y8MLSVk3c4HrV
jFSygrppZYb+q1pMqQLzqgvXXDMgyOxrewqnwLnPbXdqxwpBFwM9gytOsLPHKi1afhQR59kW9yqh
N6qkaXLwGuChqzYZgb+pPRK7IsojnvXbjlnGPbUg+dbuSkhVrJJhAN2k8jYf3kF5Ic7oXklk5VG3
LQdoOS39uYrAeTOeSx+jS+4Ez3XSX/f/fX4S3IrMyNoWwAg6ub5DfmL7GnYZknXAK4I7yql5LeXF
Cvz6JS2n8T4dtG9kbUxQ+rDYNtfUBEo3BmFbbB/mPtH0NHSt/zBltf3JBPs0jZy4YhU2QZ0nh9SC
iINS8MmK6r3I6xi3bQIaTYsD+0DQdFFb6xqQfFH4wPL3yFSEoPv6GIeaFLLYgtKCBJrEkmiszK+E
BEsZNAri1M921HSc9ilvFfmh1VsPKopQZS64h6+iQrueo8bQsR4gjzOPRVFOjIOByHXHLx9RH2MN
CqFGM1IUNf8ZRZ0zJ7wfxn5nq7T95YtGX68/2boUWbe8SqDg9PGtpC/p/H0lY01f3cXvuKLFUSLe
LTTsHBlJLoFtSGyvBxDhGZniT8hf55c81KdnsARg+xem9pqczSSshy6b1mELzCvwoa0Ojli8h8nb
h8jow3YrWPWhSvrgSYncMQlFQDWUBWr59QTMwI6Cy8Syzqndf52HUtPWRWJeLDv792lnp4pocVlz
NbXIHGjyjZo2/xA0g5q+y0ElbxVJe6Suf/oMXTF9pXho0U/Lj+/0RXSXB+zQKhzGUIv2RLVaNf/b
1ocgMsECEzBm1e3/q++f5ihq/B8USZptbia3CS5CXUpnQIKl1gCHKmIsm0QTPeCcLHzCIcBzajr2
l0nPdFzHTcVuyB3Q8pRZgq2ty7eJwCNUx+b0iQrkHUOZ24zifRPFSAKpy/DIQfB/KcwpfKpCiBCa
kKGtVItMOAXCnjDxTfCMYxAZdRpgfUW0doN9Fttg6bS6cmf2sfhRdM3PHFcdX8a0znEt5ozPmovP
kcmsvOeNNexCgGtOvQE45zABSdIgP+bOsfHiaGWTPtUW9sxtWomXeNChymEE8fdpcM8VtDQC73+a
L/fz6TlKo2TTRGW1jqwWDMyKjMKvJzz2qArFjB/g4ZRb1xbFiQqyU41n4a+4xU018RE9j1XzaNgU
4B7BDZi5MvJQPtgMatsB1Cf2yOkrHtqMs1Vb5vUbFB4PeNu5P/NyOpeVOXy1BS6WwiGAPh+OZw76
1EPPVg+DXdVnW1zYQ7hYFYYCjXSWxjZJ2wism35zTEn0BgJAgTusX/aq9/3z72P46hAydJti3Wfh
cJFgCriMquZIiMYVrfkXbsghTE82CgldY9rpUvwlez+GxNpHt7rAmYhVK8AFuqoI8rVdibBldBe5
lDQwzbXYo2EEoHYZXX0SCsmEAZjRx+ehHhnNvYzw0S3xK/BmYds7IocZE6mP4Y59YR0/BpjHS3Qn
W1VYUqwCB0pdum2+Fg0IRPXY8h9E1xf3AXAR1CI7vrX+A7P6rWtA/Ad8b0LzsGOJkMvH2IHiqLDx
XFtxHVIoTZ0hRmZpucWGQayWmKgfp8MwaTF4szAbORhEqi+u727nFo3PROYZ8dDc0+T0MUoZvlrx
FJzmMKce96YOoZikh6yg1wlf3mXmE4TRJb4jwXWhDdmhddrpdGN3EkDOiphjfaU6ZFargyFBFHKd
dy74QD5GoUGRzWVvqyCyvcUBor5+16S+eZkMZEdPmRnfSd3sL2GeaKu4Sfh33fzLNSv/rbKNfCMq
Pz2BMIRBzjxm3tgb7DtSdc9x3VkvcuDpzgc3Gm6rsvyTzruvoRoh1yowNw8Smi1D3B+ArQdBftPJ
L2DI3xVj+Tc2JU8cDEkPUdmaD3FnD6upZtM2UE2yDYMx7uSEg5BusMwHCtaMsruUcbKjFreQsGv0
HLSzsvOPgD69F6PLrUwBqPwjecwPNzVZNQa7aDQfbroh0fdfRpkiIOuBSMQsV9V5sAx33jjZ+q0r
eQbqRNV0CB5j3D1vKU7n+U9nksMm8MfuCHhSdxSqgNIltgZUhYwGquSPqUpR1CY/1Zbuc8ziXqKv
PPOYVzMtM1PP24mW4ahm8+kn9G9tXzzKyLQ3C/h3xgv3jTQ9C7e6sydTSOIr0HBiusFliZmRxGQM
jQLY4X/3LxNRjcbgH/MsXmMCW6sJIYVV2QBsUYz49kHbOTzI3Ih3PNbTF+GCxiqI0x//GTFqk5wj
xqL6bOIVtC8TF6QBY929GcJ9Yk7XPcdB459c8GCvkRLSvfGpfqlN3XkKSmy1hVVZK7IXiXwb67h8
glqkc65tbVjROJNd/5Vbgj8mPijvM4j+znYjt8CYnWbycTSmr4A2pR6YPKsjFeKj9iebyMwW3x8V
kyTFj//hJNCw/3EQaNoOMwHNBQs0PtmNWnMM1JHrj637iNVAc3arOr5Aayi+UA0EVu+1FLmhEsq0
e7L/axjLf8ixAp2dGkLqvO49J2UxeKExUC6r+tiUuG9QrcV+M5oBkPUur42/5zCIcvYehSzdDDvW
11kG3s0bx9KkmqG+vWk46ZurzwJxq2yFZLhi7Qys2HFA69ez1ADEvzfxoF7orBmeJPQ7S8M6UWEE
Wn9ItWJjKBV7MklSuqdqklopiEg+XHkUNKfIWHOOdCKvLoLxJJusxzdFVakI8zbcZYb2aeqKdxPZ
S9/chZYRHSusS0AAxK3y0mi6hgzhfG6RadCAxloXWNUBC1z9xFu+3Uno7V3IW7c6CCmpzSE0BDFl
CInNAw55Uu3iGAQc/lj8GJu0uO9kmr/uuQiK1wSvu/vYZz/6fspfzSYLDjYo3CF6BWfJGcCiXRYe
qFnx/wG7aYhbCCDDqQCzdd1AgdSj26txd9DTNkIC6KMEI6/X1m1jI6Mwi4+Wbn4ukli/n23IWgp3
Q5mD7C8Cg/emCRN9LWLbWGdG1B+cBBhYoAlMOa4s8O0+QGXVvo/w6M18A+caHfJHNG3A1Y9yUpFr
PHrgfg/Cxg647Q8795GEI2M8ecg2hRD49nDnU3vpGJX7JbAqUn72Od/5qZrDBpLSyxMGphAs5ZHF
kb0EQYRa7uQvwKnHqxRE0S9h6OJaTAz1C1Zef7m8WhND8nwi1aXF2kJKENQM3WqmTh6UDWp82kaj
2wtcChZrk1UQ76FTq74K3/vQOMS5vNhuxgFmTdtQHLJTrFVnp+XGztLhUuZIAm6FX65x6dtfroq8
H+YmheBwrlybqgeFUN+px9W+1zTG+wiuSOz+ahzqCIqn3zp2OpanlRrcr7VgpblGWke7EpsM8EaA
AAKnPL7X8xxUVEi1vNewV0AxuHsTN4Jkp4LsYZHjv63SD5Jpjuk5fhadDcP9GRomcCVaEe/NhOlg
Naz0uxy74jsnj/jJj6ftjZ2avokfEXzd3Zo6UNGorlQLmAFkue6f9B4YPqikREA2hj54ZsNRg+Rj
7mxD5Ex6mcjQVEUKhaNJSSlol9lK1SsXTvPAix4hCYGMfcxGL++BlPu/lH3ZdqQ40+0TsRYz0i1J
jk7b6ak83LBcri4mCSFGoaf/N8rqSre7v+5zblgoFBLpNAlSxI69LUCZ7zsJ/QsQ6akDIKvO/UhG
djPOYF/tKs1XbQ8K+46iIP7cDplc9X42nszYSSF4KEFpH0tZIUnJ3PY/oIPR314mrgseVtsDeJCE
Lgm+vEwQDwCPR82DUzDPCjy5I0Rxjkbxk6Z9l7hA3CJiDtYL0boBxFbrEstJMF4Y2+hnmxowUyD+
vRmDSzXuHaSn9kYy0khX9p7ngQpOfRhpSWM3ZyiIBomgneZQidOhh4ggxELAag16FQecjRtZTt8/
MaaciVQMBQtZitHNmTmcyVUu7YtPjb0viGIBrCus8qQXNbjCsm7cQlYnZ2llaJk+N+i9JyvMb93C
Ls99S6vz/WBLolKvrCqkeEZZE6SrW0AzeFuu29BXj3UduTGegP27CORRD4iYgn8Y8jzF+BM8Fs9e
DeGT1EbuEkuh4d5y0mqjVWMdnaItd/++MvC/1v26rhsSEoYUpb9QnIq+/C/BY4K6rz4d7+pwQDon
zhVULdXorFNSDpBaYNGeZ7SFdGTd3rLG04kTcPaNBhaLKe2aHw4ZViNUW7LYA2muUMX8ngsRxm6r
wofMQbzZme3vUQQVIpuUgN1T6oEwtBzw2Jmn8IifTyeTqs5xV2Ti4IeiAaA04uHx7AQq/RE0jYg/
WhN9F4W/ZhUTr9ng4XVf9umBulZ3Qi4VMD0LMfKmUmNyxtq3S9U+4jDqKPPNJ/i9F33792/Rc//+
SvMj37MRnQ8iG/VyX8qnaaYy3bZ+cdeVYKjqJIhdh0jdp4IDeB1k/S2dBnXVMf0xh/1HEPreTzA7
C9AT8PKjJ1n53KTYeqd+V91O0qa7kNvpTpGuvLVJo5IQirDPE4bi66ZxBGacXWqTDytwh1cnp6Ak
6HO6l23kvox0M4RieGWTyPd0lMPaeFVMPfWTy7DgcSHC6kIHiatQ3WR+jli+sDXqHoomqWlTP3JI
eN40zXDXTZQ/eqXij5LY615Z2Z1phcxmCPR6w35YPCgeydsIkZ3EDLC0gNCL6O7MZGZAFCwQbHA0
QT8Fz+0Fq2QHor3hKJ5C9b53xhIZbJGTN3UyCWJ/Qg6ZDgtMVcsAUmznGY+7MAiqO6wMqruK2YnC
2x96akRlK1lVp5IBJW462TBUdzyD/oXtIkaDbRpcLFqmsYuiuW25dBufMBpRUpjSauN1es4QrdBI
qqRk0SeAj7mcS0BIQ6g3gIJgmYdgzbVLcwFersXHXHC22/QAnpOX86fJdd9cd7xFseGgTr9Iy6uK
7PxGIt3RCqxEBhd84k6Q3jRLy5guh3+yncf+HoZysPQqJCy98grb3ojQiuKSufSpEOPKbxqwtSni
7W3wLCU99JZfihmgHoFq+Wvj1uRgBFrsObe9PaQqcEtwdbhAgAxA6Iz18SNgrl1reje9oNHtw02U
FhUq3JtnUbg/Iqz67uoBGumOL4aVqTpd7B4QeP9k5332j/Y0gnqDA7X6lSEzNdymtldAJyOrbs88
qmBbQo3b2CzVD1iRxXPV0p3OiUD1w9I2tKkWB9bGhwLS2RbluUDYvC0SlLf+gPiU9VJP3hG6iuIP
y9I3IHieXnjJQNMb9ADDdSTHIj/oN3Uh7cdMuVUM6mJsGF33bSim6ImyQcRtOtKPiRSJ6vJFSajL
oQ1W0PeMAuas+Vw9MgQj120q3Ove7kC2OqZqRykpbktg/RMyhWLPo/aF1wAyQoA7vCoXBkNzZmwk
EyjcnWwPOOo/O0LuNohILUPOp8bTtD/NM0P1PpzDBk/Z346tBCATWJZVaTY1+bIFaru0bqHjiFNz
6GsIAFYiRLWp3dZ50tn+M3hi+02hdXBQAwkOhWThwTQrAYG2+NIuLQftcXE6e/4ek5seY7x0m2Yf
9AjDda+dU9Ods2xGUh18VC2vb81e5EfBUv5cIGR2SylIQhYPd/IgxF50KjGbGa8icwJouXXe6RCM
BxMQ/zV+Dv0aQT3V3KaiQoz82g+hqTQeQreAKkqG2nZz8O3AAY5aZr/a1VIlVTcCRtPffPG8jPzS
fekwU5jmZVot0nn1728i6v/tTeQRoImW1ZnhyKFfXugUZOHIfpfjXV5kEkUAMgSzDJTuv4PkJJGL
cIzy6seeR/RZy2pOSh1YEEZ0t3iBZSjVx8En8k2A42gfMfeXydiDDpVUnTvVyZcONjTZAUGj+y92
AtGdW8gqJYpCIsPM0Rf22svdHQAw2OYJ1AelIHN5gf73sJmAgdqaZhWpZ+p09OR75XBfR/ZNTlv5
MuZADWjG9do0Zd72MQEg/MYdsvEJj04owMOtg7LQYR4qsCPOgXyRCnX4VdOEV6Y3KFcNlrbP/ZAP
oJHNt2OJG7hOCqLuyqIst8qdIc4CCgP7quTjTQnmvROHAPn5MEDQLA6dYdrJUDAac2eie9Dnfjcu
Z1se+W+kbQoQxiwuFSQqdyhg6mO2zHWZkAXDdSRFtXOI/ViMIWBauXVfhH573VcNA/qFRa9Wgcht
E4HTArHu+a4qg3fPzclrhmKtJEKF2GHSeBwRMJlIraNXkGYFG5L2G8BPplXogkBozMAn1C8Hc5Yx
VLyEjh63XzqMs+kdkQnamhFfJkDVEI95WSAMTXxnX7j6pl+qL/EdO8dhoa0wzfPZ2IRAp9tifbGZ
jm7xM2fmoJhSOxeKLd26Arnw/VRqeY/VntinFJK+ZJhBLqqGaVy1Nne353bAxxWpoYJnvAF6HXeC
n8AACE0z4HJBvRt5wJT0eX3lZG2wOzfH3hfHFpED8PguTqZtzmjKUOtDJFS4IrnQ/C7dZ8/cGfRO
NrmOqedY6zRn04sKoq0B+FTacbERHPM7KcvxoEu7jUcKUhQsLvAfLK3oBpT3DiI2CBNAEqf4ThTb
5gxQeOQ9220HMM2Oqpp9E60+Ggc9ZhzF5tCHvYws7Kx8QE0b9p8ZNkGjl/90uu6lHln6krKxBbdi
4N23EegHAVoYr72etHubZGyPuKJ/7XPtrXtwcDyMEZgLg0nK1wLxCDli0+HRx0m781YAabQHSDEJ
Bl2/tBkAL7pp5y2qJbuXCqnLgNjD+4jynsQWDr+y89YBDArx1pYP70poL7YBGEXMIxtXeP9inbag
tvqyyd2E+Kq8oS3odoGnPhQjo/UVSs36FuEA01d0MnOT3leniADKHOSgmoBkmUWRxSg48ljWrYaw
8vsIAcLV5LnDTeeCZL3jQNuiKMx9j6z5VKeu9chQILoftag3gUXtt6g8WkHnvpcEEJC0X9WACYKF
CL+rM21/NJbZunVZF+cgChlOpoeNEBl+C9O2vKryDv5jXYc7Tzsoy8LrdzVh5zFB8GuLvateArdR
d5ihTt79sHMwZ1pgo10NTtWDfWNg4YPpx0YMrkPIT53mWcyRGQ1VgcRxGQSPdq1/NIwwKIix8BHA
P7VqMlLtz53I9K6BMqFriMqEj45H+L7u2mlFF+egsMS1Vg7edGhFflvdh6ATMCONCfiQf78SoXja
m7ns/3UlM1sBZtP/daWzAwNk6PffBGGnHwHqUpgX2hu3gVapvxwsQBXPZynoN0GVurTN4dy+OGmU
Qn5yF/NqmLvik8WM+uQFktDVmTGsbIPHEJjKtVjkfLG1QZVBlX3rZZQd/mpnhWc9KazY/snegXv0
4DV5vXba7AO3qBXnoYTyBEkxa2q9iB77PNoV6lgudjBDQnG4K17BxTT/kz2fR3XfAfF19h+wfXGQ
NAW8zs79bMWxJo8LGwDTAaKzIPdxM7ZxfAfxINN2pmE4DlONl5s5zYzSSa8YamdFszE2r67Yr26m
Q0wStAUYqYvP484dxt0cWi9t1xJiRqgih3aKsZ19jBTK+Ypc5+9Q7K62589iPFvEYHExVIts6y69
P0OF8GbqMtQdtQZYZGzmwBYY0qX5ycaKbTZZ3Z5DfAVcj2+dKFvs1Wj3QiCHpLFJRFmM9G/w5BOx
sfs999bEleWO223/QtsIO2pEy/q+G0/IxL8jYt6/CBe4i9Tx040ZJEf9wtQcQgPXbe6dObxthq4A
/r+vN6Jk+socSDnNuwk/CdPKJVK51cCB3lYQXwasuIHBWMFshDaZvF8DjbGWFHxTo1Ul50HGSLwO
vPZmPrzFm20AYOI8xTVhb452mtugmxykD6GNBGoAL1uPYJldMbvmEIxE9+WALRzFXq1rIKfT+dk6
E6OTlH0zgkKhC7L1hNrdlQAfbJIueckKKM6tJPWRAKfiryk0Xg8elFf8telGMRrKm6yv1pE12aNx
MAOIihDu4bpfpz0NtnbUjXd25P+EGoB6YyxrV/Zs9deGY2KoW5FMQMYkYU7a21lFbzIYrG9A8BUH
0kEywzR7VN+vATdALQSEEr8NHmgDUuGjkn9xDjS7HWnN72Zd0CdI4AaLk5mwzoI30zITBnYdrkzT
RX7/PKFpWg3I26BNHZtJjWmZVKBi5k6pkT7V/o258l8/5USxajOTfvmUpgn50fLTp7Q9FJIA9nie
0EdxsGyy579+yiLX6aoq+AiVJGzPy7r/mCqmN2bHbvb4xm7O/sOm5Nehl/F45kInJwiQMaBiBmcE
kO2DI4F0HBQKc+bMv2JS5cAA/dlrsWkR/eOllaz8emxepyj097JLo0RWrXwth+Yn4DB4GxfzfCqb
9A8LpL6vzcBogoWhtzfNHR6Nv4aOaYn96TIU24GfwcDUCfRT0x5Ur80OX4BzuBw0MMiHRo5BuDZG
/CTBj29O894WLQSR/vR3HECE0h5hUXssPBAkdCtqgTcPCrNAmtSxQOj3iizSLlWHn8ERT39wsSvb
yTYZQzmKnGm9VXXU3qKisN6B7BP3RA6h4BhZ+u62kVzuJgZOi3wp3VeaoUeooN8BLV/9MprRxrtE
0RoexmV8djRTqCnSoA7IIZo6IbjVVO4dqxv5PA0TULAQiy5CJ1yXts/20Hj5ZC810FaAb7B9uNg1
9rDY9M5vbLEb/yEs5AFQGBIbttEe+OjCtby94SO9EJDOeNwhC7/QiPx2MXykXgVie4/1WDnEqNoB
03sC4mpnC0R5mJDSIQnWQv2pz73+hDLI7nqhxUtpAUF600F6CC203LF3zOtACVg4rE2iDiKWhWqO
PRccb6jldGx68NGEyNEZmz/X6Jb4WpNPnnk6H1G2rXemW+gQ1QnL4K/eI2HDCoHgOsnqCFcw/Z9O
zSAz3BEgApjd777VB8CbzfPK1/OwM00dzQ0qrwM7Ns1ahMhAkLcwCvr7L/5YTQcP9hj98s+5KlYA
+0tkpzTk2veMzvo2q3wLjMT5rfCovjUmcyA+QLYE9R/xxWZctBsC1AMSrsR0XIbh6ZjGuG3p5mLj
y6Sqdp4GUJIeLjP1Sti3LmgroNCd3VwmaouQHAuExi8mc5ZFHoPStvfjMrWxByHimtpp+5Vp6gJI
Pwh64XE8q2A+z2J6zAW9cYEu9P6wMzYzl/mEzVzsI5CsHi/TE5tbNzl2X7+/FuPJQpATFf786Zsy
U1vQ1NkiE6lBxIGaTbvN6KHkDOAkFBi8h9rZj1MB0UYwRq2GLtM/isYqYs8CO4QTQaI4AgDolBMU
JEydBXI75B6OndvLTe4iWSLIJFdCFvrVHrx72c1ThjxujAqgAlwvIRgmyiZ8QYXiDAIBJ7gbS+Fu
wimC0m4zQh1KNf3WAizlpNqqSGpstZzGV1s+QsPGd6fSic1pp/g2pExcfbJVi88MEmq7qf0r49Yu
TE/GjrB3s7Ghx4BdpV5RAsZhJJDmmDed9eqw4C1VvfOhy+4gollnMQIRiD9JH6LN2c8eNAfgrBnz
Qwoe8I90rN8oNm5vPdj0gILP3ZsWtYf2UuQbWXUDVEUxxL0p0TXGyoTbHfvGqrQ8RBK1xMFyGIQd
/Edu0Pf+RisSgE8kDEHI60cUkr9fMiF575elo+V4qmwEldyl3LwZwFSRCgkOvsGuyHaoi13ee+NV
LwfoWF26U6ZzD2nRzjlip5VAfhCEyF0zJaq0x4d8Ctn97Lxiiz0+DGk9PvSIw6yCthp3puk4Krhy
OwrOmaU3BEf8A+hHQUeZ02szqhIN2ZSd/Q1x8TI2JlFzfu8GL6ZhrjN36vOsOZ4ECXNQPJ0zTx5F
38s+7rAOPBIEFo7mrFx6KK/uy6BKt6Z19jNDTNv4RVPzJvKxxU1hzZuGgbCtwUbz1fV8ADdY94zk
x3DouD0jTE+c18yaPwKnZXeezOXtrLGX8qfBeS3V5K1aKAJcoZyQPVVevTPzmGltwEi36fgU1YfJ
rSy9KTU42ufSr4+WhdB9C1X0DixIzrWxmUON9Shu3KVecXE+jzM9ZnAtPKuLl9F1RQfIZy7TNmUd
7XQEmc+ZKUgcIrQxi36IEQ2wTlY7BFciw3/RdBD+PdNA4LpFl2+8OvD21C+9h38Y2DlecBXMPYKV
jTe90emDFjQOpC5uDLxWLmTtoOGguykCJvQCuTUd4DMFWyEjiFH/xuKajr9OYjpDOqRfJ2m9oLoS
pHrzsK5UqLR5HjRA1nj3Y/+9vMsX+7jYp8VO/mK/+IMx55O/O/n2c6MRk7YiZq3ZSM/zXPzN/CH3
c3xsjjRgEDQ8yfx6y/NgBo1SEDkbUw9+li1fenJ/mvem1rvqRxCADh4if9nRz0nz3Kl83ijmufs6
b/J7nnldXKiAf/z2oBGqDYxHin3nfe2AtN54gF3qiCDIv8whvDLJFDuWKY32ZgEEyC10LJf1EVf1
N4BMo/3kWGO+XppscVNG4fm3yyebEYX+Pews/UywcVineOxDZSEI8io5a6tBKLRJSmBj15nRXmOW
5LfSvzeF4UZqbSgUP6WLW764sV4F1yBjylCkX9IZJDz9fDML2lsPsg6zHUr1KBaDurEO5K8Hn0TX
KE7rthe7X4OfBvRZGUpoUQ53CCUD8WF3yNulitQQc2Z0qTxdyk9DQwJqjKZtzoi4nuYxvIb0T+o5
1U2rA++mxKsJBBw085PIbavEGM0BbETogf5KMLbVTVaCvMPYkWoDl8cygHnjbhwKXP131tBsIZzZ
C5DHQVq4jc/nxswDiyPPOkXrf99yzA3oHNsRNZi5wxag+NwOifbsEJm2QgYgSERbWiMEHt3UioGI
BJUtiOJRwziqWBOLrN1KQJrJtE3XOM/ttTnDs3C4IlStCtNrOsDV/KvXNAFjv2/D9IrkFdBdxfLD
Xw61Ny6FKOlkrwBjThNj9EJR3IwNxaGMJ7zV8PwPWFyUftWuQPkD9kFs9o1+iqP9GsVTot+apg2Q
zZWLn2CcQ3PkPvWu05T1LThOUAN6OSCWKJM6DapVZv3u7lmPOlGpsTg2nqZ9PtP+MkfNH60xa7cU
9HKHGbl2RyAkGEHyI/OO9ty7x3oqgOkyp4g9iERIR69caAMDCX/pb4XnHiWgknGTjvb6Uz/omf4c
L1hxH+VzvfvUbQZ+aiNpEk/gbr5igQHbL5dAZah7/jDmitD+Gg4Z9ZEk+j31+VOOIGrdRlP4+mWE
aTbmD0H+JVu7dZut5g7AJM8L3RjE2s6tOXj2kF6XrR/3qnHPJmOvIjfbS46l2aWjXVzCvhNrLVDt
Rmzth4APwRjV1ImLeQQB0zIzQO4y/vfsWRR9hcmGBIL0UGZ2w9C3na8wWcXCyu0AfDihDhsFF5B0
vPWAT9lNAZmw7g0hxVNrmlR+V37jFLloBv6zPzII2AF7+3Meh2ffCbMX18lYMg14AmZeXq1YhUi2
P/fsuly4J5UH4uyOfrMV6W8GFeFHuZiDyS+BbJ/FxjTNoOKPXxyZ3V4C2Ps0R/KqL1h0apG2vLRM
Xz6Cz3fpE8TJN1hUAZi61ISbA+3cVywLxn3hifCQ9lxdIToG9m1UFCPEPIATPwS/XuX05Q8h/gBE
u/nuKJ9CPaGZbwpNZxQzePMacEHrGffzcaSk/GFlLTBaVvg4ePPjHOa1ukOtwbQPnBn0lgWQQSnh
DiCo2j7SmtrHL03QBun/ADS5XwFNfhgRB5F0LwQ8wHcNL9MnWrvUUbjFsa54VKjJA020c8ynSb5i
LaE2A9WoU1GFfLV7b53VtvMUDjM7Qs1oWlkj3KIFOcEAkbmeqY0CXwwPGr2PFHfldztrsZZVKN+I
lJeM/ug+cf8IjtXuFSnZA6K+zRNVxXRgdQjtJe2Q/7g/Hdf5coP6UQQGKIjlgNTBoZ79hVUK+sNh
JtIhe4yadu0NxeNAvAL18nX/kNneDjGd6HkAr8bBHXwAHCC7+JyBdDXpIetwML0FKfZFO8sH1QGn
bqNOy3i1ute7OQUJy+MAYpZT52l+zKDandiFnX/3Ih0L7vuvkcjkBgjvbq8y8LpZhfxmHISNHZ0H
IbET+Ol50jNwuTeqSmybi3uPhPV9x/JsFwlbrC427IPKVWiPkJVeXEzHPJYr6jvs5LK83eZR50B+
EDRxIIr/MA6C1TMKoIUTUyhmHCmRhbtBflZtwPCbx3ggTX0M5otn0OACA1KT8BUkSmssexGxt0Ev
H7kQHgramXwLbVRsL/Z69PWa0H7YKx6wg8wVKijVoVp+mLMWJW4H7P1MM3LaekPnhm0NKazMOvBD
haAdgBBV+A1sbwFe0M8zeAKvXPyxqaq+RxSSp+vcAzQ1XXgxizD9mGhV3+d1dyocUPIEIAyJm6ay
HzttkWQUc3vbomBja+URPQy60FeZnJptxAt+cirrKnMBW8haWR6nORnsYDwOYTcdzRmg77/OjA1F
V4j0+S7IqynvUSwIvu9/f25Caflv9yXBT26pMbDx4PwbjLBTrJ+F4PkjstL8qmaBex15w64xUlKm
OZege8pTKEeldeld867fccW7uwrch7dZJlYATo8nwYlaC+GPp6zC/8ycGdun3i6EGFw7klXvcvrA
RL/2FyAICOvno4ZyeuwuzQ6UAtsOiMmN6R26uVnJCKxSpne2hyvOfX6PKgTkO2eANlPuHLrCdW5a
P8wfWDVVu0YM4yr0hvwhb+v5GEryPZV1zEabP6VDG94xJzsi3mt9q2yIK1cQJo9NkwXdsHVBm7M2
zRbRbZAYFho6tXDOi+kPWVs+mK/RWmaE9gQ5kDJi+tvUIPx01wDs1u9FutA5NcPavBEA16tWJNDk
KjR32NStgK3lT9NcRLd9G74br1B12F0vgwKnjzV0zvp9F01+dY1c+0PtgzAuS0GSCqE+ecA+CrJa
jiteHPz8vbkFYYXtApOB4Auke6LmRWhgSOx06jY2GVH9EGBvcgXxpeDKGQughTotGvASgLo2dSjP
k0u/qJ0Pt2yA/XXo2F71WbCFIhAqaJb/Oi2i9i6qyLvDIyiz/DalKnhHzQ6W14agorbcc9MMMm6/
TbPygbs26kBzTcAf24zzvoFeIOhIcQXjrLMa1YnzokK+XFAAnLsZwEEBkTUB3QIy/qBWIOO5q7In
G+AMyCOx9nrI8uGAgL/aQimivmvTfIbWX0Feq4HdEN44P1FRBrxIXn9UHDjviFsp5A0aa+1jnwMo
hGJXNR7TG408730QSWTzcf++Mxnsq9KPnvOwPuC/7F/nPQuuhybC2dJUdh3F2EfTtbGFGZCxGWTD
sWAm61B7zkuoSokwXuktfLPTvfrZpEj9Qc0k+AFSoZX2pvC9lYELCg5f3Xo5Lw74cBBARkrw0fjW
eSljGbmgT5n89mgvh6YlQx+P1oBwBh5GbWmXW9M6u2gkYac6q9RdSiAACUY2d6O4NyTml2J+H27P
V3YryQnlufKuN/cbtFv0r60aqgbXqWbj9WWvBnaQdoP6rGlldm1yvimnwFsPSII+5xLyHcvN6FfY
W7nUEpA/aEA/1TUE8HJX1FuSyXZzvk4QFPY+Giso2WSoQ+3BupVkkul7jlSEb8lH86Zm/mtD+KUB
ogX5aBZOcDM9kODsjiHnyw+moNEbte5BhgFm6C6H7IbS8qfvY4OtUV1No/pbwIfhPWiBK02rkr2y
9NvgHr1ehysqq2YXpuBZULxNN46EzzSU+ptwiiERgePeTnoud07tVQfIQxbXCF2SdTGm/cMgUAMB
XaHivUMkb7m7mpFVd01Rek8542Cj+rM129VBcGpDG0Tj7bBkL1yQEK1JmuVJsTS9ZUt+6dCE5Qne
J0hwjMuO/eJtHM0QhvqnopRqPSFpcYDAGrgXl7NMjm2iF5o6E4YwzHIXorlzVGKwr8IK+pLGTphb
r/AH+rE14ZE+DlO2n7LIfv1JyaRflT0Ve1fyaW3ljfNaMXmnPVE8dKSwr0EACHaBxZm1Wb4KZqGu
ERhjD3gwQN0L/pC2VWvCmiqOqiwAPhcR29zNm5XWqE3r1DcrqMMfeQf5Ekdm2QMQo+52HGexD7HX
qoXdX1mlzyAMkkXXWQlAjjkztmmxFYvNnBlbQSAdB3j63f+D77/PaU3y8xXNfFZpfeM8B3Z9ITwM
i3m6LSCVeG4tdIZ+Lt1dVUOp0djMAewreeIsrAIXm/Ktk7cImgL6DaB+XTRgNESwWKHqIMU2cQdc
ZLZzK08/8p6+dpPkH//pwICvQ8luHNZu+QMR230uEUIHxQ0gEU5UHV3B02s7k3Uyl2X/bkEAdrR4
+SNqkXrRWGXd1WICT8EEjLjionikHFWSnZf7t31qB7HT9gE2HkiuFLwWT3WeeXhc+tXeNG3oeCfQ
vx63hZM1T5ylJR7eLNuYXp+HeguxOTcxvWEKyZgRQdxVXaCQX/AwRfIHr8IGa2r85tSM/KES38Fi
Go8pD39AKRVI57QKHwSghVsFGrW98aUVyMQjQAu/+DZA0D7IxXdcfCmV0ebf11Lh1z0owudeAH2t
wCEkpIG9cLp92sAMvVPYNB/ch/O7Dcm3bQMRv40dDPmjRHY0Bkl99cdcfqDepf2A5gC+8NoXd6oC
ohi5bRScSCXvStmXq2iI+g/Svp2HAKEPhbrKegh4TzYgYewOHl4dNz7RVVL0bflGxm5nfK25vp3x
o/2uCgj1kJa0D45ygp1orF3lONBvANOjDVrQdyiOPI6OUz+mDUoQKLaJa2N3oebJnPp9GuYcb8J6
3A80OoIoM7+aUuWvwXRVniy//XU2L7Yps4pTXfn+el7OsvRVuB6yx71brg2JDO7dIW6jtkGmI/Af
Xd5BxQuq48WE6Kpx07k9/Mfylv51Txk4FMUd0F2xsbX0bGzBvmBqXWS9oF8hgN4H1hgZxvAA2H94
MGfO77OLrcdHABlVvfsn34vbZfz/lw1YUKQNwG6fLZVPZ0VPuhQ4mbbR3RxK9jjXfbr5YjcexnYe
Ztpn1U5zeuk305yVPJfJxspOQVD850WYkRE9S3wO2feAln0P0sPazpIaubxD89dDhRXDYeoIcv5L
R9/pAHum3z6mBwW6IQjzny7mL6NMh7GZM4AwIeJ5af/PcRcXMvkgIV/UrU0gtSJVty7B1LY661yH
EuVPUZ1f1y3/DyrGpajqLzukAPsi6AGHkYfYhOuE9le6fV9plwi/jU614yGcq5J6DPiPsk5RRBJk
EiSQLNhB77TaqTQQ924IWCkI7/GMwsONS/5j1iO47/xrg2fL+hK7hnawTxx9N0Wa50h7AuhmiQyY
CFb+6mAWZDJMRw69csAZ0umEVIHumrjklb0H9UkHVhbe2Ui3iOgUKB2d/K4mu7wFa/3FJtveui5m
vQZYd7Bi4we9tY3vMu/atMwhgohQ7M7SATo6jU5mPEMd/1rnA0mMi7dcwhus6HwJYzN+YzTeZQsn
qGbOprIc8pBluXWibQ5Ep/Kex8qJdpMFtnbTLK1cQ6hVpQfT/PsgFOP0cc3Ix4WNEOKEc1QFJxSO
saOIxhfISACNCaYahGcR/pFYmyXSB+QPmOropZKrCUVHrzOoK0Duooq1CR6hWvgDEAl6EinnJ2TF
UFq0BJXM6IVjA9T4np+0VM7XIrCAq6ub8snDgjPmIRCiE3SvQHXg/yQtvQv7qnzVjgUiPu74JwhJ
+ttRcn4YSPZrOOKev4brqL0vK36d18jQgIzkzrFpdqeKiD2VlQO9Y5iLfpyvkX9q4/PG1yuCrdRQ
KTC9bZT5IP5FUajp7dP+zlvmGP+cA6CFOC0mivLKIKzi0hvsZHRGwLkWJDnWYkBkcxmJm0k2uGl8
mSUBMBXbs8wvSjvARAV65kWWFope/FEBHxar2euPnTegmAy1YkB5s3pjXBhC5VccjypIVsIZ1An9
g4vNzdIw/jITiA6jFHefGh3hzifTZihVdY7jRSPoBWkHqKdk0dG16npl/hVRkLEVNNKs46Qn/Yi/
ZG/+wS0eadul0HtrooLLcN8e/ZtcqIOBuxtEfFsumaZslv9H2pV1yYkz2V/EOezLa5I7mbXbZfcL
x+62EYgdJJZfP1dBuajOzz3TM/OiowhFBLhcBUIRce92LZBncVqC5umVfgxkYDV+s/xUlrr5gorV
S/vNdWjBoODOnTxpDh9BH4DBtFl5bubiJFzxpiL9oETOUvy83R7kNjbO9tGdMR/oB2GUhUQSEEXw
9CNpW4092kBUIoks7Hh81P2xvyOJ3Is0mBb3Qgp5avE5sQl8uZv94FyISj4H4LC95w1obhpmTV9q
zbN2KF7Nj47qFwPxWFTWvniuUEV/z5oYxE02n78UoCf7R7OkYeigV+6tiobPjXyKY/wmMSsp9hU6
mCJHNI0fZnENZgp9SGqwwWJ6K3d2yuoNOSxTbC0+cTFZS5BFR568lmC+o+kHJ5LdEpAvLtCaJse9
zi7Q7gEH7++9Hjk4Rw00M2tguLt95Z9Hgx9WPXBrwYXYT0kfFl2c7cgOOWvkYsgPRe3j1VIJCUQf
vRR6MiHZdjpnK5DTCT2UVs3blLMKTC7jeIjj4q8VorxJcUQEaEdgOaqtPy0MQi83TWfy8wpv3o0H
q8jlI2m6OM6if4ojkr/6OW5fPXPG37mmGxH36/Zzh6ZpFB80X1VFzJEHY7F3lIhz5nu719JnsFaU
IBEwjc0wefXX1d3HLvEZFD6HRJQ/Cu5NKEwGWWidDKjknQoOmlITqdVVphnZKA8QxM17siM9N1x3
AzjKaTuYyC5wLY6fadbXrbbM2vdZzTg7zbELHK+El8es7ZoDdijWK35xDsQ66QamGaJIX7+O9ezf
iXnOga+G82qnsS+W6DjKTv1i8QRervXK+Ms4Al9G3f3Nv2MVadWc3PQ4BvM1n2vzjMpa8xykgBIL
q7bExiPnyBzOMk5xNof1RenENpbI1lAVjov85vAexrcygLqN/V8Ef0NYOy2y9hvAx3b7FRKHQHVu
RMGyB9sDS6qGgvpRJNWVhg6gH8uMRGF2YGWe5PVGf2NrqzYIhj6sPRpDPvr7bWcfnUb2D0M3VSF3
BgsY5zx+sbr4QI/RXsTFwW9FvKenbVCaKGF0xQsw9LNrAXa45Sm8uqfeEL+gN+PA4m+lb4xPOMy2
PnnYF2h1/qn7KLQq0YUVbpr5p19mlt1/GWt/h9IRdB7b/ufcm4pHA1UpTzgGmMCOCNoYEmmotakN
/T6PVa63fyIdnEYXxxuoAkVebrDjUNYpTv4z9rnSB/aMJgp+SUnvmTgqz61+m2AXDzBcVMtcWlAb
d3gGjjjnjZN6m5hJHWpK1KdUOwylfw86ZZiQjuzsLv+bXJivMT6AI7KgoEs4Ff5Gt1wNAEJo2gQq
3mZGS+8ReZIpoqHlMxBnVtkkBJpV1ozpzXJC5dk+decftLjqlwhBXIU4lv6G3CxIHkvRP8k+7Z8m
FKJvgsypziQK3asebHRIkkQDeD2aw42X5XZ/cIaSYX0z4EWOUg2e8oOLZNkONYbepilT7twZ1rBP
tXE4a33bT2dk4HeA+akfM7f0n1WNPdIr1qd3yZSuuUgAyca/+KO0rv3v/CrR6Mg6acAu0c30iwcG
S2bJ1z4zimvOAM5A6g6lwDuUO4PJWFk5c/AETkPxiC8n+eTy/kpW2LT6R93pNSRhYAUonRSVAgy8
Cm+hbb2Wr7YWv4VG91X+bGrTGE1u0d8NagAPcowWfPAb50mjG9iZqze59Lu7CmwgjZFUJ0VfaB6C
Humt1suuZLEYx0kuoikI9uWMYtjt4tvMHg7bjRSkl0w3UW45Akva0MwwF7OBC6jYdP0SGC3LpZcr
vF+QTIqhdbHZs7QDtn2HJElcHNAV6WPDhmcHXcvo0fSDY2DEznYyOvt1sKQe1iAnOYNX0HqtgaNI
TuBMTR9LaQJV84uL74Kj0XtHz0dXMf5HJz+S+PBeBvzFBMg0zzOa6JQyoanbmBcUvFRvPqv5bYxF
LmMWhHY6jgC7QQyKSTMrL1DVubqvK+93tVxwNaHZEpamy3orvT7S0V8W5HdBbGuHFRQqVe3TBB91
o6OFG927f6MavsmCBlSrPiV+BmhOz7Ie/LGuQ+A+JAcSTVS3PFSJWyE52nPgCsGEBiObymsQpEdk
+QC9R7rEN0+mWfiX0cMv4Sao8rdQFKUBSUY0of3eCSprLxj4LWTCskfZNCmaYamz2m/RSWAA2UIN
QeHaESoFFgvSK/aBOzvHD1s50UD6NP2zmRPnflXLVLvYQzBeVlWtgxEUhYQoaVfhaWESJei9MlYf
1uvqdeNsQRVY7dAx3yShpe7XmVEzs8ai+8VfXbdZdXzInChL3cf1nyUrD51FPbq9sv41rof8qynQ
SWQyCwlKJbqiDnU2zJ+NurKjHvVdoa/0dd/7G2SFxquD74yXGiFIz+eeHxqQkO3JndUDYE5r7xl9
Dx4+xFx7Q3q0FbqhndjDqZbxRrPG4V7DceI9WkfbEPhBxT4efOjeF3oA4G0M2WgHWvDVKs3qwfrk
lKCqXW1Jn7rIi4D/5HKjB9kTyMSCu1WdzKm4ClvxJeI2luuqe8EjJYmCpr8zR1NcTQtQI+iEB1Rq
93Egnac45WnBt7aiHOzod6bVbzz9CRUVwm/2a9jVDI2lRnd71QH5kEPL5q83l7gRJ/KlqAVSYltQ
TbqoRsW9j3Pnnxl6BUYbQByo6M02BCdBA6FLzGi37vJqulv1eouOY/QFzvjD0McHwpLgSPve+hc2
Mj3gECuB1Wy4F4Y6M1T2TzzZD0YuNsk0AdHGNFv3Agivt2FMikZussY4jWglP9ECeS/Wiywb9Kv0
w3fCE9fmwHrCOQUJDNx7z13rtDsTDQ470nVjbQPuaTEgTSlmcAaYmr4jexvP5KcGna8KsrzWAbqW
J7zfVP0IWis/5sd0BLyVrbc5nmeouQdxBHa/KKEAFxWGQtk1c4sE/qDVe9J1LmoY8Z0G50Q5gzQF
Mk5TU8DLmvjK33SovrTjgkfrYP5dpIUgljxqOveLEEm3X1WrlxEHqJ5XZquOZv8YjjxWY/JlPSh4
PIG60U4vseOR4IYB6I48CA9IIvhqQH2C1NAZD4zXMiydrn3sSrt9BD/jm45EWiBd3+6B+HNsU+86
g3D6bKihii1g+dOUBmvkwJdNrSY+L9N1aTEtvcTFR9/kvwX4YDXNoj2o8OSDp7h5FHq3LxwbvTV4
p+K31rEuKPTCwRtN6zQF1EeTao/Yh9eA0UhRo+QDH2yzTJV5MgGPwUWi9JwB49+ROVYzfIPszQHH
D9Q6REPPfPCGCf/Ymi46jEhHbUbUgPR3E9KTygPZycFI3adAY/gImmYD2fTGAAwmRJpVSqTZ78R/
4WaNhVEAOmJ4FXH1LEvLOPb4WLvz/UHbtoZef0KVH54jIHv507RavDWA8bWRWYGO9mn8rvmoa50c
abwMjlftDAEc3UAUNXiFOv84aSXw4lQk9I7Vn0D4BRzAvAJpscTLBcQM9qXux7cBnfXmLu28aUM6
WvVQ7FZvSS6VYQ9Qjk075c5eB306WgEzz0a9TuPX21EoEHqgRZFECxRi7OoUhn8Pvig18IwfUQ0E
8H3UVpj6tq8T/cKKREZa97Ms0SEAemSoaND7KgOOMNsbGh7YaVy/6Rc7rmRAHsGFIYMeAMbqTDoH
FF/pmSJwHKPEWD2Bpt5uxTntGb590Yc7nPExDsgDp+z7Ywca5jOqU2ILjBKTMlBr/6ElhZiFZ0Rk
sIZZ7QcwJhohWQKmmYeTj4y2sMsOUBNBuwxyMO/6GU1nN3oScxxDlWAxvK72pHecrL/4tghv9CSC
rBEpqtR6WqQO/HKVtAHpH2KLX16ZNvcjGFNRyXXSqklGaCS6R+3jcIizWka+GmhmtWjb3aPoQnyU
aR2kB/edQP+To6d1DLxI+JAhBUyQ/ozDNRCtgPokAGD6L8cgB1LKhmyWKXmSpW94wCjy8n55A8Q9
vlnRdXxHr4JZsPY4uwNwIqwK5Uzq/eHYWtRZUxEOMaiW40RIIPQV/KBNTYMiMSafc1bPTxN+PwsX
54WkybFFTO0OkBVKBDV1dkE1/F8koWwGZnWDdDs2SYuEGt4lIIk4+x8j9G19kTG4dFDGxNDuDOxJ
pwS6pKUGEmkYEoAl+MpkRNfTsF1WFHokrYwc++GJYCjXEKvjGntdXS+wRhhH9ShYYqs7IZtJXXqN
wHXjy9hbxoFATvwxBTIbdlkrgMkNngmhnZAtG4ErqmxXFXmRuGCfKNwUEt9tSU8hOf7szm9HqK4A
FneVdi849UEd4+wzFOLEQTTacf3sefVLSTgH7/rKmOpnZe+ZDoAsRoZ2NhcJeXeuwr62D22HTxiE
6gH7hJk9cIFfac2sN6tMs0VJ66sPifNkNeAr1tGK/h6MFtxxtN7i1GqFlhflKpOSzLk1GkdfM5d7
WvW3t0N3u4RxRvxV6IFlB22YGY2BOdgFZCJQH60GEmlAHV0Y641+WlU0SzLwMi9uJHeZ1US2ZVVv
SpJXH4pK8VXATgxuqOlfNDzYPwdTsCv00vnqydjaN1phHEhMQT9UVLb12mlFcnZ6NE6TfjLzzzP2
oU+dniXgg8VXBenLsgL+A7hzrr5nmE+sSl5MJ3O/ej4KJDr1rhgM484H6MpdPSfGXdrrf9VOKY8J
noMe6q1L42yBjtBVFotOuHaPRsdywte/q5vgJPoVIQuNmM1vZnZp6rvZ1XBmpnxxdIgcFk179Am0
mTGeiwHncRu6LqrtJnA3iT9nhZAq9B4AhciTeRepOWmUAr85mrhZAzLlXSZlmVXYfdKUBlpeLEnG
F0UTZumkyj/+bYw1kJXgZM3SUTxfgvJdzNq04TgV26HwrQpRHRIDD3lAl4frml+HElu2uNOtK+eB
NaETmulRCh4Nsmjmyr7SjExoJqfiLRSJNJT1Y2p+TgH/+dTL7q5mU35FBU72VHcmu0fv0Y7WaGjw
9jqWExADV103CTfsGWOHVff3QADAHq5G6R5Q8QZAJI7UFQqYo0EGPHIlcjchTYUWT9WGprTui5ZH
c4DSOWcqgu1UODoO8oaPw/9Kh4TEmy+59edpivHuf4/4L4LVYJ0pUHaGm6BoQHY+u20pr73Xi33F
UrSM8dh97GMhNmk2A+W944DncYbXoirF3o11E5BCBs6/TFBQAhaXndMukS88jst9AqbHXdo6EKsk
jfBtNW5oVQdaymMASuQRkBUvNKS9fULWIXsge91oUWpm4luaFh1sE5ZoHQ/6U1LEAMoqe2DUeOjj
jmYNFHM0W0UUEAhQvaXpjnSmZ3aRroYSlKS8Sa/d5ID1WQ0umKeQQ3+q/R65OVK1Wb7BV6t7WXSS
tye0uljnwKqxu/NLNGJ5RhpxIH9fc4XCT4MYwUsMiI4z6SuF1r8ustIHB3sXGGEKNMNEeOx7xycW
sqQr7/18bK4lmuhCPC/T7wDm2ZUgIP4iyhLvaZfLIxAVUWnIpzsy8FJ8EJFnjEreNNCba62amisJ
grVuyL9hL1rdsYlVd5OaeVY1nd5Swaj+cbRNL4DxDbhewNCo/40Ltv7Ai2EKZCbIp+Aw2/yZJC2F
qieQmw+Gw+TXYWLNcvthKe7H5phV2VOlEtE0ZAkKNcfOcQ+UnF4XaCaN9ofvt/y4SAoJbfHS8/rO
6rxvvcbFspgplQPoZDDTIXXfudOEl2YWnEvH616kY3mKlN7dTY3sXlByDwDalE0bWs11333Eoyac
WD73IWow7/zazO7jsupfwHY9htbo+Uey1Z1cHhrUHG+RlMSZS8NOCcpym83cMTMiKspbmbVefsLB
PyCswVm52s2AIn4jsqQVO6jR1O5ydokrneO92svqxeSN6hgB7a9qabuuQwG8jUUUOGyNAIW4WKz6
W1sJEC7J7UNh49fhd2b/4lp2j4wkwFFASzk748aem3RnqX8WNVGuA+mAjYkfDClvbEhsVARTRSAT
raYfIxBwUF84grov1dtXjnQGgBBdL7h0nYwvZekg498Vu7EdbHBRznl8WaZA9ogvJHMDbE1aGpwD
HzvnLTm/mfvzDxBu8sMiUsRlWTnTzPCZFTZJU20poBcb9UUH1EhgDtUGnTs86vHZVQG2CQ9rUzhZ
REpDrUxkREpazp35h1FxT3X84PH/2xAfoi1Tsk0Bzb1FP3O+BzvjZ2p1aZgZoEW6KS6sLzW8rLrP
XHUky2L8rf439hSneo+TW3N7agAoCEjgcasyDp/QauQglzRsCUL7XSII7WKalzWC0Cbp736onLiJ
svqptfygtcm8XmO9olpdbdX1V+l9je7GQ6GINEsAirO62VpcE5usa7wYrXlNEQk1GE6ZZft+YkU0
6nMR0cwXuYPWgXcj8IROB+S4ry4teN2MGrPVXAcCC9pkx2rr90N3rSwp9hw1BajqLror6Wg2dm53
pVk3JW2ktfgQVA6uGmjmNWASXtz0Zo4sUGecFt0ahWYtGJFxsoUGypuF9Rp0G14RIG2vbmNdIA+6
5vtttAEQrmQt0Lo06/bZ6JxGP9LUomkgAhuI6X39pqUlV2opqs2c1j57+YhSNZo6s94CnhDQCeFY
+WNIrn6rOWASUVGWgLpv8A06ap1NorPyQfq8OBbtBITlqfb9RYmuXyCNaQDsAG7QA9nhcfxmRyIN
tMpawDL4JotWPcUMfIGYRlcu/rSqbAtk2aJ4xqVJhe/DX9dXtrGcPX/zbrf6u3WQHw3HkBu66rrw
brvq15gcD+ydqZistI3JzXY3UKc84IbxC1B69U4ujfSxOhn4IE8qbTLm8RZlIzv8c6bITsUU0WwR
xxmMUOuKZgBEyGhAc05Iu7xRuL1qIPF3OjIZ7OnTAvn7bnvjSiL5UzieuOIAyKdAZCdeJ/lGAzIS
vr3cq1+2DCU37OPwQTcEyYlZ/mJhZzP4U0DvhWcz/jody3muikp/AFDrjrq3afDNim/atDSjRTdI
8Lxgi4IOZrANaMSRiL7MxtcK1b/eXpFYNMGchdJwU3WX8GcU+8bf1/W6BlNch5vFV+UUa/Z2YGV1
X4Ju7eCOrbj4ZtaeUt7GJ19qVmRkvX2YDGDESgCy7qqgGh5NaaI2oCy8F5b6wCL0B/mlsnm6KYtM
fJ8kv+unwfzZgz/R9MYRdYfDZ1dTnHp6UpyNQR//bLTxu+57w1fwt1ubEvAVQEDzgpDhHp5YPfW7
9bZQ9ScucvSa5bYAuA2gPzt/uy3gOfsoPjTRwwRomVPBW/fJNlQv/WBewBDjPvWp5T41ihvHqNHR
mBd4bDtZYj4W2QutkVWG85EdB8bWjgxowW7GLUAusweySNApddTsqgvpIqRjzvDJ7NAUQ/bYy/rn
2UMtA8UgC6GI5d0RrG4k9gJEkClOV9erOKWfbOMqBVWQut3JaM3HwHxGMnxCu8EEbAxgnLJXc4rx
HZ7pj0yhXOgMMKkyRqId73xAfGjggn+3sIXMQ3SeBfvBzyVq1EGuguPzoL3QrAI5HMo6Gi0kEfn5
bllY7QTa8v4H2GYD9eS39cEeiv5RJWzZWAQfw02NOX7rgK6KD4SH1snABYwGc9PPh41kef7NTYKH
GcTKP90G+K9z5jPUCc5bMyjSH7Gnf5FNrn9FttHfNIGwXrxWzlsx2+1D0fgeCuTRlMbZhFwTiG5P
ph/yJmNHKoBEneomq/P01UuzIsqZm2xJ37Y68gXcte8msCiAaTJ/pkofvYq9ndGZ/THFYVLhgq7U
Brr51wANnD2OC7+Ldk63Ggqq8fc+Vfdj5qRhqxYKc45QLjZ/LgFghm8l/WzkAPtBIYmLVGpf3nua
dZ9ppfvij03/IoswVwJppM0uOM6N76vOc16CtHsSw7wZGla+uHqS3+VV/UySUCpzMrfI7baPeBYU
LwNPUZHhMvPUWn35Mud5f9DR574lB4+30z6b2jTKZ6e6y21rQE2xU+xcbP6tbaDx6g6460OYK6VV
zN8qv/zZcZsVYlP4LSDmJ6lt9L7VjybVJjmnBq2wT7WqO7Jjyz1mTe1vdFWpRAPZO+WsH3udoZap
iWqjqJ6KGYcqE1KATuGF6DrMUGrMcSyn8FJpIDHhCi8V1RP4Fm1NTEs5/RSVQOehMpzVAq3e+P2j
uIQiN4qHXuifgf5DGAr8CkyKplN5ZyPQ3A/DqkPO3AU83X9nQr7/wu5fmPhAbjngA/byL2zXy3Yz
XtubRf77nd6EaYYLyFCts2f0fQRk1z6iGQ3cNcH0pQaaka6e7GCfd8WnVXXjui7cuJIdXvc4bF0j
OwngXjzjL5lmTGF3orUDICbopsNAs/+Prq2DrQUc/FPj9f8RDoQuLtCFs2FnePoQtoIFf0iJXU81
xj+Ey0CJ0FZfffSeb+Uoxnt7NIoTHq/1MddT96GcxF0xdBfuyD0ISAC/ldaofG40Bc/EjsGsudkm
Yfh9F0qDtcUKPFz7ugGQtZW7UQnsd5AxOE95wuT3xpm+TXjg/RGUDJj7IuZPIBIY9zFS9CCP+jV4
tayuPk/S6/j1RruKNBNaroUDHmNbn/Vs3JAnAzPLuHnzd0lvA6Az5H1nuEhMDMzdAWcPbXZc08/U
ZyTLJxcfDK+AnWsuOvanIanJyrf9n9jhuksvmuElfhhb6KTgqnENzcrxVuJ//OB0ff1JGwEiwO0i
2CFrWX0yPM84CKBNLL5d5b71sZEv0H4znGhnoGhUvkaAU6XY9nDeoXwBhJHiwej+Uc5l8KdtOPeg
QExfucPy/YwmyjNOu3w8Xe0a2Cy2/6cx7aek5H8KOdph3Uvnru50cNMBa3KLs64QL84Rr1WAXwY6
3js4OA0ekB8s7pjPdqsKZGUBcPjYri15cUdWtBjrgquX73hadZpAOWCQYxMBHtnggeyKBm9l13TL
kOwonIL2joLKfVld/cytH1h2cLgPnhyceJo4bsFnyzhfZWDb2PDNQ7fD/gio/kpJg9DKYdz2jQO8
UHAsbKemwDPKlwM2/F4u9reWgIN8YW5gHBdDtEdsW/TkRGRnA97zata6fZSO46qj9X6otg7bMnRq
fwE/G355zV4A271VDOSWE+ap4BGJbrEN3Ip90S3mRVNVC1Rb1qAraF2gjKSSn7sBDcJ4n1foz4w5
IJPQtmrjtpN+sr6VgOkNXScQ96ttU4s3W8ZK47VjxmkBWQDFQ7btctAWB6rV3UQ1/HlEATK/6lN9
Gf3hWwraP5BLYvDK/m2QifZRpFWyI5PfibRAJq7GnVOKHtxRAHQAIHAxv0gXH8p++blQQM85Dn2R
OVfTVpHHk0VejgCKRpnw6AVAetpofpA9stjLtsHgJ1caXA6suK1h6fXe9iXqz7qpTw51w+MTk52P
iiow2aFskgNC0OxlhIbAJgYcBKb+StT9Qa4r39zpHu6VnBYjWv8gozlbILU6I0lmmK1EWwT3LoKh
P8wq0OnxQRnYvQdOKSxr0gRHCI5I3IPvxebJMINnqjbGJ0j/1HjofGpjYewEvetRiX8V6L69kkkS
DNNFOVi0cViNaXXSsEMtW+O81oEPvMFBLwfIVmZU8QcSV6oSJzuzAgQLCuqqcdNI1JO2vhsin19F
tWq+WAfSmdSA8btl9Pe9WceeAOFMNaM5WUVYjZHtiAZsrw83+tughbr6B7dUL/b5MPCHsgfktwQF
Vo2JNoARywbsAP7nlwkDP9zPdxu1NHiu8VoAV8tr9r60/c1SUSnbnxm3gZq0EnXSwk1J5U3l5btv
An7jPUlUtPkhCpL7KL/DJ4dxZ89ac8bBwBjRUFt8jPLMehOnCkVhvGa7Gz2J5EC2N+IaqQWFQbOh
ZQdl6aPUQA+kLoYcxNslSPydbjVx6ylMTLc6d+pvLROAHMs8lMyTWKo/wkmmQJgjeZmOjfHTbHq5
J50+mke/S4cjk+gr/cCeRzLqZ5oIIBdvPHq/05kD8lLep99Zro6tFYjd6Do9HhvoX1hbFDgw8Xe9
ojC9WSBx1QGIZ9dliYWTi7/5azzDiz1VURq0Hy1RVl+kjFoQqhW9q+/8ITdClLKB65cb3WWqY3Nv
xfEPUq0DYMa6yyrSzFEOXa2xHdoFUNOugqwLq3jjO6NaA4CdCZrlVAC67GpMOhLXhQRfUhvA04ld
WTbaNhOzd27RV3oyBi73JmskNiFt5Egv/7Mt8DUCdEX/UZSBe4r9QOzxIShfTa+OOtXlTxYorB+O
b39ARgkakPeCYSoVXqqG/7FgWFIB8U3dMVURUxlyx1m7A9ypH8UyCaIA52ERiR7a4oBG+L4S4/zv
NACtaTUhDxpQ0FweqsC2gFY3uqFpAPK/zwLsuycwCaInx3nFP+Vq2Wb6VxeM33ug+r8wNKccbKsc
TqBszR9zO0edrrKwtR8CRYjfcfQQh26Pg5p06OKzmUi5rUpWfJpqTzuagWGHJGaAZYy6zDGBPqzn
n0yejtepTv6iRbAV5g+djwyW8gySPn0Wlgvoxr74RKoqvmq5BRQBDZDP3I1fHJxXXlPVymjXI3Yh
Q14cetUE6ReBdmIGB6C2Wh0KQAm5swzxGgTRjKpMrPFdu5dIU2+XGsVBijeZSg+BANMh+ez/8YaS
Gfgo/qLuMSQTx+OEbCCOAn51lGkdWh00L/b2pKPBHe17lI7EF5JSVjT3la99aEO7CURm4PiKPwQa
sPtzFh4DoNCUKC4v501q8vIBmOYBPnrd+H6QWRstIk6RYtRZNm82rSlxnKtsnKAA6nhNeJ+tlK9T
PkxfBvT9o840f6la3bmb+YgqKKXvKr3baVM3A7Ud4vTLjHm1c8fE+AdOs2VUCx3bLN5Ud6kd47u+
yKxzPjon0tuMp+C54MFrB7rGSLgl2CWNCgSSqn82czxzX0jZL8BRusL8555jLsBRbcZPNUDanoKR
N8+lURyoj1aiRRDgU12wNN1SDJaa/X5UDMtWwLMwC2x2NtB8hl1uVWxXCBXX6IZD2YrPcWzjQIrg
UxbIV5oaNfBsJtTXsxxMFSBEGx9oGMsKiOE9IBT49MAcDKQGky0w2XucJnwwRTflAQ08KU62ftmZ
yEHf2/biRGrHAfZtGwx3Xj2LSwceJS2d+jPw78SFVPgvwW+/jz+BzA/wACcZJxLzQe/LzyTd2K06
WqBQXJNpWPYOTldVPDsZkRqm5WW6+gSCL7fwHzbrZejyWpZ/ptjLfdEtrmGY9wIs4IbFqHWuSx3U
ruVDqjf8CsbI/qnPJnadHPtB6jnan9QQJ0Ozq9K225Houk73VLD6wbGTNycT9W5X5pqLU5sBIdoN
ZLAZ1Ek8DY46jqdZjXNe8NN6d9aAVCzpE83KwKZEJqNVNYsfA3rJ36bvTmvE2O8U7W2M3Z8K+8GF
bFbDgeLSJTh3UWVUWIcPumVK5mjQxc2sngKJdGT8YyTteX/C5zy6sSxuhQY+PhcR5CMWiG6waqlc
H4nrKhn/H30BSeSh1606mijV2Y2UC8kUlBFaGwCPqpQLRDBBCeddh/4PtK7tVgTidYGsmXIm3T8u
1KqTopsBipYiVdeiA21AIeaO2kiLq4lmFwB3ud2u1bh+dkQpnywcHaKJNU2/J76WbVDtjOOJDu9n
p2XvjmNueN/SKukXxwrN4g9W57/o2iGrOlDrVmjBGDIvGbYky4kdpr6YzrOeIJ2NVlyBinI1NTv2
V+omOnoMlS4PNLllKgR4WdELmcpytxguyvfgxgyUXNl5bUjXWq+62pWoZkXnPv451azjUuqM5+AO
wQ8BAqqIBiuIUe2fcVnveIaMYetyHYklMCJEDi3R1GTA3tn3AAhPe0BzLyL5o+Fo1sI1njvo+OrT
q7reuSjH3dDKolyNJGpoow9BgjSFE86kDhUOg45k+OG6ZE5KvcnkfhjnP0aG7KCpasJoJlIkAFed
iRKU2TP5iVSrfhWl8l/F35mQ7l/Y0V2oK4Jv9T+uWNRJhYSxuppjt2koHJbt0EeqX93ia4tuigX0
2VI4+iQaQEsBMUIAyjK1ui6QU2B/WTVuqWsmyE66EIRS6OVkPZAcMvtE8H00EFqf9w7pt+puTEhE
i8vWrD1r8RcoK1+AAFdbXjtim9syOKLjG4SGxvzUImFw1XW8GHNLM7+C+IqFQIucFC+z9tSJ9In0
c+E0Oz607WkqEg1g/AdS+80gj14PuKcCNS5fAcIWpfhieOGJJy/4TcS5PEVtxbDBiVpy7+OM6HHO
LFQ24Wo4XEVnjusN6MRu01c0PS32/hj3hw7UUPtKhdWBU4fsV/aZz3GOfvku384V/pw1pwb8I2+L
/VSn2tafvPI5tltUiNuLMBpl9Wz3DMz3WmPvyYBhi3iPFrVjZ8/VM6m4mfOwFJp/JNHI+HDxLPcr
STSUdp+B53BuIwo5z5Z/qhwgjtJqNQ7NQ11hB5kHX0sfkNIzgbCwDmD0II+o94vspWhEK8wWCKtm
iaxEX2PXgqOnR8JY6YG/zEeP3RPYSqJAiAGyusK0qOCuPs1nWic95+AHUYXEe9ItCC/qIiaqfsJV
RxfC43Gb47DUqdHRwOM5jgAXFEck9sasqI5ppKVl3Q34Tmv1GZgRv3xuHEk0rX466E7yIvsJ2UQ1
gC7LwWENylgAp9HtXAAWv+kSOwOG9rJuqaJtofWv5KizwEY7Fq1b4G7cBJoItl0x2Gcfb5ZlmNHd
fy7wLVICuwxTWiGboAJs5qL8sP5hmoJOwwrXUD64hdAH4L4y3fa3LkNZalvc2+2Yo6bTy6+zGmi2
iuDZtQF4h9olsqulaw0bmjIgnfl6XJyXBS0+ysaMT2u4NQjNUOgHvgHB7/UsBxOzulbqP5tJUF5u
LG+uSfZrWJplQNgdS9Bam77bz5sumDxUjQz2EXnfTyQ5duVdB0e3kXksxp+xi72Ol0vxZkzLPvA3
yWMxbvl0xS4QMA39E0pJ6g0lb3PduYom9z+XzLH3OhPiRBb/RdqXLbmNK9t+ESNIcH4lNUs1265u
vzC6vbs5gvMEfv1ZSMoFWV29zz1xH4wAMhMgpZJJIIe16nioAdmJs+yHhVUKa+dW7NaCzsPYDjxk
meXer6FriJ/a85589oXLnI3b6t2RhqBt2hjW0n1t4sx+cCRkN8lBV+OgBt8D4LE8b+jghb4zG6Xc
t+D4/zczS65G02m1Xy86zXG/XhTYgNeLqnujxeVFyazVEFQwPfAi5F0xB5FRiZdMGAmAXGv8J7Ub
9921/WOf5hzecjgB58IHq+2HhVMAu6nhsbehROWWlUCicODcUxnIM4OXHOy/wIGUmc3UREA610sT
rDgyvVnMoFmZ9Ow3ZcDxVf0vC82sQG14D+g/GyTqR67rEpsPtE2ObIY8TEa3eyPJOPMy1DQgRBJp
k7InniYyMarVfuyNcxIXyyFfhl7Sm5ibDp/gj7H6g34rDjJJwhT8o4//YqBxTYSJ1V4NHBy4K+DA
+M2ExAGEBF5NG8A5PeBZf1TecnK6Vnv34kXb5nZlnPSyap8XDt5GsgD1QCiGPHoF0epzYWbZpTaB
fkR3TB9Fy6r9iA3yM4mQgQv+ZWT47JIIBGQx4v9bN0clbeRy65wMgFcP1JiE1Jj2FAEBeTACJaOe
1ssp1P1sHmhBbOwmwYMHQAFQDSIDhf3tz117IIaglSZIsgj5XMuO3Jl+IxHyfWWg3o3MR9ew/8ZJ
oT0Qr9BKMRTXZU7GrAAVDLY48Y6e2qCvwDNfPdlvxlULVt4sfaQXxPqI78B9/o8XxMSih8Ge/FNt
mCGQx5NHldbliDxBEaprAsRB+5kXJu2AkRWjKkHK2grEawi5NXj7hwPelPpjF4HXInOmdGe0SQ0I
bXfIH0p/3sXT2J1WWdaj8r4DgdyUA2thlSEfu9hpOAojZcx8/u+Qj4iB/gMdzjc9Q9dN13eZrvv3
uO5W0gPAau7jp3FEYmLpaiOI15ETxpnDt730+3Mz1rSdAzRTvDh8FrqaqDcm2Mng7p+Zdlm7pLct
C2mQiT2Gq9Bn2LbPmldWVJa8pzQBSglQuQL/mjowTHa6QSw3D9WMuwXWVIS7tfwWbJ6WlzzEqN3H
m3rhv9/1LHMsf086uL5LUAfca7umfJvTstgxLdHO2mJFSB+p23HXSLITEtZajfSDPA5Iq+Q0pMYy
5qeu4eyZCRDq5cv3qfGTvdU75t7WfO9319rC+2MHIulwDLNq1DLL1DHKH0vKV4C6GK8kMR1sBQEK
DPecNOAeSNryhJsB5aZNknjEGoa/bBGngM0sasDezrobaggAb0nY8DZ9AuZn+oTwobFPkDKLBzFk
q3XRFumD3g0hyWbfhzOqyAEHhCyaR2pQU22FC2D8t0iPqVkAd/9Vg8JLuEzd4byQgqx1vxPHvGrf
Vhn+dOKRZsCHFoUoBHM398t4gEUo8hyZMEkD4kOt7g6AU44fR7++Ni0OdtHQIfAKSRrjSIoINLry
XBpIx96mrpNjkiNXHhvjr1nfTCegYXgbxMLFd2t2T3qnV1+Bazad0gl4gMSEJOWjjx1yh/D/vpVf
r2dJOkPUfJwQCwWxnw6KdDjSAJEntXXcRi8VmwLdjrRXhoINvZzYMepdsXFjPQ2dGlUIuywFYIiD
DRBFxxKjRmDMLFsTgBk9inNl0UTvTbhQnUYgbI617lAsAw+1gtvHRFIyz0M6ARei63c0FEa8HJiL
P2s1dfYXpovpglpgZGTJIeAUy5dZ01dbLcX8QgxBh7juKxlMLPttrPXogRajS/G6B++X7j40Et6Z
GuHHS7YZEPB17E2O+tuwA4LBEzIV+iePIeIEjJUTiXQ2Cdw3UALPNQdpmDSzEwbYZ9lUWSPOCDWc
SFQOeMLNfcoPka+Hiayv4TlSrHRRGE91bAhUAi7lFgiyDrgrQd3guJYeGFOB2imk1b1Ho7lcHAmE
75YAMV9KoMgbyHysQs+cb7S21NJcfQY9HrDz53d83cuFkMLVXG9iE966Fgs0oyzyPapsATw2+u7W
jhiiOL0EtKIG7t7qoapEhcxjeM9IG9dWuk8dG7AZWbLs3TIFLJWW6d8ibp9cWdeio5gvTFgzPerR
jBq7tJ1DqoQRnXFwZlG+Dz3nyIIfl916NknlgYVeRdRYhYY8tg60L1uzl49POrqYpnh0wbp7sBFI
OyLN8EEV5giHIWZNZTigasc53+arVpXn1FOeg2BNlvE0MkK7JPjxDAOAGDqUhT+Z8uFBvbpJEUqP
x51rF6W1akkxoAI58pDppWxJHhktgGAc1B3TUDVJVVoAbMMlpNf5mFTA8YuWsWdVqDGAl3VEFSGb
qdJ3wC1yjiOKWi4jMUpIeW20UwmAD3S5y8etzbUlUDY+kUuoMfLewO/JNNCswwG2mUHJ92baKVzN
TAfWBUbUWHb/Z9d5ywWZwtgCRvayK9P2P8nAv7rpiLes06U6DnjUUi0sZJqJeJze5cB4G8ro4mn4
BWRmOX81UMYFr4I+f0Vc6dpbpKxH0uqpz5m3U4Vxqk6uiOcFcBiypE6pR3MAJvWs4W8pFTe1dXYE
NLSruZqJYnf8FCy2XYwUTDkZKMaWNBm3WQn6m2LpGoZ6NimU6mbJvwML0zmQKLfANx+gmrq4JJG1
UWbUi1AlYGS44EfZV8fbt3qq2kMmRQM9vEirfoUfJutvTf32yG5CvUs7jEBxLl12AmUHO3HZGwbN
4WCtQrdTXdL3SW4i7th/ol9S4i6Sq9x017VullXLVLx8ilNH291f6WY6WQPb+zRioUP0K30QcQiB
Bkq/DK74itR/Z69E1KOG+IZo6qoV071tIgADYiccJIYaoIg1wNY9dnOJ4E/+vQNA0Fc2TcMzvrMv
JEVA1T/iNB8DXsup3pvFKrap1xQH0uouuIsnFKjDm4vUct9/ZWCjCxJsF3C+xbGYDsjrYRjI5cBq
ysAwII/QpFV2zF5w8kBRCkg/y3ybZC0eQZx8s9FTSVglza9D0NFJz230xDJURIbSuHedIvANx84f
6gxZ0k6UVt4xxnMAkSWn2F4ZBEFzkSwSoS2cBJhhCbeDQD0IxoMohxMr6bYsq/BYI/UVAwSIilgJ
KhJSo6A/lEy3Jy+YjLLbruzEavF1jJLj23VWIS2EfS5K3GxEvoWdx8i4ENqpdV0NCRjokazN0net
tnrkG0KOeNzVYmZWVALY45/TLNFoJRIPYXnTVWurNca+TfC/nNh/8V5C5ZTccCKJbpsZYjqWZa8j
w1nuR1WzClnuvOpx3oLSfOgCMxH1VkHy3eHvKYXC5PvMZOqQWpXDt5gOACzsNPuLZozlZc4FD3o5
5FniP9epu6/BAjWGxfgXMujrN90WyJS24m9pC/x+suyElSLOrYGoWU4E8U6zBVjxgndG63wxs7w7
2BZ424tsEU+5kxzTWQAbASl700Oq50iaTNN6h0pUIDDIBtlbmUCgAt02x+uM1GRNjdONGcrGja8x
nAZnV4cbFeB6xtfINf9wOwbMCHvaa7OdfWdZV2+QaF8/+hUcAY3Xvzcg+JVFsA6qN9BTzY3MFH44
5XYc2jGowG8U/zYXeLK3S312DeFE+O+nLveZjboSOPF+XMtF2gr1uvg+QN0rzxmI8NdhNg3TA/d6
/pKeVm6dOgYEwJJ8jwZWb2cgvJzHqrefLEPkoWm2qIjU8jrsBwCsFhJbFaUq7CA6DiZVCbcqG+pR
s3iZ6AI1pmnMsJHG+HPGZ9PuZHUWP+fAm3qK+VSeGxAQhsxprHfgHMXbyC31gwaSifdW8G/mlBtw
a2jVFzCs4fa75GkAfcA+lwCWXuECGVP2qOmArLSZTTauGJkrFCbBXSqkSzVvVQ/ans0ucvg+lrpB
1NQLJ4VPBHUyySSevfQ8IGX0pQZL+8tPCQ3sru5eesRhpQ1JJmkorrNoQGKfu8rml3X8zPvqj1Yb
M3nqwJs9H/wnooydxqU+C1c8GlKk5CDgZZuorK3NgFM2qgdi/6FicQ/anMUB0r1lHn3slpFCDkBF
CprS0EeFA06Qvfm1F3q5aingSlqnyK/aDHVetQ/YGs4AhjnXIIw3Ei9cDwzIcDk2nQBIHfFHaZJ1
HIAQ9hObDWttLJa8oNIYtAUfch/sgw9WnYRkpeRzX/r7XORALJPTlSIbEjsUaWduO690DqzSfusj
kyU7N2qzs8crm3+dHdaGgFLEvdC4LooyFG5U5vkB5AANil314TR7llsERgpQw6mIqu0cO0gbs6M4
APwWQItnLTlGrY2EYxuQYlE+J+9TD7JdMzbHjSeHDI+abVUylBy5WfKe1YAv8qqEP9BQm/GoRrrX
mwnu6LcJVLgtKCxS40tioOYfMHAj21QZ0jpbjvLjcXST0Jf+/3Y2/OXQy3iAdIljB9Jm3pa6uDHH
XK1Iv5qSKiOvP3Wt2OWBZ1npVsj5A3xh3paWJnUCtBpkdNXZNnImbOyaUsTnBKwyTnjf9cjAL9z4
vHYbJHYdXcT+P7dklvbui9StzFctnkvgPiRIXSpjOD8XfdRCbMWrfNO7zAxRqmmea/1VdAkQsRbT
eXLA5PV9wpYavstmgdNDb3bgY+kvDEwlJ9QOL/sI59FnnYNSkMfL9K7l4w8dCV5/YR2HN0hxdTd9
CuqqFHSChswYkKMJyZNqJFiO8jdAlOiyFCZF1OaAewRQsBxStQyYRqwAtWjpkWQWsqdePJBtdrXx
tMD/VGBHiOh4gvd41ZnaiZp1TKqb8WAhAz1YdRZzWDjm+LWRVQ8P2lnZKxlNV4oKJMtHL08AV7Ar
I6BeFrqx6yRXIPOyYWsmYFdeNHv89ol8isboyY3zZp9TUmoiMUHFEtlnoMPZZxreaGi8lLueA4KG
zNKofBNWjEqlD3uSfzrz5/QBjpGbC9jG9NqBxNhxwQKd6AGQv51LbFb0Hxi0Ur5u18ClgNC2lz1Y
c/wjmzMLzGS5E58MrdxRFXRdj8NeNOajY3jXwmgA3fEzNdVSO1VAdqQmIQ2pR7JkBoUq/haYQ3XR
1KPGG+0kdOemTDbtXAI5OPBbkW2yOUvP1DRTd+3dyaLZSc6gjkPovKlqtHfmpC+YjuxzOwK4ulzn
xnCd6bfZbxUqYiX5gPB8cDhw7OhRHndHHW7kc7FLvHlaFerRP9XZ32k2g89Rco2jTtN/4nwxHuQa
XBtOfdZiByTRFuBtbx+6LmpneHQxBhDexurwQruRkQ1pzcmrwiUFo25fgYw+6KcGE0k/al5xcM3i
nQwFA8cwAgF/qPTa2YkBa7QM5QxwkOfYGIBnRLm6yoTycz343s/UUw3J1in4/7Lre54egU18l59E
gjXxqK0j7zT79xlPlEvEIvdPgOv8QMmrd6amcPpr716WajagG1AxruzKX43/fS4tr48nPMFRQCdH
d7a28IttHFXD+tSg/+Hrk2F9StD/ey4fKAY9W8ig3U3a6J/U44AMyPT22bL27x4pbgw+qrZAnBQI
sPB9UxH22nUshlrE0jqSzM95hgoHKtymb9UbkY5TOuwHuEHF3uNgn1TkXpmuN6EBp8feWcAJRoqk
cA4m+PAeSZQsjv9QRu0JXocxD2kRkKWGtQkuNlOSYqIAGuzpuRftJ5mXCMR5GXU1nAfSAvsM1DH9
+NXTBuuZm9prLBMiDQtcBCL3UJfoNdm2ysw4Hp40G8Qg5HQck+lH08DlRY5HH5QsNtB3+huZ8k1K
ed/BeaZE1PuQk7uSRNTItZW9mlQyOMjS9mQ6o72jePZdUJvC1pVwl4vv7u8i7aRTYe7G6ZMdznYA
kP81LK/sSOGjxjmgC8ZGmh6tzv2Gf8aXLK+sLbYS6c6Rwxil24CIneqQtF1idY+GAF6wOxhfRtAW
fhGgZpGWJJkd5xlkrv4jTeaDSEMBWs5j4vX6c2eAQ6pJ8AYa9GlLBawZ0oMvXhaDUhBn1i7sO+At
RvoblbN2Q4YoWtOAr1FWwsI5lu1s3p4yp9a3a07pyt/nABc+4IktAGiI4nbcn/2gMlITa1oVlIDq
N3Z9LHRTxvMjkLQljbbtiwllOV4fbUiY6C7wS6k7ZFYE0AdYNiCGW3sLQobaVmluFiIh0OHn49R6
Ky+DImdQvBF3sgoV+pvaAyQ9KUp5MKIeNTodjNSYmB2QhHE7hbTuUDgbD4AOGzdrS+9oRQNS3WIG
vH1Ji1nK5P46Zdx+QJS23mEzkAcNcWWS3rEduFZGPGJXlQ6AMyANyKlTJXxjR7MqTeTBOnYkX7EV
I9wgciT14pwTn13a6gGiDVs9NWY+3DbBqiMxGcwg/Tvr35F255xi2jiqeY6cvE6jCaB0+wtJGOku
jkBHuaMHzkhPmTR7MbhtnXxK/LxRWHpUh23t8l3mm+M56WPAAc9D+0aNn6dfC3vkDzTqhOftuzYy
QxoyaTbCG2WYi/tCIhAgJ9uuQRWi1qcIRIHh+QkEDDtSLoYDXyZyC4MhYfWRZHRRHW5iNopdDI8j
PL6JNV9E5DvWzh4d1Jta8Mr1uWfBVQ1NmZRauYn7DDQPOmC9pOxG0QwDioWNRFzKOhpA3JG0G5K1
RYxoGfjOXaSt/waO2mcfdVOv/dyOL9wa31D7Uv2G94mz7zXgPeV8KbFTMPFfKxqbR23u9a9VMmHr
gtlV4wtQ9wJsg4Y44eGgkCzJeR0mbZCmXv0tL4T9EM2o3aLVYksg1h/H5YGG8haQKQ+uXFcsu9hy
UGUom7KeUHw0otQenG/OqtDgPEDcpEAhdOcglidNMscyWbBam1m9qapoxlE0g1Cts3RGYOtz8uDy
gq1Lk5LH5bgDDZUbDL2buRsUrRuPg8bfxDIZeD7IES1ld115XKr0nS5EClqKgXdTsOGpsoZtE6XZ
g1njb23IJkLJ6WkutBcSTaAWB4elhxTHHu+SjbKjnjVUf46tIY4pkFafBviQnwDjPT4y5FCQgZJr
vb/sp6RDvoy0VQtlIO4MvSgxdsqYtB83l0Tz44xK4IMZsfYM+MVrAx++zDD6GFNP2RgznH8eiAWU
SNmSDMGp2/Xu7Eh7J6MF4sbDnw4lgOBO/rnAZ3aWbY/HqgW7oiz+0Drb3uajTMkk168ar45iACDa
YBzPQdIr8atpDniy/iEjux67rY2Wjd0LGdNaaq74uJ6S/ff1MuREhohgoswL3NAOu6HRIkItxzbr
czxHOyLOIsC2lViMFJml7VYzyTimGLhGcP6qWWoq9X5V0pKGFx/m1q9PKppYlROIw0odbvJfI4zY
MTUD8MjAx1Yb7KC0a8SRxigIv53M6hFlR6SR85B/xA4I67XDhmRO7P4NRtuuAVhh5j9MqduAoGyM
gOMjAQYyCSZAvbTWPSBIiQtAv2/lpKSGexmQAu6mKTUtRZNJFqGAKYiiHqlFH9dQxo68uBqaBEJA
43+9PMqUtAmhMGV1M0stdXcbn12892YfldMMiea/3oYydpfZADfhr3d+N1R3avj585JXw16tR7bq
2yAFySr6Fv9Vncs/g4U/A81YgICBo1sXWCPgF3t5fjTTGfClNNZYbwG6U0qpuRkbZLXaau2gh1yY
XcgsBP1QoB5dJ6xjR64dZRqgUtdpJHBnp0521FUXx7aumSXlqJyyrr5OEVaDc6mY3W3E8eN1y+Wx
yZbxi2l4IgTQoIvfJIYiR2EaYw3YDeUwL1h3AUdLCrAqbfxipX72Bkc86aiRi7VjDzKrFQ1pEhK2
YajMF2oWJ3rXkXR8VqJMsm7bcfakCc18mZymec7Y30rvYh+EfWvxrERtr7XHpfeBDBnr15UZsGd3
OHahYE2uQ8bAAhs3fPJ8BC9xB6SwPM8JAD0wHkgG8oMG1I7kafTBSCpQItPA55eCa87Dq3odD2Vq
nc3IggMMCGtNoMYkTNlonv1k1qApNnVVd+cbEZlQY8gVqLcak9EiYmt/9RcZvm8GcfXNbhcfG7wK
+w7kU4CDZbZnJFdWkxE44Gbb4vjuXazcqeqTB1yMHSA1YlRVMYO/FcY6W1+Af6mB6GIDuDqAyguQ
/FwSvFUvXs+8LR8kpoGmXWVKW048GwMyjOMFWA6uiZQYpE2NARllyG2oN5Y/VhdkrtMKq7ZFWXxg
WrOzHWgPO3r4LHo8glhc7l5pdwsAhEbmyDpmgEJFvjV6lMute2bSR32aHLHTeKyLKno2ekQd25qv
I2tYomfR4RHc6AwFedKCGtNAZo3hY5+tZLnPUCfaWEZI0zzX859dbc5PbMr+IhHZWiN+9jbTwnUk
r0C9uM+3zsjZz18xeJe8QL3n+Aw83qHHRpZee/Sec2cjDg0NzwL13rQ/ZKkA4cKY+zbCqrYN4srO
ASFXWrYBjc3UQHe2tYtfyg0GDUkzymoJrWVm4COHcOcUonwewdyKMqre3SGEi2xFqx4B478rM2b8
bptTEzqp0b06k9HtFlF1F98ezFNd1/pebzv9iAxcETqzvqe8nDU5p+F2uHBTRzUscnXAONk9GdVy
Y5HCAx7O0oImfFjEnZOH/QIka5XK4bApRl6XzPygdBBfj1Jk/eTTjmyumR8yUeTGMjMjAMNa4lGt
g1PMDGptqrwGcAQLDVBTnb1puTb2nAO+VI2Fy4YzErXJzPywvZllItqupcRROiNbdzv0FlgN0tS4
9DbINXU+n0hEDYgMkC8gG81ykZFFdjUIBY+1MZ5uZGsXWJ58P9VI+H3Boe0POgHzCmRnPBZHF79j
+4FkvyriIk7711mihUljoHqA43LA36zTUZxmT8kWJAIgaHXb/kgz18O4gezN0QdjyE29J5JzcIpM
e2SAuuADWatFBx98nyX3Z9QbLxqKRF19vPiocTxPRvKLLK6mC2mjPhrxkEBDvQUUlagusqYNDUH3
iD+uMmySr6Jqq0s9u/Ww8bE7CrIUPLyaBNspcJgExdEEIjIj1h+i0pabpVrfAVXNARW1kT4y13Tx
rvOKH3W7x/+N9k+UQffgwBT2vmJ9ioUAt11juylAh9QAeduo9xlyqZAJCFRu0sYVgKwDgZLgA3im
XlMa4hu8qskGddkGELpia0MKHwQYh2siA44sSDeWMFguUiyO1J28GS4uOKbmIGHAwl7HpMqRtMlx
cO9BANcNu3gsMzBoo4nwkwf0tNVVAY2HoYkcxEa4fhx0JyB1FBUIfbXyhb521UzxFNmAB6EEw7Jx
p0sRba+JhjLn0OnsEgkVUiFyPHhd3t0mI/5U0PQV0mOOig74hY25T5Ch4nhFdDYAoLJjMc+CJPGR
ZU3CVuYp3I+jBYkKpMljOINoDg2VQk2+k61rTaYlNonN2np5Q8mVZJFpqzc/YTvbzfkpTYV/sY2+
aVFEgK6xQuxKqoGase2NBiQtbAwGw1m2ut4zcCmaabPOj01st4YO1YNyCWo4HNGB6w7Vlpz5q/d+
ddyTs3/t/kOnGVG0x7dz+oeR3K0ZxSwQbZPdpTVPMp/4oLI4fPldqSGOohYA1uGyJQU2+fimKfHY
rht0yZLGa4aInF2ljgXWuYWFdwplzF0gI9jXBDfiegAY5J9WjsOFxgwkvd0mwJE+19Mfcw604Vs9
aUrQ+sKXhLAjPaFdFyEjUxi/rQ/k9al9l6BHz/PG7t5xgp726imtnvN3Mj83wskdEQwrEEHu2ARs
hsaoN1Mbt2VAQmr+r2Ndosqp6f/bGobEmiMjuoV8qg/w/+FoEmnDWbGg3HGqkPb/QTbwToR1nhkr
KQsRrKhp1Ps/yfD+vq63crNIphdecPh9e/tI7k/lLBUR4Cprz+63SgFkq58O1U+dp+RbvddYcwPa
qXYQO68ci6Of197ZlU3jaO5N85ksTZEbiCo84Ab9m/F/X2/00t3Yuh2AoH9ebAYxycxZ8+dU5q+N
JEKqZEM9lwHnk3q1z0AubjE3VDKUlIP96M5QL5D9OUbxkeTU0HoGcSrRGDQnzREshie1FPUKYNHv
2qEYUGAOqPaObVIZki3tFvu1G2QgD++fqc2zbUEaMlq7BA6UczjTb+3lIunHJLXQzcLrHKTIo/oy
QS6Xky4FXovAYe8AZ/ILK1gqCcLqwl+u3GE0JlKwsXovZw74CMkuts676X46j/Q02V5KYYeKXAwY
UcMJDEsoYBeb1EcWP4GOE9z4Ch3e+hKZnATUTIQ4jpTFETQT1CcxTQNkm7adZucHiQh0nOSrtbJb
V0b5YJLulPQfazpF9uhVCDmre6I11ZRZvnSfNRkBxhENsV/qxo1ZXrs0pgb5BSAkIU0E9NozjeNZ
17blnP64sysrBsQZJeTAGt1fUUkM03p2gRDyNPSp99iB/VQOGssHsB71PB7tphFHB1IYvqO7QVYg
+OcWIF4iIY/ABWT0i93h/4lj1UB9r4DrE9fjhm4uq9042a0fyW+RhR/Q7aobUh+JejefeP2IZJ7z
mSF9FIuSEUfa4nXr7XI4kLUxP4/gWAAVfNqhatnK8U5EFfaq0edu7i8kJUtLS4qzSIG6GpIQhDVI
JAe73NKi4Bn0yNOZW5EAazK2cH7S4n8PbdKcOBr2VQHi91Wotni09Wv47AD+LvO39xNp3Hh/9F21
XLSqaMIFJY6bFHVe51nGdnPPHuFR/xhTjxpzaMG94wMIWSpVQ9MWOfdOpoalM5dbEISiXPLDDlzc
iHC5PVJ7HX0ct0WmOxxpvg2STt3CewdgRDk+0wYQhUQ98hBqSdKDczmV5WeNZYEQDtza2LMB15OE
Xhrl5zxjAJAZbPjZ0xzwughcrIYZGZIQbkMgsQjzajiAVnsbCRAUegCIPYBB+fmmfGWS1WEKJO5X
EyWnGTrBw6EGuNtn+WZpev77Uo6nqjKd/yA38xsrjenbaOT2drQcdgaIuf6QjEIHER4ArlFLWq5n
rQox5AoFUwI+spYf1flrtgb9YsC1ohdle0lixjYWqua+FUnxN0MCyd91A2x6ILvhe/zeadP4zoey
3eRDPz71c2lg4w9s0XbhCYiOqk08j2Dd+4QcDIDU00OD+HU4JoYk5sNhGNU9PwnEaErDnGlV3ys+
iL5qrk0hXYQW/PRK8iLqPtYLfyxAQ1qF7oOGKynZegvSsJQXUep1BcljptZS90G3quaSCcmUidLe
fS66UCq/MqW4v9rHd6JWVuutxh8fmIZKS4sC3t84Lg4Oih+fSl1s/TM09Nk+LnTzt1FrqVu9+bbU
QurDAhkaNEatBDv9QOSIkVuCSjRk0EpRrhA0VjANwttYu6tu7Y/Ao74ibdC8O3AQILUgoucgQw6w
KQ/LCEpTZH+j6FCCGDQja8YdjW2qDPrV5h9qsox978GQ66xTSIb6T5Qw0pq/2iCbLjq7IDQChYm/
loes9SATao4K8TozHLxVhcgixV1Usz13Bh7c15kULQcAXu7Cc0TzTfBE67oAhoXZ+DNAA+oCWxxg
aK/3c/PBqEsNGTUcaSx0b3GWoSKKuqQeeP6qg79mFxko4LMltDKTO3rq3cm0zO6RlChtACw77Hu7
R9IZRsqOhkgUuy5Fw/8fmQVKzk0LzxOOmfM1JxnQtNopEX+SZE051qRSWbQAUeluZsQFMmfyDpQC
cdxyJOJ/5Dcjxp5cbtYwMzBUTDW+V1OSP7Vp2+z9OXnxxkjSqkj2qLVL6hvpNKKQF+/JSNv6gCoO
0nFrIe37KakB1RHHnFuBW9W/16g3P5KMtNREEas2DopNN3eKbOnnA4dPKlDG1NNMWaN0vYIBeOPM
c5o6eZl5umwJD1WLQecWFJX/Q4c3a0eyuXOH8yDRVql3JwPQM2as87waVMizsBCS8AX87+2ETCOB
VPAtjV3bjPZLNw7JdinA6HOvvx+P3VDulo7FX6Oli7auMTQHa6qb34EgDAoRAZCISq/PJQrDwnI0
m9/BEDKhjsnUH1uQTL8CJvUVgUXv0fWaeRI7baqK5Ru8gO6+LCx+zmx/o8NRfqRRCewgZNpIheAo
UJ9s5lbBqpLCSQpJQzIEOyLsixx9PgzxsF+HpNHKpjxrLP85myberK4BKtZFfRzWXKwavOaNC8Cn
u9ULDS4eutq6MulTuuZqSne3VHg8Ll3Mt+tF5Jo3y69T1T2T0Xpn60eUF1WfUH4fGbbXx3WJxEwR
X++wQdHGHvnDK4gogf0WEk/Uz/0UKd1JtSMNNaQAsR1OOtxNgKsnwUiVuuNOGtTgw9qtNqRps+i3
pjXdnfIBU488vkgyx2Mq6vDs+vAYK1fwje+4SgV+UkpF5mr2nUJd4LNlI/CVBbUezxvdB6+kIn8E
tv9fjWlqW5Lfc0gqO1LfzVVD6hGZJPXkoot8ANzJFZOlsiUZgtpI8lRqNY9kvp69tVMVX7zctt7A
cNAgtaCt9xOVX3LbOJu8BBRymxetzFXZ4r+pfxoj48VAtviDnjRbVMhr1bYbgLDkxwlOLISn4CzN
qk4kMw81XJLiKDttRDZVgFzlEZRibWiIZDHaP3LgT/oA6Tqtz4LMW95uhiCSegNHBYJZWvpMSMGj
BcDCQIEGr5jCICSG9B5feB2DX+jolX55UBDH1LN49X1EhRvq8lCPOqDC4OeRDTBp0Sb1smlzd5az
Lf25YIt2UnKggZjnKME+QE5v0qbdsRHZNDFHiNAgb7MpHc+MT/Opzd5IrhOhAkrXnQxwp8iu5jE4
LaZI1kyxXNsUYOMJqVIqqdr5gXprSVXSSsBXqaZiq5s6q7X46tfZVIBFs0mbuAUPr8dWrR3rnWaC
X7RZ5kcAFPTPjmyYVtWbsRbD1rBQ9BDEDNR7ALpCpkTWP1NDxlEKLMDOGLujUuTuaCEtvbBkkBBz
yTBOPUA86ECeceAQIa+IbGbLAhp6BpQ+kmmz6HACNv/0U6M5eUCQPiQNcqWRlCSQoNaDn7TmSwD/
ByAunb56TkHPIoEtPVsrI4CwZHowAhYLlAKwKKIRkJfDzPYonseBVsrm2Ii3po4kchOJWw+p27sP
HngItq7EVhDARV3A+2EDlajFn6/LsvpSJwWGeu9U4QSckActywMBFPA0QCH+tSdlE7jCnvG3znBI
BMxxT5yb8cQLHEwxVo0/O60LEGcISb2gyCVgscc3SvaptZficQpI2fYkCgbucaFNewbM3q80xO5t
2hujA7xFqUXZ6nwzJK0plvZr/UMtnssKZroJ7kY8XLrSW28swVeJvbC8R7K5uzNO5c008dPPOfUg
VgX1xbweudS2nk4Mk4c3KgCenz87P5CsjMAOBfbz58/Zl3/OX08OLnCAlsk/Drx3H0fTdB8twsgD
tULYyyHJSOt7WfuAfIuA5GoCDX0gjUmvu7YjRWx3owm4Gm4cbDv9z50xrTnFCErkExBi5aVFBdeP
D6zv/SjSBs8hEL9ZHCmScFclj4jtFnoQya7uozq7rr4laZE82qZvTUhARnZkveRHkvmoe7hOwL7Y
Cq1G2BsSuv7SGxu1NMf2LMTupgzpO6YD0vqtTHENdIvRf7/78tfjFGk9aOnrVucqZWx0SQU4bG21
ILNaggYnNbuAJcg9gyMHVG06IJMTpODFsqHeaPT6rmQp/rNKrdHX06Oy04GYExZ97SMnAAqa8T+U
XdeS3LiS/SJG0JvX8r6r1ZK6NS+MHklD70ALfP0eJFuFUq3m7t0XBNKBJVU1CSIzz1HWIK4OFrac
B9KrhfusFRsjLQa0R1loLgYZYicTtsShPadIpDhjApB887vT3U3n6F9r0TKpqNCNQcFt83GRKhuR
oeJ8as1lV3rZjtUa8HlTv7h2cqAZ4Lm+hVGaH0hCZ3d5tVFxvTObBCT3NzcyjFPzTeN40PXJVFxJ
VQcJIKalrzDqzyF3o/18F1cttBND7WVbedZaPQnohk4D3d/JxehiWzJojPPDggzl/EAZI3RfifLD
/KGUVyB3dQES6Sp4qj+J2n/KNA0bLNMHCH84BtVilmPQYZyz2jLFotLACVVX7jHVGTzRlgoIE2n2
zSYGTJ3VrUgkwxxi9WN2dMpuc78YXSexkK7mMRPbu9W4N6BvIfgnqf+inczdtqqmnQ5tf2zi5r7b
/5AvyZEX4oc1fL9zcVIcQjWoA0V/Ut7pOMmdaneR+Tj7reiOn8pnQyyHcQIHRtpVW5DqATfupqcZ
6XQretKRLtdRHOqfgrQzl4kElo3k0A/AmclsVgD6GqKFbO2dgXl4PScdDQOolp6YN1Y7ZaBVKFYZ
Sg31wnPcw/rkDUjGtzHMQCALWPho1Y3MRiUaBnDT28Bltcpjq/8vYw94vmMrB/LF2yOqk0kmi45c
wAJoN9mGzMpRiV7lIUTJNKNB81i/FnbUzgsqg3Keg6OA/wAXjrMevVAcaMD//YijVSkD8HsoAIkD
wunRMzG1ElPIL+eXw4cJrrbetIuBoZnzzjwH9fPSMp5WVUG0nBLvLk+WOfzx8g/+PX0wCqXBCzdA
O68PoeSw9GbmSxTiHALJl3knO2Y+bUHfd5x1/oM7hVMMzchMM2WwM5CkIRuNdbGpAcYETWetCkKd
OzoVbfOzKmpLqyBalhWqgTkVxv17Gdtsp8K4UTjsUDYjfteoi6MQVTD3xwK6kRavHK8HuGh+BPDE
K6/xwESNynDSJfszMT3TQHTPNCNDCFiZA2v48kH/J19abohNfwUKHG3xr2s+xN4+DkghyhO6SDut
B0Jf5icnnGyP04am9pSnp7awTmBN6nZuUo6J7HVNlnor+Eqg8QSsqTKGG2OLdJ5095BLSFejEeUA
7ApSAFNZQntWyzkBfs/gEVkkhdEYe3u0jAXKXENgu4w4X0MRn7XyajQOzPLDLSg2Puem5Z3u7lt0
V6IwtKlZS3XjohkI9rzzPIu/3IUqNwpt9cJCmQJ858vSzXC+9scV1QeZPZB5xEEFHhwabqbLJuba
ufTK+2EcU/vgCrZTeqePQ7EgmTnjM94S6v2fQlmnGSuWCBflPb+tSc5ANLHUwvnNgyeoY1hYnv6s
oUVnr0Lny3Zy0aTp7xc9MfQ/4CDSBKZN7prmAR135mEy0CiI3kFMZ1MR9cDIcazWW3O8auy8plib
vtNagE+DE5lpdhfjT70eHJVp9kcH7SJq2jhowEBtWOiziEBAHuGF6dg4wxrwMRWqFzE0nV9eSLwZ
yVXpaUZGIHqtH/S0BhnxIJmND+Ea2MwWk98zVJl6i8wKkmvc+dGnEoz0J9fhT3pSxZ9mlai6Ldda
8A5IDxq0ZBJ4gQCiIpKCH36Ja1x5bFhgk4Zbm2X1NTDGhQrKDB7uxzTDC73FsmwJnLZ6bba8ADDM
r0XMHk9rtPk4e4ojgxF7C8+s0uswDDruJVk5DqDtlkWPKKE8DZI8QMNZ1q7Uy2eSeJvX1oasFrEK
NHbbLsc4bXFu/SvE0YbBP1v+tLHQqLifHeeYzk/KFWdOs2nDCCwVheNdDfTwX6sO7TSg0GrXpJsN
zVjsNAf7YKWrbDMFqEK6V6op6Dzgazho5JzEhfSkMgHRCuo5i+0jeRkPiFfGCJw9+cvQxynHTaGb
tlEB8pSFanUwpQXJsmlLjndmh+u/xeiaiNDuc9N2cuGHrgqyqtXoMvOSZDEKvGLetV/IFchHrfrL
u8KnpE/tGPoEVrff+zZk4P2KdbfwtahFpdIN8AxHNCD1xj2ZoMuUAcjX1rk0cQrxO0IaiWiqfkHj
UbgnqRIjzsoBYYc6RCD4r0mZaaXYtXMNu5n3DmBgI+x77eoSdK5/sCVUHiroR5BNi2bWlQ6IQhao
Z5v97CYNDhRFwx/0pLqtS/6kUuuSbhbpioBLBIrSEadj1RG8i/oTDQGqyZ/6Dc2NsPvQWuDAOvrB
dFGOZDSHuN8CbxvHGLcVhIxyx17gaWKYqwdDi0413IdSvlWrU4SGQ78awKNHZLibM+v8Fbeq+EVo
Nerdqn48kNjqgP0thvFHbOvxC6mARokyOM2898gL8YOMIPyJXloTBTO0BkXFrHKONw9yY1V87dAt
WgMEZAAG3N7JcS+ioQnNj5nSJQOLgdmBEh3StTeXB+eqCctNnVRAoL2tpxYVnS2JuhMgWnuo7aRY
tZTyU7FIld99PDFNrx+1/nkS9XsAzeNZQQ8MOaRyACMEoMVICR5sPGvCGkWO4JWfJTI4KGPDU/8W
qNap5DOKDKS7W6xV6yKP2FjLB1cKunOaL1R4TwkDpRyoea2DjjaKQ1z/mimdAYiRFTN68PJIF2Vg
bh8Us5IsD+b/l06tSmHZEIX/1dIGmARGLUYRcQ0QjgT10HESfrULt9tXg66vC6e9dHVTn8CbciJs
HM8fp+tNApjjLBGMThzhPp0XqJMzk7Gq9nMfLHCDju5gJvsAJHOkumufrVvrPQNFZJMdE7wZo8gM
97lIB/hUrVV7ktQTmR7Ghj04KEVvULL268muHvQ3I6kewv91WT0Ue/ydat0+jIJ2awuOriA5GAP6
g4QcSEyj6ecU58aaJB1HDLOeRHKjABL/C11k5w0QVeTyHxeyIFOgWkdd3XSwPRFABgLB04TaHVCG
BHkeAtfHNuIVl7pOt8CPhDyFd6SBu321Ddrii1KhntGMV/MKNFWmrERDkoh6vlK6O/eRcaPb0HVQ
tr5qLB9n0zog3rMEhTkzbAlhkCjskjuckgeoE+WjQmg2BOGutLxqRx6kegglHcGeNA9QKSrkjz63
pcn68AlY76Jj17LfCb7FswZsLGlKQwnsKY8nJxKq2q8HdM+67mme9hZjq6lEd5iKoNnjMgloKiu8
5yi3Rw9jAk/Bn5aiyzWOeKkk6V4b1NmZ9wOSriL6VqNZJ9latsgAf4jBjHm8Mgc9WlU40DkHuTEB
2dev+AiaAQQW3vSNmSjFI28VR0ale0tK7L1IebcOyaHoORi8sJNYVp7dHEaWaO5rDjrdKgvEKYlx
7+BO138RFpKTSBSHP4H6hzeR/Gee+O3CiYP8cy38atMCwBkV9nq3jaZEADtRy9HCA3CoNXh6ciBd
FyZgjzpwjQMD992tbECBoVwejA4R89azLL1DJ0Wdrl2lqyJrwwvq5MMLzRItRbMVCtg2pGur2gH7
Zo19WFkBUlA5zpYeQFcF6y9MLjCraAUN+ZjNLNOyfMSOkVaYlWqdhK/BrAf+Zvk56EIJB1j6qmbB
1tXb5ASqtBYU5mhWM4A4cpqS18fXUHqDzNBaiKzTZAMBd8QrrXoF7U1e4p0x5guPRWijkDsL2gv0
VbvNsIl5IhUOs8Q20z1nqbYXMdBt8rIF/a3cSpCHWoOi5Bqp9CCJ+SXQgOVVDEvyCwpk0B4K4NI+
MQ4mUExIT6VzVBhHg/L93U154I05AxgSGjj6YAC2FlidNyjd6NHtnDgCnb2Tv9E1qwFYlTONuxy4
IduydnYuF8aBhnYSwTTLulWjurBrfQMArEkCJIWbl/In853nPCU7mZQnzQJrrP2jUloNnivASIq8
bWS6OwqxhO0u3Aaovir34/OSdyclq8QWAI1Q/kmWOWvU8jpb5wbKO+Y00VCA53pg4QoggjjR8Irw
ooYaqYRzyt9Iw8sS/b98Qh282TXalpStCxqjRZ+CshLoceEijIpLH5YHV4I60oBErnsnPui6HI/Y
/+xCETztgOyoVn1YhkT7ds0hzNleq7054F+XzyM0FrGpAsuQPPEDn4x9YPIDkWhiZ1YulIVmZCZH
EmlIZLASyYqiFgQrx4c4fcBJ9uDofymPh6UY13FCqD6N0747Fo7gqEJXdVW5hrnIOao55u6ruemq
nRp3a3rND6rXnXWzvWUocmaiB2MS9XJ1gE0ARRDyyTUBowxaz3DUV8WAGapwxDCi8XNFSjvFL32D
/BRYxCV1aqrlnrHxZFPp7EVRwKnzFnf+83p9wzeZie30WAP3AYjUBdrEkH3Kq2a4xDI3RaJh6qDO
xh5xTTqyKj9L7z4lrSnAEvorlGa8AKhJb0TzkspIa6gL9syNUIlYFVswgbqnIcvLYMNSzwcjK9+K
LO2bFTpx3NM8detMLBqeWGtjcq36MkqANR3k12HMJ9Rn4F61MDrQUlMMLcmSDi3ofPh099X1qTD8
tfqS735TdyYnSL65QqB6qcFzbUlf+rzIw4/iLmb+gVUOIKiNiAcrJtFS7LwE7IrL2U/Hd73NLJLF
dbPpRLNQwqyQmEcFHmZVDiKSm45cWIHXr3nFKAGUTJP8RR4G8HR79JHjSiqi6dBn1YX6pBV4nOnl
XpcIOjHuOl2qdYf5d0K/A8BhozUyhaVFEdrh7mfCZQjJGT7OOgbRdgjeRjQy6l20RC1MsuU8bJfI
AUPWkE7YA/MI7OMkmwkzZAb/02gEbbQcjLG/lKGziiwrfbZYmz6PUZw+sxT/pNq4jgnrI6BB6luA
oetnspGr7o9v4aSHh9mjH3SOZ7bOd7QGDShqR8I3aKfNfC2Gd4g1Q7HEfDEN38QljIOFWZtgiEKv
A05OPYZyuQhchFLndS0MUqQZ6eoGBx/c4scHNzLqMqrL7Wk7Zvrf/7oGGbJRhItE1y9OWvT4f9BQ
uWdNSbXSsglcgg8yz7MfftKL0+Q2/bUV9dmUWKZCShNj2NqBHbINjdnmslg/ZfgfBXWl0W+zHH/O
fYAf7NbzBQue8tZAKVsEsgCNC9nOa59QMO7vsM8F9nsoUb9pQJmPfhJhmm/CETzBoIRgC6uprV1A
VSKAhs63FuBslhrJgO3ungrr1UsmYFa7Ls4+h9j+XFQ+Wys63KmZ0IM0DU+kcszEPeU42CSJeHVL
c7I3Vt/hXULy6tLgOo6HO4KLCgLTwKaD5/WmR13dtZMlU8mod9hjQyQdCqOiazF4L0U84oEv9aTq
bXA+Rq7xmVxnlTRWqFdYWtqAx2IbZP5C+E74lC3JYZim+KppSX5OE7buLLM6eH191mv8bq0gvx/C
NGKbAaCwiweDIf2MAAC9CbC81spKBhJBf/NqWWa4o4X9yevuVu/sM3N0/fyolh8G1C9nywWFY47m
c54lHjiZO+8ZKEmbAb2/F5L0QoinELy2QKXp0mUSRsjC9toP8neZ4z33xhBt8aIn8yIIJ0PXgRS2
zsZ+U+LoP8WfNpiTeK6nBwoBXwLeG1zPWYfpgOenbTXOgYbJj4H9KoQD/FnMSMdq/x9UeU1rU7mh
TwnY7dJPhdHsIfZBJBe1jIr916V8PffxDl9kAMcNGkAtUouNGsZxWII0od8nWYX+aTIEpWMHO2rL
cXGyWS1Ia9O0alGMbfbl12hEvXLZJmhmks3bc7c2TWlgOGJMQ+S3qIubVHhFrM54wW9WPbpQFg2a
jwK+tSI0LuPplTTfvH4CEpQOHOJW6PW3oKh/AhHGuArcKa9jEf5DakN33FXUj+7eqaz827AOfL3Y
o5oFtRMglVlVrJQ0Lbb1CmD6szOI7FPQcOOT1VXHLmys1yxjCShWATPreFXzJQAponBz48RzXz+h
o1KfZ6TzMnM86sF3ZTND1qyDwDBA0dSWV7N+RVk0+HZkrWIoMJiW064ngdsZ6WjA+81PS4zOtgYY
1z7mA1gu7AhvnRjQQAJ6GCVP5Ti7gJcIhuzm+AcXpaJZaiTxmcXDx8q00og2c1EDxAQAC50ceoml
4BDqAsnz1B3ZP4xJeknq5O0lPQd5qhjSlchVSs7n6xwbAXgaJSXV2jIZcF+Fjd1KG6C9wcRfDDDe
uVtfsgB4BUBgJhdD+rnIv6zxpmiuNVmzCLCMwngpm04f1kV1oA07YGEmHKqKYlt00/1ePwbR4FaM
+rSYN/p323uakvtQlws9mJ41IFSAmxLYv5oXgJ/YHLcEAkyqBF3jmzoV7YpEMrR59r3Hwdeatzxe
D1bVbvqsNF6BcXcwOQMt4DggvSY867mI03D/f3sAZKZa2rohtnZmG0caRBub8+w/63qRvCDp39yF
GqH23dZ8HXC4yUfX1O8NVniN/2oOw/SVD6G9Bpe0dYx84+fcIhuETnIYG9mFbAKoEO9S7kkNaPvC
d8g5jnImdBWcRAuqc6gePICcfa+zxgT1OlFbbvtYn4A3ok1XDjiUbRs57qKTIhlAt1FegU5BQqQ1
VYgKDGRVyzhId0Ab/4ys4It5QxMfnMpFqYeGHvebjmbxaCPxZ2oOYNx/QY/TrC+7ZQUqpzPomwAM
7TUBcCTz5DqQKMJ4YTEUricirk4TIIhPpdNVyAjEq0yqSI8ypDJf3U3xmuUtdJBSroIugIlc0zrT
ANrkGgxsDQMKAWMAHfYS0nueyVv/nSgNTR7GK6+1/dm5YgKghuTtNFWKKoHfl2BSJJ2vm4Cs7eWS
g2sHIKKT0zttQ0upAL0AqsYHSJEbAruTzvbmc8d/hU9W54QPR4vqTFCrsIHOtLBZ/sl5ZObS7/Pm
rU2RmQha4zXIbXdcVUkSb4ooHIEsVPPjAw0FywS6V0tQFqNnyAkWs0yeokEn+Aa5HwFuXZ0fTDf/
ERQ8fEEBfrfTuW1sWz8uvgxh9TWN0uI7+up/JFP47w5oMQDacO5sy3DYDk6PHhzbSONTO5hospGz
KPIzlBbdZFLqDHyumWf16wfDlHQx4GExkN9EK5I8ZHi/QOXwdmjbfjfE/sEfdZzNNWBKnlP6s0yJ
/Tl7T9l8rdE7a0lTJAuAt0DTuTpgnsoMUKfLmoI5bOhQ3zEaeogtyi1gnvZGZ+z6IsT2J+qHF+Ah
ApcDpPQglQf2ZCsGkJxn9pqM7tRYT4HlbMkYxfAvMxvctfjNH0hXBoa3r1rfwtEJrC62XGYdr+/e
qcMUb+LCRcXJCTdcA8Q3fvwlHjbEPEBCX22Id+CXRZcY7r8EsrgCWAtlAs5Fr+zQsITqPoy1Z1iA
CUcWJgoApkJtTtTglOPoON0PQ5utK2GFCwM9QCCCA4kvwKm9l0EgD+agbWbhSHxuErlECO95jDyb
tNLQ3WbKQH5BnwNU/D+H0PqJHe9ZWQ2o8Iz4W+pnOJBl1SVB6vXS+ihcAExJaR+lASChSJk3oLuc
zSNeKo85DBmYHbZ1EGULD0izRyv/SW2uqut1Rg5SaEO/3O7AhchIYYQ/RCIOBwa5muUta2ydzo/F
Gr3gZ43v/5Qe0qSt8e6STio4Qn7s7KUHyjmBHPC76FIApkqcDAVpUabd2tGtYq9UCuUiyE3Z0lXx
Abw3v4WRjgWOvtQDyw4YsFSmWCIqsGchYSKtvn4fe1T4ejjnjpdu1N6LqejfDS5csE7h97C8OTcl
ICpBOMJUfG1myXOYo8srMfdDAHBl3vXVX6b1M+69+G8uwDZtJo137FHwcu111A5XVhv/PYbRtxiY
Cy82zur3wXPDhh6VWeAdK7o0vZo4MM5xp3khlSaMf5yqBdmKVHVoy9qMSBagoBCiBjBl5U8eSW/f
+beaHm6cEFVhPniUjmPD27U3Ra/j4LFTmxn6J+G15SkpsrfKCXix7K3aWYYoStkaUWx8ioG/8Ak5
CbKNdgLYKNlpT5E0ABL91XKDaVn5zc6T3U8gkjaONFOiziN0DdqGs34wKFE5j0leHWIwOFElOM5B
ODKln1PTAzHGL4mV9VSh9ET+WUT1krA0qaRD1XWkkb1wLYBrq4oS5RYxazG0uS7JBjhIHoDgLUTw
NMjBBJACoI+1gythE0g/4fz3GJrakVRK30R6CA62flyRLuCuvhUgCp2eMz0wD+gX89aJkesHH3hs
18kM7UUn3OJ76MZbplft2e9xy55pFsBz3K1CFyywRJZAXAp/olYgq3LhpSGWXYbqMYUKFBEMEMmd
jW8ah+sSdsnUvFXfmuDXvdGVKlQgpZuRg5Tsp+5HnAIIohkwcmUd4aDvHeak1yjoNiLVhxccjQ8v
AnBMEpk53E9S5/qoOHcyVyxmq9QlU7e1QST7RKrCRKE79kPTmsS8Yw5uw6zedTEOqNtQ/0TDELBu
A864cdXFlV4sS6O51OhwPA9VY3zqbQsI0zZL7iKawCyWBhCtdrQAXqTiZ7kmd4SxbH39W+SP5sqL
Le2YhGN2dabCXYxok/hbC2Ok6+z2q1ak2DCIOtkBkt74klbdlRxAAygWsd7Y19IO+mObi2hd6n78
d4tGW7kCLc2nJFhNbS/w//S3lifJdb63RMH7v0pJ8N7kXXLlfYx7FOIMq/vbB1rDpq3BpgkI1won
UXJTRDINLg8n/wRQlYsoHGtLuqbvqISTrdvQLl/z8TNxfEdWLA6xayUAVwn4m+d5+bIvvfY0gVH+
1fbvvBLHh1ef8DczRneY8urqL6RG1S0/1Haczl6izD68igDsRZ5ebCZDDKBATtCu3kzxS2ha5qXu
+UH3ojxeNRLZHq+e9BI6v7YOesG3ep+/q1fUxxddchFRdedC764g08b+TotOsSS8QH4GZxj5Ewm1
ZL8wahC1IsUKfDrpoAx63aLLDGcd28zLDW8Rps0iRdsjr1A6YwxrVRv8UP4r0MeLFvfp20MJMQVk
6NLEpVI0r5HsFUUAQMopAro0EI0XD2vduWsiXuKQzT1QnFobiZhyhWY4bEfzelw4UZ9cASbmI33d
N0vu2uk76I5eW1HUL2EBlq3ScA2UM0Cf8WqbDr7z1Uepxc4EJs8mBzP2u+iXvhj0v4C852w63at3
oCGyXnFKsiI7GAGTtYZD4sNQsuzz6HefaD07KgAeOxTFuWS2e9VGDfsdeSFTb9HjHDnJFc2zh7IY
APIkkLh26pq/FV3rroE4muwCOxNvXqMfTRHWL01nT0/oi0Z+O7Y+3Dgbkx2Jv7vpufNss2KFPcAG
h5LO536K6wsODPqZwz4JkT+NxjLa00/UhhtoRQ0U4Q7Vyk4s7cUt2de4FM577YFcObBz62lsx+LM
A9xKyeDE+a5jXfrqNyLYFsA03/LADV6jyV6TQ1onGXoga3ECsEp7tSskkDnPnHdU+b4naLB+Ma20
PbQu0umkd9GKiOKc96jQ3HXt1N6+sxvtxZm6ryES7XGJp/kEJrpPnS2mZe2jLD25EdzzLDvqIzgQ
SNWVcX+pcUNKUxM8GiVDMnzA97vMQH+cIXGPBQoQGN8tgFOy/2YBWj7suvaS2PmmlRjUSYd9deHz
I6rSq3MvVaQnkYa0QTto503VUulopvy4yNlp0sHdy1Z+GI4HtckE1bpXrWi/ScPNxSNuVZfYVtXu
9OaDc7zpUNnxP1Hm4tj2thGnLXlCnD60J6c9OJmVSLPZR+3gozxMloM3xSvlSHG2G4J2a87/mBog
DbwS/cKR3zbrWHbU2LKjJpUzRxo8DYxTZCAdWZVhlA02pFMGFHF8RESJJ0s90wxvZa1dofCPGoRM
K/OWKegOD5nG/CtrM3S3yjMlc8IJz6gZb1kVB+s/ecQu29ZohH2zNBcdzInGVmFom1twwOzHNhMg
GR5CbZX5sbeOgaNZYE9crwrPj6+syYxPQ1Ume942qBshb5RCNqjl6atD1Nv6p0hLp4tcK+Il8lh1
2W58eVirjnPnM93UtDbGhJPr8Gb14g6IRsqRO+XF7VHvRirfHtNlOeFA1LWRok8kWSnNbPx4OmSM
lBrEDajoaIuCr3rstpcTOogEsiW/whCBDjrkmCSlKSiV0U5LxmFiHxFMWshMBrcQbx+vD9i3Gyt8
H/aFEJJQc2OtYkfLVng9/gWbRJBIyL6wBBjC5DZjKmXS2XeyfEXKuwg4cyfMZ2djTNLLR0N00ey7
1uy3eAPHxi0VV7+wg3+68d3zI0cWGQ9rdFtPP4D29O74hvbG0Pi8LLox+hxhmwd6cVc8OXmCl4i+
dtDvnbUHHVQOO2HWaIMomL8esmrYOE2B5GlmgD5EcogAyMrf11q4VirS0zDZ3tQt7uRuEHiIFmel
IuRlio11tIWh4m1CSzmq7KNcTy745PmXXsvAFuWMb5OWtnvPZu6qn9j4pgPtGTDQqTjr4B364k9I
tUq3wnPAQpT6oInQiumt8gO0IGo2w/kdOt32oVuFywqoC+e0QpGsnuBm17cGUKlQ++vnZbYPdYa2
DnKhQUsjHP43mbVs3dYethQHfE15c3f1VTyal8oOvjYx7vd+j6emKXuZc4F7K4mG7HRWIlkr6RxK
Z106P8SSNc6yFTBbkMmtPcA/zGOMqpdf89GtbvMC7B2ubqIWJuiNIw2WPPpVotLdx5H2Fjxf43/Z
ySlleOXhcXaMy8g6G9OA80M9ireBAQAU7IqgpMGXELg5iiM7Y1YoLZVcZDVITXIk70Hl+4fIbvRw
9olOczwsfy1JJR0FXr45qutB2+4A8owuo1zQTZysIxttP6MTVksP6HnIKoC5I6/j4SmVw9gjmx9E
wDAmAw3o+Bmeygwo4nHt97uHiISnbyke+/uHgAipcb/Ei7Fag2bayDZhwscTSW2KxOYi8bKFiyOB
i/ItTQMVQqjA6RKJmi8HnJEBohf72VkkXZgXEqdXKsl8540NXOeBjv7GlhXpQQkCSeQOiTyLDL0Z
vPRDzE6kQvd1ugqSCPg0zPXWlo1kEkB5qjPyIriZ0lQNRq9vjVyrDkpFM0/eg2ddqt+vQoZAWrNy
l+AM51MQDvjb1xgywvLFDu8vw74osJcBnSbIeIJgWBlo57zSu5+Ow/u1G3tgBwCJ64ttROVTIYJ9
PPRgm31YSq+bYT9UZrDoJvx5FJnpbos23KEGKH4ByWL8YncujnHA17NtbBfl/m2RPOWaP3vw6Bs6
4dwc2FNhCCC/GpxhIL8Jgdukuyidr/TwRHKZ4/vrg2hYk2iCIVXbkJljE7zC0W6zJNEvYwR6MlBF
e9X03bY1tlMliVTMGJgmvr2sqrZ4mKI4pej0dDt66MrhVazN5YptBNasaszfki7Hs2LILfuCdz77
4gTFPygoa3ckKX0xTMkefw3fdKO1L6YcQvDCnqPGK75WXv81Q9ILZUCLibgxK9/6wrAzeAs7TSxN
M+HPAM4I8I8LxbFPnRFcAaW2YYh8Rpsx3nd5Zb2VU/t1iuNGrjOwyf0mNPOFjhRQj/Da2GO4IUkN
itmRdHVQujNF5INL0wWP8S6qU3tAqtKrnIvE07iYX/dYqi1KhtISsqhXQBzSecsQRDCShqN9Mm2U
Qzo4F1PMamhONU6gJt4WJiArNFb425kWgqM/PgJL6woQ68Nnl2fGOS34m14lYbfEEyR3y8/EJoHq
DiC+VPWZ4gJh/XmZwZdcUizI917WjrvEiMUWuSf2xewZ+EMz5A209KeR2e7L7OAOeIy4OOLTrXRr
BOw78bx7VB5CpPDE9k4DWW5+pGpRHLYSBXPwNGiqJgblRmpfLTmUBv9pA4BnP3qWdSV92Ff+qk6E
tlI6XuGRGVj4ZnF4oIULvQj1q48+ZgSNng2N3Rl3C/kOcDYn7CDADG0Kb92JJDiMpuMfaMb+ICoX
8gME5UeECqvSdsFiS98rX29kr8jbNhu8jusotv39EsqPrqhEmj18Cop98JtAALewBlYtXQmw2LXI
YhWl725sKYI3bZwHspJOueA7A94Nk4iAyjHhwMukFSik7US7xxcLMpLJFzuu1XyvMwf1JUE3rNtA
B5GdjV2MZeXx315q7novAnWtHaDezjec76BOBm/T5FlfGnzSVZAH2oVWAnQo3+dDCqqKoBzWJorf
LkGcFzu687thkKL4W3yhOz8Nlc3rjVOFbDUzKHqylBk05ShJc+IxW06xtbC0pLqSt9WWmVrASAG3
pgFn2NEAcOV2oL/DPzou+XheEbwGDXeAJ1Ht/WX2uXfJtMj4BOr2vrHiFxpqvAaundQ21ynKmV6w
B22f6vK9KnMXu1Hse1ZdCFT5WeYOQNknwDUdwBsKO7ATFzxzwyc/SbRn7uFT+J1A338TPqe9GT77
Fbh3SwtZGRLJEIhCrPLWCdYUZTMvfUKPpI6SPORd41MYePkRr8Mnq3Lap3bqP4bKd/J1UGSbqK+M
k9f4fDUEqf8+jc/t2BTfAwC94xOX/SWwQ9AwmPjsRYzaQMPLm83k+bjNuwFeUEOPuUtVvgZ4MeSS
qSaNhhKFGYHgbN+I0fowgNu2mCvhzJEbG3wdX/XGxD7C9I7o95CFXnnnHV18qGFfukClJtkG98iK
90a7rFpUIg8D2jq98K/aynDmIWQdIdH00YyBZnUPHLNzlKc/QKzMvjRDyDaa4D6Oy2tg6Y1NvnK9
aPyrzIeNlobuD+nq2G4zuyZDJVAjljoHZLaGy5gCk8AF8OtrPenZNsh4ucmFab2KACcoQlTpmaz4
NosycL+qoEx3qqsQdYxGZAm4B9y5oF70ZjcccQ50KoCoiYr9m66TcH2zfO8/zycgGBzjApx4ls+c
04i/sWWSiuJ7k33xuG++mwJb9iopp9OYGtMlBybWsgFM/UbPYsAVy5xQICHNnaHChyA5lNkimoFe
FATgkzEtlcGnjJKSafa4RN1EfGOI5jv+V2I0pQNGRw2kCyQIbtTm/grP4A8rGVI9eY6HLt4ZfsqR
9u8dJHWASHLqeQ3KqQZVB6TDvunDQDNB3jStOJ4qhZOBcXxIABTWlMhfSuZ45EjYs6xEnXW25JdX
OmyN031nuEhnKR8yV36hXZwyQlVTOL0As4lv6jFEYjPL0rPW+A0Ym7Tka+qmP5nsOdHMz4OttT9q
9KAtUIvFX0DIwzfmVJbHLENe+X84+5Ilx3Fly195dtdNawCc2/r1QtQckmKeckPLzMjiBJLgAE5f
34euqFBUVN281r1hEoCDUoYoCnA/A7D9j8Lom+OIwt/lrcm4OHdd3hl1Kcfb+Vi2nf71X//z//zv
n8P/in6VN6Uco7L4r0LnN/h42+a//8WZ96//Uuf+3dt//wtQRvjyWL7r4V8TFuDWPP7z+11SRHP4
/4hlXRdFW5qnHMjXDUntkKwON+WacXAcL12kvHNpntV3Evi04Fm+drM2OQvyUMQXsZ/O9yHwyi0B
dF+YHWwHOgcJKosBfk6zA3LM+JjpFCYOGXBhiKEmHWB1kQU6Y7fJaFlBiXrld3iUB/jzO28j/IMW
uTLUg4Ea1Jo1ttyLfGyvTSvDM0FA/o2sfwwb2X3s9aLt2VGP2thZRltJ1ctL++zAh5VMuIicJN6S
Od4YriZ/ef79S6MsXSuDMXhGKAASqV3P7dHJ7X4JsLRxyPBwA+nytvA8cZvEsEKvR/eaWmaeDNdd
qwM3QsEg6CDpdgXa+MMl3uwzewufRVC+KSRv4nydO2G5pAvQAR5D6VIMQ7NuPl6HwdB8IWI32p0v
nRTWHUTO5IEuzbiVnHo/gUKVH99TfaGrypPESvZIrVQxDrcflC7csC+D399pLvvbjQZ0qQe8gONb
Lhem89cbrZZ2NGaRP52YK6Ir8lFy6kHFZ/Ols7tSCXZfkiC9ch6G88wVlHQLfW7HHS/j5V9j2KTC
Zg1OJp5uJGHI8PO6a8c2WoSjyG9I0ZAGsnb4Cekwc4dyAeyaxoSvRtxUayNa5Ono/ijmHzLRWuoY
w7r+6HMT7wXAS8Ab7fVZ49uOdXJyql05gJK1iUwo00WNZy1bqIevTegage1VpUZA1SaoggKSTqWl
2pJwFB3za0eizHJuQU942tSRrA4wDq1OrQBYkDZz8+6tNIsqgMloe96+fUSwkedlIOMGo1byPhrZ
337/UeGr//WzgsEPHgYmAB8+lEfdefzTQ6HrjKHMLW84AZYZBsPkHVxfGPeiarzD5FkqUF3EX7EJ
NReg7qqTNjN15wjjkfrD2EhXU2lOO2QJxUts7K1e81dQ+vrtmIhwRVEOtp9OJd1VpJt2a0nVXBfA
nazmQmtAzdSfmut4PujM/DygwMw76gkV5JqnQTr/4oZwvlsVkYq2Y6rM5z6BLqEPsE3ROOqRaWg1
zlFjPRjwisGkUE8vPGpaUIMzwKcYnjtLw6z9gJa8pe8hAxv7+bLh3iHkrH/V2giDxu3N68Sr4x0c
5/Dnx272hvMK3LFqmr6VcbJT88O/LOyDNRar1Igx3nvNne/E2aL0Wr6nJvdH63rIOyRGgUcPai+P
NiCzhLB0UsbOSF1kzBPxMqow/TGfQI83+5HgpJ975hPq+Rgq2HSJwdCGF7K6ot3i5UD7RmQi3CWc
e8qABkw8ata/v3ss1/p695iOA4QCbBRMgV8V+sn5dPeMInOzKLbTkwHEXVA5nnW0xYivlA/v5dbk
b8NMSKIuGqR+ahYpy6/MmK2+9FOTDnHftUtXl8b5uv8U1/JsNzAwSsr5lS9T6RXGASZBbsafv/TT
e3ALr9unKtrYOvX25nxgOWpjYP447n4wBpzS0PmUeqlNZ9CY8PaXvq8xdLnLMJ2BbLiNwO7dyj6+
x9dJrN9f799e6tObuFzry6W/vjIF0rs7X53CL+87h8BsPr/2pf9T3OVVLpe59A1G8uh0bbMO8dHt
/SyDIRyd0iGFd9Ie2zu2v/TR2Zc+VNcHKCrMl6DDpzZd4tx2qwQKTS3SUP90jX/qo5cBGBCr9C/D
MUTqFpVRF2vuA9/Ay/AXMHcoR/rTUytr6FFYqj86w+TuAceEp59rJPcoA0AnEYiBn7N1imyt8BdX
/Dt0U6cnx+v/nDQvUio1dOtWuUes4SW0SLksArdoJvBfkLAzCiM+Zb195PQ8H+fRUmfvo3mnEhpF
pTi+pwmTjj/Pp4gE8xkKcuvey5L1AFjFwRWmDMoO0tl1gl/xQWSw3+JaPGhtAnKkqlesD5NNZoKz
3Y+uehWFs3UGzh9o+ugB22DPYZfpPv7PNB1VrBgmy9jXnYF23GD+Eqbi+L9+YOzOmDsa8bhYV26h
l51VyhfWdCe3Ec4bCq233Mj6ZwvCPKu+sFpoShfeITfNeJU3Qr74Q3sJrVJYVrSx9+hVyjr5jQtB
nha6n3NLuqEJoaUJyUJn5CwAKL5aURyN0AH0MXDSMeNL/wSv8YCN9bQSPbD4xhi15yrXpXJ2KXD1
jo0VaY5FyVwkO9fPKK4zgcTTYfo+l2Z8KY7Nc/ELAwMOI96QVWCWGyBO0mmH8lq74Ha0atok3VNf
qXxQ32hAuZOxw++GA2+WyVcA3syM4squ+J7O7LlJZ5cBPfOPO+If0ylFW0QbpiBQqcEgvszUlVSL
0W8AsPanbu3m7U97XnVVvH8/TF0CVyVqM+T46oWezS8v40MpgWzIgY8pZgYFHZqZGlET34LaAyBr
CxEyZ5XN8JVLIBiExi5C4v38P6b/fOJhcePgwXH2SsznP8j5j8bT9xH6SwGPwoO0nVFhnS6vila+
H6rQh7L0pU3Do5jBqtRJbZi7iBUWgsniPPL/c43z1ZymXqcGM7OjlyuJtDGEaA3f92+QK+33HOvT
1cgB5gBSY0MAaoqo8F25ER7keCiCQUBzoeoiXwIZYB8gubrr/U7vqEUHf+6/NEEm1PsqqoFzBVNQ
WVEJfggbVqOpq2pBWidOoserc5tO48ou1JpO6ZCjzs2q0lxDPFaXO+qjq9FZEqoZMj5f3Ya4L9Ks
TnsoGmzK0wZYmVsaubwOzUGaugbArzfSoO55uSOY5QgJgV3lwkOcUJrU168bO2T3dG4z7O4o3JsF
zsGB+hweNV0TOKFUAWSjfUcsdNe9TdzEK2G9viGKYjJBfoyafEY6m42Vr9p5dJqbNCpSWW6IwTjm
YQ5tcvGbuZdgmuvZYl9G0lvUoPleZfN9ZiEjD/doVPHB+Jl7mZoKlMbAQwyoLcGuBJ9rHqJDKvJu
1Uc2ioRzJPX1RRJla2rTRS/R5ylh3y1/vzTjjH9dmlkeWIBCOPBt5L7pzEu3T0szl8WGg7SEOAK+
lbY775WlL6ZbBRd06RdQ6gVs+m9DUBs2dvNFYoFvbRvCOzjsrpFbKo8dky34z55/yPz+NtdDe0dd
WqhyZetGr6hJA/8wqQjHWwqgQzNPcudJlwt9TOqtrlpgwS7P2z5lQX2ulN4P2v/lcJKAbPoUxws8
h6sddXKBh346dB3IcblnRKu/2Xjg18bH83Lfk6kHweELQsLTqYCv2tq1UoUftAL1usx7s5SLFUE5
PpcRZBQENEFuTYh8r7NIR4cGmoTwx2ytTTqZ9nWHvTtArNx5jIaxRgmu935oB+LSSCJHQNh7C7/f
+NhhXIEmCIPWSy1Sppm/tBrsEOPSjobFpUB5brcCNd95YgLz7d/fQP7fNoaW51iOxxzGXXBfxJds
URqWbYWvbneMfIj+RCYYvotqqsB5LWVgmhGaRpXDhdr1Csh+gXECpW8FIzWZW0vqpIOBbyZDemkK
lzBubYKw5ObKtc0JiyTo+C2ogJVqaCjrYpoCasL2FZih+UDRlwH8EdprCrkMUBzNuFwqnq27mLKL
b2FTougJJsp9nxiwV/YSGI05DghUIGUFIbPBP8tfoIigtjbKdkEzp1/1h2UKnVEfeCbZxjHKe7JS
ufT/U+ynEBmKddd30yIdxyQYm5wdlGN5T435y5lxfxLepPvCRcWuHd3hhaLquGcHEHH8J7v4Zc1R
1QjIXGSjIEdR2IrNsqa4FkXhWtR9iaJJdC0Ora3D7+8MbtlfHy0oFTvc5K7levCj519yBgKCkTr2
LX20psYLpllZmw5xymEp6EAj59JHZ/k4BJBgSU/xEMJmguI4fuU+xWEHlt+49YiEVJOetJdEu15b
zaJUMr/Hd53K7FQ+97CTDhKROhvqAzafHdwu/XauvE9O/WzUpnGg2JZDgkfi419SbF1U1X1xOEf2
ceQHuq7N83U0lniHJm1fvQwAymBM8hfPhWo0XYdpMW0q0RpQuXHrZTlaza6BXDqAzdzfja6RPSHP
sikrMX7rdfy5X4EeRf2+Kj73z/Epy6ZvoRxfDbu5b23rBOp5e4d9aHjj8fI5QbroxWnccjOrD64l
b6sXM7KO76Co1LQAG4veSog2HAl3M7emKAqPBMr5GLOnVjx+tAiS89H6mAcJwU9XoWt+zIPaQnik
VhGl51fIMwA7owgg1vlS/26yRPjv3h692Y+3QJEfb2/ymmAoNAhh0rVn23mhXBjGesa10fU5nJht
dR9hV4XUXavuC+a8911GL2cUZ3SN+R++C/7XVOecVPds1+V4VCL9YX/5Kuge4Pwo7+VRuWCM8bbD
Mp8qUOeyFKTLNsJqJxgh/FmfMv0KVXJ7OBhTjQoE2CcBRLOcB8OIsiO+Wb+i1LYfrNELb1tnWLpc
Og/+fACtG54cY35HAb5b/UyZUx3PrQGk80635Y5CUfoEpjHm0ZqaXGTjSlj9K3RK5AJqhuatLrR5
WzdNvhliA7DauY8ObVz5y6x29erSZ+gwC8bYdTe2bb/HAeL7JrRv77XpItEMSOtGhpE60ay8KfLb
Esug+VWoB5m46gjQ5tXlCmYno/3lHWW2HQOiEBX7iYEKWjaNfQOqXT/nSlNkw4vp+6iB32tC+eyn
SbKtu6TcVIqJFxmygALgki2Wgw3WwYBUy53p4bahAbqk6wWGESMRvShC6e7+w1PR/PpUFFw4jAnL
tCwL3AA23yqfFlxVl0QDTJiMQ2xDTf1CIrFR5bNR6zkbVl/6L2SSL32w526XnheBwgIW2yLOo+mT
nOuFzBOXMCdgvjWeRy8DpBkrclgi0NzLgAkQDl/QiJ3IFjTQ5qYl5HLJgHzKUmClmvnUArp17VvR
uKBhA0nGbEOnsJvehSKK9nhv3Z75WA/kpaFeFDSggjKxi3Wpu1OJR/dbZNdfTuahIVXN2zS1X4YG
9Ezz0F9iUBORC9Meqm29cvxKXZNcq0crh2pJPecG9dcrjmX69V96gFhLFw2bgQul3wbFTH3PZ60r
OhSTww8plI5aUrNCXhbKJJkrflSl4W4/xc3TXICcVx2PdTB5QCPzuuarPgEJyhx3Fx2bRCndLkge
iXRtLoeZ3Tn1at3NeIFQ1fG93cNPD8s7wFznFhwrtiHyPPgmawd0VDgzSwkrwx4Y/npBp3Qo5k46
87wJohepdlZfB7rx/vc3uGN++dUX3MUDznbAXOOmaX+tFDjNBDU/F2CAIiqRIQKh/bEvrReVCqcJ
7uBCJR8SaCI96IKDS2un9lVr6vwhSxXQjmllQ+8ETWbAkQIYzByAJwfECu3PipgtkgqpZD7gIFm1
oSIOHWDLnh3iKr2idTyVeaifqXIHIkM23DKZhhs70UarZimdVWy8DS0eS3j6fY/sFOVdoI9BXPxo
0ig27N/bjyJx9mfEuR5MEVAhvk2w5zvXYaALxIHOREmJKjeeWfBD78vngXJ+nak5XMe699G0HfhB
Y7TyQbn5/aeAzPrfPgYf32lfcO5z6B//rbjmmLaHJT8yJV1mTaAhQpl8CqKsa2LoIrIKDJ3IHn5W
I0tPNbbU90LmK2i1wtYHEKR7Q8UmtmK6Q/WlwtIl4dOq9CPvLi3AmR8K14RFQePdZcroDhkWU5C/
7Ipg8qsUboi+2FJwwSA7CKWfbZdVQxHU3ZgvVRGF6ylk7p2Spr0GVNtl36ekYLfW1LVrCODp7ZSE
WM1CPKNB/fJbHKsWqegBmfG6H1/AJVtI7NHO/Zd4iRzPpf+v8XSdQmdvvQcDDeKzMngNbyxkhgKb
uKyXNg0XORT77E6E8PEd1CFKcbDHAoZSk4NDavS7spQb6qLBS5iQeGgC8Y04kYC87Wkvuyp7mwHN
iIMJMs1Jl+xB1WW362WqNnZhYpsaRVO78CVrDh6dDq1MN3qsv5+b8Hi6LacqWo8S0v4LAxmFfTH5
bI/tAs4sH53U/nT6KfR8+ingPG2+wOVS56k0EjcaBi8VUJOq4ldJol+7MTbXbdpCx0mMBo40AjAk
v/rUPofPc+isNiHT0OPBtTo3afr5IjAohSyXWvyHW9/zv9z7KFRyGHAzJDsAZACz+ktOA0JzEhvV
TqwHnWkU9hy9420T3fQ2to4Od8X3rKmXQHbIX46d/sqsVj+mVpytK4hJXWE2h/mNMJeGN/YvkyxO
o2vhtwj5fC8E0XQEOesZup/JSo0s31LTcmEWEXcuoBrzqBlbc2XeuAeKn99BteQcFTdWdbB6x1p0
ziCXasinXTN+i7h2Hrk3dDc6MR+wHFHPQ52HO7P3jCDNnfI5NlS+MiXLtjSquuQZ1VcCkxGEjBuw
V+7jO+ppYfkJtgj4lLGVF4D1sfMgG6p8G0fQX/WFzFAb+PMwqOG56nix8fCwOETKg+XFPGi2Xt8s
Lm0aphG488Kg0IygrGCXNtQcUMUv/MZCKSAuH/sxz4N8sr2nYUZs2aOcXixUGEHei5pvRtvDcaMp
fpQ5u9dTk70pBYYtC5M/+katBRvSGKo8SNFHVpEu0jzIBpY/tUzWi1BM/bPn6quqkvouckvjTpsS
Kw10d1MZ75rBeGJ2c4CpQF9ubGeCRVKYcwD8mkMxdSjsCgCbFnZWZmutN4bi4U8wqhLkI6b0VsaZ
v01HGW2Zx/WdB3fLBceH88b5Jkrzv4V6Q55C2N/CtnWOR+3hS7wLmu/50iLxvK1AeeR86b+EpmZk
P0Ta+5lMNTvEuR5XDKmOR6Mw/yj9yvll90+SdQUWPVAwwA+gvDfAHcYjJnkEZtFf+K7wdzVKwg/A
sILKMZk1yixSPnRSsZMhjGvIOI4NcinxtjEidaNsXQbCqvINYf16oz+USQRXoRn55/IYLBSluoOT
t+bGtcNXKQ32xIfhu21Exi8HoDCUvK2fRV2ai6bWyb2VVt4aNH13H5fpcLSdJF0V8yRIqX9350lD
DT2JoX+f1EcdCJJtBzGhWTE267y7UJkF3N3mVuIXOxhXwmlybv41QmSiOSZGdTOaQDJL0R3PjOCP
pkuP87iF05mjhyMkpgcIDSkBFcky4erWStuObzRqgODxVC6+G8y5hprgdNW5+YG6JOCwkNSQzbhy
AJoEMMlwrqP5QMGFiztU5jLGek42oHYZdbQXuoN1A/CXyXzovXIPNQznSF2GEfJrKIXhQhijLiuK
k33jQbP0MomPvrWqI23CMB1xrIXqzWACGdboI7NCG3huHOgMSQYH3z24lWhA07cD75G6nMGkSRvx
JdCyem3Mi0VPxNWtCcAbPRnoANQ/X/o+02uaEKESdgsRv08RdI28LGETn38TeNo+eFFc7KvBgdMh
Nds2v+4GgERxi2p4jK50ZWcPNGY5GdhKfnmilltjnQpJzF0b8upGp6h9sKjiy6JvAbh1JbwiakOJ
3bndFq/2BEOOcSZyptqartLOfj2PXebSqOzq7O4yn/qMKRmvQTbDbofBDdJzfvQl3nLaR/Vdm0GA
oc0MtZ8mMzsVMOZbFqbQz1NlP9ENOmIS+5iUm6y6C6W/0WIIryuR5ydHGVcQs7fu6JB7abmcjMJf
SVvXJ65l9hR7aQAmsXMPgdX4CSq8esye8thg9z1voYeBkCIa29vJavY0gbFaXjv4nSh9kd5PoMLd
h54aF0CwRHtqKtvzrmqVvVFrmCN6e14WN1UEg+NkGXVlvG69NNwOYK7dpt2UBsyt3J92uqNn11DA
udCs7e6umISxoVBHO/E5tIRs+E9/2uo2yxZW6N43sNt8LFQRo5Dkwcs7F+IRCHoUY1PIOpLuPo1e
mrnR/CV4nmt66gjrBOeq7iJnkZuGeAUiOQMQyimPXqLq+7QAFmvuN6AIvkJdBFmOym9eYVKW4W+7
YmVZbLUGP6+Codz3oTS2yrDEH5U9bhqgZb83WQUSxFC5d4Nfj2t7SAWst1oDedkyXSWR3CahLbd2
wcxHOJKBadPH+ZYcN6Fz1C9BX3wflXnWLwtoTyxZKLIlhEOHZQXnhsehyLOtMXSfm/7crJknHku7
fR+9NGmusqS+LxV+HPvYuzLNHFQxJ+6X0KMJX5Ou2kRVP751pftrRIbhAWtQZ51gNbnvkGa8djUy
LXnqix9p/4sihazGxVQa+ATL0ISIPlx7aktV+0EkILnqpA3U3KS+KIvfz37fpyZYFkYDMMKAlQd8
RkEzgXLZZppPPRvOlH0BwW+8GPDRsUyOdEaHPGnrlTu2Ysl61txpIcC7K8qXvkKCnE8wPWoVL1/c
EnbdaVV6xzyvkydA7QBrRljkldZeNp0XdGP2OmLDbdz3leJrW6Os6Ap7+NYmSAAbButPQrHyhgZ6
bCi/MYiFL7zGeB+AYhxqknM+lQYuM2jAt71FNln5bexhr2JX6Q6LM+9ErXDepYRRlwbUpIPRtE9Y
Oj6NeMyjnJj/QbiCL1CB3otfK18nu0t/k2Q3AISUa2ZYxsoAnvGh8ECjkMxxfgGNPqNJoIQEC8EO
+hCAnwwrM1nDvNi58TsflM0iNl5627/junf/8Ie3qkqMN8dBVqPG3+rRGNxopT1dnEpkOXZCRAEw
d3pvAxZ+BJ3Nw5oUpFuU+g896JhvrFf3hldmz2GCxy9PnL0ZK8gblar4OXXlth2hlopfsKOyoJ0L
Yn1/MyoZfus4h8lpBm3G0vK65Yj1yE0+9BJ63uK5ca3yhg51V7E1AP414G9/9tHZ1Gfg4PT+8dIP
cS6+KmApg2LPX2Kt5GpMiv667HCvL/jE/QAVrQVW+yLghgJAz/flj5zBmtlyQaVDhkYeDSu5hYz/
dEddbGB6aYuoW1OTBio4NuluBM9nDgP00wEoj4eLxow7kLXxvMm1xJo2ZTes98crP4RPdJq4xY/4
IbaL7kcyJDaAf557FQ+VuumRxlv0k+h+sN45DuC6QgG8qdZWGqowIPmk82nGrHQLOYsrmyUYuagt
fVFgOg+T0NJZh8mUEZhXRnGlLUevCj92jyhJusEo7XY1ZQoavZe21fNmZbsJdH1ceDTnvtEcdOmk
z7JOtmYh/bvCH9l9U4kVfvvSZ0PH0dHtkLCjJnBu9qZvZLMqxiJ7NsEJRBa3Apd9Dham+a1NE5BB
50HXXnTmYGB1k8a3RZ+hVAas0GMBo6AlbvPyJsPibDMCUwStUS5R5zXZVnYgSuvUsVecjahRTDGY
BVY+PIMoBMGbsVE/DavYpki84gaUkDhTPYqbPL8WwER8d3I5LIY4sR6TxiiXfdm5N5Pt87XRo9g1
Tczc9ZEXAwoxalCXsYgvYTl/m8YOLJlNHwhrmEaWadwcIK8BYvZ8djkAgFutax9PjAb+5ObSghvm
0k3SYgkuew7MCda757bSrDzBAwBB1FnJcta7Rid2DO2hqeVDxOBQ0s95DAbJoLtucL8neY+NDIg/
UIaC9FdmZ39Qiw5tA1Ee0w6rHcWnkCw6haY8xxtG6d71gJEvlTMk8HJw28Dz1LBv0mpcsoqV+4JZ
3YsNIR7Qhl8bWyCHP7TFqkvH6jUtk+9+ORS3bgo0cDvY4zrksIDH3qF85QPWexqIuf1QDf4LIHPu
3D1pm+1GT4H1Tk3W/hF1YQfVYsPEU6l+87A0eHV0nqyGJu12UduUr529GvyYvRRmXe4zC3cCdQP6
mi+glsSvmWbjLXx3XzLN4M4AU7WDZ8KIfAJUewtGivMC+YrVAA2qR3y92mOe+bNZwWS/9HN1U4Aw
uu+y2HkZ+6X0ovKl6lh55Y0wfaDuJsygtmN58PWAuikSUYZchRB9eIIzqv2kKh3dOlN1TV1W7KYH
gb3VgpoeRKW3RVxG5wlJk0SrDj/9WxqlOGdS1aZxIXATVtNLEsfDVToI3F/zIYMhTgEe1E0/Kx47
ui1OMfc3lwBVt+7OVWYJEMGfk8D/rdcjYFJLmQGIHkDEAUv2WfiYrkKBbpb/UeoJ6o3zNOqPoRFa
gCi5bC1LLs3YgZtDGJX9wcEWGgrrpg+supT9wnJAIFn6bdgdeIGsw9qTyZbb07CjvokDBn0+pTlh
CnEZGqGr0Vmf+EgyYAeTwN7wBigQCNEYcf/NtPMkwH86PkU9D8GitOCXPg+4CW4ylxvjUQPXdQtP
6z/Msu+/Ae2kAxEa2bH2lHFbJ+LH+UJ6Xlnn9zpaydibTl1hQcQmNeYcAUzzoPvQCWAxcJqq9qno
IeH4qS8yYJ4gvOiK5kLlYnCWLDVRBHKFtaRpkdnBp6OGBlE/J2u56wa8yeNrNVN7PrqY7UbX9kzv
oX4WvUdR12RDOFFUbrcB2K3EcrxBAaSZQLHxpLqvmS2vTAFzPs/lqQpqu3zihg2KNAUDx7kVemwD
N9aZCtpRLPH63Q2N5qCYrM2yylYxhJAhD57KO8u6O4dCeuIHuPLPwsnU+ZVzE4YvVgKQ4PzCdIW6
VO9v5nxBngASPb8ZatKhTOtPb6iWUbMF76IN6CXpSn99U9rVh6iNjlPsZzdhXMqblFlYPCCd1UGk
4+bSrxveBy3I6uvLgBeP1Ql2qwsKo34JiW5QdzwBqA8eiZUQLWwePIlNDJo+rNKOcIu6K5sEWWJe
Y9mJfFCypVHXYuE15PtWltVelUVf7+GrYcJPm2UrO4Ol1C6v6gHFgdjdaCD0liFw9WvSE6TDIEO5
rCqWfuqTPoe+UB7LdRk74tob5aq2hnrdQqX/yWnFPYg+yZuV8AeYFBbIrkR6nWO5s4fHfHKTxCbW
1XNEj/+QKtlP3th9YItWX0MRzd1DgSlZJ+A3PJWpeVOnffLGbe/ZRlbysZMMLpV5Xa9BkEc2vY2v
PYg3QTl7fnAm9o3o4/BXbYJniDLT996Jq0BgSXHLZRVugCsddzQpDbVaSjFNLxKTinIIf3WtWrtN
NX6aBJxluOnnSQWQlNd9wtQynSd9vBJKnGsovo2WfG38ka+Ekfl7V+C7XvVYSxMVu4/81e8jRkTU
/+4aqNjKn3EGPfE5IhsMGOlG8hhWr+As5Td0EHlV3FQhLDjLTLSrnGdAYFmdjq8RBuVIrPcpLgei
JYDunpel7Qnsd29pla18MmSeLAqD81+waod2oQlld++5BZv32Z6YXA7W6Fzz0Wi23IAyAs2GrPn7
bH+ezZgUH7PB53i2R6Q98PiDPJF2oFrmheO3QiU1HkamvOGRPZ1oIJ368RsInbhnOT5ZJdnGgEDA
KnYhstNKUZlLcdckYJ1lYh3bTQaKWJu9et4jbVnqAQsYkHkzrLvd7NX53P2XaNrHUHTac+joNdWr
joD32OF5Whza+WCVcD9pfBdr0qastzz3sWGK8PjA+i6Td9DoNDf2UNibat6hTrz86TI8wTurE49W
VX9qCbQyCDuc6nmnO0dSK6718LMw7n1sRa5Nk6tHMG2DCXuI5yjKxNXkQyiLmrqXGYCsKdRx5lHD
yh4z2bs3vi7se6GLTSd85xmO8FC4E5UTaJkibzk4POjn90tG5xfndNaCvdRyM1sAKIklrzKd5tym
QPJPF6poDlWB1SuU21KkDyHj6Qk/vYUKDoQ/gBWlLge6c+Ck5+qKhD6hQTRtvkyI7HxJ4FOI6wDp
LJpsWZXOhBUhmw5RGHcn8KA4Ele4r9v8vjel/R1saRCz22o6FBXQ67gB8IsR56+9PfZbcrVC2mJc
NqY/rCllKfw8vW3A9EtHhV/MyyhwdMnKSUwIhYLsiJ2UHjYQs1Qvle4fUNWrb4ecGbfQK4WkmVIv
AHBAocww7BVFQTlFgdccwjMUInALqbr6qh9NiIDhEk5hGzvmetWymZsZ9EsCRxvIisxN99bHxfYV
n8ORJdwr+POdDxUWT8Xi0uYlGC7UrD0LO8DKzFfY/Lv7y7yiiaEekQwnUaCWXSF3toMsXQ1EZ6Ju
/fwuHPr6jnok7Di2ECpLA2rSwBRH4UIViZi17N7jinIdjtg42xl4i7mnx6CHqHaESrpX7GAGpBYR
tFhv6YBSXnboi+o69cDyQpao6a+FwOKLmtyH6LHMRBkwC3IYZmJ3AReJNSxS5bdHOlQgrh+nkcGI
1/ffqCtUU3v8FOeGaXJVVhHKoIilEIlczi5lEfYfHDRxc66th1no7engfZx9HaHw2BnBqMDvYUDR
1Edn5+gx0eYmckE1ikoo3kSQnaOzf2r+P/X5aQfZANdOl5frwe5AAY3D7owcKgZ0QEqiP5az5IMC
og/PWXgTfQxCBPw9jPpG6NVcScMJKJ5mRl0EOQg6ZX2VHnL4s1IsTe3tSMDPpYgnuC5EwHde6MPA
jYZLXcdxQBxih7TrXNKuM4Ctgr/2HPB/GTuv5caRZYt+ESLgzSudSFGUd90viOkx8N7j6+9CUtNU
68yZc18QzKysoppNAlWZO/cmPxicA8zK6ElFGy6dELnfnjjYZI+RqiQPZgPwyXWTtdsiTkGHAeQc
ZuLcxDz3y6DwrqKpMbYuJMPvgQJ/fld7w2kgkfrm+8eGH+Z7HWjxTaEvycqwjN77IobYesjDg5h+
N96kCtRtHZzrbNa1Jytrs9fG/O4b43CX5dRl6GLVr8S0Si22V36nvEeuqh3E5wzucOctl8woDwpl
jqNY4h8hN7414HhSKs94o/M1PM5jOK3F7GoX1hLQF3s2qgYlSPXZ0x30q5O9BtZ/oyGWcdv1xWCs
MohoIMZuHmu9YNLUjRCR5vm1Dhz8aHII4bGxlF8z21CPD0ndv3W9YtEcMASPs+oPD3O7URoUv/Mo
DR6LuAuP5K9Q/mUchobgseqSdNe7Lp//EiEDYXzraQ9l7LyQsSzvIX8IXovxKVkqmHrj5beNWqBv
vZgTUJv9VFIlEtNbEhFhYlgHMZclHFvtd7kzeNuo0iCe7EztHZmi8+5pboadoUz9b2NjVGsrmosH
fwyUK45g4yHSjegu+TnJT/vzpGJCFHyZZJDWydl5LbTR8sTIejQqvTB7EMtIh2jTZpFGPZRniuUi
nazSf7qSCeLL0VC8TJiC+r51BjM5dWb20gbx79mC2KwTv1/behufArOzHkhl/VEumUoHLMu6V9r8
1Dem+tCFxp8Sr7davQ4MyltzHvQPlRvTiLwshIIlDbZjM540YEOQEQGrASJhQj/iejuNdPmNXPIx
uPWcjjqj23+4xC9mYxVDv+qnvN1oMK6uv8REOgIDG39wqms7c7cyL0vqBuiHkfCDHV0NVu72VR1N
gNCDveSN2ClXmlbs3X5QD3AjZreBE3LI02L/Jevob3UBZ/7Z0nAfm+Zfv852ajM8zw5t8/Psvg1o
KWq0aSNJGD2hIz0y/eIWyVd9rXhsLnsYvbSVpGOqNrS3dJD+3nqdt54qHx1kDvp7M3OGPRsmSupG
yHNab8pnb7RuJ3c8iASoNdc3aehp3+pl4tzOFAId52Ni2E39vRdzbB1drzjSM9bQkruwyYcLsXzt
zA8DKejDee+nOjDOL75u8Z33h3zCZ1MGU8pEh8CMh62db6vIde5tux5COCk/W527UWCRuU/GrHnI
lgse2nXemiEq7wrFiO84W2QrI6ind1Jz07axBw56i9n56qEk8/4kYX5B1bAwzendNxNrHVTFmq4D
/cXK+GxpOxpupAxi/GrKqBuXww1MkwGiSR1PgMx8ndQyeaHey87SbEhA5XH4XOYGtN/QcWfj/GpU
+keArsCSOSOKpwBufKioZd1P7ZNda/XDxdOHoOMD/vkyjiVDjdb5V4gAKSs3cgi3SQxFfZjv0+WT
sNT+w1dGZb4X0/8ZJz49UsleVbfDELuPUZdeDyXFb7FGN1H29RjxCGyNIV9bg/tt9rPsRkZ1pwFp
lNNsrdg9urnLzrkH0HUQUzbSYtIiOq0vpozm9k43Gis5QXVwLz0GCW9zdOpuL30G4pJXoVcrxwzo
HplaeiLyoeJWHYf7kofMPrL9Efhu8b0Lw/x32lS+5a03P0uAOoTRvoct4plj3jkg1fxvlTt8BMgK
4aAnK7/185v/jBqVKtxz6vxYxuF9jGCipeHvZS4B8oc0Wf1dN+BA5mRl7+pGsT5ghYadcDLTLfAa
NtuvM7gwGfVdSUfK4YtfoIbiO08T23f1qzmnHemqyzTtQcta6wRvnLIy6Ib4VnoQuWT6mNx6vRo+
srV8H0jJ/ztA6Cs0ztIA31qGY9iO5mjUYr7Agyq7mjQr5tPonOmNEs21NB9UMwQaK5Vq7wqCVCDD
Yo8Uvm+WGCpt3zgQ2pQOKu0hCCZ/U2Szen4lvsLM/I28CpvG3yCL8fdowpEyGuJ4KwfcKVGze05E
4DcUK1tYPT5OyFM4Bsckax4lonHt/4GMsr9Cj9H6NC2Xxm0HMLqp6l+gx5C+9JqVes7pYxMWw04e
UkNfB6NmvsQ/XxVT+OG7vPqvcdxmQK1Ffv+Q+890VKTf5gy2ci8Cf8WDY/ruUk0C7fRNW9wRRCA7
JTSqU5/k7AUKzgAwKtCHUZrtq9mrkFZBl+73oCM02ic28cKxrtfuDzey9OSUqtV0Z80AS9eBT3WR
yn19CrJsIdLsjHvfLOPbHrUVOCB4a68os1VamPp9B4X1pwGZ4XfkbmTGZCL2LDPgm8xWFAWhZEQP
7TxD8gJpHLMUjd///mX0vIXl5DPdjq0bmqe6DjtRS7Nd+0sDVcutbDDsYjqRz3Xhb+kTOggjtzjK
ZUrS8qgul7T1YnCmy0vSFtsxtwPSpMQpWVce7aJm9Kt9jl6myMjFbHy/3Zm+AtBqUSaOYLzYFk5V
3MWjVtzJq9ZJlE0Rklr7MjCjCroLS3qLZIBHBQ+nZS7SrhSySOPTePr3UumyXjj50XVsjE+X1SXC
I3t6kxvz7tMay0ybtqLbLiO1zmSJlGXkVc3tO6thfQnGRDvG+TjeVmUW0Y9fgOG1M9isFl+qN6m+
op+jWpUuZF2ZBvysyCbjj9GKVrIf4TnypA69/V5acAdplTbejwOEtE2NdooW+EeYMBpjU9fF93gY
pn1og828+geT3vNpbwlmHkqetcLv+BRmpXY1eroKFgWsIiAx9DDsdtCAtNIj1BkASrZ806DjujtH
gJwDlVSCIMtGn1iZ8HPW7HbzVYtQ4+18FmYxjN/P5yM/AFfkTFpObsJUb3TLo79QTlFiX4bFp6VG
Z+/OZyqj62aknSktIL7lkUGRU9d5lutUxxLaiG/ksT2QYop/cnSIrejNB1oWzeOPTt9I6rBbAtQl
gL2Cf9DiwD0KF17T+c4ODlvgwjx/p5U4zxehzpsNZwfFJ1way3lTLp8Cw5/DxkJDKMMqOS6wMWaK
cIgGLjBfOsGDIHzjENVdpWKZ7OuC5dJJy/w5BJr6vR6kd95oOI9pnUcPZQLd65STjB6ntNqO1TBv
p2XjICH6/GYAbF5FlrnnUWIByjGVTVNALVuhcfYUQgNxM5TNd2Me0nqd95BC5FG3iSvbpucMKvMo
RZYUsZr5erT7e3GF3jADq8uc9trkmMStbwZU46CnGXfe42WWvJo6N0ZVMXn+4u+ayT9AjP7yaUlk
WKDBbd1XedNSSRcOaW44hy7N38V3XmT5u4bB7w9qYn6zwgBMT9NAXmRq1W996/BHy1++XOBYTA+u
6f/wOHJfpWkGyd3CdUAC2TlVywWGTKiYOP1/8UuE+JJoyte9h7qtI6Th4gwXInJgBue5Evxp9DzZ
bj/mSbBMo5jhrJEezVFRiK5t9B9/UNfrVl7WqS9tCCKHhnflbhjJpI19nB0BlXRHRBerqxgMx/0Y
gAE0Wz94ZdtUs9krtR+pre+RR4tCkG/xitSl8qeXG+8JCeH3KR/rtZ1k1S0U8Qja6v5t4ev1oZuM
N0jBaQtZLuKXV5OX7VRKZzdi9Y2P5jn1KM4rOUiZC6ftedjs6oPjW2/nOPH9XCVnz3dexUp2VCPt
hR5EJTMNt77jn03Hcr3bGdZDGTSFQKSyP0fYde7fBkl3uDCGKD8jxPfrGvVCGFzq5R9WZq7o6kqO
MCPSoAwaVE0Mvk+Zk559QhDp9KMB1r91SOBPLvLBi6LvYOhbuITTa8XNtBuvTZH1PQ/7i6TvMpyN
qAqmjvmb6mQnrSH5z/FfJ8cV0xlnpfT5ZrWymQBt3AjRf+ErBviDKAaoj0iAXGQg1mNzFQZQl8zD
wLRw+dJenIX8BvR82tQQ+12fdaUvHTaD6r8ZzQSz/0XT/G/5cvrvvNx9i0arvvo076xSPTFRWyae
oyE9pAQd+Qhh9VEIxBC92irMn7vl4lTaWxjr48kAmP/cmrQ7A2eCT9ho8+daS7NrigQk+ZfYNu3Y
7bYRFTQGZcKv05UIJHIUQFyqDxS8kWPbd+44kRAxd2SP1WefcvstT4EWwUL82hLmLmHDYgI92EVe
oj6jNbHOyG/cmDDirUJVmd7pjkoXvU1vH6bJecV4WbG0/Y8VxS9vLGFKpr9PKerYNA72z3EULuIb
5Rv10OCUgNJZmU5QvumBX185XW9vxXRI2IGJgT1HTDfxTtQq9AdZo8iCjbgntuWnbFlD/7lGVNAY
VCv2BgyGAhMyPVnSndUVaBnx0D+7Ln5aFI215iMiIb5zxxZHyPZgWenb2ZxJGlScnaERGdK70jhk
vtXf5rWjKps4GG/dhGp8oHZ0ziq2nd5NLd9lu0FjW2/gYNmkxRAjY9EHlLFoHerDDrXSnvKyXEjJ
caxrlHRVZWHhb9xs4pPU9707fESQ7gKlmif2b+hiBoezKXO1oQGci1DuRqL7iDK2DMRKNxx6bvJi
XfxiUoFPzNiEPcij8gGr7VViWmQrSMfA5N8ozz2k5LdU5ovb8wDp4HLd6y50HjWEmUKx2NkjdNPQ
91B3RAv24gMPmEDKAy3jJDEyJBN/RoulN9WxdkmEe1sDrexPwh7y8/zw8vBq7kb51XqIyw/l3Vm1
Q37XNsDgCNXryHoJmkLZ1K0NDSiknqCFosbsoBYajb2rRd1pyheuCIUzm7R6GXFHsg1RjF0i3A65
1pxjMh4W99IShiQrhSAaxyHwhV00WQhIh6QKTmLKBcDikbJLfbi45BWNECgC294CoXmAX3t65vDn
AVHmzL1YfWdxPLfik58mw524KDIHa3UEVyGDvj74W7Zq9lZG57iGwaHN/yhpRVip1Du+Nf3EXttS
g2NRdN5rb4HksaYecI/iXbVwauwkjPLGDffk4Dmxu/QEZUhyDlO8JlqPbV9yuvPtpyS3b+ycL3Cp
Os51ksa0S1TaSz+piNfBWv0IHEI/Oapzk3LTecyXi0IRfVv0VrS9+MicPeqBZd1IROpqzTpvshFW
vOOgq9bL6Kjts6t9E6NHbPUphEpVLIv/kyfY9tY1v7eXKNT8R5ASm3Ok2/SP3JH4Zfv2M6fAKkH1
KIKdtSQrP6zcIu/ZxKOBIWfIBGjqKuAWRpJOme8mKhErklzuC6eKF9G0kUsRJDyNRIZxcJLxxt+L
UI41Di2bXq0ig6UgfIs+7z1sJPkr5Zf4Sjdh76smS3m02jZZCSNP4tv3BtRzrwE6l+eIkraQp6qt
/t8Ry7v4luod9UQttxP5s1VqgTKL4qZzV32LQFo4DjsrGQN43HmIb2itn7Zg9eJ7M8wgbQdOft8d
xqZV7sQrlyL3jK2qs+n+WGiJn+KeQlxl33yKi33rSrHBfnf8eortFNvf0i4Nr2XZc5wdF9dUmt/O
EWWUUjgYlPmK3iboRuRPHOoeIeZlgdKCmlP+xLOtXBddpNxdlku8wdjWowpdgkxQ7PaqWP4oPR0D
cOpOdaUU/XdyMs0tmX/6W7DUqvpkJaHS3DYL5NwEBCxjjd8bwFGbf5r3cww9u2IVxcqhsxy+c6Bq
YiBsN2LptN7vXR9VDDFHsDuZGwBSmra5Dyx4WvT0+qbINrFfl1f9ItQwWRO/I0959oTloQ7nHwlZ
sRvya/1THNAgJAueRwdzG3kmC5XqsM6Ry72yS+4jiT2d9Zfbn0rMbhOzcS6jm35xib8yULlRC5UW
ihARZ/HNfToeFXu4l7CL/+f01FegZ8/KYeeOA7D9bla+gVH9eHXxfXlVUnL9PqOteZ7h1vT6ZM2x
nUvzNIyTDvYZTQ5HGR9h+ydrM745daq/Lo/++zKkWWuJQXrNWMp+7sq24/yUhgBSaS6qHwt9vNG8
1Hybh8w5TGHAiXRRfVdmN91oPgRWYmLd2PHYPWZ1T0OLbq9MAcyS3eiPI/9y/yUA50Lt3fXXZ17p
2siT/eQgN0yKCt5ctT3Zyx82qB4kVXb4aJul8hJ3V+KNw9pC40m5E6tJh/omNFA9EZM2KnVfcrfe
iNkGmbblwy/OU3OrpPc7KtVrx6rdvWJzyDQrRTeoP05sKBrAe2NfQn3QqPOIdNm4OZu1MXq3oe79
CSpx3HPPg5XanGAs8xAcHGoq0wZKFHcxxPZXJcgzyo74LgMT/4XbET7e9cUnr9JqaDYa8sibLwOu
OtTryW3TnQxcRg2zX7TrSSbIW8qAvBucBj+8pKsO4o9sZz653jxvrembD4UV320nv5FXjZuEQCAX
Z9BxCT1azmkOyZK1Bv4DJBNOGZZLLMPyss8sEnN5r2wMtUhO+tDdN25l7cUKhilB7W65d4ttjI53
DOaA3CgDMppas7b59wyb7nhfM2yGx2nXVS3LszwYpb9k2BzXC82hnKKTWhfjSpijAOoCXVW7fCem
XNrC3dsVHQdCJjXNAM9b1fh+Cfhvk8LCsnetQp9rxBlw49PWtg1UKIXlQq4EToDw94vn7P4Z6vcz
2CcJ88LfqUWsY9Ap+qSHd0HrBM+li0j3PKKV4hl5+EwXv3odgHFZyehsev7TtHaWIXEgi01qQ2nM
awlX3SblnhYvSF0Wo/bg3VatfRJLZgFlOvXenMJvY2irIYiDl5mk5coacv+6Bqr60sRJueGAHAHI
wczzGC0KE8lRCdZi1wZ6PllrMUcV/pVo2UtKcNno1d2cx/fn2AZmnWwgk6rYwQAkiKcY7BKP8jaz
lr1Yij/cSmiv8ZvlsZ8cZR07tFdNB2ZUbSjvSfmKR2qwmX41ZVRqXTKq1JT0LsGIdXw2/2luVaDr
ktAjUfsqW/ukV5+CobKOVCbqBxJizcPisrLQOkqdTvylqp9dXtts8jIBYK5TfFghaOTdDYG+jtxl
dw7A6m5eLmFUZAdtdP+SgIufs1q/1gs/28nAeZGf8y/BYYPu0DjT/SAFa8uFgCgZ4u+CdxIXnNvX
SlMXd1KuTpoJSkn6CXaXeIhkvotV1bH2YLTQrS95OFsUPYTzWNQ7/B4mzZTSJ9oJS/ZNgvJW83Y9
Z591V4TZHd05yxeH7pwGFVg+vm66Q2s2u2vTSDt357QkRc8DMiOiB/HTDGrZEyRemU0OLlSvRJGc
9AabLe8Z8l/9pc0/GX+PSFil7CXs7zljEz3CvuLtOAps5skawEnEU3FdJSSAYjpkdhwIiv25aBfP
6rs8/mVngE7CTrHBooqVQ8S8lYuYMrBEyBZANglwtlKFRm7iWkx5hfQIXGuyafi5nLwDAqsfy0lw
xBf9zvW5b1j8ku2w51cZau6ha+10zZPDfXbiaj5lxvibWEafJffUdGbgqI5/iJQpeu6VXmWDtVAb
LaaZZOUdxcSbvKQLYp3M0Sk1nOjOoB7zrAR6uZmybLjqKyV6ps84vo6RHVjJVCPJ8ptpGjeIdBbH
IIRMqSoHuviUuBRz8nWyLEqeZ1f/fnemuf7r3dmhDudZ9iK2pcNE+KUoZZQxPdgdp5IwoDnT0Dm6
gB7/w/MVmj56pKlQkx5B/EeLwgNSGyY6LLMBlzUH4t+5PfxmKl7w3TT5flHbsl4bNSbTkCvW09QD
2KODL3woqz7YlW7T3cajP19lrR3z8K66Q1DNwbXmmf2xiekO6EfV5PSZd7uJjox7qAGDrVGH7Rqy
RjhX2G6CTB37NxdiRxiD9PKHlQYn2j+mYFV0j2pbRiiwDqDFvCz607BhtTWWLZfmL7ToTvMCGUix
SfypeJjaPt9FVTmflELR9uGoNRA5DChPzaN2ZQaxcsuZs93qCbvulFb7g21Z+hH1C5ql/Fp/NUcn
2jtGq7C3whxVKC+TbrSuxMwLKlo9SbOjmJ5nvNIhqN+JFbvdCh1m89mu++SpDuOduAOjLm9nWPnP
bzAU2rWZ2Wb1w7JMhKFWrY7aK2Qc1Jm6BAGbhS6s82JrBXKyOuoLwKD5aQ4haVeSjE++nz10Yza+
peMAwW83Q/DrRO6NXiCMC1dd8k5x4FY6VUlwPUAIM7z57Py3PaLYN6j7ODd2RAeLsRDjDfVwJUBi
KZEaEAVDPDvd9IZNHkAqqYqHArVRJsOVmBL8My42qu5KVfxolU7xuFVy6nm61SJMuJgm6MYdHZAf
poxCS2i8uGqNspkSJWfYRGgqayMowyd5sHRsUy+WPQeb0iKl6dIPBm9dchYtT0yedhyA3dvGHfIb
UEv2Zhyz/DdV+39HxKXbryfYb/9pjVidzf/BIWNoX1nLbI8eSErGhq1BT+s6S+nyE1WV6iMfoVQs
XBsDersjnIf2RYImSrRkG7sxneM6KjXNcnFEu0bsc6RM0oC55qgBoUojtszkhN+hXfdzTeQ1onUL
c+bGNwL16C4XDpTzUUzYsaDzlJfilOEEppWNnduoIS6BtuERIy8vE7+sc5nsmUqF2lMaIOJBOkeq
/QIEgIMD9s0o6fdigoXJ78dkMq6XuDMqwE6nfOHqqFcDGeT9B1RgiUGF7PnMXhhBnLl2h+WI4E9/
CYXfaDT1WteC9oSuNpxEyXD204354Z81a3hY4oUKUFsAYRIv/iUebsHvIRvxvV3m2kmpR+0krxaB
tFPYbb1xyj65td6ZSaZGXn8Is5oOdiYFit/eJIZzD/HWw2hHowOLWuveZVRLNzTfmhsx5VJ2TUZv
4nQ09Th/ppQ1b0hOpWTGB0zoCA6x53urEHDws8FhDyEdC8gbsTIB9rMXUqD26TI9qdz0SuKnNFQO
qDl/TNdCkh+u22eHru6N09hZxgkZzE2Wds1RhSt1ojjOLiqqrRZ5K/NNwvrRUwBLJvQ5rQxOoWyE
m2Qrk+XyKYht6nkx8clalzhZ1a30N/GDGmkOSmDeqH2hlStdUZrj5WLQpvTJtMSEXIWkob65hMkr
iT1HLIt8mSohX99DYsImcLdWnoSrPtfVcnWZ2IrdKDFeWViGpihkUxPl95xeu8ckcQ3IbtV+Vblq
99gslxkyLIgB5mQvpgwU3TpR2hCQJ5OyoNP3JR2KK8gHaDVffLMPfD015+Qg8YoVA8VqzmNuBWdm
7Bi3BrvRFRyfzW+Jblz7llkHK1flrJh73R+BCjddR8P9a0BfN0ITtJdGlVfsZzbBV/zZ+8DmSAKD
1UKaWSjfVWQy5oVzpSj9vzzdd5+zOpt3OXtYjj2E0rSirO3K9r+jp7WVB4cbocNKwVRaGdD+mW7V
2n2Xpgc7Uedb9hHvl7HRs94FxqXo5XyJ/Id5SySPZ5i7mxBYtkkxh9bbU4x4NDTvCJCK7zKwNOae
xHTbadomjo+MIDzdnNWWyV2guNuqruutomXuDrYw57rKqwFCegQGVDSvXptW+61tSv/PLipXYWKa
v3tor4IGLqIn37Dv8n54CV1atGjF69gxLJdQM5rraKSQvfr6UsahIm+uExk/T6qC9jzzMv1TjLyM
EEf6952e9fVp4qgm3YiQBXtQLNm2+QV21U+2heyc29y0KlwYuhte51pHT4+oLYldzOPfdpWxrS6X
cTpMmgeRXDLSaNwjGrCqadY86ya4yuTc9rVz0IYUVQV6gKBOQCZwrUSDx95RQSBg3ZrW7nIyQgIs
XCUJHRFyNMoA+KOACQGEHIaADhT3qChzULJPRlxTPUEeVi6fNGKdESWzCfj2ylnUXt2LeqzY5zmR
eaMoUXNoYlM9/vtn+R8pDYfsPMADQ7Md1QPF9uXJDLy60mhAyW7ms+KllsCzdH6GuQE/vdzL/B06
NB4UOjN6XG4/fTyl5NFFfeXaHpzr2rwTOTrfDf2bhAfaSkRxAj1JdlPZkBVbpOwaj66cjCPg7eT1
8+t/TsqQLVsP4VjspdnS1+kxHpSgOFwaMK1G4WG5+KTdUgYC45e4bundvPjg76kRSQyLmvZs0213
jkM+0guyR1jvgls4OlyaQWznW5YnS3u/61JpbavHoZpfxd9lqbUhO5lfW01WvHlduR463/6mNcs/
jJzmlZiqOnOKBf/vhWp1HYEJ28j05e3UTEsf6TsOz28n8XVafLxd5sNM+O//sTxIvhyHHNVG8Ndz
NcuA2vc/1NeSvrJNxxrKG68eVjPcEB9qZLEe3Y2Yol0mPwfvv7j8yFyfJcskYllDfkMyk19OfLdE
iDVUMGby/3xkO11cK36X7HQQX+9xTyqMc9Dvhmqj9u4GFS3QdHwrRbOoHebvdqg+zGHVPAxl1D9F
eriXLw6aFCq/2pl3jEvjrZtybUOJOjmIib7kp0laEO8LQ1FWzQTRXOwvXJW/XhoNluaVOBtEVvZW
O5z+Ke7iq9T8BG2daX+nCDWsogWsHdumsa9y2rkX6yJNojmgtsGeG3v2XO/zYonrEiYzZwbPft94
GAGJrNzuVpDP7twtDIFKfUt1zbhRSwOaGLSCfszJOaBRqESHdlXfhg6Uwv8WYPtVeZg9bxOZpkMT
7r9/q/4DY+gYGkJrlmbBE2kCfv1yu8jJ37STq4UwbgiYf4j666xLtNfWdFZurHbPTlLMT36sb8LS
UF+HafJu9Sr/4ceV+trSkghYASY5meNl8OO7TlJvJXaqgL3yDvH+vKKF5oNqzeNR5i4HT9X31buf
b6f6zsYY2/kszia126gY542HwvxWTLmknm7fAcAX48Lomar651AZkNBmWEultx+W9jGzV8gyo7RB
ld2sqk1fqg2KBOAS7Mr81vbcw2J6d14pzIkX/R3zNujJRQ/DXLxBcqnR1YjivYymvy5ROtp5iU4b
ZQltWTgy1Y8lZI7aOOp5iWBBR1z+isSt/6LDJjhc8FAQid/rrg0oSIBSFwhVCFEfDyczWwnm6jKg
h8n/SMS4y3fgMw7V4bnswhNKX6Otq0CFfz3s2VVoQn8wN9fkm2DIXU7z3XLgR/mMw32dGy/NryZ4
1I9RoVi6BDe1+cNTkUmLSzPftrTd7gLfs548xS9OtCy+JUvj5rh031jknh2rRSR3camx/xEvgwnw
3VPcRm9i/YzP2Wbcnhes6mFduNO68Au709a16Ud7ofjVUwWw1gidCSpXd/VyEb9BS5T4xRqstARp
Hq0hOsx3zqAnT9XMcSahgfq3CcQGoGT/r2xCUUkt+h9+b+k0tyXOEy3U7jaxe1ITnaNeU6DtrjJt
jJbbIXJX9hR/M7LpMa8K/68m/Q4lXvbnyE14ZRlN/JqiLLBJPSgT3aQJDnCXKPd5bb63peK8q5Uf
79RIda4KKEXeU7i6lXxMnoPYVv7Hf7nxlarX1TSH+4lp6bbu/ScePIGNT6PVaDrSLkQaaIK5RYO/
NQ1bdTvlrnIS3+Xid4v6pRn9cXHJK4WU/0av4grClul1GGfrz97zV4ZH4X/llc2mjW3/j6nWvvtB
G37TR3Yo4JfNpzlyk23TNcldrbjWVd+N8KG0ZXycQhpYYO7zhuJ/3AtJK375oiNEYKgOX0ADYQI2
T1++6Ill9KREi/powqd+A4mts+9AtR7aoAhuR9daduda+6x4ZHJRL4t/qK22r6qyIy9WxhtqZsrv
eUbTp96AJ9QNRd2oXVPd5XZZ72Gdcw/scytoJ1XI/JRufqI30VtFmU6qkl6/80phx+EB7qU/5yIL
0TCDK3MKrHJj8BHfq/rgXOl93F+TjNNhBY+ynd101iOdounaBxD7HR6KOyuzELXUlfve9cO/vDT7
EYaq9TbNgJBliSiHheCOX2J/nSjjdFWgA7GucvqLm+Wi6NW/+CREgiWujOD0FGZcBFDcdVXDWaYs
/b1gFOml0h/oNKofbW7lh0Rtx5WMhePk3qYjWTD+K8vXkErHKrPpwOPTvKt6cF8rzXvxtcjhezJR
Rm/c/g902H/z6ev6xnE6WrvUiW7n2oOmK4u+XzaPRdMDQNCT77KVlL3jr648AXtW+HZxFYT1uqhU
vou/voqNBOL3saigRdZ49Wl0y7kNLIxeD82jHCMXK0/RbfxpyZgcKvNi3ppLpBwqf86TPqJlTObJ
WIn1/5v3c5Wf82QVWhm8g9cZ47aOpunoaMp4LHMVJreu1M8+yNWm4+UicRdTXomvT72dR153PwxK
UdE6wHpFCquIOfX69hw3VX+4qjMdVGfMH+E3s6/gxGnIImD2s5c/JuivruF0affiaxcfPwEIZrPy
Xlzkh8pjZDa/i9UFMZ0AMPdeof1JOiSYyd+RuZKLLskqedlQYrzqyBNzwFryXOmsnlQZFrvTQuDq
U0MT5mXOZaEggSAR6broyoSQ+0BqnXQiWOCTNC2NTWhdW/VCP8Wes+iTAHbKrlR35YSyS+IZMEE4
bXk4044Gbnrq8vIphMLsCe654OkSIb5siQBQfKYplUncd/5xjdgpbsl6vXRWFP0wjGbjxKP57geO
tRtc09qXtZa8lH7+IAFhDCfFqJG0z2MHlVWljTZzpIY/Kq3dQOBtvmeRbnOmQVeLzQdc8UHn70i5
FewiMTUziJ4ysBdunQFBX1zcFT8iZFB8v0bIGpNpFRvA5/VtrdpPYEbRHdIiUohxW9/H4GnW5mi4
P0ozJEUB3Rx0fM2KPp3yiSzER2w5hdbN2Gb7KK3HNQTK9nczbfdKARVsaZogRaH9aL023MBWMd01
9KYcqAJWe90rzftkmTQsk1povy09ax9tAM/8xyRw3CrZQc1t6723U/8qscZwV5NkRFZ2/j7NinNv
RHb54Crmm7ghDVfANBqUpzP1zkuHdWpUzoMeK/ZDW1iQHBTWHzWarPEaYBx4fVSWfTd2DyHc3N+S
ezfTy296Zs7QaYJOThf+LbXW/yjS0rhXyr4hX9CT8VrC/GmGawBR3AOc6xGT8znp3/59N6+ZXzMp
kE9zSDQtz7FgW6V56Netmm/55VjoWnxsvd5A9EYbpvg9DlNYgxepKMpWWzcc3d/txE9Wtdnor2qL
FAqsCeO94YXwjRtmc/TnngtJjKsaoPx9a6Z7fmeU2fSseTH/j7LzWo4c19b0EzGC3tymt5JSvvqG
UWY3vfd8+vkA1q6srtNxZuaGkVgAKCmVCQJr/aajQNhoer6GhN+8Of3cn6k/q6tENCsHKG5tDfHK
y4P2rVW78YF994ec6qKt+lS4wVXOVExLufmth7Y8Ezs1dF/y4UdLNWfThKGzKUejgGnCpZuD8txH
cF1X97aeRfCa7m3Fai+qnQw1Vj9Iiq174QfURWP21Np6tocJoKxk7H7Rk/pktHFJLYmx8vLbWKsz
ORQqX4JM8VDQjaD4ZK0e7sIk9ldULdWJbeWkbEb+emCJo2qcK9ZbyrnBVRrmShNd+ep+mamsnBVs
N+4hOeGPsXKYFSSrjTWmqrLyaw3tW824NoVWXFz2DgrymZWzgo7g4iol2jYQgy3rxvRzjoO4wKFS
Eni9Hb/nKkAs6kpOfidvtszhcLgOHGN68NTAe5IdVYXRoRrlBqCsZ7OFT6BKdMJABre1h+fEScEv
yFgOm2ZjZaif/xbshgGzBFshcyDwDALnAHR/mXsPyXjlI2Zmxo7+f/EPlyeS308sLvs4NrCu+Do4
yDn+kVAcYMQFRjvFZyfLcIeoSCaTQhaK52GFS3QePXfCQqNQonCHLgOnS2/eLHYQqIMy43//Xpp/
nqBgVmqOo6seFW3VIAv1z69lHFlWSYLMOkWOml4mIA58VLnIV/dmVlTgQ6aSFJvoZaXpdp5bopSR
I1s5oOoAmbyBOULrfnHt7pZF4XS+h2LE/Nd1TPk2ygwyzYNil4cczhG8ac94SiqPAm7a49CJKgIq
K+jcr0qImjtJprJ+0aruBCvTVP87RFC05LjfLiI2hMbz//6+iTfnjy255+AdZ5PR1FyL7eif7xx0
2RGeUVudcpv9r8Vaam1R2hyuUoyY00mwkk0pRmzUGLQbNmlzVO+QKkZme4XoyrCp8R5ZYSsZXosY
LbbayM5uXodXGaIAJ76/om1nyrOKNOEtLH1vP+l9vq2tTnnX1Qmvm1EJj7KpOGqySswJfwzRmxba
uvTc+rVqStRIM3xyQ1chG6rCbSlYGWXTjb6rwWgezLBO13EDQcKOS/WxAJYxOQ10CXSYX/mSraOw
U25yQNCXzWoqqv4sO+NWwyc8bced7J21RIOhleG4kysrCIrFB7w8f1dT3Ef2lMSD49v5uotZzGUv
Z4dTVKb1c5Dk5ouZO1vJpWA560hBkRBp49g4hxAkkaCJFfM7tOcf8VAiTulZzXaSViX1R5zW9rPk
FxnYK217H/vzCmVyu01DgSN+D2xDBwuVh09hMbCZmozgS5HDJZlAth0BJoZfUJpf6ci7fjR9pJ3L
WtfWcjqZg3BdIAnMhqxL38Cg7jSwqRwMleDQDz5f1wFAijmY5HCUzD90ERq0CtJvT4txo9agrjWV
2WnB+s9dGK1i243REvdKJNRwCXET86aaNWCgKdCflHb8S4bNCRtmM0rhhQmecY94qBEFEZtWRoXd
+NcgJjuZ2e/kvbpw2vsknTljCfZVk5prJej6lzDkorcb0+TDJBv9FKUbc+jrvWwqzZRfgbm+JYg3
leuxU74Og9FefCfsXzpN3SKRr23nKeZ0LAxvqjIqHuxYe9bdjm+/7yJzQbn2lgivHNVDOYnzz3z0
hhy6UFP2+wmdxFXkTg+KpeT+SolGE3/z4d2frfFJXlDkmtCGsQ9ZZruXZVgWGQDk23DapuNMjgFd
pChg81+9O5x3d7nv5ZtRZMmHOvpP4cXJLVVzBaNlhJPMEYq+qcacl0wY262Rti9u1DyFIgsf+Rq2
dbXfHbMx6jGqf5O3iWIkdxTDHvHi4K6Bwbvvae5bC5jsnDhmjmgNzLWQhRIFswmhtNivvN3g5d+X
ZtCW4RotFt0uVm3QaketC2HkpeHEI1rTXo2u9xD69mcE3wuE6ptQveqF90W2zNFrX8LyTYkZKSN8
7S65reiPcrJlptYqzav5tAzPrHpTz/3apMi6VQ2leS4FVUKDhFLXCkcQEVLtYLzkavFKOkxN13Wi
BVs5wbMrNLgc8z2YEAEia8BPCfLosdRnalYpTjaywykC43GC7vuoNsbvHei/6I+Kkv2PGfeOWtwq
EeY3TVxuda8Ou2NBJSNMHHeHqHHxUBTq/3gV/+od7bTnzS7s5DoBu0Y2PCTH7zfvMA+yrV3pGMUl
NSoEpiCWsbrwD040Tkpl+MPBw0EIWYfUBfo++TnHKCDgU5kL2MTV5q7wG+ZYLjLSjXmfk7TJ935q
/NPgkx5ukQ3awap3jopb23DA7G7VDFX2vXXDs04N7+M+wiwD+6ZG/p8jamvusSdQ/q7HKhD8vzn7
bplOu+sakiKONr2A2NMeE0gv186uUf5A7/ZLEzSsPF05XCdORS+GPz8pfa59yf0cq4fRUA7hQNPb
qHk5ftGRXDm6GnBeOZnD182rjOBlALw/gMTYpY3RwTfy7JdA419eOZbxw06v8m1KG4Bq7BWst8wL
+60/jJzhQrU9U4zaTON0qPn0cL4jC9qLS9PjUWxW1pMMeV2Fu4CtN3uZ6QSENp0nB5cga9C+O56D
WCbowdXCPy6Mw2hDE5XcZFUj3eGQmzwsVGUfByIkBg6Wh08qQH30keFTXdIpQ7dZtrtgFGjdzkoA
JqUwmowh3bXt3PD7DPH8DtcS+IOASSn+s4Z+76suMJm5gcrf9LMR1S/+UCOI2qt69a1sBqP65gDX
n9+jrijf8wz+joUUzxVmnfFRF5hrBuZ7n1vjg91jgizDWMtkCJIl2W4whpHfGj2wFjEscCvT9JDl
mr6B5hZvZNMUMflKXlpzQpjX845qGlELlbHQzfxTHUSnJVZDaTtacIQPmm9p7H45S0eh/tpSK3jt
lCGjQuB1O7WNIV3ZWKeKAU2uVRsHdvQFheziqYfTO44xT2Ol6l6GbOi28NQ4KHf+eNB0JxK+t8MF
8om6s4u2uFWNoqyn0rffMVbPeM6jmYPa0D6JmzxclcC/XDOL/w5S5V2pouaLiUriOksLdl/T6AOa
YtMQJeXAflBRDpHYPqgNvNdBSayN7MVJN79QN01WsjdRKu856Elsiak4EvWvoWM89QEVDtzzhjWs
2fDQsWxdk9Q6Sx+NycRvw1QgtlYNagKyuXS4erZMkDF50edpjxP79CBbY9oUK1cbohV1S3zGATCQ
zA+q11QzcWiDYIqknn5w8qLaSiKpqbX/KawPLbT8Fze3vW2G1M6FRJR/4uCQ7JNas27gLeu1WRTN
X3HeXTxjMP9GuWDT1Vn4fQCkv1LMwDwhO/ndUlrrxflWsMV9ka+9YEjXQP6zoyO6+mgcjlGLhqDs
LQe1W6udMuK5hazA4Oj9uiw5h943wXLDa9bdcIhcPL6DHH5zUEITz6v856uI2ADkFIBBDKxWvrqP
+2dvZNbmygz7Zu9UjXloU+UxFczD+yWZcrasgpKI2JdxrB3rgJq/s43qGgznKJTJEyP7R7v3G2fb
GPxsz9mZs3d1oZpevYFTN3Tt4Gonc9FsEPlnL2s71yTwvmt+XH+M1vxqtCoCx7zf54SN22axTONT
og4s93OrUYfNtHDTKH18HIAhrAG1BB4fgyL8y+wgzL6Nlf51dvy2fXGmOeNI2mWL8jKqQu1hLl1j
FUpPvc4AqxVNmCXKBO2Sqr3HNBuEvZwjxwwCAIA3yIRUVmfuqtgGii9Q5ciYzyvDgkhguFZ4sFMy
YbWfmWfk2jOxjpViRevEAvZHU3bcY+UIjDXX+mMzKcHJmQblzQMMLt3hrAYb+D4ygtMApuwe9yfM
4+9xVyhSiQfwfbxnIYWCdcHdYjrwEc5wq+F4l3+S1tMiPkJoPEpFKB2buJ0qckp4KmJ0VbfBU53r
yU2z9K9S1x1wB7rFaVAfpeq72uyGVJ0/2RNnJ1dR580o1N85JMerEdZPXb9UbGG0knS3ljwhuPqV
TBi6/TWHC1UCW8fWWGlZ2J8lXl72yib/FOPt3pS9qRg8ibmGWO9lc/Drdu3z/1jLjWncIKboJCHV
MLFPnam3nOXGVDYLFeS5fVysH92oSldFnnnnNCAZhz5rJpT9rDOe39Z5FhfZlJcyr/AXm7wZc506
Rz1JDJQXOVBOSQMeuejdm+wMjVKtOXOpaIFYIH+uiqesHNCgGxT9taPEJsDwvJpRHEODDYxn26YY
LjAKfdTEJwEC2shRqKdUmzKunsYyzMbbslVKVHfaafOcX0vS5Fu4i/orAK52pSq9970L07XN0+xv
A3yWWprjl7ZT5vXYWPGNsvu4h7bSnaax+DrrpUWi3DTXAMiy7950sdUp+lahAL6hWmFdnDEqH+4D
mvISxUP8bTabfwzQk+dxxkTO9LwckYsifw2T/lF+KlUj7zb/Etd65En43BTgdPlHifHyU68pTbcJ
XZ40he/OjQ6lzI0wERnOZJ/Dqyz4yEqQCBlpAT1f4rV+NWcBz0qsxkMqWXh0dlmXX0c/4whDLfXb
lLMJEmg+iMktqMCueEGMdtjDJO+OXhnkGONlNux5q7YVNkCaaZ1KN//9ya6nww7TCf18f9jLZ38i
hOIzrXiXcSNAhW557EOl1dc8ytOtvFPupBULsDkhbjuxwMw927tmgtAqmnJh+iMmFyL71zjZlIP/
jLHFRFcGvnMB+Ok4V8pXNqLN46JJkYnYZLj/GhuE3spd1CKuChXF0Jc+55PTu178rWWjCtbN/mFN
IxI54+y9BHab7M1EEClt3XxE23ReW255tHrLeMrA8WzyqWqf4EDzFLUTJFZwAT8B4VE4kk7Jo5LC
TCjghrwiAuQg1D61f7WFjlC/2EJjDLLsSfImwIqkj791E39ZGA7O2zin76NvIs41pt1eQuTD1gi3
DcYPe7kzlE3ZK/eG96YE0DcxFmFy8P/X3Pud/5gb/vPXkD+Xt9B9WDaeDUlDwH8Naj1CqgZoRTuv
TH3Mr1DH/kBSLJCLkczOGhT2uJGoDA/sy3ky20OD9t3rrJEyq7ryNluT9drYqMWguzlekHu0XuMZ
yZ++ndWDbDpuziKNoeJWDvb6wDyafokzqpirDZl3TVtWcNFq49x9Tv0RtUtuJH9UgsLQAD83nVBS
oS7svCIVPILU5iQvX7mp/bXE2u/k9CWnfkutlS0+WHjnyCyAbSTTNVNQx+9V6wRuyVpnVgP3T0h7
ZEjiQdrNi6uCwO77wG/Vu6iDkJKzj2lib5Z3j4f9rZkGGw5QwGJoOI59Cn1+QqLP8UtetMF6cJ1o
i3EYTopyZOpdTRtZhTIY95U2JE+GX+O5h531O1W6QihdVN9TxOsHQCgQSbpo4wBC/VF42BAVoZ58
xJUSbCwv955G3Gr2omhxHjQjOst7uj0q1o3iOZfcT+BY22SdRrfTj1pFJodK+/wCGaFCooMvjGYM
nAeL4ZZ5s7+2Wu3sINXxYFYejA29LNGgI/eVViP1PHHRzBW1OCQclbCs3rzEPtZ9kN8kC31QsW+F
YXWTTPNBQ4pd9HUZRjK45OGMMHL6T20rO8+Bqd9s28iRZuXcUHvuD/hL/rPRBOXJcQaqyW5bflW0
XSPKf2oDQQdVnZtRtNrylUJRgn2oaMoPvmxOk0pTPH7vTfmVwhsWWeKwrXYF9kmFWMp6sX+qIvvm
GxgKy5aM82yCgTOFF9n6FdKSMoT0yxw5VIySE0kZlo+1Fr11CgS/RahUb4p4z5nsH+2IVWKl9FTP
lHifNxP5t3z6+eJX5PcXSqF6MVtmZADMmc0uivqBDhJMUYMH+TvI30aGyAM/BHIP6WuMEM3734iW
HwkvN/Co+6FCNlf1BdSZ6Wz8PkINNpjK9TxokbvX03lDSsYalslmg/lHE9fbOeiH5SfKm4pQDSd9
GfUrJCfe36AwqrYyFIp/U6WooF2rcVFm5hHhbUR28MDpi01FzrvnNPaTn7QRBN50J8OaBzEIW5u4
e2xtTfy2yfMMMO55Ym09AAZyVzImLymP03UHO2d3jwG5x5sid4D9MisP4+JRG0mD8DUA/BzqCnq1
Zb3PxMfamywAdEog0mRQLGTOpyvSGwxrPvBz2RykxKwksXbO+DN2p7kCfiY5tah1N2x1DMXcKTMJ
Wkoc9Zc2fpJpqHrMrCWcjWn9Bb63DMvRJPNcmQJQoTNHmvajETznrmzYEtTNGVPQ7Cv0GY9U2TQi
sdbwv+MUfi09Lzx5RZQdzMieHytH7TcmvtnvjYBQIVNtP+hq8jd8LPNhQpSPhJjv7GWzz/wAsj42
cEd9cF/Mieqe7JCX2cdMBx+eV7fw5ptXJ+sw8BIOmk6CZElQeaflBKkNyO1blrscGZGdDDZLJoTz
zE4CZ7XE8SCLI1Qim/Jip/PP2B2yHub1z5iE7JLzNvZF0oWHWjUt8IkU/SvPip/lxVfxNMBC9nFp
KYhmNaF5ky1nTpPndiBFOw6odt5jRo5+TMXXIKUquovidnqQF+jrP1/1kO6DyLpGJsgdRDIYoUOa
27teIDQzaMqxqRfR3ZcUAnJxK8uMx3U6pGInK+TM8jwdLzEUoVKooSGiPnibrCm/xmYVHKV8WVOU
jMvCXN06Ecg8GUySyd71VqUdPJy2DmbJpkWb1frF7Yv6ZYzQAijR1Ek5Lr1gZZJR9+GRJjsrxPef
JlXZyk45CQAyVr2NgfmemI5oo3EmH8Du5dctM9d/10fw7LYYoYgfyr/nUlQ5nGA0glcOYgGbKmxr
Z12RIj87TdC1F0MJ07ObYyhNNZWovMignGQUJeQ7x8+T5ACSRD2mQ88fWG3TaFdHWbuNzKl9nE1q
j4nl/6fMrA/LVEGSWtgVKWUcPLSBihIZFrP71MXJ0c1CgIYt+Qx7KNedoHyYk/Oht3nxUVXQA+Wk
3DzYJEcnA1ZWM2jpUzxSi5AX/FuVuVBR7CQi+0xOldssRQHHJWnw21BtLFHLqbWH+y3CFD8X/Eug
qImxfmABktYyvPMAM79gu7YIRo/p+FvrV5+Eg066+YNtELv6jq9Pk/T6K1zmeWt7U3wdDZDgs1Ig
lWYqw80qog6PyTr/K9P0S6EG2t8qKAWImdY3FTbYCt4xQLkoTXdzFRcXp++7c9ANxi7uAFKOtRvi
HKEPXxurxK/Lnt/0oP1werdbFzV7L3LP1otZxPEJP3Ok90RTXtrk5nqK/iwb9/EBVqIvuhgfaWQn
ZO9seC+NrmZX0NRbbKn9R1Mo61kFgAktDcONrIZJ8byK+s1Q9f6jDPkpILMGsyFqGRpGH//SW4le
qJMs0+LuzYzisV00X1PStrs6ARSaIeLtZbP+Q8P5tSSb/aUA2ALgoEXwG0GcQ+30aA/m9VuS+cZT
oFTJax3421KE0QqOz4rfD2u7jowPN7T9Dbk+i8cBXGdqTRVbFSDIHxALqi+ZVg+stLl7GCan/GKl
n0U5OB+1kmsnvkygOEW4wh1ilbVu88hqad7AQH/YVvlZhPMHfh3zZ2FDSHDq6bnzgVVAy/5RoSz+
6Y1OtlMCWNb40jZ4TBrtbu4fMj20n+XqSrEXjRWz1g+ymTlBeJphr64GI0S+vLCtF8bnw46adnVN
dPawpwaftk3SNPFKT8Hgyj9SLWErKADB9vItKEmIrnAwUR8sa1Dfo/lBhqli+ugPMQkez87hATpM
O2++cKJ+qnT8C1YI0+VPponDqsMx6JDCvIE0gwz6WYwRnAh8KWPrLNHlkYKdg4JIyP4OSefNcM9d
+BPQHuhjeVwKM7Vd84kAZ4GiVvRtjhXITIFSPJcepbrMpIwlM8zBSvHz4Fuq8O0tElU/kcqsn+XE
QKfe6OR5dGxqt35+JqNPNUoUoQDSGAfo+aBsZRXKrAZv1bKvOtjWbN2scGeJzU5pliTT/P665ONE
szBx8ZCn2dnuzE05zxOsz6x4AGVVIFPHhcNyso4MZNzvsQqI9G+9llOQ+BGD7x1ysJzriF7ZIS8U
GH6Ou/fe76xip2L0JFGiYvh09Y5vkB8P8yowgVFJi+rGr4ZLUpprs8awScnMegGkZzPenIgtUp0Q
+HQHo5qlV6LXZfPeKwf/P8xFfhN82b2KGrK4dymINVeeuELheDIAk97J8qoc17muchza8btsldA2
z6XZ3OK8ZDNS5hlqzbM7rosxYE/qqqiKJK53qWfLeMixP92mnZKujSZz/st2kcSXsaPE5xZU/pXR
8sfjWDg1tJ2iJ0szxsm7RDI12dzuMwvMomxiesOnt2zds4a+7IJ4avQsXgMomA66VqO73ZZfSj13
m3UslCdcrXyWReW5J9sHVgeqoEjlBSSkdt7AVlf28rU5Rg2lFCn16WCcje9H3q6l1qeM+ULkU15c
8SqysUNtHOM2YcpA6sZDT7m0Hzs/8ziwAby8x6seMfSdDPrqWOwSX0vm91EvHru88pFijjEGECYH
pa9ddI4CLy5OZI82ZLAV6uPTJ9KvFj5efnSVbBFYndkey1hlJb+zdwZJ2VQn8f28WE6VH3C4jVZ/
JIhlDlnGcE35pLoV7++55fvYsbWAFJKT3IDt7h+H0PmZ8PbZjj/W/DeW75vDFsna2XHnkBMI/J1V
ltNnXapvU1J2t7ZWy1sztO8yXJLQ3sCFOMTdhFye2hrZCwYs/ZNXpDtb6gzHIdrVxeTYotbK845V
cV/bEYYeHadERGIdyzl+ZggEvdVFzB6H9TjKvPGoxJmBljfNNmMpHGGYXzXKHijboueH3290LdVi
XWojdF+1zAJc7hzlofSnNxc4z/EeQggxwF3T6Td8UYeNHCZ7ZYcxzGy8teHNBLID0kQMlkMGVI3k
j5FjQW4EZEq5cGiwVp2dWtANaS7TGtEuRM9vwV+/pLxpzkevA6CGbaJ7Lm3FOc9p65xv8uU9KJv/
FvtjiGnZOl9K1L3uHe6vW99jf9yPHfqI10p7iXrHX6EsbP6UOl4yTqlqZigieFuZU1piS7pJjg8j
w1y6lqBk98g51Ou3oRBKXubcM1b3n0Oqe9oh4K2umn7U2MUMwR7Cgf3MEgkrp6y776DVyCyxr7SR
IFGr2X1vfLRL2yI3rlGjZWAn2RfWVRl8QA07KLiHAPsr09dMjzcS8jRnqX81WYJWsllPhneIM3LR
sol9a7Kteo/DjMBH5X02keiJ7UtSh84p6O15G6CVdpYXF0v6c+Bk+L6JjsEOkBGRweXlMijFNogB
THLGqTojZvBz+tLtdtpOH4tgw8PXhBL134OT03aYPbbRvJPHJNnR6c1zA/f6IkNhEphAf+31fVI7
sAGSN5rN8BYBRbnIp2IQk8RANS1bK2ZMfere7mS9SrbLtKAgpvvmA4eXjUwQh3U37WX8ni+WY1Gf
zNby1n/cf0k91zE5cMr1ezKzGqeHqt6F0L1JcCSWdpwV7++xrqanJdY4SOmFSoo6PhgEeZlwKQzT
TDwqS6QQUnm1rDFZJ5nXbgeho7AEWdyQVBAXPcMalBT0WbaWictAvQ0PveZ+la0gAhRiZH2AQTnp
kWsze3xgAtfaZrYThduot0fb2pgqisT/BBZIMEHOE/w0qDXyUb+wBhJ7kOtKcSgs7W9gztO+0kt/
X7Nov6NCcgpw5vqGv2u1DvVqeFB9PI2MqR/XXlJF36iLH6D/5x9FVsTkbLwnW/ND9kAIRZma4T0Z
SkSFZfBeZWjqD23hJa8ygs3uAwCB6VF2AQbvVv2QqWfZaamcqrME+3rZ21h2vcPoYN7KXq0pi2OF
DuJa9lYsUBfNhLSy3NjA2Gsofec2j6OyHe2sucBywRIvMJ/KvhzPiLagbwSO9jK6ad9iFEm7r7hd
LQqXPA73iZIAW5HekrLtqpxqrcIoDeSAyd0ZKP2salL7eDZ31nuONvlK4UMOkIVm3HeHPFDHZ4V/
zBv/LHawhOsonh6dsfgkWWi9J17jnboYNJrsDMMs3ZdVa21lM+qwGw0iNTm6IVJySRxzXMSdMEnD
cisxKS3aIA/oaYNvAa8SCEqfH07vddsJC46qO5tR85fkvv/Gghf0eU6Ja4CU9fke/41MX2Vhsp1B
Xgv/9+Iqx2S9VR4NdTz3IMOp3kTd9PNl7yYTlcCxPQAjO8oWluV5cVzGsEs9L2lsY+7GXWAHzc3H
DHTflj0HeGk7dG+DjjAefM9YK6JyLsvn8pIZaXwyonF/L6vLeJda/rrsA9xdSDg8tmCazYGz1zoK
uuAUmHgdJJ3u3+TF1X1jWzSluYl+xcKUFHzf1OpBDpEdbRWe4n6mSi+GxXFhH7qs/Q+aVdugM9Vn
eVECTtYtyi+AKNw5W0+Kvx8p2z3IXr+yvKOjJf3qPqNNAZehf4CWcZVoz8MECXcoum0c6PE5irU3
uSe7U65/Y1vLIOvSxcni5vDHOKuzsAcbomqlFh7pG90dq02tpPpaKiUnAtsAAI+eTnc+F6B1EQTg
s03PfcR7yHusI3x559nEUVc0ZUz2um74NxRBRAJ+xUncwf+JPVzkmc7DlvKGOj6gZKZxTs3Lh1xp
sHqq1ZYjeJs82wmyy2PZzd/UKdxI11zMB988Lbceh34y1vLgJjeGOtCyTWz2qAQItcZ7xzGkPPs0
Vd5FA3BCgsqzDmY7mA/z3Hqbyc37t5SC82pEt+27hk4awF00T9BP3FNlb751ij6v2B+Nr0oX1aAi
IRaasdUc2yHEa1Zj2xWjXCjTAVbJu4ke1pJKQM8CyX9k29YgeEYqBKDMh6Pul2p+clWjW7saW68O
Leb8ZOo1z9qBwrg6fspGyBPqMjR4KFUZqRzUK/UWkPnonPOybzlc5H63xmgZQJIIjhUMy416f1lj
BnqWFxmEZ3HwqwjnLBFf7iZfLhOXlwEJMT2arzZCk/Xqt5tZWWGtuzGsN7rIwiLg1q8DnmRbmYqV
MfkqymLzoo/jGpNpjktLyrZOv+uxjla01Q1bZ2ymLy7u4dIci+dDsC5TN30C/Zec/2XE6KTBWk/G
9EmQLs++PttrvcKufURw4amuU4WHmhGAnqIpL+qIxpCWGM96FJtLSMbn3l/pmke++VecpPu4giHR
HeSIqkge9MSzTpkQph+Tq6UOySJQLyPy4qb4RlVKjXkwn0Vvg4Cssad0U67mPB89vAbHv5ZDT4xI
OKyYkh2WyStZAFGCf2nb/eRvlw1JxxFuk7T+28TjYHm04AleZpvlKZN5KBuP3Y9QTYtzj+DBSlPZ
XwI1OvLVNU7sj2pjI8/prGlHVcQ0ZQ601T0roDOYlcs43Q/7sxwiZsi7REaGC7Kc8evO92P/P++0
/AhDgUWq86OLMjvKp74OMgelvTB9MAarfkC+qFme+nCcTmrVW+8h/ip7te/0vden0UfvJMduclGH
0qub4dv6Q5Rkn0tysh/0h9iIf2vlPAcnqnoHwwt6OL4VWuSxGTZbFTu4Va3b8AOS0qguU/644B5G
B5vWaGZbWZkYTqWsF0sb+yna3a/+BRNhWfrP8RIxAeGpePL1B9cwZ9wD5FWej+Vx2Qxzb4+U96sM
dV09bymP5LwlSK9GgE7RrICjK3+Re0w2JeRCxvCNQAvLan4Seq3WNlYyJn+B+1yn6dBak/iMGYer
EybG5T5Jo2Enz4gg4//KZhcAPH/Yc1B6t2xKwSgvyIxC55hdAz2QfISKtOcBIqDg9AEa02ZNfwBV
fBtES4Ym5Ufg+sqzbLDIg02ai3KhP6RhYm7COkv2itBlqbX+4s7YXGroZv72gEBk0brG07g8H+4P
jsBDR84eWMXkA+Le0TbPMZKqA8+d58JM7dvomk/49UWftDpsXiZSKa0XfdqFxQM4b9yLUML9yI4F
Tu6fldJol6jVqZOJOX3UQmOIAvUgeynp8+Tkzn75utTRFrNPp/k0Al/Zd7GrvVpG/0Wa6vE1+WsA
KPKKzV18wMhsxnGj+5qLHZjmp8VqbDl9yw1ZRxUmcTTzGRCY89pNJPrFrs3yYW0nER6AYg76bMZp
cOZm2bXpVRjujdZzl10bmTXkP0u9PLL8Bmz/OrhWqP/yoQZh0A3sC8aAFGYrIAZZlCcP6He/96KF
L2ryoicp2lRKLvZG1T4yi/AmO1PUkFZFUbNNFWMT0uHroSrYT4um4SiDsA+DiZYXEyrdoELkcqiz
3V4Fo4P31a/FFfKaulNcqkn3VdSowvoS8d8HkWU+3eNO4VJjbayrDMlVuukNZ8MzvriGc/U1i3Nj
D+6guLINShLOvHhtjLr5IUf4osPHi7DbjBwUN+yqnHXYp199Dgf7pUMOlJc+4dgbxM4HUrGohy53
kJODsPgaOmlDSjgDzhxkkP11c8qPFY7gwM1ccWjzzfw2QJO8LMv0aKa3GuQO23lK6q5HUdqr3DMq
5wFo4boqrstLAAPlVhnHEE5IUKBzx6UT3b+NmfRskzsRzy63T8+1q86P+MR4ey/LskPRpPWr50xf
kbvLvofG/FlPrf0KNJKCtwXj9tcAKVNTleOnn6b58+BlyTZ3TKCn4iJfTZLVmGhReIVRGE9Zf4Fc
FeA+8IP6AZnofPzUcqXauj54UVPj81M4ZbJRtFT/6sEMKEst/jEhK7PqvFK7kRxIjnahIsWeKyWZ
BOVv3ev8p8gHhug5wXuAkulLXyfpxWpLZApiHRViTq3CTqlBMpP1a7DGE4XABxlDdgqzpV8Xpxsu
UVfZp3tIDms9pdl4BaLessNApgcyxd42u2qN8XDyPY2+9jhN/NAq8S0b/fhF0ahRBNhqHDXKH0+4
TqAa5oKzruz+istW+QLj/uiJRSPH4OWooyCwkU3S7jXKjr5+ls2q/xrH/fSeo3Fw9XkJB41JkAxw
PMEsZy9HIQX3YRu99hQmNhsIZ/7wheC94isdSjm8ouLQL68QfvgYVNfYybgl1fH/D2XntRw3sqTh
J0IEvLltyzb0FCnpBiEzA+89nn4/ZHPYHO3Zjd0bRJksiKS6garM31xDPFyHypVSYL6dhUNy6iK8
D4OsvKlEsBr1NmsFQ/xf/Zy0wibqgR53gwnNv/e0lWA6QyOcT5a1oOEXeOi1KwBQCZbZKgsM9jnR
F+G3xxgjxGzXONJCKk+GqT/4Bbl3mZRL+E+E9EzU2A5Qad8jwrTtbpIxBn4UzD/dpBpOjm01T0rY
m3dqZO07NW2fZAgoQL2rSrvdXMeWRWVnb/rmTV/sBnqz+0YKJ32A2G+/ZE2+6VCifMNzFwFRDHHW
SmsabybMua0ejjAkQ83Zx8XY7PhmFijJtOFOU9G7u1j4BdA18BpZRpfMBAhkgtrlIq0YngEe7sG+
jnFzGxEsfUX+Z94XEztV6RbLI7nKrPYgXbsC74CK23R3CcbbOyQb/gLrIXqaOuWo+X3wVnMCOfP4
slaeP99oVf/LNxIFTw9sMrrJUzdK4fl7ITz2SoSqlnSpC36R7jhrxmrWVZzgTmWVPl03XNJC0BzX
k8Gad7KBM8Wr8DoTkTqgNk4xJ63DfNcVuXaqss08B8MP2/fHLU+V9ogJuPXkpdHfslkzDSSQ1Shw
H8sUmBZmYPE279mo1ziOuGQd1Fh97axMu1M6FCAF/2JTkt8Pbk7dbkHJDGWC4Nw0+GfpssjuS3cX
+Q1UgeVEpoSKcRejfiS96yHNb40Ipxy2TJexpbAWayOsESqIPnLKBzuweJcLuGNINibmDRdygO0p
+Vq3g/DQVT9K9OL2JfZIt4pa+zOuQDTJl2POXffptksMBWsgxvTCwDWmpO53g8bA23t3mbnGKE6y
tbNuOGGZGexcJ+ihq3UYInklmU5pqqSwgGFz6ZeZ/zQ2dFQcUnN6+iO2lLvIoJ+dy6p2gebX/hqj
CcoiGDST7IuTs63jXBjrx3JJ9btWheNa71jnWE/yhzIfVlU+THfSS2VIKfStbZXBRsZab1qySD2v
wo4UbNEE1WmURO21L4NJMPM7SfMSFNXGmqdLCwyeNYEG5WcFsvD9HjJYJbsqm8b7snOUVVk02acK
qo7J95mSzFGO5XIOJ5E2IMbueCt52WP6meMVeb6+vGX42u2CLt8EaFWtrxOX932I8NI/4GbPzKNt
V6njn4Dy6ANfLq0L6PyCMhf8eVKXfCCWhWB9zZy6WR/G25QDtlOsnMGakOpLou3nDatsTnsc1Dd1
6uLzvaQvrhcHDRLF6f2TiuIAnsdJbh3VMn6aw6S+xZCIsy5uMJxwxwdPa39rk+Merj4yrYLvR+qg
tSthYPSnh6QxHWxR3lfOg90fTGBe3l4r3ORbYBckDOeo2CYB2xjHD9/yzNX2QAjsPa7v5qvip0dB
LmZswNaAHjDisXFinkaMtUSQRE2SAy7381YJ42Tvxn176oxZXbeTM34NGza6kPKG06Do/VfMGiyl
eMGTY1/q0fCAbfsPodYmCpnVfAA3LHzc2dMehiIvnhZfLl7V6czzENHXV8VrfyJI1u5RPaj3Yi5w
Nu1u+G4vg3rV1Pu80qfv32QwG7HeqXz4tdpgtbcwohWYcmAdkEZq2PwC8AnHtv5it+ruAnpADH4/
qJFx6VZ5cXK6On6Gf3OpIWScetDcMo9SMYjtyn907q7lhbEx+yNbjBjcNG/hNcwD/FwLt95KfGOY
4927lVVEBQgzC2ymSfheC6TSup4HpZAq3WpJ8YRomgpG7PpP6nzkNoCLVFDNVD5kYsGH+QtQTIZI
82v3VhBurosEYiY36nFW2OgCdE1czkRVODTJqx8EwRMMkMu7O5ynXQxe8F5e23VldHsnCLz15Z2+
vOzj/yFCdgLVWKRnNg3nC9w4r3+4pTc9dJOePk1J9ijDNhWkfYtJ3W4o0LxY2OsbEfCYFqFtqC5G
hzVOHwMqkZF5ETZRGrwuZCzj5Z27mnqbBONrsJA1XT+KtnmV6QcV6ObXrr+dO6ietRJ2NyVaxDvp
FlZ/rpI8etEnzMy8zILFvKzuQAPDiFHru45d1NNy1zL8ltdtlvweeETvSqUub9rAYX8J228vfo2d
06uImyJPJV1zLMpHvcWjp3TgbgMzenIx8bgTN8fWak+DkEnQCzWwdMHDxPbc8VDEHBItnVdvqk/p
tlq66HNMJ72L65XMapUaP5UczmRSLnWMrA4n93vp8UEAT4twlj4b2rlr0+mUOr5x51YlKbewgn1V
xH/LkKXPpNdsmbCyb7ifhocJXx/8HZSXIIiK6gs87mrt78uunL4Dvq72Q2d2eyMxuu/+PuAt+p1a
VrWfVeTuZJSEVtD/NSNsbZeO1+yKNnIeYfMiBuvXwUOcFuWNFRXAClX+/B0KKmeUndjCj0mwaxoV
vuAy0dvNcJYWgAM4B9K/NCu7PqaOHh9sfQhQml9WX9egamFki0PBEMbOo9oZvwVR4yR+vnLdAFEy
t85PPGeDrWBwLHdnuEPxA/C0to0tozg2AEiPvYXONrrhyPkuAHIkYFdtVNU/x1YfISql/v1kjubB
x/pj36S98SyxZXfnd3hI+qqFm0GSuWcts7HozIY11h3j2UK34mwsF3tG23nXuH67AtoHNKe1wuYu
9XB/00K2N73Vjz0aFhDTVA/POmVO9TN7dhvJBQUkgNOc2OBj1CUTRjk1J2u5+LVxjMhP7iOf7Nfa
9ev4VCiz5uJORtPywxYtzDqpb5oehVZ8VE/kqBG3kablpR0vr7luD5RCP2XvDc3p8BjXV5c0frJk
9EOtJKMvzY/pq0ciNXmSZ9JP4SxmwYwEmWeGN8AhvmaGVWFk8s+Fo24zrqQ/eZRt056KjdV/DsHc
ub6sqNopW7sxe8tPy673goOV7TLqCJ2Tot8WAwhGBA4guFFhSGomxUFANp1kllMvy28kUAb9BT58
gegs0arq5gdjyVTLrFyGoctvauRjVjKhh9ahBuh9nFS1vxuWixsYMRn10tumCHjcXSek5YfFMWk4
rcpkGCpYGi5hrarYJ0tBg2HpybjES7fTeEfNASJU0pUJtwr5WobQ/GoQb/dw/F/xl0Bpr6nDe7nI
eG5Bji7xDwIr9+8JVS1urKTE5niZkGBpGXGZ3Vn5XY5nm3mZlHFnym/ge2JOmBo3f+Rx5QiRdurX
lIrEjfTkcj1zdMH0FRs8dz+WZBBeTC/K1pdMCv6wj27jJJtgtqI7JSmDc+L65ZaU2PyVr/nRbfzo
t9ZxZAIsWrxQRMXYMG5iTAEm/bHzRn0lIYiAkoXR5h9yNxKx9bqd/WJfBI62QX1J+aLNMc7jTRf/
rkJrDTWaCk0LjAq/W+OHmQGCr2xDeUZzAtuBop5IiKjGQRk9Xo2lkd2najEv8MVDELLfi3PNPQkl
pJ0EKhh97nZuDQxlOatJMDS+z9251sZVlVr9EWksbR1Y8MSwjVsLWwXgIecbqwtfbD+I9gEwmCOP
h+ioB1QXpzGjHNR1J8vGoNZYLtJytT47pTOH/DwZ7qqufx+Xyboz0l2tUruQ7nVW1gcaugENtejd
dfZ6l49/sOa42bEvf7ZtLGYap+0O+FsE3+oaFYtkeMt4jZ/8rrHXMmzxrGAP4dW3MIKtF+Ame2uR
gPFGHGkAgoPqWla7afSitGr41FRoXZgO/qnOEmYViCW4U3gv+RBJblwzI/+HMQnJ9Vk5OKWNojGp
lEueZOgewznWqKRBI7EaPtDFeKSiw57bjtkzsgdId38kk/XCXSdpp91ex/MUkb2lOik7+MBSdhTv
quOcxF21cZPauSlC97ZPUkDm8FHhRdULgypH0HRlpeW4u0Tqlo2G3YgEBmqZ00Nlt48kc9qTULvk
kud5stXx7t1cOV/UkLOziWmHLLoQvQqWmstSGbsu1TB32MQJzwDOZ+/LZPYat/yrrVrelEjOnISP
V/oh0rRxUt5Kt/7oCvEo8ZL3Wel+ml04w+Kmc10rwWpmF7fCUroGJ1rZbWd14rdbvIFdtsRKH269
xQDY2nzqhHt8mzAGd2NKdCQeOL4npna6XuYm1D93+SlACHzEZAUpI+zff80yoc59tMmbyoFOp1Kj
eAz10T+aMJg36IBM3+NguFU7hKabuK73clT94+Qqh99wASXJrFzsJku3beuhuvYx0ctR+dqXQFnc
1gYSMaBtV/YiOlAvPmvY1vk3HCIepSfjYrom3WtEb7SP0wjmYXWdkDhl1v2b3hofPxm2SUg1Ydga
ps6BbNCLoNXtBcbO644vRpO0JOLokrHFftapXqQnF6QZKY3MGGXLqrZow9vlHtcIuQe6IO/3kIjl
Htd/5XqP67+y3ANyinOaSvMvNdeCFy91v9iAIG5xhQtfogqC/dTP1U4mI7CyJ2xC8EVaZmVMAalZ
UNt4kiGPU+56TlFD6peIGvU7MmbAcmW2CovmoVpMDz+Www3ZNxb0wIWlnVZb38rDv5GJoO6Ehfmr
GmsmRepWvSuUqeTY5U2AjMr5ni8jlVgv097ief7mkTI8mkiBVD+bAJJhSrXbcN7cwiS95frT98qg
ij9PCS7raJ62c4ya2Dwg1cO4o/iMp015UpEF4SONZoBm+PlOMGFpDO/T0DSccwVjRh7sX32Zd+3B
Wwu2zMyDp9B04k2A6YK18qtsPE5l8Gj6BV+cPup5xJX+A7+D+mVwUk7KtW2s06aOftqexXO/t98U
rFT36dAVN1lsha+cZG8loAXcv+YkjP0YljsY9wQHp4Wh4vLfdNuFGJQhjuVsU9erX914fhum1vnd
GfYhNovmm6N008ZfQjU7m09T538KFa3Qf4fyyoyOHbmPgg/l2S3acqv6pfZ1gASRaG3823WMANZx
l78gPjfsXX+ODrCMzEcQOighLSFl4q7S0Bl/5LOVsv0Zwjs2giG5oq+Nmedr6jiA9ay++K40oXdC
rHt8ylS3vA0r5d7izf8kQwp2DJvSsaPdPwvyLRA89V5mQS4iLVMAPy96NecEN1rKiuqrcSPTpmHn
nD9+XJYqnhaCrMKmRiaDFk2Vhhr1DpX96Kab9QxUgRbfN3XPMyFJe/XcNihoL2OYP/TmZVr18IGs
vBwb4yZSeBbyEQ6N3tz3iIq+x0SZqrLbq/hIXRfKP6P0SHMoGO2ECNOdXVWFLkyG6WBPCbLlg8a5
fMkuJa1ZbqrcHraKv6AOc5X9qgu83K+C/N4vMRCMvaJ9QPEp5OvidTg+0Z1gMz0gkqPvUXUFfC3d
j4kEr2sFLg1OnkvYMh6oEbq0GcyT2HUhJKp8gM65Yx3lTpe4vgHd2OQu4Pq+89JdNbn+UVNn/9ih
CgULfumjm347pHXD7uRjLDKq90CJlrhP0xWVQ2UrU9dL4RuqtfaaJF++QCmcnIidfZk4Ks7XuuUe
7UDvk3MIk8znQ77nYY/1PCkMEhG86NeTHgPQVQznVlqRZvuoMM3P1/HUHOCdhzwxbltcildZmo17
O8mNeRMvg5o2XZZI79PEoLjhyvL8YS8zcseh4yRkF9SxSZ7FCKOss2Ls8H8Px9vLSJobw6UPxCN3
ultkZcbbVKJlTi49EEbmZN111J27kvOit23dFMFTxaLIilX8U6tUAcJAO6OAkYQoHfLBfqBEsJSX
vqL2z2U92ou9jPqkojB0KkbnRxMi/LHmoDGBG23afTxsJJMj+Rv8Qt29gSvTSpI+pfiuoQhyP7Vd
e5KQdsn9WF3r7rM8VD/Jucpdlti2TN9jIbGf+F2827FNGhzA7OQoP4xuDdodlZxD3PjqkwwNFowz
3jom7EJ+3AGNlCcTS6rELv17GQocACUukNbVdRVl2F+N+TtvZwo4euo/1k341Wsn9RvJDX9jDTYq
ZlNXfM3iL0UfaN/6RuOZ2kBOwnRS+0aSA7HFtHrJx3I+a5HRrmW1bxTUSeDK3eVpdz+6qDEMqwta
jlwtH8zAcY8coZWVtnBboFG+d8Vn8dqV2WuwmDI6ER6IaT1DxixnY5+lrUppugPxDXfsh2I2W96E
/l9KPCFnPudfyyBANGRIqb4lvXUYUUlZFzNAiZmzyrEfrfo2SuAZB73lvNhp0awS3Yt/IxmwcszC
/DuOtQdnUKpvueZp6wqbKwhVjrp3PLTxHauBj+8E3ZE3n3IIUrP9s5WA1zv2daAc/vc4tkvFbkBm
CrdurX5EBRl2389RQJ2tny6dsCzHW/b7Bjv+oLEMxKtQKgbzdbwUvS7XpnXPHZbHn/BM1gf7SUv8
c7msuB5oL3ioZSLljbPzUm/53/LL8Au8xV2oB9bfaYihKhXuHxbaxOve6qqntojsnRpazQmybH7O
KyXbaeS2nmfftVaqSYZpWe6Afd5Sccp3qg3p4zeu6k82fhTF7FkHO/cnCH10UwQuVymFgDt2dzWy
2gu++MNlWlra0D0HrQP4fhkvU9PfZZ7prp0AlIcFlO+yKb92Zbsv3SoJo1uRHbh2P81ShL6V3b/M
9oX69zsXtnEU6t1O5vnb3DW9o5NCY7mRZrr0h2lEg0Kafha771EBujnHpOSwFBvz44AZSQ5pm7HB
Cv0joA17VwzDszPM2kku5piwyZemarrvg9dpGRsU45tetjpGHv8sa+0Ilr4ZYLZYsys5ogOCb6k3
t6cxae37SkmhgI9W9ityOCSolXnnOfpPYLjavWsqSEC6kM5syIk2YFYGh4GjW5DY7q4eS/1exuRi
zcGda3Mmt6qS7009KvqdbT9KVPsRihIxxGFz/n5dLZOt5VBerOynoqtJkP4D+0paPFTypD1f4GbS
XSIybJ3bAvEbeFogQJeLnDYvB08/zSmk9fFOxq4heUllbHXtIw0N3wsmz1YCK0SwKRFPHpJgPrhI
Ny3Mo67CNHTzItsOiV8jK5/E26tbNdgR776f52Ne5soJXSEIOTGOfTemFpjQLHn8/pXh4DQIhjv0
y7JaDQt8Wy6f+p+aMuUUenEcF9mnEdiONwybwvTjn4uPRK8ATbFc8JRYH1SwUpPmgCFyvh81XXsx
+/63RDgOjCDE4r/mIFK2eVnoZD7z7s7RNGWt6Wz1FUsBmOak+RqOW3mG3F6/2cni8ARDyxi0Y5zx
l5Duf4+KoBF8RSr1PSpapGQlirpcdS5GX+4lw/5gaUfcRkIE9bn1NarqHlJobIckGuInBYAVVgda
+NPNAeDYVNfZo0bzEQWRdtsnrfWj/qIGSfTTMBLkgXXDPZrzpo447UO/hRbnxB18vYV5J5dIaSFm
p4q3vY6RY4Oht0TLGBK94BIlMO5Tf+sXibMfC//L/6htnvcqUG8f/uFV11xaCLkGtxeF9KhCM0Zi
4gVV1A1BfTKQTUfcKTUGYELkp8Ods+SngZmTnzYlSy0DoaSxoxIcO0aTzgYDWjTuJWOdLMnrywJH
16DUxroOjLrK9TMignul79QbrdYnILVLuhyBKHLkHagztJJqNBpry76BXcb+Zpy+8iKKDzPqkttA
RaDQqxK8wto8vUMPdrwbG48chdHvwwH5e9EMEUmQ69hVq6S1/Pc4CZHga5yMSbCMTRwSyP4tpKJr
zPX+13vFAzaGZdbqFBPRLxJimHDI5kSLN20ORVu6MnEhj1W6qt5GP6+hZuVnq9EKsl03cdyF9hXb
JxcjjpWvWO3WBiJ8kjFpyUXFL6vZSdOINL5+1/BAz4t6JVOaF6bdIqn2F9uUahculXO5JFIplyYi
dCyfFk03EJ8vvDQqPF8J/BRTNz4x1+XSkiXS+lh3WcIh4P2fcbLxVzHy6uAUyOdXPsqIYjnHBX8g
H3EZusw6F9Tt8sGHQeEcM4hPl8/9ZZ4vVkMWHr8ax2ibU9+TAPjcHG3jsYy8fK+jGXSSGCPMCv0s
TS20s2MwRjObjcmpPf4qYdas6l4Pz0PUoq7z0XLZBytQ6Q5/jMey4hp3XRt7fG6rYUklftzlGqcE
5ByRY/mXWEU+IwWyiFeoadNFu1hxvJ3eKE/Fh6DFJ60L9KII5yA4rnt5Q4Z8IzZ/MnQ6DKJO5L4v
3Bwh6CQCvOw0/DKGAIKYDLrYUWzf1duhrpfrRoFm0AZ9fiOFStQKrX1o4E0i3aGY0lsSkT+tOetf
gtKPXzgTypRclEp784bZvJWe3CvylRfV1Yxt18fKm10VayTd5++wpuPdOFn4d4LHxIhC30M2tVbR
cugM4xlMb8xplIeWeidj/XIkVUBCbHBEHraRnEbn5TSacRpNEOzFpXw57Jad1gGeJVrWTR+39niD
Y0lgHfRRM+/lwi9gr8q+54OyjDlaZd7PbWDde765Nb0KDYKP2BSZjVNrjqfrkLSMlBSY03dYPi+x
QGRKjLOsfgMLD4gkiC99jQ7ctEGTZ7yVSxsH1jkvtZ4TsR6tRA6eKnV/YwBMJiOAOnyfadkmtsfp
IN3Y9N7GLgseIiduXpXiGC7udLWbdSDvnCr6brsRucYMbeYpoZjbGz2Ydq9jp2a2Du9bLlMd/z1E
qXGUnoyXk7dOcpdT3LIINUDnjozDtrGsFj8xHfZKqBXImi3LZQE143EX6cguygq37SlaJqHF0T/t
w+pQ5+iDrfB7xix9uVz6BnxyS4FBDqQyTzcyc2kmc1iww67MnVWFvxOMJTmkLGMRQTuzzHXeWmhL
AAJYsq+i9hroVrVpYsTTrmNXtwPRh5WQagmZ7YzPmDs+hWTPjrELC1UkvcElfgGnkj4HxRyeM0wM
kXJEHvRjPHWQ2foP46hsheewTe7KMUBVzYGs27n6VsRgr9qwjVRWpW96voabGu89BQR8sL9Gymqf
TfgG8oBLLkjlLC2cTA/cpN6uzZzvDSvB2IpGD2wDKhap+VPGRKenF5Gf2gfba0762a4rfROXk3nE
RuBXEXjlj9AqL434n8bH1NLAC6z6ISO6lX+3nO+lP9y2C0Ixrev2YekJmjH/V+9jLoOeufb5Ox0u
QAUjH/9WUMfHh3RR9ipi1Gin2PwqWIbItfHYzG9EbTHWkVwEWtPVC4PcTwHrf4gr/jMsMRItAaT7
JXocBvKn//0GEtmM4BOcIv+7TmZ2riYURNcs0xu1L3Hh0KbpJC3TCJi9xOAukSprGW7yxLwpBgW6
CuE6i8mUpLitYrf3fsNPCyXoerneXcYg2CFGmn2d/LY+RqiBbqSY1kY6IMMKCe0Oj8ZnXS1vZTwc
MwWMUBLyEaHmZhrOufERwuf039/V9kgdfxlPgr7eGHPVHhFKVr7+lkEj5CemyL1HGT6GuMjGlr00
VhYW55AF1PJW6F9kOJ+ghCTQny+/r/ygl19Mmpc/y/UXufxpNIT7UcDhF5KgHmWmrVY1+SoboqFd
zYNZn424cbWd4VVflKlW924YNee05HRio5zPPn+HCor1jDuy9awanrMCPWMdcOk2n6cagnru2OVa
ZtsIgkNXbkno2169RpAKAfDzhMD4WbN8c+37jbWuDRXV4I+JazfNg7lZ4awy3ziBdgzwLrbXZT4F
p/+t6SKaD5p5iIsVOP/5OHdbGbKXcWnJLaRV6QifotGJNNCMJvc7/6WJdiDolLNUGqUCGRm9fUBL
/LtpDhyxZKI3XGQng9LYXgaLJH4wyxZDW9C41QaF3lUeb/IMn6YZKQxzFSLcfB/P409+9eDQjGl6
Xy0Xi6/SvabW6ClYi+X80nVaC6x2gY/JNgHMR6HCoQY8xQauwKb/64/FlBVsMDnoPSYA+FcyK7ep
Rm8tP4EMkbI5oGehng1PD09GYb+0Tak99GOh+SvXNzed4od3rXTTfE7XZVKm+yLz1QcTEcQHJKQs
sIyc/PplnSxOc9e/Q07nfUjWlmX7I3WG8ihhcnHJf2zhkWib6xj11MtPAUpm4Ux5r2NTo9XrGfk+
Xqo2NboJafldRjFc+Rg1bL34nqjo+spoV0ZL7Kz3yiNW5vWqKRB4acZB/1729W3rBGAZCoT7cZPN
/uojUAigUP3XvNPLTRy7yn1k9x5ed119DGvVOTt6De4C54FnuZPZsKNM+7RqIhCzIKnDpWSSYFOz
MxU3feF4ky7WMNbvtpjXeTdbPwaFnYKXxeN9s4juRnH/sx05KNa2jiKqaYPiM6LyMS06xI8iFK6W
giCuK0i7LRHS/YiQniwaEkPdNHn00GCKcnk0lIr/arZz9sjXb3iMkvDyaNBbvBHqSLV2clAeS/vV
zKr8MQIe+kcUylUW7ke4L2Rxym5seZaHWfCkJXmDVgs9GTKWxzrFk6eu9+tP41mPAlYzYDYwLKaC
0xTYw2awu/EWfeHx1svQcM0jm4QnipNbXIbGEIM957ELjOJyPrkeQD4dSOLMwjVJDiOXZpYsZi2U
tVcezvGrCe77Q+2St1Mh0G1FRtRMerjavGsXnVGz7hJEEsJ5j6vquM0NzboZFq3uePyhjaPxFrmz
cbR7rQAAhZ9caPMOcZO2pICoOY+RCcBn8ZNrEwuUwKC8GDb4CoM80WOiL0o+LilALQv8R5Vf+aJ7
mqJQ5M+/EV14j4y99D0SZSHgqyZZR8Gc4FDhturvZt7opBtuL7yHC8VBex3sJr/FSw1mhDAhLvwH
7TX0oxwXFBzyEN27FUyBan6PC6e6dzlL+KvSrXhPsN/aXyAKShdY4K2WvN1FqzaOlT1yn6AwPDs9
C3sJPD7uVCQvniIz1Q6ZPcw7GGXZG8mas11anDnFqQtVA/KCRfGWQSg+Q+hQn/ggFOe+cN4CIcRj
xmKtkUdo9jJrW+r89FuaciFhW4GgSpx13ySULhK1eiNNAxOyVs6xCeBilQxzvsa1Z956SgLbw+uc
9aD2i7AGtd6cRM4DbMfwTjPMaC17v6Sd3yd0qh13A3vntVmbEaawi55sUaG+n/vaM5WacoUMtfO7
HUj6F2n7U4FBt+6jjApkEJqHQpuLfcRebwMrc95o+TCcTHUsN/J4MZPqUQ8M51nGW843JH0oOH+M
g7G8RVms/uWaaf5WFr2SH1qHIpWjtvktYGmE0xZDZzJx+e1YgwOTskE/rSyEY+4Aivgnhe2t4Lj+
hHstk4EL63zhwFyRXtHglUcUJTIUrrbDwq1SG0qyRu6VGKHm8c1YpvZNYzTwgpGeQ0OGWs9z7ZfI
ew2jdue4tn1bGpRGlRbJD4wY91ZXdG/YWfT7Gg2k5bPTvDoGkNZizh/AHQyrfkqLDdx2E6i6rb1p
1a9mVtGq8xrrJgvGiSoeXQNNJRLG7mOxiEjVfl+ttDECDL6sbiKEiSyoMO+k3QgSChSV7uaSZVWt
/L1/If3y+H7vf4rXDbW70bPBWI9tOSEIGYPFAJK+6XW055yuCHaJU9u7CcPNVyPWKEPwJj7ILDmG
BOX23LqVWSc2b4w+KZ+ywbER2r6RIEhXzoNWVffSM+xoAlMdUvVb7o83BjnWFO3dHF5EZzkdtg1e
9qz+AqDaP/fLxcyRt9TRqdpLt6/dGWR28V16ssRtojfHVANc1IgHwtTvY2QWN1HhGTe4f1EFXepw
lVFAn0jCai31OhmTOtzg2UAW0Ii/jitKqO2WFOjFllFiZTZPAN4usTKUpz6Y22ri8M/ffA1y/kuV
j9PpUsgBxHjp2hGeUFQORhD5uX9nlc2rlCCoUPp3rlK+SrnCDT1P5qRaYS2RDpGCPvoP65a7SKRf
QFy1qI/tIjXby/ZRNo2+gmK9Y4fxWbaZoR8Gey8fx43MsitNH2aoSzqWwovmslxKZK1vfW3YXxN+
Nnp8MnTJ9+EF4WFl3u/92kPBJinSm1Qv3vyFmZaG5nDTt2MMChLemhUCIW9CrSbzSReC7NZsov4l
N6P+wcJSooq+sfnx/3KHvxKgG78zBbelcLbKZ+zwjF0Ejv3EAQilt8BanCvS5tW3y19ePM0bN7Cb
NbLgBfBV3FtjXbP3jojOgB//V1/m02W+S3W+whV0kX/or3PdFysh5FVh1zzhocLTp5xuZahWCuQV
Y/1ZCHxyCZbKK2lIdGEXnt/l8v9cVIYUG0dh46rhvVfM/DhZ7GzjpnMPrugd6J3bbt4Zuj0g7p0T
e5zuirYCuDIpXyw41JL/tV3bPKCqM22aiT0LZgzR/FqHoANTEkMbkT8RebqL8F4/bajR4rZsG9Ye
Jv2zbRbObbQIdEkL3pRz21Y8/MOynbZ/TEjIQJ0F/yZnI708w6UuHREJSSfT3obIs22FQCH+wp65
Q3CkAeED30IrtZuGcuFRwzBtWl0hYmPuH7ygjI4C+pplVpoCJSMNALh//Nfs5Q7LjKyTWw1OrG5N
bF/Z7Tu8pFQFLL9T9Zl+NvpfIy93ROTJfLKzYDNvSHNJlLZagRQgh4wG0Ka2agLo4Vk/6ZvLh0n6
o2fomwIAt7q/zl8+TEPS310EL7LRg3uiIeQR9K1yimdN3XWJGTypeI/CxTWab4PhPsWiGs3fLyks
9W/f6b+pSBN/TcMcfncdBY8p9nn7cXCGm9HSf81j99wKkqqxG8xF6F6+h1asW6dOH56jUlnPrX7R
EbjgQUf+Xiv+L3m2yjnLVeLoDufay4HrMpYmWLaw26kRGDcAXwbNyzCO6lu34flpvFGs0/HMyDsg
JZ7xhgmuuouMxtjJbO1is2WGFrARqwOjbZZoKnRehHKcid2AUbBv1KbwZLc4x8r/voz1dRyvDBuY
vHQN1XkPka5c5C57oMTDjTaribqvQ/v77I3FO+qV30Qj/5WsqyQbN1WKkBUa1W2wFxK4XK4z1zFp
DUIRl6bWYZCA2DE0pkg76oNziEO4WI5r/KUr6jmp7OB3ngCBgcEJ0iz52aeK/t2ucjQG+jz5VgdQ
4ecW1JjWADWCMRa/Bj5SfiOJ7Zeh1L213aVQNXW2G2nKiWoOeSxm5XineVZ2RwGM8msdmD/S3t2n
2YLmg4gfdbX6o/fYl+tZYz8BXBp3FT/wqZh4xts1JWGRHWuVLjko+ngjemQyJJdscQ+S1nVCBMyk
O5hGdujT5OY6VCnTazi4PdSZrn+eoMp2CbbT3mLtCOEp2fqhD0pg6cIoj+/TsD/6lBEQ3gI1TSlZ
IXea2f0zen71wdeWovJyp5IsCOdEY3H5APKqfQBdr5DXoHL0ahWDwduZbv7tCnuV1qe4/yLsvJbk
VrL1/CoTcy2E4I1CRxeF8q59s8kbBDcNkPDePb0+ZHF2cRhHoxsQaYCuYgFp1vpNwnPVIr4xvxMx
MZYdnodKZZ0r0ZPc0iU9cnnw1Xgclh2hrNMRrtTdOXqSVTyoSAxmTH2ycUJQ/QzB9h1J1fxVOPlM
2AnefC+Yr1wdN9uJNYvkQ+U4s/hgJKqD4anZqwD/uhtnI1sr6qBs9cou/EIJvQLel9DOSOxuMb8K
j7e6IK1f8n4wHpxVaZgFwj+ZhYWGTTpwWcPZhvYzr4oBdKMxPw6W9UNWky3zGKUd/WDkRfTaV9Xu
DxtiS2gwbcIZDu+St5YH5HD66xgl2OJav6pkfVaG+rarjdTnx++BqC0WNQ4xo7OUAbu5a7lqjcMM
YTZfqoSFlmAUt/N81SHuQP4cZn1Z1JdudsJHRsHosV4OZiE837QAF8gGWSdbBdh6dUF3LP3lLexQ
ZYAwwPH/cY+kUP8aC087yAtlo6EPb0jyGXuth4lTuDj4ybzM7ZBZyGIsEhrykNiNA7DEOdyr5Nk9
9yOLg6X/rINnKMP5/rbD06Jk3uXh6K5uCHNtnMRjbq5tjMaaDRoxCEAuvXun2f2y7DTYwIC7zq2X
oQntFxF9tE0wPMuaNB9G0BXNsJdtYTnlR6V0CYSHICxveyiwz/P2DvnIxcTjfy9LqMdv4JC2yd9J
OoW7exd9xG4Z65v0IA3x0IG0gKK/IGaLXk1YhFjyRepZtuWBM66ncm52slW4qNaLaEJuF+D4q2Kp
1XUS2u3SetLqVdYsWOgxNH10JHKSN4sni01M45C5yY8IXYxmQygHQH6sXG7/hxhnbtIZbdO60Gzy
zwB1UjCPj2VY1tcY1rqsuterfBM4aPT1UAX5rS+RkN/6Bos57r3vVI4/gXgDP0ZiyiiucLHHnTIp
BctDQrpakH1rwrF6rM24ewZH+SCrRR3/6iVxD/pc/t7L0B9kdUSWIkD0bh1VjYGsz+gd9QAPUpa3
BviJsvGJeJdfwsY8ZwnGfW0/rA1dib9FhTvzcojoNUs6d4MXYeHXE+qSqNm2zzaqjYeo85rFaqJ5
loeRyZVVR6/u4IzgtRq7ECNRvn6MFzR7Z9vmLd9mx2zEY3Oe9zLpJvNnMgfXAVwd0e+6V89mEOKP
3H+Sne71hXDSjYZ51fre0GPB/a+kZtUEEOLKwl0HoCp8FJAwQBzwWLidaWK64hD7nFrI5d7rZaPO
PuQU8JhH5uLAIOvkIXbhjHaO/pO9bfeQOyAVSxtWF3GmT6PazyfCM4mPB0f5qRrRBbUVgdmG3RSf
YMi5Kyc1s7NsDWdz62lT/NSlaHJa67QIko0M0cxD9N2KquAg+R+SUzLDvtxajmf5tyfSDRX7Am/j
doHsko44LyvIFmN2jJlUbgfORZ4JpXAvQ6ih3xTP7mVazgg8uL+3xuY78abQx6Te/ECJZC39bgLW
quuwHt3zqFX6gxsQuZd081Gpn8paS94GFzeMoGmtbQhE27f71jmAozP9UGmCXRAyQTIttOcBK2U5
t8o5U4j5DSW6/CJLxuK/rI3wCuX8aizuzHwC2SYPLoZXwLPyiDdjSAi/11a06/POeGqXg+16OQbZ
qn0IZ2ZQv8nMcwPc93IresqBNGDwKPtaBZNHYA1beXkBtPNpLqPwZGnjX7+6i8XPmrClr3Ut2wNi
UtNGq5GNDqbl7qkSqL78BPJqu+o/TYaOAcWSoswIkPlOW4abe3ZS5iTvxXsX10kIfMoWoDZkAmS+
09UabT3Nlb4E2Xqj+hSlwxNrBCLS9XTERLv8OWvt17Yc0UCqzABZ/sREBKxcsAr4cQq7yki/QijJ
c6N8huJb+WXngJLyirM2DzVOg4R5bRZV1m6enD8z2tNQiHUSMgjKd+p+gLvyyjaxOsoq+aY6If+b
RvBd1pDgQcQwrDH102evWMnK2lHWgxcghmWMsK7yOfD2fVpfjEUHETnXql/dTm/NBqaUPc8DqiBL
dxjkZOliFLPD0okejDmqV4pS6jsDAceHAZ0+czVPKFrFhoJ73FJ567icGWR/j4qeP/3WWZ42FkKP
c9Je7n0dV7H2jeu8SUiThDDFWej6AzlnP5eQJwS+4pNslocbrEkinO7X/AaLune/Vcp7yu5Zg3w3
X+wrDsLfbbmPF0R9UfAdv6vLLj9G4xKRJmIN1xH7ENlw65f8q59bzWJvqOP34W954JaH5aKROL8o
wvhuAmncycZYagvL00no6blt1dW97x/XOxGWV1aZ4xb2942nODpo6OydG6dXHnAwkWPUnZ/WRdW4
Kq2g3N8bGlYXuxLcwkrWdY43P1TJRT7rBWwS7Lym54AMrXU0aoWi1j3XuDcXOzvKtfM///E//8//
/jb+r/BH8VikTPj5P/IueywQr2/+65+29c9/lLfqw/f/+qeley7bGcfSddS0XNPUVdq/fX1GIYfe
2v8AFD0WIszTI9jubGOJBAqdy0u+xEZlBF1Gzg0YuoSr9ZcRp5dGT8dXndn7gGuYu8Fmff4qD6Qr
3Q0hCu0Q5/X06lk18joLpVXTUhT+y+mqBeDD62FEGteM1a+onz6PY6fv9WS24bMN0BqO6OeZRwTt
TqVDXA/78sVVAJ/wFdb0wdbOVUXH6i8Pz6hDbklpk0bCHfcWoQvHALuACga4loserMRSFClySypO
EU5hxT6hiBjHCg7JhD46sLJ0B9whudWJSVxshedf9iiq2b6OOB/fLwJBmu3ljdIU5/n//Gu4+r//
GoaqekizE62xXMvQ+D3+/ddIE4OwC7iLY5qA85mssH5M3bomYag1a9x2y42skwf8I7RL2cS3KnTk
YG11wK91s4nXZFzRd0mr4QE+TX87YMiRgxUtmHcBViPukkYDKOVO201iaMSmbarv6Pauf8l8lG7j
XpV2DP1IJbqMKBb0xnuZRAMZrDlsHurlTDboFfEBWefmDkCErsVbT1beri6tVkcxYJdaRgAVmQ3j
bYuZo5gxF782nErLXJ9qxq8NJ3KBMaij+ii7yosms2HTGXXGUU6BcCqaw/2Wtzpumdae/ShL8pZd
McZbWUTPL35Asei2Z5X3lbcEK23c/oy8pacrARpvbHp1XqD9f/6pDdX447fWPMfhlSNMbFggx9U/
3jxFcQ3MxvJoL0pVO46pS9y+wR1CT9EAxsHAXbfRBJ4nKAjXyfLUpTbcmBd9iq1rZ5YY5jX45/pI
WtWbW9kTSnP2EHZzRPevPnXDrzDG6OUaeelcI9Df+1rLBiLpifc6eckXbPLmb8acvWKi5L1NiJRt
DaXrD3MV2k+M9Yxhbqd+C9sWbkDUfA4iMoUzEckTVjoBwg8Nxp3zMH9Dbq4dJvHNDmzPz+ouv+rB
iNM4zzsUG6uGUgjJz+SvJWFjrzxrUB7nJE8RpUfaw/TSF6RRw6MBGe5BHtSacEOUJw3ipLMLhxb6
lqyTraMuum3XGaFf93272B5yXVQQjcDX7nKry8eFednr+iEcxn6dDIlg9k/RuA70ljgUjz78dNRw
5EEnptDYbGtlaXaG8WJb4+kueG0hnYe/MqP37SajS5q5YRGxud/EKtDAAIIQ326cVlV1IAaW4SYY
awQHcTpgeNdII8Vaec1SfImGRC+xPanKa7nUtbDRmeZc+0fUinh/6y1bzDb+FDgdsBB57XKFvEwW
YeQ+KANAPll1u4k81QrnoPWtAVHF4MayTt7F0433whY7q4/jUz8DWBj/Puh2gaQBivJgiUmj/9Eg
i1HYwqKpgBXLorzi3s+0FeOQoVv7R/292KF05ni4mf13lw/2BGssAwApL3A6fV5HEZK1d5qXWjtr
V4myU4gcLYlySRBbaGNLQ7A03KtupDLrkrlsIdUvSpGNXztRWaumKccHzUzNS125vS8b5my+Ik6f
vznWXB3iNk3QkyuzrwhnynYM4ruVVhp7FdGRK0HI9uqMDgfA7xsTVL5vLUUXQISJCD0pbRXgxNYK
QZav5TVqlT8YeGUfTNfVtZXsbgl25KCcltvJiltbUNX2wbTbx1sneQ+8CPItbE53JXv38Lf3bIyJ
/hPRjV/Kfu/oGO+VnX5uiDGj5O+aT4mBgJAmboWYqP3F6NKDbOqWTnbPy0eiL8P9jKKsM9l/kVqE
jSyLssFcFJ3x0kgJbdNP1ulEP3CxH/Lb/eRNSy1kmbZAdpa/LvsOMUi1sH2qjdkCiWzMlzJEeMoG
AjIRtYwUHTWHDqodfrMzFrZxZTz0gWo8yLMqM+eVrbvTTiBLZwMFodlTi20zOeb5VucocXtOWcDL
xlvd0JCggHQLbEj+AdnUWKMOiRj3B1n87a+kBEfGpD6Oyx+W9dk8wBvtF182D8DOUl8WE/HAPvp+
qwPeefnPU4Tuen9MEbrquh5+bY7lcWpay3Lht8UZ473uEMQydhh/LIiv1NbS7diYXfkRHOKxGo7I
cAWPpoIYaTtU2TdTVXcV1kYftclUUhXz7z0I9YwfZYaJWV5rHuMBCfSqH9Fgdxu4wAsrb47azpet
UnRats4dTGErV43fOnsOir68Wo/urLTbRgyCmciFAp5M5TLGuujHVKP+FC+H0QAQFePVvZd1kajf
xVDrp9G1/0qgcx6RNNafbgdV2eHAHl9lSXaXZ/I+WtLSQA8Ed+xHVrnlSVu03g0v6urVHKMVXSna
Miei7t5MKpW306UcpjBo/tsWVBq9Wf+9w9Jf3nlebi8vkkV5JutksWPtuQmCEMuav/8CShnMs7/9
sf/XvSx9eCKFoO7u97t9uuWC3z/8/XsUUd7sW0M73T/W7ZJ7F/m50iw+6BkQv9izgwvbJGM1ak72
2cWLzodtM5xAJDrvkweSnIU96jLTuNUWaopUWfpNe+mmusQIh0LwssW7H5D1M/zJciv2/BBZZMP9
FqOHOsX2jxarb/Df7ELH7+D3P9q98Q1Vi+Aw6SWub5BgaoyydNV3lMUFbjZT4lFZu0L2ry9a94OY
SLmfYnXcoliFcFf/I+kU51btDkm+tis72GXaYPSrOUtw8o1GxTuLoSq2/UL+kMV4qZNnt552WQbn
ViNf2Nm1eZIzS+NUiMtH2u42z0i+sdXpwMiFrv8IJnX81bJMNLKPsIzGrzsLyT7WXTujdfBbNeL0
k+06u24qzK+257g+tofhBSvd8LGKiQqXuJB+DWCZDqjfvLTWiCUCVnkbWc9bGnZD/dXCBGsTVbl1
SA0zeU2UDL/EOdzMNekhtsELMT3BKk8NuwaMBlJpt0qXN+vUo3kj63BWN6+tEbB1moTqrRgKG9iZ
VMrmKvbAmHjA8lfm7Z9RdMmurJXg5BpNfEyqgthEr9Zk+vJ6C8Q0eWLAL9fgPpq3ossM7CH05Iud
Ve9gljD7GNM1Nn/jaYzwR+0URbvauU6+fCxYynmqfr3VZWxJV2LoDzGj/6ntql8N9XJm5pjIQ27k
6ZP9ZKW8jkzSt1DgOlJ1UXiN47N0qA1RElcDK7rqMVw3MLPKVhaBMUJRqguxmxmvr9K5NmKmPgRx
2Csvt8C85pktkJ7mUYIlx0Sp10mcNyeDS16XeolckvVxUzz+f4Z61XP/2ImbjudpDhtww2IPqDKJ
/ftgz8+S27ZWWodZRTE3gns9+56W5ZhFasp0O00LtgkrZ6kF+tcfSjbNmt6FWxPu9kYbK++1iYJ0
BSrN8wlkmb6sizBhPTdjma/U1PBeM8TPHofEOiJdqsK7J4GXuK+yp5jFydHQLdSXjg3uMyTSicrK
RrCzlh+xp9nLIlRpZeM1mrKRncWIcoMbup8dKDs+uxb71bKn+Ry2pHtlEdPX7ImQxrbqkYeXVQjI
r9oiSlG5pT9y7u9IwBRXWUL9OPKFbsbHrpsIOTqBczRDD+NA0OfrCLbMvhs6+82Li2rNfxGp8hbI
UVZniOnOsXdr1UPPJqjXlQfZeS4NX3PRVCqAIx66dm7fejiVpHzKbC+LnoryLZ8rJUaftW+F0LCc
Hjp4Z0tnPe2CbZENi3U2RcVYfGvCZFzHmioIuAGJ9+omvjjLASpVfJltFR0Gr1vLEijIX/Wy272u
LjLe4qRHaNYpfnSFior6crBFUd7O7nWapj+OwnH296oxDZAoWg6yDiQ4W/ZSlKs/GmSrMgWCxLWo
j0WbWodbXQC3wAuZvWYreSG9nl/yNAxY05Eo2BoxK19Z+VvLvTyQB/McOyRYxXX3w+0ORrZwu8zu
URv1X61z4YJWQsh/q8+Z+jxFfl6ZxbMsJKqr76bInHxZVJcOqV190+D2n2RVIGBbFVbyZC3CB7Iq
JxG9JgY6bWVd20bRY9GX65IHrHTCB5vd0DmMhuF5ECpr3oztoizKQ2Lq1qqsHXGAHDA823YinrJs
EY7nAnkANQeqqgowslnq2NsPz0KUP6xxRiB4qdJRfb1WiKLJkrzPSF534zhxsZF1YEeitVVa3jYr
5osDfumSibJ7jmqrPpMbfpOl0lW7Z3CfJuFvcHeyTh7Agh16snxXWWqJvZ8w+/5L9pdVqBWwLK+d
dyMZ2rWjus2X3vyuDJ3xMSrhjKQX82lG8oSnXSeNUbnqW+qMxhqucbTu3OyLVRfKEanIfOcUyejj
9FmCL42wOp61RzHYKMgYcw4IplY/95q4aG7mvQgkbRDvmL+yxGt2NQEu/sgwbwAq9PsREXPysjnq
bmN7HDMVYYsx3qt5aF9CK4jxVcDPN3Z751p7xltRk2p12yo6eXwIT2vSQ4M0zcYbCAgOdbarbLM5
K/kFUYKsx8TA6+E0a3yiwd5rabxNjBJD68qKWSWmJNvDaVVOM7vMPLKf1ABRW0NVxmMeCfUFWsZ7
5YztVxhYjC+lqV7RxLaudhlGpObKcGc6tbZpx9R8YNL1y0kPn+WBHKh6mDvRcvN/1UW4t2xqIL6b
e93gIRyNvV1wQKg5ul0bNouHapo+ym4qWfgzXpAP94vUShkYezAFuV+UEFv1Nc2Jd7JuAlR4DhD/
6c2iSFdGM1VHJY7QtpDlwix/lWWlDTd8G06I6gIYTVe3o44WFFiovjwmSo/9syzrvVke5RkZJbrO
S3sjr5K1vy5Vy3EVZEO+ljORnKTwNIU6uhxk3b14r/ujXyznMtl8O72332/By+r8mvBup1nWgztl
v4w44nFs2l8HEcKwT5ZD7FhRupJl2Swr5dm97t6QCHzaVvfmP29xv/pXT+iMu4rAHW6pApUgy31S
YAe8iLTHM777nrb9/KD2yD+YfaivG9MNWH1mwcucZpgcaLr4YZk/ynDMv7GjzHxGcfArmJztS68p
CfRE5lM/ZIjdiTb5jqFjbGjxD9bLPVC2IHtR2rLZFVpqHgwcyoi/AsV1Taf5Gk/OelZRR7I8VqAh
+cq1BfT7hGJ2+oZ4yMGCPP45SnuxdcN69nmZB+TrPIUvEYdvWseb2TXxX63Wh286Hr6OicUqrlTt
52RONmNnKm9DM1d7gTVtOzrDyUZm4QTHFj8Pc4MB43Tw0jzjeyvJk4E92dqwa29v6flBzLFx6ELy
uNBXK+xNjQ9X0T/LgT1WdbFxG6tYB2/MntMus1uAkYomPse18lTzH/oci3IfASy8qshArPAlQXBl
nnZ5iba8m83rSWmbTZVhvQQ9BOxSnqo7I8TthjWpsea5wWNQAW/jEPUmZ+mmSB0jUYD38t7E/GwV
xGQJbM2x/4JLu8d3B1mqMRrOXVI5D8wrfqag+INSyY85jJ9MTzE/j2mMU17ylpKP/tooiECFbrPy
ujq9FtjqXhG+JpW4iIQXrnIKRJe/g2Ms9jkw3d3sWOYLVu87rxa73BXdt3JGF2h06/6JSKx7SKd4
3MYBVgyNUlxZ3ldYfo/5Ogty00eQoD6xvk0/1GnDKKj5c8YDAyzUW1sR8ftKx729GvNT6mIu51TF
A5YiKK22Yeo3umFiuGkUD71meusRioFnl+uhsY1dJ0zvauvqh6ej9MZKgEwKWgSHOFABJYb6dwf5
9CP4QSJM5ovLMOYkRX7s4wpfvlIlxpWF2HEbhgvUHzu9oCvVva1kR3PACLSxy5Un0haL3bxaFzCi
ro4t0qPNgo5d3Uppq5WnYv6Lx3vwqavA9LeZ57zEB8G6EhSgfpprj8WJlR27RuTHCkeR3RRPb0ZX
5S/5wRrEU9/a6OeCWoE63M3PUV8MWzuplZUxK+6mzliFTfoD+qPKMTAadzVmY4hHFnG9DGxU7MXu
MVbrcxePT9hnkSh5UhC9WU3ZJBjuk+7M/jQM4kPwo4tR4W8QCzzKQ+XV6XpCHWsq3HgF9qU9ViUU
zirzQOflyd5SzC2e8rq9sZOqw3PR/qzSwdFR+hiiF1ZCLfYcY3GUB90T5e1MFpXSLo7ecpBFbCBi
hvG/e//RnAp4Gk45QK8Z3GO9yIABrJ/yW7nJi78i6y+nsngOIsdHfko/FlmqH/EcsbJVwfo2JYqI
m80qassviMWg5MwoghMkCqHECrzZl6d6or/ZelRuoxKLtYH4y9GZiMKyJxxXeXUIEuGtiqjXcaNE
3yfOlJ2wYgV3F5c7FHXpx3HHrF8/6GblwjNbfPwcUDEerC+fMX5OSoZ3I042MECf7EHl+VZXqj4l
h7q2c80f0+zdyRwUi5ZPQNDJ9tTyMLVvVZmPR4+A/1FZDtiNpFUErLro82OwHORcI88AuUTs0Usi
qTYixethANyool94jGwTjaflrLf6b2VdvEKwx/dOTfgfqJYp1kgHazcxI6ALVfOYD8F2FskVZqJy
rBdtN3kIBKgBJTULX00A7zbTwRJ8Mfn7aWb1biHguUGYLD8O05wfWQBhn94fGz03D6aVr3Jby9ij
OQ0qIUaXb0y1A+wAa+BYeNkXo2isTa7GU73PkSvfxlX+HmpefeQtJYzGf6w5Kic7RqcPP9/E8Zyd
/GIRwEM/L7FS1xBbP4qqnY9WCyAsZYPmWG55FMvvzVre3TmxYEGSq8dkkYnK6rK7/Tf9uhH/TfIs
zav+dpZA5zq0Bvu+gCw9blE67sIFlvHo0s/bxraejCIDEht6cGSVqDnKg6tWzbFLiLzAyEdax5pY
uxfFirxTc8xE8AUxl6e60lResKr1Afuvlag6uXW3UgM0NvFZCkX2HFcpqaCOdWcfQu7KCQhpjvW5
tpXgEo/97Ldx/lTE2YhogfYXpFC4jM1wykZzguwZgnq3c3eVOXBH7O4cJmr7XCVNuLZtVkT4ZjRb
AWvMJwyPXHxlgpUTWxPE4PukB9kWBEe8JvdXb9Aa09c4BYXs/EgCKCUvnJlu88D9miiuu7bs9mUq
ynE9lqHLJV7g17oerfCDSLcRO3viM8NL5MA1GKf+M8v/kHnWq1aJZaOH7IAd8yYVmUNnScvFzmpa
0r+tpW80mNFb0DAJaiKVuealItTn1tbe6dHibryWxYGFtUPkRUwS2VNGCmhtqAPJj3C09rZFxjVc
4xMQrgKdd0IL8nEHnMjgT486oFC+TxzN2qoecRZixEcXVOdbdqxl6m6fBY9pEsK+SD1lFwqMjGKr
3bt2e7YDhMKTqDzEzFmYYoldl8Ut/5W9QxYThcQUpaAVajvZpp4LjDl0BSkjJbwmIsMSpq7VDWOr
vUF1dlyHTvqO7Ju6seMyQhykQrRkJGEp8FcYPB09ahDVm8QN3zOT4NiA4EvotOOVye6Bd6g+5RHK
sk5/XqbVFTm1zypA17VoK2i+LjroNavutas6hW9r2pfeJRPWtnV0dIPet2p7QvW0AYLSi2TjdG23
9sLqWkfikEeGyyhoPqD/GDMxe+Zej/CTdZvms9elzY73E/pRUzzpRfmq63Wz4cea97abWbvU7jeQ
bZtdM5r1CsoxD3WGunok+F2VGEcVg0dONw5zPYotm4nrsvo/NwIAWDqNxUEzerYGvbrKXFbjyTwh
9t0x0U8l7g4lyGULMNwpVcXPeOqyddgvwKgeAhqIOjTDsOkMVNBBbrFIGiZMft7wECaTs7KUmUQw
UqrntHtsMG1cqyXfv52S71ZZ5RvNVYyLYiHqSQTmp2fGQOPS+o3N1GludKh5FjmJwVUf4phcaOnN
O13xLmYaFT66p97R0pJhXWrARJLY3SaQFq+tdxlDLYQmFokXJx8Dtj+ptXeV3lkTQ7KQTG8fY5Mc
G+qsvm6jZa8JyIwR4b/YC4ILGRN49oTIrhXEyIfZQg4n9jACqKajknbzjtzJl6LAGwB7hfpxGN6K
NIWqPSAmy4JP27COGvy6ts52Gll7+KqQOLT62zixXCHXHpyYja5xalV7vIBAxVori0zMrrac+GSn
qrXpoovj9c06h6Vf96X7EI2Qyo26xcJ50NuVEZo8I0HiXKpZZdSfcQIDZaqh4sOKaugzdx16me63
nVGuNMPKtmPprYBAOs8CVRlfy7AF9DJnmbixz0lwvKh65FXCCp06QlswWBYLxRS9Ab2zlg8VX6M+
f8TbARhxGDQgDiB0JB7PSWbbKuFkEWJv5dgAuo9AIfn65A3myo18ZSb9Bg4c90CXsJxm9msMed6n
RGeKBt+5w0dpi/rdFwx0jXWAcQPzh14cilKkD8VYx/5s2D623i1/L+98I7dKrDUiCIwspv2B0I0/
Dc54HDLtUQ+7epsxPT9kHu43uSW6FZNA9BiGxRuadWfQrNcOD4srxJAJ7aCrp5XDNnB778m0+l06
Mf9UWWVsbBV19LoS2cOkTNj2jd3yfViK5pU9bWu1eEmbvtm4BjaLhdJ9TfKs3douKueYZ2m+ESLd
lUQgQDHB0VF2sAd+CDb7wawOGGsUQFpLzCSawfSbxH2bC1N59WLlMUG1XYc0eiH00W91NWYDhDPI
VYvarZuU2ilaSl0rhqudGXjDK6F1tBFZIJ1BDxFZPPhF6afDxzxnyjpnVLuKaNavmRKiYQ+ayJdF
Bu3jiLYImgJYUWjzXH2EJg6QbVk1H2U5YF1tdN3HSKJu5WHa90FMt19NDPYfIXM2xsrp/IGaGOpp
4DwwSMRT0IKx8eHNSbca8974aDqbXAwP9IeJ5hSIgNr50BL2POCD3Q+WH+x+SFysx1aD32gSmykV
t/hgv8MTVbfap7jBXi4wzOjTwhJeGUHWY0wTQeklXfhWC4XkIdqGxPjfbBIHfqu21mvU5QaZ9LB8
FRmj8mRHmu94Qb4fG2zxUqAOzyECbOvJNMOnULsQ+BcAUnvn0dImCO61oz949lBtQ90joR/CEBpF
PV28WJi7OG2nc+HUw95E/fVElL2CZNxoxy7qQUeWKIe6fQgsAvfXvTKlyF/ZcbqfhsrAKYkpKsts
jGws5wAD2VlDo+YjkVwAhtAgpi5UtrGie0onFReHJntsajjuLYjPVTKbFtCq/LVO0GyL5/JTQTZj
bU+T6heob6e5ebKFeUY4SGMXpH3rG+OdxOLP3EZpH2EBFsHVIWH9MOo2ZsiVsI8jG/EO587THA2/
Dn2iHHM+C24frrfOkvpsedG4q53pHUDysLZwGGbcG80tWiX9pkyz6sTuBG8I+OGao437HPygPwLz
XbkG1jETqp6+s2wlYssYDuaQPZveZ9dR9bdcmX5EPTtzk+c1UvadEsYPNQbd29RzPoIcq4/Ssro3
N8ROj6QXCbK62sYhIV2l1ttroBhsxpv22ovB3YZerkNanVBFJH7b62cyZ0CMllxr7CYfmkZ6qfKy
g+URWzd6BlSRRdE2gxkA4l48T7oB8SiN3kuneWmqlTHM1trojqVQNCzvxBMT13owsXDVJkBAulr/
hFml2XWxUrL2JwHZgdm8NdFOF2KFyjp+2LPWb+a8y5FYrk+R7iS7ItA+qH0kKdSAjGux5FPOqYP/
Qgm9WGEReMvaDMuuMS3eCACwpQTxTUDQJQSab7HlEzvd/KwXmbFlfHytegS+9SweLh0P/MoVeAbA
Q9w5XZ2cMqNH3bFEWj22h7cxrexdGAQtyhT9F7UpCCkgPD/bEWPfGPQ4/2ksqhoAtTkO4aIsP+Ph
WGxxXX/DP1icPBYMs6u8dDVJWEUwMylluSlaDYlzh4m/6kixRsg+4CS66Qo7em3cbZWiDVeovYd6
BbgtDw/5Eg1xEwBHHHnzY8FK2o77b4oOwlBzE4DnAUgZ23nJ9L9GBLkYYtDXyMbu85MTpe53r4Tz
CkfZt2C1NXl4DBotWdXw5CAkz94TkG372OrTj3rCKTcZlv8Q4dYPUFQZMhpB0BPazkPoCX075HNz
bJAiW5vwjdlAECvIqmYgVESIIsNSBa/S+kHVVR5w4bHvKCe2HHmJ6O9LrXYHFsL9bpLNsqWuKpZd
gCzpLytuN/itTd5Fz9SjKbJpZzs/kyqoD32nkDepXV8N0NQ0EK5GfKPV11qp2nv0L/xSYw9ZwtzQ
otjeGdMmIYn1DKTlmkIR8EXbuWzaoZ6MnnDeUD1HAqPf5CZmGkMbCF9JcgbLcBk0vZ2S2863MB4O
MN8BrUzFvLbnghh+AJFewOJSCUJhhmOwzy+HUxnhPtp3j6TXSjxj2mrXagJhCqN76ubM8G29NA+o
bm2i8PB/OTuvLbdxLm1fEddiDqfKoRQql33CZXfbzBmMV/8/hKotd38988/MCU1sAKoqWSKAvd8Q
BsBgjBRRyDExK6rMs/xbluBvkGRnUJLhU4HDHbuls4L05+jZAoSRZQC3rf2V74cvaLJ7S905iK7T
Xtv0RR2NnsJqUJ/bov+BqNKI+nsV7yo1pHymsb5NLvvKGghoFBjLYgD6pyjjGZuikoJ08xr5NZU5
/6ff5/mL6nffON+18AubzRj4M2GN72JZJmcbpYY9GpjB0rPtNYidL5zDobZl7bRuHZ/DbuN+RQww
3U0K0hVG3FE6MnDNzConWKCsweeqfktMO+D81PwAftAunHh6scpkk+QfVRGa3/xKnBAWg60OrSUb
34MsK/ChtVCuG4snBHHajRM5T8aQvhc5Is9R8yUZtFe/FT/ylH1qG3xTo/GnG9U5OwqvpXIQBNTl
IvXoagCbrGjfVO1WtdvpGyx5WJjod+pph8BhtSgEqRQl16qNVhkC969cW8TRnwIRJQpXhTj1HeDz
TE3x0KoqoPpev9aiplkp+oE6QpYgxAr342dToGJqORi7wOpSr11L5o1PbuSgdZomyBu6YqmO7D46
JAq9yXE4W/tfVdHjLmCN7qLNpq8pbwxq0pxH2mtRGd5myMrw6g+mtXCic+HZq4iD84fTDHsLu/OF
SQFvC73pFZfA6DIVCloNvsISJTwMrAMPsfbgmwJmpVCNYJ/7fvEU1MkfwLmHhashZa0byvG7wwOC
7YNTHAJKfVjcAqScvC5dugMP+B277mSfYIrVu+y88DsvlwWKdKQUcqhL8LEWCRzwyijzVQTMkcc/
B6oo9LTNRMplpeomCM0C30N5ZwjSrY4dv6t90X8F8ILxjVNHj8gT74OmdHa2bSvLIi6Vs1HwpzrI
SVioTvARTo1zFY0YwFdkc9ggKW/e6HKYSJNp3i8pb8akoicQ2OlOt5rwqsQFLnhKaMNCAkB/0QFY
k1fxSGsH8VSv7VHwk1AiFs8gCaDqpe2DwLh9EySTWNzUbz5VbnCbKZIuPGGe1C7MKU0f3NiuVyIC
jlI4k3/Shb0SdgilperjHyq0D3brIbk/DWYBQkaRubz5KIQjBSnyFxhRe7G1kPiwOsjq45gEHHpm
fBhupRVk9NxaSGyZGpOovg+WvbLJhnJpxag7pSRy58Jwh7JIUOP7rob9Jht872Jrxeel99dYqzSX
e1g3NDTdpp596zRJwebPobWCrnU8JhzdyhbaHQSBB4VMIQ/I2fqrxFq2gW1Lac29jHXqPdXjcJJh
Ocp22UIgf3Qb5XLMukyN5T7pVneSYXBiZ8ej8pcYFD1mWWsJJWl76BtpkhxvsBOnVpHKGaKj7JTA
FBmaR5AuQiBENufXMBJ978ZFyFJtOVd50bMfFZpDFwiFrCEq/ycgBqLDfUDmAKGeOHat2XJ1ysJM
3WEbYsK+jOQUCqvICKEVJafk5VSu7DihkGTHH+yqxudSjPVBJe1yY25o/qmGtPjVCcdmU0Ej2mtW
MCIB2Z0keSMccZVSAtU85VojkFLrnYXswE7nwy2bUzsA6Bg9SONpk1CfhLqwVbz4veu8cDvhSXUM
B5zD/TzM34yo/pDaXnHU7MfJ7L4UGBusCsNqH1L/nQdf/FRMrG+2jVNdHGNYQTlAbNLUdM6yN0Aw
/GSlzSnR/Raxc8NPtpqnIlxjKvGTCaP33GbaS6faK6U1NZR7XP21gKEmW3Vf8jGlNdaJ/tSZnf76
a2Qzj5xbJpLeq1gYlzsF/cZSn6zZmSkDgTfqGn5ykrouKer/YLbHgx3tZ7kwKTDcFSgV3wSIkStq
tqTQn2VHiFwWOcZZufimR1xMUbwHEjLr71a96zzcaHCaky/DpjaOn6ygv5rQ0ZDQsJ1NU+/gGnhX
HwLyxtAnbQnczIO/z0VHLO4wFtmPeyiIYOGgOwnLPTQVKA4MQ7hz7dSY592HDY0aLty8tfZU0v0r
CnHedXLJ1CEfW6IGwCzZAXDX5SxMGuZbbJiLXnqDJlmkn/qpE6uMDOpKD+v4os1+MPJuiAyYru5Y
Lf7RMdpT/pBY6UbG+5svzDy34Qxe5cCJ5IuIejaa8WdHmFwNItJrDLlfFFsVq3LSEHVphx+SYJoP
k7Uu3a4BXT2zUUd9trDLopPsxY5waTtK91JMjfrotvEZx4niPSHffwi6GmCMn3ac4rDWK/yg21Q9
7FWpXSRyUqeRpbDnm6WM4IEjSG1a0Uk2eX8e9FZtH2VrZHm0+zct7bTHCtiIDDaiLk5xg1yalE/i
QNTvjSYMVu0Qq2/hmHck+aiwma79h+6hPpA1XcV/KPgVSCXZSxKOGfgZyH56iRZOHxofRaE3JzlW
RVh+lbSRu5FjLSP7nNrNmgdyKkfLz6ldZ92mxhi+v6CZaFNCdpzNbSxZkwWiwhQh56Jx5bSo0/tB
csH59VLMLa+MtJcpW0MojW6NLFdfeUSlZ9nFBRtmNARxa2a43gKpGnuhrmVvhD3ooVYxIQpbIMkB
KcILclnnvkIWJcu0EJ1+4fKFCMRDwhl+PU5D915mw6MLuv7Pvw+1Xf1zaKe61T+G9mN7hmJRJVDh
S+BzbVBdwdHZwIWKP6X2gjWNAa406bjvW7/60v4EKxp8KbvMZytC6lsOkpN9NGKv+TwZpfXfJteR
Pu7lsJpzqIUUwn22fE29iMOFnG3VZOy6KlGW/gBIrYG0sNMi37u6oYLvrE99uZr0rT0bnAy6cfam
IvpSN1GyaoXRXFS0tBZIQ1NHmUUJ1K4nOTL1+lI2x0yJnixU/mSL54j13CX9gL7NNByaQKGEGzvp
9Jakl8ibGpDQRrUzAzVd9L4OgUsGqyJHmw9G/MKADH8bONYmykzYAS1TLH0XQZtHD3XvZS8KhKS1
iIWyls280YZjHICC0eMhewnd2H1G3Uk25ACzJEtHve9hzJvmYOHqxJkymT5EwMa7qU39IBdou7j2
jRDvrCQVQDyhX1VO97k2KWdpU4ma7htUQ+Vcz6aVcx+alMo5QrZuX6EHvAoSC6MLy/9R4XwG/dZn
a2/4ZPc7XMCGVD2MzRRukZ4yn6wRLn6qtM0fBg8ZLW+uZSMVGePhinJvwFM3WeT6KuwpTVJoJl2L
V/18owD6RXuDUsh/jFFRJtqUwkOwxenVXdeQem/m1QjtN3WnVmW2Gr28PN5+lGnPsGfkKgySRFKC
ZDKD72oeBicZyiG9rEmXgPGbv8i6LRlk9rSQvWUe6U8Tft8QmWZOoPgaaSr1kqzJH7xEBFfIIgij
FGHzfWhdiOZh+lZYrbulwG5tbeGVb3mWn8hpNt8bBxhAjjLnpUnr6kFwQEZgxWuPeRfjP4pwIY4e
U7drtPSpazMy5E75s7fyXaHX1U+VfNnfb+YxMjJw0zsp+MKgCa4OApSrDH7gHkTz+EHpb1WVon3F
WdY4JUDEFvJjMHaxvYr7sN3L5t+HdRzybsOG5kOPvPdeWH24VrHZIM0/wa7Dn5hEIyfgVi3OeIEW
Z3nn4Ia9MjXVXmo9RWaqB/UeXqiHdmGuP/7jjl/vM2bkfXmEeppeEdDdTJy7nppM11/nVoMy/FOj
Fvo6DXWkE5FeRxUXFW+0WE3nhU2PBfsQhE1R4fke1uNDFoK7kTKLwvWVndTQ0HRkbCPw3RuWOjAq
bSfKEymhjZTTiFQIM4miGskpV0OUMKSsusArc9ugAEaievbVyksRAbIA0wdcQ6g7pR846oQuJXZI
V9lDB54Bb/ujXY4jEHF3BP7Gnbxwrhk2dmmy1PyK3XuHZiwovDrDVsZKRE9vL2AMnX0yogcUavVD
nfZ7b4iC6CmbyvEo7J2JCTKmAj3FavDO3ULKdUvhbhHgnAe8Bp2Nxj/Ly03GWynjc21O4+E+Vt6p
04TAybzayyZQJm/XOgVM4sL1H3Oj2Wg9B8B2bkVUvM8oqlEIpCUvU+SXe8MmEXaPga3K18Z8kbNk
h0vKZqHmWbW/NccgvThdvsZ6mxxXZ2BZjNTF1LYkkKHrkL2ShmFty5mr7hUIDJX2lJqRe3aUYidk
bwh9ap3pCnJl0ntsfr1ED7sL1kZ6qiAr37WI59rBRRkm57EihfqY4tu0E0kECGFuyo4BBUom+vHa
SlvE6ZXQ9xDlCppdgAowRUzTv06WOTzI0d78WvZjygH39pJRHhk4DdvJxhs2SiGcc292fGus5L9u
sfcBvEAuRa4dkTJGD0WBONc2UZxw1RQujzb2hCtnqDDqcNTepq6IclCm+7hiz5cB2wpW2e54j/dU
ALpVWc6qc55R8NYwThTj7K39a55v1s62zPSv95C8u71MvLbNTVjXwVXoP+7nMxlBq/h2PGubILhm
2c9UkgKmHLa6ZQdouILeUMRa10xE1MJeWUniuz5x2usNf4dm10TeXkfAMBHVpjFHeHpzM4nwZheR
Vp1LTQ/eR3cD0914N+DzP8DXq7ejiJC8mB/1LNgvtwfBTTU2sAYB/dN9xYDDRh/bRrbKskbEuQao
TLOSMYgDvvtkq1aaGUTPE6nrFQav2RZB3fA5Qpr1ClF/HY1lRpE6SOIVlpmfvUYVx1efT6gcm6ah
uuw8o10PRq2hdMCDG7hVt9ECPVlI3aomQrxK3smLHFJnXzJ8RtYKue7DoBn6SaSuskpqy33LsvAr
ZDP/hwCrwz6t+yPpOzIDkW8/xeTNtnUJpaOJ/VXA0/3ZbANtPwRA1RJA58+DNljPwljmwASfZYQ8
fr60Of3uIbgcoiIw3kjoYckxfI+NoV4huhefmrxUTjXFespyY/ZHyr7QCcbfBnRiUk5mQLVIrUfx
1KRBs8wtk7xpEHTJPju3dm5dJhdXUNw0sj8SEsqYX4RfEdYr1+ScuiNkinCFcbZ39rMpZHei1c8h
m/qdN9mUdkfNfh1b66mchuTBFZzB41nXWXfabhFXUFakJL+8/FuHjGUWulpUyO2NO1schYYqFqE6
zsdkmjIm7+RFme1e0sBUAZrnPO0pZr3FMx7dsf9Sn0xUbamUUXSVkpVD14pD5IDmkiNkzIHLvbRm
WLni+F8C0xi/+l16xv2vf1GCLDoKYB0rLySbB93oFkeLNDwmjfIZdxkv5vH2HM/meGwHDTIQIl3X
XhAvAIE55xLuzJuZvmc6utBhH1kPgJJJBKaK8a7pHVKymdJsrbmpDt6jWgb59EbOw16hvtuvyUOj
7YZqwDNKaF5aLAWCdyvReorYg6bxAMYogwio6rr2Q4vPLlm9cvwaWPq3Aongp7rJnN/iIlNv8Uhl
ft+BS7dzG70CD3NaJ1G/uArKzPPuWu8FWMeg/5oZlbpUdTTZzFbtdqNdKzv0qtEUcix+uqEgt2zH
zQWEl33IXOsMialHAGtom4sR6LcYhTc20EZTIn+vJjCszVL50+CTJV7w2rGe9J5NWtuKvTyPAsxQ
j6OqxEvZTDO/3tRTa/JecQ6l9OeS6k2zB9l0MnejWbV3Qgn6WeO7+NCUXrySssP5nLIFzPaRJ5SU
RELmRy364FUtnEc3qaLvqj7MZOTBumhpEW1uW44wzMddoAtjzSEIzQ0HiaClmpp4B4WtstdUN36S
l9p7sFQD+FRdJE+thy2wrXXfZZcMWY6YSx3QUKQybqjj6oaQYcgTZsiuMibFdiHVfNe0yoV7goOs
l6C/Gg0j2QzJp3MpRZQqwpW32FTAFQij6FCoSB4EiWY93u+mrHRX4VBajwFb2BWs4ekQj9k50qzs
SjYXPp2Os3BF7ewa68nnxYMSUCqBfZbxLi3Vpe7V/nIA0gerONEex87CvjE1qo1vesa7NwPj5yfO
fUQaDJ8jjKI235OiuI3QKbJgVq4euywHbR11U7uwf7tyku43mpclQJlb9QFNj8ZRyVr5CDNPxhjs
UYb6Uk/InuBPbZ7jvKQDIdcfGUZVuyrCo5dExo9UDbpTg/qasA2lWKeK0i1dTlEbf9ZVy2YNNqGh
N6BlVreOaxhjjmFckd81r/p8GX200eKSZVlECF0YHStv3eo1jAzGyUskKn+D92G1lDNkzFcG82F+
OdwYgUGiss/x0ifVu3Wr0jyTfeK3RQ18kY2q/yBj0uLEnnvLZsD9DV3rpYzpyCiYmW1W35NOfHMj
RLOUiPdjNpYL8MTaByLzV7KJowepfw4iJ9MKc1ZirH4aHS3jOh/zJQQHhOoa1DAukY/csdTvo2BB
UaDCiOfWXQ8wOCMAHI1RrTBy8dZyj6DEXfN4j92ztsU8rulmWKlM20Ji/2zf9xZyXlfWiHWomnuV
zy7NU87WODknc36SFV5v7iK75Pskn2ajFV5krxwbhqW5E75Ilg4wBfApFGBLrJtCc/q8ZHMzAYG3
ROa5X907BjtrbuO0bpjWXeuDoNH79hz047r1vfoxTBRKCLdHZlhF1I4bywAKHVDy9Mr8ZSoMe5Ni
K7gy5sM5ZYXqNNbNl3Y+yDfzJaumhdU05ZMcH2pQiUElbWO9VWDvgPsPAy2+TlP6eSdj8Rwb5ljc
W8VmAIL4R9WACW68ITxYs50AKoHVAwD0LxkGBs+OJc69pSJg2/c8MxEcHU8qhYauVwI+aj4I0Mbu
N9JtR0NmfY3EPDTg+aR/b96ceSqqyeNAXdMT8C06lMmpTnSPbWUgPazX9UZ4rrGSzbiOo+eqTah0
pNvG6c3k9CmcbIK68KSZYGnwpbLAvK0oVGkPciGWSzJyE3yrqfv/YOvpLMizfYu0yb1USpi8AnBC
6ZeHhmWXaIiNqB95c7Ol8Le2FI1q5yyuC739Nklo7f9q0hjk2rGr5z+wsvCnnfeWAVCivWzWcx4b
+YLPpuwNx781E3QuboMTXQEZFcRvWW1Wq9LV0gNU2/HDxhM3jerpTVUsB34SuBNliLKNqU3BPlM4
XXqlUT8VAwkazRP12kTw9HvBEZMlBnm9Ek6oYh66xCqevJGdgTd3eJBXFSQv5K84eZ56hmb9IX/D
opvUszONHx0UhVclKP/ZNzIyRDAHQKlDMdNqqL6UkBKRhlP3Nyn7PgwAuU+dur97jnYI6v5rzJ0L
OfJlws4W20+n0CnSysOUVRdyHC7CmlSh5F0SkcTOsaSckx+/dyCgfGqRtzve42j1ZEdzjHeZC/Ry
zqXKDCoc8YNNzugiU7FxArJsUO1+JxO1sY5gPzgeYyknjKgyXbLROEx5Uh7GPu2XWpoUIByDcG8p
wnrOfV3bc27xFj0F52eo/dZzn6xKNaueZYR1+3sMcC/oQu17ZKPLgz5E2Jf+Uo1y70SBOz2lcV+t
nJw6ipCff6HzHs97Wdw7ohOVzZXcrMqtrIyLBN/cOS5Dg/y6/j0mh8lZv15Dju1BVt3MrJJuXIPD
uYKuBbkb5X/0HMNxdhQ1hc8+OPLZnNaZCS9+HtG5xuWWE6s1sZYmcfISFfVwCuaLbJL73sYW8PMB
DOjCBES+jYdD2WQgUmZZe2la6YOSC/vxajZlcxO6J+JmzngV8+NSDiRiVO5W1xvSxNCc2CGhV7K8
5V/UEsUXB1rmQqZnZBZGXgbLh6oTtwd/9N61fgyPpUlCL4+8G9tcVgF1J8XHyPDOcvmQF1wpVynu
creQXHp+TbwdV+dmozcHodcA0zIM7oe6Gq96U0APBFOxkTG718YrtAPoN4ngODePu5VtHZA1KGyr
Z73+Poxj/xGFbNgrVUNGICoOnKuitcxBzXGtzT/jiZNGaxjW09e/j5fxjF3+FYxcvEhC9UGg9/88
BJ12UkZw8zLrbSMEsxSek2IQHuqvKhvLW9K8poY9NsawkVnwqSLvpaBgJXLglKJqIWl1zQGwFsZJ
smWJOS9oWxAo5r0QjixPt0d1o4rX3g3VxyYCCvnbHZnwXhPVekB0jozk2C+nQVM/ojT/osV6/NPu
vqgt5lWLEphcnsbGt14HwZEOlv3StIWyKlBNOCsKWL1h8uIZaWBQTw0qsOkdQBIXputP/hiMi9TC
Tk7NNAFV6zTrLfRif+Px3Ft7solIwspr3WYve83eyUCpufqpKgvrbca+l1ntPXVuqL906KLJSSBV
s0sWWF/lHPhP00Etu3Zpwds4e2HxnDmZf+YoW626HjHMRvcBzMugKszmECf1RbbkJRcDabR5hmsM
xyrulMM9bmI+QEEanEQNVt4CNr6RBsjVLB0t7wLEJaKRQ989bgnD2SH9Fy9kDHiod5EGyvJFKrem
lhFEV9LTY8U2cMaeKGm6U3ylPfpx2R0z9Yjzu4r4i1Zts6L4qDFyF4txNkqLlRRKRadgCd0G3q07
6SlKrmTMjGcftQA0x2ocu3KpdateV81Dq/gkIuNOTY6323S+7TsvOco7eUFprILsNPewb8co9Ldo
AMPBqc2DP9n8upN3rObavlxDgMGhlRI9/mfktuSUP7tojB9vVisMli25qvx/pisU63dRInCwxmrn
grNRCxCUyq1s1ooWklSkAxJNeYhNcDnmZAU7yiILnCLKUz71CHze5hZJA2hIn7b3abIjVfOVb4fY
EKJxDRBdHa7yYoRkn3uRvYn5OXGPW22wp/jhPARKhZx9EJT48vyaKgfLqU6cvMlZ4/wokne/pjpU
cLBOStrPqa7Qxn3BN45tnWeQElccqgZxvL81Fa24+AhzyJYlNPOJ39xdlZ4aUGQtzadiviAU1Jbs
0uUoF+jcttVD7C/nPjkKBN8zFAH3QbZUdOGOqt4CYZxHyFmJNf7MYEiSejD3/Zx7wnAWbp5Qy6Wb
wMckJZk+J+lG9smIwrZ+8X8an3a9D8M2GnDai0k49L21kX5Ftu+OkFrK35v3XjlY9qqzNpM7D773
3udKryPF1cEjVYa1sSahv/5j7r15/7lhAFK60p1tPGerq1TlDCjwupDpaGd08o0QUC2L3hwzoPn+
Q+M1Lh5cSCyYsYWVbN4nC0Mmq0uvipcuKl27Xgn7R9P5bhh5vtNcKlL5XNHQxq9GqCkfbRL8Ho7C
by1aYh/30X1QkLsJv/1jtAwP3TeYF/5ttBm6xhpzCD7RNVTv2C3e4eg8VaXnXikIV68B/AAZtttE
PxkuuuqiLct3sOHOFoOzBkuStnhXstBe3l4j++rUCLiabhzESGnwaRcmTAtLmPFZ9YBkGb1mvZoT
u9bBCYofVvqc5abxM9cAigRh/VFFCfnusk+uChnYXU1CeO/8mq39mm2XQ/7DHZ5zPOjl7FhPq484
IM04lU5yzaCt7foOsX85O9CgOfqifNasPn3p/BAMo+MPXxytfGfDrf5oYO3xqB3CBW5+q0mrvT95
vn1V+sj7EEOWYfMF0Ke3KGI0JLrOmpkr265UvIMwwWQ5sTFtQ9MQF5Vj1qoRSfqSjO8eMLNFrIn4
T1QEFoBelW8Ogs+rOet5zjvdPKJR1q6TMiw+TFcc3cYHbmjFPxx+uRckbcpthdQt7OVRUL0gFWyE
Sby3gVlTsyvDY5wkb+GMdEq1yLmCCdavwyFCXgoDOk8Q1suX0JmK4y0WdeDEpoYvi+y9zTTRNSl6
xEMSOa8aYBfZgbmI0aNXIvNr4Gk/5Q1ySbcbMCk/NVU1vs43/+Mx8/RpnvW31/nP6b/GqDhHd0YY
PFm+052gX3xocZ+/hJXBWZpTFqpS8ZNs2Qksodix84Opx/kLGWS2DdDFVq4/dCcA58nKSOLlDVLn
du2z70DSnJ8IMWW75199FJtvfRKLJ/s05slW8dc85DfApwxRcbSyCuVznxQSaArz1Z6aszyUYZIe
Lss6zC4J5ZUT2pVonLQ4mKmoj5Cbad7KHEmtmX2YFgN4i4LkazzfgZ79vJMx2SvHIXvw3/TeX4Wk
DuSlcBT7EdI4mhzal85zSJjqUb0zo1770hiPVayKjzBUzL0/8pPlqGps35FijshL6N05SKEhyjiF
m2bpJ7X+oCOI+yLgZ/UexiFpWmtPXo+mrl20zdXSa+Wgm7m6JttefglKDVUQL983GM2t3YRHtteW
9U7WmKl37PuaRGs36Mml6jB+k/EQaN1tmKxYz8PYZhvPE/6VlxrBk9uwyQvzVeJmS1UJjRmGWWwL
W+j/9d1/P85NNfWIlPnSaYxiSy7jf/5KjYo6c4hIkTmjOBqlEcvGyIJNIZrRQkoM1YxmRFdHQizw
MOu28u/UQ9zFO6V6wnGivbqu+O5qrngwKuqchtpoD3B1v8sCjyziBKinh5oBZXCu+ZQzs9UAYbKR
5R7sUttFCNhqC1UBqKap5htZZpNoVXkH+ro4Q/OxF0HZ/t4rxajlOK0x12OXLHrpiKlZZI0VKxlO
su0o5ABUeGKb1ClIiGoji7zpBSd5KfBlOZEqWaqBhyLNr3hPgnunGTWVDcx5pWtvJfelRbzrFM0+
ypC8aKLrBMrGarByCtTaHAeoaRomNV5HvGekMfq9XenlVWtDAb2kdvBGjElFYSjYjc96rj/J9xX2
MLkxLx5vb3NkaReOc+1T0QEpgizwR6Wjef3pQA9e2tvca/D4EubQubWfsvAui/YqrH994as1nkh2
AWa2/KuIfx+DZigStIX3IEv1vas0K19N7K3ld6966xhvU13razCOyCWWPIr6qDEorOvKBzC0I8J1
2TfNtRd+CXMnzPlMW4XVXNwewfIX8WJVuJ8AUQfgatpqsG1sVFJweW4ek/kiYym+eMtuDDfQ/NsH
dZwK65R0FSRSWd5BFQHKGyeCHWLENVt6z7jKS+/X7WUy/8gGOPq3eKPqb7k+uPDoC/M2Sp13nUYB
pOwea0Ts7gqK3UX1s2GBu6h6z8fdSKxwF4ZNCZNSp2ozX2S37IhmOLkKx2pZohG8Tbs6eWpaXdth
KATNekaayljpdSyPkUaZRkJVwR9fM4woHuSQKDW6Cw5esNOYUHic8W6ZjGTQxeV2vB+nevy0Naqi
fS0Sr8F+IRn3U5OvS7XoBjgZnFmEdvN0rpHe+3R8br2XlnzSFjbj0CykC3QGb+LBlvCKrPaj3dA6
z6NM0uiKox9cY0T2Q0HG27MS42DZ/QVPCrzGdTVEvyxBJgZnGLTU5Tsxv2N+wbsnW/Ii36s57lWI
j91Dv8b/Mx6BXrRJBy9zJeVd97tmwidtptrxS/xqzb/DMCjxYkKvAzUooDj4KM8pmTiiPjugxqzZ
KPj91aIK0KyjYs7Oz/+jto0egdJm5q2ZZak4Aiw53v5y1R8hXIT+PpgTW5OSX2+whUzvTjIH02pw
AkJSYbubTqDnI0mYCafbfQIG5n6hgXGS+Zk+noyN3dXhUpoK2aGAaClvh3hKVq7RgeSbrYn+4T50
jwE8Vj3SaPMgFc7z5vNL3oTeFxm8vSaKKtm6cVWEqv/l5eSre2XHS+AoEpIwxZHlr586tlW9j6A/
RFttlnyMNfXQ2/qg7y1HN9d5gXy3cs3RviIf++vfnoVgbo+f//7qd9F/QxyH30ffkap2b0j1LgMl
GWU5NlUSiE5SwNnhIjB7jLPHkwNxdfZOnsB2m+MupmBzRwAEZ6TsccKwgZg3me0iMDR959uIEVrk
mldAavT+m62nXyPd6TetLrqjGJLuCFuzwtWjykroQWWzkHZJd2sk2ZQXxaewajvj7h76t2EyBgCo
Axc2xjckkkQS6YXPox2A7FI275ccm/iHiqTZPSShSyg3IITeFFBh6hgpKPBLbWDaeyQtQDn4/C/E
Jg41ZgWhzh59jA10fJ1Owvt50+sMpzpcu5mirrJ2EE9o2KxUY7AvnZqKp8nAfkHNp2QhO2XMS0zI
K66L28s8pBrVjwZHZOrTk9f2N4yqHvhry4dmYxlq/lDE6BbINFwbAibLDHc65UZlPwdu+RD2fUVi
TAGjbFgj7jSjv7Bsx9rKBTkIJ3dXTcn7faG+r8d/77zHq77e+BS+Dh3kzBtDxEC07aT7ALRu/BFS
aifZK9WHSXP/3tvOzftc2YuG0fMU4IiuB9FMn4RzLrdf7L5JmwXj06AgXhlE8Z/x6CrLuuuHYzBw
dHjo+jg5WyYCfuwU914RKD/UxodYGg1f2hl+i1GGcbFxi4PO44udGovpauXACwysmr7Ok/y+O2pa
OMDNJG/S+850GkIFlvGcBfmVmg3d9Pvgo5QkQ/ISxPNWOpu8ZWyU/Tnx+lVUBtYLFcpPWkpPWcWy
BCCumaUy6Eq7QPGuOBtOcxsm/8qgj4N9NUz/MUwpMSCuZsCljy6lMzzKJScecPMYI/9P2ZKXhJTr
usXVZy0XMBnDbhJsoKpnh7wX0PD5upYmUsM+FPVbKln+EXGYvyNLrx9CmR3KEFhaTy4J7PvfGUeG
gtg/qn/zW2LWo4cIu+Ou5BoOA+4CRMI9Gnzlbwt27kEvcsm/buQIuWoXZhTuQOEYt2VexnqNTWGN
wON9R6ALt0QbUUMafoHZ0rTtkCs5g8+gnjXrA/sxsKxkxIk+rdwfcp1ou3FXU2Y/ytZtHyDi4beY
3AbA/qyXvcmh4rGGWAgBYmGYtfvoTb29H21WNNba7t0t0IadAQH/NqI0++4d4spvI5pm1hG1BEpd
87YmihX3odDUvRElbGnkn5lPMdYCIj/d/8wyA6fktUA67zG4MeHWcvxiKWclrHX7yY3hDSvie9/n
9as+kmGHaU45pG3qC7VeMH66l5FFGxfws4Y/x8blE2YL2E266ZN+c+0db+nwKPgPuw3JyX+oufeH
fOle1+eigws3wbCDRZFEHxluzIe4scWh5gt5sCv07R2NRJ81Zd1LF3bDMcsNJEziqXupszZ8mgJ1
ORaRL5Z+Kh4aTYyXxko8yPnqiJEsn7YgNtPHGo7bocWQdZPHavX/WDuv5cZ1Lm1fEauYw6myrOCc
9gmr3YE5Z179PIDctru/Pf/MVP0nLAJYoCRbIoG13gDTst3JOlGYYF0gI3DcrK+a/11E0mUVOgbd
l2t4c9muVexJl2Aukq2rxekyt+G4AJb162slfu0mB0ZcMkGL9UMMrS+jHWzqlVklm0wvSOMJr2MF
pdBlHNjRUfdS89mk+JRNRfc4AU2/Jpv2XUYVQeltLaNjEh+BjzYdoiBkSVcEKpoL4tTuFb72VnEP
x4W+AO2MTR8JbrqAKauF4q26oET45QO1LM8i8H7nVLM8BK4SEzOr38DmWpxZJM1WvuNlK2+AIYxj
zd6xBg9ANygSyM44QyP3lMEb0oQgSJXfTGWK5GBuPhoa/h9oZBQr0wnK5yEHeVNM6YTZZFc+qzG4
OC0y1LMcDS3om/PwBG/Rve5N+6Vzo/mMAgIMtqqCoqSE3jfL169MK/MCgMmvk5emvxptflEKx3qZ
26hj5Wm2dyEbmA1A2vDk5pq9d3NV3UX9MEAhMdKVCssgrrxuU4qaniXKeHqac1cVfWgfsEbE1+i9
PYgFpAyUfbYX95d5ss+3B/QkdHwtJFSiTcGk6K3FQtpx/eMczf5xqvRgBZ1WWSIUYWPGpWYK9oAM
Z7pBFtfrl5Pq/oMSnHP9eaitOlnZQ4gjixhwO3ZW4BfCo2ZhgfoZl2FlcMixKpBdaWqHi8J3Z1xt
/RhVkkDt41Nnl+uKrMw1okcWJlGcDUOdbNnFukJk7r3PK/X+qo6tH1NkLXUkpB/JZnSnecYZvi69
8aWbkEg1e0vdm0E9QQPkm5LF9+/gHVEplvVjWVg2Yn3LTyG4kS1Li9RVPJXeRhaV6xHEeKbEv2RJ
ug/Hb1THnJMmDvJMbdUXP/PaXUj+r92yQw93auO9RU77HtGq1bRBqou9p4eFIP4RYsE4QLKwi4lq
9qBtIzCZp0szVTPytkVRr2QM/jXNjV23KzfJ+nOBvyVPYATqUBnPXvMpsxA8mMdDnQz2Uzmiopk0
2Ssk2mk3D4j5mLrvi/LTuICu0+xmg6lTEyAWhAxpfWmTqeRr5OvGvelrr5Np6U9jPj86jW7/wIv0
wM8ueE1Qql8lgENO1pg6B+yodKo3qGypnmFi1NDYlQKWbMSnbQyL1VxgvdLltQEIC1rvkdtEsg46
TJAuMaZwfIM5M2y5Fc7QBFTkkHT80Zd98cC68T178ZmvIOWcoO8HWProqw+ThXKYE69R2Or3dsrv
aDs7agRSIin4pAW23rITOsS1L2I2CRShRVl1w0niVAZ+oqZRPwM7iM5JR+ZcdpcqxDGtd/qNbMpJ
odbUS6sf8fAURbLcqRQXPXn+Jxuybd1+TrX7lFv8fVrzhylM5FAEQPcfuzLuJ2/82t+I5/Sf8TMG
v6u09y79E2pFcb7VEx9yv9zlpmKDm38cUP8WW195hLkB4aXkfcBPQ27X7h87KCtXPppjK/lSWuvv
B2ceHlGorL70i/iQmojATjenvGbTbvjmreW44X1pTnt5Z29ND+pc5wAapYb/jH50z56TXYZdpsnt
O8iqZD2TnDQrhZsFvrqNhBuw6aCmkzYUtAbAshfMnxyWBzvNLYDymV69+aXj7yu0D1ZOhjuTJwQO
5jCc9lONb1mSOPCnSje9TRTUZXADfJBdqVZRJGPtI+NVtJr1urxKSRQc/37GyDbCbBoJoBq1TV+J
N6reKMshqvUz+qFILmoxaWnLAGCidMMOOu24rMfauk+tdrzzXX5VNGaI81eJqn+XLtpRh6b/VGOW
Lpufh4Ti/0k2sy5F0wNs4xZlpwGigMtfwmJrvqmoJO2pyTw7Y5TyQ6nirS1gc/g65zeqJ0ySBQa4
UPS3zu7wOhaQj4sxw4f9Qp22IDZq59tf/dL7B+2N8WQbKSqGJj7bYhJKIPehadcLt8z2rdZMryOs
uBXQYvfUdD3bTA01/ShXsyffVF/ChNQdFSsKG+FRV5pnTfi5VmPdUloMfhVBnB5kV+Gl2XU75ptZ
BMgu2/LVTYxrwyoPOwPJuqFZByM+6cZgBRfPunJWXQyIJ3vfqyQfL551Rv5DQSwcb03nlq2Hs68i
p9vMYzM84w92kMh14GQAS0VxAAk37rBBeE7yBpJoYDzWqo5oHi2Div2lhbzTdyNEqmf0JwS3JOCn
YTe7GHH+CENdv5siYL5urgtcMWg11DD3NQJaAItpRmMXrbTUja7kD0BMsvChw6jDRW94CAHuzZ5d
HNhQHRHuJL9D1ot3GoZHZHmy605m+AZtg1Sk0LXjryf/QrrjT0vDU8bt55/VKkcgyu58I7sQ+wmu
ggS5w6mJK1K3YHRyxYhBTlvVepic8lVp5ldPMdrbsNb0a4cnwUL2o52IPrgftldtbOcvTX9yhrJ6
ddyHXvdIm6TJ9JIavHUFksgJuq//iDzWpd9KKnNPjQGNhthZjYVan/MRfOyTvK0EiFNI9IMSFQ7b
NOQvgELIHomMiDXN28z4Qy7/GshLFJb6GidQOaB7frDzceK+0tFXG4PqUe6MrXQZTjTkvpgR9C6r
RyQp57OmAXcRmW/bvNUCVz0G/PSK7WBM1Ji0SrtpqioVarrZzxqrhwxPeVUZHm2+eS8jeivITurp
jYdW0641TGOPR0B8HtI4Wg9pplyPOZpUFsoYOCC6zbEcqke2h4iyKmbor+amttZ9G7V38qCRVbCT
2D5leUcKwvXDnRtZenICyaFtzcy9ha6hXstvZJzat3z9VHKtfAfFmGwBefPuZm1eB0O2qS3u/BMG
Tiv0XNWzluT2FdaPLZ6GYf4IaenH4Gf2DxE6mE22LMLErt4CJ0z2Pamwc6HFT1ZVBpeWryTFWfaP
YtCqwyefeuFe9ifAiLWFnfyoDfO59iaHVAwHg2coLEpxOgBanAKVvzMPUDnopn03A3BSq5WehfGq
QKtmc4EjXWh4TlI/9SYo4chjCST/kU6Lh99n83NUFvQMj0puPwZHPU/4uH98g1DpNlaAd1EN+nMg
18tz7wX14bO/yd36IK7hTXWxqeaCq3aWcRrFIatLBWXTmIJFCofkS98lpnGyXTApr3JAHhI5Q54i
C5Ev89gp113dv18w2saYS6NEZ1jzm9NZ5s4XCkdh36AwKX6OUeiUSzAcsFYaN3xUw2kr+0nfU7RS
kJGSTZS6rrCtrB/wIEhPcnrtBE8XAQGvDE7qgB/f6xR68EG4oBsUh8QviwNb9ADpIlcF6Nt3QBFY
qUegVxlvSR+UC3n6pX2Z8GXMc1V9YRhlsUNS0712lPZGfi+TsHOvgbzdaFZYYxU8ZIj3IWaXZWV5
aoRx9VDXS7eyrIesTJrb0plRCIeiMWF9eWWTUlsarlo++ygCr1ssHrZyUvdL7wAXzAeJYY51z7qp
EsiQfo8cRTdZNx9jgV/YlxZXYEeihecBz65VWyvJFfLpBokH7QoUuIXO7RjcxVl2TiUPrXLmveED
Vfa6ublxK5QdzBkbqBesOc8NioJnf7bGm9jOem7h4atiJtON7Lr0J922YUt4CimoXfr5qPGKuz35
IARATpcaTTjkV1rv7/IxUF6sOUnXcR4XR8xewZr7GZZAFJu/WSYCuWEGlKCFN+cZvFN2I+6Ox6G2
xZgH14jMRVnN1KMfrqtg/Yil92UZ1DqGt2Yx51+1eXjfTqj/rfUe9SXDbMvdl61qRG52NA9zy8bo
qhx1mKBWbh2NGDFqTY3P8hZFjS4+qsX0LG9RsqtQNUhQ5FovdzL8e6vT0DXHOtZ3JNiM13aOOhJX
TXDG3rI+MBuDHQiPT0EACENsBD5CK9CzqKhH76ENdmCb0UjCJ7TmP0O9vnKOs5H8lCuiJuyDy7LI
MZUzLHxn97lSksulydagp0wJ7PoPxkqpPFSBn1xLDotkrdSOUa+dyStA6cJrKXPtrCitu6t9Hcic
E1RINbv4cISNA26uHJT+Cumjf6aB/2oYdv395OvxvQt8UDix+sLoVDxbl+kcuVvZ9BJ1POIx/E22
5JymaJ6meIpPcpKX+S1ic1m8opypYh8zq2vy0sGpneG4kLXIcbmi5CoPckCekbYLj3aWweiavGnh
W7H+Ax9Jsc4y4wrRv95wb0sTDqvrAaKaVVO9TVNy1tgLpuukBqWOq9ADDKEAU9IvJ5h5YAxFDzuN
y4lbVs6zhUt22XkZyoaJdZu4LfDACMfbwW/Dtxoeb9fioGBR97dYUlzpFuKqnTn+lONyoo0+1rLE
+fgaod69w9rwzgmG7l4T0qny9z/zLCyxhVkoNn723SwgXx1iBXK0SMmr2m3GDWCMosdCNddtDh4J
Eh7Ms3Bb943BkrD1XvXw0q0iw7pVk/S9m+hZ8fN15WsDMmiPjbhzsFfoHmhIBQTZiEyUNKFF9LEu
RyQf/Xcj8GukKfEqur2QvqyuAEhnQ8ipJvcfN0VwIWGHc3Z0bmUAAAHporX54DbtLwSSp2+W5pOB
GZ8bzJR2M9XDUzGAVt9O9HU8jhKS5w8T2CQYk2Fxkig12US3uThJlNpcIy4mR9mb6psuTrKVaWHf
NOhqd3BU27vPYuWm4jWVh6juLk0tccZ/ZFjhvakzGJi5RGNWJF/5V71S4dUeoqhXtqXexbuwVhFv
9NtxZ5vaeDvAB5I7CnlIvcRa6ZVVbmrBr0U4eiLL+x5RmzBwcxGR21OJUiP7kNCpHtB7zm8N02KB
ZUTNifVW/GC7SA0DO3vFYcXcNF3abpsZLEmIW6bLqgdmSt8d46xGvq63G7SGREK50LUzGLbwPjHZ
A/g+8lwkV+DuTo2yCmpMYeRoJEYDhdFQ8HxTww3u5wbTt8pObia7yfeJT877iUp9sgtTxGIMFbeC
CyS1QOyPmgVtR9KWZBv51N/tuTdxW0alGS64CwASLm5QKmidZig7yaaEQFrYHeEzcC97Mq9E0FLE
xyLe0rCF+IyXIW77r/FGhi91FBbJroYlceodQ18pOX7BoC+nfnPBUBfJEJEWFTVeLcItNM2no5Et
5P42xy11V1LZWkZiB2y0Tg4vwznKHbDc8zr5jCtJld7IeCvGViGHf7yzkbY9UFB+RWBJYIjV6iGu
OmPrFSBokWhstCXizfU6V7V5aTes5S5vQc+wrItHVikyw4iOE4w5BAC4460CtvC3mALVty4iJOc+
dQS0jfet+NGlKQdlmIxQMmtVw5Te1kYNd18sLMcaQwovM411FHnkZj7Wl/KMX1F+8D0TLjvrzsuS
8zJtavb6xSe9iZAf46/ZTgG04bkZNyaK6JSz6ftyKAZUwHKvuYR8DkwjClc4H4fGEdfbNz+j1i1r
IoUVtBcYRBdpiPeLAVnzdy523qLT8aPhEi2rJXLYE8VTOeBpmGz9LNwU18UUy5trFEDM7WBBfZD/
sBby+TkuImSpOgd1S6fcoCRoXf51CsjOZRZO5X5IxuBmCjERGaYJM0YFmXWxho9Q9DdWep4h1vwc
xWCl3sAkTjAt2OSHfEFWsUoR+a88wIVFKocbaoqX4c/kgIyuslldusiMXbYHU6jUh57HpnzZLzsG
XFlYEUSI38i34prYRRvxya8QBXbzStmYNsJy6KqKLbYzfgf3xGYXkrxmgXMNKvsJxZkA7/Um3g+h
aqxjobsjIVlp6gYnMLeroSpRYJBNBRtCGZEC9nfdTGjHRuZZHoaq/5WTvth9dqlgo87BFGIAanov
sj/PNDgEdo3cK5d3qyw8yTPEvea1mSEc9dknB0wdH9eSMuQmzYPsoEf9y+d3usmQrUMI7iUSP4QI
nXJIqpKTDWGGX6/SuweULRPq6QVFIB/t3ZHd/E8bcfFi9H9GFpQ8dXCTx8HIrbVeGM1R1YCKNqY3
L3qBy9aMCUEL144vmDEP2ajTHNdPElAmYWQ+7mlZjpoHRNlxkXalvcnvEcAPwfoW3XU2RG+mGYml
epjuUcroV7LZgtRZ5UHp7mTT8ZUfjjtF17KV38+ehRehTIvMPcJQrY0wT2bomJ8J3aS5KAz05W4M
Y0jqZSW0kzKtj66kshJlxHzZhfpGFTwGyVaQjAZ5djlUlsEtPXqQ/Z9hio53u5FXNQSvojlrkb2+
FDL+aqZBvRtML1v2WRPcc0OJcQMOp3+QzjtNTdhAeh3ChQNs6udsjL9SfhrP5YC7K7D9iAJP62wR
N22vjMQz8U/DKU0vlWxjD/XPtMu9dG9npE4Tq/7W69M4fJsBxqMQBTvSdLUDy8j3w2eziCYSxbKd
+xOuIuww/i1O9undGgWF4CTvU7a4WUE517kBlu5C3pg+b2ByVDYDL9DXmEG8h3wONBbqIZp5HVRT
sfahyq5Qos0vnGd5FkfXSuSU15/d3Ia+hioz8b9DOyutvoS2aXQDBvScggm5TXpF3WBtnB+VeZiu
QrX1eW5jidC1hb6ixNs/9j1e4DMrsreWW/yFXORb2sKw8xKF2/G7i7/ccz1U5rKrXdwCSAri6VDZ
yxB8wZuCMEc6kISsAR9u/Kj393qhm3dsitlTiwj4TN9RyR/uE6/s9p4/IwCtd8ZLZ1IbEQFTDOMU
j47yjA6efnJs7mXAyZWjy03zpAhc0Oeha1+7ZsqOnz3y7EsorK4VvmPj8rOPLNXKoSZ4E9VNuek8
wCqWnc/3Pd6ONx4ancCZ5/tBdab7srF6dp7aeCWbdqmEe521DajAsK2WRv+k6UN9JwdNsRcZU7Ld
ssmqjRvcbL1dQv0WnU4F/pEcrB3WZG0WHAD0Yl5JwuuMhBfCzlHcog+sALakwHyUrVmLprMMwc21
281J8kP2Xw5yFoY5xXKeE5NVlZpfFWCmFnbBFtDVve664xe5gmHTPyNmDQopsH6lydJS1PwXKuSI
x/jzk+eZOomg2jwD08swk1X79SX9NZOOzP1VIpysvKFyEWYHbRt7HtCOrkE0HmfOQ9xF04sbrzMR
NTnz7yjRbZIp+TNKiSrl67U+ouYeKW95rd+vWEfhys/gOSrTys2Qzp3H2LzrijjGHbeHciCaM2Ch
ux6mOo6w8ynqe1rOhLGaZpcY8oKugVQfzQtj1PV9IIbDYOjPWt9eyfmXGUWDiQ8cu02KkiUzptXQ
44Fz4VGPBaiXssc0JxlHcvgx+R4h/V4c3pfAQPfRp0GJWw6nYjj0w/dhMj6wKMVsd8LoJtar2x4r
Vw2huxZa5UBJ8q9aAHjfg2231v6vR7t8vss+bEYOZa5be7lekF1VrAxXI4o6/1a2SDTjZu5tdVfj
BjYsZAiwF1wU5Ib9Y1gO6HFRYPPhcJeTowhVXiZPJIR/z8B3FSV2duZo1SaHOUCn+3Iq26XolGfd
K66TypU8N5UwvfTaSk78Z5Qc/itGNgOlTw7oC79mmVdfPtrQ5z+NGFVwSoHv6Yd/+8giS6GmfX6Z
JD/IZ75CThiyHB1oZ0IJsgyEO5PqgkoIin0X6SF+z8r7AXsORpF9CMLNZ2/tVhq+tSL0EiCHhGJM
5mD4aZTWthFAqGU350+qWdigtFvndkoiDj5q4ywWL42I723sWleXcH8M8j0y1Wjai/hYHNTGIHXV
RvpKzpADQaDkS0e8TF8p/c4vFWGcA25BOB7ozcHJWyxi3N5HGto1WjA+ojezkwCnFsVb/z1iyXhI
FtSAhpWfNOV1mxgVmJA4+15T+s/jUv9nAHK1nuPMhY5A6RT/62pfGPqiUr34FktTA5AR9lKb9/W9
MnxDviB59pO+3PfCwkRK3KijQlpnzBYVZY5NPjg+mJo6c3b6lF7NZU8tVHOt9RQluM+N2JqVNfZ2
hW3zhXXkwq/t+CYOLrIPPNCNhTAREYkEFq4JJpHQsskdxL7O6qxay9yBHKHxOfI77PccOICkQJLc
oHzVC25oOy4kdlfSqasJvugQIUTumwKeMX7EyGHJxLb1/D/mIUGS4BbS3Puk9B7swHnRpzr77k0F
eu9V85D11C/AUHnboimChVWA2KPuFV2B0cMOrp3c5wnPdJkjyNHHWLi2Ndz+zxGdlT02ddxicdk1
1xcNnxH+Ut8D+3C1EBCzlP4RfYjqKse/4lTRl6uTtg3Vhs19F4WbXCuDY6iMxZFFtbPuk1p5MAx4
JPoQ+j8tnLw146cxuqh0apX6kIo5UzgHR7R4iqM/mA5Qad9/gC3xPqc7/jVHvo434DkZu9GTxg3+
BEZVW6PfgcGnKAJ0o0cRAN1cg1wn7XnIf4Zjwt5MtHwERqaFnMdmPj9OBeYxH7Gy/xJi+sMZFdC9
5/Y7TevsH4luvRYIAaG5qYWbplKrQ2cMId4AoDSo1ZqvIrTK53nhp9kvKnNeg/Oy07dblF2nNc9u
7CY0lHS4K9b3cW19yzU3fCv7CgOHUStvsdodDgHqjCuZjou0G0oD1j9xY7xGcW+CW9KmneojLBOJ
hyKuZyVpDJwUkGiKH3KP/KESN/tAdUzYrJTfeGIhBd9oTrWyw4qlqD2ZT20HFhrkN8qERYCuYjpl
iCuCO0xWiU7WfI4U9H8ZaDsrOQrHtuXsltYh1Mz7xvCjuwG63zVpfNxbUPF/HUIMeyp/6vayaZev
vk6eLKhyNNFTpCa5o4Sv4UBS07WM5hTFrvGAT85W9qNRx30w8dhEi4uJF3FBQS0QTbd3ddH7B3mw
3dRHFNp8b1ZTDMOn0zHX+gipQW1EK3ccFwPvfD2VfnffcOu4akec5GRTn/WehRxeMUGinMGs9Pda
UWZY0GGmIwexCyIpZ9lLOSgnJb0eYCmmFHvf7NjBmNXIV2nGIM/pnTulGpI99IpwG1ZJ82TXbEGq
vHnsXX24aoR7ndAvLMXBtf3oihtGyqPCtW/lQK4qYMQ99Cw0X2/iZShEChF9CbeXduZqP5Kic658
KWco5iHevDTbWL2WV0HxTD8PcbEZlK7Y9NBkr3CT+tFGSfYdx4Gn0C/yR7OvtG1rc+eI49m/r43i
3wKqMet2eU9mUnOSTWpiCwvN72fk++AnPbCQZu/D5E+Nt2gA+94Fkf44NNiwBhlfiJjn1rZscx3p
jzE+Iq8OV8QYmtsZsjlgNV1/RiflB2IFw7kUFR95Pw77bm3EXnfRE7WmAfWEobuNx0c09SOsfvQC
ZHXqPve2vZcfCiYKO+EUOeQ+x1mE1Vl+VAUKwYWdVKihcSNbeWV5ezeyEccXg4A52jsEGsblWIbq
9rMPs8C/Z1mG3izkBBlmjTZ+QKxf/ttZfU5JB0JwI+CkFJA/Z1za4jXqqTtwt/CPgCPD+6Hw5o3l
wZhRh5QFI55X/JgcvnrsB0CExOomJJfCAlZAQkZGyeQFt422HkhIPls9+45QHXBK6rxj6CJq1Qsl
qTlVKYoZaYKjJTcIgzAjDccvYbJfhnUZkg+Ua6eXCoCsDAu05P1q48fVHHE12RRhJXjzxQy8+OSb
7OFTWYHkgfFsUzDajA4iWuDx2AooobDhdYNrDfuCR19Pl7LfSvrmMCEotExCVvltO2krfSqLvRwd
+TAVapV39jSat7Y/AovhYnpM3RXSV7CWzXKmHq64tX+QzaD/hWdtBX6FN+QH1goRNHtRx6gxz0EW
v6CmhrSDWT9NCKudEeVukQqsopd6RLw274tpi5xE9KK7yaummP2Nk7vUi8pkL7tbrZr22YiTi5xU
BSNcwtIfD3L0z2urccGSXbxmk1lfr43M/mvntP1N0hbDv11bF++gnwVP8ePaXf6iDuTYDOM4O0aI
QgsHVW3fz4yS+4hjKFLELDxnY45nowxEBMNfpUaCsJ+IRmCVETl7dNNmH3XdLczb6Gxqbaet5BQ4
QQtlCM3jYFbWDiHXpwjVT2Q+lZTyIXJJvVpbeAu1Zb5TipLdv99qKxljeZZ70o8dRuzZwdDcVzyz
kHsQ0+Uh+TgzZztdkXnJM3Pc5EJ6KXRZu/ROeOuYg3Zrpso9u2d0kcIGmYQSlyQJ6aS29leUnCyj
VNTt0UF1zGXKPevKreof+WDF38RJ+fvEJFUge+TJHHY/5In2+0QE/59i/qeXkBcEXXrib8oSUUEL
SxnKaccCYHwp8nGX5m300GWiAqVF5UL2yzDfQGjAZvH0wsNlF/pp/ABO7T/CPHE1Gab23ZewqlfY
NIXISn9e7eNFpwm1+vHPq7me2q7li1qUuValgn1xGGFElkzwG2QhSzYts1WOssyVcnu5jEq5hc9R
KeQwKfb/17nybcgXklemLq4cP1/3801+vq4cHT7exhS1/RZeobNMLBfMhOedrHgwr1XFNq/lWdzg
heIn5ohRixjou8hZVJ6uLvK5HbcyUJedTV2tUrtuTp+T/7cXFa8WFKl5/XnhNk8wspWv+XHhS9//
5aJyfgqw7vJuv1xUA0msOuHXdxsaKA4EhnL5E1xi//74H38XeVHXVsetfOOfn/n/deEvr5/7drY2
upUUwO/D5LkrYxXbQuT3FBcPXbKd4VY2IcMB+MhqnCuFEl9Ttv5tGVEfEcp9MqLQwy/Tsfv8j+lu
lX+d3tjFUl7sYzoOJPOijBv1FHQkMW2BbUiMb9k8Rd+pkrKNRZEazUgXOiEGjtvS75P7gLLzv4Qm
dvMeOtrwcWTopFU/k2FYmk6UPhqFaa7TGeoHXqzuAeAf8FPc6h5mkXur62lgR7Joudn/LNCDoifL
ti3Lo4UmyhqzOBhl7y/1wcRcTNRBrLpHowg1QBOn13sZJvudwMJmR9EpmfbYtXSosh7k2efBwAOB
mqP7HvI58FewbPquUS4zBywgVeDhlPg1jIfAe0NhuEEY5XczBs5dgF918PvrlXldUFFAQyQFMRTl
k7CDHK5YPFr3PkpiQOVw4DaFmBsCkukdSXnIyL/QSIwfoAC3D7XyJLfdslEqT3JDXqBS++dIMn0J
+3uORAPw/fvPOXKhaZpG86A2z/LSdh64G09x0L2fnv4vE//1PeEPpi/DESdPVe2KpXw6YVigLJH1
N6/kMwwxTxZk/TMwtOzouRPfTsFWCEvza5SmneDU9s9sX96j1Ll+S9s5BwWnRghYjtreU33rPh78
FwpK4VunAtmajcFF6RQy+zQj3ifFb+Pi56i6xT+jmAgfU9s3iB/cu6H7IsdBsnydGAcVejjiin3+
S04cQMFuIuOpma3+qkl8zMwRSAI3o0Gssnhkjv6T/AYrkfejLYPkiRJBtdbdITmxW8Ki81/mVOOT
tKb4mNOLOW2YJ6exKrKD0xrzRi92janoGxYdFW5CrnXos94U8gnIudf8xkKqaq+pipQLFJRg4dWL
six88X16KdETeMFm3lz2apfdGnOcbOcEH2QjE+KrYHlRHldnbz2bwhdyHJPrxhk1iuBD/L009xLJ
pURpvIzicbph2e/tO3RlNxn2To926b3ICM3SrwsDpGbZfVPyybhJBNNtLjFkwwqA4i0t2V+EBcYE
M4/VUm1Zpiv4TG7MVPOXclgebNWgep8pt7UMiePn0cbYG1BEfDKawt5XfaDuKHVMZ8sz07XrxM1D
M2GLE4La+4bw0Kmoxf4sYR9vmuqvspienD6JX6dJq5cpyP67wOC/2WYuZiVdX2/kb1secrscEZrl
p+4Ub1aUt8cSBba9ygJiEZCUaO+nCdV/71rpSeW9IU9aoFIPR3MhdW3juNtGmjsfHMn0RQ2v3Dhd
rOCDOZtnysoaSq1RcIhrwJFT1z7WARDJxNHHXYyi2b3haj8RyChugiSZloXeL6G2Ut7786wwJxSA
gqTDM1ac/TnKcpE+NpHvo3/GFWrD7cnFL1XM+js2ZFYs5/95zb9f8b+LC8pj5gRq9QbAOoXoYqp3
PM0R2WuGEXVjmraVdddjgc99ih3o0q/mfh2xpl4PTUIbr7RtwybwWgYPVYBml0pisa4S7Q6hrmxr
ILS6LqmxIIz4jeSety4So9+HWVg+6rN1gmHTfLPcBIF5ZKtONnzEG/yeuoUcSDNuttNod7c5vqjH
0sb6XF5Jcco9KPAGPfLS2rWV2W+a1DH+Mc1VWwHiQzOm2o42zxxIfI9kYJFQSKsfEhKfh5qzLTJr
XkvGiN0EodjfpUeJnxeTGhBTRUhVD9momdXY5Swoa/jRMX2j7AvAsn4ZTZyGuo2rgbPTx7Vauw2Q
H3DrOBLs59m38QygiA0bGcWZxq/u8SZ7whXyZ24n9nctUE5V1XCHr0x+Yr0BSmEC4hqnHkuJQMVT
Kj6MRgkKxLe9JX6Q9dmaAzD7JLDWnW1Ur6UZbvMsdr7PugJlwinnO2dGtZh9lLaNtbp6wMv7pzXH
/o0TZsgcx7A6dN16a4KavLNXuw9+oKfroWrKs64G6V53lWA/2GPHztSO1lauR49WaWAjy5/kuzL7
2HUOVLTFlZo0n9/F3yMMOFBVa5KlbvQ2iaoxPBfhhA6mOdrfLLa+LrfMJ6rk3c6aR+wQg8Z5CSlH
mTsvO0no7TCWxoNnn6RasGwAY5MjM4JqYuRLWHaSAN3xfeSPOTpkTBhi3BGTEW2U0urWlFr0V9Lq
K8nOGOoqXFZYeN78zxFzVOQHkPV12CIctcAfFrOQHMPoAKvMgb8Jghgbl0u/THAhNskAr0nLzRYo
YzZeItJqOKhVWD5XmNlvSLF1rNhG7U4xlPQ9orBv27x0H7Ef77ZJS9ZUq03/3g3y75cX6ebXNpyH
B41i7q4BpLhFGN1ZWoI9CMjvJjOc8C5w0ua2NYYHarfli6ohJUZygqepaGrw9RZDnnjnzA2th5oE
r+wv9MrZD4rWwiCxyhdUCyghsUY7ylHvpUDP76XTAINUKi7xoesVL50l5eracS/nQCfb6INSPbBN
LK8VF01hbK2zx0IbTUiTBbLZtzxF1wUelvifcjbrA2dhbn/pi5MGO/YSqbjPQh2+1+UqKyZuFR+l
MVn4kk17LMJj1z1oUJOOlT6TxMuzh24sIayILsDMLXUXcfoZ8tmUZ66Ck3UHr23110CqFgPa6phs
Y3QLLySvyvGQikOTBOPBcmEb/hdj57XkNrK02ydCBLy5pWeTbN+tlm4QmpEG3ns8/VlIaosabZ0d
/w0CVZUFUmoQqMr8zLUzqrN1penuUQZuITLjGicjjky5jd/CQY66SDoEw+aXa8uplybeCsXFaRNV
mnXioWKd5Ox2uPUlYfxG4pY6olXn9epPIbe+pvH/E9NawXXeNI7fWvibHzWWXBW+hl+KNFMfSvMp
VkbwNaVhHnOkMK8wrbnLMKBPMvzBgHjdSrlyJn1LhA3q6iz1XOmXww/vgP+M3gZ+Lxt7jz9Ym5Zv
pEdyQsZV/R6XSyx5Wlfd3Po6+EOQ3pWv+iKhf+tvtJ03KslVWV+64QslPJCb9jj3i4Awmdtd46Ji
DU2qT/eUtKrVtR1NYXGvOXVxP/4ckT7Y6IGGS6Fe3Muc2MR+8toZwvLdxh0a67jLPPhNF364zhBv
1Rapi7HrBtzYEsjDYJg+Wb71KKh1+L4PCCj9CG2TAWeOkIS2A0f0D6G1pthr9rrwZv20AXiOfo4V
WtbaiXGLvwk9X/WdSXmRK2DgFvzbgFwgLeJ53fRTgvg+aEXB+QxAw9bzAO4WbiDIROm8wRUtvRnX
dlABpPwDwFH6ble4XVXgQoMzjSf2iBuzTLt9PgI81Vw7f4bnkz8n0G6xbVNs3mVZ8ewmff5cz381
duA9SqMaPOuuyrC0cCwdeX2d4jrQ+dDdDmWnJGsq+S92ZgxnuVwEuPMeOtxOWnKB26emwN23VQ/p
/KbgL9L+t6ZXLBg/z4zXN2l/GW1Qocwyv7sLvdqDbSuM9bq3/sZ7Iz22gWGvvDzVdqLt22HvctX8
tYLG3COrVK5uor9ydo3rLpY6JNfQW7cJtnVFeUpediMg1XUyaRhpL8Zm0vTqtjnKS9Ic5h+jt2a0
BDe5ah0dfVn6+fWK7dP4HdzTX6nRJh9R5mjrac7MJ09rF9wq6QC/dts73ccLOMRqEE0q28QXrSvf
cDkcVvM0Fn9NNQabGkziVVlTNkgj/HwEyt4DC3Ca/jWdy26rdxlSIk3QA1qn+ABNnxrVMqrBg3vs
lJqfLoPXCSTFO7+ZrtO1KhgoUMLkzMIwe9QVuDRVXqHkbI/Q+AqcLevcP4DLmdfSBB6nXXRL+yyt
Dqvvl9Ylk0FkkGjaa2H06Bmr+sM1OoFjmPv9dBctg3oXVtu6Gc1tREVAJBQsXBLWpdPWd9LEEuLJ
UL3gCaOg7C12Zt5j6C5UfTxf8CWrV+MwF5/yuLL23hz22573x9kY6n/yEAiVHIzCbY9jxraxR2Xg
1p/+jJA+GUW4FFtN1fe39VzxXPo5QwZ+a96mAaIjOQ+jf/NbnITcPsixQd6sslH77EMF2N++y+3D
bxeVS12bDeiSvEGme/nK//sjrOVf28FkQ9K0w88ONEij1PZrNuX2ujMm7dA3ikViRa13OvY3WxX2
6msQKfox51mwliZcffei6PaHtLBVsJ+TXl3JzHaZrgag6AO3epIAxfdBLJn2dI5mC/3Akv+NSpnq
C5D1LYZ9GC1OWfjYLYcEwNVmNkNtI00ZkBB97nemC1bvNiHUoF5TaoXctlzkehiRQavbvMUEJc4P
0idXKv7zgboTbvuBqin7iKQ9IzIVra/lUs/FjI2q0ri9tkuPtxDrau9wq582qnYGEV5cpH5KZiF7
QkbgGp8rfnKuYv1FirMSEDTo55GmR6bU0pV7KEZr9sb1WYCt6CYvkt5kP+7ayr2Kd8uo3vZoJ8rp
NUZOfwYKNLaWydeBBUwbJPhrOHNgbvrRjMsdqAOUG9rgzjACTHObMphOnTlH5U5Oge5Op1DRINEj
PkZCDUHSHVTPfeG60LsmhWcCiiuWjcV8gZBJFa8KaLURQiVA2PsWfcxb34hw4230dvZ/iev/MHe5
3hCAwBCL5CDRUVtl2xaUhfb5t7OiSfTPo2pmq7nS/2t0XPrmZfR/x8koCYsfcb99xu1zf4+L0GAr
EOJfcpWiAzJa7QZbg4g6O/lKvNeTDaxutCuXZpM3sH86B3P7sMvq9RLs5Hr4JKoit2C5HBTlH8Ey
qrdfWHB1j6VmHnV8vd/jehjvYW78XbpT8x7hfXdS7QlNomUwwgXvqGpuCtmT0dROHErymrOV0dyz
sO3LbMQAluBunBdMQFjesaSs3/NYAeGpjgGP7WU0bp9NNHkfpTU0ORRva3wJPad9A68jvUXe2k8+
qjnd5HrwaJGyUYw62il51J0p0GYnjM1wSKJQ+axGBXsaozW+oLNzcozB/Mfo+m2ONu1fkOixdiLv
9GJaXbRtgudFLA8L8yA/5xoaJEtLVxBRAV8A/1ja8aS3VHSneHttLgoqcjaMinPXRMb+ml0KlGHa
tNOAYNygwdxDOxpPve7ejGZkOmd0HaO1GxovnpPYINS0KtyRPmAZKmstX5n/yVTNu2Ot067YZyYn
cSCx1KLY1cNcb6UZtEqPVejwz4zTBpQm66Rlfvki3iXz9GBD0P5qeywdoqq03+LMGDeNZ1gPYdma
8D01604puuBshWD1W90soGVV7rotnPFTlfrfB+RzvzVBsXa9xZpBc4a9X7b26zCwpHbdCd7NVBwl
j+Kl+iMCtuMTyqXly5zrh7BDnmB23QGaA7BZycXIpBxn4qQGdluvwyrFub1sYHi3unPppsC93JqF
W638xG7Pc6WYM7hG4qo4CLaJZQzrOsyHbVKo7grDsvrsB+o3Iwpw7htnTO999sNnW04nWy8xTk6r
berwPerRuQDw4dOWs6IO+nn5D+Zd4wUNdGo6bTXlhRM20Mo9blzEE5y179pf7LYa78Jm9p8KKif3
Q2OCtqqUJ+kKe885zFAnVmag+E8y4KSdt9GDhv320ieHsrKrVeIDgxup68SLYeImq+L6IUB6e52p
3OX1RCIzKL83eNSuOru337QEq+2qapN7A63IY9xYbOBC8rOb0J2rD7d03izXzf/pa8DvRyWGsonK
4Ix+hTqST0VLrLSwy9OsOHxq/BhLKrIJSE8BLAYtdgt10kDhZxorhyzpQ7xI/xPKVQ3FTV8jc55W
SeEPu6jAj6kf60yFYhetUSJ5sbFow8BErbd6pU2XlhoLUmedtQc0a/DWTay175PqhfT6BI/K/EdB
eNiPlPZbulBSkrys9k2ldRv8ySr28bjSOrVbQ4LF8l7SN5lmP6sO/9pbRIDMyi8Rluk+t/yx3vJB
Z+mGL8j+F54QVQH4HuwS0X3Et4G08KdccwwkiCpl04YpnlBjZr12fcTvahFwRCbVuHB7nLNF/1G6
GkPRNkior0PNC7ZQIsdno6in51BRSDs41kW6QFd2J9dov3EjFhmaVqg72a7X7CVWQlBh11pAUtII
4qk6GDoa/9KUgwJuFYVGjOVlktfX8YODLcMtIq/hrJpVHF6/h965n+IFIAGstAcNbKf3lqZU9w3s
xHVvRdFfga8cVbQh3qFB2Puit/Q9r77gU+oCaV0CZObgAw5u1XHl8Yv/qV8qZ7eDaJ2iW2StZ9uv
NreBX8RXSasaZ73c+62t7MBt4kycR784jZZ42SAUWHR3IlPdINB1gACproVR1OCn8xzDt8gCCkA9
MD6UnJBRQdoFgD7O5Ht9aZa4k259nic80pBVuY2KdoCMomJDuvZnsDSTrCn2JEOx5HWLi6vO+rfl
JAdtKydBkAUveWKTe1tFbDhsa1N0s/tumDa19ToHrelG9RmUTrztoyb+3ICHGBTY9WOMe7qjUfts
dd/Yg0KxD2WdJ892j9mdhLArxaN9dl5znbWNYejuJqL28MnwHGMzBdZ0kObUQubpIGJepOmZ7Zbn
rvpS6Hr14pkNfyVNeZ/xfrzE+L6vpOmbfXOQS9YG/70/dGwjwx3ONoQFsIBq92SnWXvKBhfnxg5V
eUUHC6srXyxkRrbxoERkMqv8xTS8v0oEGT5S/BrQtu4+YlztKTWp7eOwHDqrRoLRLU+3fjOvc9bO
sQ61glg59GPkPiTF7tYjZ2MaI5dYwfG8DaSURO70ufzIO33a8J/drvVAc+Z8ldYa9id1AJwfj3as
PEIz2hdIeQ/TDlyqtRIlYIRSplPgFG/SmrS4efp3V70oZCnDfI2S1r8n6jFp9vXPScriRDiVo3qf
xT8crZHVe84n3T+KyOxNc9b1Zn9TZUgEyUBTlDj7pTZwutQJfw8uM1u/z+avcUjC3VBPV0EAeZkB
kKuzDUvSBKmaXeIO/+CpZp9017NO9XLW1CBWV7+cylA0DPbJpzp4KMzmIl2BAmTUGljNhImKvW/U
ZUfUARCOiWkGNq8a9Z2svv0iHXPbBWhSYks3jBkLD7zbxnBj1mWxMrFZPSVs3lGF+NcZ1tY/+gDY
/NfobUbgp0g2qhPo3D/EDeVjX5sRpUcC/neofOAt7revIx8YGNYHwgbjXeE3ykUOlYd8kaa0E/ar
wEpuA9dmOLJiTAoAlj9n/BbH6xSPS/1y68Zo3FnXOJ3xhKjqWAFeUFYUaqfqJGdxMJd4Hi7t6+lt
HDOEdm3ElnGdIwNuSoJ4JadymPTIPUSFdmjn2Xsoe7O+h8mwCuFoZtsU18PdFA14My92eBIiZ+GI
2CcSrMbhNtAk3XVuv1zp1i8XKZ06X/82kPU12KjlIjIgV6/6lKwFitbOrH6uHKwS46wpD0kdllsx
UpwTpVg3caSeRJjOs7JNqKT2q2HCoP/DJInyHeAv/Hr/v5MCqzafStv9Th0FmwLXQ72Eas6IBfkX
rKswQbad6qKro3Gu0bXhlxdqn43R26lzF38Lax4cfYQPgIY4+CFRHQTF4XM8l0YCklRzGnRCsvnY
DVi2DMsjsm4y8yHXOuTz9HmRMeovXWCn76pe+sDAPX1vtf30bnn2SQLaIAvXaRZ1D1U42WdVLzIW
2Un1F3JFq5wP/UKZXdlOUFyO2jAGLzwuv8tMa6ESWtWsPrd9gXPr2FroVyf9FxPZHokg2VWjdckg
TG90gorwNR6tqwNGrkXjQdOxfqkWEN2s47alu3Cw7EENX7vEPEi/hE0GPlbWAtVTXQ3UXYf7jG87
gVzttzCRNNaWq/07TE+zDxanmEKze3lIJoTl1GrsNziJQb+QpPKtU5LKkou+DRgA2q8OhbcktRdj
Ip1VkOFNFdVbfirTvrBqY1+lof0p6owt6f75q+Kj3tRB2DqrilI+WWFWrMJmUr9SBUKQoEAht9NN
NIxBxG1kxtTh7s5v8oPiZIW6zV3kWD4KJrb+BqnCuzZFxuvWvCpDGey6PMvzr1rYYxM3d/3w0uDu
tepiN3u00yl/nBP0rMF0vyVpPd3d+g1cEg8Sy58V/bjxX3HXvk43fsQMWTVBITOirT9a4O5VqDgF
757zrRljuidNL3J40y6HZPFt4OZem2mdPUCkdp5YsFvHcoIiZaUdLK2UzPHO8vJqE7RpF6/nAsgg
zg/l/tpWKv2rMuCHiXiE88SCy3nKsOAdqzB8lAvCNq/ukU3ay5jGk2hbBJW/L7R2rxbl/M9yMqbW
9aT/z8l/D0mP2hvbeRyiq9Ok3BtZOBZH9nVf5f6YxQ3hZ59EYCiKezef8UvctXTROs1D6BX/h36g
KUA+PKe+Fi+k9hDp/vIq1h6lJnHdfktpI4VYcfT1+dHuKXGv6kWnYVbGYRf0hbbuh2xaqQ6GRqkV
pm9hXKLMBoxdDJFr5GKuhsi2rm7H0L+z72S/UmFVueltR734ndZeMCRhaxp14d/1Efm7dvXj5VHA
QjjEAHiKlRdl2Qnoz1KZjFp0SJbOIOmzkxywdP5xJs1fhn+Zfgu3tXDemQ2QuHBSLihU8xLDDlK5
zB5plyAvlZ2MuDaWBhtnEYENMjgLEnMNl/HCN7QLlXNpXHsMdxUgiPLoo1CFpI5zLwSEECDqyba6
v2+chBr15g3/V91OIuZgLO/cLrvXSzSS0MtHt2IpY6CC9p/mQn7LovlHU9B2t6Yg5H4J/jk3Xwyn
1NzMUTuNUjKdUIfSCkZjWcxTutEiv8AigN/gDi88fZVUlH5aMGn20Zzy8kwhOAESPwfeDgmLv65N
fRlB3ym1j+i+oTng53vHrZxdFETWmzP7VIDAYGR699bXrvMWe6G9A01kHOF+p08Rf71VvOA5cviN
HiiCr0HboIPTatlFg76IItM4bgJ0jb+0Y7Omx/67nFpc630tf6qGTD+6xujs5tIaj0MLJaTq8i82
iYNvdlscBtu3P9cK4hQOZCe0RtXy1HSkwhDO9N5+hgJ0uoZ2pvnnUMMvr1cNrR+hzRLaDeqPq5b2
+MtVU1JV7EFAOhTzeHYQ8zmwAnhGVNXLN9HSJwNyGNVyPKPaOp4z29hqzQhTZunSgwR65e+nU7K4
XkbZuJHJf7rWdaLLrvWAHc4adTts5/vV5AbpYjRovKX4m7Bl7JJzv7gW30bF4FhGy85IzmwifgSP
fhlvege1u+WHpoB8BDiWmtnJX36N0pmbw7hySjaBt75EfpwyLAcZ+W3eLzHg5fsVfvZhd3RL3diX
C2wqgUCzd7OaxWNnqs/XgwlYz27ns7TwglBOjZF8uYKyph4IYKdr015GUc4vnhGZlItJT5pnCJlW
mbJGvEPNQCCmb/W/r1ZxtSuk63Y1uUDZTRDT43Us+K+CjfWudZ/cZKj3dVG1j2mNdkUUueP7ZMDN
9cLK+Duu2m0rRUA7tDe2VQXfNB8j1rrUrXc1LFLE2VX1Mc+dbG8lan8qDa88USao961jw/wYCwwM
2Wo8yKFKJwfn2T7f3vqC0gkfCk9x93aMePJvA9xNOs9XttE/LyITpKl56Uto2/5RWtLfTuGhAFJz
lyX2UwgtpVl3VXDQI8A9Y4UYyNymJrsgrzrARo5ePV2Jj7Njl2sZ7XynetLnlg17Hb9GyhS9+pPy
kUV2ATCU+Hjiy2N0Vu9ksLPc8aSXfO+kMxuM0EIAml3/ch0EvQzHx1fhmzK1M/Vgr9tUnKXp9CgI
o9D3JK06jD4ni3B7RMVq56fp/DSRd9ggjou2OCnjlY1IwhfWyq9o8MzfHc1bA1OCU5SF0UpLB/+f
tKsfyjLTv86VWa0KBHHecUzTwZ/70zNrz3HrqbVxjwWHjZw5Knu1O893A+vsw+D5ziVYPjk24Dj1
Scj+UKHIafSlc49kurmvDLPD0I6Ur9kDmjRby7xkhRnvsH3vn/owTjdu02lvbZKgt+921RenmN+C
Zu6++2WODG/Ad23Hb4mnRMFKUc37SSvtr+ijsrDRk/BTDO5hXcaa/iyfXGQgXhUt0zcduTFjU7Iy
R8KDF6TadKe69cJHq6d4rAyJT8HcCD6bUWGTmYGjnpdtD3x/Plg4JX/OlEJFB6ZAa2UJy5EGU1Wr
eu7rvHuAHswic+kHo+VsMj1Wj84ya7S4qzX7U7uQ2gwtBK+UdsZaeGtTgeDVpA36qQjt/MPGZXih
uTleX5y0vjTWQoKTqB4iInSkvPiwMPD9GUXNzFgLm+0WJddysyuDDmxhAX6eKPQo1X3YjSn3JHCQ
vFKtdRFb/G0WiIgc+mXVZE9k624DEhwsM24DkyzFpLP8w2Vi2MEn+PyPspuwrcRZDQ7eGEAJk/cC
ORHp9zvbOTa2P6AajmUIoo4thr1B/2p67Fc9I3uGUdy/DlkI2VVVtZMMOjrg0cC1tJ1AAVBq649o
XSJRsUytzax9MO38IoNBoSgHFHK0Ncs755r3yk2/2/u1M28lDTamPNRTX5uO0qwV/XvVJ9a9tIy0
WClNmLGQU52nGcKuJNiGqgvPZWgiuVbYVPcrx2L5lbdh9abFbz7Vt2A1hNNDi2LdFw3v6HXb1Nqz
BnFg15jlcNaQArxDmVfd8w9sH412jjc1y4NPRh98c7Is/3BIb+GQQyYJDfc1yZy56VeurrabPoYR
ZQdTtFIKr0MFL8p2lJeKs4MA0ImErbOr8aJ4nnHfoYJWKojylneebpr/OHqMpKHb/sVFrZXXlcrW
mW0VbnTp7rKStLbsWChKYDMxFtmhamLzLLsTGZA4B8Wda1whm5dpzg+hbsHpW3Yxsu+pR4y/89A9
tj2GJKIy5ogIWc1LYffHzq6O3dU1SOJvkUPNDeIpeXuXQwh86NAs/LfthV4g3oB4KtndxQrDQFLu
Lo6HzxH2qQe3Z2vXVQZygXUcvczzdO4jr7yXrlozfkSE5iKMEVXquTGnH6NG6AWHXrfNkxNGFu5N
ifaedUV/qC2D1H5pqO/5VKnbCLeavYx2Ifl0xzD7OxnNovIf1CHaexks8bwJYiN4MRJkdSPl+/UK
RZOxxyheri2NlzhaEnyaSj3OqbFoRw6kv1O8LF1LGvvWlDS2o/FpMipp7F+akuT+w9ws5vcnSe5f
gkOVpfVyqWQZlQ/KsfHeh3wVJwvtU65QnpDqXIaLwBb8bnKQkp4WZ1+TxvEeVLWK3pyaVceise96
JVu/MA52gIrMT33snADEDhRdxvJZHRcbjtH45EclLluBm28saj+fHNdJEOY3/WNbR3fYmkI1VI2j
Y1vNM6zw9jnNw3jnz4kGd5U+Odhm8FmNVO8kLdWyEVhmUprzI8yL7lFx/enLa6un45dQGRA6NIx6
P2XpabYL/NOxBEHdqrVebbyAVpU1et95G6F2NqVDvrLKwHmN4Nhtk3xOz6hbJ+dFzdCd5ocpdbpt
VgJRGcQST9pliETQdVNaxn66T9KwXNt2/oQTeXcvIodDgRHy1PIslqYVe+0x95R0LSJ7ObaeT76t
b8uYNzxKi+VT4i3UYxPTTfenw+XN63JegBaagDOC2dC2ruWgaHXrlFPyWKSK5TRnZXgNul3DUfER
MDHQRryz2I5xaXzSeTCu/UKdT9KM0mKDpJD1OpQokKt9+dmKEvOTqxrlwQu8wzS5L1Ql78TpSKyN
5Cyap30Yd/Xl1p+pAE88o65/cUUqTdXf+bUCZ23hmcgBRoV57uPizs2wYgvjJYWz6FdS0TE3Tmgb
OxGVMzukOpvJ+ztzXbhaaM9hBQItUUpDt1iZqs4U7JZYGZSuEEW5wLWNB8+opscrtiOZWu8sSQQz
8+z9PDfN6vonDm3tR1uGOwMIH6pM30Q1HppZuqU6U101v1MHAu+qtuOXmtf/XaM7NMMsjc4atmoy
o4os76Euagh3jVkf+o/ayxUYPoP/RIFFO/Hm+RgK138CNeY/9chr7uC+Wmvpk1jAQahxFna+lz45
oLf3FnhtiGABF5pC1Xjyv4QB4rtXyXU0ZZJ12FX8UWptYEHAWTG5wz5ezlCn+XEmfbdRsDwxYpSJ
c/JbNl7NXLdbMv7OY42NwaODSwR17V5nQU8fNXUGKjW6BFVxlC5EQFqFFxce3Z2u3l8jllijhGnn
WnNzvPWVZj1iFs7TGGM/nFUhQ8f1JTOsCpMHtUYuYWlTPNPvejayv/RJTCUxVRC/ujqKl9JXV0Uz
rq6RQeGam9t1LQPX7QopJLVja2wqqfLgjewY26HK/vYx5Es61fpc5hnOU3+IUAbsRIbIvkY0KndA
yKLzqeviz16kK++VjWebF+fIcMNqupv0ADi83hUvlQHN1SswjPCQF8km53tV6ezThuNKK033akkg
SvFGzdJTqV14OHJfSaenxtrKsqwZQhjy83JPycB19vWWu82UcYm8zW50t0d4yK/f9SDbVMgqfUo1
Nzo2PobDnRcv8lCzTQaabUwJXS9E1KYFsLqZYjM/g68mY4xG5KrJK+RMpfOXcYnHboqUShXsTVsf
jhJyjW4sIPGJFYKmdNqTHMwRPstqtmOzXElHpiKqbBuLibV02hJwDbue40Hfnswh6U6/jsnkiG1I
WejB8df4qOhQOQMl0p6Gmo3vonK0Ech2AiwHhXSkvRzw3ALqln4BcTe9us+AtJx+65cIzUQzaJkp
g7fp7Yg1hmJ53wKv005GgomUnP2pKX1K6VDKldMy8bxNHHKDyDwlHXAYmvxH3rz9aeRtcmqB5F3P
pK9ZBm6jf+rTdAerjWLc/RaronOik8MaK5sMsdoekhlUNWvL/KEzB+Ogs2o8W27vnlEnLPxd2YJY
ynD5WlutFaJ8aQ/TEcdNi0xAPkXfM1eNEd/TP4ROybtujZVd9rc1L1gwfkzPALphMZrzcFfXs3uB
i+ZusLXI+R2Z+ab0rPh5brEf8udK3c0NK/J1WQTPSmPMfIU0eZ4wOHmoSrimS6wctGCwD+CVrZU0
cWB2N2EPuB+FS57BY/0AEsN4q6zhhc15/aAvi55lTFoyBsPyl9bPMYlc5pmVc+n7MQWAaQyXG2fh
xm9AFOZ7MKsjvBoi5HDTq5PmEtHW8PBJKvq7RHeDY+o09zx+9LdaVTHOCer7ekk6RXOZP/4cKxMn
PmMPAO2CJK2l40jcqU5Bda9FfVU6cydXLnqdlPuRvCUsGZq3AUvyuioubFaTo2HP4LVLTpsoYEd9
FP2mQd+UkdV+7eZx2oa2U995WHc8K4P6Xca9bBF4DnL7KYC5ecKTMNqWA2QfXCzMtYMK4Wl0XTTF
4+ZBDlhHNg/Sz/bkdFXmkoGffRJxm1ApcLKQOMEgBcHWHOPTj0pDl8er7JYblKbj2MckUoGxBZn2
WKK7MYQYG7ZqoO+dePRQhiYKte9l29Rxi+kxxGj1C5k0hEnyVj/JpW3kuQ/d2M0baymQFr1xAgRi
nirTw1li6fLQ77pzdR8hG7rk0C310TpQezyPFEr5P2PJIKtrk232ChRrsY0DBQhmFC2WZK31ec6M
1yy1pn/q6p0NHeW7arYOrFOtv4Ywo6bbTu37OARLKsx1Hw2T18RQ9Nm5aML6rnSA/lCE1e7l2mUf
RevJDvPxaXTC9gGZTf8QYDCzHXgifiFjvqaqqn3iHvEPpeKw1dOt8YtCf1zUyQVpto+uxeiqWQ5y
JgenV1Zd6ip3YoAlXaPZqSiOUhmbajXdyb8+RIjcYxV3kX+8/N+VfjUco2j4W7rwE1JRnbBSbV0m
kbKVTjmY1jSu7Ch7MxYv+7oJNq6Tppdo0VKWLqwSAKJN/gGFStPZ9NbwCPGTDQFbTwdocDTsFQ3U
HynbGnfFXTQOFibFKlmarB0+e9Sq8Jf8QBckumtMH83pTOk/N0b4TRsH5VFVa1Qr6o7V/RKOUma6
caYgOqHIbr7b9rRGO3v4TP7G3M/oN+1kehE2d3qtdq9mpRhnSFTVWqYjY8szDfuvS9Ep0YvuYzy7
XFa+lJK7M9rpts4thjXYorW8xhUNb65FwUkOMEtn7COfxVRpjHPlkEQJLgo/A/40aXaukyTKjxUc
Pdz8xyS5kOPMlJt7VvS6F39ScHQ8NXFfPbOI+54WWfO16xwczTtNfcCxw7143PTrhp3R1zjpn1O1
qV7hiCd3ZRX1W5lgzX8rPsBlIGDBPuq17AB4vvmUd+lO5llhNG5UdCZOYQvXfEbD8SCulGhY25QI
YovS17/sKquVgy7L4xQ31flaMsaPE1/H5eWrLofY8U8eQNg7aQWq65wbFLHCPGat4+XOdhoCfKCW
Zi2r6yy1v3aeqh2lj0eY9+Dqenox03YrXdOyTGI7yyZ7NnD0UhCAki8pB0kf2N307CSKciff9vov
CILikCAaaCAUkIbmm1BmisAPHn626rkIH6LKfhOyjbTwFri2hmwOJXIG/YFfXJWj8ao3CpXfQp/Q
EynMD0lXdXUFgp0C01lyWX7saRvPRPZTRi1quIcWC/NrpqvE1uHeLoEjLyQZOZB7bDMnecm6OTjZ
RdivWlBBpN4UdlF9gUJfSVpJBqQJEKJ6SZzuYhoTL/FZrV/ssQ6phcIKkUEJS/YlQtmI2HEFOyja
zezhjyXhThFP914znm/Xk48sYsp3CnqzQxRmj0ZClnvIzRmx7MR71RIrP8Yx7nTSXOS4z+hYk5lf
Rs2xch8bvTxISw6euXcsPPOkQa30Hlnq+UFalu20GGbVrK6WyZY+RRu/7QBJLk354GncW+ZH7+bI
dM9qou77At+MBfcOiLKO1b0DtXxrjnG9xvrXZLlV2AjiNModP22qFxCTCgTQMhxvugb5hhaWmFI1
MFP7KsMYxCtOw4Kv4wX+6KuO++hobf5ew/lOC+W9mCz4kaP1Ia0+m4s7w+r1tTS7LlwcU8m+XWOX
C0ZjfUZWr7/vw7m8zxVsMRH3aratHQNxjHMsBUNjRGCfg1eG3c7Cygq5tWh6tNpouugU+agfsdKB
AEBuA/AKDwGa0P9+NCVV1NXKfzXNSPsR/NtcCZbRPo8tDN3MesvWNrugp5teGt9KL25dm+dJ3Ui3
9NzGuiVA+rjvk52GaftKRn+7xi0OgFuG3nCv736LG9QGNL4y7LNQcXrWynY8Q+Gbmn2rUSQZlgT2
Nf9y6/wFfKKHdrOnwj8vD9AuZEuMbIEwOsrO8fEO2Q6WH16GOWsxqvvRyke1llalegnCGuO2RLr1
AqHL3TiONX8M+Xy2lnJrmmsvXdVEn3LXG7ZurcXnQsmmTeOa3/vFes3VzWGLvTkco6UpxkZxXD83
uWOdpcuA6nYJQuNexjw3xA5I3HaaovvUKGBdO3zQZsdT3wuo/BcKzumq0wf1vawyMmeKZq5ltGsM
a7mvwp0d1Np7pRoYmjaOcpDRMpx5C8/ufB6XS81a8hB4mfcog1ly8NLeffv5cT2sQh7pd5nrBegi
DuWn7runD8p7Ovn9Axmlr+Yi2j9bmDLGatttpKlMpgZrugTx3mrFJ6cbvjuW4hwpZyvbckztjVMM
lB5nM0cQutNslntT2a9C5G3ZdOJHiLMi2dggsDd6dzTI6/0/ys5rN3IjWtdPRIA53HZSB7WyNeO5
IcYemzlnPv35uChPywMf7L1hgGBVrSpJnm6yaq0/APXPIBINmGBcrKiDLhTEI2eT5dbxWkxXWjJp
nqdRICv1L2LOupq3gmmt97DdbZIYy8+ToREpdzaISon/qr2oY3fW/Z3kFtwJt0e7SIPtp+yB3Mpl
IntwYee9kZahondxJ7eJUv0xgS5cV5GuT9kJilvAeFbdYpuHz67FQ/dZHV3zucswQ850VT+UaQNu
3G5y8vxe4pzWduak566dtatE913ZwCjYBjUo561TToiZFc51Dc1b4DBlSx1ZYuWC5FVx8Ky8wJST
n2Zn7h+ol3wfvZZETYgvOso919hLO7Z/Ia9FNcj0o9Yl7pOEBK4R7CN+Rbx8LecpWC4LoeU41Ca+
qMsqMtC5s79YUO5vXdKvhWxM9z6VqS/tFFcHOAMhf041P+PQOWy0AD+gME/PEpHFVXXg+xicATjM
z4mKgQu59fz/EhFmsBOijAO35Wp8dlVnlzoawJb1OplRdLIU7fUT2mW95ZtwV+RGcFnRLgJjSe0e
CSkTPplSHHjsp2+2ARrNQvrprzYixV34f7WFhUJ6k3e/sTcF3uOTu0esTLvUtVUcgiLO3nhmf0yy
EYdtTf8vr4a9VmYqpuOcrvZBZc73Q6l9TNIVK7tYMElWpj5yWuUhI0F94+j/yuPXFvq/8P3x18zq
TYI8P99A5Z6nWr3zw9J673oo0aahBH/pSCXzP5k8OQCK+6qs3W+upyibyQvK17znbQEIB3W61Edi
3x2CIzaozqOsBB8I75GgVc8xAOVzGWrfy2Gqn4XdnC5dCKqsXWLlLVFLl7QkVLr0Dmuqho+ydE1Z
/kc+4j4JQ+Qgiapckl29pej7nM83dSc2cGvnnETf4rR1Trfc11Dyl7Z5egi8+lzYvj4AALQjIJ+r
NgfeaskRM+M7Le3n77x3I5zX+/k+ykz9yRmgucpAlEQhRH8/eXGbiNxSrRpIXzAj9XE6h1j6NRtQ
N8shMh/ryY6+tJwUNDSoNm1TxJifG/1TPfcnYZ32C/W0wJmHNPar9NhV9ZpSynsQHuqUoBMCnbo+
y2A1IARQZaZzkIlR50RH/NYBiy6EWJ6+7sXMUFyTuchx5HvHi7FVi90/m0iJTmva+iflP22tT/3r
e7Ax9LVvxdMJzJInxp/tNL/lCkQmpw3Dq1yiSPlaVYV1d+tiGxVep0RD8CQvQM6gBwCmQi08dMpv
dnGFoRysrs3OyWIoJ/29U/xl+zzOhtlV93OheTsUVuIXuWQtD7skieOzs2R3pC81jlYTtM/SmAIt
vYSD9edtzmQOvznQO8K/E1QSNoOYdCml9kWDaPga6SkVAug1CKItJl2mVQJ47HhMLa5c8FANzGyT
jszfMppOFWQSw0ZNgrJnK3a37OUyIJeFi8rKiDqt01s/UuO+WgyBxqoPNq3Vmb+pTjTsQQk496oL
l0cvgu6QhS1gy8h/QDNO36VxPR30sYN/1NXJoz0DJVtacinSxNh0HRUOaTpG7J1hOJYbacoszdaf
lCZxrtLVW2F351YuePtlEaWNamzXTpPfzS+zZtevrlqRvin1fRfo0524Tuau9eRnyvCczklFpXE+
iuuk3ybjWWspWEmzSuHq1Yt07f84yU3h6k1Lmeg2KafqzKtK17YVOvu45IJ/EPdpFNCi06CnOSD4
Gm9qr2leIW3bM0o4v8YOTR+dZlQStwFOCa9daElsHJukgTybJyHircpOBbVX5U9AFN19jP7iATZF
z8MXr5TExTDkTlhHqYGXeFrbJxmww5Z64o1/RP0xOyjQPDefRj7d8lufi4Z8qJ9Z/yx7+1lqjVmn
4Y6qku1rBZiAwzn9uOLdjey3fg7tp3JAntQ3koN0W24RXzI/HLcCg0+n2N/ZDWSHn5PUWsdMNMeg
TpvjXydJlJuimiWTIrPStqnaj5fQAUCvjQi+YntCKr9MXuuFn5flmXE0KLU+9zCO2VMRguzCRqOw
+YenDsa2wUz4sdAjnt96kR8MGFbvfe/9NihB84N3M7m7bvrijRj8JnWjX8rIwKQW/NMuxq/o+/KD
qcp1R6fkhe5kCRwmr8z2lqaO71OfYDxQAdTWxxyJPBuLl6xR+7OMzj0KQGYU+FcZrdTg3Hi6+yyD
9l05jS0y33Xywl78JCFm1SQPYYzWlrMsP2eNds59jmwyRX542Kn6tjLzo+mmxrfSR059MaV0re6v
hMLyb4Wbo+LiO8a5U/CfiiHc7n6GDlPr/PAJdcia/Geok6ufVv0ZGg/dx6pKPyw6efanVXO0f3U9
KV8wsigOepsrd2Ql8bAGtaqHUfkOlsq4YKtuYDQ4VL9nSUdWNwzTBzRxslcMgB4l/jY9HAhDjf4/
p9f2+DHdMK1UpsuyvufAtUqghDfFLm/HD40REQ7xjM7FyDN9lVaj+6YBkoWQqDJgbXTDRQZae4ak
NBYtHtQT38Be2h+BOPKhmvD6abLM+bnCLz9Sx5V0F4CGW38XM4P6N1Px38TjTDU9MlvU9X69TcZi
2GBFa+5kPNOU4CJ3s65/3N36Ps2WYc9FU+DjfQVudle5+fSQ+IGHDbO2l9btYgGRf4CNW+5T25h4
QhELVpjvkNw6FexJawpPfJ6mh0/TYh9hD3cg0zxgCre8gv0RjRoPpYmDNGVAUOsY0n8eWN/LecPZ
xEthGH06r0qnG5n+4basLOEua/8vBiQ44ik3eplyyXS/uiopO6Qy1M/SkkuuFpRXl0G5NFPQY5Om
mrtfBnJTra7Sl7DwEUnlV2SiqMe2BUybjUzuC6xWJjdGbXGpet0ut/rXYBeUuW7tWwzMU6Slw7he
Jyt11RxgaiMds1jRym4C+aTFxGfZWGQ5/0q1EZLwkA2IdOaKk8HXqRtsr7XUX2f2fpGczaE/QLZt
KNPhCyPmMKsFjA81K1Sz8OxUfabfy/BqJrOO12X00EGxxj0s1UOg/nnMwTPCNMMgs3kBqOXZW7+j
V4YqJErKGLeHrqt84CBLuATq5CpPxVhvrHFo7YNk102lQe0TqYODZNxBR0/dxmkiFdjzkni/BaW9
TVCYOwWOvfX3tFISZGoMzMpij9Pw3Oq/3ZoibS3NzIPEqC+cltuoSFvfmqu/axSCWs/JoyCpWeTu
C9TW9N19se2hedcyp3uJ2+quNOPmnTx8jHW293UdU+3lFzFV/gwGZ/QTTik1ERJXzGwCA3TCOLJL
WkbLkYyLog/9nYyWicuzz5nYOiyjuYEJUBj63b2MwiZ5Rz6xR2CMwUWCXn6x2Ci801wrw4col9Rg
o65BbjPyk/3aXIS5PjS6lhGnND9GykgDBcpf+tH5q5DXbUQKv7Lafy4kIzNZzu3qmaXEMO9xtTb1
757qPk+2bTxVtVvujAldSWnCSTKfssZyjzFKNBtjacqAmqod3P4/pXELxQr1Hfiqc5aucbYwT7Tx
mLHI8B2B9voXe3D9i26VCCga8QA8giQYxPQRI+SlD9XPk2qVP1B/2QqQR1Vy5cLhDvGXBcCTzoh3
Oj2HOyR6jC+5Pf5RWprx2Kpt+dsyaajaZmuPbflqlerOd8fiewVWeash7LZsHoDlUSE+6JxJ39TY
DTfY9riLAgchk92RM8XNBf/f5gWmDqdKRCkjmOX7ohr6Yz9hON8gkNSFZfql7pX4Esd2uJN+mZ7A
oMmdWEe8uVkUl8MxQIbaQm4N21vEzJx0fvc9237oK/0cq4XGDWA/f9CSoxYl0Nslfftz1AdV9opW
b3Kcl1EJDqyxYesx0uKFHMYxFKd3pR7g/3Oz9jAUNkvP55gBoPS+TxWcSDJlfCJZk1IC8TXg0ZBH
ONfD+krm+GsXquOTW/mZv6lBp8eGHl+lz6ooXQB/ufTk5faOb6hsYP6pMq7FMhOVTza3p1t/zBPj
ClESI2DKkLd+x+92E1iiGUv2oEOuK0vM5NAGnN7TfKxQf1HnTbNAWv4jYrFRfPbxsbhFaCZK4Hoa
agj7ZtW1r9E++EkMFcJn4hf+Hm0jfWWX3tihVhz8qUbtdBISqfRTuZ+AxeThQ2wWP6Jen79zcIVA
VVbFkxH0yn0QK86WOtb83R+G05iUI/rLGLwYRuodasupf3f1cSMBSoiddRnV4YVUi/qiBfFjJ2c2
kDYgtKuqe9X86rtIFUBmb9jiK9lzGVMG80206NpFw2BQXhIn1L/pZuDty370TkiZ360+9qlB/Zyy
07BFciL9PeuA8IsyM9lCszS9v606+9pnZvO1aRGQyMjuPCOxkYBps2C56519iVXsYjrPs1eF53JM
0HgtZrQXKTm/5qNe7xQrsQ/hch41kRZ7qlRRba6uaTy0+86yjnCYu3Drjf58dZARgaII9w+6zX82
3VY/DLxmfksAiyJI7M93AGCSbzlSUgkm3KRHU7bWaH5KNx/GkLrPt1+il88oFdZXBQLqdsjqR9UK
8T8f/c4D2sFDfW2bJmcxzLD64w2AEQfFXscJ7lG6mtEKrssCmRorm0TR1Ttv0rOnYHH7BLL25nZ8
ZVOtydeuRO/7ozugEOePORVJvp0J0AlUdZYXfUwKECcaZS/N24A0IxTg0MjytMNQNuFjzOZmg20R
1GOdQoGRAWWSplvhkq0k+nSPF4XxJTN/zGQb3r1c29t2YDWIAUUacu/QJ8cpAXKCvc6dNC21/+jL
lz5/CYkada+T69sNi/NtOyg+3Cv0BdzEMl+lD1nRWmncF+mpB5cHacEp0SrCJ63vw3u4YPXZBm6G
ZEQ5fbPs+NzGQ3jXmFT53psBBQldxfcVEMN0h5BthAasrm5nI+5/D+vkKc0C8+8xjrZ66Pl/+mOH
PlcTmm+VUo5734ZpYjhmtM2bFo9Os3yIVRuXMUoTySbwjebiOWH/GrSmdRwqtdj6Jcjo7QB8dABt
/5xmdv8K9dPYeZYD4y+EjTKE6IQsS/l4iW8GHy7kjTwQ2YG7x41m2AoxQAZWpsFkO/vAGfk28Q6/
Zt64RUmd11aTQbqE+O5fPrVr1aesYCd30icXq/Twykr4gOil/+jNFo/TzirPoTV/C6xkenL6kgeu
O2iHkLTTVSLWsJoTS5zmLlazxA12pN/FpopnsR70F6dHpXr5PMrHUD6esck+JtEThwT+Px9NMGfd
JWvyR4m49buxpm5ikL3rJ1sGBtNKLpN+9CLtTF49uFb6Yj+ZLeq0Iwg8yrF6N5zI85+lTy7JMvpf
IQO1wnsQ6WwVY8r1avGwclg05KPuwelt+i78A4KOdigjvVwUcYLfkJ338DciQRsj1vzWTws7KLff
w6VFNTJ9caElyZjE6+OfJlrYr004KG/OlD7m6Po/ypDTIHWQ66gzS7hqUm+3h9wD8M9aqgaN1V5E
+WR0srPw6GZOuVNGMpEfgiLzVIcoJ+UYNih4sexitQ92FVTjK4r/xnpBMAV/O8XNHvChmE4y4Deq
cb3FuSGgWaNSz2vsbW7QFndtbl2kgKqWKmkgx+fBs1RknTG+q7MWVIbqODxyTWDXdI9Rq1/nvi82
0pzRZj5GHTYD0kxHwJrKmOeANDLtwbLB1vhVW2xkf882F3malDzgZEN8Xpu3Df6n9qfzwXoLNwjX
YN26YBmV3MvFTKOp2bhjRSGobRE8k7YMzbyRqHT2rrmvYse887QUshyufxex2wojGEugfeKNNAcH
HiCi5c6pP7vzOGPsnZgPcV4GxqbAUQWgEu8b6QxiRmpO8w9AK4rrapo9ktrhDFT6DiZuznO4SAlP
Sy1B7mKpJUh7vZXeWvSBwe2Pd8scnVLd7oOpHIchCAuedzkmn+81yiF3jl96+3Rp4sKc7vwpq04T
X+J3DOLzpU41X6XZN3jRgZZ6KV1EIbwGT9Bl0mTXFXXd8JsEQbNHC335ASGicKcCpPPBAw6E7UiV
X/UG5dht1NQWTIDuiyDrlMEqd33kd8ce1hmqL/5H8zZa1Hp3BBwabPOk4mUwebV9lI1dpN+jqaI/
rtu6YdCCLV/A+k72cB8bOac/WnXXbWRCv2wHZYCpsZUYfJ2W3R84gGBbzkkNi6wqkKlh9330SeRu
HNkxujyVHqfpkts1D7K+oRqLezlOgd3OyqbkTszMTX1wyY+ARzDEzpz6B/4LRbB31DRgah8dF/4y
BqHLj5DfIv+7hkL7tP4QoyBb7lhYmsuvKb/wbdb6i2IMysPyT76X5fp3SFTQ2xYF2NBc/3KZTmks
OnpW85ya3SmGiMQLe5HBE0U8kbzDj2GTQHm7L+DZ/6OPtwRyuFd2keIOWwMsyzFyOoNsaqkgChal
ARQ0QylPzYKLvDXlnyvvHHMdFZzkrSmjt2CbV+gX13e/dV7loNHRHHzLxF7DsJJDOcz+H+AY2c8B
I4JIDn+ots3mAWXa6KRXbnwquqF60EMXr4LY9N6C1gEqjXvdSfdTsNA2zHEzceOrQEd9W014wqXJ
VdCiMirNecFeBA6jt2ArUJ8hTmL73ViPCLbXzxwTv8mppyVTAWgjyE72UFa/D/aZOh7vNhRAh510
lXhvbgw7tk+6krp7rXP64g5+Fya4GWVvDu0Tc3y4g1ONb418sORTkA47JGvjj48BzjYuhad8/vQx
VkABcyhjmlYH+1At4J6Dvs/CnVU5yTGZwMLzGteR1WL/gnTYPPDQrHTQNKglIYjX3demfgXt0B4i
EPrraUaNUqCA5NKhmPqVf1zbcd5FD2DFSeiCslz7ZCLcpEs0fc8WAQuRspiM7svUASqVFpDq5jkL
qi/5GFeXVQ7DqUGiLU1f0dIT4nAqgB2EZgB3t+4uU0p1I4iBX8EDII/Q43E7Y967AyqkUV0d27AA
Fe7X2JJkuqLuexTsXpLGV18cCLua2+MdsrSGkieYYugo+RXARbZtWHcbntTKKaAI8hLlpvOwrJdj
Rb9zhgFHjx3eCQDcEkd94nAAZ0zr3+QCBfbQx6r3JC3HtPSNErvqWZrBpFp7s638vTTzuurOszHz
HfbC4U1vmuYQD4151jGFe2T/G2zHkEw30LAEjDN9cgGwqO+LSB22mqbFj01s47bCNnM49VH3Rfpu
wYGidA9ZzdvcsnmnD8kjsOrxvE4iP6DdJ9jeCaqoH0fzXFhKsLLGBB4kzRVk1NifR5t/N7ulWaKZ
vM0Np7xPfC2Z36lnansU7njXKz65FXR3FjUj3zmUi+bS7dItAk0JGJsDgLKedxejilpT4pdbc1Dt
q/XwqUe6ZZasqU7wdbSB4gZkZvBAWeJfo9D2rlhU6TiYVNTFZUQ6U0UhqE6QwoAUdjHKuVX5OhHe
RuGwA0KkALvpvettHRk1VbauvJHRISP201JyW/lttQkdMsTSlLlT2RxtxWjuzMmDUec0yEJSR7DN
Njs1lu3v6sVoyR/A7wwoLJx1s+XMNo3R+qxfH+Bp2235h+oe5JsvFzXxBr4W5XhY32ORF3Q8Xqne
RmH+5UNGn2OQdS1NLduCyc2P3QJSkgukSpI/83Oad+1LUjkFYvs6/OwlIKFid191vUtJdA5P1WQp
L1bbJksuKPszUPSnGXzfu1Xk8V2BcHaae+6dErXNNeYcvJ9S2wSHYdmLckr/3W668/qc1mM8kbOw
+dHgxAJ7lzXCVl186o3msUv5cg2JSu3BVrC9d1DFqpIYq2IV6+DU68CHWi4Usjp1zxkFibtu8NVn
uHgt3q1e9m0woqucoFo0LAqTvIilgwsDM/i7OrTNXkkC/jYnm66u7g3HwJzr+xl4ztzVh6nNDPbE
oMWXgsl6J00Z+KWv9G0F7Sv+gW4DlVL7/MsvK8g8isq0b8ve1h5KfqxvpsfboCyjqYN6dpq/ywBj
42xxPO4Wd+O599q7bBrQwf1Xfx+M7CclpPCzRW4we3PiILqafdqfZjLUbAkpsUifXArOg1e5S2PP
wHJw+F1an+JuIcpANTVRK7RRflnmtpYVeM7O1vuCvB0/+DbwS1ObWmPbOUq5uw2owRBtzSQzd1Ql
fJAAETrq+AiheaGjWqB75lkG5KLCUkAIX67SYS2BcscTprhUyGW7k72Fp91vLZUDdIH9OECBRUXn
ptEhd/9/oQ4ZRvbvQ/rjNu82hdR3tC1DMKl2VW7Ngs960KAZutD5ApK/z6ZzipUEzdcZql5kmflF
i/3v0pL+UFfVg46830765DJnabsFJjIBZGUd6cvgDcrSWPIFG8cFpDAdLMt3z7AI6otfUgrWZw4D
HOvMB/G58gDzYCmSDAdLRkjbR/ezrgJYvXQWdidV/GCWpABWfHGu/j2OHbvZhWWf6voAA9pvV2Sy
5jvzMdMxYZFRSrnFg+4p68x44fBH/VWLLGPXl4W7w6+rf7Btq39A7XJ4MGPzL8e18qN0mUv/OriE
peW+tLVgjbxN7NngHNWx/CoraD7/bWSST+lvZ2dzsrutoXTvWKewo1/OUNtJKREIMbAszi30QvLG
P2qTBgakUBvSr4a7NYxn2Uj2hbnlAJy8ypHB50MpLb9X3I2pBSb/i0e9rbYBmsOQXYbRW2+p46Ox
Jb3rbRPr+l71ahSNb1GUGZsLW8/paPRGsb3B0Ltc7w85tgpbIwPkcBvQc8yVwrK6tmH32mvw7aSs
OLRAXoWzqob6Kp1269cqw7tXIm3tl2KgFBJ/9ktXW48ovJZA2m6l2p59rwNVBzewzH+49U891RSg
OuP+1ichOho1gHuU32/9nkuCCOcSje/Vgo9FZ15HNi1Pfrc9fJKz2h2vpeaYF3NWjL2fjjMqpem7
SRbxxxK6gH0+hQ5+Yl2AaH6EokH2XhaGLaEByOoD34yyf8dwL6604l6wZoJIg09zNzqVff13l6mw
RRDkmfRbqrdG3bp+TryB1JYumTin2KmEdV/upxE46mZSxuo0qurDzQIFoPF4FQUx6fMSuzp11sSn
mTrxOktu5VJVUX0a/eGhXjTFbv0J9hgXeIA7pdZTdeMXffgwc+ratUbZfe50lxFXMcNj1Kc/1miE
dhYX5UWYy2/hcxPhASF6CKMUQVGZsFxaL/2qsQ0+3vpjP+sP5ZIVGLuguM5tCbpJKbZTQ3p9J31e
Ei+mn0AVto1VRagCELh2ZjUvnE0xIWqqMinQ8zS5k3G5DAFId4g36KnDy73eBj5mm5V3zAcf6k2w
TaIguZJvTq5lH45Ufn+2YxeTMQgSxab1yuQqA6MVwlCQ277LFzktGFrrxHoJmvIkb3f68i1CuuDk
p3CC1iVduVWa5e/8149F96HOivrcU4i+TOqcXbopzC7SlDvpY4uCHtR/xeCdQf7caME9s0A0GsTJ
7W0F3dVc5N3NnGKXjWD5PGgXtW+6hyKF4zhkafJHA7zUbfzoh5V7Nho+avlMnaQ5kcjN72y90N8i
J/0hEXbuX0o9S74iRY4SDXsgyXmMi14Vsjj4dHGm1v/dVJcmKIyPUc9wP4INu+5PKIXqfIcjV4/3
Gqjzs4sY1l2ZlwPwvJQqW2QE39TBuVoWKemoVbY2emN/tok24h+el28VhuX7qUu9e32qAAqs6zVG
XW57FaCqmy6nqRgNXZHalT4OVBU6DstJc1xilIr2qsu7BDY1KAHpyyVG5pA+wip9FVu1KE9uU68J
lR01SX0DIlA56MvpJ/IrzkbL3YT+4T7xI/cj0EBu9Kjq059s8j9CJE4tGv0a9RkwQKs3N9Inl5jT
atb2+UVa0axDP21Se9+20OpGMFX3XRSx3yjaE3YwmLr87JIIGcSYJKMs/pKx5zlknmXu5pE8w9bs
UP40tfG5XFg3Y9MthglgKqGOf4N+pG8jJ6ieqhYvzUFF+MDvGmxLosjZBmnk/k4KFZG9wP8LtN4u
SKb7fFZqnLohpoZFPV67vkLBUFisMVpdUZk3y5funz4JlIsy6O8y98Z4Xeeuy2QIoSwrq3PJpw12
2VZwGILYGJLqA/8pfZwYHHbv8OdAc9wgHbem3Kmfoz4hO25haN/d1pGfESULSX3Q570nRbMRPP+J
E4vNaYM/uFPDbUIS8CKt298BynY+w2n+MzLvI10v3puqj57MvPmSxW7xJSFffgoAzOxA2BZf7GZU
QOLmEKSXZmc18UbnXPIgTSe8sjmKKa85ygZNVqTwrMi6E60mbbKwjKjtF57hyqNfZn9Ldw+b8TD+
jEKW6FOUNsSfouyWLHDkedNXXoBXMMkfa3VG8LfoP61r6aN6KA0fs6LKyN4KjFl3ZhbGd61XZSiQ
+eE5ygoXQDmjfVc5zx4mjDIYLF2p2767DjmcsvqrBWZxVyT5cNfBBH9rzDnY9Ity+TSGaM7E2lfI
6uV+nqvwvtCCCMhYy/8oe5y+Q1tYQ5EKQDE0yc3nqTeBgXaNz0Zt2Yy5cZ9uqqXuBVsTMHWIeO6U
4tPq5igFF38H6CzirNo/F0kY7sfB+7ibf97dRm93SBQNzyOo9v3/Iq6YQEHwGr7zM7PUv7hjvKUq
NIFlBPutIgGxjdEz+r3XspcVJ+9Vd7Mz9n/nQ/OtVjBj00PfBVcRuE8leu/4ZkMjxRogQreQdQpF
rTZmttj0tphzbOoeGO9jZ7+uReaeE7Jldi2qoUlz33ld8xvyQgd29hh3DmZ315u1fnCBx/2+gJba
ygveIrSpr3btU+xa+tV05q0+VRVw2mI4GdimPM9Tfq8XlfVuuJF6jyL7IjBskHefiuGIrino4KWJ
zSesF6Uw7iR4qgaqtDaOLTIalONL3ofdkwya+qHjH/696QvsqtzwDVlp9d7sJ7dgJ9Cfxt7hRZR7
6r1tmHNHiRy071zXStXuCshL048gGet9oKrHos71Q2vA5ks9LLUggGmbKHGyN1uzxpcqzzYyKNI4
0GC+WwEZVunSPHCH9RxwAjeDQ1821deMo5tb99M3cLhsJXzdupAbaR6bceK45frBwYBosl8JOGNK
kplk6utNS0ToOaXVU3L/qS9CYuyQI4R4/iwYIoFWnw3bpE8N7HMskHLLReb5qc8ehsKqxSkdG9Nd
MTTWm2FrymWw0hJTCst6y+tmfkIu8CgtJaIL8+ki6uZX6VGz+E3FCRTQOEO6hliKY4fFWdbSetKR
Nb6BB2nKT2rDCLoTVnZUFOPcVvcT5eKbSVOCp2fGgQvsXJGl8wG6W30PjMpFOG1RB8I7d6kXL+Oj
W6MSvnRKUKzAkTmoS1s69S7+iFnn3CLz1CbRMyd3eOsll7TX+5aKN7dzwOcRUKB20vsyPppKTlNG
5OLllukdNVN3jirF+bDq5gscDwzG5RZKMsw+rcdHO87q06/DnyLX2yFyFF6P07RZ2/5gzBe0GiZl
K7d+hf0FJl6n3Pppe2kMeRHuirQG7NboKOotJS+qrGW4GmlKWy5rpNzWPcQ1s5njjRBtpA/NU7c5
IF3wDyEigMW9YtA6JZ6P7pR8E6TYL8IheqNOMrhiy26jPwdu8LPbYJi50zGN82+rlaQsLHGeomPq
krV8DlCzAh/Etl/t0P8kf6Yke7dJ+e403dUYNfNRbQPrEaZaTvKpfFgjdCcJDli+T9tbiKtV5uNt
KdQOtsAsdtaccaQf9ehskmPYeJPSvzmDkz7FxXySQenqxmLvenbzXMVz/+YFNjIxHsQqGZyGbNwX
6BcculEdHnod4plpL/JhXhLupdSNf2rxAPSVZMJyZ6X3wRhB+9kGY+48istK7wGLGcrJQygMfTCx
Xwm8Ep1F3dOPa4gMbLysG84fNhCTE2qnHjNjUR2LExLqRZC4W2kadjLu4iKo11G1T598e9Cei0jR
n81y4d44/+g7+yEiD4sUo9mHyBwt+s7S7Od2wogPYugA2R+dbaSgw3wvUtBr6AT9BSD+9NUNkeo0
NMsnF0nYLysuYXggTV9vwtKlhgiQEdt831BZzwalupqWYb1i65VAsqZ6JDSLvkMYE5WYdTBY2BS2
O7yXXVlfJUDiwQACoF1oGUgYmA/ePFyRZLZepUubSJx4WrhpCpYOF5wF3+3pCSqhiaYeKjr+gsSQ
i6lqzqlLor9uXXKH3tGuMTv/Ki1Zo+QnbS1nYV8sq8kA7nvOyWqUH9IlYT+nGxOJ+fUHI4pcaGW9
wpgRfrLRL4QTKoDkFYd8QzOrZVLdT/qXT8jkG8A5WaDOCNqgoO/X2d0694Z1TjIKsCUfDCBSZH2T
/D7SZu1SlB6KJOmSFta8S7J0ybh4gXrFDA5e2gyqbnWw6j94ZWiXtVjmu/XbL83OgES6jlZD/tYZ
TnJKR0N/bjpYOOUChpfaYlnx6Wqc6F/NGt6OlBolWEal1FgvwTIXNUL/RdWwQAbcBsCCghqqDVH0
bUmhwLyIzavajNq0m+w2Z3ccVJzgGVEQu58265ys8beo4GqSdlnnZOystmFWIwJ8KqPiVTJISd9B
0EmT+LDyqm9tyUVJjNzl9lRvOXVFH4HSlokyfMtcQaMG8CapIzslO1u6FINW+SGRI/JVy733NTc/
IxZ1SESwaPDUl4XSezRElsi0cFdb56HFdgK4d5bUjiRz0qY14EeW3fGW7qni8aMvtGKOnZq9fLq6
sDsq5tJufo53mk37tsav7ZXnmCEiZoeecSgtNkhl6777HT6zcgnJhj8oius8THr42JhafcaaDh3U
DPjbw4TRyt7VyE9LsPTJXVOQXI3Gu9t0uVvXbRBv4ahYH5KKpCKIFX6Y/GjUyd57r3vMBtXEY7Ip
SwOjOisoSfilxYV/reIid7dL5Xvhx/AvMbVdMxL0WnLuF5HFZYVbiBFhkqY36b28m24vqK51XlU1
KE6fnJFldBkwSOKcPkDWC3D75wDOcP/MuC2lAIqQGfJeRHegONY6wMGh0HxcyZMI3+Uu/W2u0Igi
j/bgdGjxz6mqv2BFt9X6UMMYLj8tGdo3iawa8oPJnD1LCyTOl2ws63UehiLohCMjc5FBDKAGlHXQ
bJRVOyt0dm6PqICMKhUC9t6Ci5KmbqIOnZgo7hbyC0UVgld6zelwacqvW8+oLofujOZTlN/DdwJp
hBxbfOl8A6pB5s//dLjN+IcPrfDwKUjz1fiyttdIz+eNu8UKLSbHpVZbR8/N+6odzXszxZgvoohT
LK3/R9p5LcmJbG37iojAm9PyVV2uvVonRMvhvefqv4cszaDpLe2Y/98nBJm5SMoCudZrFEnhbYGf
/mtXxKjg79GNroO1aM4HD1UetIu50wmLJWAD70503UbnaEkG6ic5Cj//rTWQpHSwXzv6ltwiHue2
t725T69K+ExWjFF0mOL19sdAcbDe3lHgw8FomqlDaGQ/SNWAWn+DsJRh7H2S/AOyEBG+DIbZ3TZ/
j7oKtzFqVAyEIhAk6B2M9CMXCK3aIBZawWrJ/Efb/KJmoXIv4Lm50qQbGebmSoyJjZN/lacA0UAb
9meAiPeU9tn0yfbWq4kjvpjfdY0Xy0pvEnzhpo8DlC2ix/NHIQLt6Z2JvVG1Fyr6Boe5/3bE3FY6
b1V6SfTQmbYy7JyhLfZ1Ot630sR906pzPJTJpzjBGTBQPOdoWV59tOusXGcjXpY5QmQt2jhLDd/x
U24bxkM7mI8IOFtvlFo9MDGjve/g+79iULWoxtF6S7Km3yZUSsAdEGaCq3NSzG6aRFEOcKQxqZ/C
gkz5nBmoT6J3SyJTRelIxEPlDFFajLoT9jmrwQAD3rrB3Y1a88tu0zv+MpcQyxGdN2gd+Obw19Bb
Lw9A/TrqZGmn6RgJdvAQNtpUNJfk+octq+5F8UvrgRzRyXaa8r6yUDs9eXbgwqRJzOOYgG4A7gVD
fujDxypI7YXmyNkaY8QxPch4C29u6ITWHah+9dqrrC4GiJWvoRWFKBXhZkvCVXvV6sLeNCBVSV3T
9DqtW5gK7kBdaFBS4+a+HkJt4t2T0vUbG+upECEw7OVsjNy9RZTzeQ0O6QUEvRZVUZacTvfWbaOF
F8eKvV1I6eag+LZxB34v2rpgxSeWSblCfNN6RqCjRnHZlOCGpcYKYrTBs0hL9rRQyH4h4YIjmNgV
m7BSC9ZIbrCa+8QxgeVoi6Kwm6WLUfS1ixT13HIlmtGyYq+TXX/V4SHJ2v4vGG2rFOq5Q6RadM2Q
WWkIg19i0QbW9wX4g53Qn/MyHJMdfzjOgnVDMCnb6Q0uOwNS87jWt6a8EuNB4QKJ9K0fHzTuRDMe
w2SdDCUOrDMcRIA/HBT1lmC8m7Vois0tZmj8bIIGvtdmpbckcgCT+Ka6dCf4RlwAlg5ZQwuBUrFJ
X+PUla9zhwF0ZShaiYwGcqhC8RSBh3Hpu/JwO06fNFEBOpob1W8bODU0RV+ix8VdZEmPokscCt/w
c6KHyBIlHqhx35ZeOmToN+PQVBvRbFRw1kWLAoNo2pXyrCVucBUt5wHBZf0lcovmmijNY2k00ktY
9c5BzIdYCmplPqL6UXc/Vq38ddrJMu+20/9Hz3+J8bqq/hSQQxttDw3+sHgxAQCuNejyx9jo0qMd
BeDDAGM9V7b/tXOQ8dfgLqMEXnxpUsrio+Z62Bq10Am9Ud25VYMCcCZVSx1t5vecX7ZfRM33oHQ/
l3banLUG1PVgswgPbTV5d2F8Y+6kGRfJZBUlBxagEYwA32XPfHbBz6Nw1aJHYU/mO2Wcvg+BvuqB
kr2aVBd3BhjZbYHaw5tuXMWEpSRba31Muz1q3f1z6ENum06Uy5qH+knZ4IFY9PemAyTbQSLqKfL6
fW1q5s73zWoxxD1L2aoB7dNI+lp8neI3Ib5dFt2bNGz00+27nn4rRtA1COX16m7uK/3IW+sDVXhZ
TFf+Pb0xjhR63GB/8x+aa41hB8vLHpWtqBzO/bcy4zTaDSRaxajX6BdgV9mq8uT8NMR+vw7jTH+y
Muz8ZDX0viVkGLkg6T/GKr56udO8aaouL1Menu6pVYB85i9yaEw9Wkaaol50w00WfqvbTx7onnXo
jMkxKZLgiNiNtLZlS33K7IIqcFFY370VMkbJM2onZ2dKGrpTNnGs0a0KSC6u7Tomh+jaiXIbQVGd
tiUim0kMZQqaDyRP1MKlLPTtJOszl+YGx4z2dS/DWqLsNtfa8jGnlDXHiZE5RjQxgP2rmDdX+MRI
SkFuAeDhretrbynAFwKGkfAXWg126vMfNWDXpVmOXzjKcwcRI9AcRSSD0TSjq+jqg6o6DSTlcMyz
MFPhfrPj9uPhB5FHW0lXinOayWn7TQol9bOWqO0aS0UfNtagXcUmh7d5UpN0WyIhd+sS/bE1HAqe
8I7BpKYtukwdI2W8J5Aumw4XA4UT1VsxJZcyzEPgoXm9a9mL3O7WZMTrEwJXyXWYdP27wa02LbnW
ZRP0yXUe+GesGJQ1wIEu5ixLEaa0KXRFKRqPiCxOnBHzWzap53SSniMqJ7Xb1G/bvVb1xTWySbrH
KA8+yJby2HalcyidSk0XVuFAaqh6y13LtfzXrgi49YqAW2xNMpQCadiuRKcIKly3NJZYgWf7GNmX
2o+A7ymF4R5z+xFelXPCHc059R5euSttElcdFG76qZXjFlH2RbcbteKTCHQoTgPBmCboS/vOK+sA
470pLh66YG1ofEgiZoRIyf0r7Q+SkcqbEkrr9JDSvaVtgDZomHztkcNCEzxNrhZ6EPiReuIx5hYh
wHOmpfwakYMJXmjA4H2rDT4Flt5MitrOCeve7sV20GSgmxs92uEK+nZ27QSf3NYYVoXTN3sxaqja
nt9W8djEjXxt9PBTlgXBJ1y6lG1u2VC3DYwYfwoyKsFdZ1XepSzU6GiXvb3SWQm/t2DthCCTBNWN
VbEPz5Prx1p445VNAFw3tM68aXyVQu+16cDCKhMDWTaiD2O1VFvn/3Yc3hzdRuFZHAdAKzv7unep
vcAmf9dnZ1NNsrPoF3v/HPQSxwcWNIVMA8jm2Pt6Omo+tKsSZdf38ZuVokTTKTly7qAjnAkT4Wsh
tlbTHqKpMPMq31l9GBDBQZc1W6yQosV8xDzL9P6OUfJ97uEH0SokmeOHsazzPQpq2Sov3WyPcyMi
mVE0XvwqVbdjlYd3+dDWd5GcN9seX3A0DxHBlXknz3KIxbY9tN17HqYnbEgmOdmXAnMNb1Ea0SVP
Ze8dYzp1YYKAf2p1+C1gk1kTl4tWdZXLbVPJ6gVfuWElqY2++jAQgQCHUkE+JZAczYRcNkXb4Vrr
wO/d+rzW1Y42KqwonKoXSx6xKYikMtiJM4nOQUu+gsfJl4CngaBJQdScXV5XnernW1fs2ghyVHG+
CgNvxI6FJoLwA2LR6MDxeBwPwMMmMI2iul+Bgqtc66dWl7Gam294WEl81SKwTKJLHDDfCEM9frW9
qNiKtL2vqT8CBbNh0SIByHOx2J03H8W1wrT6Wbmz6odykgEysJ7M4sB8T0yZrIdkdPe6bRvbAXXV
vTk21hkAbMUa0C4/dbV0jzuUi1W2q+89wFBp1bVfJbSzpwVQ8aQ6GCC2mFAdZadVD9hLwTCJ3fqe
JDtqDIgmvnlJiiygrv0IcQFAfPshLnv11An7iTZQFh+aVeGnW0dWEzIKCKqHpOd39XRJF9flcDKl
rBT9WVzg58v6HCsG5ljUnp5Fa+4XsVGAj6Qd4L10Ulzkk1AHwJcm8celVUCjEk1LGYNjZXnfRWuA
BfYIe/2hDuXh1Lpp+6gZSbi1oIejLM9ga6b9Q+jdxmy4UMsRyOdWijXzgjHYatbHdSsDxuRgOktq
/HIML2Ry9Csj+VD0Zf0wti+D4dfnaPQQG9bdYEfaFp9iXwU0N/XNAyYPPIuyKH/21dNekWrBzsfx
ezEHc7Ow3ag/CuhSkxkmLj7e5xvi6QOcSQCbqtHjm/PdG/5pEPgpEhBrnifThai6S2YkwcYco8WQ
pRZKvE85wIRHg7rek9dhY+qMoXwnQns9ciArSMpE91HXWMUaa/GlmHL7YpljexAtsQEAo+xck3c1
f8WDtHGqwUNBwODusf8FkAgOFRatApjrhlr0I5SzFtoEUxRYRsXqrXBPhtLCiKMbD4WeyEsbMcgt
uhB4B1koCidK2V9hdNcPcq4Hh9ry+FdFMk1n0C+5ixpGUAO4moFx4p86iv+xUVfFhupGh33J3//r
2+OrGBJHGgqS1ZEBVXAqGstj86M36u4oKsTI1pbr0NazW4G5jLLoDnotpKyp3lxmiF8p7l0Wm9E9
JaBVgxsaqCArdldJ6gNZ+hsbO6Nk4+Ghz1TjJCCzJJb8bSt0xniU1RTIXPFkSSLIvslRdevxUXRI
sRwtG7tC5nYad4OA55spXEXdCcr7VIiebkvWtClqO0Xjch1HvXHSh4x7lugSmxgP56lfNDx8nG/Q
gdLh35R7w928Gdsc4lio9XdZ2WQF1EHaZlci2p1nBxEnuuYjxJ7Ty1SS8nNXacFdY/kFOFDExxsQ
U1jCpP4nP00+Aw7r+Jx/0qd0q3zo9aR78+2Jged60UNfDsOmVXzE5esmuKuddlcXur7A5ByxoWkT
Q5o5S63lbsogV24Dok+MZoY9nBuchwI8mVeiq3YMMmNU4reZ7qQ7qEFYbBlVeZ+5Ok7HHXXrW+lE
tKMy/6sdll16EG2rAEG1TKZ40a4mllKhtziNVF6xGWRKKLrRum+VnSPmiR5jGLcHhwrC576adEmQ
y7722ajgY4ehsqSPwfWfB/WT8uN0UEJO7/M4HeT85qAedW6sEsIaZVIy4KUqqWcydcsix/9EVlPS
9iGLSEQYvBPEJdaE06ZxYgDbphft5j4PeCKCRWW3En1iAgOK1r41YHUX03pS9CnpZDFqUUSosFCA
SMtG7ImNl2hYNpoFdwxF/jmg9J4MnOGvJjnFSXm4m5xeOFYMiJB5ltxI4kWtA+yc+z7MklcdwiJ5
Dc//r4nnSSyvs6HRHuceMc/8WotSivaBNl4/9Ecdi/8xD8N9MX2jujmBUuC63L5v2+1/bWosZrqu
bM4itlG/D1oX3wNKbA85BNjFzS/TNdGsC/TWgjuJ36ap9uVVk/rlzf+yg1O46fTKWs0GmlC5Dggl
5mcW0/IDa5m9lsXG/gaREOCJGwKjWGVIEd2QFWVXkipwlN2oBGhMJY6yCJVaxUq2Hs7zZuy04ZxZ
68LJgrMIFWOiewQrtA0LyCJzfID1oQrgnOkCJwEfMx0/D4sZen8jppu7xV6mlL9O9+Fk85Sg8q/8
J8LDrbIU2o61lwLt4UN1StSiAIM+xCJgqm7N5akm0qW15zvJci5nzaO3atXcFqWxYIrWGldaixOJ
UatcIvrtXiXT/WLGnXK41dom+VFK4F9Flyjpic3UVVcYMN0qdAho3JozoBvasGQp18RLvcsoWf6z
3rE6pdJv3QVKFjxHJcbOGgyZvRi1wrFYe2Gpb0QTZ3ZqP71irESwMlLIlqwyW4rRDgIZECx+rt40
VVt2ErgLg3IyrcKPlcfc+CyGbpPhqOKM3HNEq9CrB/GqYgU0OwnK155fFySewv+ma50MWmNq4mEb
HG+72DOxi3LhUeyhRRkcEQOpyWMDmMyML4qvmQfoxD832tQ0xqZIAeDSKTuSidSrnf9sd6VX/ueu
CL0dJSb4bXs+k4hRgKYskX1uSUL89RIscWLRtqxBxgqyXNSS6x2jipq1o/f+cW4GU18+DhFkQLW/
tkpnbz+EUHSMq8UtRkwhjrF6LcSNBWuQaWpxiBj8MLXomwdEHJmiL5Fma5u5PydZW91eZZ6048ZW
EjREQdIcQowQD2Lvd83/pe/DzP99Kv9PLyOufDdazC/wv08TJR33k9/F/PHVOGoO63QYruKo2+lu
00AD+Mepfx373XQfX+qv8b+MiUNvZ/ilV5z9dkZcxGD2io7/eE3//ry/nl1MIw6togY/g3nueWTu
+/iqfp3pfzh/EgN6+PgF/dL+5bS/7IqX9ft2qY5cryy3YEkapId82oi9zjCSj83fhYi4CU92EHt/
PHYOmeM+nO2PU/2LYz9MNb/S+Wx/nP7Dsf/ibP/vU/3xc2kk6R6BbkTPp4/+j692HvifX62Em0oE
U+Ef3/S/eNN//Exx9yMD9m8/k3ma+TP53bH/n5/HH6f649l++3nMr3L+5P849R9D5oEPH/c8lYkm
WRB5iLo02N7Zi4EHiPPA6nlpdBXeo+DKFWCHdPoTOqZtoNtHWeKsRaDom0e7NoTrMI3OA7cZQLIy
ohkgbqdpEGv+OaFoeij1LJHaw01izHGsqMpVofXySfLS/hhlnoT8hDW82RS46zRQnx0MhoHPydql
nTZOYNrHMLZQvqclNgE0dhb9ybBNvXBSVaok83aENwBmi/RGuUWLQHEIOQiqkll+mCcwpc67IOX8
YV5HG1FQi/EBdXvHe6kqxVyk3djcFZ3mv1ACLqgnp+Yx7Av/xbSHr6g14yk0tdIQMQdohxfRAgeP
ciCEItHKtZEMFJpBYlYvfpQ7J1hk6BNs8rKYjKYQwzr8squ7Xqkue+BDP3vbeVfEkv6oEJMLEYwJ
wBUCDjfQaUZlYmWbrrR1P3l2o70kmDlTF8ofWznyXvvatg++H+IDX2oIGbksr7U+qTditMr7dhlE
knIQo2ofPPcU1K6ma4K/oKipTOXQDInXRQK6/R1i21fEl5QHXw5RUfeDyQsh7d6ttF9Smgi2SYkH
lqv13cVCwfaCCcMhaFP9zpFzNVhrEtICSM2c54gcYZhzpbyLHpMAEznn1rmrawxRp3nydtIRJtW9
w9LDOZGYfHGBQeAqJXdPLsJAUhY8WWQeMLk7kmywNjqm5xfT0cHu1ejojSRkLD8znzE6UxFr7BIM
AmmaJuloZKIAFU3NwrfdLbBzdYW0vPFsGthkYtDi/hxFV3I7elEKKYhgrUdHNwGFuxbB6QBXBgkl
4+foMBabsO2DjQhOR+gDCgotGxGs67q2RsVAvY0CQ23WitN6SMLKzCwr8TpGAmQrgrOscFb6ICtb
8RY0klr4KUneTswcq061Ytlc7cSxugY2O2sNbWdKuHYZhU/Gn5eLb1ObHnPyCa+OiWuLzTJzTCPp
0ZEMLBKnbl/PT6HeU7Mdx/BV66pgZ0RFvBajvozVvIT6/F6MIqH3DbaNe9azvDs5tXuW2z5cWbbi
YgAulU8NZM2drXUI70zNTKuVc5rYV6kfyietKaundkiWXphFD2EpvehAze6gqY1bPYuyZVvrPU50
HbbkbdodIsdMsRxLvqIFGD3UwMS3yQSej9Uc1l4wdOEGjD86K46hvLYR2kijmpRH0Ww0HdsGbon6
5KHjDtlTBpc0twB455WUPRlyhGIoIgiHOIKZxf/F3RRZbwL9085DXOpoEan6vQbGd9+aiCuJPh+K
8b0le+2m8NDoFn1ikyXoUdWRQ0JoOlbEqQVZeYrjMUK2TCUG1NK5VG0rHwMn9CeHs4dR65C2UGBd
RNZBbQJ+zq7Zk1x2MrYWav93YiOGAv66t2YtJ+9DhS2ZDzApGDFPNMLCfwSizerPqpqXuM8ofWB6
+TlrsjdklhDqGQwceKqsXteePmyoLBSwZg7zRo2qCv/qqbN2q58jLnnqRdSgH9drWXn22m+N30Yn
XN3f+tJJtmaJctoYuDoIUHXlI8Oj2OoRw8fxGhr9KmjMeBcPVbm1stq7Z+lvLFUp169ZLJ9TeKcr
H1z2to3NQ6lX0GzBSSy1qBp3jZ0dYr227s3SsO6lCDizOpL3FX1KpiOFySVnUflDeK8o1jZEZ/CU
8AH3Xezu0ZCUkMNjU+pesZUsL1mgoiCdLMNsN33YVAtQV3WN3jYcldtullFlzts2Wtcogxybie0i
9kSMTY54XctptGx98kkKoIe00y9JGshX0UOKYTI08S3QcASIgdKRe0QIUZcWfbqlRJTnUswrpop4
r39NsYU8z7b3Zo2vWADmZSX6xCZNnfSqWc/4qkcXmzLWNdWWKSbhT3akP4XIIZyLuC6fuwkGakBI
O0mVVz6jpQfTGw4QkkEszt3My+4dpczuWXZsh1AyTzaSBmABkFPkT/cwCUA+5Naorqxcllb+VA0c
8z7dRx4YDN0PmknudwGUsFy7pW0ubc/r7uw6PMRFb983ttPDlvDVtVsF8VsrRZ/qQuru/aHko0S4
lCpomSwUSaJilGoDipTDu965zdYALPNADdjX5VXrjeZ3WzKv2Pcgv5FMFcNSQ8Ze1ft9bJOC0Osw
fRR9YLtOrVqghphzD4yjLN1pQTEe5UHSt5RFQscHy5EY2rUps2yFNmLwYlVdtcCprgK5U51aq9MW
pa12FEIG6yg2coVH4NwUe3pmJTuy0o9p0SCDLvpaYyr8mVq/ijXD2gy4ki0hVA/Hwcbr23NUHCEt
Jf6EJ9PSiaR0iaCttYsKU3nGeyxcdRqCGp4uGfduLC0xiRoPrTl9QiVucOtCipOF1ITPgz9lqSnv
qmXf/zCG+l0zG/U18xzwdnUc7JBtSTcmgGGzv2CF2l98nr/2el33GKr7yirLI21pol5/0pLSPQwV
gvWjekTIFzEUO38MZH3dShW4hcH8rLdafDRGMpWuh+2QleXpqYekuO7abnyVauwclC13ElVapKnm
XK1VZPTmVezDinWuhaFcM6k3wdHS8tySmFB3FiCK9e3cN5RWvvaUSlmJo8SAEo7yrldQt5z7UMjL
V9Ae33KZlXIOMOvZjePvcdAo3w2nXIxZU1H+7JwFVJT0oQkQOe0dGa93lUxc1kpQ+CIHJ9U0fUsx
78ydUL+2VEOudmx9H2wlfasbxVuretvt9bKlepDXXM7cDEJvmz7UlqE/lY0Ntgr0m9Xa9bnmsQLR
bdB0RhfAN4/qbCVGUxc3c38s1K3U1fFJLXpj0QLdrHQkNs32oCh1dY0REHoaM1ibZmD0YJMse+d3
hbe2QYSserk2Lz06klt5DDNcih0TlzZIRnVf7ZSuyrZWkSX3PtRCxNxS72vimYcibZvXKC7J5SV6
t5fTZHiwOy6PIkIOhnvD65xn2a8xfYFUtAuU3HtCGvhL7CCrZyXtcMZyPlzHVRPeKUZl3te2xdMm
InZfkqr77uid9dDiCcPTJCLkpWwW72m+sXBIWyg4GT5p3XDynE75pBipshpGzTjxq8/ukE5KN3Ya
AJz3kczzMqyu8qxfJpUVfUmh9EzKCtXVDlHjsPryLo/rjGR+2GzyVqkeTF/LEZuqrbfBN69j5UMU
SMyTYibhj9GovsD8Ul9Hy/ZWHaWfa6jiP29VkrxFsQ0BjQCdRp/ii9REkNk1BfiZVp5RLc9/tNok
Ty8joTYYqFTlyaMil+Z3IzLWlqUp75nTFUsco5J72QzDnWxYxT7P1Hjd5E20rF1+qGpj6LuJgXQN
ykZb1kpaYSXVA44AnMYjHwq1cfnGdxmsAs+p8cAuy33TMhtYQ0gCpVHwp7+PkBh7gv1oIX8QIAhX
1NlaQQviomaDi5p/Zh+9FJ5jwjd3SCHGc8EtQJl23hXtauDqCqulEHfrSxEZw8YJkI/3XLPcFm7p
nSw1T3YYvDt3ThaFe9P37UORBz9ME9kYuZeOE9YVNQUV4fe82IuW6BebboqYwxrffI8ird3OXXOY
77XN2ol6brKVZTwlarosxqR7SKcW3pPvmq8Op85oMLLy1XKpAQPbi6Y9yHeU876Mqp6c8XbLr3ig
eMsmq5KtaMZSk19jFXyrqZNinyJElxikog9mUGpcQAlxAcYYQaI08NpVMXT1Iqo0+9gFbffc6o99
E1Y/IOAtuSEBJgnelMwWKlzIR1DBu45h/SXtFLBRjvatQT3bSmq0rkPjklTDNet85+B1ZwNi/lIO
zYfM9jAXpC5oL1vM5SfYG3jlZOq97XKrGJaJN+YbvE6bvaEBL8h6u3hRLQfdCw1krmg6fdqu+4o1
s69a/cLiqeJehWRxb0OsW7SKMeznvmyMvjS9ZR3Gwe3uRX+k+/eGWWawM7hJL7ve2sUoDJ7EIN67
35DrTYDWpgjPd1X7EiMMcuhROlzicFyxgg+fuzbGpd0dnl0rS1e2X30W0EgUzhTEmiRsJERbbACo
0Zn73jb3NUzpCRH9AmuJbaO9V5zmVMiNf6dJoLUll2svTzX9wlDb7mzlqfTgDuaF/3TyljUo/2J3
A9xlajqNs3Z5Ks30o2QmAU9TYT/sx8B7wMoiPfrO9ywJw7s21NNjb5RXJcyrU+opFh6nClx1RX6W
Sye+NFn5lJtIhnR2fh27/FNrDcopMzLlBPnVWIeSVC4bzw/v3Uh7yAtZueumltiEQ8z7s9uDgFvZ
2JlhxT3huPK4ORiKiiGtkcFbiC2+TyyJLYN/fB111xLb+i9KbgcLD+OPS+o2n5pAMzdD2vT8BmL9
dYgr/BQH5841gnRdFO5B16N+F7FyuMsMw9pWNQZyfUQuwKJ+lCe2tfLaZOfUzn2YZc4PID6tbEA5
9Do4F5Arv/a2xsoaGNCrCRNw2VJj2pqcB2QImriKqzdf9NR8lUokupDaX6R5hlSuh1+IqjTju+XK
l4oL5IPtuEhLGdxhF6j7AvEcCm/ZZiPc3Yyk4qQ0sZZsswKiMeBEp8nlnZe5lEWDwvk0ajjiqps0
C9ofUtutU9af3kLK3vX4Ak/buBObrg/MO3yquRCFxX3fIWE+1p2/VGGXfI0SbRW5g/rmmfnJRGee
tRdC93D+3e0Y2+YrMBgI2G35buYWK3UFy9yiGbSHoSi/QBx1dzzLKTs/qxax2wbfcLjoFm2Qe5tA
Dfg8m6J97PvycxyUgEhBWj66oyqhP4X1L9eaPZwYd4fXVHbGiDVfg4tBQqwKr5pcoA+g+sOrlgBR
dLTKeWuK8lsN7udLErb3wWjBYyoS9SwH2Nc4RSCdW7NOkGKLv2VRbbxpQVCy2HadQ4SPwNXy/Scb
TWIc+pSX0jeVC/C+F9EquqLi4SOuF7maTRXF8jJjiQIZMdSgSsPNkPDULA+4UyW+/JTrvb2QA6e+
azDvWNWpa+BSk7mbtILCkWFkt0Lxq99MZdp9NpU4nW891sn3qF66hmadM890FhG5rI2TWjy0cKmu
LnOnMTVdvzFXlEXzhYmkH/ZjqOhBnMJ9ukG6twW+JhfdZ5Cj5juYi9vO1PP3UGaNxj9j5Kg33y2C
0aPpl3g2pOde7f0F/7cM7IhpXZNC/9o1bvEmy6G/9tSq3wsrK0j6ZomS2UJvfX3FWyDDo4GOwui6
dfc+1gSXsocghHif/8VnVZgNhfNsOmYB7V1PtkVgO6+JA+O+KoMvJND0Jb5a7amEuVGWK6E4LGSI
xZ5QIZa0zjym2cuH7jmUh6clGmlI3LfBwvEnPw/VI0XTDtW6n0zL7cQK+GnG8X6I5OSqJkV6jQID
t92oeBcRrHAn6rtvg1aEnphuPM2Dn4Fx0NUtVIXk5Vhs/dQZHt2ixLp+ki3rcRVUkyH7woMmJFGy
592YvQ4OCS7HCsi7WV7+GqlJuHK9XN+LUV1uXqSqZvkZxOFL3N2LXlctinNkozHsNhm4DyQ36r1T
g1qDRZuu2kSDnDJpaELD0L+C6uRBkK90kLhxSa4Ub3mh2YPYlJq+HdpQOYtWqgbVBgvpXexjB+YY
Jj9FzPc+q95Okvz6fTRU4GeaouwN33We8qi9IHZev4Ne65eQW7qTPXjWcRySYOXZdfRmZd5GAJtV
BY6VAlAIFz/N4t+FPO0/I0aDn2gXZMYB8uGzKgXqHdxJbZVplf8lll4hBHSfNT2Q1hBQzT3yjum6
DBpjUUKfZLGWGssWG+vHDBnE+wFZWF2qjcfGqnmk16p3LTMABKplsU6kFJIz73IxaBB98ljOeRaw
0esSJN8qqjZF5R8UFBLOo+NUL7np3wFJ6e9ZqtcviX5JvbR4tkhyPvIPg1RBr6lG7mV0h8c85VPw
zLhdqV5fYDovJ/miVqRs29qFcYc3cwr/Ewso2CgPYqM4SFVUITJZPBu20dKGqrnyij7emCPmmCKm
6GxwjTI6X9Nh3aA012kSv8W+HQ9LLBj+5mMZMoDI0W48PiI4WmIDqi48uJHzdrPkaMyLlIUZdGSf
j1wygtcgcrHKQLD1VfSlKp7WH/bEaJqZv8ZJGTyfzE4X6iB9CoRro1bqd5LThRfgmAa5yyhc+zAp
NtokWjB2oX+aYkFohMtc7aKNIdge8zOLIIdYMQ9gQaXbSzEgySqpAh7lpH4FOq99EHsWmd3bnvP3
3u9GUUw+WeIv0noyj47WwkSb8FuSkrST3ch8RLc72Q45C7jc1HG8HRHFsMYg+zLFwjjXWRdODh0S
FBit0cGYaxqI68YcL8gPd1xXUTXqDGSs9Gmg/OeAOEIN5EvYhi++VQMqCkLtOUA7bCuaVaKqz6x3
1G2RUU2HL7gaca8+SGBor1Lt58ssV8Jv8Xcj1/SvBuwJ3ORZdtRjoB4CkHkb29LkFzcaHyQPuSbN
7Z7TkctFVestui5NtXYT+zkoZCuHIeljaS7JWnRK09A/a3FeXfhumr1Uep9b2aUluqaNx1JhH9jB
Z9GV+EW+83XcBfhd8sf08q/YFQSnSAn0OzXNGnKV185s+lMgqLZQ0voTnje0QY8cEPI1E/5sWx/j
LITcyKWXMGqXSs0CccPFYzwMoCXbiTASqIhA67lTPFpK0G5VD4egBPL+NZxAdfYAvaiThhTRAi7e
0ATV51xtrVWX6spWOKENSBavZAtfbuF19n+MnVeTpDqwrX8REXjzWlC2u6ur3cze80KMxXvPr78f
YvbQt8+cG/eFQEJQFAgplZlrLXF0XBrLS+N6adw0pMiryRg9OoXf3JpAPY1WA9HJwniajT5asGn6
FNXQmdJjF82qyrqIg2Q9k47bEDkQR9vByS9zU8KytZzq9ERxYKh1G7/X3rJeSg9t2qQodvDWIV7M
DnNQl/vCSHeoZDJeOZ1xB9YShcylKMYwWQoOcHEPN1GVBX3jJaFNJ7UW7pkCaJCsxM2T3Osek516
3Zj0lqogSLVraTnDLQkSVzZBluKqyV9HbLWnWEP6VmQda6n/SWpt+UFf8o51OqBXNlp4FMXRjJKL
OFUaYZ7LQdfuQhBEeIvn5F7WdNiFt3KmtbNHPg70B8vh7UCkZSWAEWi0ZQutjiaOpzsDB9qboTAI
w4mM70LLEEAl4FlaZfhjDn4pViH9TAEParmERFzbkhOrBfWDNkXBXWqRiWU0YfmSFQlB0tkMfjTD
r7Yp4b377xw9m7M9mt71g1wX2jlKnnrfqZ9Y1pUuujDNcR3pRVlxyIhrl8OObo2YJfPoac2UebJu
RgeRgSo2BO2gV2rk33Uit1S0G8i6OszL6xDt/IKlpao1Bh8YsVNXksgFzf22eA108k/FXvRnbzsq
DUQl9FjGtQqWrh06+7E0CgfrKei/pbqFM6FRP8Ut+Km5iwpMaLN+62oflzsNRgshPTgCg6cxGQo8
Q+jiTUakMe0dRAPdVyeY4XLpoluv0yKrDQqcAId2RsswWwuimthEfNIKnSDT0mpr2uq6vYujMj2K
A/Dko9qXootZahbiIdKzsFfFg+Z12ndaDyx1ea6iXlRFjfW8PnpRNGghDuqLJLjjt9adD6oh0ax7
YQtFjh5efEdxXFFUrabYNxAZnIQRpI1oSOsTGFBx1O5+ZXqgvCmVM9+mznjJUqk/504E8jsdYB0D
VVDgbUcz2P+zl7UygZdauxP1YrM1E8UsTiBAavLK3Q5ACZketWhOd4IIN+j8/oEA524VRBV1ghOX
uTIi/g3VsajbDtghzjaTjHl3q8NpK5+HOP5awOupODu5tR/1Fu+KSEUXGeoiYT0CqHdBL/IqqsRB
US/2BqAV0PcAA3lH//znDNEkU4tQ222tq6W1uJbW54d6ga8J3sXRT6uLBl30Ruko6hOhzwX3Gvnf
oNnI+yRRFufuD/gF5uOIRuux04Pxs97Nx9UtScq5G0SJ8ZB3tX61tI6s9lJBx8gK7meyyD7J4Ryf
nBlgoN47Bwwk+S7qCvuUT4N8J/XB/9hjCW2f/tYuMIL7VszVE1RT4xPGN5w9xb1UwIckDBJriUv4
xuSfhUFiRqV+CnylccXRQbJgn3PGR8S3bLjMmCswJwHFL0UxdQAh7FhjUhQTy5jHvds0yCxoaRgt
EBTS/yVkl+Fyi+/FTxiRLB1Sh7FFHNWcKr1FcnbUy0B/NAiGrQyok/4Qto1y/5sAlaJEjsO9OKim
UIBPcKwd8RQ0z53TAq5KnRA2NYowOLXPRfJEYK9+EjVJ2y7zOez24piUZRDVOiZUcymqwKn+b0MM
v9j36rIIsbPgLED/uTlLByXKOxCpBEisxIdJvNW1z0UUwoIW9a+VrAEwN/rPrV9pn61hIRhMtXgf
dLSq67bDozho1bd1Sse1LkNxEHX+01qda9pjVqnTl4plqudnTnU3d8hfh1V8kwvjrvrN45ou/AXG
7ORXxe+kY2VN5iEmCPzFRgdyQGPaHEvtkE33q7ph3KMO00FsFteZce+AUPWKOHbeCh3Wo44bQCH8
VRAroRRFLESP19JyTJRUo9Xe/rQUJEtb6b9jqmLoSMRAIiQUmLTJHN0xQ0iz0k0EKLvCunY1pFYL
07jYDFirv1uA4ESiEv6frtHXFuKk7RriBEuCvufPNaZE126jSvRQAS4AYCi5SLGivNZRM+99acwP
OEAU2CKm6kxqSOOKo2Y5Jte+99/ChLYy+oivirUXh0Tzti4f5d5KH9fWCtw0GlzNF9l3g3DhJUJv
cddaY3qyhH+hMoDGKp3cHIwFgKctm2phsx5Ce7zDoHJFqVoorNe95aBohh9vvANE/7vFUp9UUbeL
cqRwp6i03SqsYKOXkdrrLRIGJrv+Cq3c/GAEuXyaBue1m1L5QVRZoBVGzwhjB6q92GC8mYCuVP3i
MCifUIeZgCqWspw9iA9gngrpHgvrSfR/UQXjG9ylKnGf7aP5y0mERdZvSLRykLzc+/LY7tUc16z7
/zoh9OfmefuV7Zf/nGQlRX9qKgagPsvLiw4S9NKYfXkRRU1WkZzOo8YlnKAj1jxiIDZTvjfpeZ6B
etq+DGESwVHrFsArs/3AF7izGq0/qeOoWjgjo/kqOT/XkqZP2b099GcZJ9whUDNuf5nRxewtJn8j
UrJdldU87D8HxmHorj0DhmihpxAoRaYTHzpiW7dxHIMDnU1xZ5moRj1l4U0cmDTjhkprdKdMTnQt
MuLu/RTd7CaWzo4MIWKkYR6PS11DNF9xMsftYeBxK7Up7AvcCsTesqI9BDJ8sl6s+fJDtkBIoiK+
szAioHLQ8p0RsFb3UrnS7hsZ2l/Qan6PGN/wb8HQdK8DPvbMICV+XELgQwzBwoObVFexkRCgXPfa
Vj1aARhDdbJHFyR2fZ1yA49K6AORiUqIIi2Wcx7grfraBmjmAEaCxLqXZi8c6+pFbSpknn25fJNU
LXYDXa8/FwYrQQzd9iFJo9ANW4QZYtLeSP3o6Mj6hOS7Db0njiOCSf6XCcEgb9CV8pNUoqZQNd99
w59vWqvLRxuijAMpbfbOnvXuIXGsl8QEQNyMZXnMcRF5eZO4YVBMYCbZJJkyHuQI0XNRh/DU+Jz5
42taxDIxKWRWK4C4kRSTayi3dfOIbV8GsZXvkX/o9pEtJV4laaw2/SheN2HtHEar9+8nH+1zw0Gf
S4ZF/SI2KQnE8HVmxUMA7s+Tu2yEicdwPlW4QnZKUmcPapD7n2IlO0K0GoBsZAj2ndATrQIdz0oP
2nGnFYg/BspYnPtiKtajOoAdVJjiEfOBa9SJYu+sYax2mZqqrqVk+SWArP4C39Tvva1OHIiLBZwt
DlsqqXTkMNFcbETL7cStbmsi9qDWz0lJtKZ9p/ZfJm00cbVFXKWozP97lygUt2JHZNfOS/a0KIum
Yk/USVML0PcNyHF7VJ2ovDjV2J/NtnzVfEc9bLcfJeHo1hO8VG1BEuIo3enqIvFF+sJlWBL9tSUV
3JyNH4ViliRvhMbOMQLJZbBolxGjvVSNjZNvK8eNCSVFnmfngVQH3LwoCNYyMWwBDxAXHWY1bv5R
lksTiSNq3JKDcimV6doQ0Se9tNrXethButbFJyvGrosLcj9cY87BDJhBCfIXaYF8fSPi0YlHLDZr
I79VeSXrvqgW7bemrAvN0yihGpb0eXZqljzlSTGy7CQeYMHQ2gKr5AUMHUFfRE2Xxw5HRI6qVa5V
t0l7GKKOGMFSvz1+8TJF3fqKtsPbka1O7G0b8V624od2XSTzztvQ9E86tAxoWBDO5wVvzSTRK0S5
I6toWm86JfNzconsVLDSpD05rNzxttnuXdQFXWf/PlGUxZPZWou9D6d8KL7749t5Sl9z88gRsnJN
xtdY1+x5L3pAa6np7Pbg+j1oNfBCtcaY7sXrwtmdX7YXvRVF3fZGt6IklSSkbS9cHPl4nmM7Xl4C
mYoCtSCvRi5lQqxtAf0Hm5oYHf05k5rZFRWMRO3vXT0jtRllltepxy04FheDsftSE76ncy67YoPy
bPW+nEVQQnctdKTi/WyP691nvu6uTzevzX3v+HtL/T7ZGPt9wKy9bOLleWjL7/yt+Lc6cYY4IE7b
iqIOj9jvS8kDwWFZGn71iXO/fqnimxSbbhkIxJ4lQDuiLD7kv7X5Wx1UEryW7cjHXxBHxGXXX5gy
cgPrKnbJtMMLtPzt7Z2Kj1i82A91W1HsfTjtb3X/66W2y384LXSsCpdN0O+iZYyMZDQnf+8u5X7p
QWLMfHekZFGdwm3BoSnL2BWnivJ6EXGlP6dPpFug5vanUuypfTUfmy49iYtXMIZ6s7aXoLtcv2fx
mYqha5sUPtRtX/LW7m91hbIgN0RXFA23y4i6rbhdRnTprSj21i9+q/zwU9tl/vZLvaLCGBi8pVoL
G/Mym66j38ddce67ynUm/lgrGrxrJXa3RmFU9fM6kA9ijH33W6LVx6tieeXn3v++DRrGkhS2FZNl
YBGji6gTRbH3/9tOnCtOS/TUm2O1Oa3D6nbr67Au7u9/7Ir3EYmRXOwGpDqRwPN1exBiqhF9u1NQ
/tF6wO9yENCZxRCWElBr78QgIcoZaYtLAuWfIa5CaaRr37ahVVzrr8PtMlFvH5po8qHd9o2JA3Hg
SMS3J3md5D98xx/O9TMJL5Z8WW/ezL9PpVycF+N9diEPgdFuIHChzulBx9HCPir2/xlr78yDUBgY
4ka2jbhrK4hRFdf2JsGNg3gY28gvih/qVPEUyV4TxlkThvJefLO52LVJjz7peL+O0qh/mUhsn11h
baEiJAH3W7560dx3utchhFU1aux3Nuh69+I9Nr0i/TY1U2GAru9UGKBid+3M25tukOWV/M48iU4D
WV/qSXM+QR7654mIf7y+SlH5rvznNZLPp9XzeN4609rH/ti84vLiZ7feKvZEnTj6t6Ko+9ulUrXR
oU3x9GVtL25ONG2T4p+AbFjWDJW3DrdaxQoPYgGHLF6WcEk/7aBP+dkt1p0YicQeqhHvi0WYZXsz
U34Fmlpdkg4vJJl51cWHUfPkR3gaHvrKhn0nJAajSDOcCX11ejelYRUzu22zpJgaxyJOZncoCkCu
xBF2ZB983x6M2BObxiD7X8vbQ6M+djHo/W2OlkhkPpCpeBUNpdFQPHR7WQcBp+bSy6ycklV4aoA6
wchFrjFCCVFkPleNA5R8rI5izJnrFFOmAEG+73lkoveKL9sxOiaj2TRZ53fBvxKsdUhwltmuaxrD
E02UBm5/aBCZgNeNXvP77ah44kmKDbYQ3BnWWdyleDPrUDUhkAtrnv0i6qo4cna4WG6mMf0IQdWc
Oe/Di0kHKSMm/kN84mkR7pW4b7kRx5VH9SI+k9rpTkmHi2iexzsMpQyvnIr6ZvGNGSPZ426ETX55
3dv9SeQ97yG5+Ioe0hvJHdK+QTJidltkKM6xjLsOTbB0B5Xtv6PjaHujmaoLhp6+pwP8I27+3apu
Nazf1a6fmjC3t/49NHa1pErgWfhjs21PUbESIiNtexKf1/rIlrWl6NviIh/GoPX7FpUfTiklwrZh
CT0ia/EJsSckb4Rh6ueHQocdGnUsYoeISzHIg/7aZYPdHaaxfNJ7HT8QWaLA9k/GkD0RONspcNlk
gX9vxombze2Tmd2KyLH24lcTKD2XiOMOuvRDULLupgfRWZaPC1qpnWGUCPepJ6loWJ6k+lkPa21d
pK6r2NWyEB+i+M434+BDnSZWC6LNuvvhuCj+7wbGeo7oBoRvD3JS+McmGg6gyKx1ufS/Wh+mVsO7
nTfHdaDVeIzpP3UbGsetr+am7pIzNJxEFRF15hMxpqy7olaUxZ7YmIFEowAFC+zH4aCrM+Qb6Pno
jbHfBo7VDBa994/JrRZmfU7qsUCfFu/HHz+E6CZjbAa7DmlvUDPpuw9wG0XFR7naM84sxyfGFNyL
hutk4XgSPZIEmAmogepCNOEfFSU9iM9PvHEibTu1j+yT6Hrt3K8NxG+nON28vKjn1VQUd/bhd/9W
F3bOEpqN7tuemdktR1M+kMX1uA5n9dAf4K68idsWVzOboDhm7W93iriiNTYyLqTwixrmyry3pJlo
fnqc4UkWx9/N8OK+14ly/XrErLZ+TuIfGkoTXeYXs9a9tpaK0+b5yHpN9bpZyXfvDGJZRQGz1PV8
7dbvuuC7XXHzepIXXtBqnblrYIE7FZnFJEHOwSGN6YVijhfr30bFpyYRzQ7K6ADusj3H/Us1R+Yx
bfSDllvYpqI3WU0aArxpoU5vv/n1okFSVSps88vKWnwR4oeRqZwJ/JCMt3U/0bE+dtFm6J6zwveQ
pz3Ndbgg7/7zWr17gusTXSZ/sSeeokyi964ZW/Rz/wxbeldMXlFFDHt/LAWykS69nn1mpMcXBMPa
YhIZuRmdRhIK0I9kFBZr0HVXGHqjHpqEG5ZrvNud/RInQeVHCPlFJx1GS0+0Fj04DCoerSi3kMgv
qLfVxBG/927Q2b76GnPPy8ZAXR+SeDRNGLVemavQW4tVvYEjYaqScw9abnb1WB0PKgFs8blqWfti
6DGJMOvcP+BCQJviyzuTayJ9bZ90sH/hc55M1yEQjKtXbXgYJopgyz/8/ai6r+1cw5ArbFDRLcVj
5q4uIdz7i6KA0x235+8oBJLiZb7b6lZbtl3+F+SI6uoDyZXqhwGf9z7Fz3bOs0fRJURvkJxp5rMe
3GEGJHRCv4VsIEYk8cvmaEX70ILp8d1XI3bXTWHsUrWyTtnSY/DIOfsK9ZtzCX3xYsBKtXzUFMBA
44TbHdl5fV37G1YGmjKUscqWQU68DrGn1rAyQlj/ZyRdb0ocWzuNksjzXuyKSrERb03sacSyXf+n
3WbWU9kVHhHwf1FJUtdFnR3pOelqUjmQFKr7qG8N//nsrK6Vjo1Vdqo7QEUpnsxq2YnxSK9IXD+J
3dVRKV7+ujvaTXAx9G+tnw7nba2H4gGGmG5Wuw+LwKn1IWWdU1g0lfkF/Ge2D9Jpl5oZaXe4lEL5
lx6+jgQ8T9PRWN4j1D4kEYh+Ioat9RVb5OHukrtOX9wPwgZc/KjpssmXzQwJ3j4K0k+iSmz06q5H
DeAsmufhzXG45XSxgsflizTbGrGJ7E2ev/bh/Vg/qkBAvTg/9KX+2LcamS0SYVXLIjeiUUZXMYG5
YCwEaXXSyQeHdjPc6TWdxyTQt2ex1e2kWkE7k2zCR802k8du1rQzPKu3YFHiiuJ8PvpS9INkNtPL
pV7ynAo24IDEJJz5VkOoPShe4U413FavfxfLkmAWXESaGwWGBy4/vcSdHZ40TZOOph9lwGsJVBSz
rT11ZV0yX0YEUJciSjufI9WoD+oc7RAJ9W/z9DpraOXl5P3dspR0J9nJLNR4CL/10sQFScxzDhGQ
xZdk+tWQN30r+9K8GS19RUrrDuh2BFOzHTmfGiCsHlm3MiOctFv1QKvAp0tN4FClAChmO92jU32X
s3hoZMhVVFgAIknWyVMwrnY8O9yoFzljuJ877SQFdfyl1D/PWigfkf01vWSQnpUkgCNOAjejNV6e
l9pnM/y3BznULPYwCkpIBSxBTWRtCfz/aobsCP0lWO++/qUhKye5sYJpS6alR8Ln7EFpFrhVGlfe
PB2URJ0vsh1/iroRUFOGJBJ87vKujovhYOp6fN8rKFcvmj65ZPKtFuY1D4JdOTE4dqYNmb8Rt0cF
aUQvjUsN4eIgP+ez8sr9aJeRtIKL4xN65Psr/B4EZia2pMJJ4IIMB4G1mt8TYESxGVISk6tZ7V1z
uYK4jCVa2+2POQepgGR7+uYUX8cSYM7kDNZb1FSfDLUFP9rG2WM7jGRIhrN9NYcpd/XIaPbbBL8u
oyDBT7wZ9IPbQa5qdWV+hcvNHQIeAsq/d+rySrWFsCKwwtQT83an+46bmdrkmp0zXtNQ8V0fukjP
XoqyJt9AJ5Sk+KhnKUMLHtVDwl2ROu0R+VHdJgGWBXShI5u4VA5qDofkjGxDdcyddJfanYJeZtKd
srKHgj4aEy/oEtOz5hqYqRztUPANrtumA3t1cfKMJDXebqUTM2N9umDOHibfUJDhgcutl+onhCDA
8dWjhkyZC3t35KqOEe5a23xyujy+I7ri70jLJZNa6sEjWE2Cb/vJb5UYdMcYQ4d4bQeybdfNpJuo
xRa3OFUNlLaiT22fIpzdlsausrNzYiWIAAQWuqgolJBWL4VXuwzap1mv26cmrvd9DymdKGn5qNxn
g3bOyjq5T5ZNakGLX0+3uQDOozsjubjBT3JD8qd5Tk51YY2XMVH2Pw04RUkos8+x2mt3EOJXJ8j2
d+NYFS6Q4BABZoM5iMjNYbLpUDbkGJ7ul+NOqmbjatT90bSy5lwPBUllTHx3Ym/blH4EUkhL9maH
duowjjsbssqbT6n1Zd2rLaOAj9d+LRALIpMhvTpGUbu1DbuuMSfOSankxoOCEGijkQWXUOvdoLSl
70nhXGyURycoO1q59b9DcJ+QglCDmSmmVj/GcXzUigKUrtHZ/8RJ9KIUaGhKc9CjWtcQ1LPgGhiQ
sIBguZR3bRVCJb6Q4Et5aZzQ4CNUBZOf2xZ5QLBugoAwKlGrNKXgknaBm+fzl7pV/F2aAi4IB6hL
K/1FN+ryFTwsoHQHEGrJa8w6M9hbvq/tyq770vsFakZp8kWq471sjhUUHBFugaSL+NvOfRl3X/Wo
iGDM8FGW8elLpknMPcrN81hBLEwXLc5JpjbIFDnPYdY+Tt3UnjpAfu6AxME9KLfnqicILUnOLibO
fzUVWdplHVmxoHoXWgDGabwmsmsgBNsmkuUmJtWRRuCzBpHb/myVzFVY8IFOI10s9u1ju9gBDVTC
hBYWiARJECe7AgLnkO8CKx5innqLJGQia14ZhDsnhvJT6SxAQ0tnJA+026mQ9rqk3ju7uQqeK7Wb
jk7W1juzIJdFRQs3yS2DoDiPT8mzN3LqM6jlUb4zvDZLWlShxidcraNumQ+N7sNU2ADogVM72qmq
MbqGTvJZkz1YWlx+CqX2uwKc7c6nrL9h/nKvaPBV/N3KZzCrWwnu2UYayBIHKxWogb9P8h1hgV0u
6cZeaEHP2n8a0T1IxU4dYVCoG7dPdFaBSel1Q4/DNCsYspPCcjsJ2LcEIKBPK3Wny4pxUwLzs+Po
xkVqKuOG2vivXo6bg2Xq6BomrlZF+qnO8CbE0Y8BRmbkMbLPZjXUJ2O6ZbqtHHQUSFzCX3ymZDzv
QBxpl1KdVbeVb2lZti7DoX2fdsq3qJ9gg+hiktf8Jt0XdRG/mbPPeoPwP34MhYCYopX3iol+darY
Z9JY8VloU3CxQGPdy4pUISEP07HSA1eagbVkuIVU5Xla6Gy6rr6ORaU852NQX0jN/ZVAEFEY7gj8
6tiZ0lXJvla1Kb9BrDudw6yoPFORhmOi4Hw02t58sJZNrndPdVfdFX6onps6BNWRqBM5ffK3sgws
YDyKtu9ygu2Qdu7kOiFQTpLcndFAA2FIMambdeRWaN67qQZRq1bkjsu3DCLXML+Ghvmt8IP0kDi5
sncUezhocXuazbJwjV4PweINI8kebeXZ2eics7o8NjVWWQ2Ij5XYSYLW/R5j1Xdjdbql5tiiiJ10
6IUrzl6OYUgBZt3eW3yJp0oy39q+qp7MUMItNKpeCsxmLw2oe82t+jlBvJWZbSJ3UifTTauTZk8/
qC9DayanINf2Kp5RKTDUvZOqL8XYz3cqolC71BjlpzQgzuoX6n1eI/BgzNJAD0P0Li2H8GKpP6Aj
lq6tkfqsG2W4NxJ5ZBboPwObBdMb2RdSy9FA+LOJ7XKuMT2pnBw4k7gOoPL5NY8++cPU77Qmlg+Z
H2j3xoQqazMNmWsnD3LYOLe5fyp1cnIbYA4k1+K1QXTC6yve0Dxq3QGTIs2nFkJ7DY00tIUPQK+I
2RmoTvWh/WJjuxYSDtGogV5G1d7SHsH2rh/s8yJ76ZFPINGJ03OhyVeptmovraRyZ6CUw9sJTpHs
jjWf3YwAmqeU2p0hh8aetB4XfD+yn7UVHQuiXl1TjEATlF+DM+iHtOukC+JQk6dENlSizTLMxmq2
y5wvJEi4jZ4TKUHv3st69IPlihFxLOozWiGgm9Dowjo6JSiJualRvChNPHkZnlnLqb7Fig6NECCV
nVP2DxJ6YbXmgxU2q8+pLhOEztP7umzsByTvbJStkvYQNnDjoNtFOqU8lOQ97auANLcpyB7ssQZg
XetDeZkG7c2ow5470Ueg/mZ5nckxPoeTRQq9kTUvimLWLwl2r5yp8aOo6rHXoOdG/lgc7MtkePYN
SH7CHqYGJ5bcoLFHXFScaWTT/CAp9bM+dvULuU/a3pkCLCoHkEag5MmhKCU0TZChqMbOPzOi8cNk
yi/5+NJdN4zytYl9kvrtCnoqXp8nGos6TfHMUXNIBgWFBlHyk9ZK9dk2SqK+bcojN5oWAo4qDr02
qL+NZg6/9uhkV7PqLXk3ygFSGEX8/K5O7FppOl+0sLiIkjiNjxyNJnO6R1aL0EU/9EeADvKzKbfj
s+WJfbExggYe3QHX3VZXKeY/XeDH9w45XM9VJI/Qjw5vW4OhbwMvrSHg2urM7vADqXSSx3ty4G1Z
9i+qk/yEiCF4JhEqeO5QxT4k4LG9rU6rK8BrDYl7uZpGZILV9nHw7eYqzpgLbb5iax1FSWzaZsCr
PKk6/dUOnk3b9lQrj259DR2HamrJWQXj8lz4qfbQmdOjKIlNY8BtW4E6OIminMfTdZy5yaW9qlbB
S9sBWkCB2TqKOtAE3SMQhiNW/NKCZlOFkhIY3GJtUSlZfWt0FMzWa9CCBOzO0we0vkVdmkuVl2eS
v6+6X6XUWc8AQq1np+vHvZ1FDWLv6M2QkT+iryOFT6JJlMHMmzNhu3KrkmNO/u19k2PmmmS6PavN
QDAH/bOdaLxuhmEhEc/9UxmAuS467WVQ0VvGCOhdaymOVha9lPFRHkztJcGeeZHnOnCRwujOosHA
IuoczxLi3Ut70QT2lMR3WPAGo37OTDV6lkonvygT9AdpUkfP8bIpl9TSWs8KPFUUxcYOWaFWpFVe
8IiVCbIyUGkAuO9lvXBJKNRfS8Rb3ExTsRjrXHvFmBv2hoICqDjKA3JOC7TeLZxZew0Ss3goxvK7
aIvE0fjsV+F6LBl+yDyWaQ4rJL3N5D5v418JjA0ApOvwUvtW80iIS30Z4zDbhwBZU4RP3Hgqu5fG
GJJHyWLBv5TExikW1Uy/HNY6P9A1AKysPXwVPTJ72bRqcQD7Hd/WsxBH2jNAT3txUEaW91ah875d
snNyc0c+qXIWdah6TZdwYfcXJ4g6vwfgH4LgWlvYhAdyZCr3ojjqUfk0+qDdlrvMkc58zKTopHZO
7JrQ5507RZdfypaUeFljYVbbifKCy0t5GR36Vq+1T6LKjEyE1mczO4oT/NHs73tt/IZRpLyIqjR2
HvSSD0OUbNUySWCS+r0oRiYPS676fVXEp0qtlQdHb4ZnfRhh+ijVf5kch2exme0YZRijVZYJ83dd
6djuXCjRbW0xFTZxBfLsNWIBx9iCgC7skKhWFD/8qfUPgjGlmORvALO1TzwA25P0PLnqlQHFX6go
R2DY7ZPUojJXtKrzZarCsz7P5S+Uqy9jLkUPgxN/9xcuZgcz+95aNmZl+bsKVPGjphE3qaqieenK
+N+plHhsgTbTy3OoOCrTk5wo9HKgyddkJ1wEYQ2Lx6hk1UGW9HqnG5l0sms3H9Vr1SuQydWRc7Je
ui7bO9IX8hT1R+QWawK0AM1HUyk+Nbpz5tsMDpYvVTsLYoc+V54tG4KK9nuTIuk0wNIFObSF+yO0
n/Ie8hfd0UqooQPnJH/OGxKHA9mbEE1+4a8fasWMbgXj45yozyR4Th7gW4elozM+GHOl7JPJgClk
jl071JIvfTKYh6GOcTcUOeFXw9qjqqwg4ojPtR1D/U4DK6rV0c+hU+VLUFrf7Sa5mwsn2qvzDIJG
rdLPgXmUbRXbDrGsAi+w68SV/ElOLekQxpFFzDdLHttI+gHiETaZKoLpzyLHMvzOt6F+KvzxpnfV
m65k02vRpBJaitW3cszkc7KIQLCeRGUTFcmzYrVQlkGNhjHaqbs4SeJbDmSMnG3Z/+oMF980oXro
02zdKAgHV9IIr1hUzjthTqdanSOPQbgwGufXQYfX0EL8NRnz+IrmToyFaOZ7pVWawwmS0eiHBbmH
K5eR+ZhDkrEEgE3MtvKHNoXjp2aynhPDCH4oWfwpN2zkpTL4v4CWEHnQq/BOqUb/YvV1eqr1sbxC
1V4QQYGGEzs0eFEyI3cjEoD/dSzpzerL+ZcC8Yy1KB/lfkrYGW4C1N2n3RCX6ZtdTbo3R2FzgklA
2RksDRBkrZr6AvUgplkgI0qSlGgKhn5/6/qufW19s32dFoiYmfXPopSqOUvSUJ7vRHFUlXJfqmV3
EMUB8bBzCkJg17V595qYy4QGfnS7WpVLh0S1jJtor0SWiUStUcLVx08ZepIdwiEe96LogB+9Q1+D
teNyNKyZ+g1jgruIktigM3a19QEX2lJF+xaMAAT1omi2A5A8cto9UUQKZ74P8OD/vpqV6csMJo6J
+zNK6/Ns5uqDuHd/MGOvJ/i+tpiymlW4M+GlWH6qYL64pkb+JkptPwVeqCfpLpj88LFHWe2RpIVk
l8VtjteBOrGJe1/xlCkg5aM2JW8CTY+uoRw8Ig4M5z4Mqo+SLOUXq9JvH+pFMQSJavTzdN+3OAl2
oi7oWywVEtsP4vyB2A859k687/rKuU5jJR/rEb9jo1l0aFEpNmjL7XqZD3urwkHoXAsS6t12jK31
AuKoOKABjD+naf8PqvRXuS57FlZqoRFBD81rG06vky3P53d1ExilAytaCAeWJrlam1elCTnFIrnB
wu6+X4usTlAqyobwtEw/BIEawyWto2L1tZyjNUV/xZ8vCmID+Q8HoSRBYG5qCbiIsjikTlN2F4FI
Uv8Pc2e2HLexbulXcfi64QMkEkCi4+x9gZqLVZwn6QZBURTmecbT9wfKe1uSfaw+p286wq5gkRSr
CkgkMv9/rW9lwr6Uy8PXP4W4OPMGYTi792928Pnwpzf9Nq7S+RLSrTjiViPilGfv3xK12Ae9NV+P
4XTAYlnB2RnkA5Z91kGd/vUZcX47Vn3+TRu68iGx4m0128Xt+2/WRraZ03H++iyaqnUTze7XZyVK
XNKqirv33yQJ3KvnerqL/NJ66AQbR9m5X3+W1p+Fz+Z0di11AQ6ofCgzY+uEo3GTDqp40PBid0nc
XL3/DAQpjDKys891WmZbmdBukKq+Lcj67S0vEugUTVuh7dSShjYADeo0cNZRX97FM6l2TTibt2ja
2THE+lL6nOo9qIp8Be+f8c/QS9nc7UVPXWXqjcAzFUFHZllUB7ebuAWaun2NA8k4WWNzNhf/dDKp
4DiMsDvfnxpFIcDK2CzWLGQeMeGCI6CaFWRFtQ6Rju4SMGY7bfpYx3X0GrD+W8Epa65dyIIefv4E
CKFT7riAHlUDU7DQ4nxTGnO3yrPF3JLnFyV+cWhLsEHiu8rorFfGx4FNlfXQS2oKAf7YME20JwT+
+PzIKp3HLo+oKU9efKmEkoHXkxBZK6G/JZp2dn2zfs3c+Ll6x5BN5GY1GXF9FFbNPcFYr4SX3FqB
iKAOVwkaASO5CkzfPLslA3v5Vrw8vH+l9NjcYQSJPR+nF1Ql/w4Hl6eNjbsjzXq+H4v2uner4iWm
l4gjJjM8E7jSykm1Fpqe0Z6EqJ31bDpAi51qQjWoRVTn6yfHdq8yf2dnSY0ihoeIUCm8Sesi1zRC
t8x8FfbZXTphdilK4sdT2W07Q5WbjLlvFfTDsNfzwFmVdiwAhxT1th4JrR1yP3zI+8TY2wL7vj31
CWEZ1S7Numhjm4eyHOp7wFLcYzqglSBWb96fta7/2Glje2k7dvowRWChcCNh2F6eJlrYraQxTodx
ogLZBsyeQ6o/+Ulv7vI56x4EMI9NY9oW2sjBvktA6lLsWHbMNRr1/iaLRHovxiDaBU6fbuy02f76
y3/88z//43X838FbAZx1Coq8+ed/8vy1KCemfoyk3z/95+6tuHzJ3pr3f/Xv3/rhl+6LjP/+9lfO
0WtdNMWX9sffWt7Nv/8ur/77u1u/tC/fPYHiFLXTTfdWT7dvXAbt+3vgcyy/+X/7w1/e3v/K/VS+
/ePXVyrQ7fLXgqjIf/39R4fP//jVcN6P09fDtPz533+2HIh//Oq9hPVL9Kd/8PbStP/41dJ/U8KS
0mHJZqGrMo1ffxnefv+J6ThKupZD8p8jhfj1F2Q3bfiPX4X9mwkax1G2bdFuN0zz118aHKPLj6zf
LGnZJBBbPErdFr/+63N/d/7+OJ+/5N0i9srbhnfDa5RfT/PyuRyT8rM08GxIJYXt6AYvVL6+3EZ5
wG8b/0tvevgenarWxtD2npXl16n7MtkFuEHWdD2zEtyaHkD7GHF7ocz3jPH8lY7orgqWpOsLFQ7c
1XXyzNLsRdfrCHwTCY5Gf8Z5fXSmu5HYeYEX35MjaOIq36eEaKVTsaulXGdDdMDgbiTpdRxYNzlM
7TZrzkL41zAqISKYuw5Iq2N1GxzfzyZ7J2/WSDNrqfg58ReZThuaq6vZzzaIH59sg/a2pVu7b87n
74ftu8P0V0fJ0h3BxShNx9K/P0pulA6+n7G5k01yk4/5yZwbbF5UhP/+dczlD/14OoTDKbEkqcmu
y7j79nRQ+E7BWgMW0+IPdcBEk16Hc7ipADYMK2EAh4Wz5NRfWntJPgccVg2XBbxmDzjmlsb6h8D/
5HMytBkpTt+vau0pbHBzmslJyk8FcCw40SCDAYP5nmP0N335k49gMJ7/9BGkFIxsgwOtC/f7j1BX
wP+bgrTGQhTnROEQd2+7ObiUiXzLbNa6rrpPlL3u7PjERvfi74+g/MuXB8FrclEp5Rg/nKohdmzl
5CwtKnhSvoy/OO6nSBSv9tQdKiPMPYLVqNdhU2M8h/DQMyKEbdVicSIaN6EmVMfi6BkmxRtQHfjf
AbAA/0NZi8rS8Mm1yj0s7k8l14iQM10At/fqXUmDZpX3V3ZNBGS9B36zZplEM6OaUHYOcLwofu2r
uiOwQB5YEIAENpps8/cf31bL4f1hBLnMKMu0YUF6dn74/F1bdFWcRxWlYs4y1CoPnxwSpW4okWyF
typ2d4ZtGytcaLG2pEpRepGpHkIODNa5ZV4FkqZNHzUvqVVBfEwe58m4QxOws930kBXl2Y2vfPLS
V74e39S9rShV+fSBICAD2s6TYEdj6MqxsoXK4DUUHQlM4J6sHkmQ2IvS3ZIiNXtK+oQdtIde76/0
OReA3TONqjMG/zo9dW44e3bfl+vJQFlcP1qBdS609FRqur4CsLPKCDTbsOg/Q4K4iW5dAM1eGolw
kzjFTgdBtRrwPGvYyBdLFiTJJ829hSm9pzn3PI7iim4WkspZ3riWvNUjZATzHYBQb8yn66EPCDET
G2JSPat1r8SEfXpo6P4YkPPzcG/ZAuKBuRYwZ7Pq1Cc3seufmTi3zdwdWl61zsJNbvWfJ3OnZzQT
BwMJms/BcWjKqJW6l9TjaaJftTVMaZlf6rZcE3x3kFV2lGQ717X2IbRasrGrO1Kjt9xBKDOpS4AX
lyxIj1PefzBGyWcNz6yl946Rw0eY1lM/fukbTqpvfxCKjnBFjL25jFBCDDA+UnDcUFDZkCm9CXMH
9wt1Bc19ytPs0hralexJggCswf1iW+vtmhr1mr30rkmmqynCTYx2/aO06F7LQBzrxHmGvTguhf4j
pLTD3KWojmnjgSg70Di8jAPzZgrjD25jXqC824CHoFFVsoscNrV/LWh2jyOZ8JF1IrJ0T9TeeQaM
4c0gtkcNa3s2DU/JQKPA1pMrWfWrOBQJfG5+lPjlnpROxAbhhZtaO0W0N9GAGzMEDt8ypoV2LAdr
l/N1JKtdBjUpN9cOXAF0OaP4VNW3LIMuelN/rEzr4NsdcQw4+Kx8+duoKJ4NnwsarbmWrITpbpDw
Vzhdaf+YYkn5WyoL7jU7tG2ghRf9IG66Ov04Om9OqK5mmMaaqadeTPHcF8WnJC3uNFEdmFnWSA7z
pfzrWZxcCzCF1h+7CpZ53cFTb4mnLOkKFZO8Nmt7PzXQwCv3mq4GXAhzZ+JZ94S7FZp7bRB+RtZx
cxS0wqm6nErJVqNurkU13TQCyVjSPDgMN7ggOlLG+bJkU9OwZvBUrwLPEvW+iuMTQMMP6eTcD2Oc
wtbnLWA65vhzw451QPG6W18Uuf4MmgrMQKDbntuCS6WfwizDXZgiLbXL4eBq7KeKIcUJlpOhJweq
dGh0J/awdOp4Y1sQ/gtpMGXrEblYMh3/qCckrsJy9QJlwQbszobToWXj/GXtOo/LXcrtz9d0qjMo
1DWX8rzJ/2W9TOQEyiuwWKWuDin9i6SxD3rXbiElR5TtsRboiXOI7HSDFkZwa7KsUzgAzLDlLei0
x4KuV9MEG9S3J19XtIii7IOD4midtOmpt9D/lfaVtRla6yZxJ7qoxS6VUbZiKzeS4968ttKhXWg+
6tQZooIbb5lexlELDp99oDFdxLS/fcs+JdNAhSpjZNbwnkP5vrxRSMHasUBFZB8ytzv7DvJt06wO
bV/szYQlTec72zSDM+Pga2DaXKJQQ9gxLh5sre2OoCk3cx/f23O7TQeokcFGD+Ij2uUl+YHoiny+
oC9M7sqdIIzXmNQRE/SZrMJdO5Gt7XYvWhrd98o6RoLU6cTZJmF447DOK8vuKa/kPtcJUMiMjZC3
MEWzRkcmaJJQkSPC3KZF8+rMRbkzA7ljQ7eG3nlgr8FpsQ+F4CKxSm43XC12iesk/uTEz2ZsXXa2
hdGiYb4Tu97WNhPz00BLRYuY1wYDuam1d7kmbTVuzKLBUlhOTEjDKZPatRs16Ddq55Rp6cqa7EMb
FnflE8rGxyLnJIXVAYnP3ggO0SL0MB/zjKv/ydDzfRn6m1j2bLmnq0VYo7m5ZyM5EQWS7CSSD7OT
PVPZ21d+sXcJmVTj/GGSB5vtnPJZ8dqhxSKrhUeBMqltt0lfXPi1zshqN6X97Ko7UlI2Dc2CXv/U
krkAVmgFrdxLaU5PQ7nLcv+I55nqZe51unVoBNXndm1Un1AhwTRXlzVNTnMsP0So2/VBu5NRvtuZ
XO6hn+IbqDlPVgrdK3W2HadgOcI67lJIOrvBsLesO04mioK40jbx4G+K/j500icrZ66IWCmSv3GZ
dPF9UBL1YpqM+8soilYGMzd5FmQDW2utCr3lDAVm9mF5jo71RJ7ANlFEFHUieksbcWMH+bWwXICG
/ZVwnS3JIR9kEXpIKIhN96xOHgxz3AjL5mbJxWrN6BPpcPddai/6pclrO0AfrR9+Du3iEBfmw9AF
F8s0JoL+OJvqGvvHrYkHDmTjqQ1R1Rnhy6Bpn4rOWrHOQArJ1MDefa/EuAk5yG7osKOPh1tic3b5
EytuElLyu0kSxTMeitT4nJJZXNTGXTBT/FbjVRy0t2Zsb7E1HLIqPRXOmfPworjGSYd9KCaORkgU
FwdTtMOqqepj3r7WBABzc2Dq71aRXFnFlwR6Y0KQbxNzmkGGaBXM5v0YuKhfxscizg9U2m+ICkb0
B7fWvggGtA5t9qSFt8KHJ16EW6AsG/oxe2uOPk0u7OxhRLMb0tKw4P82PmSXgdmsRXaSsngNJp34
jGwNTCPwKgCYm7J0Qo/AiBBMf5DRbtH3qAqZXpP6pVHRl8T+rBNLtKVt8MhCSVBmoG+lKAcK6fQe
/e+CO53dqTNdQ67hbn5tMo1eB7AXLW93fuADA5WRjgQBokQizzGer7Ds1dpoUW0YUHDKWj4Hk/aS
V+anFiO9N42GdnDM7Gbs9H2hPyhBLcd2PkYOX8QtyuDJdFdGHYRHUSYNSrHaq4grYW3CPSaQDKEY
AQsN7BHLXg+j3Ngqrd4l3dzuh6Zd/WQl/eM6WtIGIlNCWaZwTFu3vt/GuCkMxqAm6YzwnrcMm58I
rJ1sgwua/l+rKt8VVb7dXS6buu+W7LyUMpThsOVXumUtW5pv9uA+5W8S1vN63dSfuAXQSrLXblEe
IjBCQVj8ZINm2j++HHhRCXdUUltYdv3q+5drMscM3WUVowPY8/JOblX2mR3BlktknXfFRyOyHqeG
/p6VnZBxHeoId8Eot4Uz7dl3a45D7v14p6PZ1mBUKgxJYe8eBiG2QzDt7VTfOO1wZ/XTfqqNh9QQ
jwB/VjDCkxXUfvAo+U2W+k/ORPm8SDbGWP1kv/6XH1GZri1M26D28sPJI0OhhRvHoC5G6TGBQQI3
p9kT+c9GifyrY/nNCy1v5JtTp8xAoxLHCxG+jjukQWaSrf9+IP5pQ8fpsixOk6Hox6v3ksE3L+H3
eI2jVJXrkOWLP9aXfph4U4BqDjNTaszPmfkwpcFP9tHLIPhuTFq6LiQRN5bSbdMWPxQiQmdUc4m4
bL2ceHqUa0mfrtX1NaRypGk7Gfj//XP23Sv+MCxtaeoiCkCdp5VFl0Yc4yY7TYmOdyf7ySUg/lQk
eP90lLsosekG2JDvT1tYhIUaR16rMIyryZlHAvf0jaivzcJnPrMfQVlviMrbLnrLIVfnDoB+X+0M
NT70DyUNWi3SN9OUrEWGv0fEm3owfzIr/MXQ0gVLRsPlfTpI1r9/jyQFGNGQcJm63ZMGY9O3xU8O
w5/mneUogHSlkMj/kkrid4OXkIY6KUN0kkTtXQuTNDRD3cbm/TC/Rnd/P4j/8qWoay2lCV255g8H
XEPY1YmqA2STItZDgWStEuORBiQpj+P+719rubj/NHT/eC35QwWEOqvRDsOisIzRPEgkgvq072Pz
J0fvr17GJGDJ5cC5OtP390dvkr5T0xLCwR60QHrSbdO1iJrTn7zMXwwD6rOu4G7EPMDt6PuXSfQw
TJVFPaenog9I1WOBtvn7A/Ze5P3hiBnSMnVTWa7tUjf6/jWMfsoFE3+1JgblpfaRkFoR8pKzQsQN
8XqPVmmFvGErynRTO8M18ruPIXEj/6O3gT1HMkgcS/zwUXW3K4LA5m1MRniucFfNs73q/Rscbze6
2b5k3Iu6ST/GJDCI9sKdmotu/NlF8RcT33d3xx8mPqGRIC/ajMsuNO7nybwcNKI8INK7X0geSvzL
v//Qf3V6bX0Zk5JPTcDq94e+sK2gLwDFrUX7WY5PRvY/GT/fvsAPVx7uct0kVOX9Bcrm1Nk/uw7E
Tz6C/cP1pvhQ1E55BURSF32RrvscDb7SSsicgrirYL4n8uAcJqgw/NHY2M5J+tS0tU9I4Ul0krFX
69N9M03P47yqk3UzNs+tpV8ZobFPnJ0qppu/P+hEE3JYfxzxjjB0DrplG8r+4eIVpYWXQoa850Xv
XzdI3cr5NCTopQpmCpJW2k0+S6pRBts03XzQigI4JgIWkrU8zUj3PSYax1BArrNVLqxLv6x3eedu
zfC2TfrbukGNG8Wv9L4jzx6iiyx0zjVefisZ7ya2nBNpQcuqqYS9bVjiqjHNSzgWK4241IocTC0k
py8sWFVN+zLVb8FxMpnlh84tKG3kH0dpXbqNRoACZaiaQmG1Slmwk8+28weYMf68Yfe3q7mMLNWu
bBKAlj9njfNGBA4+v/fY1UtLc3eTq19bZnHqhX6/XGszb61NrEtCKc6ZdM6GjM91ZT1amiSMlipA
wfmtEsznniGdkz0SNpOEZ1PLD0Za7ioYkAF/ppNii4BzKzXjqi0YCI2+rpwSIjjiwlBexjJcLeJn
y2EnU5Dhkun3Knd3alI7w4L50mJS4ee1/tk0J8/qk12x7HXbm3FCt0G33gmMdY/Bp3LqFxC2m85O
ty4ffkYHtiTwtNl03WrZ1sW/F+Uf8QPfxL55qQ3+8ySjJz8ovrij/+ywvwXZSP0YHP+CsxxeVIZR
pvEpfUEMKPPUMzdDrRHvQT3JatwV9IaI00McTghlfkibN3RQW6Ni+udS0NAZF5dJrE4UyT7Pqnxq
Ub3kSXFOSbsQmk9uWPQw2O1HvVkK8fzRtuC9QWwsswt44OuWflkesbFLtKoi8i18dbtg11gfyb9a
D4S2ONh3KIa0CvBncgS5h8OyC8zNNDyiv39TyXQDWkb7ejP6vcN6/fUK+aHh+8PTf/6/tHa/7ez+
l43k5d38f9b/Fcsigkb5f9EAfghe8s8v3zaM3//B1wawaf2ms3+UdKNIa1zu4f9qAAv3N6Z82nzK
oI/DDZhZ6PcGsPxtuSEIV1mEWlB4WhqBvzeANeM3mrU6SynDpgRvutZ/pwEszB8Ww0h8lz8EwF7p
wmBptvS6v93DkOBjyjT2b2020l449PVhnqFJF9mbVujhpkEbuvXxyK+zzn2FyQ25X5RPQvXWoz0D
b2/LOy0uqVZUH9gjX6jJvnJM9WlGCUK6k08tWx1Mx11oyJieMte5N/tjNJcPVTlhbZiyl6GV+0mA
ayWaDwHkfUoe60o6nSQdKCqR276E9J42OYlVrGi/JIu11AWA0tOU0apXLqrHMpcZkJ3exupjnIeJ
gBjbLD/3PfGi1SczzT4pV6AJjYHf26yKvdkZXvNaI/SoIPaSV7wd6vDG1kOXUvXspTMtQScubgVG
+MgYuxX4HbxH0sEXtJVd+6kgq2AdiPTsEj7CxwpuYpKNns2chhDZUplubbTRJBscHWzRaTVKUK06
+A4ITOIltqn1MNT1c6XarZ5qbxX/1ivJYBMNgNtMpfGla0ooqLN+THVwSC69VkqW5c6iFUdXrTlY
LSKopFDzykZkvtaCtFlHBnANyjVGNdPDmkIiHdRTNqJ+94cWVVQL97WubRoHBjbBtvksZEzIDCGV
xoiPyU76ey3+JEdwuAFxYmis9U1HuAWQhvzaIfcrBOofOfqblZvPqWRZFBAZRP7RXVp5oZ7TIk1I
YySwQcvNuym6SvNTZbjhlqyqY+M6rTf0b4NhIoAWxiYikPEqd2j7xOxozdIr0vk8thJkudtQuRzL
j1XgEicHhVdN/VnGkdjFaJEp9MJpDJiD8wmHoRIUh0klllmwDZ1oWKV5W3l1KqK1q2Z3R3nycO6n
tjxGMWBeBuXGj61qq0x5rQyaLLYx3TsKV4jpJqC19Pt+JNaHDNHXgkY3Bid/JiGtO1fUNfAJBXdi
nuyj/PeDwgLF8ie2Ea210UYvFBrXyt4RlPGUwXSqk6whSqXUuVqUflG45rTHwrZ/x0hE9KG9yhLn
MtRJLFn0pyAivn14/967MDXCLroxTTv1aOccyqYudkVkbHKSqoHQFgQTunIz59nbsqSM8DIfjanA
7zcl+2ImYQfvCOTIP0iUYrK2Qpbk7C7w1yyKu+P7V+8POe351TyNFFmnMbyYJm67KTVkQg7+5Veu
QgeMUZG3XAlIaH1Fs9udQZIgZr4N1RJ8EL8/LgnEuNH1GwY7N+10Pklz+kR/qrkg4HaB8OkY44/v
6AVt4YIR+KN7QUuwsjPfWCn7b5/201FFQbYeKSoTQXSOSIDfI90+1w2xK4x1cyZnDPJUXBoEWxvN
0/s7fX8YnbaiEb+YrN+fSwe7tGUMpjfgvli72XxiSn4hcNz18vRWOnm4/gOh8k7PeH+aQP6hJJxi
Fsik2LmFc1Vrcl5LUEPePHX08Ermt2Z5QL0adzcpOeqHpo53mYodVhXQJPvl4f2r94fA0McNmO4A
OJb92qOgRlAcBitRVNPRCebp2LXJl6INqSVXQXusufEf37+aKW7V/lRRy2YFndBbKSsLXy0Zzkdt
EltyVMXeHYI3P+1mPJlte3x/oIPaHjE6Rv2sHULDbGjd8kA6YPv1q/en+GmbdVEMPVNm1RxnLWyO
KMMbGvCLjdDqKnbx2FZdslq+8rL+YLu8D228WNHR/DwnhbnWrZuwF9SNsxpaeeLf+HOaIb3E9x1z
Ytt2Qt/nEzGm9I++JaLtpHXNUQNydDDsBxU6/raTw3PREr81N+pU+WBCog4tdjs714EG5MCpzJcq
nojNQsikrYs0HRa+zszQGZ11oeJmxRjGy9e7Cdky2rqhhbR/H8PvY8LUsvHQSHKpQ2yulBXxui5f
BSrNN61lpB4uVHuF2hCdoo700MK2bctTYjaU2bP3xylPBngePt8w8nFba0az58SNvCfshsdAuAy2
iLsQxxFiW5ZzuYcDELMgv6CFkyOdD63joizsNBPLG8PQScnIjIVHt61HKq4DJ4gr0HaVp5eQDVqd
1usUGOl5WB6cvOs2dNrKFSkdl23bp55w+tzLdWmsy2urzUnWsEk7AshxmKypPjHKdOqj+oVsy+vU
TzBFtrTwypH5k8hzqhu2T+xegY7fGlkGFJAiopSTp8gAIIiR5GSXSLaDzZdXZBE9KryWX58l2A/3
rnDOdtHHN7NhfgnyND7O7R0igsrTlM/yXuaYBvyJjCe/XhH10W2t0pCYlay9MEv3pTfRrkzFRaQG
jlE7XoTzfOiBB9Ef0PKNVnBiGllGH3wzU0RPy/mQdygstGY8D9y6nEGsBzgQ5C4Zl5TSVsXInbFt
EOj0Mbm8+bhrDOfRnJNwXUi7Be1ipatyZiWUBOO1UbTaxZQqx4sN7Ya2nsIXpX0M6qxdGYIaoGVf
zVFEkLmdAEZJH0xw4Ou6Il9aGjUjcNYbbkYwBpICnuCsO0hsEjrmmhLAtJY2W3Rsk5RiJNvPxhkr
JMjhvM3DQKyERXKjvxbsm89VWyl4WaKDc2RFV0Pu7IeZjCa7sD7rRPWJmvV/O3DSZkfbG6amnlgh
1dCLkGhP910ah2TMBN1FucaaRFAdtyCi5LkrmuIRzw5inQ43a+IW0Tbob8ltQAATwKPKIF9W1bgn
X2+jSxDJSOWzNepyotwbaGSxc+U0DsgN91lvotEbFj9LQe8k1nuWfaPcRHpfIG6poC2O1LKUb2jc
LzeB7Ju9UuG5tlKxni3jFSfgeG5R3eQdyxxkxWRnB6sxIOwOucCI2MIxL4jwrb0uRr491ueorbJ7
VBD72GwPWZ9Xl0y9BEDIRu31tPtc0nGYIrM4jK2108EuXglEyttycQnklhOv7cE1V1q2cjUSA5q8
TdZ9jbE+bEkIif2j6irnQQdYsm1GugkdY3MRvnyJlGluzIAkA61SXq/igHOniPb1O5ZdPqnNZtGd
ZD2A1qOAjhfKDrfsRhdRhG9tAZBc+RXVGFvgj82CfFj1+sBdbgpczMa2cZhKM1vV7GVXYXjrNor8
aTNZlaFFe1zVr5gC3+xw/uyg2dqSUtxeaAgNWH81wc5UsTxGGeGMiAG8GCXBXLX23qo+1C7XWI6M
cp2zxMEPPV2hAYWRSed9xaCUc8xsXxTnWDMfyimiQAsJ5EM6qockDcpbMezdAAJ3DnhylXWpuxb2
LE+RHZarcZblfvSzL1IboQ410mSSS8+ynq7GKH8swhrSVGidksQfGAKj7wkuQynw+NY+kuz8lITt
nii0R3sAb2LaCUJT56J0FEFoLOu9ZujVrpeyum47ZXhizKINf5k+IX5lEejZBwu5huaGb6QeDZ4W
jP2mr8KT1ZpLQm29caQhV7mCq6UytCRddJeAZWgQ+nTCrLZTYn3u9PC+ip45BNbVSHA5MfHDY122
kgVd+oTwr1hCHIhJzdmE9HHanN8fgqj//av3p37sEoTtmKc/vm86OYtCXH2U2+MB5Zv2KbAcZ9Nn
zZcpSEG6DdEA7HRXt6SRi7S5YekWHbhhPMd9fQ9iaDr7VXkUBk4U22iQsdufCEkk39aybkWyjP60
08mU4EEQyL7t3KzzwqxRzpFYVCb0OcjXRpCm1a4eCCxwg8DxHKG9KmwMnrLIVk3a184ezKc+ad7I
OC2vamE+N6q4J9bVPKeK9Rx+rivkxK/pmNd7M3b6jV/PDbOwvCTbGbadMZ4sLsAhEdrKkYjnXS1I
TkUiJC2s7IJ17MbIwkNSgLzMmaS9xnY+EZz9yTCKnZGmt/roP412fJXYq2Iu3RunFOgn0CRwXYuP
lcMuY+JWeN0FbnLZaQO7rSQWH/2sIyYijpbBHHKoZzke3x80pyepSne/cJfutxB5hpMVk3hhI7tq
iFB089wm40/cj7hDViZgkaFSQHda/cjfYbQ/BHqTX7h2e6Mq5ypMpg8DzEHUBjPKzxLoe7ak3msi
2yXlshNTM9DV2D+MWvBY2KtoQg41Owg3wDyd46Bknu0UxDpynOy4P2dx3p4MrmTJTdCGaTtl8wu5
ic1l4qTNAdbrbRn4Eb4Ov111mf7szonazdy/NxiDCg6Sz31C3+mEvvYJW6A+fHCpIm2n2h3gTaVv
g2l80ATBnhYZg+jpwDUVSVevZuKivHqTYZZxYmg29AZ6D/e+te51pYNkCI/AdqQ3VOZ4LBrzNSax
F36Zv4FBTGG0kpxn1lpIkxsKerEWs7RN7pygnq+wtHl1VCBfqGkID43dHCOVwddx8RfWYXSZ5Miq
ploiii0vGLqvohihfLLD9Lo0IdBkLB6MAdhRWhZrDhg4KZmBkwqIE++UvyV1lZY5dAYgTJ8k/a0N
bOtT1fgnl/7SViwLCVslWxA9xUVdaSb6kVytrWyJtzatfcXHuyAkfJcgdD0YlapPkanWkFgHlFg1
WSWLAWNOTzMNP5YqzQRTwDUu8B5fhFOxoity4Y/DRqhQI3BA9w+JzyzI6rPLZ3M1NAkOErcjI0tT
Z8Chir4pYlnXXutRceQopoB/SkQdPlBGDIeePrXdqnPCCc58p5HUWF7XWeON1r604uhM/fQA7Ugf
ufTkoQzcBuCpRc6dSBgbi9cIrWCw0ka10fVy8mp7Hlf57B4qJ3gbdA02m7zpTESdJSNLBHcDdhtI
S6jFR9aHRW6ysjWjfWPWlwTS4pryJdQM1P9xnjtb1kMBhARxg17i42yFaidRgHjplG8FxpWJBeBU
AnfqsAEFyXQbZOUhUOYCwsvzVZJNKGp7az8qK1hTPqOfGk/nFI2r1bbECqXXuRTNyh67igxkQXwL
JezVwI+CpoFNGVJZNtP2g8/mls+P8haRy8mFgIlYBZ+vm67yhLgnRw9eXRi25D1OwK2mcqOIBFnp
BvUYrvW00TaFQ7quO5nFSrNglQdmdEAE+OyIYXrhH7Bsy2/HLuseuzBl1o/ect11ThWlMf6of5k6
r+UhqVDgZ2NlnSwpTK/tE9ZpAId8zXlsfSvwZAzOELJK3eOam8uZyHfkYZrlIK/I7WPla4epwIWo
M1/4WbhSo0L540hM/ZlLzbx50NHDgd/9EuVze0VQFyHdATNcUi1aVpTd+Nm1R6P/P+yd15LcSLZl
vwht0OI1tBapyRdYkklCukPDAXz9Xcjqa8bOnqmyeZ+XsMgiKxkRQLgfP2fvtbMPrVMu0MDouaA3
sh8otRah5WvL2urEs1kOFODqxCwvOVVsBqtamXIxIqOtzEodzcwowC8h5ivL8XcSybtTmNm7rnSQ
LLarnt1xo4pSW9LYdO4+z9ZD2wTn3G36nXTc4TA1Qh0c7ZWzZrzqcnhWE2AUVScwZ8Ps7qEKX8uI
ilAQjrMwuw5snupWDub6wQtGwGeq2Wd+PxyJPSYdCFL0cWzf0LSS5qcpDN49Pjx9HIdd547fHTex
10HR7gw1xjvqPXg1EYOArqHumu19S9lSVfVmcDA8qW15SyQboedbovL0F+Y4vEtIN+vEVt0WvSe0
Cef4+RBVxr+fORU5WlWvQ8ucSEyulW8gMCxPSKR/y2kW2XFC10kD7fP2Z6ua5JhEM35KHgo4ir7C
SvD54ElW8zJm+SDaKsWRLu0lhOYziIry6KdyBYIFAKGli11ScBh0cIxBHjvEKc0RmQSsFr7SriOr
3EnAaVjZshh/DLg96nij0RE8WnkA+1A9TqPcueEcgVV6zb3KmNZUk/MWJlqzaXCJbAFaOW9u0J0o
bh08AaUBeGgk3afIsjXJiem1M1ZBbw3XqkzGazE/ODJ88/GYr81R7uPBXnV6/81GibcnEr5d1wUX
fMRRxSSE+tkU3vvghROsJmZeJcsfvu+SVOCp2LSq4s5VgbGuTS9ehbig4Fix+agsN9aE9PbH3mz7
Y+MCv5LR8Dvw8v5wa93Z0OqjrelMFoCFAaUAZ33zOE3mSlZp9FzKRLvkHcjXmm/rm9HbDWLUUmzL
SutWnA3MfWx379Aj5K1OHPUYmXIfxn3+prsdZbESi4aB1crWo109UlnI2bShYgekW1b9xORKbV+R
/Zm2H17tluda/ExiVzslbFbUnNbdJV4VjRFqRfdB+u1J9eaFJIP6PFHtbKcqf287F9NAF/0G2nsx
zdci8zvIBzDNwo0lM/1gyuTo10WxoI3HcS5lbOd6d2ewgFuBHYXWiMl6RCQc5/dWiHLTpXNoa9zt
lW+n6yBMvpXMhOKEs2uXMX7CJv7OQb88qP7VNWngTabahKG2qwNSgZP8w9cS/CklWX4jLo4zyVvp
uWoSgudDd0+m/QLxDcNRz38CHWSh8c3EK+lO96Qt9DeVuafJrU64WlYdbE+yxWWOML+4JdTEMvHI
jy/sux/9Mj0/OBsW8E/theB5WBkSXX8dzAbl8kGWDaJkl25dtMiE9gj28+zDCFtQ+2mG/GlDNXSA
pdllFy66QMPlDc3UqgUdnMS5jUHf3rJOwTGDt0NODVm2b3aEU7d3WZyRbzK7gMHYBsiWvHCIlkFQ
71OsZIXoxpVv/STp8dkp9IhkI+xUjl/c46ylUVWUKzfwrFU2ht/GLH1KpNdvjYAqoqbDVpS5y36P
p14F8TaI1XxkhhwhY1kdkHL48CrdiVj6RZdY0cvgmNYGhElND8LjADi1r1OMmL5NAzhotcOehN+4
dn26t4oxHiy9YVXaXr13xsZ51TSNdo3v3xNTcx70xj40XvxYop44D6nbLDxcgmtnRsKXn73N+dnn
j4FvPmDT2dlNRttXMOfWwuHa5Oyjg9J0kA/OvqCzdSsUEuSCX4W8Nse0H1BbIpFOq+mlrpDoMqKA
tt8cjEmu0p7pQO++6h5HMymWDX2LQ9sbO77xUO7CZyvdMfQXO5HNVbpwL1kGzAe27guK+hJnzy7o
J/C7cXvHnDitS684A1+ImEgMgka94HJrZoAbK1gNYbOEw9WvkDH+cOlSr2lbXlPbv/m0VbqeKTTd
KYzP5hmILHRV3X4UVknso2i3gtEZlm119gI8g2ZfpUelUv9BWdxMwEKSdcM5xw+oMZHaDlnU7Mlb
5Lbo4geRGsXaVuoREhBbDWKlIoY/O4TJfrAatdYRQi8dv6ysJUaFU9po/pNbsIl7fgPGTwAymBre
vh0Oj33kfETGxeZtr/iueEtlEK4miPsNJi+76YBuGrqvwsPmPTJPIRlkijJtxzcchu7kwmkLVm41
RKt6WGUs/CsyaL1NZIESdICeYcpA3J25McrnoNJpovA3ncQ7kqzLDS/qs1Wo8VpmxCIMKjGWuh3z
9XbbZ0MMCHIRxoNS5ywNJ0TmtzYyjDNr6gu43Gpx1+EmkMZS1Wz63/I2/rBKuuhWDLAhYDXcDN2q
b+zpxKaFZyyi5Eni/kUPy28gvow7p5uGbmeCiyvgu43Ts45c8yQG59UVDDG0og7X5VyHJ/m70eIW
nIaIO6CjucCBHWujmj1zTw6Ir0tLnIGTxs2sVCai2RgPsp9J1RbbWZWpq4YSgLufzwcygTDkUYfF
SsWmORt+s3f7fKhHipgJC5lyXX3VkpK4GJgWHl2Nvr918FLjrWzY8nMk8ot45D5rlW6t69TOj3aT
9mvogugEbPPRmMzyFjfRhljVeS1lOBLmjUHGQtdtCfdoe/uQiva75u2ttHnndR7SyfyF1h9rq8fs
xqavZtrXoCTNuG7gtdnBd38K7bU0YoS3lJqAqWAusohop2BS3bqFzbKKpfkkDeI4CURmfxK027w+
YOTpcNwew6fSTe566Rwq4HFBpaBE4IUq4brBWkmYHcUt3eRs27TdU+gQcz9hTECPZTM/Co5D6yXH
NJPf4sR8MjLuA82t1ZpvquCEqqIzWtdb09OgaDCQhqND+Dzc8ha9fzg4Cc2vBIZnRW1ai0vpQ4DG
KLEQVd1vrL4+F7ADMPK2akurc+UgrT4APIEHeJFutgeP+R4Aelym7rSLDXHXyD0otLo5VC4TY7pR
y9ydK+QhR1jvdiHumkiQ9CJ2bZ1W69CcjgKDxDJvIm+ntVn65tGEDdO6/95NcbPprbLblVpdXvLe
OKbjMqa6Oxhp4WG+Eu4aUlF3TU0vXeS2Pb7JLoeM6Fhyl1h2e0G5g2fTS39krPrBCKgkiPsN0aNQ
f82KpFXHtTaAlqKbqVFYZaObP1ZNT0yQFuovTUtHiuHMHQv08PrN0/Lywy0nsfT0obvVGuaztrO1
TRR3zpNveR9pkdYf4J73jWQQ5jT+PbMMxg6htwZbqNtO8oixqQMgkFgfEa850RmB9rWgjjamuWkY
c10t+8RC1Z5AbddrhmfFq9+Uj21ThR+VYR0TOxnOnDq6Rdib77XP2Dx1U+04qcCECBwguxmYqfVx
sbTKUnyQ+5DwwkuvE8uYVvktqUasCOgKN0Nctk8+BIN5gcvSvntCKEMGr+7Wp5zggUUnDNQEAcEP
2CGx4dTOffLt8aPOh5seuT0QTAtKRjziAuXOW/hg5vejFaVbhyilfaZr/pUUGLU0Gme4djJkz0Yn
oETq/RrT+FuIdfol8WpvaTv6oTtVdepvlGs/l6yOy8iYrkgS6N0amtgZ46AtwtBFWUsecismxucl
X1uYVIupT6DO1uLBEvapMQnqoJXvA2LkYo3lSHCK7Y5Qoaucka7FztVU+3rAn935v+kiroaKvi3W
fYLfTZoBVTgOGDfiNzuIqa3lQL1emZRwGrtOv4/yuNkzLBuYGHwo2sx0BuGLFn247p1BrvK2/8UC
0brTSXAFwRtvqLgz7gFyXGhhbsr5V2ZlVa5sTf0gzfq9sMVFEpy7YIoL38e8ea5dL20oe+yXS8fA
amGm5s9eaNGKvsUv2tYPutHtjIB3k8CSxWQxvjTFd7K/E0x9FNca4yfGI5zAsfgWMNEjqJv9ux0n
kn2UDyxW0y9O5btRIEDyxd3lgGJ41KNewrl0pDzyuQhh02cbO9TObpzstW6AIZ9C7KxK66M1vNMk
8gdfWL8GzzpbTv+djWk9FH6I546Rclkb33ktm8JhHDQAFgM00CzI0EkXlQLk7d0ZAj62vgWRNxvX
0sL+a4KA6ikarPSt1vxvXeSUyzxS25z+ivTytyY59RrhWlVw17v2qBwM8jghrIZNKMq+03+j2GCW
pHeH0oW2UnmgW3J8RIu6rd4mN2MwmbP4Jx9tKEe+fXSparN5iaR5Aw+7xv74k2HMAXAHYjd9aCBY
U5dGdnC04R4vMh8bTll/hITz3qLeWk5en26cNPjBanyqjTY86t20KbsCxl4Dc6vLj3XjQGIZn3xQ
oisLiiwDIutRw4t06MtkaY8RvIZA/9ZGAU3G1IJnlE0PKkzfBIkwv3rO+hlb+ZUrQ+MO3H4ghn6B
Rb9+0HIBENgqQVgbwbWskvEM+N7aTW30TMLn1ndL/cK9cworH9OhG40XL6PmH5qICCerrZceSN5F
46ff65rKxCVNvnS0TdWmxXUqrRflJvHRZP9ZxFlIyWiwwngepX4EZs5BIUerkRSEILomsRkt6y5N
l0ksc4y7HOD9sV6Yug76Ttk2mh3F1mLoI3bwH0DgKn5BqK8y8n3SssWOWR4xC712dcL4rWtw/eaL
capspJi3KeQtmxoNp3DsfyhQ44B+mmxjjIr+JvkcUzC+RwhnVlO+hvsIECdsCbAK3ceA3gCTPKaP
s/EEy2oZHpktTHN2RTNPbtKLnap/P/gls3x/6J3tX3/Q5BGzSHT5S6dsNO6X//3bn388yGhcm0Lx
ngfki54qn0e3JOittE3qFKPGF5TQQu1E/HtiVqgKAV6pY8LrjwFZXsiE9FhRIXaCUDAsjUJ6zA7N
eJ+Cu9ZMfesFybvv0wdrEX5QC4DuMEOLzqAq1oFLqQd9kxy6jScTcTKlwbIfN48mjZOVyBLkNHow
c7b3NCTwgdtUTzEBjEGHWSI72DGNusgZF5lt/EynJlp5LCDw+Zy140Pmox2ziHrsa2Fb/fBrm4lr
cC/1TGdFD27kIotVpYACNh6GXxP/v2HLj3IWRnUmuMYMWk8zeXfCISIa7Xg/8Sv4S6PiABZ2jLcG
GHJLP0copsM2bgMg44zc643Su5ufdEd71FZdjG9Vtvm7PhC5IU245U394CTyUSHe2KIj2ZnMWQ9x
jlu+TEsG0pEV7AGMssEqFtkh9XGpCZWfEmfw90PVryIdtY4DHYizaVVsREVsSsyIcAWp6G2oOLtm
xrfAkB/TgKA2QY8QWzmWWH5cZB4zMAcFGbb4GBVUXV3C/Cpj88VIk5+Wk5XnUWeJlEnyCKhlWLgV
GNsqlw+qLVOWgeYcwthqptAEnm3Zy9m8WDsMYmPxbvnjuSzLJ6dnVJuA4N6h8iE3Ln1nkPJbnxhq
Mcwwr7AyH8wg+oC3Hq2skHtN6PVGoHwDcWgv4d0zl4yD/Nh5+e9ykHJTxjWQyBAGsTOuZKRPm35q
s2MeRPQXY/k+BfTmaWChAy8I7xZukB2qdoGVG4p17wl0ySxDITW20Vjh0oU3GnntQ2omz541vhmc
MWGc57D7ZUlpmVr5BcSRHT4WCvuoMn/pctooq0WDUphH5j10iGJTPKcFgZKm+a33W65XlzzUFQb0
piRtcGqZyiDTPAx68m2yu5Wqu3BtTU+6TNqHzCPfw9CSmyyqdSacFUDdeJmiL1m0Hrfspzz0/+to
/4GjFGBv+L/LaLf1r18/f/0po53//l8qWrSyGEP8AEsf3Q7cSqhU/8IoGcG/rBnMg1kKC6XvGX+o
aI1/eYCVdN+wTVxHvo114d8qWsv+lwdCydMtTBcWUhL3/0lFO/sF/vATIJzlRaGasaCF4tZyv1hX
8D4bwo5cbRFVJAPR/uEcbsG4Vv4qDAjeQ7WSreOQFp8xinTr97axbEb5VAOFWwShnHMv8nZN+sC1
MlxqQY2lLJdDuYtLc6WXr940ev9gPTG+mCA+XzQfpov91HXmD+I/hb8y15vaGEvm+BZdk1aoK9mr
pInhA7ajXw1nknUZ0Z+yfHWLKLwXxeAWZHh1uz+u8r9F5X/6X+cr9F+f3iyP1n2Hz8905hf6h8XR
QsoWSCfUIJBOySqLxmFZOqxAE6EpS9haO48xSKDacakFEcYMOeCjCKbff/8yZq/m12sYIP11TOb3
rmd+uYYEQaqGMWvEvHFEPVqVa0WlWjucpRCW2v/gLza8L74Z0zR1jHAWM1WPO0d3vnz8fWhFYQYW
e45F6C5lu4770H7X+hpBYYsr1gQ4L6fIfUrJQVx0EXJJPQ1PE27x42jwubv6QSj1GnusfXT+CTQ4
KxRHjBlUiULA8NfQ/PVdphgGguj4AAxLW94w9obmmDtXTHBOGPxDtHvoETegUiXnYCiDF70btIOs
qmhHKeTTqUyTRwSA4AqFe0xIvhm15hLl4Ub1Vbfp4izZGKgMTjI7Q6MWx6KmWn8Ugqwm1ZJBKS22
Nz8OT04evLSdsle5IW5sugtL5AEdY8gUnOLpbbhus6o5oKybsP/dVdD0zeaBHVfdKtVuFTXhOUxT
Y2tKtR2HgVF/wvlt7ojCJZW8rslZGoS6HjSBVGZSkHFplNZjT5qM2e6VM5DD1OVL5QmFOAbxlGKK
44bjdBGM/uZGUrDNdYu4nEFtHAMTNPXJmgpEQwHb1OES1UO/MBwZbWAheqvBjZ5gPzzl9pZefLx1
7Or7VM9KAM95DU20fnmTfy/7gfAR5UarIJJyNUZzQFvUEXNGYM9mqsgczToS63SzgmfkjcfWAgMO
SHdaeU0qr85Q3jRw5tu2mONj6GIM/jgeK01OSOvb58HVwmNQh5ew0Dh3jSgXasdWCCYc2PZB1S0z
8HSH5tXg/PpS0hRhtxw3iOvGxxal6yIuemMRB7W/9tv6iY6wfhn60mT8ax69eky3kWUQpdEE4dLo
wmRj6Vq0wzwcb21aMEsTQeOml6W/1aLoTcBJ5t93foeB6A8+LN6FRxraTpFC2oc+8t8wqO/t/GAr
7c02uhcqueqgWybK77kRp8MbWmtjEfy17/5ly/g/rDSf8LE/v+Pzdw6hv4Gr1ofK97kk/rHSFNIz
BUk6ES16Y43rYd/NUyfbZg7S91t66RCa/aja1HAJykKjUcvIps/NuyJxq5uEegKbQs5jkNzotCWm
v8aj80lgKGq9P9ZJLtbVk97AqGcCay00sjt30VSefTkmx87/B4/wV+cmawj9JTrZLv0EYOb+F++d
ro92jNCAbmlVy5U9O7a0B2/EptZVSFLapvdWZgKqhNm19PuTAtKy1QKOWEWZ/ZN/czaK/PnhYlTB
72Wx1dpMhmEa/ucy7mRWopRG/jtiNkl2RL+2aJe/+G4Er2eKJ/wZ5HyYVRmcaCFw8hrEo9m7Jmdo
BtLcCDU9pbA6f4aI+V324+/Xd+vrgju/PhdYqW7ipPcs68s2Q7aSRCEOhIAcQP3se8UdZWa3jok2
2jZD11zjVtI8T/wPkiw72BksW5wOiIvNexJFSqeHiRHFaMf68FqAraIDZlw+H0LJDEsb9QLwG/+t
LV6SNqP/U/RrFqboIfK/1cKql/ngqW07dME+KetsK+wpuXi6d5xEANiLI+zfv2Xj657GW7Y+93kL
EzFa7y/uTxf5lG5ZHpadQaAcM9KrG1Y0i5exld7GcIp3mOBYt5vw4kcA42dPLZSK9DoYZAqK4E0Q
8SPzIb///Qv7/Ky/3CsWIg+uCK1lEANffK9hXQ2uje9j2WWWf9a0JriQoX2oLLQaOfIPFMz2cEpV
Pu0JBokYxg+3Vn7TRejAk7PLUzyN06mjNw+pEsJ4aMJfYYhmn6NQOJyZhg5pGydZSZKFkH0fM1r4
nnYM/jFDDPtEJs4DNhfoVALshRtgkdG9uri0BIn9/Xs15vfy5b1i4zLY7ak0Azv4ct9VtW03g0eH
2DNdxJ+gjVw40Xtheto1dyOGKDVhWpXambOadIjhiAXhWyYs2CNYdkmjw4U8tHQvREd2s4bECzaA
f/37l2nO9cZ/vkxc5gTH2fjUdCf49Pn+sTbqGbGuTQ/ruhPW2Qmz+tFsc+8yqIFWR8MAwEm74YWU
mqfegWeXjgRI4k78Xdimfbdn5OLUWPHagQGeRBZxaWH5I0jgdSZ5+90JX1rT/AEH2Tna9Jf+4bXP
S8uX107n/9O7bqM/+qy1/njtKYTBoNQgywvcbmBhXBsAjZ5vQ32ujuhFrGgxoCufRP+Q9iB20UXA
4LIkyTaFuwlloJ+6QZCcErZg0lAfMKYoxJ0I7ZyEJMLbGO3M8EL8XvTvqdR7b2+PA0gzXTz8/Zsx
/mtV543gh5vPExBoMOh9WdVtmTkG+i6uREwHzrdAIIYxqVM+3ZHlEPhyTyhjffegztNQKbap7uf7
3s+SixiNQxdk3t1i4HkZDE7vk1VM69HJYp9qSz+KkmFfHbzjBXuICZO8kJk9PbmQmJc+SugVv/mq
p7F11OrKOpIIgL+iUeHq80dYsL/Q6JJ7KCp3HQNX3GIq/u35VnWr9UutF3JucU8La4hO4WiKWzoh
7XUjUy39tOyPvmH+CONkQwyK+80ZXlQnB2TJjb+xNKb+UUOrm4SyXWJmpwZd0Lq1U2fZgYy9BgU+
RZqFRIIz+ySJTRn5NcmqmaI0dajwmLhWzPj2TUxm1QhfrtBltZskSlFJligi8khb68yVVlYVGI8e
Ar9+fDTm51UPGcYhQKkUU34Po4i5Ry6zA2Ga8nGoKFSLcXZKUZvsiQ6c6+r+VcbqHLG0HLMCqGpQ
JxZEbXhqafERx4a6DLU5nnKONqAqZbvzRFCvSXqgMuCQe4z77DYNzMYTaxjOHlIwdEDT8I42atEr
JzjKMUYXPpJFgxecsDHWqmcb7tQ/bBHOf+3ansGphzOIbiKC8/151/zzq5OQokXyPPxGs0azLNeC
VI3XKk0IIMpkVG27YqDYDqp8Z5AMycKMeIYBE9wuU+iExkzhLrPGYFE4s55HKvGeldGrrgfOz4jk
VHh8w29SKFd6Wj7XQbSd+nI8NmU00ohFECbalADVWO92AAmfHdUZ3yRiADSgPXy4ZDTvNMFunoAJ
kxF06vYtna75aVzR0bHz0F31Qh9WrZNOV9kwaAr0Ca90gNBBApxdsKQNF5PT7rWpaKGTrRZ8txiK
0fJ2mGq43WHipj98ZpBAAaAWoX77J8aG/XV1nUs1Q/cMRwfLCpj1y8ecN0WOjbSipHTyETPhnCXY
krY5dlF5HQWuJDsz7BNyPPsU20y4M7zE61abrW5RsaFJWiocdPCND76s43OZgjqt8dxvlH+K0874
ie0BXlSXBDfc98hAzWWobA/uG977KcXykJAAqrRuxDrklo8149ZTK4Dr1KCunptsmDaaof/2rIZw
bUuFr2Yk7DWwUwLNiSZ+Ra7zDahsfbN96st/WPM+CTB/ruB8PkQNBByTbdMMrK+VLMU+xKE4pgdg
kAqfYnIKET+ftFZjjTM8TPAhmT9eCTms9p2fyeBnv4IUtJNfKA7NrbEUreNhqajGPd8r0hP6BBHY
LExyRbgyUt98SkbvVcPvcyF+cXgofaJXrXCCAaejHXWR2bYkNOveIB+qkH/Rd1of6qQxPvrhrRvX
7firtDD7gHzy7nUu1QWQ1ubzpyxs351AjOe6dWHnxS6Hs/lTdZPQWBiRRUc37U9OB5vOtAhd0aOe
OYBPSPWqit3HXCFxa1Ka/4xpKNRxPFtxeZe2Nf0iUXmZIlOjL5/cB5I9ato5O31Qclua3ogQDYZ2
qjN/rGofMbXblZxDRhujEbwdXYHwNgatPAvd4MFvkjXnVn2j9/bvIkUf4YNXW3BN5CbJGnMZEO9D
5xShfxLkqOBZARfEiJQ/DG0XD117K/MivEWlhzU0GPcIn+qzC3DrrNE8QMlq7IPars4mJ8dVY9TW
0nYnb1dp+gafzqLAzMECEzK2nD8eY4iD9ZQA3W+EaT4zAL9r0mbGMpFtbOkMtwHrZVXncJNXxhM+
c9RmuUAIVZAX8uC15Bbgrkc+3YIQlE36oLVJ/Riqyd/1vgyBkI71nVTA8YJHeZ3ECHN1s6zPJnb9
u2lzwLUi4xkhN+zv5uhZbXM052eJQqLx97f4V+YI97fN8YPmoBGYOielLyVv7ipss5oIiQVyAPXG
u6aS4hRnQbljmoSXPLZvQ8aw3yiZUhIFypUKUNqi8/ildBsMdSf7TZs6BFJP5RHHDZ0EkP8r3XXg
hSLKqA+1HT2SuTm9Wn73gCZcvzt0JQkGaG5mOog3S3clMEl01gqhZkIo3sbLVAezPdRm2ZCL92AY
Hz4fBMHUPgL0q0cE6NCUZGBCi8X+LMtdL/yIqc2SBW0iumdwAEYzk+hjh4BrQXBSM35rOqYOjK9j
PK9eDBquGL8TXLL0sqR8GVN9WqhSLO3U9PfVoKmjUZvqGKT+C7Z7DRkN+nasOuKcIfvf2EpwM6JZ
A4jLsC4fFXLuQeV7tJH2uhrndFvsarourJfQktaera7+6787HfVEg4c0Em55IHGw+4ct9L9OWVxZ
35p7v1jyPZIXvxT4Wd8JSnuD1JnG2qik6F7dzj2HA36qfAIDHcZKPoiI8VfjReatHonsKFRoz+or
u67hCmLSWJojSTxlYJqPf3/j0Rz/egLhtQFi1z3PIS/gvxdXa6iDGPKARtxLskaY5J+kZuYHtKcY
VCUuFmMyFMl8ZGWkBIAkjR29tlDEWX6n58ojx10isv98qGdDrKSNsEItd83CKTwOYxUeUz9DKFY8
QD6p1sOcj4GoN9kmQSFOJPQKlEP5xqfNuPB9moZBWWXPZuYOWzGntxcECYvySNS7BnPFrF5GD6l0
VFDbjlZ9QomSbcsgcTa2JGsLWYX1XKX7KGzrI1jlmPhmxeZmCiyHcWOjzOSnz4faicjX7uhuhaym
DPN8g+lwrj9hKAhJg7ExnlEvE1KTVND0B3FKHVec4O22q84U4kF6A972oTsYdgGrRrKqda581bLq
ezsO7hJ/JO4xwyM8RG/UZnB6646rhnWPWemrHPyfiZcMHxjklm6uWa+x5QxEzhroEOY6y51aSc+t
oQFlNvfa0bU1UIQRdrmeP0vvx2yZwDi2br1yeqhS7vUsCEI4tKGLZs1MD5RvH5wWsq1WhMbOTkIk
I3EOGDnkf+gaYWyNhB6jK8pqHVeRvdIrY5mCJl1hcHKuI2exxLUAN1GzHj+f6cUrHNn6WKIk2xR+
ZW9xODA5NTt/B4oBibQFGaclnmDZz5GPrtXFj4CzzwWd5UgmpM606V5Qy+9RG/fkOc1YI3LQzpVC
xpF5rcFOIn734IGNcgBaGoQmEAEwoMjPMqZ5FrO9fDJ3XobPuSlxoMbK886MU0kAk+3RrvThyuYJ
/3tI35sCDxm3ff+alfZPLezumFZe4oC8xE4gmiZDxkVJ5xtHSOvm8fNZaefA14XevmqXAGnwlUug
OOgRV2C2zWucDs5ppGBZCGpjYADeZiiA2GPIuzYj558U4yNcxvLYaLU1EGE/tGdLFGqryfrX5Hvt
WTXo0xoJMS2y/YlA1+gnlWU2VdZHElXfo6PVRj3x40O9UDAWL0UVm9sEesEKVRhelk2i+8ONKofW
99KG7BMxznrkACIR6nOGkOPdasbih0dELwXrVN/KVI9PsddMq88/MN2b7RElFLvWHS1mMKv0yP9M
Smy3Imp35KJKzntDIeurVkTBJg+hCQWE2ixDIyG4RyYDRFJcNJWTe0gEJhwjWmg8EiCY4B+ZrLVh
oVKqkFNulShIoAGsxAeQAzzBg29s84jJdF/LkCmxcpb4QKOrRue7Hfvp1xTly0pXIcGUun7EiBYt
cbzXa7coO74Cvrq21oVZm3H5/CHv6ePQOymXMTqCS59kzl7FKcJTKW+KIvmSDTV6nzrwyNW1o5XP
4WSnz0cNXfNmgIK7aPTC3YkyashzG/pDX4OjnloO15rpFkul+8WujBvctUOUXwYG4qsw5M60iZSg
ZmnvMrKyXRxEC5bsbqeXlbesmcJwrJZoBQpaHco18t/jjvavvx5oBe1LMb7FQ+adaRkvlB4hZRPN
tszq6tuGt5udMmk+962wUF7+70NOePCCtNpmpeuccJmMQSaW7dW25Evk9+LdnV17xFuS4NH08apO
CVxGcgM63CeZySEr2DbIm6ZIZ6GtSmdcV6EZMHxpg1NWeN/1BPX4ihMtuti22KPXv06ZIZdV1Et8
PdBrTCubzi6h5AvPpbCcfCwykBBmtQuFidcdaGcd4wqzmJ95vz+vQekwugm4xivCiKJ7FwoUc5ts
8Pw3vUTUHNVVhADZ/I3hhONfhGq0wXXOUPcwzA9tnqCGIKN3oSuyGBM5EjEzQL/VlGdf8kx8jIg/
Lz5Wzz3fU4P+Tu3s7bJTjCC84cEfm6W0JC2FAFazZ4hqj0KieSN1YIMB8wEncbUY0hLNtywe86Zj
XbCtVyvlMlt6q+0x/0cRas3eVP9D1Hn1tq2sUfQXEWAvr+pdci8vRBLb5HBIDjs5/PV3yefhAgeC
lZM4jiQOv7L32uZrWQcXmE362nqBoOJm+Nga3p1jd0kqHSN6tuqXNJoPUZgyaGjNO2qD6aF1f0Ao
WuILfTPjwX6L5wYJOjHbhoU6FcnMVpn+DC/c/eeqrvxjqv4acEe+jr/7EORwK8NHYdJFw0nkqFqN
XvnrrszGk4OcgkAHLFXVXOOz9ZetHU9oehCc87l9Vv5ormVFpkYgfBZt7YAsx2qe3MTCzg1xw7/z
tzUrRch1VXXktlEdp7wlTirqim06pvAgvOim/fQsLbw9cz2jOpwNdDTsOLYw7b/LNj3lLhOlJGUz
HEMzJ5JZvtlG3XAIT3l2SrQW0Oy7d1/M/yDzO++ikCsLuOPGa9BrlrWXMmKpYPCkVbzKeO1QrmTx
rm/oycmrTXYFMQDnTvf+xsE6g3IlO4ZFba8wkUHrQ7d3FjI8UHWN+6AMOKCquKAPEH9iT3cHO/TL
xzLrrmaTBRfbJH2eiV+8tu5T/M6ruS1Vr5Xwqk+ATA8TTJQdc2/jEHQGUZ4K0Hxr9MeIuSenQ+Rv
lSWch9wnxrHVbMQbskcw4rLSr+snFgn5i+8Zx2x6S5Mg/COd7sUWdUV/SDyPz/WSe0F71H3Tnh2L
kxoGBIasLtxETQNCpJhJhmkD8+LGzK4pBhcDU8Xb7Bbx2qsJZMlBbNTofQ6w9zEEqJRBS5r2t04F
0cFwKnI8uHH0jdu8OtUfouicJ/TZ2cZQkf9gCngOftCv+85gtebK8SSaObykHrmQE9fl34aEbj9p
OSrHmTgOp2SjVWbpix9bty4YkqWTk5iea5HxijAjZ9ZmsHmt3VMYd89CaI4UehAUh54i55yM8RWu
/IPDyf2vcknxCDwcrH47HlCmIbNvNQbstj4lmLduQ+Ma19Z94DNoQ+RLIYAF1BNxBNvf0cbVrR4D
pzxUTGe3vo36cegJtusLMnZNIBxlWnzSHO4RzA4rW8f+Junn6hBNyVfOnufotFOxa3o6Lryg2VVl
EaEonAPn1AJfHYTjuQ59egYMPSs6l+xoNl68xLOcb5iQED8TduHF1bxDbJSy3VSm07kov0YYR6or
wLG7vUmSqjVDRsbOz60uEIdhVtO1M6SzzNw2AhaYY9uf6FO9tMgvjBmmN/+jnoMKIbacLrP0Maj2
h9FCZL02WmdgFWVOMNv9b7+y1CUnpvE2N484ia3j/x8AHMQ79NnXLEw53y3WjJXZvySpX56UiwVM
FWO0ixGdSWuKKZ0IhJdh/VkMLFhEagwXpxs+fMb8h9olPqEjVm87sjS7/T6ERnhwRR7Sj0n7Wk+f
jTZsgJBZBNEo/TeRYbkJRhlTO1rgbTz34PC5WlZVf8G51aIqTJIHaQbhXsQ9EcMYAbzW+AE4om9x
Ib9Q9hkrMpabg1JNs+tLu4foliAW1FXxbDYNqrnIHE515SP0nHp/W9RhcULA7hIen6KhnqKZbFlD
LxRimnNnFP3SRtEfoeAtlfJP2E6zh8K0V1nzHVqpRipqxwU3uyS5IX8gImjwjS23X+eYDSapDkP5
mQJwXBmMvu7zDSglTRiTVRomu8CVhGSM8qaNhp/Hlv05mLvuccC49PtijmPqH7zAuFkdobXczyAR
IOPsIq/4lwLtzTBBrqfiPiUNm+bWN5OHONU/a/SR2nGt93CyOjw21nCQQ4eNwE48ABZOX2yCmdGG
QJtxm/D3og5ALpl9zbMWmzJq66XZu3gVuwKCFsPLj/7YJNl8Seu4ZOOlBuZQvAzBDy6V6OpGM751
NUNoCMLphJVyYfla7Xyn8x8Vs62dPXx17uxdiKbaZIks8KxHHXQim3tJkPp/soFiF9UsCpoPoSxz
5QCtW7U5ODmV+M3t9+GuTImtoju5rYqOvuecfterleuq67A3QlIM6NKe+rqaX715r3O7Xo+EU61q
IiMPluFYh/b+VVvlcmE2wbSeNZnaEINuVepX/z2kOLqyLu2uNaprJFJZv24s8sXmoejW+XCrJp/c
l7bq99iO/4g2kO/R+AoCAyec76lN4jNCYLNQrdGtx4dENnJXR/yFvY/uQPhx+eW4V0fUyQuZZnpF
zG//IDLSElSL6LMc5mgdWEwasi70V/Vk5fQmJZSY2iw2U2s9sdjsH2fT/UhVjgvRDcWGSJ30HAFo
WtrcHepsck51nXXr3p2HVwrxT8OlGVw1c+m/FeA3Nt1kyu3v09EzMBB7EHO7oQ6PSiXPSdBwR0gQ
6fY1UCCBU+cE8+oP2QHL1i8ajA8Dy3havIWuCH4nPovLwJYEBYkiQWw5tteI5Mmrvk6DDPFgBXhx
0uI7yPpw20JWLHLx0xJ+vNVSEm4UBfj8KfxXtR0up0mNTP+bCOidSX3oKvfAVW1TyJjONQIYtMgq
+lX6t2glReo8jsxCVnNVes+WbfxhJ7zWflguezNnURcUydqW3AJ+S6gQq5mdZiVbk6xdJRrnGLu7
6KlmdAXKqXmF/kXK6gRq0rKb1wJRzrmeaAh//yfKlyhA5JxMnvnm6ho4oS/eiizZGUBZDxkRP4dW
Eh82skhY+L43XDw9MPVu03/wK8zLmCc0yRnsXMQkp2aGYIu8KD1kxAyvMpYS745FEzSL0Tt0FS7z
RTbrbYEXkr+yOVXZPDw3pc/x30TO1sUXdoXo1O4yH99MzGj6KBwsQqIw5XvXaiTSUINhyZwYfqe7
KJiCr9oT2VoqT2/QoD67o67OA7usTQsyBfScF9wGZwhvniqzg1/x+w09sOuAkXl1FRSiEKshjKx4
H/C5Ohv1T5bFR3Aj9iaIOu8hHgBrKjOjQUsl/IT7Q9vFww4T/368ey7mGtjW/c+geDzwDr+nSK12
88QAwBvMTC96aM0jU0U2wUONTrGmeiKQ5kqYCNRuxD2MWUhWbzJ5svuY095gbgHiczWz1t8j4Ia9
GaTDE46n4Qnb0jKX/b5ElPNqN/09oi9xgA7Y/irvg+K5NhC/e037VmUx3p47noQmYBgb7xu5fih7
8c00eVjUSe4/oTbRmxJPgpGQahmZ3bFWhbXTkvSRKv4O4tC4Dq5XPGpybUUxEUAJ9oG8Xqp+t3vg
yEd17PJ5fejKkZT6nm+sScpc6JgZpXl/CB3ATskQ+Xs/mTCY2nH7XiYWRUH4yVIhvZKhlW3beq5Q
dmMMGPqgOYzGPG3C2hZgEK3HsRfzW9EV1N9NTRI32Mil8tlaN15HVRY3/rUlrI49UZHuMkO/WDN5
TQOaqWRVOII7SO+5x8gb0gUaE7T/cxSt4jIUBEZTY6dD92TY8dnB1n7y7g+TrEpKwdx9sepAv4dc
eAw45vI2lTQUqrb1p8iyLyh0lH21t4gc0Z8agljOuShPFo7EQ61DHkz1Y1qN2joRd8Xml4danzuy
qBjwDcuqTYmBjz3v6A9ptoYk8FUwjtoCyRwfYkPQleTVHsRlf0E32xOGa/QXBhPzyhvd/DxFGc1r
0k3POlKPxuA+N3p0byz/++dWkiJUGPNbjd9xq5pqOXeOOHFXz05ZZ9KDlPiS0uki2oFdd8odmXrs
czSG4OQZQbEWofnBK2A9YY9K+2g844QhstQaU9CmQXrtE8xXpVmc66jYYTsYX92xOTYMmH/kfSCf
QitbGPbLNH0x6fwbGJO/tYw5IT7eLtQFeZm6MLPntYpotxiMjUBml6yzmm0WENWbWSRdmZ7RrdiZ
Joc6Re1eCRcWaxQ/p/oyJJNCCZMP58T504518S/W7kzyxixupvUgu9x7QiRNrrrp7+vQ2jrxAO/r
LutrEA2D12DbMuL7uLaoGEhdHLJDSHt8/0A3XP7vnVfMEK9a2iQPUb0/sk+s4X1YGdiIxO83RWzi
g5GfXa+8lymRm/Su2TACZke8sGvvPsREPku88RjcMsTQWDF5TQKmwEc0ocOCAVu3ltMIYqPM/TWg
P29faZs5axIykay5vSmyiO/PyIj715Ztu7oLvhEpzOFbym9d+MbUUF+6MGWl6hYG8bHnyAimN74V
NpQFueq4B+q43aSC6ZOLT4iIWsyxzBWsLa+u9zQRaXBsSuxNfd/fZdeuuUwNYybib8xOLYKt5WxN
04IIZk8DdfAHA8ZJ6Xpnt8jfU5utTDS3Pd1n7eL7axio1CUIWLsYhrOqtDqIXu/E0IcUozASVaub
9chGF1evcta54yX7+6uHDcdnVMJL2Onwj2FM8hmMfPcWB+5DpzKmuL8Xyv2BtGNuBcnoH6hhlnJS
6tsOIY04sJhf7JDojNQFBM5Gclfas9pNY/ivsMjoGtM+fA9rElpCw5CHoCX1M/TFBQ2DhROQwLjM
xbcXS8npP7lIhuvWZNSXJufeyKc3B4MJd9x1k3zG/agvLWLlBWph94hZ/B+KhPHiseJAZEUqwh1v
l/jY4ApicfF0j5s80NSLgt54eAss1oAsk7rj71fZVGbHvlhbnOZ8gBx7gcgG4QPx2w9kccpzrdOL
4QDOEVNjXCvEcysa/Pp8x7phvow3RWk5r13RPIemMB/9SfhnltB4ahJRrOFPB9uCcM6dbfLuW1bq
PzusXVitzjfT095zkPcU+VAgFfr8J95AiDmu+TrE1IZCovSBnVg20qXCTp3LnEcHLaMYhW6oXuFt
MqwEzXa/wbZonWR8VAPw0zj8oqQznj0k2psECuaBYC9Or6BkYmE7xcamV+QTEaCCnfqrtEPj2crg
QHENmiPFflHg4PMdPmKj176Z83sX0SCD6jw7Uxc/1GaCs7YpFnA3jAcwbX/tIk0PfqrjK3lNr4U7
Uu1nzMMWlUYq0GbR2SythDIBzYgTBTGpfmn6HGVsdhP+OWk0jHs99/wSRBDD7l8HkZmnlPHMs4D/
Aiivwdlbze9NUEaXOBbmcw7hh1tiPR1/n1qi8FdNU0jwz+VDagvz7Bm9jaE/1VuOz6W4z2V/H3I3
3vnC8cHGkMmY6LZwF21C2C7IuGwXzi6OvRrePxOzravgFhEnxmXqKG7jdb31lNfSqdxnzhEcasBf
tOKJGm4jSr0TCzgKZHQsOyvDCxuH0a7NPP042ukOSbGLSb6QH/MwsIPT1ioeXHmQYhi3aZbjH6+h
RyQmeXvDxEAqc6PkzM+xbWlKF+2siscRXsRSGma0ywGJ40od0HpV9bGjRokV6Ko8U0iTKD9GyeCF
Bay+tcxEFzYMaVxx9hPVDX43iG+ji/O50dUW7BvWLtfIHuscQkzLwe+M896HRg4zr5enybPfgQJ0
JzkiwNTj5+8T3Ptv8zTs5sGxjr8Phku8WlWb9YHV1JlY4vzDTd3XWJa3Po+PlaH6B0De0+uk11UW
hi+QpdqFHlOHj1uTQpBy7QHcLqB3bhlscA0jws7ail1MDaNKv3hNRgcOGHTHxUiNcB594x1X5VUo
R3wl6XzVU/vpOamzUpn3g5rJOtEpuctoTuJXJ/wJtcHHxph6UBk+wnIrF83Ws1z/ES04mQaOPR38
CZ03eIl5X7tBjJ2/8Z7ohWDwDXrcQOSIQgUFcDabp7nxQsqvud7INqyfTOmaSGHw6ycjjsBxHE7O
vbgWNq0MIjO+4teTJBRb8rqtfeuTfUuaqcQMikQhVAxV/eBR+gDvsMkq9tf8fkXa3aLPQvzkXZXs
Ovhdh0k38zFFH8ggJTIXHS88hQyShaDpWEoqkB0zg+g7K4CWQr3NEDBwwPJB6YWwTl3nmqfGDLxd
WSFoxqrdUU9QBjeH2Kfjaos8vzj155Chq/T74LN2/fTJuxcMiFgpWXtbHrxREvNZMUOswwRk2P3B
u4NiuzpuVr9/YkCz1ioSKCZ7hYAn2MlCJSc4h9GKG897bekauXFOi5dH3qFP7tW2fGOmmF+CHMEP
raK3EDpVl14F9tkI/htj55G1M/zcOcdOZzxgua35NGQkI7Jry5aFp5f0/9WSMqN6AEW2Zy00/zVK
SR+ESvNaOp4AuQWjqWZRv6BJnxjNuYSYEPvKWCVyNkH/zdReH7KxQporK731SsJNerB7mrgRywiy
Y2rom9PCC+h7098ZRdh/9OY5bkdBheMkK9FE+c4E97vIkPDc2PrPEM7Ms5OKZFvE+Kna2OpvaVjs
fjfQwyQymGBMzOvgySkGExeiZjt9j5UmoYpjzMY94yrFCdhZZG9oyqBGuKtI2s+FYQV/4HYd4zbk
c131K6qz+qPoEVGVXJUNH4zDPTko31HUdsu5COaDH2j8jmNZL9twTJjzN9S5xnTyGUBuFJ3HoRqq
lt1CLZeTVXVbyIHzPVyyvaJkNJaGZLTR9tYNi4wA+NXFRBB5L8HvIjmqGSfrOjzwGn2TybJzJsu9
Jma16z1ASFmLoFjh7+FK4Ng0dbWM4xJap63UxY+Hs5kp4hh08PR76wjpvZcpaACLXurglDbjvlqz
uEUbC4k/TlcFI9iLdq1nK+n6/e+zuLHfMo76EymWTOLqRL7/95X2ny30j7coxMihO7TwcxLEj+FY
b4c0yjjsq/Srly5/Wzcd2MoAJi3q8saZ3S8Hzd7baUuUh+yo0vI0WkGBVI33qhfxsA/C/tSzN39F
WQsCUDommYSsHusCUrIK8F64HZs+kNkrCX5o3TrSIlXWNxhFVX+bXoOri111q63D73jTCTx1SjuX
jbfyXuPIeZUWfMjWRgNEijwS0lMwRv5lmJR5LamPoekE/jH3BLwYrsS+Iy07z4VHeJGZv0KTBIGX
ifjDHgU2EqGphueW3Fhlbif+mZvIn5EqugTJZ4P1WI4usIC6iV+y6pGayFtXxNNuM1CmF0r6btuO
Exj9+1OVIGzq8F9sLT1bTxxPP1OJSI80B2INQpecWrDIHzHvlo7z+W89+yQqJbK8OG3tLt24hcxv
k8PZy4SWsvfKW8zdgVhTO720SXdt+mG4jFnNBs3vbkGgp63dge+RZPium8mOV2MSO6ffB88uAf+a
CblHuv4jpz7eTZVD40rHtB0mK3vzEiA3vWAQ+Pu0nuQuKhkLGcNTJ2TxLzSttzEyx6VMAr0kNnSi
2p67zxEMuhoauR+ysLiB7vpg+R4filqV5xCZgj+3+qGTrn5wGcRWPoV7FLWXKUeKkee4i3MkSysO
SfATwSxP0f1BFIUJi9To0HrM8bmrzn7GmndM+j1ybJ79PlQNlS8wmWXbBfUtYjwDuwS2SzqMGLOD
tWth4Ag19AuiE7DC15b9qHNwn3FAr6hKMEhzaVqfZqJe6jnqr5Yd//PLYjpn6D1WljIXdt5XhL8H
JO529fX3WV+ViCmMzF2ObqgPs+0vgs4GguS7WKQFOrfN/8Mm8qR7b5IxPQyjQPBm63mbBCiEOw/Z
6jIs+mHZd9O0Vb4tHl2guI9o2o+jUx2DsXjpgCat6KfS6yDYvBl5CYSOLeZhNO9oD9McG7qdRd1W
+qmM5vBpZjmKSYLOCRlD+MRmz9kJLCx8rqpdloYOYCB7eHJm1AVu6X/PHTiwQRgG2+Wck+vOl6ya
Ln81cqz3iFv6v2yZ9qrrFpDXc7aJ1GBSl+n596vfB/I2kjOdysuAYZRk42FjjumC75dwuzUfQyNh
5lEmCrF1mnz3Uj45QFkeQ8sVHHf37d1dbF4iHMmEX3CV8+z31/M4IKNZDuFSoG96TOkxdyjbgZF6
5TmxM1b4Rmk+TjpgEdB71XMeECcSZ26/LVElM1YMxseYV0UUtnVK0nF8HLj8/Fmey7o09mzCuMOQ
bx8M1XcQFIieDRC5ug1PzOcQ6ZmJ+yB9JNMzUvgtAdKT3Y+XNAGJNDg15nxSIK5KIO1r23nAEBie
Rt7Cs+37ggHdnLC/1capRHe5qUBNLZO4giFbsLTYsBT7imssVkYcpruc/NMjI312Kp2hGM1lEKGD
jvibau5P7v2hTWzSRCbkk3FDpPegxN5X5N6MBrMtC769tcA90HAyuJDX3dwjCTSuL7kVP6NDqK7O
yEnnNkxRxnR6b7qQ3Iv7J4v9/L5I+YF1ymWG6Qpw+++XtGvNojKDqNxkrcPHu4K0zYcVbAxk5CIw
7G2peI9/vwvD8n7rPdVH5QomIBbDpKWjJmf3+3yO2IiPLpt20Lace26lX2XnPmNu8Q7JoFlp6U6e
PZvxajsghkZdfypKf5tWoQd1AJYrKn54JQu/DA+jF+1qlv+yT9YD2ppF5Q2PEXdExMBLo9uyhGCE
IPeyTB/BQF0T3KgYpgCbcN2CKSxQqtXa2pqEM8o5uEisnkoD927eAORH84m1/G0yjb8wuJjemrR2
g3ey2nfJQkZrInimbo+EY4icgz+ExACYaiFgjVdKr4tgeEebc2i69ZCnV2tAjKU/XQa8ZeXtc9dY
hjgr8Kr576Kl2UfEHVrWWspD1UcXoGE7rBK87903/8SVcN1LGB+TeZ9278r6dDr7xgqQAyddW8wv
cVsdI/WBCQX3NzOTiEkLQXnBSDzMeOgx/cjpb3yem52s5o1Frn2ft7Tp6LMYCjfxq4ealk2k5pVI
LQIEnuD/UaPNtB+1VgukVXTe0O6Z/w9z8NTWf1sHjXETMxYIF8BEtu3wz2tIPtkLq9gCIKUGTzbZ
jIZvMhdQt1YQAm/h1+iFSzkzJXuZxYtpfWDt3LX5wbp7NOKlWRhbZHJLARTbXAb9fAjdf+WfQrt4
H899Ua7kWGCwOITdp3S6U+R3y5a3n9v0usnaf2ZzIpXF8R+13a8Ct1uJvltF1dNsa7Kp6VURqTqs
qzuvOifgT0tj3najQcVKZDhVw4SxILAgv0o4t2jEZkA1acdmO2cE3KN6Myu11nWwmy3iW2g0BMd/
JwkmEfZSWougajZ5Wi67+C22bDZBqDdbmvhjCh+045/uqGQJSXKfR/MW1eOyKQoWdYw1Y5mtM4/R
bPUswEqrooSvCY6cTW5oteeZOTO2hyJbgBhbZimTTx+t3ZTvUTAZkf/JpvpEnN3KGewEkC6rmiFc
gwGnDYlXkcF4LvOXPn3KwhDeqRTON5472NA4t6dNyVVqODu/pyD0hvDFnhRcaHkrDHsdZgIIAlfY
yC1ffksuFqRQFyZvG1vYtGXGovGwCjnEfP7VAukiIKC5TM5W3f4ZzWwrgUlpk01Lck7mbptj3204
8T25K/LMWtb0lckATLhHcS6IZecVVTr78LmnTfM3KrFnM0yPee88Nj2ZvzB+yoEbi5qeIZfYF96N
9YxJbVywRuEfFNhYcfoLWp2VmNxb2GF7E1hDvGnjc832EvRsINSm5cZeGmpfNRCb8Qm5yAJGJ1vV
pdwgZQH27+UP4RAf0gDresw4LrqPdHFQ6/RQKbi7MSj0kAatI6EmVk+TT/o3+KoCvQ4gyIVkQCeT
cw3SDfr4ysfD6hOj0k7ZchjANUQKZjC4HxhsS0TiB9wRW5MFBBPP+TVhl8565ViUIHWowH+ESjx+
BOezBKmJFO4sRHIiGOvQptEuMBlNe/ODi5o88Ec+9RyR5d22Y7q7Cm6/4gbjjju2egd8JhurKRFg
6VeWxpATOm/nV+EqMw78Z/h/qvx5iMCp1/bNAl7sL0RcYMSKl20CcdpLf1QbI7vyblMBYZzs0Lrs
Oam9MxpDIj6sHoPwLjGInRXU9tbEvKlrN+QmHHKneK5mJB/3PDUuLfTCi9zAmFeTcpLwXanH3gTk
5X5GTN5SbABkJZWKzQaB1jUDzha4xGzmT3FuvQ9JshWsskyjYo0yHB0dfOWmsQqnj8n7o5ryLyD4
fVRwWdpwGdEO/CREfAwFBFzDgHszX1lxLkX1zbAIVZq1jeoKpsGbBq+4uHMC+0b9k86nhJVmDy7r
oOoqRGhQaEW4PaeNayefTDegkfucTF43wJeHWJjVatX1Mcsu5nV3DDofW0HSZMToe4hWgd2sq7L5
GzGk3Q1zcyIbchv05d1Dy5SX5UuLBqcGqRfa7TpNS2igqHOMcB3EDfjuEoOzvXLs4u/ICYT2e9uC
vRkc4COwCFOmOJzF0qrfdUznRqfgVtnJCJpdxJraqOZbouqTlZUvTTmAtXTul/9JWN7NSc1VY6uN
MVmruZyYaQWXgty43A22MntKBmrnOGVcgwMrlnjvoqMkL7537Fcpm60fIIierqgQwzr8Gc1oG0ys
T1tSOX1vaw1AsICALHrFVklOFbpE6+ZyEdVWtZ9V+dPwEyP3J+AleUqKEWiRu+YUAmzSZ39BuagV
Rh3GiqV9cJLocbYQrqaiYF+7ip2aizhYzG68bxgB2q6/UkS9qPbu4TM+YCBxKrIe6D0KYVJfwmY4
6O+kKJjA/K1JGM1ffSEopzi/LLG1oBTFJD1hqLsGhYwWBWnKTNoWqYF2K1B7eNv/3NQ5zXULtPFS
JP4yTEeU1/lzBNnY6+W+lDUmT+Ok7Ji1dMNQVcZEfnE+OdI/cPg+BPDvJS1eYgOGToZvekGgc+am
MsLXwWz+oBUkflRV8caMjR9ptaeqatZekGw87T90Y7by5mmXO9MGsuRap9WlDQ2mGKF5iLp6Weov
z+6A1/1oB2PUQAhgEZ2l6Lai8zZjUF/9NHqqMrVR6CU7fHXkwBCE8WhV9i5G3bvIhwLlwj0xyAYQ
GrzAc2dEfil8hh4FzBIyZXIjO9kYSMYYXa4OHonPQNo3rfuIiybqi4GFgIbTZX2MLpGLanSvtcBx
3EcplUS8zopynyvYpGFlTzubHc/Wao9JX/nrQVDQFmzayD+5pEwoW2Pmx4XTGOlVXI1bBa08zoIF
APk73x49yd8OPSSTtLWH1wCLle3B4fM6e4F3feON5t7zCPNAC7SEoXNOsoDMlr8+3Xsv41VVRYfK
fhFkKsUQOYhsXNdF8JZSf5ZcQQ13lKp/LW1Km8TcE0O5SeqUnFpz07YNPoactfRw9cvkcUJB0wdq
J43gAcEwImmBkrfdeDVceubCtgl4QJafnRchfzayn8aNudFGu/FO5pZn02vI+mCilSpAzY95KB7b
oD8mEu1Pwg0P8BASKxjpy6ETZ5NsQ9dF18L9vG87FxtO+E1uFEp9pmSLIpJMMdFsuJn5MwXVSzJ7
Yt03ld63yFVWczP+GQfe5Zn9F/u1AF1Zj8viUYTlQfc2w6xymaRUSHFX5duOKBRteCuT5QICQoci
NGUljfdiwXIxPWP2PRZzfYGK/iWxAUAxUFdpiIdqgjIY5M5rghqhL4mVqm3kVpqxbwmXVrZdsgQ6
cHBHvkDZ86Vc9VSg2l6MbPQSuMdhOlVrpyajGj80Iyl+EJ3TSwjW3m7Q3nE3P34TXoLe/EF7pWBr
EK4ECIHTC3SFaR+tDhEDNPQ+Sl7ipnw3p/CJqK3SIm+KTBrCXzigOlhFq0kj01LeNcuDfjGrbAJY
U55CZItLBWMRdTxz+k4tkkZ+oSVPlq8t46+75uvL8gkRmcQhohJaCQunjm7ZPBZgoOsGOKfpFaSg
9TSeKRw5rlpP54Q9hwYLvRbrTk6gCkYjtvwW40wNfNfhPmlZI14lcKI+elNbOYTEFIrv0/CrTfMX
pzKfqVSubAdrrlnQUOYJkPEo2id+91OhbmBGQgF0BzgcWMVN0OUrKyYBwxoodMfm3c9fggFyN9QT
DjzuR2MKSCIYTZK2BvLLdPgWJdJAMNgQWdWcdGVlK+E4sFipvpBwSI6emD2cyT4r09MaD2e2WNcm
iYsl/Hfmqv4yZdWxkvG0cnL5el8lE5ZqQcGfPyam4FvE8e85fxncYP5dyXzzRjplb8y+RUq2mJyH
fitOLNSNRVtmnyXjl0VQ7qeASlfP3h9TN3vHbK6/iziByK6aPQsxMjt88QlqrySBwKODGK1X3ehz
0UCKFb6g0vBJEp3GVTMILkniuZazQV4s2vzY/fKnY9iJF0k25O+fYGOcLybj6CbFQfnFnz4ZH2ut
Typz6QwZ1Ykk5OwCWsz1hGZHNOG7ETcQ/2ilmSZca9P7qXr5wTEHqIQUuvsPNcXeEcdLwEx22DbO
+D7ZiWZmaz0HmH3435okDMt96acACZmdO4vUcindDH+n1LQEzMe0kKHd0pTWv9JOnu/zuoVvWe5G
sKztu+arHj2YlAjA9zmKKfE/ws5kN3ImzbLvUnsCZjSOi9r4PMo1S6ENISkiOA/GmXz6PlSiuwt/
AZmLVErxB0KSO0n7hnvPtRXm/unBLJ7FCEIBWui2Kb1vEdDrZj5IZPGWuQtAGdvFmvxCHjf5ye2w
7oASIiuRtaiDxmAQfbuKK/c2QR/B0/io+wpck08gHx4/dqzXpMMKGdfc2BXzEs2ct03yowUWYHSm
N6MY3HU2miOb1giKRblUItkmkAGjEpR/uSgItgIsn+Tj39L5qkxZrQbb7ja1aklg2jnM3irWH02a
vGQx+12WOh8pYmeUAoh6hTIQkUWcAq76mjJI6qq9S0o0Cb6Rg4a9uQ5LTaL2uNOSapuGp7hEAIJA
xF9l1ozHAnGW6NO7UhUPLJ80eG/rI0y4BqrGWZN0IlbkrNtrNPNkOQXrgAdAzhx/bQzUemroPpPy
j8iqYcUJjMEVV/BK471jfQJ6aDqVua3PEwsLTxnDmvRJUNlhuZmkxIjcvbrsDzYDt1jPcyCtVLZj
6kIjbnOsF4qsOFO/VT7FmwoIvcBctA+y6TO37Rf25riH+m/qkHE9f9Xsgul64BEAHfoS4o+IyAdC
p6J2gUF6htDeYciiiR8M6422aNV1+ekVzmuLdxmwWX9QE5UFsk8YLLMiEh21Vv7s1s02e4ht7Hfa
4hEDC50H43MJ4LmPu1ffeujJQaqd/D1NQ/QhPWk3vp0sse05+LMGQVJLiR2Le9ewF36P3udz8qZb
eTJi5uzMlfGMs56vXXFptekyR1S3avlfT7wemXL2qsAZ30VshAUxGg79ewIFdesnPJNhx6yYbCG5
jMr7LrAX/9RNMtBNEzqaykrhCK+iaLgbPHej2+w8jwhcEQEY9vgx4q0c/I58Q+8UCH20PVQFrkUm
Z7gll+0QG8WbL+CIOu5wlGTTMFTdJ8OnSXKh7svFs32NusVc4tjctqrdzCR6L5OFlc4x29q6+4jz
+FqYLEOAnvOUHLZ5lz4WgYPO0UKk5NPC9sGvyHdNBmSYeFsXbLsPo7OKvIOjrfu0mLjBDeu95tnX
Tt+DR0RTNx2H/qHKjetY4e5InKcoN77IeLgY9ktvMoBQ8jvAJDA4/Y4szwU3/JCPIxNPXbOZrfE3
UEOo8SWW4jnxCNsN5kf8VJcIYyKxUlwjXsJbXc3tofHVphIoio2ERrWorMPgjnzF7d5wqI+03QMQ
tgEPUTdVgtOYqTqpQI+4Wr4I83okX6VbY8cfVkOdkWpgmZsYxeJax99OzGY+nLuBeNP21QGrLHyy
KzynfJfl/NZH1zZ3HnOqRHwXhuJacSHsL7+RLhQe/Tj8bckC+24E5TwanD20RCxL0niS4Me5iXk7
VPNO24OqTBFNMHThhhTEY1uS+QHhj7VSfSdy+RI33fvy/1S4r4bumCkxPbOdJ8cvd10nX7FrbQM7
+hpV/1EUCbI6le5cAw3JMBgAvItVXw4XIKl/QWBDRy155AXdZixoMX5+BwK4VkXZPoSIKcksMK3x
OvScUcHyOtMkPYW1cbTa/uYN4toq4rvCkc4j/6opGMSo7gMT7WtLzk9EpZLKIWTM6c0rNPMQVDg7
GZKV8fBs5OW34p3FW28HZHa1KYZyDq0nK25vSpEPrJZr2rPhFDtFdyLcnf1ASeqASYOjxMFbcmWM
YA2e5g8LiJNfFwcD6Y0XJo9OrL+pNxgjzX+Xm7yh8MrEu6opkCZiZ3C50V1lX0MfXgdPfvdJnG7K
VqOf6ugTEQroZj/SclE4kfvmWQys8/ZWcb3FuviSHSVXkD0A0dt1BH4Wcr6Ugc8kozyX9Xs8y26N
AQqdTRI9a4uLsLG+l59RFOZvPw4+iyA5glv8dk1ia0aakdGsDUBNEqsMkSG56jYy8kAqheOqr8DU
ztSuPIjT3567jW2YELxd5IS8N5Zz4g29w3V7VD1k7rgDcN8NI6kFpHow9ELRfZpngB7hMpazGrmq
CrWbmXNZIuWNjzIa4tD6aEi4VRV2md7sSEh1/au9XNKun1KpmyjE0+tI4uOaEXiYt8W+MDAhqCUU
rLVtejdyL9P6r8RNhqvWfDdHdmcAVve1q3aNQWZcbKkRWoz5jnqBQWDRvSu4wKON6UHiD163db/B
5D3tkFON5GZ55x7xLDs6IpLGi5mQZIYL+kFFzI57QQBQq3l/MhMgeO+0RMZHjz3umqpD+2YUEE50
wCtfeeIiUgdsyrjAUirvEvSwBFPBeK0asDm0lLIlEh9X+Ctf8y4UAxzRmtzr2CRTEK4BuSw9Lcc4
BF+1NeZbZgGxBB5WFta4Hu3c3s4+mw8SbjsGpkucGD32WoY1KZDkEh/TIw2Ov/Urf9ip8lzYDYgO
8xo26b0d1Z8mcGuCQ9ppE37gIrdWgUUEokGUmD+gexgUfs1cgFuhRPHc7CvMiRPueBQVTJmRtMFa
I2U0B8xOylDbkA9Vz0QM8Brjxb0jPfx+6MBaJjZE7Mx6Tsnu23fx4O0aMS9oDdqraexfOtcyQYMT
cuqyYj6rxQVhG86xXELiu1x4e2Iw76K5sveR5jBxJewBbQW7inkf1OUj1gYapEww9GcdiPywjfc2
QmIhuvLc6I8pXZwJPfWBX/GdjNw4jkSghSNkah7ZJB5bH3Mpvnrfgitv8HfkdACXYm51S1FnRe4D
keiChE6TYMBEnitrBNpATAK7KNTlDDtH04nXuRP+SViwrkgQPCchcz3hj3e2zzJbseXw+bup03wG
I42bRmhLiZUH7h/pvbPi54d7hQ9jrIXoCTHIrX2uigZvZR6vXCv/cJrgFR0uFt5w3sc06PspG5ZR
AgDresF+N9FN+egPupbOqvLQTLC9qx6ZXJnbrpn+tMQu4EZZvgEUu1xk677yhlUm9cXWBpEMTvIX
rdtJF8UBTJVaZXg2VoXDuduM22kcUNADClmZVfxXkAoc6uJFTTZM8pBenDStbTDfJYFp7FtjOjWl
QLiVTq8EI03kY5z6jsKniGi6jKZ6RFeKrA2XmeZCBDE0QFrCeNfDH/STBbBAXY230dmnZnoMTRov
wyY3YKQVLfDkRNBcIlapiMMpqYpCbLsS11FfBAffMlHhZ28Dgn28I/LNYX9swTfww9jYqAnQTAk7
gPUgKhdrpEuxumFlBjRFzbCx8QK4o3MsquDCVOgq0WlXsxuu750eLH+bp59tMJ1MEZ0dFe1ywT5f
NQ8lnrZAkfG+WH/45rJfpgjM3Yic5/xzSED0bIZKom53DieiIr8LpeIJRJ7R36K+aVZ2mt+XKNBY
k5zGgTStZrH1RKncJNJ5x1b/5cXtX8rDXzDqvvATQGEfIKKwtohZj/WkwPWF+O3yu62DMDt1HWK/
ghRxBVlqLUw8RjmqRbeDamNj+hyQf0AGuNeoTsltWi+Cs83Pf42l/GaoplcYL8OWDVgdsmDPicBD
FelsHMCjsxhOThjjxkKQOS+HU+GGPJbkC9rRLwFCfROCF3Pq5NODNs8A7leW1Qepi0tgzFth1M8I
yvYWdWI/Nlet1GZO57ck7d6sWm/IV67wstKb026jYx6f6gx7bzHCVpPJKWeIyG0wfLhhtA9wDZik
4XH0YLstI2vlsaVf9zlRMzE+oxVtgx9i1nWe8iJ2Vra7wRMqVo3GnVxyq8imfjLnAR/VDJzII1ss
G4f7ptlD4Z7569mx7NMnUrJeLBNxorG8gINC0c75C6Og4NEbf2azZAuMphOnJbnxBbl3rfkaWPPB
s/X9LCvC1cxLlQouYLPBGFXig2B77wz8k1K0r5PzbfadT0yH+9xUEYKcjH2L5RtQKtQ54J4LIC8H
zFS7hkzEIr6RmMyxGk7XFlRZkz2BNY741bLHZuhOmiAOhkUoF179NKI8wGtjx+6rPXxUc3xTTnk2
LP1ckWFthli4q25nDDMvxgC9yXVJSlHdB2wfer+EUUxt+NvJY1pkePHMtrG9b8TIopyiFq6Hu2zT
CBW/p4rgHm8jfLwEs/X6Nltmuw4T8Vqjo/VtucHi1kIaoTqOA4rY8UoycLcyPiy4kiz+2pwR+SqL
RqT93NlOZVOHjcGvxIPmLB/UkHHkzn5B3ZqTqfWrsJjFk6Ds0h9yt8UTc3Au7mXFpuOVjT6W3R7T
uSZ4TMollWAkFjUB2+m7D1h1/kpdXVtv+gZHg8/bfU4a1nOsc1DHdurgRuisrSmJMam4nxC2XpK+
53G4vJu2JHum1ukrNFt2KjwAVh5POIbcAy4et3rGnf1BLFh7rGKUOAEI43AS8zYJtmDjvS0Gz2AF
I+jQVMnVpgTfkQ2xLyfSRhQTpbmlRyLifdaXjNs/AVG1ghA8EvvD+MrdeWFwNxrGaXBTZs+ufK9L
PNAmq8noI22aG2VwukJQxsUceydzYIXHyc3R6OzJrHtxEnSBQ3IPVAYYXXX/VhSGpHet8MZVsOwK
lz4sxKHot/17Kqx6a7YqXSW1znfhNH+geH7Oi7xhkW9+5x4rRHjxvOuSF2YoKSo8Z99XwJoGK9qW
Qf0KCAZdG669c4ElBPWuceS+289kYnINJ+2q5+jCBMZ8eCYzQjnf2FSJtOEJ4xcHH8tRqQTSgOlT
ewxpnSJZ9YuFtlXVvYrnjV7CaaLIfEmsmLIlDd8ZVn1yw+6N0dJbvL49Q6tjqVx9tGT/1jlJchij
GmeAozeobM7h4IG7bRHptz1LFkK2EEwzTsSyvpqI8mBtZf6aA+9NWxcnYiMtu4yphzaevC7DaJdQ
PlSnZpruvYoMTN+HW9xHDxj2lgly8DzXO3+Wf+1qWHJTedfymSRAoz67nfdmFqAkuYSGkulTLbg3
ULqcyt67Zq63ynuijqkEyaXQPCIMu+cZF7P0VdnVyOLdVBbbGVISvWvz4E7Yrm2OIXdDwhq8NOXu
B+8lC1MA4x6yirYSnyaCpjitqCzC4a/u3I23YJRCMbx4Zncdhmbt9nwX2w8JvHBFujKdC09Vxl61
6ldEP7arWup3nCfU/Wb/0OfOGvJ0ua2C8G3sskffjM+Isc5zQtUVdelKmgV+V6hca5drBskoQ8bw
OlUmTWTCCCU3s+++V9ig8QCw2nZCtJjAAMx2enJnh1B2fVdX0cPg5bgCm1eN12uNaYrrukyJliMn
ZPLbD9g1H8a01cifV3ipHDIzOHR5MLYukaiTi977NZHZxnf8C1X4JUxSwoJIC6sz/CwZYCnTYFKO
vyg4kSfAiR1QV/z8MzJ7m1L5jCthiXUrr3No/l3SRNfRlH8w2wDENNxNteoo7/HYxIN+DTx1RpXn
FLh0zVHyKuTy0Q0lolcGHkN6hg8HM45hNhUnMXcMBFeExcBPjE+uPZ3xkcfEzmIqyKSBPC+B6hO+
RWVDxmt+GrIBv5N+YyF4m2rjC80bXQmqJP+tx5ke+f4jMqvPoSH/GT3R7Fu/w1+xSTNtTMzdtMB9
qkyIeePe6dN3ifYUHCPXgWuSsTA2XzEHPILx+Oxkg7dFJx6s4TWZh9woEyopZCvhJkneUs2VGZv+
c+hUlFTt3m44XyuT1ZO0ut994b1qR1HwxKaglnR2WY8eNMWe0TXNl8+a3uisTWPph64f/7AQuQoA
MYB8DoasWHGoiuW0Ptjm+JikBJQZSxNgTe5ZaArIDmApXrbxkYWaQReGSwzNjkbgktlptnbKXwXV
/+hrztYJN7ixLyKcKp7T8DokmkPGqIg/pGOOmCNZrXdtMrHHbJusABdm21J28almmT3QUR1EWD05
OlPU5VmOJAg+FYxbtt1TsjGXeC8tGA8iMNzwsz8WRYlSsK4eVVbeBWHAGhnQTtJDgw0yY8MYFs5v
WtTr4Mt3UWYRLIu3eiGwYSm8VqkPnCK0F2GLc1cuybpcxRVFWIHHdElUnsuL7VcfYzVgKRRU67ME
0+wa7Gsh3K59NsN5U5vbKeWhmrbhb6dDnw0QdsnQuu+0Q78Zoi3Ee89a2vYwxTWU8Vn6KAwP4IZW
i1WeeLtHrjEeFiYdDPddvG4gJPc9R2yZcjCZFuVs2ZJPXlbul3ata+zYd7Xm1wwNR+/NXnxjnF6e
Mj25xyEEEpIIijHetD0TRcBmFIjSOok4frXBPrJVJtKnybjeDPTYxO4QrlP5h1wMf3jyQ9QIHyR5
X7Gfs7OgXQznLD2FBjvtkIkXLppkpvkaZm5+AERogDt5ZStz4CFRYvxYqZDtNTqbilI40LexaIyd
E7r5amEO7kTjNNeWYIVVh5RqJ5NuX8YETY1tl27yEYJZqO8GWONtLKMNmvAmtv2ttMsWZqA3b2rg
ccRwl8dGrfM6QQYio+fYt9JtUohNYfOqB4ZAhZNqlNae9BmVjwHqg7nZlgzR/AL2AsUWeXuFyzyR
qReqn/o5o+M/c7jsIjt7MoiH2Es4ymhEOuOhsQPYdTJm2oRVy6qeFQOtc6wFpu/CzLapbnDBJQ5s
eJdrIXbLmq7P+kr7od96yqpoBtNoa0WspkWQXFj8ld7wQAHvb1Vo/66LudgWfYg/JJKPZmRNh7bh
NsCYQuRD1yGHtyoUdtlMf+OFEOXqWyErtsMD04WA4o7V3KnycuOOw71aT/4EM23p7YLpZhWslxOW
OifqgWprt0uq8BK2nsfPvcUAAxm8vQFkIzdhG7qrXPasViWoMtM4UlqtRig8K7dpizekih2jVShR
fUQQ1Ehst+ineTtEv0ak5qdUkoZAvb1O3CrcBv48n9FfM8VISeueffUZqZLodGv6FWcEnDN3IqZW
TFhbpvLsGJtW1tG+yDou4dAOYG6rBC5WlL3gkGPDodJwjyK+u4weiAqkiUGybSsYSgA96CNajD0s
aOt7JydUq5Km2msszkejgfiqWRa+eJpkKte8M2aS23ky7eDqWJ/JWEPKLfRwDYr0O66hqpsRf9s0
Swba5siuxw/Vv75E7pPjC4IwCJzqmkNff8z0vRXW03uovXdf/WrGvxoI6eVfRNNUv+PXN/D5PltS
oBXnNL70OsqPcF8ZKaelt63cNj6T0zciOYiJCglK/Wq6+UMY9XJd82+tZaWN288HdPTZkVjqhwL7
7Qp5uPPC6qjawseqr6y/GdJpm0uhnE8FvN5LP1v2vYkPGdhU+i6S+cNoZufiJhlywkyOaxy/6vLz
YU7cBKksgZKB9TQ12dqFvoLOTM9vzUyfOBRu8WwwbnBI+/v07xFq19/NUjDaQYvt15snwFApmK4h
+DO48hbgm3joBv8IWne6qwOwV0WzZLAi0F9yHozaDQ4/X6bK1HvQvTwPu9k6CskhYyrSa6jUW3eX
2I0+kJ9KHGhqX8WU6mPpVOO1D7JkXbRdBeB7AM9m+UdUQ+hWsbf8In/Mh+noLm0Bu+pkZVvCu5Qe
+E+X44CRIVX4IIlzTWDqrGyt+jPaY5unW/Gr0aBrAJJ0d3K2HoisM65hgQmuHMf0KpthgTGGkp2D
J64kQoNHUMF7FEBBSdNMbKqkrzZ5TI/cRF74XBH8rOem+FxyCNa9hynJrMv5ThDVcWJqSkr6HHln
3BIIXhOLUhFjxydY83sryfVDVs3P0nGgFnSc1ngYJAdXPSZbGzLnrjSR3YxGhNRuhB1SmowhOpVR
7yXki6PzuCV+0u99I4F85jEi93Xu36B4+zdWJthXS5RNfuv6exBij6XVNujlPBSZ1ag3aa3QmSFf
3+IcKFmIjynxR6H13RllfqfMILsb/t9nYd74R4qOf/25UoQ1FA6PSLccszNRku5Wiax5G5hpprJN
fvtsh/t2jazAO6cgYbY81he4TN0dZgd5CRjc7LFE/LAddEtwSTDHwDcia+873X5yaoaFYGnIeh2P
tD7cjQwGOPkRsS280QGYzouMONZG1uR5ZL55AYLSmO013We8rpu8vce0Uh256wVimGcdtOW91VQM
nBZOcJg8j6Hr8p1i4MYlv0zllw+iBjZq2SNa07Li7zToIkDSbg26qGveMqX1R2atlgrYZw/BKVts
UmN8l6QN/x1E/93Yxdk6GMdp5zb0lAMImdBISIPujLPtf+poBNDd2vFzwJTQQoLCtmooNkEHRx/P
uy1LnunOGOx8aEvMi2RxgwC+jWrR7UaRuVc8wPFayRmfW5rDdoUBQRjD8mnqOH+iMDvjQJwOrsqH
V2+ESlVN1gTyeB5ebdv4BRoWxt3Ux0coZfXGox94mcppIcy1b/4gja1G1Lz30iB/Q0DppBZyRjFa
a2XX9konsFlSAk0pfv1D5asHe7G7mFlZ7MOe7qPx+2lds4zAkjDByBjCbcIfnfsGxGEywW9MemO6
uAFbHBlMG3ZC4cnUrNeHrD22Sie7n7cnHb9zNUb3ZpzfN2XQ3JmZQfZT6IgnxUNjY9RpeR/B5HeR
pIFA0/g+4DlNFKUHNvfhfJmsqtgPholUfHz1MT49FR1rlBBv8mG0mKS4RjpuGOBjGhyCW0M+L9EQ
ho/+zgPdMGTNlgRZdFedkT+Y9XAeUTzTjhTsBAP3anEcjfFLCD/ucUKrBFbZ/KQuMl5kzM/nyvqY
CGHsRyvzeHtoZ4Lpg0hJMJmSDfn/NYAKh8vM9rxzEy3ezMp8Ei5ylrlpDgCe8I52jrMfGdIflY/y
EO2YnIIB3y96Ix+I9GEK5xcfz/leOISZMDfod3VK/V1hy8g85a9tQrlmq4mvjlW8B32qnuwpxWJm
4HQNfDO/aK8qLuO4myvyPHoAvO3NfKEtbLLL7KhxHxq9fyo8y8eFXpDnqYfx3g4qPBWOA6uPFhlR
5KYOGp4tSxtbI8h6GDBvIP+YCjZUxcYMNQJSpEDRyLlGHMnWJsh6FbClRlIzlXepNp/Q16f7H+dT
VaDWsXxmVovft2/d5haB4iIphmEalpNITfW+JzUMo61cXKWsMtvZRYlvcQmUGYlXfljtbfzMbFWd
+4XsuXNkz4vbMgNY0kPAbUUJR091Mp3ZvsBVcWmuNbvoxY3kdOmtKBP3ME5MxOeO8tPK6iMUvhoI
ac0AAyWyOLjOMk3LUQv1urfZaZOmPCyMBZNmbO240j/9fImK6VjDm3yw7Wq8uLnur4UoowsDyDUi
zyAU7dvU29M1rPTyqgXigj0n22mzRP1AEMjGbJHAGAXLG2uKBhzFvMM4fft9FnX9GZfEFqhP9FqW
EGTyEGZOF6vw1RyNv1yI/KCLTCIMs+EClkvsJmZ7DwGSR/BGkyT8uTvqSeyDEQV3nbnp0xjfBlGC
/M5c5JlMMfUld/piDwmUrqEBAwdiH4InWMRHGWQhsaTRE7HAGUuDcbowUxmOGYUOYkXFHGPhTdHw
7Dxb8SQawLzOlgp3fpel6xYlL7jmLn8VnY0Memh3qrYZK0kSgrCGGzs21rdgMXUxqlM71qV/fxhL
nW4ONYMoYUfpm0fklTHOE9kam04aIb6QMdrxcLvE1YKd1iM/H11S2QUvYObdR3jFNqkrT4PgCMvN
ynzsnelWAaPjiGKa3ZVQyTx/J4hk2/QC26VuuCaSEnBe3X6atVveDNUe5oiXq5+/QgFS0PHw5feT
co5xF+7r5SaPJi9mwNa4Bwti8H3uHQG+nif2VHcabi6tqGGdwIk9ZhX1kDHQWto94/AsbYfnwleg
k+LPuRHNG4JKdJ4dALbcxelTOijF4vFcYjtG8JK1+75lpGCNO34vdf1h0+AjDjh2UeIXroXvTsbR
9eez2OLNY8zhJFX80lpxcRYMQzZISvIP6v83BkqXiU1fO1lw+GyN4K1nUsujNkwhG6w8Y05PIxSP
p65oXK70jKEseuu2gN7K4OZOZ3XN8TD5sG4gP4ej1d51lWfejRZI78BfjGrkFDxFPNTnrmYDYYOj
ahnSrhzy1h6dZsKxUnQghJq8gykuMUIkQf5JhsUlDz4HJt2l30IvccOCiMNFHUOYcMVuODFsvgFd
rrd8QPqbQYnoHQwgfAlWhKy5eSaVCRvUyc3Kz389T5eHahuW47HgibzSMbw3G3fktnM95wn3BpQI
Fb/mtmGznFAHiyXexpms8DT5SQL80LvrVFpeCIdBbIIQhSmtBqyzSFn88k+Q+vZezb238foGiKok
Y48AsOeCaT2kf0XpC9UAefCQXn4+SCvAvD15LJKdor9UBFev4crLX3PFzqrupLqTFfIoXDW/ps4W
vyZkdGsXDW9WV3B9k58DMbH3A8K++yxyCV70huYdvOBrPCXJp+VFe4dQskXx9OjBMyBWEFk41Nen
n6/mxR05xuXzz1cwqIHGNy9VXQ+rum40rXSRs6es2DZGhX7ukoKHsYtfLGIm8+C2DkvCBTFl+EvN
FGbympMfv6OCSlHT5R7arOrcW735UjNdtpicXnyC2K5DkoqrzhxvjZqi3TBWIrV6zNJnOxL3XexZ
f0g/3NDIYv588B1j+kw6xquMdXaIbvDj6jFgL1vXvAjLhwJJxHlEuI+lqkYebtbnn8/AXVIkxCPw
Wv6cOJBS/XKg2v1FuWdY5l/MO98sQIN7jq3gFERecC1k+wZATyykqOA6DlHLYre0t2DRkhswA/c4
D83ztHzlIQRY+RYBR2JBLYl0/s0YsHy1zWlxSkTOIXHj9C2rQBkBOtF3Vhu9ALmk+TQgto+G5b57
U/pCWY2dC1lKbAnjYZKCpUGCZjH3LX4M9gEBhLXcaIIzyfTdYzT0X/Yiao6t2kbLmIrzz4d0+cyw
FokQ0umt8luYyzOrCtds7INdCPVSZ0a8mWZhH354+0ZSJZscgfshS8isnEZ9DCBusjn0uYHy3D7g
E5GXnwZCtuyX0kqTbuTPtcMxTfZ6O4nkonp7fJzAh4gWR2OTg6UScftAIH16SLwk2YtAIjkcy8/C
RiQ6Qex48GL7bWAZuJKjbf0ap2yTtjHUk6CUJ22qfkPgo/1rlAWCtKF7kJO073quA1YaXr8M3Lod
Zo7w5jdTeE2cfi3YBd5+PuQe/b+T+Iw8e+NP6vpkphaye4BapzetJ29cgRcK1elO6JTpHgkyX6RK
8S8wp0tT6I8/pWnRusAfiFwxSBqzDWGe0JHkC/2fSX8+/XK7+j+kifzv2CalXEdIEh1sm4/ukjf0
P2KbnKHosy6tqVkD2R6mKu/v/eUy6Mb2sRdZ+2h0Qbc3Yu8YZuYHfPaD22Q9uXdFemad/pAtjV4c
RpKFGG/b//+yFGVPA1/9LqqTS5T5ZzVof2M7k3O26tS/5R67T7jF9nEs2O63fpViBAnT689novMp
vmObW1Tp/mTMCe1FkVx8er9HCszvmkN1H5edv4FwAcRQds8B+nrgV4V3H7gwxSIoi+vceEnRU+Y8
vY2iGYK1R6BDG6uXHg3a1mSbJ3lCXIukUptsTLzNv8/M+F+5icpS0pUW1aYF9UMsicX/49Ud6jmI
EhuYAbRB72Bb3cn35V8GAga2DxyN//67mf8Mh7KU5SpBDjP1McGZ4h/hUB3WYRoIMmIL/CTf8OtX
tpe236XGwhRDvn+cBj/aR1b7UbUIkG0F83Lqt7UmaIutROjdz6x1T5WW6hhb2XeVZmgUwsw/JjYJ
O6av7YdqHtOl0vgPqZ/OP8ObyZV0Pdt1oMCYyhXOP8LqhiQfXFYD/dpv5WXgxTnROUfk1N5TFAPe
yXxFd8/7pYwdrx2Yyap6m8qyu07s8OaEQy4fif7MIRfgKKiNneXYcktXHiByuZ8yYf8KHK03FYFG
W51FuOCsPj1aIPnCaIz3bqT/ioZdiI1IeD20hrnOA4MJasPZUzrWzCCBuNZEN2eDPEyyfxsfRZa6
WKYbvDqq3mZEAMY5s1/FgGZLFbnzh2Bg4IrPstNLnVxBca6wvNIjCHuXNyJgbZJcLUkoXBSJa2xO
1W5I4LzWJX5N4WeEJegeY77EOv/vrxaU2f9MO1SMkNmIe7alhJD/TBtPJagjqTB6KLJGFR8YPYU+
o5Iu3o249HCmUqJ2sPBuJpC4g2gn6hOsSXnhNSgBiw2TJ/3okqa1DyrNrjFjNdhretJG8+Crxqm/
b0GbowZBcBlm81vtJvOqIEZg0xUsWMDmOidK2/bKpM17DmXChBk1qQNwGPN0eevatjjadR3vURb6
L01TPYGr6r4z9JMmw7H0rpkT+Y4KOsZwqbMvExGdCVqlt5cpQtAY12lizOBF5rkh341AZtKDfZxm
Wwl3+B4L4M1sQ7Vi7EJb3QTiMZG2vI1oLqp6E3kNrMFSnAEvQ3I1Q+PkzZVx6tUUQsVhnDgMHqsv
w/NPjtGJYz7EA26CfFmQkde1jRs1byA+1I947+rNjEFCBUKCMs/bu6w1UcHEElUDptasvDdFc4m8
uHqRXSAf29pZM+7zjr1CL4Tp4sbOLn5R2tBH04wyJngn5jnjnswc6p9IDQdIIdZ2CFlP+IaoOPcx
AYY8M55IB0RKISKL7AE+Q57U3TiJvRVNxMHwvOIMTq39D4ml1hJYVGZTWBbH3//9X65pOUpZUjo8
+Ijps/4ZG1spJTsE5xCkc/EMm1j+NHzbBq4XDQaO3W6oDwoQLsZA0qBTkLarlhZtm3Q6WHcqdO9K
w77+H87ObDlSLNu2X4QZ/YZXueN4hzfqI16wyI6+7/n6MyDynlMhlYXMrtUqUlKGZbgcHPZea84x
I5h10ZS9BzNCcGv+AUpjWrKCIpHtR+zr56mVtjBzmEMQDJO3sn8dSSbJZL07S9Gbpvj2DYe91lU2
b5i8WOUhaYV6pH5vYoAV4ggV510yoHn3lk3zBVI842Mien//iTM+feBMIRicyhp3VhXUxofHAcuL
KdMjUBAkKUYMP8LhFJEa89BPQec04OQPLLFiz/LNg28N4X3sdWSctXjk6S9vVwxpuaRi4OaK4IvB
3CJSI95YA8k+0cKGzG32sUWL9HUDEihyTLlIvNlA5teiZROOmtTxYRiVP/RQbbDFBg2Y3Q1KcTLB
CBIbMx6TWKaPZTNXh4pRItMI0bjT5MPkq2WV0FtcVnZIaLEph+Ccrf5uG5sScv671u9ppchvUjOV
nBE0PjT+uy8SWvXPCa3ED8M7sHRDJYJZW2Io/+OJavQNriYrzzdmHGmbUEDfk5UMtkrYhLco58Ia
eB4D9hrwaElJ90RjKCYrrM8f525WH6agnPa21Ef3QUXaojBB2pt2gryqjoW1MWH07SayeXZ6MRQn
VU3YTvZ9/GLVdbyTLXs+9T3GFbtSCgWPqxLuioANSi6P0TtiP9sZ/FyFJ2NbW8VHBLzegupKL/Z0
1H+s3w2xahOCQVJqJhYuYy0reyCAaHwyw78HODe/uNN/XheYIGtsZq88XFExGR8WeaNUVFGt1CQe
S6lrG0bxpMRhdNVn1LxNSF8o1uq9Pk7yKcyqb6WheT0X6LvUjWd/7t67bjrX5qhfE9ZxW6OvSJhQ
dfZngH9YZU3EfZDP1Ax/Y4Cyvv/+M6N9vocwVeH+odumBnRF/bCmiW36+Oz5UOgDlmXm9NIVLcoD
lc33+m1elHsjCrpbZQ9w+SXLcCTwMAezzEzH5FGzz3vsyCkcue/IcPVaPjVVgbklPaRiMC+BkQzX
YD5xR0R5zw6Te1VxG6IpQCtRO2QbIr9Adn8gfr1/i2VBC0v74gQpnxZuJjZS1WL1Ywjd0q0Pkee9
b5p5mWj0L0p9dsMkHQ5mZL5PRvGNC/vnZ1vo02NU9ONWxwx3Ckx/PJLFxuRa4aL8/ZtuLG/qrzdu
SzF11mG8FJNk7Q+vxwR2jq5uQofdwXWie2ftgIc9TtUAPCVMw8tEus4lJ9Xn58EI6gE0BjqTEesg
02viL0Jk9+Kqalr9xuXVHysah/je+DbSDARpsw1M4NQGOoA2opx2ZpyL5xmESImB+klOIaGOvlRd
TEn5Vvut8dgCHX2o7Dq92neDcdWbJjXFzlRVBZXD3G6blo87gy8SPYIMvYP9DKduuERFPrmp9Fal
fXEIIIFtEq0xWU+U3abMrRbshGTeE5JXgqglwIwt2Rc3LWNZu/76dmq6KlvCMGUCNyz5w9splwlD
FXYu3DaAPwe6PR2locebqgtpMwTDu60gT/TDbuCeDNZUQ0N+wSJxMmH2nwWP2H2ldAPz0v4tTIMJ
bbWsX7BuxFuZ4ELws+rfLb4xCMQAkcatEfJ4N7gPP/fmUdbMV4x8EqgUdhyRrLzEW0ZYyg78owTi
++bP4PTitLzHMos8ScGlXIUi/YE5HZpgQqxOlYjHIPqGQZoHk21HoBiU+JLo4XGU9fyfWOmsrYTU
4fL7y3Bd83983zRNZY0q24K37cN9iwZlrPh+UmA9RIvFurTh6guK71WzJB8urR9jyPxDqsgnlfW9
R4PtWPwYCPZIUE3G3M6hVTF/svIXFmp/F/G3mOaFGhqvyOjUzdDv8o6A56lVrAdmZbAQhG9vSp5A
W4uUuKM54KBs5GnmDePWPMGW1+3um1E3+G8K8vqmngxLhRdIA+V7ZC4RRBiG04gWUt2yvAV150xK
D76lB0jo0zFGlaFlrh3ZqusrxG0XrflHEWvdWVHTraabw16WzfyVVtNNSpTy5msKTM38LHOxP3Z9
dClp2W5+/z7/l2R5PGSmSoAzilrAVh8eqgkCd1kfArKb5ag/j72IDnUCJ6NNyI+uImzTepihWQIp
DYD9VATTcO5a8SMtYjI8IlHflZRccb9I0JlgkyOxYTD3uEa+zPf9mEDJTlojGHNpVAAHZ1P96+Of
2TBjbhABuMPCEehZyDgi3GR2rDz7ovwxMBM/d1UsHHramgOF4VATP3a1Z/nJzM3OKYY+pY0ffwc4
wBS/y1AIVb72xbbf/rTQYwDDU8s02Vexo/0Yhh3iH4k7MWDX74oXLSM7UhJ94xgsCVmB5MN5zeUq
iv4d2Um/Gc1xPq+HsAiZaYX3Xr2N6q2pl2NX3/rgJitXyob0p1yHS6UfGzggpNopl4Cp9a0xEd3p
RRYi6TIwolSL/upou2b4QwolBPCoiJHw1PU/TGhPfmYzBwkTc093Tr/xp3/0VUfvKS+HbVw9hmuZ
yqMWPuntUupawnhKsmeqn56j7DmQ/q25fvH950Z/GeuXSn/J01eq0F+y6ZWK09daojmMleMtl14p
JIkPUp0tiAMfE5iNVO5uh4ULC9D+nmVsD5kMvpt6ipejGNrn7us1kfypNyNU2aDjQLuBpGj740WP
zpxlEcmQG8Vkh3kkVoFhJJa8ITuN9hFRh6+fOLZ4+6Ozz3QOUF9zbqQzeEPjBK+1Lr1mXmq0PTO/
WGvp1sXPL33OXu1qWUxirtTMpN2+lva1Km61fe3n27jWPN+IhKbK6u77nAYMTfeWr5V7wOfVSXlP
non2XGwx2XPTZvpBTYKzxHAK67pZHcgXCq9BkdBENBS3UA8Sq9WjvLiFjlJ/FMR2+JjNjj8rhO5k
H/30RFnpKaEVBmVHP5kV6QznwD+X8lIadJ/cU3IPL8GEFYCJdHqhcCOr6aUzL407aCc7uVbmZeqv
IrmW5nXorznEXvOapDcqSm/xcCvEUiHDKXFLxK3N7pQ53uvsro9LAQhtVUcd76l9l8e7WTzG9r1l
nHqy4R0lncYGZNnDkwkPXdSCW5JIcQ9XziA2XpCDiCQ2uavSsEhk64FYxArg86ORP2prKfkj5Qus
H4+WuHOV8chkGq+LOxbrdFhKRiG/Vm7cflZq3OwITNdNrEeygbToJgET10AqXhkZZ9E1aS9JdI3a
CxW0Fy26dMRHdR7HsvOaZCkmGtyJzOGsr5Vi6rBPrD+ppD5F9YnAaCmEL3kc8mM6HAlkTeIv+mrG
pw2TUBVt6T5aAiaD/bHBm5GjJ+pQZ1+shsVTWCSWg+VucEa64E/T1NUXv7H5dVLjCS46HMfl4VkP
XQe5RydZg4BpJQekuv5oPUBQ0zxdO0WTYROjIei3IRsEAdrP95Co1ovUdbtKocsVTpjLUqS3P1Ob
wyXKTkmst7hOxJ5PJtFTyyRn+bnIYHlMRCDtMXVEP/+8nKBCNZtjwBJmR8Qu8mJR9tf1kDPnvEa9
Hrit2pgPU/E+66V+qbUqvTFBY4iQ/GnqVfrWjQ2mrez++0fm5y2VULl9qOgFaQdpsv1haRI2QNPp
lhUbYzae4yS2T5o07/TFTxINPr/0hK52risGSDmBZ33jhgt/fgJjOGbjk2oaL5ZhJHfmhZEBpkdL
OkcvSSiXNIwRJND4Vx5wYN8L5/evXFke5r8sqnjldNMUi5ueopkfF6MWW42iy0Zk0h1gzHauZ2JW
1ZeU/r+j6/TBk6w0b0CucJ/bwatBOw8dIwt/QSLWSSp7iOlLLoFQGYS14N2qBcXy+xepfn6A0h8x
BNmmBm1a62OnJBbzpPklavF2woNdmEwIjIAEtU5GeIywV1wmdNJ0PmijyHmM9rOYNslizkfcKYF6
fTeqrHYHpdOR6/YAawYimW3aewT8fUP5e22L+avmxOd1FG8tT36dxT5r/U/buBnBBghcnCVh55cv
4AmA/w117Ja9Pzh6o7Fw1nle+CbQVcZYF7WHcBE3avbQWNN3Oeqwo/kgGQvdzJwYMd/eNqwf0TSq
X+xIlM87TgYFCrsSQVuXt/hja26UZ0iuascHzxTSljHFoR8MmfCbA2IpCoRfBJiIBeqy91gKokKQ
LTX67uxjg3ULzQ0JRBhchgoSc4XIJQG7lZcy212d76Zqp0F63JraTtd2KM9+VpMisYFxih7PhTos
TLeK9gbb+HIPejNHzAw1e9xHITiipcLy3+rJWyC5hdGqcTDDI/uPXI/t3TBLmCZUoiAfcuVAlcoB
h1fSHqL2ENj7ECQlv469T5A5tPtS2U/tXkr3sL6pyXdTzc01N+AXKZbyQxcJJNXIO6MlbW2H6jMC
hLqjDH4Rfi0C2v1/q2tcap6XwkuU0n8Y7Gc8V6H15SX26cPL+tfio4GEXDNk3bR/Xf/6GfAbv22K
TTQDaZbpuxCErdL4bArY47AVNmUGGeb3n0blcztA15ebHRMs/q+oH/avZd7q9QSBk7+rcv25CJl0
I6eArdrpxPHSedR3ap+W0F1By+fzpB700fgGH5sAmUZSUUOAgfriRX3eVOtQslm48Yp0WegfBkZ9
XNS1OoHqjM320Imq8xJi+A4BchNnIqh0HyrdeCjTuMVQqx+GqXv54hV87trQ4Lb5/BiqZlmK/OEV
tK1M6gaKp00aC5DUZGkByvFhhPJX6Zi03EI3EFMl/QFJBo34cHxjgr3vTQJkySvXvtjGfX7Um4TB
W5psLW1mhef9rxeH1eGxUdOIhNaw80Kzr9w86WLIL6n4ltZE7WGuOch5lHkIq567TlbeCJYhDy3W
DS+RZnE0w+nNzPr0wFRUQdyQhDuTnFoT+T3PNytEIWyTKWQ0Sue0SuTfxv5VMUKWX4QxaAfuNdDz
kVYb/mNr5NI/VuW1jR6+Rqb2PqsjQMwlE5eRruRMRpyex6F7LxfR1HqwBSDZzDRUOrKmeKytxnbi
ObylaBEuGsHcP9uss4aJUmq64bSK+NaDFLV/61bm7wetCc6/P8/qf2lB8rCX6RMIg3Gu9eE8Z6Fe
1lGJ1n8QeNvZ1jIiqKf2dfaRzmVE/AVTod7RfCn3NM6YRRbJVvBbPdSJ/8S+nbF1URAsZiUGY3aw
m/o0HzrCMUhb4WAwI0JXoiMot0mE/P2L1z5tc0zBTlmYtF4XK6/84Y4BfyFJqzpLN7Vq/T3PhvAG
H244gyMFyqEuwQW3y10NCO1uF6q+kRBSvikm6iK/MyK3KEOUrXV59avFV9SH1pNkTAhTjW/EmqZe
wohw00gRaNXl2yEqxJEoj+7RVLD5zHImzpll1OwzcQUFjVoKhwwihxFXqCs/BNlvwySfdTyVBaY1
/YuJuPJfTh1DJp50fCwYR31sZEqRpEY0wnAjIyMi+wOPbteNz60t9DPEib8aDfwUDQXef7LMGcEq
Xh5VE9gOMDv/H2dC4Sxws9BlbokfL6NET2xFb6Hp1l6Gd/WhSO3pdQgQpNOTH0hdgjkjFemxsZT0
2geWOBGk8Sr7NqKXOFLPSWUZd7tTWC6K4K+RvOiDmdcqKVXh7KhKCt276s5rALg8B/GmUM1vhIqc
s54JWyj66D3tZELHNbCOSWWM5ywzv5HqIbyurAkBwbi1k0Mb4HHaoNn7/a8vPrdu6NqYLDnWThP3
zV/vThNXRkhMVb7xO1j2c8k0QQTvkB3SMx0SaJumbbm+AbyXFz9u1LJ4hwzbevJcIHtvUpr7IRFv
7RhH73bfYFEwUi9cJvjpZGNrJj3IkCCnJGTT406P9lx340lv/RlMe9S9DAX+laYkdVnd1BU9Lb8m
U8zXVAx7AWm/mWLfc8zRW0OU4tJIQXkkzy+AZNvJT3qmNQ/kSYy7YDCCbdWy2w/0lrEr9DKZQECp
CbRXkAvfoqR57jWfEEvQGQ9V0TTYtZT6Homy3FsYgIauWYAczbMmJ+KQAFveqV1iHCcgbqIItW+l
5puumXTESU5ZRpswRB+JWNGJw6Q5GNmSzOHkjOgc3sAQ8iBhEb4xmK92ZPUA6ZT5SZFKfQtezPxi
3fjfboXL/YQ1gKKhA9KXlcJ/jN+6ickjDS/iP2oDmatv3vO+/kvOYYzkeADcxLhls1q6TTwm2wEB
d6aP6h24s/ZioRns8voIRcd/HInzIjTGvqVkp54KCwfRUKngOvkODcT8xQpGW17XL5seboHMny2g
PZoqPj0aIf9nJS6YbKORxVJjjdbGatNNTeAkcgkpnlOxz2HpH5TCOIQhy/KmQWDWkI+xkSXTPi3f
iuU8Jr3/N8NZ1OXtRMhwrZb7Av7IJp46PBYqEXG93ArX10BXoK4CyMLV3sLXOSmBldyQpQ4PhN+O
OJbV71qUzginGuNY65jpf/+JMz/f+tF3iGWIw+xPACr49WSNhlmXI4pmLCvQ8KFDLdRt6ciDVLrp
EJYcORT6Js518kJqzLtMU5vTGqPVALF2/QlcRCd0IAUyXYApJoVktV/NbXTT5lsqkXQgKX3ECNT8
N7I5Ss3snBn9ibjG5meKM44WPnISIbgFd5XT/x0mLR9IqL53TCsetCwbvrUxe7pKRIyFhsh6aePZ
YfA9fBMRAEHiT9kKYSXF654+VgMJCERDwVxBzxpDiz0Rd1FtUhSyrqTZsBr7wKZVbXkjlrI4Ea0j
153mJKoFDaQM810ohapHCAUDPT7FTYTgZaqeZsjopLHDGfrqGvy8XMSxIFQTXa/GkvHTxlvKfWSG
TDKtxe8/aTHm6U7t6R2NvdOLSb0jiwWS43Qm2w0oZWU3VGy4yR+SOF1QBJV5708YIWdMwZt2INVT
KA5ANijRRJ+Dw7DlM39vtg3rstkVE41kAcDKqOf42qhMMTHdBE9kEAE4xrDTFAKc0QywG4L3F4sm
5VPfybQ01kv8zzLogX+8UyQtOb0ZljvMMHZ6N63mjzizxLdqkTaGiS2OWRktIILkwGUGdLmWu2ON
ye4otIex6bD/aF1IcFsnvmiAmJ/XBIgHbF4cA2WA3saHB5EhNBB7RCJuqiGmK4MJuWml8dGQ5+kk
9eBfgdI+rj8KRAnwOjKJ3ksbBA1R4EmlqdwB+WhXOVCvI6QeEsCim2Lp/5SofsHyp/Sq0JY8KMiu
HmrmzseqFEDSY9+rklZ50GaJFrCsFN4IQ2YTztn8g9X5kTDV9FUdJHnfkjX74FvZD3Lkx7u2HERi
fgdEHZL+NLwmcvgndon8ahBUQxov06vU3xIuSWBf2SDzz62XmoChI9E8tROaSrHPh77G7mAFXhG1
tKca2U3LYllJdN13RDrRBQDmoYxN1NXBVVKCLxY/LLg+3YFtxRSGzjuB3vRT24kP4cB4HaZcM9X9
HnMuz+U6nCSvBnUYRKpnJXZ+zvCoWeRjOfosTQcxFiR+6NFgPMisL1X91vUDWQNVpe3HeYt/GWBq
3ps7hZTZv7RK+cGceORujm9xLgPsA1atushUy6ch2dozBLxR7rSX3MSMG3a2/Jc2NNiUGdTYnczS
yUR/q7CV3JiLxy2rWsW1Wj1zUhXjWtlXittUGVSUcSwfG96+Q25jvA1AXBENtVdmHyVTMpMenOvA
C1uCT84owpZIs+He4MDAmicwFcp+s9U6+8/KRkQSl7V+H3zkSpV2lgMIsw9dv3wiImB3SQiva47k
iVUJily/L3yvIAYPT8cfZpaYpDEYxqONex5R00wMxbQvjE6GxG0VPpNmUGod0kcvTbAawrQVD8Py
LZ5r2y0YJeNHMBY/p7qJrFiH8CCDmgR7iAG+jpwGBPGNfsKwy0hAPCbg3TOE3MC0OZihDJVeRiql
NC1jNOgrr1aXv0+tr3iwJCLmq03nZtzFN2Yj4itR5NgHCpX/WK0eDWJeuHm1MTkacbo4aFFewpAD
MTwn2yhV8mM30wBuG7na9eVkuCPuPFfPlOii5tWei80+a8shiib7POpcClqaT8eoNvrnXNqbMpa3
EXrzM1vtP0TH6l/v9l2HumX430MjK++/f+oy3ft4pdNaQ2ej6KqxNGnWPcl/rJEwGCOIzxTQxGQU
yG4Qg/eHsbXXqj1ioyY6tBCWMUlGB2tayp8OpTgg8rfiI1L0sTnOzTH3j41yBFhHfHo/nJqcoRRa
0W0an+eBQPUzVUKAj8+9eraaparAm9UzVVZeFyxVs/1eq6+8QV5qWktbIHye8D11Pdo+SGkvKy+Y
kiWbrM1dVV5iyaOa8hIpbA8uQ3kpJY+q12olj+qZzJiAl52GP7PWoHjURNxB6LGX0kPPDD2tXo6p
fvbXIx80ylbw3dWleSdat/w2iVjeVHZT3DPA6IRzTfETESjqA6AC9TYb5Vup4XM+5RoPxHMXnO3y
LPhiPhvlObTP5J5L1tleS808grepcfCmzOuHpdqBccxSjemNyaXi58CTCQE2vTa5xANYD9KWvDy5
RKYXmNjOlrqzpbUMz1xLii9LHsiwUXpPNby598a1JsPTBJJlr0v/rVGcqSr14FS24qxDqxzP5L1S
YXGe/BM1+KdUWcqvTxa4oYjAnpNpHDVmQoyC1sqK4wwUUTqQjQm3zegOAKGjN3ROVO1jF9nP3Z5c
yrHblxBUSCrSXF0DWf7Ful9TljbBLwtoLmobJYZOT16w8v+wlqwUs9clOO/QVgk72kxYgoisgr4R
bDFSUFq1DdinKNto4Ma8he4XCFISwFQ4BDcP8JsaZ8ocpuCUojtj42j6UsZagrQA3UkkJ1urIAEH
v/BawKU7LjHJEYCrJGyQDgB6qjac1nBUyemNpUa+bcH8Md5yCA2HLqHCX2KmkTshSkjc3QTKEByk
bal4rbHZ/qw+2lKYpW19o9qbSkb1AWtpo2DRXCsAnBYslfXYTbdWsm3lpeq1Sgn4/tZPnJyolwRF
wVJz5QyM2RjmAHocHLCxjDqpyXJgv5T8EHiP5TRrKREEVhbDzrKWsxyKOR0VrRVYDlJ2SluLUC4E
mIux0wETQgABpcYOEZly7EyxYxPoYm8LpHrTNtO3mJ20CXXUNi22EXj8eBv7m9An7oYI1o2/wFM3
8ODSCRXuBjWzv7dgNZIXwHkNtnO61astNC52oTFINWWLTxCWC0GOsdjqgQMAlZrXGjjHjZO/JnQT
GqZJDmkxPHi0yTEmJ+UMTrxFTmCArF0KKfmiJueUcbqNpaq18tlpDOhgTmc4DfGrLT47ojkcYCfK
WhMBPQipIqe1tlHk4H4LtKUUIP7k5DVb/I9tvu3zLXHeLHCBuVg64s5NLS/HRbc4LcdcsKYjOGhr
szxISPDYxv1SjbytYJcbSxUS/4rLcisSh5o4ocNyHCjVqQekJstx5DyqvBJACryqpeq1GHJGnHRG
nZaDl5GK+ZM4Vsk0i3amQhSkYwtH6R2Bm7p3ZIWEGURDzlAu1a01x45lbyE3sK3P9W2qb/VpS4BY
S4Y1OUvFNuS8cnZ9Wq8b5cCMDO1WJ2/s/ot13KpE/HAf0ImLoZ+IlG25Jfy6pyynMs2g1CD081VE
U7ocPiHBDp/8WnP6Ycj2oARDNHuW7NBM5SnXKNq7JO4BS0rfN3Zjqs13YWmFa8npYUB96CY9ZB4b
wy7tlvD6f4eULtdGiHdbvCfde9bxn3mfg/eqe1eCd20tUNtQRlbQyJuUvpn6aze/afWrpS/l66+C
r/0XKpxeiKgO7/H00qQv6fQCK0boz1TTIC95DoPnOMCS+ERn3MifxFqWwPi2VDw8avq9SR4N/V5o
QGjhCZVFRrRRZFpPySRBpCz8v2Mzyl+IF9jXSCBvLLfZ5nVtvEmRjT3+fpnxudkv2EQis7UXRRQT
0g/dRLlv4Ff4y1w0F1dSC5vTephSsK5FyralIN+4HSf1VS5NgitaQzlVVfyttrlBw1LVtgMPWlmB
4NAARwbgmsTvE/6qrQUI/EAM7YMMNKxWNWVn+KDE4mKB9BeZfO/SmSe6nZwyY5Tv648avn0QoB0I
TwltJCcW+FCJ3amwIutpGgnra8H6pX78SpCZcYLN/Z+HSNnmS2baXCkPvTqwnCFIhuZfQFihZD1b
HfEkaV9zD8GcvIXesjeaMnupEch/cYGvQ5IPFzhKOPaFCspDBLkf3tfRVP1Ermcu8Aob9KpzJQt4
OpCrQY32gTzw2WYsuhTj0p8VANch33gtJqYU41I/XY6MSynd2nYXZqZS/+/AlI5GJHYMTCkd/Ow6
MGVmGifL2JRxaTj+Oy7t/R3j0natn+NSJqYF/c1o3417rVxmpVRq7GOqPATrxNQPDj9npYxLMaOO
UT6RA9hhihTheT0UEsJt36k6WgXkrV+7Jdfr91ep+NSCov2k2EvDg7a3Tev319tFQoJVC4GhBD2N
0ydl8E7OeBOeJ+vW093AUV5O71E9IzgXvRvAPAWQZM2n9dDVKWKZmJDHChv0vraigTEEe+YmVfUf
rapsStgaW30uOhduVII0TomvfB7+CtPFffq/P1p/Xte1T4xfkzrrvyAP4J9RnWB2xtGusXPQdh0Y
TYtcqFPOaWNgN2F2eLfhHm2yeHy1g/jPojFiZ44n/6kbVECV0YwmxRisY4CZajON5q1Xl2TLWM5f
1FzST12/xN7Uef4i09byrD/NhrFIUdnJd6KBfvjdlP05tv65R63xUvs5ihyMLWXO/lSyZ7G3IxWl
dKu+KI1a3e0mr/8x5IpMcX0cvcQACUazoHHKNiuff3/q2Kx8XPJZCFtoVlkqhpXFQPDruSu0YJKC
yWacWHm67GmVZ8pLicpb6EWV58vLFoFpRqB47BKStcqe1ukuY45Sw8j1ytqr2BCkx/IwEIpQe33t
TewNQm+sl02ChH8u9EL93HXnmJkMm/DuPPF1ulTKiHA65eBCphPjkKn8t+SSbiqo5yMV98d0rSk7
kk5J6crB5EPKVJgnzFqqslcg6u74Z5Mt1WV7m6w230U01hLbVbqlAJDo5sJVo70c7dNqb42Qkfaz
sdQQHsaS5+pBHQ/yWnZ1FMZBcKyORgVDje3qsZmPSQqwcqm4W4pPX8oi+Sy1pz44t8HZLJeqA6Jz
QVif87Us60wj2LTO+lpj5hHY27NHybw28+rMgzFWZl4xeKSTJIMTQQ0YvGjw0gwnshdmXgCErPes
3pNSzzY8C4HxfhaRfm5SQwPWPxDkclZCxGnnujsH+nJsIRbzdbqUInjNZ02chulk8E5PJ4Sonf/Q
l6dxLU07UnJwMrRj1B8BXSb9MfAP0VqachjawwRnJ12Og007Yo9s3ecuiG6ETYpP68odNXdGa8F8
YHA1QNONS9opuaMZg4KKPgdjqaWiP/MeTOqeGspDGxJicuhI5BsPdXQ0Ddi9R7M66tWxn4/tfMzI
tJ2PNBHCtSTc6xqG/FOqndgpxtqJkTDbxCo4a+VSxXzO5vPMDtI6G2tFM2NQT7HOVMfbPrnyHw3v
Om85Tqts7eZAmbZ2v/+MrW6lXx42fMQErDXbZDxu2x+Hs1jispa5abmpsjABOyHUpzwDgE2qmDhh
948vsZGTgJSE5b5KR2hc6lg9dAsQmKmEfsWKrQETK4FeaFPRwNphriWP6ZWkTW2L4yHYdUpocMUV
6a4xTPs6hbBT2iKoUfYptRPYsFANYAAnIY3sCuCheTaixTLxaQrMAYnZEgYbuS+KrZlJ4essbIal
bVx8ofXnsfD5doMhl8ESAFkGNNby7/+jbTJqSV3FLRFncr/9WZO5pfLAIUehfCdCz64df3Sk2mno
bU1O5y8lkp29VjjtBvwP087Sd76+43knpJ29lk+TDoxU7qbkjRBV0bkMfSiilusOkoKrrkVTbOzc
FNW04ua2a4EQWKu2XaNzA9XtbRdLW6K6meqaoP6X3aeV00R26ThSRImHoRuRthOSm87z1q3M3Tzv
oKsq8y5ql5qznbJWRRix6QSyk5pO2DmR7BTFv+WzyLEY1C6VgbJqljLkpeCzGhI0AkdZj4jzKRCA
VGE76NnxoPXxrqWGnQmpsNyV8e6ZHh6kIs3eWSqpn7spwbznDonbJe4I8WittnapGtnctFQ3uc16
rCZXMdwYLrThZpM7Gm5Cdi72+/9XweQaCINGV6uWUip3it25cumvU0hQemtHtRZgnt2k7AaWlN2u
KHZatwPXT+GjIzSXihWHtOewdPzOIR2Zit+gCbY2IrKlariV7Rb4Ki3Uptoq/Za1IzWbS+FSoPya
DEdHAhFJ6LW+VO8741ptzXB7Ry98hPus73COSzrgzqWQDZLeSoW5GwVuzMWyFhE1ee7SyezWIqcW
qfXAikNxp861FRharqTAzHZD1dU7F8actdak8uQnCs6l7LUkeK78FVwha+Um0jXi16Em7aRmd4mD
3QCXLtvF7S4PdiWDeNOJTCfhKumWitZC8yisLUeJNSV9jGkpjO3U2G91eakUFK25rVFlrAULJqqd
SHOkwcGVnNpkluyoJmYFtlQ17CQVPtrOVneqvRPqTrZ3IxeJveu5Trgkarfj2uBqgcfD7cHFWAOp
gjtlUbu64dbTv1VOLoXlajDclMuHC2daKlxLGl3sVfbowm2k5ModY3ciE5ZrJMY26XYWZu0dd1oL
DbEFxBNN7S4vGJHjkF9KDgkYcSipc9gzBKVjdw5sMCTxFJZ8Q1tKIqOjITv9CxWD9qkPhjEOzS8w
eO6MGDw+bA/iKYPqMiFYRqtzFHT9z2UYwOSVRwxWpDC0VXJefxyxxvv5FTLMkXi67H8YO68lt5Vs
2/7KiX5HX3hz43Q/gA4kiyxvXxClUinhbcJ+/R2gdndvSR1bNyLFKC8aMM1ac45Z3c162a3c1vJ1
axBPdVuHp16HNZZBIHwxnXTaSHsJOrQUMtIUhxOSWzT7kZd6MmDpN9l0lzQmWWAiOl8IKFbUiUMp
1gXN0QORu86ma6XrW7by6qZ6d9N5SXFvZItOb/7N/vC/dHQI/qO9rHuYFhGd/XxSImldZAlM/ZWt
E0WbOhpLrBEOO9uyH+Pls8uXdEQItH0ZqXmIIuyzh9I8uPkyQB3G+r5fMJJ7R+7tbBmOFxRdIPAB
dkGKV9dahgOlMto7FZqDPclGW4OdWAyZeBnufLDnw+wezPkwZEdGlx377qgay/DEVV1fOeKKhGFG
513l9VXrLSMrTvF4SopTS2JztRXjKRxOir2MNDvHlyGyc9Ofw/Tspk0ECNdR8CCOOrIpBBJrfKNK
dQzFUUTLyMxD1x+G/uDkBy8/RPq+w36BcCQmW3Lvyr3FI/Sw2C2jpBlRLwMCsmstw+bhRXtlXEZp
77X4kNt70prQWDNgYQJo7XmA7mHojsRPdN1xNpZRYZOoYb5dmfOVWh8SumdXeUFn7YoRjSdGXJyU
hWn4mwMeKJNfl20XS7HJio1GTv25MKxNBINWGaTiPFcopfVKyiYlN6+jkHixvqyM+7FVSnT8ffbC
FugJ1jWZnPFMLNgApRPboSGA4GZ61e6MgmNw2SGYGNBQbsjjdq47oR8Ky2kfsPPIh5bEi85o5dme
C2asGDEuqvmgdOby2a2zbdKZn7KJn0rbEw94tBv8iiiutFBu7Db+LPO+/1JQdJtseCGj4ZVBW8ak
Z4taI/INdY3JpCYHvb6pcECv5r5R2LoSLRIrS0ioZTYPvE1t9t3DU+nIR0xn7brTIbHCyiLhIKpt
1BJkOc5WUa3igvxPNyzPkfEUReQKdXNHCEgmbnV3cHYwkogLKwzrBiIaOZ9a/Ax13Dm1XCzCazAz
VAqdW0JJpjkqaPQM6lMT6QdSo21YUjld0okAORDp9puuhNZeTMb1pPbasYvU8eZyk9RAraqZbZNr
hpjgUnzfXVMco2lS79tae+b5GQ5TnxNMElv0FVrtyjTte5j3JB1ULXoe2yXqlamLmlCz1IO7/GAM
IJ5EFzf3zbd+QpXl0pe7udwokwgPxioZ6nnVkbRyVKVpPlf2kR2w+VLKsDpM1kiUmSrit6lUn9Uq
z84yGq+x5oMKcgZ1o1M/ghiMYU7tG7hNDlDVEOt5mNZwuKOQSC1WSR0+iD6UBbm+cP+dUFH8yizt
F2TDn3Dbio+xJPAoMQVSRuvkuXSY/nr7rv1y7aP3R86BLBpruq06Py0GgBbE3DZGvkrUSzeGvBXX
IkiWF7A6FQQUrZCFDXtLHouWi8NmI2XVJgbK3JmuClcJGqgnMIq6epsO+OD++u4Zxs9vTe6et2gN
dXURjF9MFn/aUUe5mTZjQ8xQNC1GpRpDrNci53VSqwGQZTaZ7zpsRxtN6utII8ee8wQo0Z5IpFlf
XFCoRBe+gbaWVQ9+KzLpuniTc6L3ubjlXUjGXc8VGOWausmHES9UbhgYMSj367wegNDdJ9r1yNK0
ULu3Tfou/QRJQVdij0Req9g6kWH+RmnzK9iGmDyuJjTK1JxMcmF+PEqw1E6l5pI2jWYJOHOZuD7k
ZkQ2qp/HxkfSwYaGjkjPrt9YIY/WzaD4//Wzby//yQ9nO+4E1iB8hCiHPUyrP96JTFFaN9PyhevL
rkUnO5ugzEBa1H/mshIHIoaQH0XuohGhcQeZbovTO3lspPiItLH5CvCWgsLQXLUq8TdDATINWN9I
Kdf8UhL9fEsBs75emuQ+l6d6HNkgrKYmH+5nZ4PhmIaPSiuhMpE4RO10BVSxOnuiSw9VDmJzWlrj
suqItiWsLc0AsEQ1+Bhi4/auK9UbIzO8B6WuEt/Ahw2sMQkfHAdvf8u8ub9811RlwhnMT2Th3UUO
vaQOPmWAwygJAKPTExsN53qOlCuhVvWTA7VHyyN1Cbqm4RJrd0iTaUtTGZ5UCgCIR707u7YnNP21
+M0LAnfm11fEAgcAmhb5uGP+LEkiFKtjqk4rEhgQoM7CO7lm7Z0uH1Vmd0sxaSC/I1/qSTrF3Usx
aZR7BpUk6km9F4xewLUjl0qSgolEIjjfUUmajGVQTCK6idhYzL9QfaqhO2soN8G/ardUVNjji9fv
1RRuKaVQUKGawqCUQk1lpL7MjijcU01hWNp/qimLJP9fBZV/V1PCPxVU7PaPakrpLAUVSinfCypg
9yysNH8UVKimfC+osFh8r6a4/62aQkElZXRLQSUm5L07DuKKagqDUsr3Qcf9z9UUSinpvAw67gwo
yQmhHL95CS+uup/eUy7AOvxrTGwLouLH91TRJtSLCcNaRUY7XnswqM+1dojQWkOoAuyUIJu7RRUF
Q6t0v7W9sU07UhejME6vwN+Vh8TOIsgBMr5Pwq9mRIEH7UyOToGPlCybjkJ3sMOF6cEu41eWWPPe
rhL6a45U7+aJg0VNNHRQ48u7ra6AqBW+LfXnAY7tTVk69c3UenUQxah/nGyob4Qwb9WJld/0ZtwT
bmfT3Ws/kqSar2WsqDc9TH/f8SrzFZ5Wtq6KDIVwjit5jufRXZcAnXzJg90quDKn1AycQj7qiuGc
wEE6p8SRDrs6097mjQdOFtMBsR/We2LDutNxvK+Nyij8CxxIgy7ou0Mob3sSd8Js9m6SvMGlsAiT
SshfEPAKOnT8N37b60Vg3mZqF+cQ4FAWtGHdrmyZ0tRPKUbkDtjXNtaNLSw2Wj89CMHU6MsbLVee
5GznH7FbfSQKMHRFD3lKfmPA/C8bT1oLdCJhxVExQmizvNv/tLqpzPGKxGe3GjSdjbM0maccvbwG
e9SVmxkfo7euqSBlGwxuTbOpLiMfSdTmmLiMBlzDKa4xbGznYTuicjKW0XMKpk6SosHeOd6WXEcz
RQy7M5qdOy0js3fJZQxR0F2GYuEbCxjoZJ0yGIbAKgPjMtohQH9Xw+Yqg3IIxjLoyyAdltt4CGQZ
iCEwRVCh0SsDXQRZSSdnB15suIzI2unjTqsmSMYw/UjLgAbTZtcWd6/ZGWCtm5037fRml9s7a9ql
9i6+jD4K5GU0UeCWy6iioB8COE9y4OXACKCXQTME1RBM5TK4rjOCSMplJPwID0IESh8YIvD6QBMB
8McRnZkIerF8IKwdIzSXMaO64yw/7tiEhusS51Gyy5IdoSeM1N1W2jIm4uyK7dBth2jbRTjsfift
XDZcP84P7E1pTau252i69zNvMcucrOhrHVy/RPGs5ilRMkku7zVMuAVs8oCNvntvOwlbfjnH9/g4
yRMa4jywUHEekhphWaoTYNawfL7BiT22NliTSJJ9OTmzdh2JV49kOeDA07maennFu0ucopluaVV6
0Ys6DLxAEdHEaAflKtSAnfYqLj3Yx/a1i8r5ULeSacnr00fhZh/Lv56JjJxp07lG10voX4EuqFM9
gOG9edCtigB13tdVrrZH1X7XltiDTLqEJQn6VHM0ER42CeNVWMpXGE7yC3bvmyFXPqLEmu/KlN81
uyq9Ab+tXP/1Jue/+HTxvlEAWPwAqm5dtqB/ehM6hGRlbqfydKZ2H3TWFB1kbRP6UMX3FgxylaJs
3XjzcyniCi0bZryGhHdU2HFKip3XrWvDNgITqtdTGbWQ2C04ib0VIjSJ+pOVKmSMSiP83eyxbL5+
vFCouOOWM3HBUn+/2GP/dL8jXswKjlKMLMQBsDoJczXmWLYVo64PwGIhvYzJPont/g5TobfTykem
Y/OWLGDlN5XvXz0VKKQ9dNI6uDC6zj9jGLV0nM10SBU/rSAuZVFVnuwq/gBq4G6tzCi2sQOrPPYk
pYKMPGtiIHJqrxCXKFAOopzeEiNGVdqlxG45sw+3W4eM2dr7xLZilEGz9yoz89ZtvOo3oCjUBr88
kXBGmYVV09EM/ZcVWYoia4vREKthDtV6JaAso9FUprWr1hrWmA4Ec7nwHAZTR9jGTWcgi4psUX//
RmlFoARyLIAEzG613rEPc2/UQBVLb50UeQG/W2C7XYB1xnLT1k173cXzV9KsrG3dOvKI16I7Xj7q
tOGlHFq5syXJf6WdPKNGnfZdmSKnp1CgQPA91mUfHqXZY9oME4rkRd2w08o8AN+oEv3Lh4WatwfV
2aJOzt37svTGcicqRd2whbRIwqusK2LrC857KQ7hFtD/5WvTlFRr6iTRel5g9GNpY2jgKLJxo0Y7
J24InnuyybyLjOimJnhhJZqePCaEzDeXr3V66V3TiFPaf30hQdIGR8EhFsmVpIkjxQpdZlqNx0n9
13Dgg3NjV6mP4oJsr3mkEupUt2ruihVhy1AoypaVrWvPTYK3IjK0+ob0CgJQx7BbZbRIpNS6wAxL
+aAZZML2pQs/y/qMC6R+2SyyYxOnYzB4quNjmjHWxURjwrO0Hgo0FWvDWEDscicMWZIARIqIk5Fz
zSR2GCGOWGI27/PQQC6WcMrIbPTyqULg68IOJvOUvNRO1+lpeLTO7TZ5sYfBWY86UtkONAHwaJbJ
1FEfWrcRN4Wh6E+m925adv6Yk0og4tAIUrONDgMArMPlIzZCf3xU5bXH7NvX3+0nTj63q1pW7r6q
5oFcISCAUpf9cWyd7thh1j3mRFOQEDZ7dIsyvwXu8JZh29j2npz2c0rzHw7oM0y6Ux4l2JjC3uAg
14YUX80pPZAVpcLch4FfV2PzRfU4d7aTe57iBMxIXsizy4bk8lk95fParYFM2ZkiOSNhD/RVS2rk
Lpq9HzVoppUc9o6YHhwVHATYvhvpYR6y7ZlYOLst/Zbuol+ijuqNcjgAax0OCLL++EjvxuFQeFzE
SKtYcHm0t72s5lu30z4UszUPeIem2+9fz1qsoaV3dfns8vUJOaQbS8KsKK06IXIs6WXTTYzz5KDp
rOOTjeeAle3WcxyCLzSbE45Rh4dU9AT2zupMjk0Gp92Pl6/Gl68SO0kEA9iZi4nOIRtnRxmI/HAC
q07fb9p+3hbKAjQrrRa6DB1lZBEWRFBlsZcji1WZ2jiWjnXpV70z0reyr+s+b0+eKvJDOagBZS0e
j/48hyZPnK3LJSzCOdT1/vJJp34jg8vaq1NnaoEwF3XKoM27JJte6ynKHxU6MCzk7ksD+K6u4mGf
K5QMEDwlovaO+I9ILbx8acY2e3W56eK3enDh9NdmH60vWRLDEjHScgQrljzHgbgyr6v+uHGXT12P
nLM6NYddN871Udbl127hbnNlFpuWaOKNvRhhhsYllCyvrxuT7Ae21TQj49qEj2Eke6GQXWAL4LvS
rjSAIkRruJEh9pL6js8xoLpRBfFyGaVsdtKfDgjZu9qouHCSqL1KSYY84O+9R4rdgvlywF0WALyS
VgHLbnA6zyO6nR7/YTDrpG+akydPXpHE6Ea15TpXjcmHLyM4N2iIaA0BSbLu5mNK3ORhJgPWMqwJ
iFKCXnv56HIj9IFd7WTMCDmdZ1eJi4A4abQLSmOdzEI3DkXZP7qapMhuOaA00RitsPTMR+cSQ+zO
pZ+Xtv5U5flzbXv1KpJ6iro3RCFUmTCxxuholG1zUGVfrswchDNEOaKoZYgkU7pUbckIYu9Sqtj3
Y7XA7GHU8GXqetPJrFtHHe6pyhL4J0DPSWJRyIPFd46YzlmX43QwciI7Q8LYzn3Vl2fFTMXZ4byv
rWS86mal2kT9QOfVa+FlDchHAAW0K6PWnCACKez3puYRvU2V/nLTkfboUy0j5sSaV6MrmmWliGRQ
5vmHubwXEssDkVtWRUAufHstrDxamews0IlHlNdE8sUZzU8sE+Zrb9q0zcUUPdXxPqx4NSbXQUyT
ZPP3GyUPG2Vl5e7K4T2wF6JKCBeviAooU+h4c9nQW/DD2aIFolPeXpvU54NkZflJOr57cRQRVNxG
NwJ9txcr1qGyhvCOetiV1gJX15Te2s7RPJ7HJY5kmuZx7XbeeHZndR86NWkb7jislNQstqAB6vXk
0K5LhtA4pUm+1/JuQnvbf3oKhzGzSoCoLwUuand3miFwVyRmSO8L3w9BhpsxwUqTdsRhaqaI70n+
QDI/jWiaoza8p+r5RU0T54slCtDxggD73iPddcm2Mt3evdLhP6/rkdDNMVLfKumVX9vGvCohbL5k
YU+H0caUiJRmpVNg4wUm/oiGB/6bf99UJJEek4oWPa5Pe2MJ42O2zereHE1jrxlkMZZES+1gVrrH
LlYcLmr9btRgepWxAyYME03AflP4aUtH6Df79F+3aR7FWt5Whg2ehp3aj4flUpuly9yQs/uGzxA6
2RsE6xirFb1DdMqW0eg3o1E/d31R8fLP7Zln1ttFRqFvqiwjt3n0NH+7aewElBeM6n1kR85OBQB4
k3vTo2biOrSElqs+hp3o3GV1dK6y2vlNBei/IHbI01ZpNjk6B/9faniEKtqu7AgZjCikn6NGD7g2
1LUKUtONSwwI3dGgX7DidwkC94jKBehQkE4Oc1mbTnWSvJHx3a3q3rsvW/1NBf/6mw39fxHOIShc
EM8qNk+d0u+PT7Z0esXOrRZOhsDUGUsO2eEMWssFIvlSqNrHPOO/q5TEokikqPcJmpIM2/oGmomC
hcTbxW4kMBbeMrQcxTE5ej04mON/buTyKZgotvywv3ZGGN9npea8aSkW2lIhCA3SuXfLXPo5VO5J
WI9e9hROT072lIjn6DJq+WzYsB6W0Q6kr+3y8iUtSXt8JYXV0F768VVeRjO+0uTO6J0ObXl2+rK5
by3v5q8vUrAMPx8m6FF4C+DRtDAug0r48YkbahKXrImSea8q140d9VtCGO1db2nDqwvamVg1/PBp
r4HxHTMQdU4GO78/dMlNU7nnRm1IodPMcoPzHfeg1FTS3YFuRHH0xXBbcVMlON0EAsrrtnMIAinw
5DcqXmfLcq5s3RhfrcGwfVy8flXzfEQOPgjyR+SdcJQ3r0ZFpXcI2hI9l+TzWJ8hHY7VbIMPVuCw
plp7Nm1J99qokJuUjRFYIdnSTR7ezzIxnjt9CnKlUD8094urOtjK3XkiJo0bWdbTVZ7ZDvF8ek4a
Ksj3KY0f0cpHj564JQI9Q3hFFJyeJqTCNcW11yH0L8joWfV2B6jPsoeTGo/5FVv0lannn6TDjA9t
Htc7K6VjzmJTBqariBuN9pyPG5qikknTCvr00eiq+aM0y7de4gznrSQRf0SkRndtu2uWvtA6It+1
U9Bir5KsICEAgkVXTW92PJQYc4QajDgWEIlfpAmXG1vTEz8d0P/+7lL5+UoBZIe/DnwVcwEBJov7
+E/nd/54Vw1e063oUBHxGSpPZj98i2bM6uQidieOUyUpDbvUs4dV1XGq++s78Cv/jWkICQh3gYvV
1X5WqwmiSloN0N3KiEN8N8I6SKem6CvbEBQhdprCmoM5qVCr1DQ0XWdYxx3SubmEvDnoYt2Tx8YB
1d243WsuqVFnHFVN1DeD+MC/nuNfn6o7Uqd/sxT8ourlTjMlORRtKNcwh/74zEWojXsN9tkK7Qp1
Lnu+BghECjj4XZR3xleOOtNJ6WiK/fUzdqnN/1hy8ahzgK6ykTpCmfvpP57j1AgdWqYriiDYi5Ts
bFsFe4kQeCilucfRTCK0DV0a2Gxq+qOuk/VOi8qzxvaa7uZmohrMtUWplnY2uZU4SdZpRjx2TEQo
1N4oX1fanUBhlLlI5RpqOnleknEajyYboeQrWCLg+MbgQw6ON/Slv7peSBZDv7iI6gQTla4DIx3s
Jy+zr6JUi3wYeua6diJsQtW0EpXHizoNSw0ZkR+slGTn2rhlp1bfDcUwbbQK/fCMOCwqXiKP2Qnx
JW1KGSCzRoFQP2rh+JFVkxpQiDcOZkhw0TAVHlVYKPVYfu9/86z/0gN2KY9Df7AXGq1OrevHl1sr
MrKPUqdYVaNmPgyP42x8iz0rv08MIl2dIk5PVazcdOUHh/H06nKjaxQXiyrUAntw+5tafkvHIjmP
rXUaR41sUUzpIf6aZkLP4g362lmyREH/4L0FReuUMQI0QxIjOhNnAvY6nPT8RujaKxHD6gPNfYos
sA6+TN1N5LK50jLyQmeSl+6TnLRDVldcsZn8ZiW82G1faZtqivRz3hJNaajfmfpG7VJmGDjz5E4c
P5Qi25XldN/m6ZVU+hLxTTw+2X2/KcfBecyH9FWxlJu4Ff3DxRTch9/IgW9/U4Fmnf95ZnJVVn7a
iyzAICx/bvtWrjCFQkz4CnUtmTCOsQzvMmJyamDINcvIm+1kbntlq5rbUUH0t5uVrcF0K8kLX4ZD
OSUNcvSnWFk3s7tL0wCOUp4GwAQYOnDABol3YM5B1AacKAwncGewmoGd7B0nYD72nCBM9ooTMCI3
iNN9QooLYYvrzOWsFRRuULlBq2KtCDo14NTMhclwWijUgdeiOQ6UNnC8XZcFnrdTLkPXd1G46/tl
tOWuu4w+2jG8eavbW0CYDLQt8IQmsZW4L5loNn096atkVL1bLZOPkUjzq7mt1mW/qy+jKHcMsmRq
/pa9bS+3NkRpNJJpN/pRbMWr3jXbr1NAnvB3JdP/+Rj/r/gsb77PRO0//5fPP8pqamIRyZ8+/efu
szy/55/t/y6/9e+f+vF3/vlQ0g3L//JHTvFHU7blN/nzT/3wd/nf/7h363f5/sMnm0LGcrrtPiFN
fLZdJi/3gcex/OT/7zf/5/PyVx6m6vMff/sgwUMuf03Au//bH99aUloAVv5pSln+/h/fXJ6Jf/zt
/rP5Er//8guf763kd42/Y3RX4YhahLxwqmB2GT6X72ju35dFcfmO4zDrLL32omxk9I+/mfbfmZEw
rlFaZ2t6IZK1ZXf5lv73hQ6lsjzA5zAdiDb/euA/vID/eUH/h/jOmzIuZPuPvy1t/Z/ejNwFVgYX
VbmnLmDzn3qEneyKmaANJC8eZF5WZbMjB5LO8rFxS5LZsujYOVRxdTpF60oejCbpaQUVu56wEPpj
ysSVDAot1wvk7yPBWlXzVUx1vCJk1vIXeYff43zDg1NzfdrP7oT9Z05EERDJcZ0OdH4aMidTRd94
V2iIdrXe48eqgkJSeNA9I13XTZYhFLbvvSTDplpkQZGHw2qWs7JqZYODl/NLlL7N4zKpzAK9pTtC
xA8/LZk8opDqNlGYB7nTDGtXG8t1EbqnHPhowGS7U7PxHI4puz1t+jpQFV3VFSDaUW3uvNzJOU6H
M0mxIGYGUuaUPn3ICoLPbYGhWRmqal3MxWpMQh06QejbNiwy16o0v4idI3REdVUGSlObW0c1O45a
dkZ0K5VQsN4R4o+ctFF0yzDlAq6fTUpNNV4kfFauUVQqPsuKgpbCZDXpMXGdNswJt4jeQgv9dtzZ
CPC6cVx3VaatisEgW9xEfrDAO4S9dBEJLd6Ec/3Z4MDcaV4XUOfNdmpxsFv881Xy7I1PSqydW5Ec
yWn+mvKDfp2l71Rbll2v/ZbRwPJLc4SwlmaHmeY+nlb9W96HtCdyuYE5ARDDDM9uAwFX8AIBr8DN
Nhtvg3I/WC6wDhKQfbOirKTZIRpOD0iipN3gUXLOjfJLPZFi11xFtEZWJiUGP/IIizaJ2W2cBlPy
kq0a9+VGJ3wUg2wti3vZUdoyWrZldgzmcwxP3QCJJOu2wiJArP8WamqQ9dFT15skl1vJ3nCEbxIp
XvRFu9Koz+KXn99V/sIUeRxmwhSjTn8/6cOZahmpwvyeoEE7W/NrkvSStCoAZ32hnYf4G8SbK1Ux
3xSpfB0M+sUi23Ap090hEweFkS5QHxpP+9QCbcJGOFpVeVP7dYsr3YCboLgnSXKRD5NGeDx9XQfZ
rLbflXJ+mkzygsbWxU8KJll6yhlX35VdiNvCcs9ArF6sIeL11fNrtnWrdjDvowbJFI08dBJhv6+L
/huJavuRXBa3IkTk8pDNvLvjIOeXWr9Dzna2DeceBM5e6t8kYSB2Ol0XmfUoRiDnPY0k5d0mP5Do
DcI2rOjZjgbSHQ5WJ3xhtXeOVn00IsQwIgPgJCezIhAtejSxfPPkHaeivpMU1bqewFhC9vIZgWi4
kPha1T41sfYgbHufhh0VSWGTI5PpL3Uj7nipV/qrY1df9ITGdObSzDOk8mG48YtoKbzQ6W1aPEvs
adU+fHNpC/qKbMkiI70w7teyndckCkRUEId3ejp7yQ4KbdYeiiGh2Xhs7eZd6bUPy+xfB8kVGzpE
yjAleZZ9U5X63lNm8lWE4WvyYAsuRgMUR5Qrt81AicRJcR2p6VOiFSzYSulHGWguPaILVOrja46c
YhRz5Gd6R2NgTL8EyHBtrlT5EifZs+fSUE3x/tvjsqyb99DAQr/t+sSPQdf5w22jUSg2dIrjo6fv
G0sHAsdluIrG8bkxp3OvFoWPMvTJnurKz2Ljy0gDOWsTykpR+lDbmfTtMvk6R+RWJx9dXu0V0zx5
eUpRYk54CtybmJw1DLz8YBRxfhr4O5hBPaLXOeRo1G6dh6IsnmMwWP44Dtcm/Jq11FqeftvqYdC4
bwYdSJ94ZuBCbsA5D+9L0m6dUpxik2xaPT4OKg8qszI4TdI4hXVKYqy2b7vuq9GUhi96RHfpZEDM
zLkKKhGulBobS6sqR+GBeTA0wKlu9iW2o2YNZZDjSJ34snFuR/eLWL6YefoLWqKXUDeep7GV9EIE
fB74TKO0rhyl2nXLfXBx/zgKb1tJm4sgk9verY+WAK7AjGr48dK8cBbogb1WLfGmJZgMFN5JpRbS
dMocQsYNzCRmQyf1Y5rRsub1wMmUIypo8+e+siqsCDRzjFSJVm1SP0+z0/EOHnmkPb03/bE2lbdm
fvaUU5aNX0PgKWaK06Qj5XDWcEiCLvMK+z3OOf6GqERsOb9A/OvW2VyS/pxsoOOt4jJ+dNPpfTBh
S5iReUvv0SdlHCmH7TLplKkE1OQ9R9DJtyMC27URrq1WHElrebAmS9DKKL7CHvD8sCT71sHoOAwu
M7O0sRRS0BFjgRDYoBTQFSy4Ljq9WR10v08II5y9l14a33L4ru1Q2qsiVCd/zjOyoG/rDoVFZRtP
5KhfI+ezwIunvW+jwAwT5am35eTbHpyygQDNqYIYKGMdGLQmffoEGWbN+LWWSGdbSpfrUnx1lb1W
wQbniCLX3VTc8u7dEL5bAEZjbTPYbGdW267SrqN8yQSh5+OjM4d7PQnXUdunTN8KGa09KLgMwzLy
jj0KZHbd2niTFLwsqoysVQPzyunrQ2eDRXeT+iVuibPPPOeN3u+91nPkDmMiA8mjo0Pv+i4egyKj
xJOIlqAmpvohQyAxZbscrBYYLoQdZKsQxi3co4oKDzvnvFFEXKwceptwDzvV13o9WnfZzuX46Ies
nCtTaJXvzVctxRymNxI14bxYI2qgPo78agDuESGC1u1znysEWYz6Nwc7u+pUz2PZ+7qgUA9U7UrR
nbtCscy1Hn9kbhOtSAHajsmsbYXMOV8p4RcVOv2KP40JiJ2BU5RuQHkmYQHt/ClNCA9sanqrcFsw
G95BI2TPMXWTTyvvqJbhuIo87b0cvU0tpiCqZnYFGLv9KFlWzPABumjlm418VkZUehPGgVWZjJ5f
Y2VV1MJhxtGNlZGngo67ymralXRRKGYkHbGSQt0qqvHCfggwZI3JjeTdg6b17Pma0Vm5M3XKGlaN
y5TLikdlqaRSQcikP3us496y1xwNE5kieqDY9L2saHykjB+FKGawPH6oYZyYsvDDbMNPlv39CGOk
ow3jp3M2beO+PddzfuAq9pFfBOYImqRBjes3tTf5eugA8Woa5ZjgGdNr1QjUBqI3Iqp1KJnEXBbu
pvfOFW7HVp2+RBYvPiDD5X+T47AnGYj8janfu2RXTlm1hYZY+jTPqLjOgIKS8NjMWbuu4Yf7adbc
y7kDRps1rwDpAIR/Izb+em7Cp1HkHyKyrp2EVoQ3PljLxYU4s11NVvTmaECnHWOrjFXMNNYQxm7v
K+Qa2O+tr0nsbUpZ3bR0LFcGsJik8hRQiWxYE14WTU2yIDfs/ZSq46pQpkVdkjHLg8kpjAz4RGF/
eJH2FMUE5VXWI1c+6QcWSkG7qm5rN3uocpjeQxyXfq01J5nl72rRSL90CgV5Z7jqS53NKvnqVJ37
h1qkNxyguPxqbFqp+1SP9kdDmC4b+GbTs5oeEgAwbZ7MJ1Sj75XKfW4GefZaGHf5SBaXnioPYz2j
Pp0GaIGThpqzN/3Cyr8lYXWSTkZR2oJZnGg+0qomSNgYat1U+0oq35yQ6ZLFl4BRLBNeQ4ErW+Dt
8DhhbQtr8InOTVbNpJl+qA7MuXSPNoVwtn0BIyhtQ90vWmQKUQVVzkxaiFyJBf/JhaoTqauIErOf
/T+Szqu7USWNor+ItcjhFVC0LMuS5fTCcmpypoDi18/mztvMdXdblkXVF87Zxy6wdM/1Twbx/UFg
v+9+ZZS7oSopAAakq+RGgiFtnHI7tVW1Z6ZDqHtTAO0h55bITiMK1MnMdnXMUA/mwLOXqS53SE4a
UtZVexl/ZA1QPNeIWTIrHBz9hBCxXxk4FNo7WOQvEXU84IFeCWCcP1j5auAmAMjP8Jt3Ws2oaoY+
C3c8sLV0PWYpmRMzlDMuImi/E/+5+ps1lHaT8TgPoCiURP2xZnK6NSa0HM7OlR5U2UTlSa0Z14jS
IN0a3Sd+VmEreyXzypPrmPSKuS6DxUjoIS3xT0stShuFUbhez4HNsv+NqfTUw4rtbDIGPcaO2DUR
iiO0yg8KgAp8CZL/r9TrD+hbqSa46RGHZAZvXFUj7sVJn3l2MJbN32D1x1yOCpZ6+cFq2wwKQ9mN
clnoVxciXUg2kB0WOq2qhJ+ZkAHJglotPC0TJYAXEfnUoJCIxwiIxoSXnKnn2rE+VOZ/G6uqbkqe
fDbdxKFXJBQgU4bKR3tZ1Az5M9oWtgKUdQ7qRyPlIoPT4op+N+pactQZH6VdvqrQ6nOcTH2QXeEI
1jcGsc+2mcP7VKuJhEV0vJNnHLpKAqshOcdS6osKCtl35gErhLmRVeIAXu6ykMUb5M1UDxtmHkGm
13y+MlIA5yKi70maMKoBKjgOymo+0vbRLOYPtWfbb0vT2Zax4EJZuw8tIqOh4myn+Ha3WiGQ78bM
1BIjo8rUHrJS6YO6Vp3j5JpPnahv0QyT26nJEdTlTap1gWXV4OHWlI1tC/JCnZgUrjZ1/GJuv0Qs
7N0wKlfGEBnYDPrXBZyfZmWnNiHfvI3+EXXmHGs5vSYu4B6rYRahOnwwJ5DdvubhJzcJEfdLk383
KQmKKVzOZKV3DiJuCU6ilCBb9Gjz6SLMsKu5t8O65BYkNkHnmIp57jmYbD0tgiI3NCIjLEww/T3x
Pt2kidYiYqWk0SgBxcC106qT4pc8asE4LGzEFz0kJpAH0yTX2kzUixzza1RYW2p8JuPatmtTd6eV
RuPPSqHAtm1c4k/wUWaM7ElbxMBsFMcuwis8xXMYmYrqN7Px6GLydHJOF9QnLyt8O1A7uwlcrf6H
JIdBn+4RP7nGeJPq6gsLUKeqGfuaaxmc12hv2oQcMX3bpFbnJyp1i0xdBDAFx7NoWSTYSSCK3OVw
92Kgwp30NZofelrhRzFHUuTI32pxeBYUDDSDVMJiTMmrUDsAcHONzcVtCAhkJVo6dJaupstN7WgM
EsY7aq05bMuCyrOMN06SmUHO63I0eiYEsw85LXVgsf0KtrVh1mSjmmB4Hfu9m81dxd9FK8OVnnRG
wG0ZjAbvDNTzEXxxtoYcAXVQRmefMjLIPGn6qlcflYGi05yrZ4Cvf+x287CRwCBoTclNxupEro9f
xIbOLdQ99JFxQUw+dg6b++af2vJ4lFUt4c4NoZki8GeatF3sDI61Z38UVQXVzzqW7avtje/2GJUP
XQHB2rXqc9bMxb4e0f0UjV4HjeIBkE2+KMvqKpr9HIMw0tXoJ7P0XVNM98g0qLFBppLvnFyI7nj5
bygxTKpftGm1aVfI7ICxsoLLOgsDmk21KTPn7pZZsikWlF1lMcOkdviWqeaijeYXYTf6kR3qs97V
f85yclQ07Xh8Asti42iNY4wPKcf222G5B6jf5CY0cWxOlTPs9aF/NVKmz0aB+MyeiEHL/0hfVmg7
QF91qrMHSsSQIlng83rxlwp9JcrmoHkbvBXlEHt3LR9+JPyiYOH5xzA6bruk/+yFCzxuism6whnC
EEatAQEpdcqHDEyDZePChwKeBPMzdy+PvBaxBC5pULUfVRbfLvt/zOPqb+4lGxN5G8Hd2syZNu1a
jWe6E/maBb+3E46vpadxgf0RmAp/y7EsroKMs4p8yA/hWbuxtPKwRM8RkPCwbqvDydavbo3YAz2Q
kT8Pi/lGke6QOdr9Tll31wr0i7We3hESdgaprAw5/9JyeHeoCX0CaWlh2lsi7KdSzf4Nuvo95blv
rd85TaofXSZQ04stZjxsaQCm/SWfHozB+jFjnUqJXY80riKN2SdTymdVtK9hKzb1qoDF5M5UyMQ4
0d9cI3tTOzf2//tzKAC+O1N7VznfgYq520o1ONEEOLUMd9k8UcToCj7iwjX3bkbDVSsF09iiKjdG
1jikdB4YdxKaMHi+kRDPmY6r8Dzj4zDDhezNsEmEfsJeA/8/XFKO+SjmYnWmLQr1mnrRE1yd2Jdb
xFPDrl4GeI54/SDsrXuIgvDUePlIpUu3AHrSqd/aqIecbI4cntNzrgNCc1SxbZf2lhXxtzrYn41l
PE1t7jc9WjJrFe+qnHcK3Z4/Z2w9iLRdB6zyoex/1Ern6RpjCBJW/pPSWsjYvSEpvnk1WONxpN9V
3DSMVKZys7C6kPidUFUX98EFFRjpP2Pff7Y592i3OLmfRHTwhUiPGtJGv5IJZZwVH3UboqUU373N
6HDWG2CZLQtJxzh1TFji3ij9jqvfH3l326k7NGV8ZuNDIoO/TEvImH/brF+3FPU7irotKrGXZmj2
+B92buvgdwa37GswIOqRpFDHW0KqoJSa2/wHorO3uOu9aeC91jPW9OUdB8C9HDorIGKc/5D27wqD
fawVPWKeqSZyJPtw5NcyTO8CTjrLgVAtrdpPU3yUQNL9KbFfajVTw9GFpKvYTAT1gXlZzNVpqts0
B1cM35unPPH+FXX51fZQjBhXkGrEDZXwy5CGCPXZ+G4T1Ga6xhE86nukoQY7TZK/NRxQmCj30dTS
nA56A169ei6q+R3dGblvHAXs0p8abWUaGBhriR8+Wrl3XAxAYpYHy5om/2Mw4y0sb1LpM9SKBrWy
VJzWj9XmaeiGR9RvBuz9Uz6g4K+43gOnHIIxNy1fMXKsVunJ5c7awtH+lV76KnpeLHtsJ+i429YW
PjlYtRoxmGZbrfUPihgN2G8gbbBrBHMNtUNReOCG2bwsWPW2DGGYNTK4aEa2Be0wfCmF/QwsDiJ2
ZEBUBcKDn7XyZSV+s5mhUWOj6xi6PA3qRv3EeX13aiHCsusBruKnXcWYBoodag43fSowiE1T/qhG
MF/T0e02XT6fjUhGQR9pL6W7lnp19Izj2wqWSJzljHKnXtif9G+2Gl/nnDmL3mrAShufJ0ADo1bV
QT0R0T6NpJ+61FB0CzvV6pKtmYHIVDDvE+RBZXRWHSSDUZq1Wz5Q4by4S1BohB2lGt5+UoDxlkNX
TgVJrRZ3cO+YT42w0LZKAoLHLHkrmjIsIvOr8DDjmhxYAWXwx6DlX7EBrXNelPtgrctpY8D34zoG
r32ihkswyM7Vx8pNJImQetm2QL/2QDqqKj9wcr4yrmjhHR4XYSVBnIFSyJPKbxwV15C2IlHqlOrU
Sm8g674lKMnAavEM1KMA5DgqHEpL1ZPGZcGoNbz9YFt/SCILeje8jnpJr+gmTqDrkoChGVJlM1I6
9+3MFCSpUV3SyVQEO2C9mcvtGLevKkKqMO9576OoXR5s5Tdt412lV9SlA1MAPatCw50IjnIL5OjD
d8pmrWWphSSDNjypsE2UdYfuhhi7UZVvMre7bTH0fmLh/TCLilUKAN/Co5O0tOaoE/ka5u1Hmgro
ZhOOsqgkSJE1ic1sJ2TOukqc6t9I+eryS7ptxxabi5mDLcuMe+HooYgjuMSViXDfTnW/c6HpGo+9
+x/2PfpdFudM8sB4SPK3oW1B2qbkjKgerZXRGRzZyaliSk97qeLeVWLHdyC8omTRfEu0M+eH9lmy
FpSCqWSVJnWAoeoFu8glUqb7hGIkH9R1x4ZGi9kM4Ad7oHHP5q1V7nI8EkfOlVkOASYveMBi2Biw
HXyrzX4iK/HV6AOk4bvaJXfDWokAnfGPmLdvLVKJvsESZtRL5CcxJ77qcs8kWOACtfVOJgH3XGnj
m0mpS+lgPk8tP5SyfrytjiVUHw3UJTRXNtQE3P+MSrLBOaDSgkHDjBDDzxy0RbrVevHsGmyyIulU
aJBrlqINYnAi9mYK8V6jgXAzi6TN6FilGqSPrvEXUkOO+Py3ifCgTnU/XiMR6uF5UxqSRZaMaWym
qzvXJDO8tqYDgqfB153yzNH8T29yJVSjT+QvcdDrzFqhY/xRv2nNYGExSQjWivuvpUHlNpfiJW+T
v3zBQplXH55TWsQGjKCITKYrM2HPY1lGp1w8SzF9NPDU9rKTznFexn0agy9tEk2DnPGFASRwE3N8
yCbnlMGgyCsR07bkvFH2oOysgiLL9dJjioaHjWaJTJDcqC2N4qY2xzzs3aNmDCdROjfs0RWHdqfy
blXToAdU5W3YUEzJvDT8RiI/neVH55iSYzPvWW563Le6/mBG00u+JH8eJngaFwL9moaHrkPp5qPI
/s5M9h79pL5xI04AoPjmKEgvZdNhYVrM/aJkXxG32jYS5b/FYLKtLxoDHdwgjOxiqP9GCxBcdmdH
Jj+ipxWuR77LaHnPjk28BEp1bkzkiKKFPkCXvHClPzWRd2qqlE0EnTDTCl0yHtevHp4af24tOxS5
6if9j614L50gvWcEx6rW+UlnzWXn8W6MHxUV44Jgl4tCCz76Yr/GraIFEd2713vqZokddHIWgNfI
4JNlUdi2PUA3kStDoNsDM0BIXprufkZ6/tb+l3nedK9Zou5JiCLzM3UNn0rjI7e0P7PmDqH24ibm
fnMYYRdTOYWS65eODDLjkjwJp7SP3I27Cn6FL0o19plZjbrKhJ0EP1x067jT3AwGGeZenpGN3Hf7
yM1p6owm3sTuwoPQFr+l636KUCUFioIlZom9GCfD4I2yciTwWTF+1rD6ACQkg1n/aXhG2zlmsAy7
1nhGxTjxSRq7E32qPwj4Nlk0X0WcfNcGJmtWEFtSyX6SyjgkMOdNbxsZ/RjqirZmrK8bxqDP+3cA
UDxLTnE3KiZZfTtmn8jiKflVq93Owiy2ahY/2bkR6maknOc8BX0GjLtZZ176DIKdPJAUYEtzSFNP
XlsNmTeWoGMNKQ6MSPWgOmZYDjy+7qJvW91cHeXPNYkpz9lBotTb1qp1shZ5dWyt3NGvFsvahunf
Fgf+NkuYccWy4c2TdNK9Qt0y2RkM92H4Tb2Kp8eCYCQL+5G0ZgdTCqJ72c8nMzUNH+V0e0zGeNiN
YHNmYqViVWDBK8Yh9Ai5Kv3ZiZaj2cffbjVP2NCVj8kFTk6YT2hZEOFyJ/u02QC2thGks5Jsyjlj
TzMWbPblJKkXudCzhfXn0J/iqnJPnIz+aKF3pXU4IIWow1VyGhaTDo3b8+Mm5tdt3zWcfV7Xp2QV
YuqbBr+ob6UnkhB9NQt+7OOxF7O9jGPgfcPjGM8z04SE2PW4UBinWGYVZJ3RwF0W+wJdMiN3y9hX
s+rShjKNFcJRHupZf87TcfI9Uczs8KqctxZ2PF5Z+PMzBf0EQQOzzWPaTOADJmFxduYL77G40+bD
qu1PhkXuR11zmi+NtVO9lt8hTxg7rKBfAADqbLawDlZfhL/323II7Yh800XYCXS418K1D4XZCZCQ
AAKzTPfTievMLZkC4zs75HX2WhG6jM6Vtsh0utwnYXIKQTZ8NrZL1jXvdTGsAhHse0xkWucxH9JP
G0UqK+4mABZg485vP6sy63gGKXQsxNZFaR26BKLu4k7ZMc6sh8bCPmQU9hs5NtvYMXbzkjiHsSBF
rS7tCaSR9MJFaMwgsL4bMcglpzACci6BUC09dQADsTjGpYTCLCEtih6h/5ezMVtETWprSoU6aOVd
8/qRCf1AKz9U/PESMk7i8UvQZsQ/ejtHvtGRVFlVYZWoy81xCapE6fPqtRPHpNqcx6i6cO69I5Pi
hnRZCNrA21u1PRKOemt6fhXG0v5zdB1XQOUgtZu+hkpiZmthGXmIQfDx/ln8m2FEqx1qyrrodVTQ
m0bxWkIb9ntb+9FbRu428nWza19z6l+4Yqj7xKIy0MHFkvJxrKwel+bCT9QzfsN/3+27znH9thTZ
RrEKlyEq19novEIgGgIlUu61OpMCoCngfELUAj2ZQl0R1q5XHKLh2A+zQQUSZbfS0U6qrTy1hffn
ylIeRm9JEVB072kx/UQ2bqI0AvWr7seStiUiZChh2NpjQozsAVJ4f2x02qZZ06rDMNlwX2Xtq66W
hrJjCdzizstqsWxmzGA+EmEADU31PM7wbqkGJ54Tz8W10384bg/tsdYzCKGP1gBuibLr13rVomk4
RiZZKk2HRZPdjsVd76fQd6TNYYCYm2rKqR+zIfoi5YKDYlL2wptEWCFIxfjzm7vlv9RSaDza5VYr
xraw5jdRzqzAeaqIWGUlzXETTmr+G7P/UtLlL+pTEj05tsPRxFRWmpdatc2H3Jgu08z6UwwWo9Zi
+U7oU92aQQuRg5d2yriHcq0LAVlkvnS79aGNeGiTPNDJ6GEZiguxoO7yVXNJT6NR/kTtAM5CI3rD
7tyHjhFEVGlfZTcsgSGI/lXfUHJJv4E02TaHueMtWreVAjEpz/O6zEyOUccSfb9M+XZpDXbDacHI
acqvhTD2aQ+JnxvzXKpcPHo1RDtP3Y6tOTEeQ7XiatoXpRHL90UyltjD0Gb5KtntO07y0XECtvSi
rG2xR4IZB5pGgp4akZbRee9a3YRDTe4C6b1HpUcDs0hyFUY0qPQkeaykjAxc7bQYMzLjpHtpa5LO
VHbkgT5nqLibycRScRWI6uJuDmehYni2xfKoA6idXfTBtTiPsYmEx745NZrWbjWEV1x4uvdbdDkW
+nG/YMfZ440P50jeRKX9Iw0bzFv2NBosf+M2fS66+t6mUcJzT1ef5uJxGlcV95Q9qtmJW3JksDtb
gauaDPyb9NVKGgrXfN6wy2fHD8tT/EpoNSyz+BONBxWszAyigtf8P8YzLasTLYfmlAo5s9bR26Py
qlpTfUAjf8ysvGZRW8rtQIOYddqf0ydkT+jtMzFfCtVRZNPHYfSeh2M5raNcZTCC/zzWUYZnlIYH
ZzXkF+lVvH90x14btaiKqn4LbqrzCUQkzsKkrVhVSSTwNY9twqlszDeTRWUW/9h69tmoMmZoWkVh
HPWHKGYQNYqoIuGVLnHGLKrjCb1aWYWquPgzvKr8Nsvl6lRC/bVqcQDH8dFzRz8X1JJUzlN18hR/
jmd1M/TxhT0CFBS6Dj66Dg1o3zSvQ2ocTNV91Us+vlIBQKZO1bGLZfbVKsXzXNGw2w1MC+yQ9bad
LWPDxI6d/nIZigsJePGDaNtvpGqhXrjWkTUE95tM/tLZOqSa051XeVlkfEb5Mvr1Qjs1i/HLbea3
ytHyA4+0iwVvdne9nathPZj32JY0Gw2TnX7h+U0bVz1wIr9ZYwNdOBMvWl7j5eTwPkQ8gXPU508p
G/psYLzWyY7ByxJhpGey5oxkt3i5zuywCJnliS8NR3zLrtcFiqqKFsB30j84pjLwzJHaWwqhHKO+
bzf2RGYJ9CPzEGAswsg7VpfCtuuQcZN8ABeUMFzLv3pn5PIyo19c8f+E3r6uJ1kG4EWq2lYzML5O
cfGNBEBAZZscii8G2tu8hQszLdKPy97YIEWYhMtPioPBnRhhS7Ulq5cNUKq6Ei/D4ku9W3YtBke0
TuKjzzHxyyiriLQ3d51lgcPtfyodpDHw2j5xRcAKw2eMijGZoQL8pujBs1tgwOMXYqV1p8sWT6Da
8fuy2ZQajgWkOrwRBStjwjvxlafnftT9RYm6U1v3mEPLbsNWn3OChK3FBjVTu0iUqvJcNK276+zq
0bCmu6kWe3SIfMhjg3qOim6SCXP07m5yCfhdKQ10OvG1jtsPaT2RlGcGao3ajnrzJJrq1FKDLY2x
1xsGwF5D8BxuApQrqPNOwmpPreTITjqSBGzswtNIKZcq7ckdEId1LrZ4rrYQt2SOIoxouYwBrgV6
IlHmlDwJbwt0Rse8uOyHbl0UQIVCcMtJG2uBp6ls11uLDqIbsVgr3bXNEbwIxjsYP3SOZOdZxMO+
UJxHc1IPaLc2au+AkIwO3C7yoZ+pglokSxFioTQnp91uXJprh/JNIjfJ6uR3FPtOEF2dP5aMHBUV
LdCcu885v+aWgNkqY9xB1KwfRTCWmvhl5QJTAqBAIakyVqTr2675hRAUYJn5kzVDh1wUk1omYxQn
LHImcdez8gK8/Hd9kZFdbm0HIE2jvRlmdJNu/CJRkXLhHppkea7j5CUZvPsIDd+W8aFWuRuq5KUw
/3lSYHhIrmYq77OWvBpFdC976zYrvmPOb9B9zkU634vKPkXDjXHDYV7yS6S55wygpszBpfbaA8Pf
gxKzlXDoJzp7n4j8AmPvGuu80KnXQqP86qJr1/Qnl8mCQvy1Env7JMrfFVvfYHEGIMrat4S0Oz3R
/YNlZa7WgAPNv/UyGbg22HcohsGmhecvbWlZk4RqxhRX8mOsjG2mN3JnJjUZfH1C1lqmvxhzDMiA
yTNRTOCbcOnys1Lv6sgfGQAd6PzfOyV7nk1xIzKRYbdk5fjQaoFjjNum+M6K6JM75Z+dc+lOpni1
0/gJgQhLBwf+a1FjU5yDPOZhxT6za9XlODfysSfPu8nrh6qdNq08WADocVkEAoXc7JHysLO778l6
UGLjXWnE2WxjsqaSDVAIdGoL1KchSFxEfml/0jmOk5qJ7GhUj268pouTVaFdClN8Zl5xtLvkrW6W
Vw8SwDgLhn7zP9yW3529pnDSSafGjdK6Wwh7m7Gw8DdjaAkkd1i1+WetSk3FOs1uxmR6fptc5aoA
+eRnM0O7HdhNAvPNh4e4gX34Tvzlpe3zBks4Odd58pY0w1c+nA1zuiKY+Srp9/IM1XGTX5ePZan+
qrp5Akw1x0wFyHQyeFN4BDduDCd7oN+IKyDr8Su4oI3MxmvaeEdIR+QZqbvFLHbtqpyJtw6QU2S3
/bXW0h04v3YQj0uDwXQYt5YnYRtPB8CIAcIt8o3aTdQ/OxRRw+xQYnboTJZjwiSzKjswP6ylv9Ta
O3MTbsDitwUGhkZPviTDAD/R7I1qCUZv2hsr/ksdDUzSl5tlkB5WaPtWjrdM0y99q9zxJJ9nNh98
/c215JtLE6bwa5zn8e7Jiyfbcy2NN40Hcn0A0ao9iTW+S8+3OOCvuiPfqry6zPb/v+4hloqOYihP
s95+WE/CjJ+9qrpUMruO2fTa52SK5vVB98SNbiSYdAQ4rnPqtP6GHu+aVMu9GKJnybqiN8+KZAOF
8LdSxV3J1TeSzOAXPKqxelErBPIgGePcPhVzepUJL16OpOnYZyLBec/67dgpN2Ek16TzzmrhfqzH
iDvaLDM0slHH6wznpknvZPxe15PEc+eQHBnTCV37fWoucZe/ThYJPz308aCfh3v/b/EQmeD549Gg
Di6ms6wvvTYSCrFxezJW7zQxj5jeQuxsx9yeFyQ7jBxAy6fypDZsTvPsMovs2ip40yWivix9rWPt
kmji3Ar3o2Nm5jb9QTN5plhBJhflqVi2sAVCV8jresytf5Td1gsboLsxjvcWaUgxWY+4R65tX15Y
3FxtNb3aKMbiMX5tuvcpnc6azck4pG9skC9idM5Fkb5mnvlotr+FEGdyfi6jI1eSzn8/WN8nV0Mx
71rN/lc5r6/HW99PsE0mVVk13fqiOhoja6apuEz1rYiSk5F9JdB2Bumdkz59NbIYfx5nNN8KKmpI
kuymbs7Lkj1GtvFmzQLGr3JbfwHrv18a/SNRSLYRE7KtPaBDuwPAfWtT8my56KIhewdQ8DrbaI25
9T5T2/6wrOm2fqK0cc10/iGJ7ELTfB2ATZsyvsIGwtJSUgWOV5p/mg9UR3z4UrXxM+bUToRt0RVX
1eV7Cfu8fq0wo33bfXWiQrucvsp0eSvq5Xn9oRaTkOvp0utEGsjlmZXjSybEDYXux3+Xjup86PpE
CctiOHlFGnpLHeKN0+RqdRvLEBcp6u+qm4+OHt26Cc+cO5Je90FIO0X5tFGV9jNZBNrkXyMbt6VH
YnWWvKwvoQRU5w6nUYs+1ieK9+qsCe1tHKcX8iuyMTvrmgT6/dwb423qzG8nrS5UUjd2A1dryfYi
UuHb1pf/PjbqeF8/vbE1H0C0kB2tcrorD14z3ND0vC/LeM0U9Q1JzUdtUb065aUtzA/kGrD5rS2f
TC6I3Cf06K7X5aXkAV3vycks4SJOtKhMxLLpORrGFzGkVyv+GzmSTSN+NWGCuCr2Iv4ai8//rtcq
j1+EOpynjryVGocuUQtzm3+bRv7ZvblL9xxtoyy6d+U/GY1PFLo3c1aek6g/pxPf3RJ3lofnVdzH
YqtvJPLs6tFxx5uqZ++CR04x7VMnn4Q33pVuvtLu1izakvm/MmR9Wf/9Gj3UoD2WJANlGcpavj9f
8KLX/16nrR+V8SVe1N+kja8MEKjzPtefwh6qd07gZ9M+em58Zol/m+P4JTPzdz1R30o+FN1so/YW
d9CUGEaWhwnJDGTNvr/DaXnqOLfadcGYS+82u+pDmWwRuO/djr/hUGMZNqqRaqvyZae+w64GrWHz
SVu7LPyk1fcAPlQjBX2kf7LpqFgexa8G4fGCEzQ2lGs/V9serVnt+Lxb1Lc9WIcFspK9NRT1sTXF
xvLifValu4ya1KFjzywBrF95QVhxKMGNs/4Al7oQnlIEaVJSVebP683eecQmZf1PIpoAaMlusuNX
TUE0pWjmU2R1GKTLR8NZnSxDfZmq9ynTfgWkckRRHIvNy2xW31Y3v5aG89dP41NZPM2Kd7WjZKfa
0AjM8SXTOW1zF7CiuzNrzfdYWmjx1ZKqb1cG0aLO3mmLdwGwcmnng3QnMgQyvxTUy36E/0zzmj3+
b2dm5EUUn4u4CB3LLhpMEpX4C0idnIrADEsPQom8Mo0kZ4MZVJ44LUV1Mcj6rF375GTaY1wPJ5kd
OodAj8V6UlnkzcU2uXBJpGDXABZF4oTZh7jXcTMwqB7Uh1Qd/CixEKj+NhCS1HS8FtYbT336ROCj
ST3co01xV1o/oQhDPCKEnjYdURiqLg8JYhlg0Yy16P3kaxynp4nkcSZ151X+F7k6u/noRYtYIOsE
U4N3YpbbtX/sUCkvrXCKKWHQeqpqfWxTAGzoLRoUnnU+b9f3ea0okSWq5CKgaz/WuGb00eM4kEeL
SNyYmsO1vjOvv9oivYoMYBjWhahsdp7FmcYifGyeiiq/uIgQ8YexzFlQdSa8kphVAjoJmAwIicaf
mE+RnnEiifFeD+PNUJBFZn3YeP0qaNaZemTPccFxw7fL30uplPwy8HEp6a6Z5eOYVHvAcbN4cj5S
wmRzF4Iko63Z9v7MvjpazCZsixQWBmg1hiTP+3UIDuzZoccsoN2dznE2qn9Z755WdeXg7DKP5F6k
OWRJDHMeFCwp0WkwSogCjycRovxGWV8l/70VoEOL0m+BIunNHI7jsyjzYHDmPZvgQCNmY30xMT6R
XL9XZAUODA5KNLoKvb5TMhmLAcmi/icPftS3RmQfUpkywnaPhlLtE43QO4a3Ue8eMElBKuqlvtEd
cztILEE5kxnoSmGnFyEItGzcuKkMu0iS7lI9RNH64ILGnImes6IO2gcGnfFQl+oTBrHjQj6wgY26
l0TkWJL4suIwaDV5AVuBeg+F6SZvdfaKyA7JaQWAS066zQSpoSSd1F+XHhxIP5JNl7uYm/vXQOKK
UoDPKVJX7OyuvLrm4/oO8L/Wenn9LZTkiplFFw5yCVnpXV3ocEre7xyPvDgv2tREOnjHdLG2TBVS
BqLpdYShC6t/R9f/USVrq5YQAW1+ZNE1Q8o01ubREfrb/BQ58wVl/0fEwJwuq4HlTlCMoz5YPPpL
LR+7fn5BS3Zy4/Iyoi5oyHrNm7eiLQ5Z1u/WT0GhKo+cNxkWoZ/JZlRj6ehyTPmMQJ4lNS3Puhm1
V+sIAEs+3x4lZ157x/XCgwl1jCXBU7Nz6HIG9pOynSIycfgUJt3VzQEw0uUShsfNN+lPap+eScQM
snb+iVSPxbI8arzqug9M0lzgvtGhW2T02CeNdhUgLEFjPp7bpzaabixMVkgiR6D6aDUTIlUzQIPr
V5xOBo6dtTQl8Nuwli1u48cJFOb6ZW700Mr+R9yZLMmNZN35VWTao4XJHY5tRACBGDNyJrmBcSrM
84yn1wf+Lam6ZZJMpoU2WcVkDkEE4H793nO+o04QvTwD+0vhsJoWEQlDCL0mGwchBwX+nGxgASJb
4bz5Y297Mg1qW7txItml1yn0CpJ/UUXcZ7ke0VF7bT374eIG7ECeRVovPqnNJYR72Mu7/KARUrV9
euVia0545NG8M0sfWQw2yblcfmyaigUhI77g47YRzkn2vIwFvGyYehXUaTe+kEepxc90BM6L/RSN
iAUrJPydusP3CADiPCWp9WSqluwCl4St15oJrhX5IvJx0MFzY6DdvUzh07pwGhT1kVjWo1ybr7UV
Pddse0l7yuBxIPCkg7ZwDlYnKIPHlr/q6pvJVZWke2uSpTXBczm2B5xThxFhqJW2h05ribgaPauQ
oIIWKN023a2JnIPspHQUrHN8TbkE7oRnegnkJAiX7j/qlDeOAi9BIr+d5jixHFLXeWWk/5ms2Xmw
UYr82G4q1bjnBkG0KU5qhqIeJ0cbOUq6yN8pKYY6wzmipPWyDozZ8v+cDu3+NeIok+XWl6bWLz25
UprxNQzjkz2VXi3o45nXhVul5JCocDiL8XshiHUfmAC1+S2XgIpPemY9hIkD2RaBBbrVHkafbyyC
qce0xrLjhMWmZjo5hUtOnzptl6n/K73nmqc5XDxz5+I1/HPJ+V0dnL2QoRy9xcMAto3O7/YiFw0B
ceoe6TjsuFe+DXzOyuLjjKWSBrUfkopdjhQB/DdNQs+cZl9VX3Mr9GWlSEGPnk3beuoAZqh4fE60
4drgOaRDtmdtZYJg+4lts8e9aytKjHg5zHEVoJLZDZslb9BpJdT+tjCPwwiiPeAMyTVpLn/Wap03
3dWPBd29chY+rXlviNHQ1n+uBjkSSDZBV8uYJEHu4DE5ao489dEUKIVCKSGnatTBMjv3rMzPmTm+
14zhsrU8OeZwyjgqY9Jnuwa/Gtoohl2i5RDbGB12gdlfSnHPGY2jVbx2yejH3fqrb1u+rqAjk3xu
d3LWJZvH5mmt89tUa8/SpdayEdKiXOna+LqO3HTg2phdByjGdkZUX8zuizkxqiI/ttyAUvEPh3Md
5IEc/DcYaQi2PvrpI52kw/ZGNw7SjaQgeLE8588rNUmWv0U16bzCftI1y0MAdXZAUdbVeIe+dYY1
ELSLfgwTvGpE1sEGIGW4fULa/RTmt7aqHklSAlIuzkU0v9YZh54a/EDinlo7P6GXvRZackgtfhMi
mxVfZ460QudtmNGkmqsKlpKRKSW3Wq/9Up2WFeN3BzqWC2f/ys3UOqIwqtK6QaqiY4t6tGk5ouUP
3y1TQ7dfW51/CWcYvNZaMyAuOAmEaOr/UDH+Cej4F/rEfweD/Ds+5P+FDPIvwJH/FYdkezV//+3/
fHX/X/EhFsyP//LfKB3/Ez7kbUBl9rtMuv77v1JHtm/7D4iIlP+gPWziQBd8lMqBqPMfEBFh/gNW
IZ80LGAiKN/+BhEx/+G45F8TniksAdjD/M//6Z8QEUv8w7ChiuhbPrmUtv5/BREx/i3wzRK2oaTD
XJgfZSjb+jeESEOI96SL0PWWVsoDBVVLNg56HSeNtScmHj5Ep5tZGlqwKOgR+VxHV6NFBJQjYj1M
i+Z3Vk0UJQXpQR9pqRcmETw5ut3GNLXgbxf3nzfh35EnG3Cl/htk68+rhbGlbAk+T3f/nfNYq7Xk
DDy5nhShOmolsdNuR2lH1+1QYAI5svl/RezCrMWMt+cwLbdp5kWGItu3HVQiU6EIFPqU8Vwn782C
KlJrwMsaQ1L7y1S+paRPvXPiLfbUujA9GyjGwVi5D4p4kwljEf0fMsb+MKr+5R8llQXCRdctwzQA
+//bW5Ax31JDPQkPkoTYGVMPr6Ka8m/RLHKiBa32mi7QuWILf1NtJvZ51Gd81LjgP2cAdH5ijQgB
6o6264zKv50wKdph9j211plBfGHe402hU5fQQaZsKANFLxVZwuI+ZKKhEW6Hc2qa+2me54tg0K65
fe27cZyg2gCmxkuyzUAXrOM4li91Vy5b87w4GOvsBjrqMzdl2JoY4q1dl/EAXITRde3UF7wthrMM
d9N0vzo5RqH//e0AQ57n4F9uCOnoPCDCFoYpJAapjQ/2N1AeHozRaF2z88HHQOfo6JdqBYq/yEEy
omdOMMZMq8E60gpx6vg1BBKPu7NQX8zS+ppPqFI21WeET/cIB2C4KnnpWuFckbri4JdcMYb6WMIR
ltFZ86MtRsoxtdeoWxH9eaNNDIdr0WxYhy5AcG4P9kdn9znS5TQ9Nm7E4EADx25miS8WZuEZkYY6
rh9Cxsb3bJgpuNyFiTdQDHQqyEXG+muitt8dVGpqMXkhbsFZWHhRSEO/2D4HHdAre4LN0u4smbDM
Qzk9NKeq/bFEJj3EkX52mTpiyI+8MhtQKTXTx9KsHlbN2WvCuGS+33npACx3zEmCU4108LX/5WhM
HHkHTNRmjNbkGHWb/ob7CAmHl4rfMs7aXdlEKcoTB3nJcsNpuUNTcAmbF712EBUlKzZ3q/pdW/zg
aHBi4P7YNKU53lCHdy9DPH2DzkwEsuIaAnN0zimuCJQmld+rEZ3+FnUHK2NfdeJSxsNfdtw9C4Le
KrfC8aRstsTkyS15htUqT4ztX1aE+hxthO1ZsV4dKgPvu5nZtWeLtQmq1W4OA/NaHwk1baNwuk7I
by2jGRCLdGfudX8dsd1oVfgQOi2tclSo2xrd3buVQ+QoOLwwHF7FgoRHi3Lcvdmbm0YLQjBgzHq6
j/q8Y2psBJC59qnB5WEsuesy0lj6pPkapdhMaK56NMCwceh4dOyU/mC84KfKWmd+dkAMn2rhntUc
Qat2kmec0YTfGQs1WK+N9yxeWaSRQhXzQEWq6Qnic/EqFIUnErwPBNjWntNZzfh1/QSvPQWsyo9k
sdECh3NAo63xway8tFV0YSaU7FlB2qtWnrqeeR0jzQ3OPk5QQSe5E7rQzl2cnq0toaVtr4lCs6Kv
5kvXOfD+lSr9vkhO64y6KXKtY2H1xGN1VB6rq0EbjzeRj7PwTyxG41zPmiLJdIB9pHNvRp1+nvAV
BnnfnCKnd26lHn0t1noOmj5J72AFsNPnhIs4bcSxBKmhvmTNvYdTSM9sSVmXW7gvKCj3WNRwiDfW
yB2JlCUjIqhcLerV6gi3YWBLULlf8PMRxGGVWZGotyKU9GnCU6UYv6XFnJ23462W2BTd9WSccAgE
PSaTHfQqImzKGqSMxnj5Xs0MtMzGeXOs8LNuLXWfBOvDOmL9zlZIVnZBShgij8Sjg7p5MgHpmFH1
8w8puqvliLRCMcvpsNj01qc7WevFLD8aZ6gOeW9RuuIf5EwBQcicaoFfk6k854koALcCda5OHiZG
uH1VdL4NSTIYURniV4xor8kb9vBHW1nfhl6+a8BRPKRceZA0vMRU2JhXRlp2tB6/kF3QXzMCWrXs
mnSk2QxjTnTvgvuH9t3FCUPcV7El/F5bNCL8gDvUgkNwNYCIQgyvekRQiQFgRa/pU63uisl5cFu/
lPQfENO1RwcB+C7SLuWgxoNwjK+L+QdvkwR1RISVbs/vFTZn+n0FbzNNE3dtfhL0hvRAwwRSaPCk
HGf5ChroO/NDhvYqRpxBs3dX8Xp05A2PwQjts74Rxljdp4uTL1fqrdY36hxhj9b9tZkgjnHdwVAt
jaAMSRVBhYy3v5LJ3S5pflVrkRwsWeoU/AgsXZR5KKrr7/PoHpp4644lncEAxADWMFAh4by71TPM
yBzRoxaXM1uFIBgtq2o8C1O5y/o+P/NmhDQ7aCsudrad994xnU4nC0cnzQRcTqTZ4T5YaSRptNvS
cSmv8fahi62rDks0MNZpAsdv62d8SIdeoVgyjPBmdfRjRuBs4Tq1lxBLQZA6mjwkjvmezS3qgnw2
yLbjKLTK6NAX2XKOmtjxtSSy/LTUki+JaDzwdDfdIppztixiJg1AXx1i/Z1q1+p5bPGygvVan2YW
7XuEWn5vRxljv1LUB2KyQld72B3WN2HO1w7v3m1w7S/9EM2BmPiRVfn0Pz4sqKrSkqDw2OadDg1I
Ce5g/7Vg53gzViE8u41Tjuur/bYitj2tLfE0WjZx/Jy5B8j+Ge90kp6laOu3nKijHZslKSfRvLMm
Ngkx1TRJS0JWSM5eNWiSueGGN7xksYfOcTM6k6AwZzwmM92yu1IN8xvZniLKQ9pqCm+M8TOyQL9F
zOSEWZa3xrCDKkUwO+q03NsIGZNdXtLTlha/y0g8xP4of3YVLd2p6b4NDdw3ad3UIn7quUZHFED4
GbNyQ8oc//fnw5iUjN419S6EIgi0aCXgXDgpo66n5Huk+8bm1D7j4gwwiLDCqzihtmsyhjiJ9ami
/nnSOCwXhvnuVtW5Xd34nCMZ9GNme64dAncu0PlRoAjVy/OfD0Wcy3MVj2KfoGeEb9OsB1fvwgDx
VvU5Nt1vWu/RU5mOHTLhM6OHGCEXaPp6LCwkEd5cUxSNISUpRag34+E6oDeElRZD8gAMpvzY9Fck
GHrZpLceedyuG0B/MgVq9u1cx1cYpYhexXtT6DdnnrILZFhc94XERoNAN6zT/OpKj/O9ujAcVZdi
Q/bUm4HLyKPi1nXLiSIivAAtRN+5PZcdn+6RYD0sTfukagUvXZDI11Xf0ZHWfjvVuHt7eVklvZvC
QA+4ToIItCj5ygAi2acJ9pPWSZ29Tb2063HN4jThXY1bOmKOaB5zn02QfDPhCZyn2uheTQau+8qy
4IwayKPwr1MZiX1BagCCBXy2Ukfc0GVkbGwdYEMlWwcYFXeVFnBBO66eo6lpbya4QqcWcy4y4b22
woO19E37UL/ZxnBqh6gAJqiKS9FYEeCYr4IpINX99CPrIlLfKpLjVblKJlcYv7Llr2hy0oBRabFb
xuXXzDzYs6rY2YWZjPa2Hp0HTpa3ssW7H1LV7EeEp97AGCzEmAOSbl6OS4KlvcpzdXGILtOxH+xK
g5aH46aAPEjFMSXTyH7R+iNDPL9YiuYhQ61COzwW93Km2zrhNbjOuAhPRPv0Z5YwkIXSPZZrpe+X
MiVPrWfcRYyh15olvd+43elNT82x6q+cdKZzYcAEUpMgA1ueizzMnrr0d0vE3r63u4nhz3mchXlL
M5XcUpM7cLYgdafTexXnnOuIFMXmNBMBmuJGUM535Bb285q0X/EAQO5S79+iNY+CRqs+HFPYdxMM
3m7pyatFhfyziJXmFVGDFM0BqMlhHRZVgsaXQuq05G54UAq9bK2q7levnunkoE5Jxa12Zk5g4UcL
D6xu1+7BSDUw9OwH05TMnxzBs4qD33G2pTuR+7Alq9fRYwIuzOFSzpIFYJ42MRXuSKMienMCM+h2
ibqp2gYahJGa0d1T3zU1/kJ2M+xpmCvls6FU/oy0BByGDeR5yo+mnN5ZGUfHtjxOq4KHDN3YxBAQ
TUFy7APb8PWOQflk9W2gR9VztIy0q0tO+AA7dmnb35aJVKOio72aVjqqktB8Qkbee02K9zt0zV/6
2sO/5HnaKbRYnhpXBaBz2PA3VCNhDPVlsZfiOhCWCQmai4oybZodIAomGxmCaHBJ455Xb7M+TLeq
rk5NKrN9TJqIwDiKo2RybS51yeyTyQ60qdh+q902P5ZR/FARdhTZSRdjOHrE0TYvKVkAvtECYkvn
Fhc69po1FZ+dGPL3BVJE0uPyYaek4Z0cJ13jyODMu44ai2WuZLKWciJjXhGDzTyIofiGv+eLyzsh
mh9LpW6iakgTnFJWpe4RGRO+aS4vBkjiNQTN4l3bhzRPbcu+LdsHkngOHJpIPDMrrLO1u6U9rYxd
is1+VFSfkRZGAZFoy3+kaDo5UZoh4vCWnehpK5KK2bjCwrmsnMSfo0prbt06XLAa4zN4K3N6EItY
fnNQfenWuX+K18h4r5r0fdILrMgKHWlc9eKS6fZTj9b2gb+w+lgTfA7J0xLb6m2YElAfrcURz678
qNCMH8yu9vYyrkgjYuXltf5ZwUj0larU3eIgeZjc0v3WtIPn1IbzK+2Lv5w+ZYCvLZyLF+Dl9kYr
r8bGeOiZIXaYt9Of9obqGwN7bOZjzz6xh3Fa3No2vSBqGNnp8MiVpusQrbPaxzQqYq+PLE5cc6MT
aN9eGvrX51GN30NTrs9EiQov7rFwr8X6oZoxOZFEPrEMj+ET1M/v4aFNMGqEfTtc0+GBURIIQTK7
J1U6yYWAKUwyhEsdRmGiRuzc5c3Su+EYYnzNqWYO4wrFIUdZcYCoU3q9RQTovNgSO6NIgzTKf/fK
+BLRMkIOkc5eMrHiiwWNFnIZ8iTL4ShSoT6ncXT9icazvyTLMUa59mobCAc7WY5el5rzmZ0bzFMX
Lk+zg1R/cJrT0Jtz4FiVyxiTo4AdxumBqIfwi8XYh3dlho2lrzThHK6XkG4AzO/Lsj7iqurfXLrO
dzLXzqoYIj8V87tTRxQ5JqOAGi0SNgmsmNCbtGl6BYc5I84gKITZ4IccA5ReGOWYofgIopxgkAsh
o+IbBBXJSBxYlDJWjo/lDD7JmtxbEbq/9Q5CWGusL5PtaI/aGD6W9M57o31WinYH7iXiQovE4IlH
Ui4jDtp9V78uTTb6dNSxlrFGaBlrpNVqyP5KBxyOi4Z6qWysobJBaFtUl3Hs9IN0rg3tDB8ernnM
Iig/vRSAikZEco1lPgiooDWga99hJFovC2NGOUzFIc2zwcd/+l3TqQK2wAy8Sh+OPZ2VRjUh19D8
JuAkrWZW/ywUMHeX4DR6C3The7E4xCbWvZ/S9nuzR4e+Rt5AG40yG1vcku0Ly0gPfdqU+8zQgBoz
3PlIs/V97XrnaUjTj3ByMgRk+g82FO0QYR1D62BE7yvI533Hzo5lG932ogmDCn1gntiP6lSgTX4n
EG1BrUQHTyJ5C5fqpYgQ5qfHslPuuyTo4lVjjy6GkT9NmngZ3YgJOG6cIi7f+02V6RRFR7b9mn4C
AsmCMGHkTEsq+0xyluLGWZrTn7+1ILTEq9Luf/5yQcoZa5jgePAHGy8wQieAudH8MTaiv00LaWaW
s04fIc/zuXYMiEXbH+dGIvLImbj3nxzxls+QbML9QmI1teiI7svQA6gv+aulV8jkjOn256ussE7O
DZvHYSL28DPLFcMa4GGnP9/UWdUb6m/BklJMb6ogfmj7Kndo1CUbsYiO0kYQtlofk5p/lA20+BGb
hT11HxNmNUUKyX5KR2ZvC2jYciMO9T06VrSm6CeWc07GL9Lm5n1G1np0bRT6zG2VX0NiIe8KcqcJ
Tlej6Rdrzj4bsf0Muo6uQIbMogAL7KyQUsEx6ZvRIgtR7MRBXNGlTZ0nfUsIT8zHqocl5ROsRRx/
LrA/hPmARG1/xCorsM3YYaP5ikj6tkyLfcKpazeFpt8L0QMmhLYCMRlf92Cfqw4fded0Ol81j4cB
kBeMgQmGPPc0wiJIPclIcNHCUpOgnu5XFx97lt1r1dwKR37AR8PHPIKlC+tW8wZ57XsU8B2JGoiP
HShdsL8fS2sCccacFMX4cXsLT59sKGjMNrsNJqUA55/6AV7n2+qiHyWm8z0uKQ8z3tLdVLlATre3
sFqt9dZFU7QPq6uedl9jREHoUPRvg8OtrUrNwjgFXHmewxpi3vq0LICa6cSOvkWbeWwHzSeT7JQD
wtxlZ2NCSOq0ZniR8W+tl7/0BptHO6ykktjWd/CKzxlUhgPZaeSbRyEtpzZYYFOiic+KsxYz0x43
McBaNId0QNhdUqa7Qxc+ty5DQt9VLX6VNn9GKtZhRT3WvWx2S3KLlZwAPgH1AXAZXTbaXbokBDEB
GD10ZkvxgE2tRo8Aq+DSU9AcTKbGe5GSzaZiTPypxW4bxjlWeEG9t64ILmPLG9rogz7Is4iRD4C3
/A0dFJkiHTnFnc7eCSOWFK6eLLgCJp+OzTnJszuqczoSKyLnxWBdWsS9yqJvfR2DWgAtw7uuUWHS
LJVPJROaPRXzusMO3F3XrLhXqjxWYCNfGvpB5Iak14HMOVT/Sf+WmNpD9V+NJgH0NS9eD/KR3mWK
t2DlzAYx7JAV2Fb6UH4xZ9aRMkzpAMnRPWZmazOWn3uvVE1Qa+I7jc4J+qBxqGqzPgILrXAkEOTa
9hnGYZn8jvJaO2yFZ0z7x1uwua5ohZCRkSdWGmcro2SAw0qz1ln7G8hBP0VAdMk7M4REgDilXQod
p3/Xn/KMQqBqW+SFPZIxuQPebFw1laZ+rXO6Zwp2xpBXHMwyPSRCM/2oN1/HxFUHLbVubYZACKMu
yMhJR8xDp2m3DWlbDPLMiPDB54XE5GIUICpr461SDuhRuid9PGFx0xyWFlmvtMSti93Pv+lW3bXS
bHzyvY81LdlEtrgjdMAhSycvY60uC1XdTnfyH67jvEcG6SqRu37rKczoaIkiDX3DeAf9Fwcz/IV9
5pbagaqRjWSCV6GHKGI0djDonNdIlfjfsLLSfNPcYCqd1ufksWe+ZYXhgeYpG1pqgiZNaiR3tcK0
z/G1g6+V25BVGl5ok7S3POHnKTNOzgjFmD6fEFnD8MQfrfHUL7RiySeJvrjjIrzZApliOzOFizEH
1qr81bRB4a89d7WWn2JLu9cYzjnuzmdFJMTOtg4tq+plB590QrVGSc32wTjbGIPebougJnKTldOy
2MmqZFd2DiiKkvQB9LWVRT/CdMb6jOtxRBSTPU9gy87MaJ+E62ZHCJLRJUzX5UyHEmpticUbhYJg
xSTFV/oLSj2tyfSjkNpHTiPxupqKx2lJdU476oPIGM3TgX5p1pOg43CqyHlgMVqSt5bWrujCJxcg
xR3ZArJsJR5OTeQCr/ZbzfLgTc5cncb2ddbX5b2OhodWSPBjRkQcCgJRE7iEF2+fEgBzdwtbEZu5
Gznhy58ayMCH1Yfh9Dpwobg7xmeiWZlWMF04V5QZU1LnL3MvUbt07oXUCsnRjWMQcQXfDWfM96XR
wyuwARoZFbGxVu/HSOx2EUGdO+SnPwxatfs2hjCkyQrbBt5m2a4cmE0J9SVT5snK2sdcVlc5MrSZ
66E+yUbSCLZAYyY9YQ855fHOddXvgsplGpEHtS4V4fT+h/UErdi8QZPOd2QYYK5a0gR+ifNNIxnp
ro38ywF/IdecPyie2idZuPpBwcdkKoloR5viz3FAYTe548EysJlhE8OhFREJDekjaO3i9wwKPLKq
r32WQLtCByHgeKIqQm3XttZ3BefImZqnEN7qMvf1wZqan3HbHGGv2uR40m1WLMP7Zkpu4ELI+C3b
G/FmD4QmxV72hQuozzrAEW3encEFuTf8FAI2peMMMKM7xhBDP1jnRVg3oUtY6eV0LBsw6YQIhh5K
Ml/X5pdEED+Q9isJN+srMyQ2w6qWl6VgT53l9JoYsbrQpp7wGRFjMdinpEWQ1rLxXmx7pAhQ000J
Jjmc1VbPthkDMZMy4sa5mu6csQEUr7NNZvJYfBlNQ3+ayvwCdgigZVgei8HGwxEtx64uh4NhdEAQ
Zx34llGrY1rkzWENtRqzJJt9tEET0RFnnpaN4+tq07VL8ELPcX+tHWiCU0oPdlV3ZLjVXjOFQeeS
nWTtGP+mU8NxeaZ3VumvsEvAYBao8yN7H4WDc3Dm9akrRso0PaMOmaVXtEyuqkqc6UHRoOu8kpG7
rh3IH1GnDi7LXM9jkBnyHrk9xlVjAMQD/REXO/KmwoRT3kPzTTkkiqSiNBKxxvQM1uSw2r+LpvwF
sOUNxCttNqP62W84ZxMdYySLvbswroTGBl4OnE0GXexY2Npba8WokKfa72b6XJpNFFZR05DPpXUQ
RkYvo9IwPA/TUdp3DJANlhp0AK6gUyTfyOrOr1RAgOJG+jPaRGCvRRvuYgLt6NEC5kmxfHWbzp8S
dchhr71GZnsPyVPBnFr+tp01PUuDIw8Vg0HPvztp5IrSeQRglhqg3ydos+4ZGb98baB6LrJmPie0
XbrOFULR7lvSu5IXNh5nZmV73Zwn0iC1F17/h64S9Knp15h2EYrs8ZkDIRDrQR/OBaluTs640hVZ
oJEkMMqS7JQZib4ucArJWaCqaLRgsn4Odp3zM5HZUsHDhdB2/WhXp3bpcd3WTcBgqbyUsnqkJInt
tKV+ZlpxtDsSv2q38HrFSMV2p86HhfM9I+3Rh2cGMz1BCk+ciAjshVz4ZCUxe5r2jWWrY1SViOxS
4RVV5rfATfwSjy292gk1XggOUHRJoGkp2ZJomGVeZ8GgTL55SN+XcXbfGuh8NhLYYzvhKZowHe0H
ZoNHN8wiIDgsASmlXAt+7ppb70ZF7NcwVt/RikTP1LBfptXFGWHhiW55VDB2uzdtppklNlTZLdbo
5thO53pmYZw1DQCJJYgdEGl3E2QYcHxfxCFW6tGP2rbGlc0B0p8vTNh2Q7TiOkLRgRTgeUHeexhM
OXg6DAZmMAMbzhq3kLDpK6dam1/CRL5vScVjziUwc0D8iiiiHRZY8k0G+qYxWbyCASBWzG8VnZcP
i4MGC+SJ+ELpUSyWQQuH9KDNFRV17SCOtvuU/jIwndHh9C2m+dtsz/NtiKvRq343CYm324AYL212
pxeNtlUDAq93hraXa9dB/48XUBZO/TBgHO/LGa+8wynyFKN9JWuu/cvBrrgiwgkoM6sL9ylYsoKe
OzPMYUIiaOAGVJXx1jGcPA5R+aac5AWh1TOlGMZsenUDIEmElgO9/Z9yhn82W3VFDVT80JD9tLPT
+Ywbsl1l2h8dg0/CGuwYUaRB6aZfCX7ugjJf7+4Mpm6uaCxSqXyH749HYlJfKuLvPJWOUOLAm6Mf
fYrnuj4VUfVo2bGD0X1EUT5fp7E3g4WVzLYZ0wgS3fOpGw5q5DAEvODmhugkaS9DqqXhEAhzeo2q
hGlx65bwSUP9lpcBydzpjRa98HTZmpido+WUuc5JjH3sK1tALnLl8HBDkiyFvT6lETsgXeNiSKbn
NUepYY0Mt5Yy/AuLf+SbfUEvU/+gaqMgbPViM2H/SgZkl7CIcBqTZ8SeWuzpbhI/nUsQntjRkjEe
qfEJVEid8gWfxBw3N7tbL52y5HniNinsy0Dm+UXYDxaNm8qhg7qZVnmdgc+0oFa/RLELh2mleCv0
s2aHtN/xcGKkPlPXw30HV3cx6iraM3bnDZiWb6Y4YhY3L9WaOzRmoSFAKmmWKg4ss37UFhEJaeE4
XtciUCrW+IZ9zeaZ1Sa/kDq7XSWr29ohkGqT8VwvLOGqhldCbIBzGzo29QLzB/Viv5+NvA4ABAzy
J33aH1ZkkcYDRG+XmJSQcWvc04T93xr0guvnR9Mqro2zleRw9SgL0s3rM3trbaLjKHsUpc5Llbix
n0s89WBQXgEvfwwympig0OwcCnvwW6hlSkgWe5AZOxiMX1wj5D2cJICjVDAaptrPUrkvMubWw+L4
urEYQbZ1pYnFoUR0APr0ydredatq74Ws/jJnYghiycVqsM8degqrpFqba96F+os0zABv2k82Q+6t
NPwOZNndwet+y2NQJzy6VyYNnQF+6s9vkmN2czcAwUx6ZJdr2mkoXW6nTuF73vqMnTn4HUQdbXIf
ncZQwR2Os9Zdy7KgAwZYdj+QFBatn60TfYum+bc95sOusGLfmAkLA1HuonXWlkuqLW/rWlfkH+a3
GTfYrgKgeFhYzfZJKq+DZQ34T3Vie1b7fU7HYp9B/huG5KlvutMaiTFgGwPyliT0dDEjyTTsT8Ng
PovhYC+ZebT7gXCScc+AuPX6iUm4K7NHLFV3jA3zZUXbfqxVP7CIyF9FW4NWDOMv2pprlxAPUdQm
FNDG1v5BTtvA42LTcLjCefeauVGCpIqrBUzRSzMLsXJ8AaCPwa2GjGuy1/p5ufQ7Z05+h8tibg3r
1GsJuCTzad4QMRRJCJGAfe1zFnNoqznTFA1MrF7BlqpT3GYp5OImk6iOK8fxxzVJ92bdLHvXrN+S
sIF03nCWjDAenEbDoo9h2kfkI0HWQc9TPAzHsS+HtxgTAdtC0qfzGXxpeua44Tc0AC+ORHuHd5ai
xOChRo7vOSbKZC7NDofAi+zoP9l5enechPhhPZywHCQPKrmnspV4yUym8EUUPQBxXmCxjTdHRO0T
PloP6Y08Tg0KCk4V40c37Flzh7C523Hl2zUyQxr3X00mL7uB/sll+fOp9JoBkX6vSFXbK1O+Glhz
j6TPcTYBeFfV1sNhRYw44IBrWTpvMn6psi93qhu0XUfxyu7eejNWNSiEJ2eir0LSjXNoVwY25CV/
RqLOXimIn2XI2Wk2qlNnQhXS4i5+HJ0Fj6cATyLT0eJAqo7dWIZnbUExoSqCoZuf4+JuweQYb+l7
7+0iyahpu7fFJM02GxUYKQteGwb3zUKRbS7G2SMzdEvAY0xsot2xk8T6r0Sd127jSrtEn4hAk814
q5wl27IcbgiHMTPZzOHpz+LGAf4b7ZnZg3ESO9RXtQpXRfwbqI4EUhxjp6up7KTtvsSihR91WTRn
WHLusknJHU4T7ibu4qgbqVRrFG699X7tcKwPjWE/6M8xT71F5SRKthM4uA5YqmJU2CWpSLXuNK+E
k817JcuzLUSwV+m4M5dQPGtehtGf0VXAxgi43EeMybnTRzgjcKlZVGoIUKlznZgzRVhBJvcH+RWp
L7lCZk0fJkdRCGzHJMqAgDbli+FH66AH7DBOFDCDwYim7h1OiUk4idDPgARZRfG+kc0duiZLDMoJ
9DqkbhFTAzrUELS7XWCZ4mq5hnNgWP/t6P4mVS6WmLpheenztyZXR6+AWDJ/tkRHuEVM0cEIUiAD
WRGzQEVbSV3TOI3pOvOzbjl2cmTul74mkeec06GuFyVHXidHM9Jz7KsOUSuAjCR4kl6Gy6wfByJ2
Zcoc3y9XnqXjPJhfKFGhXEzoAMQ8ojC+4scigEwcvdSBcEgxOJzBYQvqODj2vWrIvrXbprRzbka+
t4xK40Rcndmiz7TLbNUnn6o7P/pG17o7HyCrm/TmUXPYX4PCeGvYuTaxLcWxT7U/ePjw33UkDXxm
f5QHFEfKP9SxnV/cgpLR2SGiogJWhtr+7wmfiBlJ5BIN6SL3I39DSIACMMWuorfJntIr3I1T9juW
gilkFZ1H/TemB2jJAfkGMTw8/u9lHOIn122DLd9le+81BAM5ovJTLB5J0sDD0SxaweaXjhYg4pv+
iGHAxKUQxX9KjmLd+URYRymddWrWa613Jkxi88ZplgcR4Ors4tRZFWBMlpM+kJXp1CqME7KNFeuK
w/CxodN5TX6vW/sBBm7MRXu9Dg4l7y3KVUO4ZLnTn1jEbnlLK7bh4KYoaRxYuTonqEDm6JWj/9FY
xW+vI3yEehRvfCF0wLUkzxJiYW3zImKo672J5JzFMFEHCs5jHDlLWWMiVk5yJOyE/5NDY2HXf3UX
/JStJPfkGM/k2KifFOpQhiNt0govTFt+8vkTHypDtJ94erVG+qkaxvakomhGN+1yr4wMC11EF6xG
6OnsANWmhnDcokeEwO07dsQ4L64DUdV4k8tOfZeFWMW69uVkjvWPqks27kis/Dp19gWG5r1rBPYq
7qyXqmqH54Timlq+6DqnsrE2xDIP6wqIlJ39tAyqcm05imH4B4H20kUfXtFd0VqRl6XsdyazjE3l
+fFGZhkRfL86l5X+rGkpWTy/sN/MKDwDbMEU3AntNFb6/I1r5/SQRozToe+sSnO1oW6HesnpWRNB
dZEyv06MpG8Uk5aOOogRkV6VGpDzMOvRQ5MUT1MjGTWkJATh4iyigKoeb9Sjc89liK/Hx7FUyG1F
pn+XMiEx/HBVW7p91pt5cpYHcjlimDpGHqecti9YvfGXF7r3ZTX2zatDUMBedTLcJCTCVGwDXSYr
NwN1KCT30UnHCGzrNUT80E1JnpXI0UGQkBoiuR/4MY2BJrDsKZtBbswEWh/uZ9xXcOOL3lsBJ6LF
rAaRQ3w4YqjAhQph+GsweuOoReVNedJ/MenfYab4QNqWF8B24d7VKSvj2weGpH+ZkNt32QSdOx0j
iiLjmBw4zNLQwtOAlf5aJt576ZX4GowKUJ7SicP3QzI3HgVrPbrGEeQDYSV0nYAnp/AhvHS5+JFA
yOSQyYefEk7jGw8hskm2kIC9E7QK7BM6KOzMnsY1qj1WWUs2ayRKb8sn7Kx6k/9LYkWwcTC0pDuH
zRwMMqdq/koVUPzQEcXegexk0qKbJNhpMMSG7YanyiT8jwKYbccpXkHJpfGhwGjiJO+u/YKPdeBu
/1qJ8Vq7er/rEHOrvo6OruNoB2KNFeA/qWg/o/vuVPoQWlt4tqkeBCvAu/FSBvDlnAEDmQfy3+8z
/2D21Ke63jj3lw/ygIo/LTlr8QBqiMPc4xl0lfKslDHBmC7hDzTJm/T1cssjAkuB3qOT2b1UJqJ8
vktiDNk1EbqVDCoXEwbM1ZQs39K2k+GUDZyrjak+pI6uTvH8Mo7ONqwsBhGTJBQIIl3jHXICBvUK
YyPcFxJI9+AWI433aQleuLS3rsXnnWnmCbBYCw9W4+qtPzr4M/vMrN58IzY2hBcg4mfacCsrluMW
z/iB+jofs03Pdoy0yw2LWH/r5Bst5hRejFWzsZpyJBdDPSSu/MjowkvYuKtEEUWelOgvBjaMyHBA
sHCKWk+pvtb0ULtQ+wSUJzGek6FcemACr/+9OPOvemdPJD1f16zPPJMcVPEHepu6wA9MrrPbOo3z
yKqov1qjWZ3Hrpmd2EujrChVSnBDh5DeGGhxLh5YKxdUWwSfk05CjjELFj/X30SdLU8lVVGdS5zW
VJP89ihPk35H4ZFlH5jtz0tMkW6Gwok3ICGuTtNXjyHed5G9gCAZf0gc61jz+g5gCbeWtpL2Eb/S
jUxItMtNKqXMyC2gfcIEirzX1BXhPVHumeYO3iDK/nD6lJy2itDQe8B2AyPto0lHWKRjzNdTFCTD
4AZWawpKuAnKosPX2rbjW87nCW85lRc/q8abokWXKf6RkCFuF4YHK2aXyY1jjgetwp79kx4NxK7z
SqdqeOmRfzFZdC/oOdHKqAobK6K5LaDAvooQR0DY13SS4NW+EOXZYvdWZ4wkm4apXwvPpYph6BDS
fEUjreZMfXSKJ5W/Bib1fBl29EVlWnsjrQfkWRgnWo00QJKI4T+LbVhlm9Sri1WgAHrWwMXBddnU
c8nK3EDC6snHG9O94U9i2zsMjIpXDpctYvoYLX1jQp6u6GNz+0erm+KlcrKfqcezBbYkvYa6955x
Z3MYBj/XFRZ7dG6ioANQS7v5YGEtV3JqGlw0sdqabfgg74MUqzxKc6pWPuuUXiz10dLWXg+xLQ+g
4PvGuKk7LYblcGhCTvNlwBRtGhgruWxFW7YikuqD35/t1GeGwjQs1Nlbq6RdJgVybAMazWzHI3DN
cSUF+YhaNESrrKD/cBB468mhxaqrjVPaqGpNt4ha65CoV3Np0cmEfrWKosDY0QVbm8+FFlvPAX7H
TQ5pD88vpVvZJM4RHjv6rM1qz9qGGaZzwz3JDXwKQbClaGlu9QmoXKoAXiFTTFwsGZeYlHP6Altx
FRF572o3O0fWqWX4Tb9f9MWEAt5M2etXqvCiQyazaZNDZlIFnhMjYeo0tT95gFkqnYa7NUNMFH5R
rw/pzZpsdWc/PbZ803Yq1F21COISuZjHUEV8pVxOmtt/L7pZZjvK+HC4DzVtonFrr/2qlMdAKn40
4O0ZpHACF40ZvRdtokOfefhkfQDT9q90CtdnulS3IH7aQ6BzEq91DwvFqIJr5NefWdRohwkrxNmD
DcjpPX3O5hccWCthGMmn4hA6sVfytHXfSGP+oXdAn3BVwc092pe80R80wnN+1sd91DHMH2myXEcJ
qn1hwCFpBmVcIbHlq67f1bBZLgUC87LwlLmfvIgIyAhCMR1CQD/YBLpoeKR0eezrwc12Ef7MJy1R
RIgqoiXpAD/EDIxHmVwDrxa7qcP3QiXfZbL79OoT23vqs7HnBkMnajjgGGxKQbrdjwlf2cMb5V4w
kukS0aOXUIi3aJTFysVJd9MIZlJyabF85fleRxjgmqZdQt8Hx9FO3ZMq3gsuJjtbki3DETEeGjv4
4xwarVNN6Ns0I/dUhQ7sDI/JSDT47gnuBC2XTNpoPo7OuT9y86UL5anTh+ApcCUuJnBP196j5FGf
XIw35eR050Y+WQWVOAHuZcEyj9kiHA+IP/U60Zy7KkKLp4JqOVseWtmqTW/Q6WswgLv995KYXGNa
7qvwEHoA6FZxz9s4edKKdj2qhglyWfpkqspiPVIl++SnPFK+r06mhablCVDUPkfvi+iE+Wj9nm5L
ONmOE/ODbwRh8LrbBlYy3jCYoTMSgjzOKP8orAS0OmHvbNOYGyGYBTp+/qQMGTLA4ziCaGscS7d3
V7rFF1NhB6TfaGDf8FVxVMhkTFR1KhkAN5xJ6ieVe7Hnk3fCatJwi/iyovSoRvjghQ5435wYMWLt
hMoalY+sxiJUuK/2fC7ilJqTjTSGNU+usU8Dx8bM6X2IJDCh7zY2FlemsVqidTvmFHSTksrYCjsY
jk45gXtsQSWOFZUm7T7C6HCZejleRsP9qkddHgyE8n0yYiLrJx7crCCiGmlZf2Ua3V3zyYR2Omn6
VkR9dg598SlJL5L9S2xWF9mf42rjlMo6ymR0b6QCaH6imT0q6KVPsWbg/BfGPuEme+x0JnV1BLXT
rqN22zr6hWU1/yyFczbE1F7rvnT2MaHMBVWcFH/ZZrbK3MC7BjZpQYj7x0pxle7sdkC5HH79ApbG
YFBHJkqyqUiAb9EqMZBdAiyiKzcfgcNT4zpM9KyWND6soD13M8gcHEEavBFe5SvU9LPMLeaB2TTd
QAZT4WJK8RmN/g59DfhDalk4sMq1wmPIg27zNPjQnJJVWWgMA0cCDRKjdzzW/GFrvdG2vfNG2Mp1
f+86bwQ91tRwgNxXoMxo4mU2rKEIWAc7MXvsw165NymVheIw2Gdcd3wku8dQUFugR8mF7KJUCAJd
MztzFPXzUPDJIgX/YEJ4kRwDFzDeC64ahbsuUMJMCRe86BvQkklVUlnAUuqP0BYKg7lXnt2UusRt
8tcHGmUflAqYRrsqAYW89tT5rav2q4YbyAcsL2RcXUDtsHCb2K+35uztpQph57D/MFDs1LoxbWod
gkpfCINzEvxzSuS4Xny6eYjyzp35KrVWwCChaorbNS673PsOCNQuSltTL9KtIY21dAMQenhIxsOL
IpyGqwsI1xosDKMpzOHEaOzrbD3Jezd5afrkD9JeeFJNO8Sr/37ZuFp4GqKCcRbnEuwF6YYau+YQ
EWQ5B/NLLdsnegE44ZgVPXtudy7cSVzCUY77aZztCjD1RTo9G4kVnzFEk66EIIOrwH2qJAqv2Sbd
crD4mzaNm6egaF49FGogMUSXEg/CLtJEWHzEorEvTldBtM9S7+ArjaBwKV6yinJDCMne038vQUdi
rlraWVS8W51RbPrM9PesGtqTHg4VjrdY+25SulTskQs3w+heGXuuI+5TRu0oQVzzbOe28aFnHfVQ
RWvustCnODBUpzD0n0t3uicUWrwYAhrWoA0DzhxJ81rdNk/dgKvaZZ+FhHTryLAHpBD2JG3wYmDo
AS8NJYCvsc8ijBdx8oqOra9tK64Wpc+3j45U89xwoVw0jX9LclImSGXAST1r2OKS2yR2VV9FVZlP
ZvM6hHFVLDLN/7RDj6c4iOLXNmJjM2I9WzmumS8qKZITRkR9FVvGe+q1t9HU4ue0q5LnQEs/88Qy
t0hyV5nRRWG/MZOsSdTYtKZhY73zbIoV30V9UxoAeTqzM15bFscdC4l1t7mOzMsoROSKGUNp5K9F
/QTrlKNo6J8LS7QruIr6ftRF+M6Bbo+VGHAh1vkNXcH1RbbWV+X42jnLu+FqD0yK5kLNQ97MEphT
sLKIyv/UvCvhDzg1amcJ0rmWUXeXKS61B45SHH9o0chBipMkTXlWPbEks1tEvkXkPZyiR8wdKA01
pMg0K/dGrbILCO61mSmaiYU8BT7adpEb2VHUxWkiOX8zPYngEz9T+VcTgoGVqE6l1P95k+Oe+CJO
qB7pWelAewJeFtLwxUV4jnWxSwt/qFniQOcSpttx8aJQaJqyFztI1cGBUIQ60S4i99ghmg0OAe/2
34vo6J6Cr0Nk2SSTeKoFmkQrwpAcCca4EZXtjDWUtjscKFxts4uqvV03yuxske/d9FVi70Q0Pka8
OdvaSoN1ya2UgyrruaIZa0+m7EbGfNcqxzyHs8A8mQzLIoP7mJ6ZMNNqtJ2En9S6a5voQCPXibMH
xCiexUOqUe7FariJff215U611zojuyvX2TqqGxFuGRSrvnAOlSmxglIg3Jt5ffGSCYxR2209sgHb
yhinJT05DiiCv6nTrb3UcaD0SpCqsA1DXzle4MKss8s1YHuCfKUzN05NOP+DnEI2SLI0JdvDd+lt
wpJpFW12UKsdae8ys8e9EtgHnDfNUq/AS2UF00TLvQZVfzWSsN4zBSqeTSfZsoZGOHCluo4eEKUc
8WXhG9gbVWCE9y7Iji1+zSWjo3BDyt44ydRslgXvLW6yBBots3kZC7iGXlYAN5xZkFWil8+Fbb9Y
OX2jsRgfzSDsa152/AWXQUo+S5e+YEJeWUX2XMfZz4gTmD3EjHdV26FC4znBK1JdtLJ8J/cmd0qq
5IJqcHXpOUe1IO0i7L65N40ZUm8nwlVoaOUxs4rqWMUoAAxytlqSapC8Ibbb80vpKU5yc0QcS/hp
slP95CNOUrJnH6jm42LtyAXSoXaxms6/8P8yeh6oYximbeq78jI5Sbnz8JrWxtAc/3vRuRceYXi2
B6F4uJMi2pBTotxQYjNSTCbOAzMj2gqsiGQKymfpNjbH7anYWQUOjDRvm+cmrglI91mxrae5YgxL
2jK1k+liMZAkYtrcDQotKCGRas5MNfcMTzT+IzrFKVZaB53pz7UfIOwZDZabYnIl4rgl94Mx3tIB
4WQI2TH0whmPFZ1CO6t0XiZKOk+x3j8CX68oBuGtlevWq2Ase3Ki6v9fjPm3ldYCd2y1XZE5bB7/
hR61uVfIzfNrzfgfXMIyo3j603PbbaFunSuJMvC1LAql3oSl73yFJ7di6Ifq4y0J5jHZ1Ogi8YLg
N7WoZGiZqzrZzJvK0IZQTBCRPbLWzj1Hbk/MiK91NHWofLhIdMguUdVZLBFzGxBo3cagFLJtl0Pi
/038y8umzhOqtwAqzH8FlQpzZpn9Sx7l5L/nMiyZ4aiWDeQ5gUJ71komgARtKIsKLUX/MIHWQd3j
PnuMDDe5TbmUxWlqUdDLOJA0X9Ad5m5Hw975gbspNf9n9qOZSXLKM//DLYKrPcd0tIHGZZP8ZWF7
b5E+rQlPkl8aKeKBbfXRtuVpxBK+j1CMkGvTdRryuA0M/Rcdb5pLhFSQs1nhTVnWTfhOCPAqATxz
kuagE3CSLNdNY+2MyP7sSu+1rewzwt6h7tUqRr/lLEjXOCqWcPS/0G1eCFZ95ExZUDRm3IN29x31
PAhj59OewI3Vb7epjim71601PMQAO+mrwxLB2kpgXj5MXz+HY39Hr0VCdH7d0h/2gUUHpMp67voq
IieJ/XBt5ja/6nKc+uZn2z05vf0lO7SQirLehcHkH3cbIbZotFeDedKTFjnHes70dN8k8+ANBcQb
TloQfncTT9SUkzCs8mLXIwIsrNLApfJeV/V3mqTdureIX+v+nicUML4d/RgggsxBvY2KIgfLNDlY
hc6rHnLyGtzgKgPt2veTS+kTBb6Z8RU7/UeIds2ViFWAXeQwuuZb1DF4x4vBB5jVtgrNaFP4409O
w93eYYSzss08YexUc9YfuluPSL1h6b7aaYv1PFHi0CXg7ywnfm9iUuoijjgf0p26amNGSBYzV9J+
+nOSqH8e9ahJnXs33XZCBtqcahKuKrGIipdJhABi1iMZ2ycujAyomLt+6EAJVnJo/WU+iQcz0QBG
HwHsBLxglLbprMzxlooyrtCl1cJEALo4EFfvKkrxbGArUa5/qubgmJygg4Cy2QH1m7mPjgyfw2Dr
QibgUfumBTStsTssFNdBfQJZ0jrmLaMOx9PTX7QeQsX2+CfD+ovQINsBf8r9mjEWBU6T113jkMPf
/AfCdLF2mlijfB6s9L9rdIfbBR7BvyzK3uEynkidHHkX0kXlYZQ1OKpVOKCK8XVI0rme4KlkGNOW
dDJxrTKi4M0YEYeqlMiwXBDr2Cdl8QJQ4wW4wjLAnNoLDE+4It/Y1JlfIEiMf6KVJ/gRr6Y57LFq
bS3spf/9E6Hirh3l6XOMfX7kv+Vcf0To+i+0qgPF3itXBnec3vdRdn+p4WyZlnIDB1Zpt8QzM0jw
3kgLigqJ+9fCWSeRz72ORlvDYhOcfv26hInNXNey6TvJ3/Vy/IwmjMOGBGOta8fUpMQx7/dD6X+o
0gB0kgND8LKbQbZ4Ad3jHzCEN4M20oxi3UCO3zbnTI6mBgw3Ki5tBkyZPhjLqZGQ/iRVBMaX1oLA
jcxnTsPcWMu7y2UeMa1jBdXcnbTaz9QdjrJKLrXl18vUostthm7KwF0alkW+JojuJJK4ZilIOhRN
14H+xb/Xev+47/0DbvMskdvR69deOS/R9DkumtB7hQxwY1deu724lIHDsulSo8STCo4B4f4F+hPk
DxOwYXJMNevV1rVfX+WfrUHpHLUaQaxDO0oOA9YsW1nfeZHfZfhJoOCIgfTVV+avH3ZvZqht0qwh
81lfAiR2RNA9F9Z9JSmzHAwBK8QZPhLf/guBFXDhrShdinfI24LGujFmytYcrcF7mM2ccOaiWVTA
MFLudVPr5jSWQA1OvSuP9W8UMJIdzX4Lk/XqXiZJwCEn2bcIeYKX7sRNH3ls4dKOCd+bIYGT3qyh
2rWTOrmcGIHZ8s+GsbEXssSrbTdYHvLid1JPXQYrOkrKv2IYf4po76U6hVEegWffqc8tgBeYYsFy
DJy55+xgui9NZS1C0ZSzbfWPqPGVo86zH48aPmzx0VSrOCk2Q5bDLPbfoW7gSaDu0B0RfELm+tW2
1R2A0A7XTYFzlvM3jEDVHLNCI2tPE18dHCdL4AyRNyDieZmDCfThdCCIhe9V9aH50won71pwJwM1
D1d7orExBczqQqDtVjFzQ2Uw6x9fjYYVxJPFe/3Q+vZiC+YssU2Wx0mPDLjCpVt1yHSMSVRh7AuX
XYlqIZph3fSj8aOniVo6skG/JOoQDCwq6qH+/LiT8YpK+V0V0HeH+W6dNvpsakQnqEkDABLB3OTd
QrzqiyQLB/zFcPx1GqUUCAmA1BqzWXek/BvxtnRgrygCmm5Nbt5WbAhtdtDN7CvOWNYbIPOGuFuV
eUYYKHQ/oM4JpAQ+/OcIGxPfpVzQdTzIB3mjcRF77heNVnpF67k0KQetGIovMNB9xdRCdPSB9/Ll
NxH9wRnAnMTjRyDkBdZMs3CZPw89U0JTkP0aSMwp2kAxKSqdpfw/iMOysAjZp2KXWs2nzKvXqIq/
7RHLgsSpVRvRixbz9vfqP9/xvsSE875yViJtXpkb3LxMXekjenOiC+S2VVwk/Dd9p3jr/sD4da0g
adeFc2lE86JIjjSVzzIYg43soD2ExzQC5aYnzwlvmbbl9mI29YtLZmZlqVcr7G82bk4yhfdBOmTJ
u6thEmwNGvnMsefbAK6SNSUP9vhCTW0lQ0xvwycBSrrny22Z5p9TllXLCA8emPBqH4MMKOeKSnfy
XjgzvaKTsb9Ij+3H4c7ri5fGpJdp0u/Unr362vRjgTFOMnpRhPnpxfqroUMEQwGya65UVERy2hPd
E0ReUi/DR2VYvDdS/71/oqLhXnrWr8TMtYg6yfqaAMeXP7Z1lWG8p+DwRwTYM/ualtwwGA+Y9wnJ
FGjkY845WXgmFKYmWLYoHZph/HOtAfgZ+trCy4cvES6V6D6QSTAIuuYv7fZTUD2xTt2tTD83Fg+i
k9/bwXlMfvdAqvnUR3Go9XGnULkXpo1mWXBQrKM/S2YcqsL0qQN/yhyVJ6iSH0FNFTsqIycS+g6H
r9Cwdl4HWKYwgqcwAG0i+AwT7aq3zeeogY8Q1CD4Gs12uNF8A7yfEymw8An1nNo7+ekOaATfsTRK
FpNjU6c7v5MdwzzqIt2qLPohIMCZUPthFP7UbA23/hxCj3SS96x4t2hsMNPchxtXeI5x57RO+qYj
SPYaO47lYC6lN+PqDfXNruKZx7J3hPthZA6aldfdQ2mvDGM82TCgGFsZj9rmW1/BFlC2h3cTQavG
X9EDzkHr4ZEMBL32WcTQgkA/iJGYGInBsLt+RQD50qzmqyoJ70vxPWEim0r112octfsJlzijjy2G
SlarKgESEalFNGRvuUenUm79Ugl5Fiwmw9hfKq7TvGm0WxlbSxmZRDQTdSYAuaw6dSQbcjDb8rUv
h++AVtg2Jl/nTtgamoIfUMOB32I2m5moLTgFntO8OyMYP0cp4WU7SBf5BMkDacecqOTJTJymQfZX
lS4RQYmpkstFzU4eZPm7wFuKOZzMpUjaU9ql24pCzYU911ARWV8iowIP1JfUi+XLrHI5kEr1bVk5
3WFCLriA8BNPqn3vQYcrMWMzylBL4iY/CcymHrASVcrEX8eGK03jdD+6s21rySFN8/5S7DWgvHkw
hANfqP3nqYznMtauca+vwtzlEQaxsBDtbygwiXRR8cW0D5KLV+5qgl15S8RJNwKc27ZD8ouEuqbz
k7fbX332oaPjaKBEkucx58sgyD2Sgxf30e3+QoO/15EOglDhboe+GRZ5HKpFP/GdoTLtGKbfQYmH
ZpqXifkjD15LrFZ76amtBE5l/Tb+n9uxNk0YPMiLE/OqKHN1RiKKgdkfMEjQtEXaMhvIXKtM/mp1
igo5rDV8aAsapt69gvrM4j/j5gQI2KxN/uHwyW/LZwz1dKFXfKgebxJqOwXloPOl8e1Lall898tz
HswUPpqCGqoAvhcSeL+QWhpi1RRk0WM4l9GFAuWdNMQ1JVO0MgKH6c1OdAyrTBfXoKVBybf4Dc4P
n7a6sGAc7boYfvAMuYZ+jBrxrefBsz9WOOa4KZRhtsdCEC8oUu1mntRTwZIQ2v2zpuqH4bJBDoOD
peNNah5mI8jkwYtfDniHM++ksTOR/DkYxfgAUbfpOdXnMZgHgJSm1b6WEx9aH7tHg/NDWNRdJnpj
L2KRfQAY3zQdmIcuf1ca/a3cZeRipNSRBDdPqqGO+De+Q4sUZ9b68NA4TXVN+pmGztl2/ql4OLVe
9lcO8pmY+HvbdvckKW+BRe7c97aTtus0rENwbh8AZ25VlN3HHi9Oroj2jbwpRuuRo8n5zSNW4cXg
hB/YW0KpZWDfbHy1RHzoCUcR/JdPuFiT7o6t5J+wIQbSeX1xW58njfwhcRblMWhkskmiVTNw+ebx
QtfiYzxFT4aDN1C9y5C3ZmHFpDcbMElUegFOJ0ZB0SbHlUFfQmDE9sr1qJ4eiU/H7AaQ2F3js28M
7xksFp0akukobcYKryi+6lU7shyMbsNsvWVY9xsBb3FAmwuDB5IavYsqimtuhRAe2oM57mEB4gQH
nkdGkzO086hd92MwEupwEDUQ8WBj2zc3ZuiDjwzoU+99Ryw7ndXguYcnALYv/3LM5pPqG94w6alx
hvPUe5fWGXe66AGgySe+mccE9gxKWvOehOXdTptbkOxreUfuvXJE+DG8IqRvDb9m6punJP2zJ24j
Yf1puf5czhluvJKqTAa1KcQYsA9Xqy2+ihRjJLbFhS+rrW7ymFh5THGiTtY8lda5tigOdGw0eKPe
AzRMUI8GH7MgSdxOAhQMnGhHjyiBk7eqiPM5wXQ0DX4KdQN7KIu1zWgBx7GaSq06GW0x1DwbuX32
FAGEst+mVb0cE5IwWGRa0b5BoHz4unWNaYEmQXZkUHEahpLEnZ/8wzoqIn3tFS5ShrO3wZxGeIvG
UN2IxH5iHzxZRBnrLj6JVryU7rg15zhSvBODPE3w0ny92JIMWiQzN4UPGblc6pvpJGAgQYG4GcbG
TYrXgbgmJ5SdM+T7gdQ4RNsT6v5HUrLh1S1rlUsxGr/ssqPLacaRuYkzLgGCWmtLhj3g9OWkwQ60
D/YQERXCcOsTxe8z62Wohm/MLUfLIITQWPECzBQVEyq6eKxQo01lQWRKLCLhKk2woDbzWzhoYNj1
ZDEFdvflNK9UMINZ9Zx76kTNcpSshYNdHIre/ROYsFiz2ZpEjIt7pGAxqgHll1pVAIrY2BJoUiUR
+1FzGZp1IYiHDybn2vK/Py16dlnbPwYVuRrACvRUeWTWGqaJitSpNkdrMQmSeLUpBRL13sOTQ5vL
V+WxkdZl9jeN+gN5CAzAd59QZUS9KX2QT7ARtn16D9NxZ5TzIBlqiO4fZBO/8i0MecDMe+uwiKeh
3EeudmnG916kbzJznzH2nUx6J8A+UQdRXOK8+YK3jhrStZ+6T/rQL/2la6Me7EM1nvS5KKeV8b+w
0p7MtP+MhL8punkgVsly5Uc4hDusJhFySEQhDoq9+9MW8OUb/BL1s05uzPY2s3V50lpc6c2bnP1W
vaa/J5TuFIa/rrLoQxTm3c20b8sw/8W5uNlF+dSomVrF/LTWt4E9umvmdBvNcDYccbeTO1Ccxk03
DPVs50Y1UfP6EP0nDallmJg/kp+qO/Xfpu7SIafffNuipSK8VclvUQdX0E8TOh6P6GSa71gJ+wD7
AiYm6mDzflF29PMNQNyWKt2OmbdCqtood2A7KBHCiacwTK/uqf9/1J3JctzIlqZfpe3ucc0xOYBF
bRiIOSiSIiWK3MA0Yp5nPH19UFZXiWB0RGf2qs3SZKLRUg443I8fP+cfJLECbSnkimH+iOiu7dtP
FZwjLnb1fda164zUfWzu+gh67FCibp+sUWsLVxNFV3hCCAUUzbMEOQ1zHJGUAeAY2pK4SdsndYgR
vEuVLd2pgFqIct+I+geAkNXIXaDGP8DJ7I20/MfIGJ/WZLpPcZufQl9sUt3/il7oTWfjGmO/VG39
OQ7ocRY+8gU4b3yO0GkqEvGrmHUw9JTOqNmWj456hLzykknO+xSzqwkz1jwPDj3iE0CU0H+WIGl8
LtqYrNyjvnIbTOoDkiPPVS0+OI1x38YvnpIe/bo5DnlO3ZBuc6gODxEnkpQcmQ3N7nECR86N+JND
AT/Jhu8xbZQbj38V2AlmI8gCpNEECVfEv4a+2Emr3MUeqa3wnp0muu1q74iDDbL9lEYooGm68d0J
lPsRypKWJLdsXdJo/VMIGyEyldMURb+svqee+o2mxU/RoPSbztNBBZsQad5nCiGkjcvP2N6OCUca
0llQ1KvhV77jXH9Gd+Y5RCF1bNVtV3eUisd1Z1KLkB8BzBwS7WcdBHszrbCBjB50OqwDqo6GN9xn
A7wwbk0mddWVUSCElOeEvjoffs0dFd1Ov5folSB5RVKVBNXGrOoGqRD4uehJ4p73vVWsT1GUf20N
/TbosTOkXl1CCs0Ru+pBOKhS8YhvRBLQq9RAce+su8618HvgllH9Mi3leYK8kmDNMiA7hNDFI4WG
j8gmvyBULcr01MTqc+hTtVQU/YsTfEB3+Lmv5J2GPxlCTflNIgU6kR4eda3ctnLWYbNZ+c5QYaUc
/ihqeMOIQ42nUI0i+MTBJosTD82MEk670H9lZgkpbBy2TmVVn4DD/Ww9sOsKhK5T0TWbvMzz18ia
6LH/5Dygy1caAMylBIM/df1RoTu0IVmv0SooMIFX4pi83Yyepg4CeNKjg6YGH+keFBsl/RbgXLGL
uo6utmVxD0JCKI/Tp8H2yt2g+6siB3cpKrX6oFIpX/lIY3Lt76oAk54QmaMkbbW1p+8ig2XjqMAC
WLCH33+kaaL99Te1cZJ17gGcqtS+OnAalIfeJ+dseBRcjKtp1afsdjLGwYKqNPtZl66hBMpRm/8A
2+Ada87ClT7GcgUkrT1WQ9wdf/+N+iYyddoEq2lIOGLyxjoYrwZiNce6mCt8vhaNG4gpX1WNMCQc
DKaHsYRzYZVHvyvKo5ckEOn/5+cSdSLXDlAHqtXhXo7mfRAiBJ50J7uN73rVexZI7QDnvulotwE8
rlF2zicLv6htXsN9mKJeudEmApUEliUiAFZqDD7Ysn70in+KwuFFN9IW4V8rXo3tCH57au5MVMzh
yYAScsBqUbJqgjsPpR9Tj+MjBUbIzRLQYoLNaZ7E3kY45SkexLPvB1/hylKJrcTnVnM+Ww1iUY75
CAYLP5CZqquJ7DlF0pGmM0RJzZmx3oF6G9XfPAQmXKcKMahv5c/COICVFDuQuLhhaUimomdmx/Kb
qVjDKgeWeBOVv+DTiHWf6g+ZPT0KVFJDFZ2nFh2UTF0ZjbGPVTzJxshYI7HeryzFxCypKaF7sGmN
SfkBpO4bC6cmdck3YEbaXTNbmJS40lGkmdP2Au02i95jpssPE0cJmd03MPCPqMx/6XVUF1G3epUp
ijJj+wTvGoB2L1CdyjgIEweAFOBbY+CqFqnA52k9Uj4K97QAv9dle283tJD0fmhX60baRwEUIUB2
FaWQh9LI6b9A542g/KJs/lLU7NtZuyasEarjkZxMo5SUiY/AmlOYRHtN97+hwJ24UqEEOoH/gV/u
4Y/iuBKS9ub3d1VFC+fWTk5qkT3m8URZAZ8iXqAs0CjBDSxwMNUcG2VXgtOf9GrjKdxE0RAF8apR
XuUsMMbxhNN0TW+mGspnqugYB98qnmnBkFdPJYcnvCJyG+ie4CvnBqFlr03PfxrqobtRLe8gzOEz
wovlTVRTJAydz1ktn4q+f1FxfUawJVlrSr4NGqZvaskBZ/9kQTWXQhXt6YCKiOK1r5X/055QNVSd
6LmsM8uVA1DbnszwJmwl2lRIH9Fy2sNbpTIXaDgOYWxMNOdLZCsP7QdXqaovieDlCkjD7UsSj8iA
RscgL6gV1M2vXOkjV+3EptFKksh0KqDS+bdFDn0Ej2707Na94+CQ0ygutc3GtYqfETqA3LQhnBQp
c0nVPvTUtUHhnMsax2JZhruW0shKwK6AiOhDPmrIo4Vy6wXTvcw+RQHycxO+XB2AszgpILIzCy4H
fOoK9HHA73WbpunBlCZoDBVe9b3w43Vf+kfEkOQhLtdcXJ+jvuP6i6wvIKB4D4zvSQXItOrDDdaB
FVhmztrc3kUJRC8DnkcuaaYIL90YWhS51qSPN8hnU1IFFbzPgwALvugI6/mxTtFIR0kBfWjB/c1K
6MyFFs1XMEM2gpaZk78A35y5+55Lgva9cJrvdtFSYCwzFJ8GLE4zBc0mSj+2ZewiLd/38LKQ6aQP
T128md2a6AIQuOHCAGWAQ6V/h2o/0OpD9CpQaiAugzNtukZsKJhg42A6MDDqrKIWcKuMGRowgCpf
gF+spK6Gn/T2BUp3je8g5y4wqG00oPMYJKhtUQNaIy4cHzRn+m7lkdjgKjutjJSrkgEqo7upR9zI
8AZGOIfudJRg/EWq4SqgZUiaU6RggE04WKesADrVmwEg702M+fsGdIL/gdoekCzLxzbByQF3+ygb
6u201cIp2ltK8KmecuM2iQTcT6EfAagRP1OJuac5rocS4wdj1gAZKLKtx/Z38cJGlFHEruqP35Qg
7l7wzKzqDGU22rJ6LjkD8F/YKfE4zLyVzyrKZ6soM8Yj6vfqMc+y15EW71G25vcoKkHEKtzpOgvU
tb+bLIzsWk2DSWp7/tbR2xL9Aw5VTj3dLYRBcyZsE7JuNZv9cbLbItJSKqIpQND5R9lHqisb+fCv
2V/obxkx3Ybfq7zOfzW//7f/dkz67VL0Pz/9X9g1/X9kxKRKfJP+z0ZMt1+TH2H3s8Z1CXhKM+5/
/Me/fv8vf5kwWfq/LSlU/bfNkm79twWTpf1bOqjL4tBownoyZtsmxFOa4D/+Zf1bFRLZMFIN4E+a
afErhLLnXyni35ZQTSS2TISiIR1Kof3rf3tE3f9l7fOXeZb/M/+vn/9X1qb3eYisJw8mcKn5wwHI
YHyD4XkU7IccSy4cgOqA3rWSQvHU7Wnb5A8Z6Mw2f4wKFDygbwhcYWJgikm7+WOOzg08/8PLgXWh
wuXjLaX1+8H+sM/JYmsoM6KH2xpfQC+vhUhPZmAicY8OEN2utob/J80VGj6rAFVwhVaLatGOQZzd
bPxt7ByuPNG5qdCFIVUJjMkU86z/aeiTCaFNVU0Pga9DNbrBt1aupkDHio06IWZvGuYX9RAc0vvL
I2tnRzY0dBMtqVuqtvgIgDHrgo6AcLVcRcnw0KbWbsAhUBvzr0lv0/v6BdH4VvWNW58mXqYZBykT
YI/NsdD8L5bBqZmMK4FZA+7rtnPF7Ghh1PV7jRiOJXRh2lKX9uLxFN0BLey3s5oQ8pBoqA5uGmq3
AkJjjG8EdUC8Gau/bN/wWfsbK9MUfA9pssiFOT/VHwukiC2I3B6jxhyNAN+54qEQBArO+JKTiQRO
t6lNVJWG4+WvcXZL/DGwnL/WHwNLR3FmsJBwi27aThp3T+qed4n1RZohlWRaSsXwQaBkTeF7fXns
d5vCVudJVqWqERSkZr0dWou4XQgkntwQUwYN0mmDsow3YfSTK5v/t6EWq102JSLkDUOhRAWeBrnP
GJ5opWwAEl75lMS4t1udt2LPaAgD23JeTW/fqivENIgwEC7A+5sYN9YmxdhRT06X30hVL49jLz6c
3bXYVZi+cCc4kgWpKH3DHbC744RYsQ/ZLUtQ8vIxtprGG8NwHi+P/26bzK9J4cQwLNOUUl3MKMi0
YrCqjG2ibinP4pWS3eQjgGpS4QyEDEF05s3uLo+qLnzIDGsx7GJ2AxzYKKFA29cOiUpJw4IrRIJl
goCalSVAKnHXM1QoCkigtNc2y/xSb8L4PLoudIBs4JRgur79tjLSFYR8+Lae9cXHd0lq+q4Zhw+9
pqxBknMFO3hK9tVOX6OfvgRoX09bW6/3FtsXIM1OUVucuq+F8rOfwsBNR2LcZqrO8qlYjgXdeoGa
87cOTkGToPOgGLu6hNAaT4dy2FMZa7E+oKw4xTvHMCCW0QhPKNSbuBzb5m20VRCqT/VPV77X2Wfj
BNc5wKVuLuMaWr++34Fzducvpb+gyZ9xu5bFuKVJvwoL1D6LrYdPtmIj+AxEe6KfPuY94pez1y0E
AWTUph+Vpl0JPtq5lQTBxuGhNNKP5ZHcKqi72zrH0Ii664AYhrBGnIY/+wUKMnZ7zDXnZOr2E4v6
Yz6OtyBK6bVlNFqdSLp+au5GLTuxYD9px7HpEGJITunfPYtYb5DmVNXU0UexlusNjOrUZxNa3OD7
4KigTGtzFUN+vCpm8XYuQ7GGeeu1BYUf5rtlbpCMQSRGFpTsYLHMzWj0gU8JAJ8OTE2Og9R7zPt2
3aI1WOUZ4pjd2q+DQ2vVe7WcPnQ9j+FQNb62ts8tH2nRGBao7JuGMz/pn6dTb3pm3oHs4ta5G7Cf
pZn0Ee0hIE/q9zD8CvhaYdwri3Z+v+U2x3yck8ngaLJIOt+Mmgo9rpypmZHrUMzBZhbekzNLwHMy
en7vKug7qcpsr9vcXRn63Kq0hEUSANjAUa3FC3dJp3BtdibXmIIvXTuALX6awIrZsxO55SB9Aliz
Ri42W89PYGAk/k+eQLVsaWvanC0vAnspY9tDk3eCKtgdLSSZoHJvFS38aKCr1YLPGY4VXeN59Bjy
hfLlyvjnFh/AG8sQqkWirC5mIAG4AiCY8VGQ3jX78bNWJTvQBSB8kdJMhw+OjYt71rtD1iIxWpxw
cAbyUV37EucWgYVXs0NsIHYtl54RUJmLsgiQDddSvQ0OJiEV6/oT2IKP+Bee6gRVoyA9DZV/bQ5m
N83lAiT4qOx5fC80a7EBC0v0JiwoomZur/BFRcQeAB5SakZ7jIvRdbxqb4JV1yy4nkgRyWIfDcqV
lXBu71mObpicK7qtL5einRYVNGE+BDINVD6RGLa1Qzj7xsuRPnZ7tDVKBYN7+fvPSd/y1bkKagIK
joNRrvl27+F8NkBXIlMrM3hP5KSaUOgBJpDL6TMp4ZXEUJ3/vXfjsdW5FiLECzH57XhBpAZaougk
oX4DXA8Rh3RnNRQtvI2p2E8dupHChGGy6zGt43w7ab7zpMT5vV5ce5RzGZ1NU93gwxP0lrdTyB21
iaI/ltUw2iyHkmp6XxfarV37H9MC5mA/fGhjenjZafSi/eV5V8+tOZsFD5GD81AT8u1E0IpVhgQ9
F5dmn4vowVaXxp7205SnD6U2fPeN+ORVcNxxABO28nWMum9Ke+Xrv7+OoGNjGTY3fd3mNmTPT/lH
wI/siAajCTsAfYgIgwHTaQFVpG6MSl2t4fZKqiloFGUU+K9MwPyCi5XwZuhF4KHzN6IzRPraKDNn
11xFORQt2W6ld2+k+i29jUOX+behGh5meEHTPjXOuC1C/RbpP1xnrlYNzuxApkITpNiqJYjHbycj
RtLIx0H5vy5IQ3SoHaxYQe9mfCZPtSmNQo52/IMFYa4L6z1Er10NBN/DMsUz260xRQ+ZyrN13O37
q8n4mRBp2PhVsHd4TCkXz4didTelFs9Xl/1mtE1EuxOEZiYYr8EvKNCyuw+1HjLH1UPi7MgoGEpd
p9zEWfl2ZnBB8v2sQrs4rYKPErufuEHDX6kRJpMHy6nXHqI+v4aq/n55kZzLGg1OBD6LYQk0Yhev
jF6/DI3EGF0FmkuM724VdMDHMGbCImWIJFZ10YPJ+W2WYJh9ufK7u3rs1z4UwVDMl/hfRdl/ULTm
29QpH/Xt1IKz5lpw+TnP3ZNM6nBsZp3iGn97O0GK03Pjbb2RCQLiByU5c7AOLNVXR8Qv8UTTorIY
XB2f+jrD/xOK+HBt/Z5ZvqbQLQ2Anq3NR+nbZ5jqYophXU5uYzAfIt0h7veAIuQO4v3Oxh/C87RD
ZofX0tf5Gyw2sjnvGV5bwLVdntxqosm0kCSN5dzvD+RG0CrEksKhNSuNVaOPW8qUtAUV6C7easiu
ZnFnYikltTl9dEje353f8ER7z6S7R4nB38DQ2/Vp/AC1BE3jZDf2Rw35cxbXTSX1HaZcJ6RPP8JU
uhLStbOPAVDQ0S3dcmxjEdK1fFIhjADHHkp7Ban5RkKOi1To3l1gwoLEPsEqIU6AzoGY8bWm953Q
EVeL7ogmzGuLgI5at+swLN0CC0zh/FCyRtxotMtg1qKEW15JOc6dxnO5V6VUTLFUWyZ/JsXZLNYF
y0X3H0unP9X4lppNCXC1lz8kDTNl+oQ+Bmj0IHQAM2zhFtNgS4+R/gFD0NWVbXTmTDBVFYFIWMYq
l5DFmRCZcdjTz+ImgBBCDxfVluldEsdgelXQKI1SfvXb9ojO6i2KQQm0mew1GEd6oNxeE9QAMgSu
wvqfrHBWl8EG57h8d1b3UcmV0fdJzUJPv9EMULuQNXcThPcRcIVdsusbHhJhy4eM/rXtxztfpL+u
zM6Z3Ilyg0kMdjgFzGUNKM5FP5YjyzxAxajU05OtF/dW5jxJr9skj9EEPG3CUbtziq9RbD9G9XRC
Ex6OvP9lMK/FvDlTW257jcI+dwdJhF6eRkmLowqKhxOaxmCJog5AmP0joKOt0QKbww1qj98vz8C5
IXXuyHMxm2rxcsgGx9s+1rBa7A2K5ZZw56pt2qN7om6NEYsDAtzlEc+V/Uwdg3XMbDTy5N+//yNB
qhDy1/H/5QBSrS9BINbqYO78JkBRjXs66sFeqTz4qhehvQlC1PavbdF5yS+nWecMRKtTUGuyFlXb
0rZhm1U8QJ3ZBXID/vOA6qQ635Zj5WRhc0Db/CE3QNwbcOlyRG0wfBUSHNjL5bk4d77QFrJp0VNw
fbc581zVunFQEAKZvZ5wkRbdMbOSB1w0nHE3CNulqLS5PObZ+afgqaoGF7P5q7891LRQG5Fe52AN
yb+Q97xTwX4oK5zaSuuXbYbwvcwbAdo38YbtlbHPRSMprN/XMUfKd1dzh44ctgAjePbY9X/1pv2Y
I4BXNz3dVHOHm9fOolNCx4RMLFh3TXkXNBgsIwCNQsqxUO6vPNCZG4spTdMyLcpF3BEXJ7zvyCrr
HXWWXIwOogs+Tlp9Z2D4OCTVnYwgFxcOYjHpPtPiHUifD5fHf78AuCbSSZqbhtKy7EUyhietGAqf
+cjLduWzDqbkYPreo9cHL19jpBHCYnd5xDN5FUPaaKMB1Ladd2+MPD0KkxFOr1Bgvmr0MW9qf+9k
MJpGbKnrg1ngGmBjlmLpR6rCJ0y+vvyDRzDYfRySmk7HdF4lf0QAmxJQC3prpDCh7+bIqw/Pfdq4
c5ksySk4M++DEW8mCtSG+RluzLVL2vu8Yr6TIPNl00LlEFqcihOKMYldUIegGredk12rb/Z/1XXj
3XxDM4p0Nx2y4kcJSCCVkEvRPbo8De/rBPDJ6DDTNrIIRMsaXSasaRJOjpFomu7QYqGrEz+ETnNT
FzM6vbsS9t5vPU2QFHLKUWYnnZ6X4h+T3saAC0m1AabxuvaAYkU9gLuVNyrlictvdmUoY7GpOpH7
QVUwFFaHaKBxmAC9z9CWwFn78khn7vy8lUHVwyLZ4jqzGCoHkGfWGkOhH8iyrR5sTBO6ChfSrOT0
oCQiVqLGb8enFwpuxndz8zWq5AfF914vP8u5vewgHepQ/DBtKj9vJ5hqQkpeaNE8CvNT5tT7arKf
Alu7DT4W3auFlKSIr9b43t8UNJInQZWXyxw1z0UAqXN41RPAV7cO+03TsZB0f63Xyqk0kDdtIWE0
IXSc54LlK3Arykbv0+XXnl/r7WlKKKE5ImlpE0fFYl3l3NLVBv6m267lkG8B+9wG8Zce6XKOLxvz
rsvDnfviGqc2+Rq1VRAQ5ttpNmpUvrMyHOA/p25mBQcr9x6NiErbz4CWhoL2D9Lym9ixnypph0gh
fkRg9srePfOteWvuI7wwrbRl68WqO6n3gN1cq8QHTvdRtOqP+CS4KkIOCIDCcA9f6K3dXn75MyGD
gKnacyeK5GmZzGdlC88nKns0sQDU0icsCxMyBhh8SJmISvyDt6QuwhnBjEtrWSrocscba1xx3NGG
Q8OF0woQSpSmG6uspPSY07NVy/jaCfX+TNbmDBhQDk0jSomLPT0BgJZhlPZuR8+oHZ4kSNIpirck
axk+JSIA9Y0BEIX8+h8ESY17r7Adyg4Ock9vF5djpUZT57/1+8i2teTU4xLRtgHeFfGV9ve5JWQS
hmfsAPezZV8x02oH83OvdynR4zKQuAo7R4hwX4NkjHLUm3u5a4PhSsZxdv+YmkCzXXV4y2VtoXKy
SM0dq3cd46cH+VWr401ZlusgyF9DmgG59VUP8Vm0/G2QOo+9Cp4Fe7HLC/lc0AAxMccsGhPvkpCp
hDaLcCE+qUmA5bUJ002/De0GtcQOUrkCwPdaUeXsfBtAGuYdO+/Zt59Wi4xyANHYuz2pr09vtjBr
gKEPkYGTu0VzEqxe0l45Cc8k25rGAY8TmW7bLK3FguploPc04nswpUCyOy+EA1zv4HfjzrmN59p8
DMvXd2AMkwGE8Of+/kRLMkxyPpaYNqPW3pz6nYUqocZEj163E9Al6/2YQV7ApF0ekTe4snfPBSjq
ig6ZFdiKd3Fx0tGLqOyWAFVi3BQgoxxpt5b4FGAMNjdcLr/cmVo7s2syt5Kjj6b/IpGUZmCL1hQ9
SOZxa5fWrvypTvIrNdx2HDZjTJLjPPRSu3LSv1u9zrxfqdBxSxfyNxTwzaSGOW2rHMRRpULoxkAp
i3ruis1Rwq9v8n5N3+vvvunvIW3Dxt6LRbzsbZi9j+V3OQoXWASo4bTaKvkA3SzBAyp1C1uevHKq
XFwdUyB316Ay6rvvyvBEQ+7tM3yFs+ftMhIlOm+ypzygCOwIteilRAi+gSTHYbwqZPprHOpvDi52
tr2NU+XZE/EPo0Q6XEfpEoe7Y5gMzxp2N5en5ff17E3yMT8XqQfixyqIt2X5ArM73FJyDQyP5vwI
EuVRabdj2+xMJG1XyF3Yq0FrAHSHhbxxbIwxoxWo37vMkvbNc5BsneQzVP2T3QcPmiO+W6C5V6Xa
3EaWvgtp4XmCkw6RCyDNsXHQo2kbeNYhS/015+W1/s25SXaE4CNTh0EeeBGhWj/CoKABtFBH/Qrr
6PWUTm6G8cQgIJgX/bXYdH48a66+zenU8hqGi64chagwEGkMvDz6DbIoefA4d8vnJmmm1nu9Gz5k
yVOCr8pgO2s4XC4+lqtk8J+ktD8nUr2S4byvn/JFyZ0F2c0MVNLmMP7HNcUPx9pqByYhFk+QH4Wz
0aL0xNMfoRUnWr9t/FnzVj9IT7/NevDe7VoFY3mtbvruhjg/h04Dn8s5kMZl4MZac0QDleZ5Eaon
tYfTWqe3nld/I5iuvXLEsaI7Omb4UqMA3NUgbRLhlumV8K3N2exygYNhEDZlAtAcy32vY2HWq+aM
5dQTHH6QrsyjkzluCoHul6b6n9re/xg6kLL8Yp0WykMhObcpxHtjt24G+jRcQNpCuBIdEDTgXAQh
P/b+ePsVkcBPlUkbpbOvZDbafHtePPSMfeCMZfreo0/MIS0KJWTuqCOgAw+rwgzNT9jDQ6KsKbXG
UNIsnYYfTdoVarq7MHKKG9Oo9wE5faMACxjA5Rfpq8kvq7z9lrRD6KJNs64mNIw89D4c2G80Jq4E
lPfVEaACtkplgk0BtHNZGPD1orCNhIagYaertLRfrNn3okDhVN7oTfyCTOsejdGVM6SrMBRPlXEV
uzPH0rezZwnguzN0gPIEF4y3O2DEysW0cnuuzymftIYDG7tPxDr2ad9/q9FybeNTr5+GLDyW0Caa
4FqBdh5g+QAzXJ1wqlKFXmaIMHUUPdXpEIaj8WiDtpuyk+n18LOfbZGgSUSuOrgobP64HM3fH6vk
g2x+EjR1XuyL07wJrNoQHS8eaAaERTqRgXKK5bfG9LlIpq4+XoWgnn1VQFmUYHX5HqaC5HSJ8WVE
gy/QvjdootmleDC87D4Y8xcMAfMJ9XvT2I0SOY7Lb/s++loaY0qTir9G/WLeRH8EOmMwsy5MxsEt
ub95uMQ2UFzUyDxAF70JgaVdHu7MymZ2eU1WN2cM7mlvx/P8AhtCi46L5ns/MJZ7NESNGVUMu1QC
EgMnjXfiPgpi2L0c2k3zg7v31ysPcXa+SYUJDBYra7m2S/Qwejt1RreA1Cw9a40h92lsnI8mXK52
XcfNPj/i0Pfx8rjvClJzbiDBSlIiARK2bMqNiqqYOIuPblsRtOliNgjlpdZXkAfXClLn3hDoC3hH
rlaMt0i4x8ErEzG3rXsP7KpVAzexnOJbZtzlcgTYClNSce08eOHrv1x+yzMrSkiHRJ8ckZW1LOz7
XtwMzcS+9ZG8GHVa9g1ZjPpLAIFTS3kl1Z8P4mWUoGtGHdVROaiXUULBBEoxHE4UAzDVzH4oqZCn
NRoIg3eaO4dkkrftterPuRhBeKSFwBJ+f3HUs2iYcKKggeBhQmCp3zNF+4ocE2H9c+Gpbl3Aoq6/
BEOyk4OC65C3bnrQb5iFh8qDptZ3cFimVQvr9O9PvsNlns6WTsN1WbSIFfidOK0CV6Cf0ffoIfTa
Lik/mKTrbXutCnZu8gFxcLZKahUk5W83c9DpYwjnbnStvN8DNOJWcFt4xSZ3lB3YqJtYBPsSmM3l
dzwXQ+ghcwFBdHLOURcxa2A1C6GwwqSBiVvY7BU00gccAW9Cc+aa2M9D5O2MsKEyNZX3EBZpH4RX
NvP7W99c+aNvQImGps27BlZKS7D0GkEHowoezdT/WfnIswUP6RhtLH0jMlSLI4m3ntSudEvVM/NO
0dEketE4wCdzEUSxNA3TOoIiakC97jt/ow/DdoB0VVsY0eu7BF1wdAGeZ2g9MlCvedn8HEQDu8/h
G00nKM97vzdPcrif2UBXPs+7whkTM/f6QUuoCO8t4So5MKcpc1iD4M12FRJcXfyz40BFE6+5G7DX
S0MI7hKpQDNDCwuJV/fyE5yJQIBFdO7k9PaAQC5OcFFp9Sjzls5qKj6klv2jj2nnTxuOdZRxlSsL
4UxUJ1GgrgLKVADQX6zGsvMGQyfCur4hP5lms8eX54MSqa/4D1yrms0fdhHt6FZRO5rDK0SFxVgB
eGpcMxirUe8LPUDTYdr6WngocLzI0ZUgJrl6Yq2CCluEA1aCV5KycwsP+p1DXIdrCFbt7YaP8PRM
a5+rbF0au4Cq+lBh9Yt7qTfiO1sPH5p8o9PWuPw9z4yqgaCnUkjxCjzrIswMNnJbSgF/bEhrhA7c
3nzUFYSH/f44aC9ei3jD5Fy5PZzb3r+pdTRR+O/dIlJQVhmh+w94fvqY3XknP1CelA4JjPTQqHtP
/ShnjcEMZeB/8LawBah0E78de3H/llnfIZFBL0kfRlS/vwzFYcpUFxn5XYHsUABp4p+loFS7YePA
4yDdXyYMntGiAaXzZVHSUOJp79XBU/fb97Hax/vKe24nbDmJtZdf9sxBqlFHAmTGguYQWWzVXq0a
vchyQjnWSYGuHzBNWheT/ahOaEjH8Y1imFfm9/yXBXBhz1waChyL1o0q0zSs0LDHzSc6eMLfMt5T
mGGhAPSwaiDuRcZGD3/EevDwD972j5EXbzvoIsWMj8gYcQGNpmebDh2+M3VibgfMaHPvGsjkTCSk
2ssqgiNKh3cZLwbfSj0sv0Y6NRgXd+3BzOuNOVVo/nJS6Ffy6jOREAKiDYgAUAWQycU+DTFbDYU1
I1rQ78oHEHtgOgfl3kMI//JE/l6Oi0BIGdCGGWjbfMhlTygcAjNDdJBAiG+ZCDDTgGKHtV8UbTEO
7lGdGdFP02b63HAykR+RinYoTRMGaIUQb1v8GtAMwYbOXsdjYeM197ebZCSlIAZBu3G34n61CNWd
qcaZOTIZkaZjQwicoPZn744buMEbuKJXIvPZVT0jiWjLgSK2lkESK98wSWY4kR/hG2ymp0lkr1Gf
varVaZA0ZoNNPX2eBi5Vl7/FuS1Mt5nDgKuUBlD27Zmg2WmJR01Iymmh2kYZeiBshBNgBrxLQqXf
1PCsLg957kAwmV+gmCizms5ioXWTbfSeA/NUR8dCG4HEFFsLlY1sfB0GtD7KCZfaa0CJc+8poZ1D
1VQp9S7rAn4ZlKMJaAWfVWzo7GQXG8Vdogs305Bya4cPFh/48nue/agzUIkqkDTel7CqErXlEkF8
t4lBRcfQEamzKC3FmOFZ9eubIYJqh/CpWdhXhj43xYCzwP1SZ+eis/iqE054PrJkA2Eq3qJTixTa
3B5DGhRN2C76MqEE65lXOhrnAgg9FPhyyApQbFzGx6LurChk0K4ID3Phl3QHXwDd/QctVpYPVweo
p79Ji8u6xzC1UZvoDNXj14akx4cMWxmfWotWe1ei/tmpZCBu/FAkQRy+3SBJ1feolrBBZqiAgDda
tP1xvhqOAjlw2+Dr+V9G/Vpeeu6apHEL/O9xF8maX6RofSvcEvTolOQvimxuRmHf6NHdaLBtUqCl
2RGVu5v0buYfXl66Z3eLTvUcY2k4ocs7WhPpIrIFBeqyS09OhMxa45ziKD8F7UcNl5WWTuvlEc9v
FsAfM9PsDCyh62Jv6lpOV4RFYXKrIf4/SPYV1V3S+/vA0vcw9Nc12k968Y/SRYrX4AXmewBR6e1H
Ri5aU2ZbNjfo4VBHmzyQ2yKbtvE+xbC9Lfqb6Bai6ZW71nsaxbyM6dZQAoHn9K5QjDxw1+IkRiUL
vUu74zY6ThjZexiT6LO6k0JnvdVuzVT7jlfmwQ/a/ZCk7ty5GNusQiLHw8Ague2HwLX7Orrh8lKt
MMZCAVn1NkZ7jYl7bl3AS6KwyrKA87KYp6AsRy2BeORa1rQtfJwIp9Ttpn4bVtm9abkaSpWX18XZ
EekazrhqVMeWdxYfNLvjtNrgitbfqJM3m4TvGjIBs3s1GDwLr9EWzmVdVMwdPgzNdg6Mt2uh1ofa
C2RN7IR5iYTaBxWxIQudzCDECOnqIjj7ggiyCFBfoAiXPSLb0Ke+N3pq4aF5aJt271TZCevuO3OL
Vvbal+WVPO/s+7HDGIvWGPydt+9XNZNjhfgzu5VzW3nOSkONbhZnyKa7ZLoGkjwXPUko0TeZVW/e
QfSpJkdQgVgwQQB/UW32FXEskl/rWgOKcydSC420awfvuUHnxTk3umkgLU8Hz2uSyG8rvqAJLV3z
PwZV6IpY3KieWOeZg9az9qBAQ7q8VM8OS/mOr0jbgyD2dmJNj7ZjHTAsGlbrsIwfFCAvQT9uZ5Y8
So+vEEtk6l0J1WcPCqBshBJ6LTT5FsfuNEZo6qkMG7baqqjXkf8tmR5VDcYgLHXIi3Q9sILCVqla
oat++Z3PrV6HhMowKJ5wv1+8M1YicZQJDuLie4+RL+7GhAI8zSjeZXG/yoZrrPxzk+wACqFVT2v3
Xb+5SBNDa5AM/Q26rRRyjWhHcee2FDoW9zgMIWVp/qP0nNoQ0tvzupLL7BH4BjxoH1imOjbY0EJx
AWWc5lBA8cGaRLuPkuRVtX+mU/L3e8hkyn8MPW/nP1o8cVo3ytgxwxN8oHi8qdmq47gNiLSJhb2N
L9d46DXkQbq/jxV/jQzglRToPQBpztZJ1kENwv55Jxhl454p/EDn9cXEMPrB9NI9123rNZ4ZFmS2
1Sc8C++Vq+zrs2kBFfGZfjRLVS2TytGoGmhiIEMxMYlzHC2a4XPViudytq9FaCQDEuzkDiqFofl8
eW3/znKW11QHTD3dRP0cMqhAwq2efKAf439ydh7LketI274iRtCbLYtl5U0bacM4fXSa3nte/fdA
M/8/XawKMWZ6oWiFFiBBIJHIfI3/kk/5o2AXidQvkP1vSvmDfi7GWBtf+xjnCAVs82OKGvgI9coa
uLLJiNQCe/VZQ1tmJ1MTGonfjkChDdoCDZ2SLL/NA/9QobUY0aNHqO/w9btfyeUZkpRINLugTopH
+mPVyY6KYqI0k2CTb+DKd4s3r9uihN2sDHTtA1ONhEIiWkDyhdBCGmCNlNVU6mT8xLDT5vI/u3oj
YVASbAMJy0QEYU3EDbBkW5nXSxgjeZdsghMRjSCKdoujPnIkyFmlwlvq/qbKjBPQM3dsT0Mp/zOO
9qszfRRRcEzt8Bm01FPblzvf/vU/zDRFEIGKEhoni/2Na5wyU+UCfK2EPxHUcdK7ok/udUn7/fVA
V1eRaJqiq6FzNi7OCTy7FWk0iWGFjmONREFW7hGcV6bEa9qYEovVu5oJgPDrYZfpBpmG6ExDGVDp
eVzI8vQoqwa9OnSYmaPO4HPp/dkgOZc91Nka9mn5hmIotAeIlpSLKGgsSoNIsvjQPJ2Ws97ZWOOH
ltEsRY7X7g7CQw/k1cq7XRuQjjCZOz0TKNiLKS0GTW3mhAHH5B1XwtF8Q0k/wBqeHCf+/vU8XmwU
8XZ0LXkt7r18xcVFVHNmneTfbhHv+vle+09O95G1pwTgLRX0zsu7t68HXJ60n+PRChKce6om2mJh
4jVs6UaKvKpefUTjcxfgW8h6gbeMy0Yb/kZd/OsBr6wUWISGQKUjLUU8OI85sYE/SGYGvZfHmNzn
vhuPjTt1/l6bj8n8/PVgF3uf1xN8OQFRAUVwUXGrJskpyzrp0c7DONdJ9rkZIbVbH0w0Ppx4549Y
CEG7nQ37Jou6+/EOG5L/5RkIPlxhQDpdFKXaTLYzNYh7L4yeh/a2H33g0vLeivy9gbrn7CQ7ubR2
8pTc1C6wXzVZuXWLBfrnCScmAX0bh9irwaNcLmBdoipVx3Hn1Rg/VOmvtvweVs+46q1E2muflqSN
9AHkCJCkxdrN9VpTUHHqPJwgN0GT4en3TTGTXZYXu6J5WZnWKytX9NcEQJsE8eKW6oNqGo1Mw7m+
hvbaQIqDdeljHtQ8mdVjNmtcBN4AR23q4M3Q35GW2g6gAFX7b5UvMOAo+Kara23NiyTqc67R9aDk
rdMGW57iyYChMnZxnTci0V8Mz5Nj7bLgw06sG6S+3bJr0KyrIWt+n9B9/XpKrgQqvu9/xl7MP1i9
plQmgnCaSwdTbvdW33ip+k1py91Y1+9BWv33oZERwW7Aq9KRn9TON7NvzWXV+XXnUUV3hV6Ko2lu
BKzZ6W+Nhr76Krz5+jsC4+ZEF0f6Il6hW273Ds0KTw+HPR947r7RWdj3eBdkscN+/ufrOb26yuz/
jCee548UaYrjujHrrvPmlEjRaxsKCq4DLkRW4m3xESbdbsz/+nrMa4cAyByKrNxBFIr2ixjZOl06
18VEuMcLLtd+ZaV2lP1kY9R/S5q2G8ytIc9uE6mHlYHF2bmMFIQKAdWhLAma9Pxt87q3rVzNOy5c
Dw6+MAOmxo3yHmrbtDhm497PsVDC/lHtfwpVtr0mjAiPKw9xbcp5fcFBYA9dMH+HRIvlosw6zxof
a1VBqCiiIYMV7vdERaXf0j25fDbNbUgqk6LXzgPh94UvDfgZ82DjVRag5JxNKyvhWhQFSkIhj2ej
f7aYm5QybeCXnMyR8ppmMXyFbkPGi2XCmqrm1SCCbjBaA0LR40KTTgmlIO9Tv6Xw/Xf0G/yOW6kP
cTK4dCTxETGK1svk53F4/XrmPwP0xefnmKQEp9N4/cS0/LHYHUgl0RhwUIQ9DomU/dhPXopx9XBE
+7x76/42Jhw/95L8PvX32KhzdDuvTrbR5VOI4+5KPPsEgVw8D9V/SnQiP1kms5gWGGauY3fUxKe8
V1wleKRoiTPH6+B/b9TbCQekVHub40PffpuH90DaddVPv7ijbtnJT2X39L3HH34cd2a2l8sWs817
fWpWguBFo1PEfEK90KigREOucb5rJHQ0AR1gvqxmNyMUIdntgF+XSnib5vIhsh5VdPUa55f5qaqO
0qx90/SbxKdyIm2dcgdG7esPeXGn/XwiIXYMygx59mUFty04JVK/5MSvgk0DBNgcq9uRCMZlt8F0
LzvK8n2gfKuHiPIZPrdSdkpTXFRnZ+UbXs3AWMLkHlwLHGAL55PThCrmoqrO5KA5NgaNJwfDKcqf
kzBzc6wV6WBhiZdsbE6PDg9d7VQGKzv3Ii+hwUHdleMJcCdSj4sYThs6m4dsaj0KXG4N7SUX1lBI
ysOR6VZyrcv3FYPRYaXBS7CAEnD+vlPQNkGVzq2Xh+h6UY384TT/VP4Jk1sFRHTkYSZt0TGDcizL
K5P9efqdbZjF4IvzWKXnHrQWg2M43UVPrxbQLZq9tTeEL7N1N4ebyug3NbMt7SAnRPLdYG9LTGjT
J9nezKh8xpTg33BB32DuaiFUP/obic5i/ktNkPiw4y29lQPQlJ0aPpbzQ9W+Js5TJ+OMhYthUaEV
U7zKGhokcrGht7XBgW6j4e2gTE9Ktg2sbWq/6Z3sVmSfRtt7A8aN3MDd0AblG+5q+RT0H7itu0Zi
bXv/kMxuF58KugHZQ5MkKxN2cdQwX8RYAcE1iDNLcGSspBm24TgztvE3m/JSWkjbHMiegzVxF20s
4lxmblc2p1gBi4/E+cpOoB4ghD4XKySVpC6OpQFXFtxQ4Me6AgJoQcktrdTTcRFJ3mMk0afgLTRW
7iJX3hclAd5YSAmY5G3nizPPMB7C7a4RlBkFi0O8QXTnt6Th7rYZwyPmNyvvKtoMF+/6x4CLBSnn
NXfZyGm8gkwikjkxW2NDtERbNt4EEs67bAs6nVB1Vj7tZQyktIWVKmVhuh9gDBcdECcNcs5R3rVE
qMQK8MlGwAChMsPOYHmhW6Jihookr4mM24BJLgqbNe7Y1Vo+c3XO/3iORVZeI9vhFBrP4c+5V1Lb
FICIcui3k2y4DfSIZELydSXkXQjPfzKxkcwRQY/DcxnzpkaTqzwyUcqo3trmpXYObfLqpxt4GpK9
t7t/+sgVF5K4jTxj3/iuX6Gus0uq/YA8fv6XvMpZuzzN+SDUGSCsUNMnTRYT9Ud2oTrl7ODySh1l
3Cn1wbIOznRj1jtb+VkeYNDR2cTjSMo9OElIfGj2PYSzInLtH4V2a+ytYZMWm+rDGHAVetbS49dL
9fNmtlyqfzzeZ1L+x+MVta4BtKcSEod462yNbJdkbv0Yp5saq/SNzR2qwo+dfXmb3crA3nCOLa2b
uTjM+fE2b9xEc8fea+VtqHhzsTko6o0zPCnWSvz4BBdePCixCncJDXq2vDjOsjhO/VlhHpVJ39rM
Wkh53kmj71iRfMTBgHDXmB0dOdzOluLVdr0dB/WYOl2xGYb6ZxJUbq5Ebuf/rqHKz+WPJGm2VU+m
b0gPifkb9TrMwg4pbDDzroyqjdZD6bcP9lBgF4EQuZ+AksoznEycXe7nBxAuR8t4IgfYSOp728+I
A/6s07+a8ltS6Y+RLO8quuxUfDE3ObSS8he1YFfOX1UeEWfXxKsmzH+7b3EOVxBiCWmccadn+BCC
T5duQ6nadnLg+vJjIP/utMeIhez0XkKHMRUvUp0KLiaFNX8Li2SXavVRS9NNjscdB9LXy8QUydzF
7FN4FPhLSFfL6G04fjDiO8WRIZ5y1/wV3FRPqJWUJYZYW+Um7g5zuO81L1APCl61mtdN22HcwB0f
gg3C8ZV6UjDG6h6PhnqSY4zlFYwX8w8W+NYwYFbuELxl92lP2Iu/Z7upJTZtHY7n31B3byXpnsIu
5py17lEQpP6hGvsyvkERy8cAUdqkz8p9tXMeQ/TGze77VHh9vF+ZBLHELifBphwq1FsvKAx6JQ2B
VumtN3XFNv/Z5Y924ha/ggfprWGXdBT5zb98ii0ji+ops2+U+qjoWz09VDVp3r3VHg3ze1j8TJ1d
FbX4LG1AW+ojFkDRNqz2Ur6dsABF9HLft/eKfnTCB9XcovHnkc/M+k5CbUtVvofGzmpQ3Ik2wQug
OePBij+G4SbvgNhvsm9Z+aY6wyZRql0V3COvjRsmIdB3G5xGHjQfHGKJYhpKL90HNDfcIouVTPza
RAnwLL1DCHIXN5hJVgvfVgeyQSMDIdWxJYMtOvWBmzfvEjfIrz/MteGoGpNrI5fGpWlxE0kyTYkl
K6eaG45bDveiMw9CyT2xfmsxzX88NL8e0LiyEAybpoaDM4JO6f88puN+hQG4nLZeOcNrL9+dIdi2
2dp9Zm2URcQbwc5Wxcwoakj00Z3beXyflDWmjHJxwxfNMPCgOlGV+tIyG8wApgRlGtJZ6L6VaQxz
k/hEGB2p1irJeJPNr07w0MNjFy1KZQq2PbTZsg22es1FDrXIryf3ounPIU6JkwwR5hSN0SXg25mC
IQZD23jcwgkug2qfpJCqkP0rjX+GmM1yqQygMlWOsvHbp5XRr+RujI4Kxqf8K7Hu/Nv6JM1mGGvU
HIbKFblbiyL+NGMv6P/2QVCl4ewJbdGifvl65CsZE/UfoOYwLenYLRdVNzhZH8fULm184acicFVY
7QnulKZWbYoPxzO6fm2qr72sINPSCAV+dDHVydRl5FG4GjY1+hPhN2Q/XCfgK5OrShFeKpS72AKu
37crIeLaVxZwVdg4AJEFFPB8niO42nKWMbSd/CiNj1Ryp+abmGcrfpXbBxvwQS6lnpDQkZI1uYgr
d2MqWrT8+UfJb4miwfvSHKlZ117o+Di4oPdJlanCYLt/N6xq7VWvzDI4Eg5PSHZQD5fKKiX2h3YS
O/Un4Nqqs4Mq3BMRNc0ffEvaNeiMkYFthBfG10vqsqQK75CXJPUEAU0DcZGFp4nlDJ1j1Z5W9Buz
f+8bA0OJlNs4eOt3vZS8VHkPkJdZGVe9DJBn44q//5lV6rXayYrNDdxJvaH+aHUkAvaO8d5hLPrp
/8O8R0hJgPEM0jVN1yuBE+4bWTdQXY6gizoQ3I0Bf4+atqx5bCfYKcObP0ZrLylW6CIdIGji3qHo
wmBkSYfBrDknirRECv371D0bVETR2IUGk3u9DkIppgDXuZraPpgj3s7YSbeYLJvy88pkaxfPodB6
ouwFtQxHCX35kSXwS8pkljBVNGpa0UbHmMeofxRk63bzJIpuPchPR4d/yD3MkLzBWpmLy9jFIyC8
AiobYhvzcf69Db8orNTWS+RPRlcDvyuUUiu0CfqIvE8ygJlGpzldYV9d7uLzUcXJ9scqS0ylTqKK
F8dO4tDMQpLXi1DDBON5W5X548o8X25jQXqCiC60KGn9LOZZsZMsCxNfmJ6HGwvT7LpWNn2jukJz
IEYnvBH4c3hQpFcrQ1/5xILBJ1C8gl9nLy6RRjc2RCs6aLNzMnHZjA1KVJnXqdltjjivVfeYRHRb
nSUYI4jqQD8xAZB+/RSXaRYp738eYrmtkjIqw9gIa0+WA6+CKN9HxkEOSUnnEIK+BHdkbWlf7mQI
jLTowVKiska2df6Fq75qc02BwVcpxTYJMm8wUWPR2qOQlVP1HO9Mqgp4fJOmuYUqed2QP7Zpeggh
T2nxygRcucvzOMw+n5//cBM6fxzyniGpQzA7vRHSj8CHqY+9X2nO7s4IZA2ymFyPA7RZjX5nopkl
ztGeo9y02m2FSneWPQyluenMnNsqxh6mtlGNhwLUPezgMM896kRff7RPi7XzKMWjalRkwfcRpZaK
Atlg2xPIvgorvRgWkukiF+PNFB4KvqBjC+n2wK1NZA/sbhvMYJHkR4t7RnTMu7/0+b7jyLDb17HX
N1V3ioNkk6BvIao3dRiekBfaBmp1lOw1BcHLdpDGg9OMEwAC7hHLM7rqmlrtLaxv8+TdJ5s3R90d
EEXponfhj2Q2+3mO4RiLouV/X8ADtAXNgz4CxbQLYoTSjp0paRXrjjgmkkBhTJHMBiLEe+GaGCMi
CRFlZzYrIe1KIf185MUSs/q5o8NZV2iLWKwoskAkQgV3SYxu6SeMx1qHLJTfImzo1QjmzcfXS+bK
zNM9Yd/REeVkAz92vsw7Eyvztu5LTxtw6RLXgZgV7gy7oksOMsVEnVp6m0z7RPe3xuvK6JdhltGF
HJzQvRO69uej90mRF1asEtUlE2LYwXiUZsUVWXic3HX+waYO05RrAOfL4HY+qn4+atrMcWROSkkP
ga/c3TX/sEUUozmmReJ11gqd6Er2ez7cYoqHSB01iBGlN6uhC4LEncKdPGCJi59Er+NtV+7zAAeu
hM+MDBFQnpVZFofVeVjgAT7TFrDGJmCh8/et4nyW2AKlF3B3beJXNdjJCS6GKTYC2i5EIMMWqoOw
i2WqxiuDi8n8avDFHauNpthHVIYFRrdFAWAQ7YX9iuPT284kqiREc/GZA0k7pQ187kw92TVaX9Va
eLySITMPIKSQtwZVQ7p8Pg9WECVR306lF87JRsWmdf5WzD2CAPlhwN0xaF/DrCEUrqGGLm/dIByE
EoBuw8Wgqnk+rgh80ELzwpuDal/P/8yhgySE45radPx6tq+sbK524jqtAd4nXz0fKbSKou3itvBq
a3LVqN5MlY5cEl2vck9h85TMv74e8Fr8ELcdoUIrtFa0xdoySyuoynQsYByNcHozLzPl/djfjwgF
mROcwJE6GI30cFf09revB7/ytghPCPqtUHrg1Dt/26z2lQzQAiQjPzigV3kX+jCHNqEzu0MR4Rfz
z9fjXVnKQiYb+AjwPoQdl+PpahpomZ17MtmvPBleix/n10N8fqHFdgFBB0wddDqAumWFZuBIiO28
LjxJR7QR3Zo2Nu7C3LizymI3pT9aDVljZUCo2v7WToNrZvZLNKKuUxS/HL3/qJIAdxjJ1D0/wdfQ
sV56+z6wcYkxWjfr5t0UOq/+0P/qjCzZNFV8gI5cu7Ye5JAs7V0US/ixq+pTH/799atdaVdBOhB0
Fsugbnch2BtKcd5ZQ5Z7UWiiq99vsUopS8r4nOrUTUX+1GAZCZeaunsK/eER8Js7qH+tPMeV7Yhr
s7jOiWYIsMnzZYOcV+9keH55Uom0QZsdQj94qavoZA79TZ0+TEPv2kq3kcbstgsMXFf7rTBPaUws
i7nnWGqz8tWvTg2YFJv4gFsKpc3zR4rh6IGZKwtvQl9BeK+mIxn/hA3BQDaAWVaC7Ls8002Lc1fE
qpCqVDap+0BO1gL2lTOZxu1/nmVx9fH1UA2Vsig8ccktRxJHBJqamqQsTG+FWWNAdI7gjdjBKizo
2g7jwmUSSYTuo774NKTPMEjSqPhkGk9ZsNPzYTf0DXn/QXSuC13a6m9FYJBto5bPUZGP5W6Wg7UP
IrbychvSWBTSa8IQ11iE7GK0bH2ephyEVrvJjBtarZTwQZiPBi0msgYkdWYTn5ZMRk6d7H48rKzS
a09ATNXxjhSYjiWTPphTZR6bIvcG+cGipiA0c4U68mTkrkQZxU/6nTEGkGeCvXowpLW6/rVdAkEJ
AWgwtYAaxaf648KtZBBRtMQgKoQ0sbXJrTrjEHNnaePS+/pdL4eihAN8RdfZ6/hlL+LqUEtlK/tV
7vmqfLTscO8Uw05rAk6xle96WbvAupbKiUZPB6/YZbl5LuXYamMdrypddtPJvodecOdYH6l/02S5
K2vx49Bn/z1ghlGFEBD0H5goSyUgjmuUslolAxM7eo4+7uewuqGJlEm4pUcnJ6+xa+/3cZ5t/Ta6
0yTjGHXDyqtfqf3zFUGl4zZDZQFm6PkHLZLAyntcONErVLwu/4gb48h1yNNoRuZwfWAWlNL0bCvp
UZuTLbrTkiLvO3t27XQ+FFH24+uvfiUdQ+WFlQ0liwYS+IHzB8qRVJAwrs88p+lOJBleFRdol+mf
Femm1ll1ORXpwZ0nef/12NdWnHAI4Mahm5wAixiHRkhhlbMKTIIDZ1DIUpxHS2gJBNHj1yNd3slJ
GISKusLdFrjU8mqbN3WXSFMZY4Ba307h+DT50k095Al99NTezuX8aKuVvatq+S89cB40cJea4SZp
suuK8eBo5bMWknPkKChuq8l6Cq0qQvkUz165UPd1U3yvTz1opthLB1eDQ/f1C5wnWaKOrOEdC9Yd
MUqxaRZfqcinaapaKfIiAOgvkfTSgaJTkDMmam7s2FqJBYZ2Fnkvx1sk6RjKGeVo+5E3ZA1N4Pmb
kLwdgrJ2R/I6FX23WZ1v5BnFI8en3JIX/bNZAu3wgXWg2e4FcvCMEf2TVmnlZmz2cfBtQIVrBPE5
2/5W2FB2IYkT8v0F6m048lpzD1cdl7TSOFnoX2azyiFvvwTjj8mqf5hj+Bbft8jwdhIM8SB9G/QW
qelW8XCcSKjy9q89zCtXiWAdNXn9V0exrKvNDdAqZMaqm77haftujUqjX3wbYXsglO8QwVLYQ2KZ
/xGjZ4B4oCdQLnNyZ1dW4c5CdIaSGBDiTW49MFHbce7BHtQ3Zajchpp+/9oSWbqhfBhkC5SE1X0z
5Ml1suxpDHrwB/DHYooRIT5kivlSBtNDDEk0ql19ZwGv6BRByc820/gbuzgjk25CKb8L2/pG8fM7
Df9qnORuWgqHSoV2c2ntq+LYW8WOPtthmJTdpB5GbVqJbefbmTUDdwne22ckIZYuuWf6GOudI7Fm
gpnrTgAvYnrK5A+7+/h6LyyEDv41EKex4BLiVUmx6nzCNbvXe2wi2cwNZdCTriByNoB2zBtEiKNn
Z7qdVPuhxa+mtp0XU0reHdr/76N9L+EikKWbIdJOlW9rbqEBHxwUksvk6euHXCST/+8hafXBHFEu
heeqpNXNeUxiL6RyIsftD7OpXrJ0DqEETq6OBXBhpq7e3aOF13HRzpOdL5f3vlStlNYWaOt/Pwm6
Wlx5oVBc9P3qQs0oa+Ux5mK+23XDXZbXL7NU/6ji4W6Adqx21mkMnJNkl4/9UD0bivqgqci8aC9h
zw12UHeynyNeUd7FunqrIienKFTjV2bsPOX993MKRSw07bjgLbULTAM15UQvYkqdd5F+UuxfdX2q
rGNn/NORFvghcPHXr8dciFlfjini4B97VysDaezEmHIeu1VU3ueFsXf+TotiJ0v9HRUCszyVan6T
EtKjtBLKy/fh/Dwrd+NEypeGiIgoO1z79kp0B0Eeq9jfRqJCvhkfKZh+/bjWlSkCYMidCQ08OF6f
f//zcRscWgufT1lV46OkV7tGwRy1fBn08p9MNm5KR7/X8+BoUb+bJs0VRVTaK3ttsI9Zp9117Xs6
fy+GGrSPda9Nyo+p2nSTulHQA+v1Fky7egPuY1PXLfCXDnRu4gF4lwvjTdW6RzlBdCDINtroUB4N
9nYwHVQ0/vQodeeeGZS8wn6rh00j0VZWpK3R6acyKU/GhM0wv3NZ2CrZd8mWtnOobNUh9iwkK+sS
QH3nKRAOSo0+QpM8yXX9XHXVk+jvzIP1ps79Y4AHWTClL0UMbEkb3p1+pXKzKAZ/rges6RFtwfEQ
tMny4m/rCXbMJuuhGmY3Dm8daTNz4Ru6rVbdRoARivkxRmDRf5ULYKxrGu8XmTEq30K9g58Iil6I
PqS1otr+pPaeFMl7Id7lm8i6p/1WtxIw9fF+onUgoyDy9bq6LI5+jkufjaocGflFy0I2OluPZczQ
22gbCDtoGm5BFbl6xQIyGypYr9K+aUpkoNtNSNtl5QH0s3wDERgegLIgSA+cSS7zs1oesP3sAQCa
GW5FxX0RjNAvIhr2IKjiV/OYVwn5Dj0ASqaTQps1fTJJEr5+jPOT/N9PwRNQxOLjXyjJ1ZGsSnaE
J3xlDluJa16KAkItN8emGY5KZewqhMW+HvIy/xZvTkGL3IGeCyDi8wg0aHHjFLXde3ESncT1cgK4
nAQ36JZuUvlgx9/4LuyltfL7taVGJQiVNuovIAMW1z3yYERxVWZ8xKddo584twgiaYpr+f69PaAI
rTVHpIBWQth5kvDvKaaixiLnMoEEweJ1/SrILQxJPLU2TkaIvXXePLTNr7BT11Q7L+7uzCy9eUGF
5T57oSCmxlGhVek0eCNXDEeBAdyVe1zFX20cVQv1oxjkmyzpbgq9ftCG5japVqUJz+P1v97209da
YW0LgNX520ptUtfaNAxe/hEkw0EMXKuIiijyq9q9qKXZuIV+p4XfVxbVefr+73FR4CO2ayBIjUVK
yjLVo7zG9CYA6RyDLx7SCmHY9FZuYTE5e0hZG1ltNwZ6zaZoZafqBvmblV19bYkhfPT/n8I6f/tE
tfswVpvh0zP606wLeG6RDMeCABsgAd4U0k44Q6y8/dVZR32LQjhMm4uEPMHSuNTGevBE9EzwWVE7
PMlGCpxmuyuy5AYJVzeUxr2c5iuL7sorawJOBgkJf/kL6S+5lJohMfAkMYBl1O0p96MNCGTt4Jiv
BicZuhwrdQ0xiWc1MtSNUSLEpoBDi8Lu4mY4Ww2oDCMcQO7RWZ71O3i52cTxajlbIBMr4erqaAr6
YqS0oNiWORpgIk3yS+43dWu44wD2RqcxnN9W8vfSWfNmvTqZ9NEF4AfzhaWGaBepZRgEhMZO7Y7C
FrMCAjla9OzwhB8hsih+9dPmvv31+hElmIsZhbaCsCMaUxc0dqUAh2pUXBWEAU2iGMemUPhwaxja
a5Ef3CWXA0CXBkWQRSkolhQoVLLZe3oS7D5dx+jKVVZ0SmJ0lwycCIx2U0sSryytfMarM0tVU0ej
GnjcMi75UzwXZQK0XQR/v3tPUI1Li+wWS8aMl01sbLIiaff1vF45XSkwcspTz0TkYln2k5xA6vG2
GDwBVcJ299RGr5bZHbHtE9Ywzv+UVUCQ4yMyKK1XbXFRzBBrKfw64Tau9VuBHgla7VBFxWM83rb6
ntv4XkU5NOKkt5KOBKtCOvuQV9aKIOvVN//jORbHwGiHUYLU3b9MwfL8pzZ+D5VgF7ffRyrLtPq/
nuhFFvsZ/tG+EGceDbJLmbs4r9GhMdmlRjzeCJm7Hl1s4VSUbGhBPxZSuGnDbB/r2KYkxaNfp98S
cw2yfS2ppAiArDJ1EYEsEGH6j8tKXw6B0RkklW0c7XOD6o4NMD43t2oheTMFdD+WthGwVyB8FT57
XbAyD9dWOeVFG7E/IE2oHZ0/ACkt+FBqBVwxBAlsoLmOtlSzkZUf0dzi1QA9zF6LHtcGFU5RXM5E
+3DZ5rfLQK/yues9TaGoid5RiCCOvecy1isZ3jh3yTCv5FSXxGDOAHjcEP3EDZ9M8vxFZ7Vq5Ljn
1EF993EqkBqqD1WsAigeABK/jvULLcFNWm6t1DqKDp9sjvsSk5fQst2gvhOdfjz4Vlb9ZVdaPBZl
MbJpXF6o1Jw/lp1l2H5EBhIsHb5Z9hFyeRff6H3vliXOrNxo5HeBNqaWs5J5XNtwf4y8tPuVCxiX
ZkRyKzhwwsO5Cv7xo1+h+h6I0nu9en+5knLwAYTMDHdG9IkWSy2E6JREA7QsM9IP2nAjLt7dwPUJ
iYo2fPanHxl10y5bcwe9dh6jpkPvAlS1MMM7n2I9DaKhzno0XzoMiqqBGhKaeaRUtd8+K4m/EsKv
DkepXuN0JIxfnBtdPKrDCJ02YitrEkxcnV6K+mTkKZIja3KPV0fD0dbAvoRUfnkrTYI6U7uCl8vi
cC+1EHJgMs04owugzKisYR+v7VyxVqGrih/Lb2hNVaFOtKW9vAfiRWFaSHVO7RvdOVfCFiww/G1Z
rslLXt0lAsxMmCJIEjfOP2EM6k4yBgWKsrELtFc/3MjhhxMaXHOlLafSmBZ7Wd+PjbPSU7iagBjk
qHjJIVkEF+V85M53al0BOElzE1lJRT/EfnMU1YY59m+197GpPb0FhGiveWRf2Z6k5TThqLCAx1lC
cchv4EA2Ugd3jaa6QY+rCU+NXKHfLXBn+mkAt/L1mXhlLfFNRQ+VBQXySNyY/jiM7KqNaPDgImso
VLwwxlPreBu2t4lk0oZcO/uuLCWgTZy8sK/xZFkG5DzQx6bNDSg0EhqzIYhNkV7E5kYp+xttjxYs
Nfx05RWvDmrC/xJq+Jy8i1e0uiSbHMwMvDsL8KsaUSxJZ9BmklfTL4+lavfx9ZxeW0Bwnj+lOmkc
U0k4n9Qa7ORIZtMjmX/szV+CXx5ylGghsAXtNZZfQZrsMTP4X4bFywCUPb5WF8HWD/ReGwN2jNwT
gRB5Fprd/pDejvEPKb1Bi9UVyrqW+V9LV1Km0um+fVI8uJcs24hObLdSaxORFBUwdl2g8uCpQ099
FRn2+NZ20Cl5a/tq3yZr5lbX4oTA7OBRzCmPytgiiZzU3J5zmc9bVJANSGb7xOBa8sORsi2tTzpF
o+C6xphkqOla7n5t+whEFB1rMKoXzAup1Ua11gFFZnWyVbT8xAl7E0V/9SoI/GRew+ReOU4F5kMQ
PwXwYnmsgUSEy0HjBCm81CsDB5QLDkEY/ikz+jQfALKUaNrPw6p9r1ixi7ufEKS2xIkDcltfhERj
Ql8FC1vaROBcBC9LVLkTHBpQ7nYNCx9AGp6gfkSQsrrV4a++N0gXLtcwiIiO5xuKmsVoSnXNytYM
9DDMTTRgaEACb4Q/kFCH7QINIQ62eIGulBGu3RlAg/1n6EUGo+Y0WEscV7wcZHpI+d+x34aucA1o
HnNbnUb5aGIiYRe7jgxH6250LClXNrbIVi5m3wB+ogFPE1oq568/OV1V6XrGKlN1EPwgjaR830c7
PW0f9ChCtt4Ls5MQUDdj82RW9reu8I92saZDfC2SwtDjfixwMFQqz59DwW6wL/UCgbO4fyqsfmdz
bxyng+3MGwdD8qhqN760BsC5Gk4FDlvodVC1W16QR01L0txpO2g1MLY/ZSzS8XfR5J7uIJbAtpfD
9jgna2FcRI7FtLPUKf4LXAp9t8Wqg8WQAE5HeywGXCSgjTX+qJX5EiA+GUVuy5r/i0Y7bfz0kMlr
FeFrr302/GLlaW2BXIaJ1NqUGCe5xPsH2zIQ971c75zhQXRHg65xYXOsHSRX1hsjI++GjS03lEt+
jWOVQ0PBLEJXu8zxMuWgnIEiV1vLxAMWcNcgSTs8GbZR+Tq8ZNKTNK+ZHovFtJx90euhGI7wJ6v+
fLGlUR/Ndeyj5Bf/Zdu/Q1BlsDQ369FFzOPFQCp9Q4qFpCTL5WVHA0qmtDs9ic9sUyL0/ejUFIGn
WnDl2VQG22xlR19bWgrmfAAZqQQA9zx/OSmvZTISNCmdMtwaAOjMkVdT9UM/2a/Dz3FjwdPPoZnE
8YH87WVl+CvxFLwPNCZxZwHbtNjIdpJMZpqykRNp2Ob1QzA5z0XRYOBblUiSwAmq+Q+4us1grg5+
JYqg3062AOqIa/nyPlGnUMmTnsGrPvwZQh3ppPhtjPInq3KeBcGkTfJtP/uuLOWPvtPeZJlzq0AL
DmaFcrWxmYr2JnT0eqN1zwWXrpXJuTzTqcGBwoMALW50F+uhCvShr/3GM/kMtr4BmLZJmnDv28Fz
F9J11Y2Xvs3ffR8vN9N+Saacv/1dpvN9G0jfRfilxbJyKblcpKTN5M6iRYSo2PIIkHEyzkaEcL26
eOsIAkM47LrxNcjeVSs5xdkq0PbqgFijAPQWRcmlA9gwsUYdZfyUKoqUN5Da0K+EcYeRP/XqJh8y
kXx4s4uVlIvEMRAwoXeMNEZ06ADr6JyPKx/mMiyJq8N/HmmxahXUmiN/QLipbHRMaE1XVzvuvtD+
KphhVr/NmurI1f8ZMIBr/oyRpRCa3amZHVae5HL/oFYFsReRMYoaqCCfb98gmZUShFXtGSUcyAx1
ubLbxLDv7GbYFtH/cXZe23EjSRp+lTl9j114s2dnLlAow6KnJErNGxwZCt57PP1+yZnZVqFqie0e
c6FDiQkkMiMjI37T78qivGr8aEsQ3a2MfZ6KibEhInIrJhVaFm/bfDaltlVrVEbvDfmh628w3EYQ
rI4UcoPJlcObPHqVnDUX5PNtawD45QTGBUHgfhezH0xwYdBVqz3HiV3By6sLqmM179/fC/a0kJAq
h8eVtz1fhoxKu47jiLYDIJjFTLeFqTR6VqNFYLozrTmhblHiejRou0Q7GP7sWnr0tgr+7aklqHma
02zsnnBe4bMVhFutXTueLpRxKQ8Il2aI3ZBCl5gTXZagi/oBWrIkn1VGMRncXivDbe6Do7j4CK61
GNcqksNbl8b6fWVyzjcEFxgEhd+o/Od9edj8xqRGDqayuBZELTZiRzRY1eJFPEqGq3uvJG9aW0Bj
3vIk4Vwg5cnadhA36NMTFIoiyGURmEjOl4IRTlK3Q1NpyAqgEhQ3H9EegpJAgxUJa38z5oErmIIf
4mSrO7+zet6fhvN4zehERG7aAIDOzdXkDqnFBIp/aOKbQGGz+aqO9Z0FPjcCKvH+YAv8mughMJoJ
lYiTi+7123X0l4JJCtSnnKKoYenXb3ZjAvUvbMfA/OzF53eUo3SLdmsZ15tEMEes9EZJ1bVgKLbb
Ys7x3hQgBYpy9DgXNQbbmPSimLDXfAmT+UHCRlbQaGsLpT4Afs3Y3gsUgeBfixTGinvU/KRtn9LM
6ryfK5MicrGzhxH1I6HtACB3kSnbqOskqFJVyCFVoJL4BHcwV90sfbaDV6uE/1NVbsptsbwKECKo
O1d143ItMp4nVQZz8cdTLGLF0EucvxP3j6a7mdIEA5qXfnpiZX6o46OcP9Y2TiaSAXkp9jJoG+9P
woX4KKCeADg0ukuUvE8j1ZT7ytwrFuIHbb0RJR89nN7aaFlkbNSWbzP2O1/99BdGRfjHMBW8f2Dy
nY6aTUGcF60BazDap2O/FR8/h4r+JqeHf6cENac2V7r5Fy7FlFsobDGg6GMt6z122UvgE4h9tvWl
OgTfogTa1NEBFAlPaNMWP6YS5cinBB2RTrFWJvrSFgQNRimC8wij3eX1hPPHgI9ZcvpC08Jqbxo/
IjAuEgFxH5waundl5mEFNNCIn8xoI1Pvs7i0vT/1F2eBtQ62lyh8fgIM8DgjLU7rNyCNaOK1/Sbn
FC5RFifJ3QuQmDggRSPPrjKvLCk31muF8gWO9S0iIZgjGkk6JxLJwekSiJ00N50RSYZCgZXgAMts
N/j05A9lfG9hHm36B2v4XiSSa/At8uoZvTnoWXftC2plg2aB7/wISRLgy9qXEhtuERZIpYVEBaY2
BKlF3WLUs1SycQiGpAU5bH5R97MNuLF4IW2tlTUi6xuQejkcCSLhkEoJeeIiCtFCl4ZSKSpv6Kv7
xJlpT8hI86W19U2d9O8CsBio/zyjRY6QcRI1as51Y9xKiXWTFRNJlU/VBOTzylK5kDCK+wRXamTB
AMIsHi2321LORrXyam3eD0O3EXtUFL6FtpHQZdDbfT/07oAew8rQF2KzaIKCCUcFWGaxni4Ppaus
eVTniso+Oncf4wJ/ypKTgCrthK6TuHiOOuRG3DMdKhpiscbos7HBr/LyaeVhLsyDKNOKPAGwwxkp
dnQmkJZgh6ESjtsh/TA3o5sqcKr16U6wGSXQR1GV35jGmh/qAh3/tk1ExwF3FCrVdLgX84Cee4Nw
N/FZReYVBXsExI9p7jZhgFsKteEp3sjgdCvadQK8g8HCxirA1YxPmplsTZJMa6R5+U0KTC9L4WJW
g0v1aC2oXDjXiSjC9o+U0kHh4/Rzkd42Kj6Qpefg5UaPy9WawQ0DEAH2Q9tJ20lH0wY+nRzd9WZ9
BZr5yK1oa6C0E9MxmnRtrQJ6Ics8eSJx8P2S8ZjR2GfZZAtiOnRLaj9SsbHTY+68mNx+WoO2NQFP
zBXbejJfGpJPpfgr6xiZO/CC4Lm4di/XcS3HmeZHnO5t/WUuH6XWS/oXFRXlhkgy9u1GrGTx1QQU
t5LSgwDPNCFlDGUt0bj0jahKwetmHQNVWiwlefCzJJZDlEz0hFPX+VST9MZpfld097nqXMlj9Fk8
ydSjNxS9CByN7UPgQ0RfWIoGq/VxEeIXkQ8iJGcxgZbsdCnyPRnREM4FCiVquNHbaJPZmLSlqk8f
ZF/r/lOJwWhh/uxNJ3LLYJOu3NIuxHlK5NzOCL1cQ5bVrI70W0FZtnyjgArRiACltgons1ivtnqi
eeGqDeClw5eDRYjZshiQZhF3kl9WZYP8kzRrWulFOoHL+moFzUagtgZ0K0rYTXaZYiF+M4QFArfV
FbMJeH9NPOPCi2NdJkIKW/U8tvbZXA9q7BReKWS+433YgZB3J9RgHOB3CEDWGMjRFNgkJmmZ3m0F
gFhYmPtxTqvmBy4LV4rfrp02F3YsjyUM1SAPYuOwiCENvU042wE7Nm+vWusT1cZjNZiepHAaOlT3
qFK0ZYR+6adeV99c/YQk5nrQvfSVBO6GRSkQBM7S0q9ugnaUkhpxjynaaG27kaxs3+ynOjkUerst
u6cSqE0+DdvEUY8RvXZn7aJ0YW/wCLQnWSzQopaqE+pcjCT7aenpau/WeXYQmdrsA+7FpaLCQtGM
oG070i6qu7scpFuJT9f7x96FeEGZE5NR8nTRTxA//2WtOgXlzjKPkGWAOuwj4hMipzNKzUad1jBu
l1bkr0MtEg3U9SzfShnK6T7XQXArADdV2G2EMKiQCmjmz3/23UyZnqCA9wAppCZ2+m4JJCk8dpTC
E2Uw4XKqKtKu0NLD6m47n0Uxkoj/ogcK0OZ0pKjX5ay3DPR0Mz5i9yL6f5gZb6R4bQNdHIm6uOhx
IcG5RAyoUpkkSJUUXk4QCVX1OM3g/qnO68Na8eJCl4e3EhUk+lsouS0F61K91NMmRyV4QFqVfKwZ
oQ8Z6bEEjuZzaIiGLr181JUl9/0vtzr0YlmaYzROcjcUXtPUbwa1c0HxvQYfJ3810LhqtNQtFGcT
EDJWhhbL8PTA4q2FFQRaG4ijvPFsf9kRVWnESl8hKcEWbHZCKiSD8JmNwJmvrdjB5eBuaPdJ3d8Z
6E0IXJMdZYcMbbO4CLcrx9eFUh79TAHb5gwDom6KFPqXp5El8E2DjAQOYI12rDZDm91I0b4btIO4
Ub6pUxqTJ+Qpxyp389V2kCjWLKeDYrJAqkEnYDudPgA6Zq3tdz6baPzgULyuJnYsJ0icfIRCBhSW
5hCCqCXRauhWJbUvDQ4PkqNULMMlKMcIddx+HBtZnoQdjJRdwz2VaqIrs8FWvrs4lZcvCmqdxEmA
5WnnL140CZ1BBY3p+QIswKqXmqPgMzXq9URVRiSSfkDFQiFa2RuFG9EYrxjgnW1uGO+0cwFRUK3i
eroIIxNHAKQqoDhJH2xDJlkUDmjhK1wA3n/bs5uXGEloKnHvAtG+LNGZKZxkLTZzrzGgQbbZgx60
V1hKrSToZ4UnhkEL0AQVIpxPlhcbeaRZN2YMM470KsP8KjLtTaqFj73s3AhQTJUr+NuvYR7fGrAn
31KMSx1ICCsJp4dF+BiaoAyrxsq9TNKPiIOX+Ahi4hCZ0BlJvSXK7qosbSuUnBU1OA5hd00Gvw3V
7rqZ1rrlZ+eeeBhMoS1RfeSoX5RDpRAamYkquZcHDw4ssZxgHeRfC4xmssf/R4p16dv+Ot7i2Osz
LiqB4/PyzZMwiBLuJZwmXuVPeznhrdmqVtPCXUedh3utaIyFWB4mW61YWWbnSRbvTvkbdAT8AVbB
4syvtKJI2pE4bsS6q5WYQueMrrXxoyJkjLsWVaApPSDgTXLTKw9TH16nspDRjp2VwH5pcwn9JAqx
rHtWxun+ruM6pxzFyRlzY23yaMvgZP/Gpi/0lddeGWoJowf7Muld3RcsbWkrRPk6GlCi1h2v5gPn
6iRihkFr80rUt8/a9VVud2PcoHuloqxfZ9K2Y2G1wqZjwu9bzz9ESfVEYPGkTHvGzdPe+F+SafqS
ge6fQ2ljmeFKWnt2gIoncjhDqa9R/F0qI4aK7xhzzpElo2kroEldF/8+ddaPGa61FaxVTy6vMboe
otJJidtYnFBd2ORx18ccEqqwC422ZdteFWWww7J7W3FwDAVVbtae43zIO5TZzcFV1+Cj5wc1b23K
gKC4bQEFW4a6CAKO6ZukDZL0IphWfr1rxtkVUdyuoOzJ4I+gxAfGjTEiDKF8eD+gn2dMKjOgcuEn
iQe/sKzxN0lUGNaAONekdFel0l6NjeW7s/CEgx2q+/cdTbDax3winJ/fH/u8zAuuUuU/TD84xzP2
nkobRSp6tHab+rtQR3/L7EFLIFK/U6V+FwuukNztUkhKgiFFMQbo/VZQGfO+Aw1GN4iNSPXr0Fcv
WWC6xfD6/jOeYzHfnhEJf+DTYmGKi+kviVRCgXrMZcTaRInTn6Ot7MA0BE8iceGZJH2DMPJO8HZ1
A/XWbi0kXFofCM2o1OKBv4r9cTp+OheV3bTM0Rh9Es5OosgpZEvjudslsBvUN6EsQN1+uJftR6nO
du/PwIVjgb4InFoUsNFS0rXTB2jDZEpKw+IBkMqnJ/moy76rqelaA0YcL4uz92ScxUSrUxTIrRiH
GoOwftAEqQblr3hA7QuVwcaJBUQNV5rNW7lBWTtvL35qUfqgBYrAInHx9E01EA9hWCJWldDeq7ZF
uu20nZDDbW3SOYrJYfZjMGckANdE1S8EfjpdUKQhkgqhcfHzXxZZ1Rp6b1SMXIXKTh7CQ5ogdkge
ktdrzr0Xsgr668jyGzINljPYq64aWBxqBnE9ku9FyT6gcsINje3OcU85I8pXkrnzJgZbCKlfW0Df
UMlUF1929ufJCitkgNSq2PT4Pwo5UKvXjpnF5wX6qlJaFX1mXZk5ZX0KJ9FRQMpBPQsoZIQSbrsm
338hxTx5qEX0n/WwSI2J5eZTRWpGVIinj281jIyDhyPXdIKds2Zueynanoy6+NBaUmbGLKaikPEJ
wzZM1PTmzwr2SD4+mBTuUW5FEvpPo6zFJyCTlDnphSLZIrdL8kTpghHJgUp+yRXjTfJQ0AX0wThY
NCZ8/bm3Qzgva5iSizEevotwfxXaA9pins1a78xAYuSZHrrQXMbBPY0IpeTSwq0uJIi3KElZU7ht
ZS4TtYLi3ZUJpert2gQPuA/1gwH0oYn6TYE8oGhcvB/jVBHElsHn16dcfBdVb+NE1yT8bKyvdPUK
+aCOKlWC3jUQgbZpIvmG6rVX6oQNbCLT83zeBIg3i9UqbCYAr47SzyK7FmtW8JTneCU7upSwEZyE
VAk1YnrEi+hUTtAeOyPC8K1GWIvJnEHL2ghAmbO0FdfpCKQKWmGeAAqF6HIJBNM0srM0dh4NojyS
Vu6d/8e0UadH+YiHW96XMj0Lw8JOcs/+hLnhXjdpWwC9xIhRIKnEA4qtLWv9DldbFAexjgbYJHNc
m+FeCBELjl5QmZvauKuM5PfWplg5yP5Wbf90Fo/bK7cbgF4Ubc9oBnKpVVZianhl1jeUlz1dL3a6
9kN31qg55/GVgSydbpeKkdWZnmwl5eNoOHPkWamMW0HnyQj7hXF6mGqaBvNm8Nc0Fi+sDKpsCu0j
Si283ZJ8acSm3dEpiTxggbcRsL1INb0ez6ugmrDks/znuNTv7Kj7kNT5o0M5pM0HtMbDjfRxypVt
Pa/R+S6EfFH4Q6SYoggqM0v7DjVvwjFMMh7Jopk3ydukDPfTXD4j6PWYjsJLPDmkYX5DNXBScHlQ
6q9+GHxAXu17oLr+RInOXsu1L3wayglC9ZwmJjTDRRCskNwpBg1/Wg2vutDH5k3ONsr41FYt2qtb
XVob8OKXoeIqLrF8HrDnp+d611tjF/dx5BFcYPzNbmbLoaj7xdvRjEETxT4lDrzdwDm1lrHVRXnU
NPofIMgpfATaTgluraFfy7XOczqLipxB0k3HTwiVL56Lq4SkGlKIbEZ5lBv9c6zI3/vqcxvk2yJu
P0ZVtZOz4thw8ZiGV/C4vzvCfWTovxfTnw9s0IxkkW8hiSOe5/RhQAI1GgKrIXq7rMywvsukZs+C
Rj55o89hudFLm3MRp1ZT+fwJzcqrWY1llHnpNiDUuOfiuAYMvRDYeCZEwinAGNQQ37wwf0nIOjos
AzKWIfzT/iqVW3eqnW1QqZ/rBCGXNgnY21kNaLRV3XC60fv5i+5gN1wo+RYPtquh9u8b/arR7GeT
63QtA6aWNO7VsB+oeSYqaOc1AP6F5Q0egyu9yl0W0OJiHvteHuU+sHnmUrvpnIk70fxpUvzjoAJI
j7TviFkelUz76ejhY1qlB+0xjJTrts5pxk8/2qZON8WEul7tG/v3z9cLhTXYnyhQUDak/UA55fQb
R13bZgniCF7vKzdFpN4+VbJ6lwTjJ0gqnzUH6hNqUBE2Tuqo77EL+D3Trwa5eu2tP8/so74nJIkc
wRfQQLedPgsm6GkkNeOI2pbzKWrCJ1TQng1dSD/dW7V2I8fYUaja0ZD9JwG1WpkK8etPUw2GF3Qj
7v2QQJa8M9VIHTkv49HTUGJFlAhJpHjTq+FNSfMwiX5aKOdEGL/ISrybhNe2k9zUdvutM8I11r64
O549ClVEy+DewQVkERAprsIgaYPxTTXBh+3U2+1VY4ZP8Zw/yDolACe8s0Mqb/kkPa/Mg/jlZ4M7
9IgExpUEYnGvDIBSyXQoxjd5KGug8ADitFFRCE+6HZlYWOmcmR8jA8NLbeUjXNgqoL7xVkcMgXNq
uQTkKopNKbN6+MDc6oL0Zi4w48j7bRLjrCk8vMAcrrzvWUOEZQdASKgkUdPVl3VEqtylXEQSGlUU
DYQuSpJP+2hEHitA69mBx2rtRDWDVXnIpJUXvlBGYHQASiLJRYx9ebftdGwCOkMeYOdonEB+WcNy
sDDQ6bKD3iENmHamp0e4Wily9VXOhFhETv9/WokE59cuUcdQKKMKizgUcU43X9/Eo2Rk5uDZfvEA
1OVxEOaIfr4N7PqoUn0D5gng36hXTplzrBTTT+OCdoKAuHDFPR2YCo5Wy5I9vAGdhC6tmhTbMrtN
qOoGmoZ/fPyzCaMPakdWajpP7TxDA6V5E7avealupAD710aN2Ar9Xiri5yrtvxnaeCdEtd5fKpdW
pyOU4ij4CLmgRSBXpKqbbckZPKXmTkR0GKL42CMokZos0mhjxGsSpuelVybnlxEXeQpXR60GdoGM
lg7Al8obpgibwPxuAwoX6fiffj/OToAclNOE8P1iNLM1pREdd7A0mB0Vqo4Xu/PUY17fd3tUnW90
YvH7I15a/m/IcjraXFaA9Jx+/TbO5kFp59ELmm8aYkh9onC0R9A7+2P2ogSkXal6j+XDda8XT/TN
fr7/AOKVFsEOGDetYVRbUN6WxQf4JZ+wJfjcaq5w5hTRkdzsOjAA71jlIUWq9/2hLqweLokgp2B8
gSledvqzKm/mdFIJ6gXK1uDnCtyCcVzykrp6qAe2/Rpq+MIdHwIt/qbkblQJyXVP305WxznsR2bX
gbGU0hKyqqs8sfNNH6DpWGhHJTAOBWa+SdKSYkjPI9JseEB3LivcHan2ziVeuxH+LF7SuX6mG9u6
CFo3sF///OQg2EMiIkqqZw2+MJ+6EmWXwbO6ERNg/aD02m1F6SFokqNFrT1zlLVk8sLm4ryH04CU
q6WeNYgDYX4hmUSeUp/3XJlvqhal1DFxEz/dhbq+dqqL8LBca2iMCPUCMleQhadfI5TbsZXzngRD
e85ja5er7dWgtjsNZahi6u+iK2P4ZGabIpc36YxwtCS7U8TFGwb6StS9UFLF+AdiNZVzIfq5NFVo
S1vOsdIYvWmKj5lU3KXacxOkj6N9pTY+6FR1W+nW3pHabwlcs/c/9qVNhzQg+v9vxc5l0avvayMo
LDKMQomPQpZjljAgr6/0Zo0o8aZluZxzPGQACqLFRfK9aBKWYx8VTUtOaSX5g1ON17WpI0ldfxLF
DgnXQNWJn2IlOmhjeKUW/S0Wv/cGJ6ye7Iq0+Gg1/l0DAa2Nf5RyuoLpu7QAf3m4pdkJ0E7c7/xh
9JoBK2y72/lRBKpWAjGfeVYeryzAS+tPmItRX4bUd8brxMmEOlWF1kwm4Z4BXtS39A2k85Xi06Wv
S7kDzAUislCGFiE9rtOyakYkA6m6TZZOLwb7OvrSLe3ZP7+Ofh1p8XGRbwizuCVbFFxRwQJzzG6r
GtFGNVam7lLs/mWkZQM4CbgTDCUj9QV8dBTFBgVRXq0HzEFlDU7+hHLr+y93oQ0KkFwUqsT1G97d
InjrWUlnMkG7TeBXRAWvwKnLULpdrDr7Cg6B/XOc3vQl8wkQDWdztSbzcnHFUB8RUryUN5e6SBi2
KYoTI8ckInAAJH3Eb1OiCfD+q17aB5AF/neYxYrpuiJvMw2ROFF37sLXLnkGD0UNdRetNpMu5LlC
WwRqKeqkAKoXeW6dBWHfWujliB6HAONbNI3SCh9P7bZFFV4oTDl/QQ8VpAhJI9o1CnzaM+6U06Ex
MPao1kRZf62btAUFwH/qrrUof5Gi1nOCfCP1+lHt7Y/vz+6lmh/QceIfQAn+u8wCoMD7tR+ZvLIQ
lYBLQJNSUFz7tC7d7hM6SU9x+bNO0sfGGT5nlt5B08FcaXyVpOmaitRzqCdfQtVeuftc+BSkmVSX
BBTOIQ07PQ/RubaqfOTCndJgy53p0ZZuUmQXqtj4mAyfrdjHnnrN/ft8SQvwNCk1vmBYriyJO4nf
UYWJEaFSnX6nW88qsX7K/3zfkL4abDXuhTDW0DE5fTUjlkdf0vUOuONTNzw5LbKD8udEX+ngnW8c
hgEJy3oS99dlmX+SNNC+qtJ5IBLcRqrdsvhOK7YcbysMV1eW0XlRQpQBiTmmuKYCajt9p8JWysGe
K1Syp/hOTrEhCbqb0fERNfzRWRTOCsdto2cV4Mb7I58fKAxM5R5xAEq1KJadDpxrVjX6PYJAXem7
pgTMCstAPd2lq+XFC2kR8m9ikwppK4HAOR1KTwENSuhLeSqLT6b5OJYyoO2f6UC9HpM0RGkoFUeo
O1meD+f1/Rc9P2XE6OImIuLtWbdZbdIG5zkxehm7ZvqcK59C5zMAmDa9i7W1nufZ9iMV4NLNQU0Z
FTLrosjUoPKPZAEN5yhsrrjYfs6t6SfaN17X9JLbWna0HeZiDQF63mldDLu47ysUOeVENPOzhDZu
oJfHTE3uBrtOXGQgvN5pbhBQvB5sRLmlcff+DJ/HwrfRWU8i+RT6QqcfODbUWDVqGm9le1W15VU2
Fd/yaNxJfv4do42DgetUfJuo4e8K1Fqctq/ror6ZTbwc3LR86Yrs6f0nOvvm4oFoD1Fqo+KJRsvi
gdKmVqaINmw41kdlunY66rwptBa84nu5wGvNWNlOF7/7LyOKn/9y5S2GxjCrkha3Wt0B8/koWemz
VH8ffFZ8Gt8G9Ye6sj6//5aXv/ofgy7RMt2kpFkx85qN6UXca6Js2k9J4BU4eEhWuemjaNfG4a3t
BCuve/mTs9BRTmNfceM4fd8+SQzL70P6s+m4N4tsOzTtTZXNWyOyIWyZxyTLd6lab5qyQF3Cdi1r
8rTy2emKH8iQ3WEj+kEr1pC0b+CKk5sJH55as0hF6GuqS+ct2xgTX/IJlqMh3QRRH7oJVF7ffAhK
p9yUeZPv54h+WAFMGVx6VDlXlX9TByFin4E318HnKDDRqfKLFj/Z4lMzdya0vPSKts2POZY2k9rc
R90aYEFskPPHFnk9Yi0CTn86m3aFPYyUB4Xn+K032p/KzkVaN0Cf08r6jTl8K8f2zlJovl8nqBTE
wATS0Pm2spzOarZvk/fHUyxShzBpC3IKILgmPBO+l/ulefTRemySyc0BCVnRvEVa+U4O4rUIcnYa
iaGxDiahomcCMO90AhJrtNOqANNdYZJR79PA+NnJU+BaQXEfdOnVoDm7Qba3ctDgIjx+9mVnF2IR
03xSCOFtvhI/Lu4sgRxBQUhgM896BUreRE0EJKlOUathsDSBladm4b4KiF5O+TGtnYehs0NXM8KV
u95ZAsJkkEnh1sIlhYi6iF6THjlm2OGNGCBfWtuy5Oplc5yNduckzZ1mF+FKFnIpXPLZUTWmbkG8
XGxmVR4srba13OtH7R7G5a4wuw++YdxC/j5I0/SEy9LV+4vt8jv+MeSiRQZbTbMmuAoAZdh7cbjr
sP3CQWNLSWpH+XplSs9LomJO6QkIVXgFYtDiiELxcCwbR8kx1TWuQGe6M0gsuVeuQxwu3RwloKQp
XGg+P2u0apIpjd0wHOqViX7TZ15sdNGMEyRmVvqZ3GSLZ0amQkHxDMALqdbtLSm+7YsGPzozOqQa
RPsuwygxfe7a6BCX4e+T1n1GzgQhAFgWoaR8r2SYPRGJm1/rlZdUaYPY9/xspdXO0lobgHj0JTa+
jKqxs8pu10/DlxzTCHfM7IHy03RTWnq2t5rwY5rG2qZp8sCrxvomjvV9mg0brUwPqCI9AE8b3fc/
+nlbQiN/F8hSXh2IwPJy4kPrHoYxFR694cttNFvPdpztzcYByyrbHRYtlera0+9x314rwXBIOnXb
q8FVE6azy7w2m/ipbDOqeWRVPoK3h2wIDvI47N9/0LP7DHkx1RziEWCO85tGDzStiipQTZr6rCOU
GXatKxXN9v1RzqOMGAYVKCr0glv49vNfkoYGdWR0xMvEm6zmmLQtHLHGGyc88NL+KRe6xWon4IO3
jaJ8WBn7LOIK2hZW06IlTKRZ1irrsJWrbIoTL9RQOomn61hNjmNqfYly5d4wslubixYultfIrm8k
M/UULbmtxv4ed9FDaPkIg4SrtjJn5yAPJdPMx1mFJzrTyfSjuVSlRIm9SZv2jdzQlUme5lC7T/O6
cjW5+ZJ/k5QKt63kZzBV30wt+DpBVZyjNXLMWUgUT0JlgdOYDga6GqcHUpR2rW5jTOVZg4NfRnfV
auo9uEJX7qpNNSfHxvf/7L1TDGkDpbIo1wPJXRy/qu+HfZ9jtOmPgYcvql/Uu6xvd4kdH0xnbYlf
ekG0NjhidGAB2JCcvmCsIrob9TKmdMpLZgpeXOuq87PT3vdfh/b1r6w2QJF0BmA7kJ2djqb2WVCj
hZ0gPJoeo+ZuQqRC7oGVdPY29o2DOmOX4Vc3k+64DoYGqQPBeRofUhlfQWsqN8645l1xfi0VO4D6
EXPNZY3z9vSZrCZLQxhHSAnJ2JKY9Y2kjntbaz+Gofkwh8Pe8mXI+AoA7PmaVsKaQt95kMG/g9YV
t2L6SJy/p+PnpWJwVcS6dYQVWczlVvIfjEFeCTLn+xxqF4wHrKIQ7QYYezrKODlGqaJU6cnlc1c+
lTa30PkWZtNu5ROfVTIAwCGZTRSGDouk2iJrkWtJD2kvR3DWkY+mup9Jz/Xguzacktr126310Prh
yqjnq5hBBcrN4EwXlMTTtyuUPjYK2YoQ951gxTcCzuDKUnagxXOd6ZaL4+j77ynm6+QEF69JyYSK
CSrdZwyJKdciuQjw6AS5ciXELiW1fFT9eZeZ0W3W+ytH5oUzgnIwecc/wZxnjJmGpnRhpH7sgYrh
SgJk2MTda5AfqsHaTmyh1qm2jo41bKEaz++/63nWxMsCihFoZkISJ/bp9M7ACLqkNjG1anwaHGhB
+PK9nKDkWc03oa3eq2YDsHS+jtTEnStUldUuWaljn92sxTNQXsS+jrV1Vj2Soz4PcplnCKfKrYm8
k919sFPzzorsLbStb4kzPib1SsJ4aVQb5DHCgHROz0rLac0P5JpgTJHQK1HorUb1M6zeD21oe2Uo
P2TZ/Nz7P9+f8IujCuqNkOE7V1soOlULiRnC0fSn4dfbKB+fFXV8jDMb4ZbxCV2bu9BaiRCX9hDl
YkIDiYjQNzr9yKGpVYbtM8Fdbe+U1PHGfn62uYhmEh9W7z5Z8bf3X/O8C0PmIeBIcCRMVUgBLIZ0
EtLuSos92CHHpHNuAejFIqEYEWe90tr+4yQ3+8E5tEHys5c5DJVweMzrv3AGAIxVeHmEILGpWFau
wCRkYRurnAHCE1IeH+vZ/GEWya2kDY9hL6NJo9+x2D+NSvx1dNbYlhfOIMYX1gYU6pFfWFZhVbvh
gB5IM+ak3BjGjP79IfftXe9Wvr8vS6QDwImZ0DzhuKyFlvNsC7FFTQg/IM2JRvriTpShw1aXCllu
Qvo5JONjmdw4sPkjM71VAu1eiexdpoZe21lb9uWt7CNWXVs7KYy8v7AgwAkCP0VFQVT4TxeEgder
FRYTiZ88HWge52V4oOx0p4Iaq/FrTDp5I/Z7mFc3QeE8z9BiS26L7z/GObSDdYm9HbkA/QXImYsZ
aUJgwEEogJtzvdXS6QG+s1fS3BaiK0k0HZps/pD45u8a3iFu01e72rwu7Y1WBZ5ewJeQvxup/KKr
OZBrQ9sk/Ipunldi08XHBFdHz4ubpEiXT2dLlcK0HuGFeE00HKXS/wnSa6M32Zc+M+utMUwvHehr
dTSPtZ3tWn/EFcvcZoCLg7Y7iP9rCYphaaWa6FbrN2UJ6ayA6rVmx6aJjbw4LVXyWYTLBDuAc/r0
SacqymgX4nBsVs59FRmPUTY8NKp51wfjXdiobjKogZuGoWfkiow2hIGSmtXGbuHU3+1GdvW6uOb+
grRE2dz3Unk3ROVTnOW3udNAHQ2208i6vHda/0lSile98y0MgrNrxUQgzDY7Nwv1jybZwVbqkrtc
pZtrFTA4ImeNxX0hjBI7gboKmvG5npFCBRhJYdDvaYmU55BtqgALc2iUdb3zR9TmlbXOxoVUBMgT
3T4akGhHLjkyASD1PLepHXTF61QkjyYxtKrjJy60D8NsrVRszuH9YnMI50AaVRTrlkE71YckgZMJ
1yPQHvu0+Wo5I8aM3aHQcEhmQ23iTt+30NIDWNPFlH8cW7WixqqkuHNDF2UP1dAz3t+zF45M6vs8
jUPfEXDE4vSKCr+IbQsGSqJIrJ+XJCuPUlZvhe1y0dd4s5W7Ot6/P6gmdthyXVOxFMInCDmjkHi6
roe8bUIKh5HXT3eyNTzYMKOc2K83/qTI11r6QgXzE948zW1b+Zo71s6nyQLZUBtyuO0cZ3QDCUBQ
UnqW83Gcu3AbdpLvoY/G35HhgxZWMruRNrTC1OuY2wKxAJg+8bXs6Mxx7Drt/MPKpt2Uq4ei+vz+
+11ay6hiOwI3RotbXoTjKkpqBZAbK4t3CzkaPCOZP+tZ9px0xbU0NByWg7l7f9BLqS6AjD9GXVxJ
0eGqtKZADJv+LyzJBxDERwkbx7HcDMKABoq+Va7E0ktn4K9jLkJpLM0xbC9YMkgp3kaJRCkhWElg
L8VAdil3bdJYMp7FoQIwuKnsQGh804YPVOWlaDMhJ/fkt/U/D7D//D7+V/BaPPxzBTb/+G/+/L0o
pxrl63bxx3/cRt/roil+tv8t/tn//rXTf/SP/Wtx9zV7bd79Sx+LjP8t/8rJr2X0fz2d97X9evKH
bd5G7fTYvdbT02vTpe3bI/Ae4m/+f3/4t9e33/JxKl///tv3ostb8duCqMh/+9ePrn78/Tch8f+f
v/76f/1MvOLff3O/1t++/iia5b94/dq0f/9NMpz/oOTN1VXInInCOyFmeP33j0jLiHeCOyQyNb5t
XtRtyJDaf4D2okbIPwT0RyHht781RfevH4k/o3XIv8OhATmifz/bySf845P+Le+yhyIiavz9N37r
SbCBBY9kAP8H/SU0jqgdnwYbUzLLcJYNCQ0Ox0uDr31hHzrNPHSCvtFr2xTeFQWEjYSAlx9XmxrG
bZ/Ie9WIvxWK0m/GTPmel1aGM6R6yFCA5zjS9KzbdTOW70lh70pV+T6O1/3cIlJkFvel8Rxk5qvE
gPEw7rJyktywDV8TQ/5iItighV4gIaVRdPJXXF4JddNOase9D8J1TlGxDJJN1MybrNJuJeQE2jnd
KuDvirHfd03oTvq4mboOUFDrBal8lQXB/zD3ZcuR41qSX8RrBDeAr9xiD4WkVGZKL7BULgQJrgDB
BV/fHqoau1U53besbV7mRWYqSVkRQRLnHHc/7oUMv8QTyxunLSB1S91WpY4YsTrUZFPIQWYe4MSd
OfF6s1MDA4K+wLB/aiMvd7l7z09PHMMwlmMkbigGGaz6rXRJh3I8EPdpXp+w9RAlG717S0NfoWVe
GfyeJ18dfVpq5xT27ZUGE2I95S6EAXHPogIx3MUQxJnvAgaMZFKPJHNmDhG9RIDPmPpd/4zvEwzP
oFqjHGuQfSUuNkaA10q/SDXvSMzfx77B5XAftKS52nOveRh88hOT7FfshTzKBRZ6si4WIR/H+a2H
a1LD6J7G9QN2FPIIP66bFcW91a8BlJ06gFNmJT2A+k3gg9YkSW9qmiygwuivWleHqAIxVbNzP5An
JKEcK68wc4vtGlqw3r2VfCs8FRyFB+yXoiWa++f7O2XBd8ciC0e66MnchDvIClQNJnx+vJu1UdVe
4c+Q8WmTaTxMiK6SdDdKbFIF5BXWBQmWC1/u79l00RfN1yJW7cE49skPdM7UIYrMzp3XwmD7w3XX
b90wnbsFjhvk4M0TGrZpPY0cugACnWbX+Um7ydM42wfN2l2z1Z+h7r5NMYNqj+81bZ+so3OCeydu
64fNVp/vbtmtW7TulpK5SVi9FqsCw+B+DsfbSHjesvDZjvq4Up2H0XOIG21wYPzxouFrPgvw1aa9
BlO4WxyaTEN/aSx/G7HCubGnwDDYULoPK2SKzFv2a7tgQG1Ouo0zQ/QDYlrAYGikSjUAQ/QxcKeM
YZ5unSnvNR6KniAyxUkx4kOefrj/vz3xPpQPq8J+DJoHZ/SO7UwQVzRlCIO7t/aJMiu0yzJdurVY
OnhFzDusAubYFkfyaPNgHT8VdXUS22Mo+ot/v5tW4CIIkQtqLLvQqOAlT6MO18nqo2r7i6maE2UQ
dlZT9ag8+Kyrir91cPzcbLzbpl9u0z+DCT6XXZcOUOyvxjsqsIJTCDaKZMaZYMMoEoEl9c7pUjxb
yN1FmcsRS/4A471nYoc9d77yJrpE9yheP1HlEa4Ij0G3/qJi3sf41AhdT77PT9LWSTsJtIfRzgxN
2pIZTkdsHxl6nt3hbS5/hEH9WMH2ZOoNlsa2k5rWFGGXR1Y5iYOgNtE1p21w/qSr/lfV9L8vgX8r
rP9vBff/w2p6r3L/czXNvxsUU/XXYnr/gz+LKQ3/9cHuYSwl4JLduwz9z2Iae/+Cyg3czh2nBdF8
Rxv/TzH9112xiOGCQNsH9RRapD9rqRP86+68CQMAmLLABhsGuf+bYvohAPl34w5G/Q46AQm/GxFD
ZvtB0P6FcuNwXQEEjsjRQOhn1XbRCe8i/OPLylmnkn9//+8fD3GkEFcXtFgdqPrPTeeBPNbSPG3c
woe0j50rF2bZxVXNT9EwxAcvFv0hVLN3rpuNF9iSpQ/ahyueReTXc6nEnPpiHr40DDlNcFzbvnkO
vS1w8PuFDKeUigiAVOy+b0332opwzZQaAgjmWXub71/QLxQ2whqRtutXICfR3p09ZGZI0QdZv5gd
F7Q//fnftLrOq2dIYsu0tJP48zsq8YMW0PMJB13+x59ift5zfvcOpKq/KrYJkjSbG13UBAT6/t3H
D8Qm+msc9fTSwkvp/qszY/u/3FZ/NkJ/bXw+NO1/u1ZAfWFEhKkODRgUn7+NdqGnhLH+5udus+DE
5PKFBojmjWCHWnQc63xmqf39EkCv3XRTLoApFPj9el+W23Yuh+lTC595OFiswSniYs1lawJIRm21
E46+en0b5A62fJKSIOaXN423W8NR7u1QG+wRyTgZhygseGz+YXn5N1jkQ9cBEhxWd+jmQL7+vpEu
opWQAcE4OTT2ZRYhelKHXYg7J+53bHY3WN1SUQBsiotODxBl9hAp4Plwvsw1hdyqP5VklZ8sGX9q
NlXZqJuymORok6XEEuMkm36/uG28Y1HpJ0tcf10YmT7hIdyxhZWXzegg6fTa7WK3OoODfyvVelcB
hM+wBUGI/aBJoUv/l4rYP2mFP/KN/nJZ4Th0Rw/QHN8hLEB+v41ccPWbQ7o4LnxoGjRYwh5XJdpU
ieYMHmLZR6Mb5q4Wb9PoVrvlLf54xf2005EcD2aizTFY+A5S9OB50G1/WL2FIp81fGSI2HomBvqI
GpkR2PR5duIrTHOHbKQzSa2S+rC2WLqljlWHOdiejamifwARP3CQv7w/CNIxMIAxgCPpPYbsdzUN
1Ys1bCqjfK27GzahwOI2xL94fn+tO8NOlbA5Bt0BvaKIMyq6L2A1quuCdeQz8pneZM/DE+XsKRwq
u3Pg8ZFxA4sIB44BKinbBgp74yesi/BBBNXwReKqKeC0Vg/wagmrLaM+uhhQ/z/C5QcTrnekw7g3
1dreWnrf/Y04jKYavzDCXW/L6lMQKSHabOuEkIjMaFtm3eVRVIa6kHZk8NF9cjZ3fQiauVXIDg2W
J1s3OKZadON1Rc/wB8CWQcxH6E9gqYD78cEXCg/fNHwP5DgebG++ipGEJ+aWW8arh9aSGI48w/hq
6uXn5PT/MHZ/eKb//Tpgp5SAw4eNIQyHPzCcvxz1k43VTKfNy6H/613YKRLs6vXIMJpq9+gHP3ug
jQlr5+V7tFncMd9WQbNyDevXyY0KPJAbwmZ8Ny+jUj+yxXWgbh9lBvfppDXdZ68Bzwl/Mnmq1zV4
bM12YY1H7loiXL5qgIvP2KqHAL1Qb30OPLj3C6iChyIIUSCmEvao83BZ10keIaLcDrZ18HhubZSz
EPgK3GSRQNU6WdOO+FeBGd16xMfu7P0w/Hi4LQdR3vnLZQq2L2xYwlOzOBuigq4rERDQMKGKsCwJ
QCl29cumytiEzCNt53m/wRTZ0WY5GZoQv4ItIHNxrZV0j9pEX8vAwjlmqucitKKGQ4l1zzxy4WLr
r1/8DcF6m2NIbhyoJn3iNP+ENd7PgN+uHWBNeOWhTQhBy/x29C9V2TjgPUnusAcruw5F7+7fKxq3
mLF5mKwmFg+9dVlRY706bdClnyisgjIMBX3yn+sQ1vP/71eDswo8EXYMsTn0+xPdy2XVlodRPgTQ
JCBwujroUemHYBvXlKuRpMbSX2Hr+LemqmQhMMi/i7WNk2ZW8mkzsEgq23E+iGGA7VWtHqeKj/g1
99VWTJ3CEY41xIlSSdvmFLjlAIujpjkgBOE0xoHG263jEx0ZSZB5MiRIXywv67Sz0AKeDLvqDoOC
03P3XVbBPd+NEtg8wqcU3kkQZscPH1/8yAhMbbhNRA9ZcoAxJe88Vu+WJYoPcbyM8B4J8A+FcG5e
lKsOS+juy8Goolz98ixm+b1msBn++K5cHyMeUBg5OiwzIMV3lcf9QgExyUO5PvehnHZo67XHb5jP
UdyIeG5kXyH7djlE20zcdKpKf19v4YEaEmXWj8shVRusMHxt882Jneey9oOEjrRLPbjlPcz2e+ms
G/x42/ah0v4z94Lpsz/7GLwaPDQbMlr2zRJOXy283pzuzib4I3/pq/JN++7Omcb2wIVf9MzGmAPx
JwJ2zW/9dvQHwKsT1nYe1IDxwsDjGAkIc3draPxaRZU12CZyq6TefHUmdMGtqTgg0QpuWKio/bYd
K8Hk44Zv98EoCz1i5KtBNx0Mzo+5Nk6BIuvmEADOSWzNuodHSry3vtqNoeKF4aP/pXvuaPXEGhYf
t7CXQNE9cyhD8xW0FFxhu+mCzqtJygHXmtQAZRC16d3iKV5TsVRAgOiM3KYSsyhJ0K6xhzaEyU0g
ALcEG8Z+AmduMdqLHrD17tsw25B7vYtw2zwu65Dbrcxq+J1eWxF9wfJYd/JJC5OcdiLJMvE4KQ2U
ecZCFMN5Lw/OOFM40sOOtitxNDp1jHYM4C3XxN9j/cqoAVPxdlzJGj53WBFKa4RQlh2DvYwLNXWN
tC+oPycPFl7SzbmcP/Ullnb5EJYAI4Dqq46mCAdHK6vrx61h7tmrsF3R3x/ErW8fI0XUI3LuwyNo
OZzy2m3NUdnuNbhXn7rmzrkd1N4JkC5Rqag7rM1UPaHy7iMsrSZ4ZsXBDqO3K3UMojWobcpgxFKq
gN4dZZZj8zJMiCqcY79+Fh05ObQTp74YnR6eiR+vYp5y+FXPBxsCexNlhZ6mjsanrpx2JeNApRzh
v3QeREzdwuqcD31wAm9Ah1fAXFnnYRXFwcJRVnPc2Y3ZXGxe2uBM6tBNx2iN/iwMlYFl6OI5iTtU
uAN4DTU0baZd1xynvIyD6rls6rGApm/N6412DzxjwdJ8HhLfE7jZcZjj+aiD1NqlBWAVV+oRUlmU
R6Ljy8hh2gU0pvUluQGRbJOeNU4SKae/cK1QOvoHAcb+AeGSY9GNJHedKEDTEiN/qW+r3JsBHgyy
ddMFdfRg+mhGGND0XUqxQFkl3vpouqcZdN9kO3V7SrFcVTcuphjpbbtx9NY/zqaVBCWSHyF7b3ov
VTZEMV1m+ays88s6dIGdf72lNU7KT8IGDwOyVE5uONNd1cFhO0O081p8TCdzh6DJWroN3rD8JwKI
3YnLvxco+A3AXwGO89j+8+Lfm1hGGuvZ1scW0QKfPhnJI2P1Wa/3qaHE/W2rEC1XMHTJhgpxEzP4
HoyD8BJ3Fc+7agM1Nvndrq1DdahVXSGS1mnycr+oMd7xLnx0BawLLeKeij9Oy3lih0pD4zSPYZxt
cH7IOr/BJkA9vsAiKTiwZkKQCcbU1KLlv67wkdX+DNuHLb575/XhmTUy59p75aIXO2ZgT4fA0dsc
1Mj5m7v6ztWFp48vWwVIaqan+ePVRAHScztAQoufoKGIL2WvhyMdkRjeIXPDqwc8c6F/pUzuyxEK
mVa7HkpzN6W6xO6/qht8Ivf+BjtnCy8Gu4mjV5UVGiLk/xK4XzXQu+y6KNhOosPMxag6QHJPMjJN
+NNotMemgk9pEIlnTr5NJH6KrVMhGNCO/9B8fGxb/HZtscl0J7/g5Y8FwDse/5fGsd+CqenWMcyb
e+vLDMUt2AAY/2hEQEFixwVh8YNZPhEft79UbZUgykXD2AyrJRHtx2PFENLlNvJTWZZvNVmOc4wn
Mh5UVVjtvHNvFcexFA8YJMIHAHSQyWEFr44AQNbEzicusIoXgW04jmMgMjVjq8t1S5bIqNYP2jVO
svKtPnnDa4Mb8BTUNUF6E8k4YZ88J5SZB03CKUZamnE9CMIVVsf/c1v0h0Dy358T1iMwG4Pyvmt5
ABLT36dYFvvLglwddMhBrAqnNOri1XuO4eLjk5IYX0E96DXvDAh8QZbpMOvlPSDNetLkVRIqrp2K
1nM7ba9qrD5rr46OpMbJYfs5RsYL2gayFbRdusfeloeP9qt3xXbrtvGw2qaHo0C7noK53m5x40EC
2FX7uUJ+VBiO9KTgDJI0U5hAhzgcS7E21/uGsNITg5ps+9T71fZgap1XkEZdenm1rh53UCHbYgTC
rVojTgCMX3hkLt2GJk7CRnAPOk/mJY3H3RRwzAhh0GFbHY9zv01urkenTWC0+F2vw1L0tvuEzjF8
hPfsjoft+kf7zmyByWU4wQH9nZamWBFgv5NVBF1sANKEc13YBhluwhXdrVvPhFmRIS0J9ngI0UWf
ex0XBal+s7SwzPHuLydSCSy87AG9YIlNypYAvS7Jk9+rrzD3Sep1bJIOhyWS8hpoW7q2zeppbPKx
cngBI173EsdhhloAL6y4X/5BNfkRIPrbvYJb4S6nhtY2dn/3L2irLmDV6nm58ux6hD9MysIuviyI
tYFYtMyl3y6fEGNSFwQyAcdbUMtlgJ/17VssS4N92IUfP46s0mXXeZQss2N1Rl0nVxX7EjrIdsGD
YmFmGmlI6F1nLCKqkaPoEbgyAiz/h7ngg+T/23v6cIHBYglgKmyg/+53WPWz5/gOTA35ehfrRa5X
v8tG7Ew1msMmI/irWyDxQfP60Zt7ElRcuCzvhJV2r2B8APcn2DJNrX0jatpum197h1qY5x6MnKu2
6anSsLR0JeQsMLq5heVUYFWtLZoRN8i2xjZxKhlcoacRhd/Oa1qxpkpU8JNFPXteGmSngtWG3S+O
DKfxkOQlvLweFLnC20BvX9v71W6Eb9DA8/AI/W4+mN65fvTrayzA59yxxs7tLx8DJ+wzCSzKaJNG
kz8dR7wzgn20G/c+i9aROyMDBL/H/alTwj2Jzyyc6HmwNQJdD5Z24XO0tftoMSJb4ireTXVDj7T6
MuAYydwpiE7LEEtwSrM8w9ko3lcmnuWex/TBEn72lha/AbFswm3QQRgXfxILPP7i0n/hLXv5z8cb
9jD+PoTifEPRDO8WJ3eGF8rTO7H/lzrgIPPVhhZe+LAhTbRBsSq78TBMx47A64NAcawAaSfLhiKP
1YAeE4x7FMb7wWrXTaBegNF+rIfUc5crTDinA6kbDFY0vAZo4Lwgm00c7UsnMukmZZSt8b1Nx9OQ
YQ6FX6fgChEupCzwVj0wjC6EEQ3Nca1+2m3xkNoHpy7etA9rjOlgqrwz4PguMVu4XDzwW5bLHan1
cg2DzSvYZtd8Veo2rt8GuF0iIGZJdVuVeRt2d7/WMEXCx7vjDru6VP3R76qXAHudEKXX0PYgAcQt
4K0ELBj58SbcDz0goqFiPwF/wEpDB0sKg8+kZiCDEcgF1WaA7CPxKkOud8rL3LUk+eZDloPijo/P
HaYEuy19vjh9mxHc3xNM4eBGtpqb8Wp4v1d1X7Toc6H+GL75nNU48sMBsjvYyuGkxloQwEWU3+Cu
ltQzfCdpNrr1D/BuQRZV5V5Ihgai8VjC/LrbkR7WDKR2MreZxrQX0Y50FijyNhVQR/Ki92DLhDsX
YvUKo2bVpaQFs95Uu17BIcz4INWceoQzWtVquNfBwBNTAxRO9y/K4pkKAT5YgwY5jJd080NUPvTq
vWeQmdzMFuGkiSHOm4yGLwvXMiX9+sNfm+OiPbsPomdKrTxj4Ewx2pmiX7xLDRQnsV3rp1HJD/7W
H72F0YOPAzRagI8EDj6CktSHqvI/Iq13Ho6KxK7CBV1WY6djfUGF8F+mcXaLEGAosomWNxvQDuCw
p7Nyj4jXeL/1Futlg/Pc84mdoX5G+olFt8iaENtmtuMpnrMaDCFwTeItUOSEBo6NHXmE902fONg+
wL+nNHz+coz1LIFGCGG2BNc38BoYXgfdgftjHnmDgLh0dbLOvfrBLyS+kpua2veF+xVYxp2qwHa3
5fglwEx0bGz4uVGwGPUjxNvJlV5q8Y4jf8vU5mOz13nvWKsxfEDJOLqBc2LwcJmFDyoG6wJgL3GN
ANMet3G+9MzjO751AMlHcos0zEwBqFoEp1qBD5wd5EBUDrO2YzUszz38Qy4fX/QGX2Ppx3AzxmM/
C1i3ET4j/UAvh75dYPTrYEeWgUdekYQF0ihpuAG7Ovo5SBcEumx3eK0/zwog/cAsIkqBi6hx0+mk
keswTiukQdWpmwKoM2TV7TWWAiGC/sYmi5U9gA7gRUcoHhaTAHt69xbnW+PgX678NsVch2QGF61W
Offdfgap7YLMsDiTlnC54akBh8zEycdk0RCFq11NAMtFFugw931LQOhwcBCBs6PUMUlQidTMuN7B
XUPaeC0emVZdIfBAQOKMA0fiNWOxZYN7P4IPMeqMaeWX5IKnp879cLdtjd27da2xpOh8YpQfS1d+
6ihUIzAlFJlGawWlRnuFO8Abo8tbVwEiw2lPqgVkvN/inqy9AVYNOGCBrObVqBmqiJ7PXGLEBNKd
RpsJnyoF3r93sPEocXei6ctiR9GU+1bidL37PbNmTbwNKe+gRk7tvpJYd+POM7Cf7+Aogf2oFsun
VuzBzOXYy7y5RtPEx5N5CIafkzm6hgNjr0qCZB45FmMf74TwoDXcWBa4g70QBtNg37A9AxCKMW1L
MbmhDR71BT07xhjpvIYWi91cHks0hOcZ2c7a0fLcLniZwSpfoHgDXxEw9zoNOqt00Qd0/kHhHZlQ
Np18tvLHaMAGdoh2F5f41vizRmYeZng3rB6avpqu3B8+4Wax6cS7MQvDtX0SCmGFzp3bZ9heB4ln
4voxrqx3HgLn0muE0gIIc/cMKZsKLaNvqcpEg0O5V9782OktncYNicLBep5jjJRQt1z5SKvHHtbq
uQHbmM1QugYdvTa0Xg8ItKzOYYTeXLTTY7mVRx47+vLx3dZU6wNrt8SDCW91hB6/vnR0Rsp5pcQB
8ON2mEsc7UPUFKrCG7JRsDw6EUT/cY8AWM9JDewtMF4EIXSQns51wBEJ3vVLLuJvch6dB2zr9Xnd
hp+x6IrlRGAV14DIogZ8aqBif8DLdrFP9mF6NzyMQYg7GZLLWMzwDJoG+8gQ5Jf3flfnUzY6g8lI
tyqM68iECuvucUm9Zrhj0GLIfQVxQ42g9KW0O8Bt7qMQmwUIGB8+vrOqhdmoNuMh8Ksx6UD1ZRwq
TxhPRDKT1kNr6hrySFcQWXbjmMPv38JVAbfuNsBHR/oqmfhAMxs3SbwEF9jNrQn03eRxEMrZewPy
eZYUMOKl83APzpZ+6+rIRXgIYzf4vaBKiQZdYjDYLBA1BNTuoVfKfS+hFBtwowMAxjJ5PasLUaW7
dyMkjjhmDJ5CghdPkO12DSAEzUb8fhzkrmj5Ix1m3CkSjxWW+YqlDuaHFjNv4VblC4lXr4AxwwjA
bP0myKp+QLN9qoX6HtYzvRGMgllPw6LG2HUSfGWpqQEXIXp2yr3IbF/8ar4t0M/+QMzao0GeXq5i
Eewkom7ySNsfXmhE8dXjBnMSzPXWakCzS+2IgiATSM3xP1wckqwz8Ce7TirB8PMDgVYygyswEidX
xrIVC7k56+4yLehvLtuA2PU6jBC7Zm9uWw+fSzI1qSRoQloVL4XL5wv6mX7nlPzogFfB9oOd0gZC
72TTFVruzlU5ARubeYuft5FEEJ0vEWMr+HBpGgzqLbb572Phkk36sDkiyLyxGY5Dm85ul4elBkfX
QFEbte34qQ+nZmdo5R3A/uaelni1cO+FqA41tQqISSrT+U+Duli4+X4nEkonWWsfxvd6QPEcOrxK
HeG25+vzqh5XjRcK1H05+UiXByqVYF8Or4aXb4ZO32u6/AhWyJSx/qXOLqf3edLGN4ZlAn92T9NE
HzdQBp8DM/x0OuGdOdC0RDOXIxv4Z4NpJe/n4Hs/RZeKrwc5Wz+hUY3cizGG5N49Lg5GklV1n0bd
3kFf8M799LzCugN+yy+1p84zjk868zINGj4UzUD1bZs8cQSHIYe3clFfRc0MLGsb9zaIyN6QB3sI
J8nOZIbMEKbVcGUQnbx5JWod7+dvFe+WNBSVAbaJzK/Bq+1tKpfqFtncBaB9kBLyqY//k9HtdIMW
iscKtb2f4PSgCf44dG0hpo7dFty8iVyrMsVMGia4T/kJuPB1aoy5VnWbbWu5XUUwpnUV+xnqVJXz
WCM1aPTJ2wo8GnNsX+OYkmdENrlVe/Cpk5loAvpKT3bdbbho31GrLyV5Z91iizUgW4rGP7chynTj
4uyX9ds6tp8XD01LPyGeGIEtNonFTcY4ioa6TEMrHzy6XIdMDd2QjAbx1TB2f5yGMZs7NAX3ADkH
pgfM/8pXBdHidpaxea5weGBKfpIGZA6sVIPCH7qvLWQQa4dl75ap1NJhweuhAw4iloITvQf+CnZU
wWeBQBeERqEVqRjopk28IiiX71Hg0qj36aGNsV/rNI/N9mOGvXY+s+6BIU0xpeWV+lOXGxdgoqpk
OqlhZ1zdoupobDtJD4nD9a/NHXeD7Y+csi/j1L7pGvgnJl88uDBHaaZTVPYvyzK2xzFuYREw6VvT
oGXw5G1DkUbED/8eUng/DiLBuYZdXortRdzheCioO9xbBNgoYmqx5YJvAh/Jh54GhP3YYpPDF1GT
aB5dpqU/EtYUhKLZ4kGHBgae0ZtyTn5YvxGhP68g3xPLumsXe+/Q+bwugMHERjMYxXlJF8BfYUUR
dmSchpU6jRE+l1JwOBnEaTyve8cGl4HQi1aAS+ON/uxjsDvrAELMpT+7AQf70h10CEuSiThf2OSZ
RG0OEmWAsuGchI/r5Ly4kBaC0iZhEQawT6yXWxSZMw75jGo8ElG8CrjMmpv0mwMCz341gsCGqTy7
XRNirkTunq68dAihc4rWL3ZFOltwfwy1BpcARt/aHOg+fMLkbgvHTMhhzf2aZgtgYqgTXdioY51n
rONvG1YcaBu8tvOok7nuDhumIr6Q7wtcYzPHRV7tOO9YRx+hPtmzFgpep3qtA/mj7quvHXuOKwRO
mwVNWBNTkUR980aROaYD/3V0XYWHmn7fzLz3F8STRx1iyXAYPDSGPI88WHDEh3mIdI2+as+lqz+r
jSeo7ynZoq9tNPHUc7BPq0LvUkUWqgoDvLzDtoaLRn4ioMbxCQUx3zWUZzYwTz0EkFmLTUJE+Mw/
VvCd18jzvnR6rI441JrCWbDzRTjLJlZvMGmRfjoBM01DxHnWmDlAlLx1I4bHkXpPSEmwEKiUL3Dw
GwutSzxIkT1SuN8nTVO2qArK5n1FfmrfIEaX1OewfTGk302GvJrWPqEb+6WW8dm3LgSlJdBDZ3vf
aoH+AT4nSTy3JnHH6FssC0wcOyr41SWIGKWrvyTU0UnbNy9WUYXpdTB5PaMW+vMCScIMQgxSWE8g
0hci5Qwg8MWb3O/bZABfyf7FD6E+9np5DIduh9yXfIXD6k5N8upUeCjbcOOHCMZfKFBQCZRvchXw
EScnUGpsb7Fil6KqlEnpl29IPk3Qj+ylat79HGoUcCLLVFjRI9+SltAsD9+dtsNQqb5iu3iHdTwQ
7tT9uvbOYXZQQ9a4u3kmvtuekCPv74/quhN44nkwvQ5NiZKIZb67IhpyYKf3vV3AetRq1uVMlkGC
652Egz/g6CCf437Ot4m2yUhGJx0bfwdZGkb2CkZ1eBkg8SlSQeIfcROOBXyv3xi7jCMD9og3kYw2
+r5KHLDlvK/UtOwA2IL98fE34IM/WRGdNHbZs3I2Au3WjIJXRi+IHEdBq1PObLvzRwWRX4SjVKPi
7GLxKmb3HSaBr1IPKjOe/LroteAGzVNZE57iahYAVH9Ac6Rhr4fCi0jTt5Gj7y1Ft7+7xmYAcg7A
1Sw47RnBft52iUODmdkEJ2x06YPatqT1EBbkEqjNKoAPswvTKW9Je/Qcw/18kHBB6nuMA6jxIOaZ
Tsh21yzD/y5pu/WolaKYgxEipuq7Krw9rKZAMxadVfMV7FP/IonvJFpPP5cYqZJVCDRWwhDuKgW4
uRrw/WYDC1UzMqi8DRL+0hvsk/LHL+CLqhTiFNhP4ejY1wS8DDS/IDtgkLQs+kWUwHDKEie36Ggi
InyCQKDLm4Smb96mHjm2ctqHysx5H9FnZwKItVSqcIPJPTq+2FWawioN2wkwDoCsuSaOOUTYSbCN
eTRAeR5IP+IySQxdhh82HXMwXvLdhX5+g3w62eoO9S+A62kLr/X4v9g7j+W4kbVNXxFOwJstqlDe
0JPSBiFSEmwikfDA1c8Ddkec+RczEbOfDY/UfaQmq1CZ3/farDvoVbseA80uD9KXIrN+m1UtQnRx
kDajtc+6fKaryo7BEHjRAQRyyq52iDgOMrOeA9JU97KL443SCJ0QkIQIrmrcDsbJQinvtryCdjod
U6G/dyMWB72fgs3sSyjuFZxtAohTTffod9C7c8w043WHJONuTWAsuQsJZ0h/zU5pg4SM1sYTy+/c
BMSQrWlvvO6SFcxVIGJWWNdNQqCDKzcKMVNYeiUHvhcboZ1WN9FgBO775UgLFLaREkyqnruHOej7
/TAl6S5rmj9Tnujnvge/qJbS2wzFqjrLG7psaqrPFsbBul7W4Eny5OUmL7sDrAsbA5ezn9tPHYw/
UD756TaOW4eG1rRpuFF4cpn80tCW9lNVj/0h/SzMNr9JO862tZUZkSSQ+on6Aio+JadiaixR732a
g7SeBWEbekAMYW26f7CW9M3g7hSOdBCK+lz0xcEcexrYnD7bCjbZnZgwCEw7e3HPONWvcUoxmWb4
u6b3rhKrgttO9ylTW7EkD6riWKGjqmPRydttmnq3wHeAMkrc9cr9aC0+nUpOL9UZ+e7CFgq6impJ
7lCFbi1cMZwAEAmZ8DepupRVep0C5yN1568Md/rWTDUZTjNkaGYHH0BdJ7vI/lhe+W7k8jle6Z8u
NYi6BH+b2tij7S74OyVeGo04OXLvs7STFztYOAGwOAjfILlBG/7Q/MsS8UyoFLnpaWtdpF33sBQt
z93C3TjTG5jJx6ZziAMS3r6EzsX+4/wtTbeOOK7efaehQsnfI3B479M62wit/qlJ76nX5kfqiqGO
ue4Qw6FsjLNnjzjO2J7nfTrrH3lC/wTQZOdMe2+JmcBkeiF0WiBFdb4SXB1BDFUHjjXN089Jeh/j
FF8LjX3IKRKGcfOP7Mb8qE/DbXIHm2CBgq1DyD0e4Q9R6yP7Unx9InznQbOOaUtKCDa8MK9yY+Om
Dz1gfKl/qbaqdhysKQWj9HKwj3NPthMyrtrZVYZ81CingChzh0O5jM/JiDDamPV0y3EY0+GSVhuv
dn0U4fHB1JefvqkdsznmWAQC1BIHHmBRYtsEnP0TIKqVdUyxC5+eyn7B3/ji8LSFsU6XgaaXGLew
dTHrzPCpkT9ZacR7OuvdvGstxsROEZU3vw6sO3e05PNuIueUylBublfU5i6T+R7e2TqU7ZLvJsE5
OTuzsx+MRAeBU4+pKyTWHdDr3rfKW2vVW0cPyktMFlugkk9bekyZpovgg0N/66drL8fAosOjaeYp
xYp1OCeqO+W+9haUf+TiFdGYynZX9YpJc06rfRdoZHvFp7qzccboqN2V01N1rjhv4zx5aSbWBS3u
9nnMv0s7342SBKMM/E+7FVdr4p9a5uJFiVmxKqEGN+xJhQtpiNLWDw5WIp6Ntf19vsyZACxp8gcV
DAe989NrMXJGQIWUq2erQDq8C2qixJTw32J7gKN3pula8L+rFCzOH5DWpLvF0Y29bVcceqLYxV7j
hlB33AXubtTNg4X5L2zTluy6xLtJ1eh7fnNPrYQ3YP5ahhyLr6tdONl3OaK9cNH7Pw4Se25ZBB2i
PuuN+GyMtkDqzKc1GIKvSpv6yFDqNEtnBl6trm4GZNwFWXmBRVD1dK76NxQm5L+kHVri+KVPjbNV
W9AeylhRVUMxqOrQUQL+wE4c9GJ+ZR1LYPQ1A/a+KAwyVovQtFpUHvWj0HZzGhO2hxnQs+LDMHbd
Fs4lQBQ+npqqb7cGCXJRTQTKPhudp0CNMuHEiPzklE6u9VszvCfqPaO0WQgxquqtdOtlZ2gmY4jQ
rxP39DauK6oSiYzcSIEv0RiZtRrP+NCId9g4ve2EbYkCEGTlMU4JBtWL4cbq5oUmKT7tUvVby3uc
Am85uCQzwJgYG4NyP1Zij0+AncTbvnJ+CqSgEXc/a7CpXxF17XCgNMisjbfe6VU4sP3vWfX3zKIg
LRnivmnxrhRHDpuKeTWv0c4TbzSHjiaTfZaZdeRVLXC9XWwFY86F87loxjzSzeIy47wP/RevoG/S
mZiYzCVb4W7vvQTbCoWb3JXPKO/i7w5iJGDWSHubnHU+VQrSzF+dkVMLLQZPgNI7jXRZ8XnlZ9+N
9rNnEDdnztxAdSzto7NQyja65iHrWkXckHiKS11c3AG1mFdoj2PJTTw+LnPtHebBemYX+tI0o8Xi
qE5eL+HBKp5ut0kmkjLR8s72obSJYnL79tLpyd8pNbrQcpf2gDnyJ39NxYc4ZurgeH8lFCuNYmMc
cPanzutY5v52Lh1zX/rGPlnVtvFsA20ADe/nsXhO41my0avyKGp1I8ivi4TAyecxnqEcz5ybiwts
3yVEs8u+nn92Zf7cJD8UywY96NbbYCdbM27a8+I0u0oEhIAkoxPNBo8WH6+6b9Wn1bcBieZZjrGM
PzFaikxUa9l/s9SCIUa3pBl5HvGBeurZ22yZu21lYEwVGecp7Z7vRvmel4X6IbwaR4Xze+xBS9Mu
Md4LQz/1jcnc3y7iqTfy65Jm9T2FckFVo20yaSyPuW5IDJ+lJKqHgrchJcriW3cp4/23OjNe3BPR
HwFIc+Df+QB8/iNqYPPDQMlVz+KdapxE3fhatl04+NnwXvGYXisQ19C0htcqy53HRsGYZmndnzTb
Lz+4iwU/4Ell5dxvE6+CpEAHcbS96XmuDX9PpYK5ZdJf9igIxIYYO/1SFQFAAd/RRtaaceDIkqfC
H/xzxX6wl3T1EH1Lrt0op+AJMeipUAl7V8JBE+jipeLBsTvMnG2a3vMJ03gpx12pt3xQ7QWbPnxj
HAcnq8Stb46DBXogV0FEq09PgkevkJVizxbLbuDUx3WUfWr1w9TE7rk3lX2GckNLll5BfrxN8i2e
Xr8IeNXHeUKWS47bpmRev8VF82sqchWpqXhWUzueWApgQuiyfurNoTk6RHrvxox858mt+LFW1cEM
1UNKBDTyKjpIn7Xq06ynCSNp4T2qJfWuHgelB4sBRVTxn4u96vL9hbFcXhJrJFZ5nJ+tVuvPoqkC
OovjkG5s5z4QEhw1VvcDyfKvZhVadOsXjWTTu3iwuNw2lNEnxzQYKEUoteCcrCUBiVTlRRMDOLjP
oJsAyda9iyubTipMSgAJLgLi1tF+W3rxShFWDN78kemgzENXGvdJL51DE5T63o1HXF46BKPu9Vew
U2jSBgFVoBj48nHx2Xyg13uBpWlO4marDCLa4pG6gmJU3tPgcicKF69JYl0bDzoFY2UoPK26jaNc
0C77v+qyKU5WUkBxTr15tcjDo9XTYNaxhHXLBUAVNphsE7iwPEvev+ewaLro2tuiCtJJV+vCEgNI
fHuPKhtFom2rsGxcFXmGLA8VKRTUvE/ixU2LOwPVwNKWohFG0rOfmRmdQaAHqmm22fpBXG9AZLIX
N5A/jcVYGXcN9MgtgsMwGz/H3m7vEz/vDUnMr7HEutz66c0Y/fbJKTEZdbJ893Vg8UpDomM46OPR
IpAnTAAF0emS3bejJ9b1ivjmIEffzBNYbFD32T3zeDqG7BBnmv9DJ9VaOAWnMB/nw1hV14aIlD0p
WsPqSHfOlJAt28AQ1Gw5ydvSLtcodWr7H71l4ZoOueQKG7M3fa2OOwJ91gTQQRym1OrOHuk4rtWn
zyaOdPYVybAywnjoGJW1pp0RDfjDfuzN54Rmwxd9fraVzNlRRnVLsvTuuW2wR/FjsQ4cs1RzjygD
zrajjVcvqZnT7I7tU8vTF+IvfpSWKa5E9SQv2fyHWCGX/5ph3N0SSYtrU99RqAhbuPY0KcXTVZT2
+ww7HvoTFkehFm9blIirRV0+153LdGx2D9KCbl3yGe+uBZNMsC8GNB7Syt6WakqfC3IImvqR1JiB
lEB8CYO1GsI84ysrnXFPwL6FppWLs+zzqDXwwfGSc5px+aYaqax2NTJLTXkcIRVfgNlRqS9jJbFC
lgGjvTHtWtdC7+cNA371nv3bSlOM4+s/rOYsvmjylyZL8bcPRJhMxhyOJHjAnTipAQ0qHqXZqiOY
u3cdnSqNqjKKCaP757uHDtD+FZ2nuekcE8M28JSRyJQPs/tMwtB2MRlKp4GRYoMs3Yk8HZJBN5Pk
gjIeWVAsH4n6PWtdvXOTbn6ylT09ZFWBgE8U1ntSsYYjAtkPLBYvbjsnUU566sbS4lsazOPDt9XI
QeTyVNnJ7ltfq9fEmC/5WfPj+SetyLde5VfiWpuooK5kE6PusY3hnbPUf5oTPAk9gMyJ1gLjOiE+
lbFJ+rbrTZGe9ZcKtPyRH5i0mvrQe1V9X/RgfuaFPpklIcYBBM0VKLoAqBXJ1fAubiIGZPru7xi8
5BcMmxXyn/OPwLC32C7mB33MrHNbNnc/6gabB8ikm1FOGA9NA/lZiSwy8ufuhINu+VUHqbMBrJyZ
0VABa7nXwsNJKE8Ufv/+yjwXTt7vsrKG3tGFux1rPXuZPLfYmH2HP2iw013a2OkG3+/4Erdo7gOE
ag+zN/Y7YoW4FxafP+YT7B0MRIFOuEkoivT3ntmTXGS5d1i2Y2mp8tOcACEMOXIxYlcODWNVL5bD
/LMx0P7PdvJ3mXBOjlQ8vBPTvKlXRXZZ8c0axTRc0plHv1iEG1rrO920a/1sPdUfflZ9Tb2OX69H
1jV6xW/lT8c5a376XP/nPEjEfWzcn/7svXDlDi8t5tWtauLfkIHGYRzs4GYo3d1K5Iel7PTH6TvJ
AxL2Mxvy42C9Nam5/BoLk5BrW4dJqheQHqFRgjp+DTyBh6Y1XrQmT+4xTp2TWXeHdkCAJmGaXlSZ
xnflJMfv32n6/PF9S5txMG++df1AncmVvc7fWpR9AB6GcebBPpLXHo0+Wl4sVM1RwV9fY18XRyTF
MkI3lNC4mMVdWOS+fFfoZ/expm5jvPJqYPHPgxcDq0mmTE/U6I8MbWyiZfKCqzt27QYDNPeCcvtg
n5hje5/rd4ez6dSOtfWqSPXJ/Zkgb8jqo57p5SUzuR8HCbfX5WN1UHV9rObg8u3B+MfaWAUYTkzl
N9hGknqjc1G/kd8XUTSqkKSM7QnVIBttKUiYABL0zCp447LZ9e1XIkjXbgAf7/6c2WyHtbPtOjnR
TK7hNFwioy+ZVdAgUPW8nsPfX9okv/lcVYfvOdpQFlJpDoq9ypHF5n7S8z53wcGPR4Aakc0PEvn3
VTrOVnNcntFSO6jVxx4vmY4oMah3SvdNRHjOvubh2SNNBQRqEhii5vtl8VnWACC+nYP9bL8WwKJX
H3fXzubD+30QF6VLJe/3YWs0QUj6C/pumcWEQucHaa+aNme0bhwCzDKi+pXUgffbR75iVmmehliB
CtHEr3kwXuPOzjZGirmqkRo5UmNqHK18pm00aUT4fSsHBsUvaWeRfm6IqBGjfA7iBxscnShCw7/Y
o/XTGCfnV+HPKnQyhXulyax3oRQrIMLgK6mZ5it1sDufe5c5q5setJ63GmvRgz6gaeh0GP+6mV/p
X+i3whfWdjJn/W2mDBEt0VtCN2rniX4Ta3gWFM8LwfeLhl1+RPZVi3X4gLXuUjBQGId00R4Iq4KW
F+2rdONPLwDT6HV7D1pE3G3Xdkxg1W94NlAKxJlWBXNWDA+1A2OVdT90s9UOvDSItJTRHhJcwKR/
aGEDKhwmXU0cvP44LtXPFUiEA777VsO7mzOJy8r9Ug4Xbk/lCDjvrdLS2zSnRNnkaGWqkQIOGKk3
h2Y63pxlX9nKwypfPFviq+876xiMy6VO8MrU3p8gGdiyDCCgWDWPS2rwwiT+m72SlWKuTkWSCVT1
P02TTqIqSJ98q/1AjHcLYiuBUaC2HmR/gMvHBKF67TGInSv5Oy9UhW1joZOtj2Ys8FBkznqMS5b1
327XHZ54nwkcWGMAxh9SHfKUXxS9etX14uQHaJ5ng6CXLrmVYzOdyP2IN9hqkXXZAXS6shtsQuMv
URFQWdG0ybHymfUOtPtFg8lWFDgReXrHcJIdPMHDYNXjX1eP2aMd7VoMzWX00VJjhiK+RvCQFnP3
7DnaSZS5i9du1WtYC4s4CwUeCiRmi23vk4cxReexZN3j4i/xtlqgkvNUnayJJCO9S06dJI5QTxC3
8iRHyeC9N9JFsZbeUQ3/rhh4L4CO6brjVlFbKXdPc/ebre0EGjCW2i7ZVNXymd5S6e7LTP0158CP
4vLeYpHY9uRWQCNHJcZvRDo77BdEVgRMzV1VHYBgL4MwEIO7f0aty6Oi6M/LyuvGeR06hF9tGPRf
vUyg47Pnj8oKLmnniAhTcX5M/aiJa8JXxMnIBrYAYiXDOKn3Xj5UBwe/dx5QRmAJCA5OeB/Abhtb
2nZEMwgmwGU5Kk4l+m72syROIF7e9US/ZGO8fhKTp1w1R1Pt9TY4t45gC7C0l760fswQGQA3+U9G
H9KMip8FHseI97VRq3JE3KlprsSbLs1im5m83r5Xv1mEykikkWoOvjiVPm0SittMfAQgYlRbmwic
xnI8y7o6amSObKYJpKgHeWhi8mVMfdjr/QY6Zdi7pFNO7NfTrChqbg5oAm2A5Q2V3Xfi7pLI96q/
ht69ZWV8doJ6QONsxE/wiY4HEuik5V9tNrDRJuZXEoyfs/GweEG6tVB4QvOoLUro5gzrgoDHNw8m
7hTUHjpsU7dsCDp6HqS9gSz7AvP+pJH+dWgRpBT8vSddq3czT5LFrArZkjNF9w945Q615+1aho8u
LR75iF71sn6Dtj+YDcqBSm4Hgf5S4iyXtX2BKMSbWVZfg3+ZsOEXno+4POdO7dKtmofnRc91tIrG
X0DKize5yKqmfMFlK3/7wfp6s57RIZEy+hgjiwNy/zFjPGGf97pziW0axYS6ayXEsWobdAbj1tVY
/QLZnevWfuOQeyCeGr0pZKlfV2boNMj9gm54S7UU2SFNZ/kUvAzoiDeLm0emiI+jVC9GibS+qa6W
28SH2EAaT+7yyYn7h8SOD8q3Qtc5Ckb+BKpV1JA3Y/lTmcVrVdQFES2EfTpv+lj91EaifYtjhw4d
I1xoPfe6eyll8kSkyUdVwxXaSvEU6+mTrGUamm7uhb6sp3DSnZduhOSSTONq1pGPZMHjIsgD8DJ5
JpARGHJofvUO6q4sP7Qx8jgLebVLrvamHcZnKJZPNrJX4gE44bL27DtDHfntZJ9aXdE7/1tCSfi/
iqb/Y3s/m7gcL/bCZ89KO3jt4zhCoJN9hIhArP+KtiK7/+MKjLY6KQ4wwcVl0aZp42+qWHtPk/zk
WTCZQQy62abem6NNmM+C4QFaaOh5ZzOJ7R810NZZGV4yKXd5mSKYyKFbfN47JDd79r9wBm1FO7a8
8x6Ek9b88GMN9Py7IVyXWMUbNDb5Iv8EtYE6cRErRab2dufydlJTY2pLvxnNFKSb1pPQNOIMNJ5i
o0Ke8o5l1TPFZjK4Y4dyZzbL78y1f8fuujdy9w6UTXKP+5e0pzB+nhilh2yVKARhL7NsM6nHRF+H
ASOd0HjWZMXhXx5rtz+O5TpI+wW67PgPO/Wzl2efWAb+au24RUmALUyH8VYNzcwyD3Yr3bikJoJy
Z1u1xc8RtUbDe4gPlpTkV1vjG4+76pU0BNRgJe+L6eq/vYynrqbr1ZtbWLuFz5xtNVt7BRt989jn
CeiHdHiEA+etXddl3RrAnrbOZB8AJ8/kvYT9X89AI7LA+w2O4W8xjCAxUUfShfVI1faPftE+Gt+g
h1B1d96M4vaspSlVKAVntFMbjx0xuIOO/q6YI4lkzvf0ivO4aW+j5TRr9mq6Kd0HWBI/co0Wm/iK
6LnE/27aSjNPXfKeuZRNpKTVcNJ2e4Ih+lMs+GMZasctKOfNLZGONaA/cWOrq79+MZvsEXvJrenk
HOl9j2+icfsvXrKlcHZF6oRjbuxbI8/JEPTveRxs+UjbG2JIik0lE/RingPnjy5/g5oqM/uRJ6QA
4bHegjkRO9/4lTspiBKJLUugPdTk423QCSB+7jf1yE2CbikkcQANv4D7b8Q8brEUM3CP+le+0Lrn
pV5w1KGEC318KHS50FCqvZAy8zhB0ync2geXUTfo1Eh9AAJqszXfNKnbO6T3rwVbzU4IlLY0tBpd
/ZHPHTJg7AFcoy6Hd+MGUN7FUbg0yQ5LzigizKjVsip0XbioBKBlUzXjQzDKFwStd9SAgoNwUxYL
H/GF6DZmmW/j0v9PLXv5v2eAmmvAy/85tozgAPm/Z5Z9/9//CS0z/kP9JllMZCgDZflrCPy/kWX6
f3C2gjPpdDsbHNeUqv43s8z4j0F5zhpaRq6rbQT/DQB1/4MLTSezDFcsyaEOEUH/DwGgpJL9Tyea
Z0LS0kEWEC6NH20tJfifTrS2KQyMEX9ncvyy9GkIupRWHIEfhYCPoJAaa8Ait30y+NsmCaojihsN
m45nkUuomqc0bdZww2I4eIhhdkG5nqLY9+8VDtBbVwwQVIN1tzqX8dkvKj60hUW8ivWOgtHZZwoz
AW0pJH9QOEGYJgD1YHh7Gt0V03KDf6nAPWjVEla4RhkF8dnYqzgb44xQZnbKFz54Q9mFiAdbzIZt
VPHt7My5W08C5zjM6SWQGFIGlT9pdq02U5a/ZKQhY4Z96Bvh7FlgdLjtnI2I4j5fAsJPjb6EXgOV
V8dgv3F69Gvvr3jL/bHbZNepnwlT7nBh9bKwwkpleyx/b6Y5wU2hsl44d6ARJhw2FWJmkYd5sXrg
ZVSLbDiIAW0oaY1EaX0zj8j6HNLbxie13C1p9WGRZt22dbPfmq/OPx2t+Mwt6R4qxZlbpt6HBajo
llMVVTKHefMVsIT3lt0MPT6nRjpDXAa/9Ny/Sqw8MgmOg1jQv5MakP7lXMDBlu2mQH8mG+Vt8OeP
eR3w524NUGKhnOvTXK1DXhpvi7SPQ8JguOhHUqMFoF19QPj+umjiNZv1B54wTEcV2T8ZDV9zYaEZ
yuIvbh/EWR/EH93TKTiAismtmU0t0ffysFpF54mniDRLxL0MQj0vYDE+5UVjrvqsexwsD6B27BV4
FNCm6duawXxS8VH0CCWLhA4J3yxBM83qtc+8RyofIj/L/5aTne2ERXLXVP2iSGRCx9pIlMZF4Oyl
I2EK+q+UrBzUl+9siq+oiJcjzbK/0YpcB+ET/S71PKzNAP6uQzSYpaihtK8OiwlSYRL1cnXPZnyV
hGqEJoOSL8oHm2iLQFruRnTO75n4EQ+FSpiOzGtx9VdaOTU1S2NBqGd/m46FTLqvOdp3di57O5as
W2E3u790IHAmB3/vzNkTsB6bu2jHTb7oZ3bFEuJ6fg4GbT8uwxMLIX9523+m5oNdZkaIbwW1mgHZ
ZlJtJT1XbN7JeuNFxNoXNEkNgYZi1kyzs++Ogt3BfQNvYZFo+pcSUVWYsHrqiWaHDS6oUJscqENc
0838gHEG054vLqVTdSF8Kekp80OboUyxiIZPzBwcqDYuijihR4Ysfpyg2Tr15EatCyaFvW1bVWo4
1bV/iRvj2crct9wtCAYT7d5RfMgKw++JhGqbKKmkhWCV8SFbf/Xf38p4avbIbM+6HCr0DHwxDPHv
rxznolnGcur0YeZjZRw9fWtOMTJru02Hk7l+qWViU7O4HHq1OCQpwH94hY2MQtaUxq5fVBKUO194
4Nn1TclbqasftfJJVPKX10IYRDQJJq+u14hBijypwmBKznavYXjFq034VbkHRiIEACnJplUjksGU
aJF2GbOznEyKG2osJSD8a+uD7cBSUis0E02y7wUsXWP2+Sk2Ds0U5OeWceb8/atx0vN/f9VUO+gG
m1FZ6tvFaD/GAqgTTx8BK8AqkIfUaHp41GROdBP0eN9PUoaZEaegvbSttb7EcUBGUpuV5gH+WZ6+
v0yT+zkO3RhlErlV0uEHCISfb+uc922CDiN/osHSlSZrrrJ10ErGfU3Capp+Vp8yr8hXHawrT7ZX
0zVKICedAV4WVTbAOHnAYVG5lzZwSUQieQT/X4oQFqmGTr4bRtGBkZSlyEDioRP+RaBagYIjyW48
apEyExq+pknbNdpIx+BYvWe9/6MmM2iAkAgp8I66PtF2dfnS8hBdfH3+1OI0jpy+eR8LlKRpF4/c
KVvTHILjPKr8ZL5mWets3W6Rm3k29uR1tAeCHZPQSGyqj/SmP3Va/byiX7vG1cdd5gePztTkZ7t0
7/ngQ3HTpLhxUJNszApgKRmcKG4sHjoQ/FOfWxeL7Ia9o9PxKT3vXRmiwORJK4rNXF9tKZ5po4JI
N2Y8g+Iy+imaTB0TZZpI4dVTsnYwNShhNk3nfvKGaTtEBLwTWDzzeCwjcwqaqDHx0mgJJXvTsw3k
/JK7d+U6V792vJ3INWvrNMD3ZP0Caf5KJ2vaTo2q33yh92Fs8vKuLIaCYbj0vR+6iU+I82iNB1kU
86Z1GjtScmYFc8hTmgdcDQsNk+FQq89xku84pvEeSDAVgHEgwmqdvUVM9sTCj6T7n91Mngsih2KL
i8rZ1hTJk/tXzjcnqO7l1F3xLgVRn5QvaIhhD2yy5JbpwbIzUoyQRW6SaVVATSQ4VpD2BIOh0tWc
9Oobq8mhFryJrfq51JzPLiKqsNcSejpQFLstaIxB6cGqvzWX15xUmJ2XAPYuIELPmRaETQBbiR+w
2hGcoD3ZehFNvTJ2modGr/DZd2Zb2/gmDk82qeFkBXUkS0OPOg8BAuKW6SoqllVusmG7VvudiJ3j
KiGXW6SlywTjVnh7B+LsEnSxhOE4IbDvSdGrjc3baB/gD8B4Oqcj6CyAQh1/d4E3c5+xx5Yy/4Be
qs+mY9bnvsoiMbTIt7r4OJhqOjerOcASiERM0oBuffo7tyUpOf1Scg84nM2Lrc5ti8zB1LTnZenr
R/wm8xMhs9fBnfIPPR+9g2ENScRbEl9bfESAP+lrN/E3T6QGrnRw/56BWpALZu/U0DUHwvXKqIXC
CM1hQaDieucuqM/uADk2yLGOmjQ/UMtxrYTpwZ/2887JAx9XJl6PamaRs4K9C44IGqWhkCwa6+Zm
dbsZWmf61JEQLYqsOA05+W7AgLbzSbjZ9hppHCqFYvPmkQrP5CntxF+bIq/nApydQPexeqppFgup
OOi3Wo3RrVMEFlVFpYcDgtYC8WxN2BcScbuLUAeO3PBsaLYn5SaQ5aUeM1TKlvcqRNNj9S6Liz3X
r1iPXJJ4HslmokGGrDqGAR3QxopL1vSxW01yWEh6BAsOStHIJnGYu4XapbQjNrd9QrU2nQgJaBoN
a1HNxCkC/Aiznv2w0M8cphJAGy1OtbdSzUa3KPF0uCOGZf7K1KlRwFVRvjTNO7XbP+jUap+wneJ0
84qjUjnuM5SqUV+pX0XvwbiimO7x9uzaofwrioTHoy+0cy7MaoegLF19hshzPQNOoa9Ed8xs68uI
d46pdY8KHeuUTeOaw302R74BV/NsEhmwLjgdpa71bA54UDZjNpxsLjWQcbLEPRUEHHlokAyzDd3F
JoyTaIKD7jzag4Y2TQClp9DTEwzKyTIzuXHtgRuRNPpVQ+RFS8o7Y5YNJba2PfHJMRmYC3wNMU07
Uu0SP1H3YTCn9UXWT8RDeJHkyuHTn2/a2rxUpEnund75CLA63wgJOee48W/5VD/5ubkrmWFrsoWu
hMuLSBdFF2UkRoR1l+CPF8nbrJyHpMRNu2T4I/yommfSGVIGwuolr33jwbaKt6V8HWyovJLq4gVX
7w01qryByS4nsGjOnc7CF2dhkyVIh4hmf6sProE7rhoOuVV/AgLqt+8vmptfArMmwpSUPW31hiIB
BonERSQvQeN8eQiFD12p0ltjKkAoyN3ILKbN1Mywk7iPto5ChUd6/hNu9DTqzOlHrvX3ouW4awvy
2tzKvZkD7yWJbQNBvjh4jBKUXx8NslpchVTcwOjhIxsltXTT19MXst1w/l/sncly5EiWZX+lpNeN
EMwKLGpj80gaZ7pvICSdjkExT6rA1/dBZJdExSKlKve5icgMd7qbYVB9+t6959olJHir7ZldGLyk
EkhurbFKzGBMmZj2zsps1XSxyK8LNOEJnlLFaZLFLkvrX4kTaLBT/ruGubE2NQsD45l1GGQPhWlt
ke78diE3QPRhOYHwiHArf6xaTEKK94s+PS2PZlCnIJavLn3MtRH2iGH8+ABXlCwBwE+dlc7QB9LT
vFBTE5/vW5pTvjGJswkspl9Gyc+Zosw26P+wF+KpEMs/IN/yZlAjeqm6lIxk2wCXvJ7EK7M7crch
SwRP5lwBSZ7N1yQmgKjL6C1L7OardEIq0vJqrHUSaEi3tIabkAIgTVny/OCMg2GX919jZJZ3EUEs
HUjGQ499MKzuy9xwdnlcP9qjR2UDN5kliflB4j6XRX7I8rTcVZSfBqS8TUwCEirDb9moN7d23klO
C9d0E15Kbb1bGSraXK0T4h5WCFUVlgoFYAR1/VqC1GKspp9aIis4a5js/eVTPO8CDp11X72Y3owa
Q7fDupDCPZY58h0GOUz2GG5NRvmOzBItbmZ/Y1MhWsbQn9Qxw6YkAdpgM8ZvGsPi9aLnPNFHq82M
fRRyZi7ims2tCHaxU6G1Y1UQc+Zt9Qh7EHPVKm3Tn4HOmse2hO5An/qesRhWR0thLEW+zTlW+XT7
SX+MzJ1TdS+DV386Nukc2dXL6VEjruBILck8UO3iblVcxrQU78COXw00qJuqv86483x8uHOlAtRf
7nsZTod+yr6EShdXAeMxtBpOzwDe6hkhcuI9TFnzOYvoKVd8iyj44RvFvWfhDHFr2Fs5GgsCIu50
59yTNLsPo2TbGr/HAtB61LNgRYXx0SbOr74VziKqeQmKebGSSdCTtBkZ+zAsX+thMyphM0KmJymm
dJOO7oUKkwIdITDSR3S3InljOnIp4mCR4ph6BejsXiSc2uIweYOlgG58psya5/rgFtZPR9UHi2kc
YyNvDxCCCqM5zFP7XsRip0ZRbfOu/TkX7s2Z24c0brd2C9cHd4I7YMRCunUp3sRTqkpKEuVselnR
6s8CakuPEgmVyH3iFppG9fKVx50oCudgDTynILM2UWU+epWK18UyjRL1S8QDs1HIw+0q/gpj+uQ5
ku8yzx9iEu82RlvTEaaySxJwPTWl11QMm4xaFF5Vasz0633iU3rG6CZFyTpeNiem5itjTi8OsSVb
xAUtmpruLSJf99jeQZAYt/E8w+imJZoN94Fv3/cVjfSeLu8WATUoLzoqG2MSO/Q51Y6g51+j33Li
YZGPdJVvkbcGuyIpH1Xc7OE+bqZEPRatc06S5rNF4+GbOMow8tsIqK2VrQu9G33zKRjwpTCw9CyN
n+MQFsygosog8IQMD8rJaON6kjF+0zGnl+ysflyfqqQhZgb2UZmn+Jqm/GosjAOMCBFzKEJFKupX
BwTjqHgimRwg0LQku1aQfBJqn14GOjwj6LdjSb/gMIr4ZpYPGP/vssFSG6fIxYoDgLFtoZdtPfWS
MfJYWXO6rT0EYk1rpQzBgGOMNImT/MiSu4vn6MkozSez9m+9mn5JI6fMJtom6owjXbmayWjyZgzz
u22Bi6a8OnCwYi3Qz5RW0DqTxcLXJ69ovvptGUyAfpydk/5yCvNnlbCW+BVM2ylo73sea40NBefL
t+stwIfcf5/kD7dwaBiWP3o7ejHyIkNL3XzFtvdkpqzkqRpvaS2+BOSgGo9Dpmq9US2GkBhoAB7e
qy7MT3d2221IDnRc83zbjYx3pcx3nZkkt3Lg/Svtl4KVZe8M82mWyWl5NdpUTCvZR8+4WmD7R6/B
3N6cxuJwznQSVySbHQjFzzwaHxgiBPuUOkPM3kHZ1o0oqc1oDD8rZLyb2XNuoRx/ylz+FA4pamM4
nfz0ZWY9mBE2rhKZ3LSG0ZK37hOyKoYKiyy3iPfFwvAOJU441ce32TZwr8XuZ+KZ76BLvryUFlYz
m7tsaGImAHCO0dieYuJmmhJpZlcdUos2Tl85n0U+3PIwuA79HPH6zr8c5KyrDAlqhnHrpWpxNUkR
y9UQx+E6kky4xPQsQ+MFSXy7Y9LFJHbgNbGHk0pNe+UY/cnksu3APB5y2qZYyrHZjj3rNfJmDP5c
ONVmcgHzyq01MnIdgMioCed18NZ7FSVKJNeZYKlBfOIpcoV9KteVdyxxnm4a596tbL0BxMIuVmRn
QF19S0tMT8G+sFuDIa28DpivAbewNaUv9TRiQI5Q2aZJ9CtSNS9ZOZCfmaKEEnpae3l9yThdIT/v
N0kk38GOrnM9ROswqR1IstkeWIjc6Wm4p78wX8B2L6JNQMfgfFaRRABQDjio2TBLx7Y5edboOGFs
9byfKEtyjkum2lg8j8wOP4RImMQO2W2aqgVietdoQpV1cVrKdsRIYlhNht9txZAQ+OvG4tC65s6l
zwH9qkU51jRwkfSwL8bwru14hbn6hi3JNzLjJz/eVK2JGDWqIbA4r2SrQ2ZL3bvRdsp1azXzBsDC
Y9281iOHLAwea0MeOSjO+whUkI1wzEniD7siHKmcnH3hIbeZLGbjixSXC6ovWKoWzTb5VE3InYkj
HFlR2X70zMpuGG9+SIU/a3J+LcX0tpy7i1lc4wQqvdWOe3qq2ZKjOxG0iz7eWU9h/mowj865htFB
T+kT7+cT52dUGIR4jYhNHWPYIuG09sZA31bmT06EdLHq1KMP1GOfIRkxsPjGDdZKcwgJpUiW20R1
NqPQ2GQ22o8ufetK79VqANPV5kM6+zcOlBA0sn4zSDgQDRrDzJ0+ub7w0GatVwWo1VaJC5tDQ5Od
ERsIuCjnnK8Mko0S69lJ3HYFgxsbcuT76zo070NG11WH9LY70ygMSB9rks+wLN6zonkHPckq1oTm
xmkHEsGCAKMpj4pdlvYxkcU20C2yoKrq13y4Q2Ojd+5mIiunovjAbPijqeVRuAaiwH62XkcMq6M/
kHxEsVRoDLgLXnqFtQIBcU273M+TjwCWyNqf5a+RRzpS/j0TTygd8rWMMfaUJTDe1PFWsJ2i8CEO
6h99g6NXeUxn4/nJDpbt5LGVVHLtMn5N8PJgtx5RfZDsZFB764gIpjj7MAIx3A8wtYaS2bZRwZGd
rOgYgyffRETr0ESP+y1Zg2y32aunsnjfd+MVbW194XDEc8HZGOg0c9N+q13m7q1TY9oOXOxn6gxv
fW150SuN/uPkpc91gzcLCRvCTepvUAJJs6qkfl/2a2hEN5lbSzAL/de599Z9MRJS5rpgn/Lm6AfJ
OkqnYj/74I2chx4DLH6EBJR6ifvEpAOEZ2nlMZDbjCNexyR0EMzSJpo5uKxKjS4m9PHk1eN4bmMQ
TqgN13EcwK1ojAMnf1GAL4s63myLzhG2vfLo+jCW3CARoDbSt9YcnhVO/s4Y32YvZqdL7Afy3oJF
i9f75bCeO+tmOVgBEHuOh9pWv4s0349jjoU34ESpYsfaN258qK3Ow4M8/irb6sUNG6r0onns7eCk
LB79DC2yBRxmn1qslgWJeQAQ8ysva9aFkE87K7gjRY51MUXYM0b0CguDLbiGkj6o9kPYkX2VODV7
Y3g3CotoStfMtkEDklBV9bozDBCAqbd1nebTKBFSoHMifG5k0CwxPTrOl0xHyRBnPJdOQDNnsUpI
FkczYH0wgbbkExRVP8CErbOKiOv+eS7nD0dwz4Y5uAqay8LgBOf4NCoQ3bAWGvIkdYh9SMUYSTGi
rfym90/sd7vQ5TQEnale1+RW+xOjB6V9/IjE5+HZZleE/DBFH4Ku7WDSBLerroV/jWxZgJBfaVmw
35eg/JEL3M0RS32eDC+eEXzV8bwusVLyXxevPpCclZ+xIEMT3BLFcoJLxyAnkj/xETvr2RzQxn3H
JPkQMLdCMf6g2vgM7tZZGynipbT+qBPSWMdZPjYej6ofm2gva3QGvagu7TggsBmtLad1RGPZulwa
ILNNC2OQ1RceJvNanQWV/pbcDrBzTXeh7wxZrOKgPbeM9DkBw8iQw+/C76sdCwbS6w7rqGAaZtQp
524f4wiJzN5pANHNCkgHHsnECb2Wy4ve7EZv4iXtXHQnEnToHJsh8FfoN4BYQAmM87EQHDZVKwsU
5hoLlBGdcI4xy0Vne/GBz7l08LSDp6dJwAEnYkz24chtp3n2BK4juiCqfRwlr3JeDp8OOXiSE0ke
gUARGKMBT/Fq6qg0t2U/O8iJfOpSIcNdPciPWNboG+bqpwO6SgjL3IOvndcaJSsGKvoaftjvCwvG
PqSLg92zb5V4EgE3c5ZCvg43ud8HIogOs1AXu3O+Hcw79Mg4QXpsj3x4TshaVdBuOVEBOufQ7+l3
UXIuIBZuCs0bY6WNTvDJ6LQMzxXeECJppjE6uHX+WZv+VTeCDbuAIYQkbK44tyS12lez+8iZ7VF3
81MUpsi9u0dY0/Dy3mVUkNdoIKNhYFZ7rtqYCXpXQjxyyuHd7PpYtSfzOdHD2S06egp9MNKXpE/F
ZGW1QKOdGM1SgT2r7U4um8g2dTTCaDa32KHsyeJpW9j+W6irl6xk1FSwKNLCAS6CyIqMguip4KUX
pb+BGQ270eEfQmCOTBfmavygFK5TxSJAuVXtwHP4PNTZnqA9b4MY9jeJMUECuXP+nbyYgjW9TybG
4ZgXfQQO25RQDNwowPv8XuJypvGLpB6lLFfbZaBoljgfa3ecF6OTxU2vi73bLMgfk8sykSsxKyrK
2uRlEtmZffmIWuxM5XZsG+He3NInCGMo9rGBBXww8o8KnARSXfkp6O+vFbd83S/ACqNu620xL23m
xqOd1H+L1NV8JHoEWPfXeqYtJZkMIYZ2GI4WBq/nJHCSD+UtYLqw2mgQ8590tq6yU5AmIvPgu0N5
LmJWm8TzG8RmNHRRGHEzO386O3bvP9B124xtPwPB9tw1iutk6zvYcu15Og79+KzdTY3ZZh0wIt3B
Iv6STfrcmt0rdXm7ox3J49RQ1dUdFWlIwwTSX485SHAGHxH00TMuOLzNzF0XUxVd2ekAyPnYhOkv
oTK2Nk9Ccwy/cURNW3fqHpDig3b166ciquU/Ao7/LQf6n+RAJjKefy4HelQf5a+PvwmClh/4hyDI
Mf8IwPeEIeppT/iWQI/zD0WQHfwReD4ZQD49P3QN5l+BwIb1BzriEB1Q4PDLAbl5f6UY2n8Erk2S
ETRpl+RBYYl/SRFk+ovi5y/2eGAtHw4niRAhKXLLR/m7IsjrY4cACPGEITZfNfBuQCAndyL87FvP
ouU/oy2fMfyact6PtH03FTVHGEYcgZxL5vXVscPauGqqt4iZzbo1aXe0YMT1iFMf6mK564P2lgxO
S31VEH7oht0Kd9IFFDr65TT70RnTdmxhd2mEvjKk2FOLcTmP8H3akVpO+WdhjF9eMxs7CPq/mLA1
+zKgUu6ikCmA0+2Eoc5uDanOsjLM8bXKf0DFSWxwEeZ48WxCCxL6NQCj9tjQnDXoBwZgcEs2iRaw
KoiDcxVknC7B8RVSQoy5vZNd9eKF/VNf908WLaK6Uc/V4KuDF3Tf+EQMo2YLcgjhsLovZdXDog6o
V31GXkxPTMwkEOaZjHOB1EXnCkeY5S4aquRAzTBuUSJ+dihK3QjWJNGvIdODnukO8XNjjyGUkiin
N3vnpBBpdaponoHIWGCR+UPNYkO6CwCqBQ4eF/2DnLJjPTnfwZgwFXVjYnsYkuezkZxiy7Y29Fgo
BzvSQVLdUMetogjKgUU5CVPbQRFFIw9vc7d3US2yBtGWiyEZhNj8Upw4pa4mjBxrmq8/akbRlNu0
xyKzIwNK/nRdF0RFycIezkAw+ob5+KwL9lSKHqmbhTxGGyKchpsniw/V4hTokO0wZj6LogQ1Thty
7Xv2i8ScFNSNfwRlRderQHycsFyrttj0MWeTicYFmCAIJvGnanPzjBgFWxCP4TQnUJMXzkbhTwAz
e8ZYptgjz2Tvddu9agP5xFaHNvsAXC4nYUu/YkdrL0Cekd0/kaBJ204CqnJfvBZCczbU9S3CjhK1
LLSDdoKdzybSITzYILSr9h5UM4OUK7gqYCwHzZMvlkck2fuICPYd/uAyJLCNxysw7SsS44cWhg39
eie/lPNggXpAmxuwuXE0kmcvcP39WIa7LmV4CQXykI4xlr9AvEdZBSS4g1Anv3FLz+t8eEeVbe/N
GufBgHONkyiN1aCTv4UTB7hg0l2ezEBWsIGVpFdScqxcz/ptDWh/5jH/BZT1HZ3Lu1vmm9iHhDV2
xqsrKBSBHa2FGdyjw+sEFlfstPeIzI1NZL4EuA43WsbP9mRPmxkWuKlwwpZ5wtQD81Eg673WbEd5
yyHWVA8yS2AfjpRDA5wUy53umkbQRRadf0S7t/Xyj9CnthjvaFIzIQcqK8EC+jXC7Dksy1PXLnOU
1uNU0wEYg5oLxbhcN7YTU1RJfIgaJb+u0LvjxvIGmKldaJyNwoC8Nep7C0fROjeD78buThjf7LOY
q2fcE93GBzx8hIf51Iyk+Dm/B9tA5sNfsWoH952K8HUccaP0fvyJXf/JEnCq+rb/7cyEyLWGe0Gi
tc08+e7h3F2NZpAc246crjxuniyM+jbAMm1kP8u4JuDZXE8lxwsLQy813VMEV45KF6NVcS3sweAI
KRiwJ/6Vs3Tv5a9eXGGoIfQLTVOKmDscYgxG1d6MFeVGlcEX7irw2/T7jeqdRhXHMrd4EaO3t5xo
H4CAWreQoZks/WoqZVwqeieKuPVtqukMBiYIPJlzHG4Z5yNK36dh8Ja6AWjYZCJIO/KY6yQ3FTI5
M3WBAmV8SyVtwpzu5QFBK/D9KriYOZIWVPsa5Q1I2/va/VBpN1xM2x3WXtA3dBOl3pNUZCLUTosT
gyjOThgFVnH+muFNNWhbUBcWaL0RsDGGibGcIA6X9rEFu1qUwyNJoG/ESGQNXTjHgEvWxWCfPNpB
KOXVJfzKMxZDRg0YdALGZskdtkseX9vMjj8t3VsrOdGtE8Ypaoz9GFi42SH5IOdAbOl9dU0Hg01V
e6ERrRJkwoACFo5Mg7W2/Wg7Q+IEBT3jLgIy3NQhChETMEpBjIPN6Cg13WUhfOqN3CInWz30We1d
/WT64vgBQlDXu3ScnyYlALZ4sHhtMRyzCl+AgHWZNI/d4Ec7Vbw2fvcLa4i+idhpri1JXusEfw4A
mqg8ey7cujS039B+uIAieXghfgD8t/hje7B6l3YZ7QFtJpStAZjPOH1XO4TX6TlmMF929yrC5sIB
FycBTPBcem+RsvWBOhtfpQ9Eyk7vRIQu3fGYsbj+IowKENf6gIUZZ7fdMcvKeocy9lRVyInQ3N+l
NLYGUDz73lOcbAvvMWGspgOW2Nkb94aDHr/2x+PkzoSUJO1ZwIBeYUF8KwAYL0xTlir0+oaPMmUO
zyjIJM6z9m2o4F0u50YQLozBLXHyitLYpooAeqP8HhLUQdoCi5N74kHJ9MmtUEC5+qFmPMLJIsz3
dXKfG6hbSed7F51GhTv00DzyHshqSZCCGNqDO+XHKhg5v/nV85zPj/N4Z9WZXGUOqsLI8c7Io9O1
t8sFlH+GecBWcd7tTGuA4pgQWWWFya4oL3N6H1fOE22Zdd3Ud6kJP5fWYxHlTGTLbcImxz5rvkOf
+k7rfB/gx0yD8oazEIrhZG4TbM47ZS/pFZxy5Phs6zJc9wgMbTPm3e27X1RrCcNVUFI2TdtNoUit
izkwyMF/iweCGXWrb4WnQB8YPwh3pyFvhAsd0GHPGPFgET10DMuQOLmRHUzPYDc5VBBbyiKKK4W/
SaR3AyUUApj50gycnmFbfpMKsasiDrage9DlMQfHtxzYiNe0124BezAg4CkHKuFt8SZnMtoaHYjg
Agdu1KG6rKLsWi0NtVg0AMF20OoFsUbjY4O+cg3sAtVU8SjnoF81HMnwEoUcKI1b0kyP9IFoq1To
NMti+Gr8yWdKKGi+WTOBGVP2ieYRNeNROPUvtdDooC1ew4DKi0DPYuMFxovTVF9UuFE7nGFKjMSG
2L/bot6FMbB2p/9Qo1GtKrty2ZAU5YvMnplkPBCeCF7XOcip+OBTWJyrS47biDa957xhqcwkIzfb
CI7Tgv81UUpS1X+Gk39fdM4ZTf0P4cLPrEvUZ/65sFPvtWnLt9Fq4Nq5Pi4XMCpdFVQ7MQ1wjVX2
bQTzhRKqPfopUqNBLLb2lJ6Zq2L8N6jfIGhugfemREoy7ivT/tGdnxnxR1vTHbCepT+k6QYn+BYn
U2ZA9QgzYV6aPqpgkWCV5o/Rnk5jYhcvFp7JjY+P6awJ4iHGZDc687dy9BVOjQGeX3T53US8wSoZ
jWyr49Zfl416H+n2V1Szvj0+0nOJ1gYqSIYytNNHUeyhEQET7gmKCuUprBh+ZDkAtdFZYP+j/Eha
IZABSCr7up93Smhs+rT3elWf0GCX+AExQyZhfmamLLjZ7HhRE6yhAO9SLMrwQ7tlD9jMfQA1Cyv9
dlnqd0FPYjmEFeqigQ5WYNx7Ldcosfl7O5rMFgaA0M2oKfyEeG46g25XwkzVaXrvpxx4kCAjPHPt
FqtxjvpvYgZquhL9uRHyAjRyYC31EDUh4CM1b9rFXfQ76+ojcnDjiAzgNcVf/KDL+siqE7lJ/4Zf
gKUzArUtiFV0bbBKFmiGdWEyuRwstF5a2PWxjgwQm0W/cRZZWWP03WXU1Y9W0csjE29dl8OvbP5B
F50EsZ9tYT1GSXkOknrBUONrG9DgW6OJYQyJfewY3c4cGDsOSuc0TVJFIX21bOYuOUv5fsJxtBtT
01/zt01XTbjiXQ3nYu2mM9WPyNW1oN+2o2tiEUCDMMyx5KFz2oza0bHOoLajTYWHlglhbZ8T5ALE
IoAwatR1Mh1srkH2GJQMl9MJhkobud9dyJCEHuRwM2XzNVd6yWHjiWZUaqGZQk7MJ6O5Zxh7o3Fc
4HU4O0kwG089gve1gdX3zfcCZys7+GsM5Tew7sK3CqI7Qvp1FwLSK3C4rn0ME0e4ZThjmXBuHTN6
dAz9I0o92soV6qWcdu4lpTiwQsTdBFhYfTLg+kSFZdGlKm4jhCeSIcTXiD16GcVQlw5LT0vyv8KE
S0JTioXB0+gS6HxHBU5I+8lvrU87R7noZUVyiCf9RrKWJ8wHBifsuAPTJGhyr000boco9E+cEayy
1M+CXw2dbC9G7gf8XlzWRbFD60nvbAAw7NMGYrO6cGqdLnWUsuZiS9Mr29GLXIm9zJ0q9CeIVzPk
QDaF17ZWbrdDXABwGBRuwsYd+aCkYJzsDcE8X8r2EMDSeBwHNB1eway+/8lOY5+HpZCIYkejwjg7
WQqLvoT5HfUaEBETtdq8YRRAnphUKHTj4sEhkYJqkgB0Htg3PizaJNsgLl4q/BIGNyx/iCbnOqLR
mXR00TyO0OoG5vZZu9VeeQ19jUS14RxTEooIe+L+ie5dwYQ2e016haS0xe2Hfn/0x3nt9vldG2HZ
9moY1DNZeUE50eNnWjl7LtuZAG7Q13eRlyPlYC7DmOPRqjmGtFF/6hCX78KBmodsrG3BQ0BcLGdd
b61HCG9mGV0jI71vMwL8Qs64MDNf1Ijsu7IhjwbF70gqVFz+Y+s0IAcHe8f8f0PEJeHmRsGcWBiH
soD9DATjrEn44TVbmQ3O0swcoGTPAcORnmdJ0TFFtYzNM4/PXsdQIy8E7sCKY43FUdtB+lOOtn0b
zQXv7znnyKL9b4/f2k98ljoAyTDCfoVkzezt1qX96Ze3meoERxa1bjU+e/YdicjwxoPmg4wJIN/k
KRnJtFeIsla93dx3EhIFa4he9/Jsz3Ra3agft1ZQuGuGc4/5iAjLagh5IPmGnfWekNLiWDvVcC08
IgZnpNqV80FI1j1edjZey0HHa8m7Ec66pCwTHSPrnuXB8tiqBeG1eehBl1P6vZXRBg/b179ti2Wf
9tP/0Kf06dz98zblhujcMv36W6Ny+Yl/9CkN3/rDds2AdDLXsmkrYjT8L+siv+TiTeQ/eS59SeHQ
3Syrtk/+8/9Y3h+spY7J8NexLOGLvxqV/BKFoksYHp5+5gFe8K/0KT2BB/K/tSk9D8ew5WKt5I9z
HRF64u9tSsCDZIr4c0Nc7YB8zjyTdE/Mw3QewwIMebOKVXYCzroBf3WOYzr0htoTfEv6FLFCifFW
Hm1r2pMg9dtKSORh3K2ZMzugZw1zDXBxiyNtk2T9rhH8Nv4wz+t2DUjOxn1PCnk1J7X3CiTcC0WO
k2jfmASpI0ucpjOi6RXvx3oM9R7N48m3zJvvMmHrBJBKcib4zC7svPg9InEICSWFwYNmtoh2bWMC
pnQF8mUSgMpyYI1ljJhaN1pRp1LB5Fi0JJ57KOOvkRKkEf0up+LuNDMyrkNaddveuaUgP4olwMyk
/VmtynRRtuq94hNhniYroAcDCOWDK7J8Go5u5FWxGvHTDj5nWLA7GU57x8LqzUSogCLOf6oY+MMO
aFbL70kCwtCs+UzkLpb/dBPanzXo3iDhgpN8FyEapWn5eyinM7o3NMGXMdN7G7YIiJbV8vVQ7F6V
DX6GO5BBV8oceTIWHf6uLMfniLs4lWofU8Mun88e+NJGgGQhojCfzogC9sqXV6aY22Z+VowNEVnQ
FOVGZ/qrR0c/Yx3IEXEuX7PAhVfDupnndhsU8NRlzxmcHkzDQ8IDsnzdFqhoJn5zqqQLg2mP9NnA
4/lKNBNHexHurBfwlIUtYbkC+YAyZ7mCQQdSMEOMvI9Qa/qGc6ghtreAPy0G3HE+bpY7u3zQZOIK
8fWXO7hcAs79fz6+SAtWfvePL7rcoM4UdzgL9oyAEQiaMC3z0/IILzdNOFzGGGmCc2IYusp9tV++
rMmtXn7bn38MRgeaLtvlx7WiUC3dw/JAq5FMWrRTYJVHIKH1xCXkty03xWpb2n5fY9btMPOslu+L
QIA9DJbiOHDWde+WS6YmcYcOdgfwd0+yPHy0dtVQe8Wke1bZqRkleXghwjYcZvKzRFRS+uaa4IQV
jd7loxFGecA7DN6sAySNzHz55sWE6VefXVteFRD4rqPfH/Qb1Uz7Ek8gR0o2JcyZKEwlvom2aSkL
RvxEhxIkhID7g8Jp443d5ufye/FrrJbHZLm3LQJmIET98Odb00/uoS5Bc/OkFJl5g42/kkRymTyC
AUGBneTtymnVYOlK8v7GPoz+QC6owj/vx3KRrdDC5dJu0wZLMveSUR2tFXnN2mgpADYQULfkZGzD
cHhm/HmQqUa9ofYzWgFNVEgEAhy7DMPK8bzN8fraRvKxXJYU0NZyN5cPpWou4DRsWnq7KOa3y31Y
7p7wTjmnkTm+5MCtlgvH6RfLH2zVxVDCF450j6I1Oy1fk4S97WSTr8ZFLi15imr0qIE+kznSjen3
8k0y/sJWzeflE5Kpxegl/xim+WbQbmbC+OpN7U4oXkPs1pT1vACPVZ5+GA2w3y7/Hc7eQw3IbdRn
FY7PM8Cngps+8lovP1lw95AOrZZ/D1wzy3vraR0mmXvX8PAZ3nQ2rGa7vFXLlVgekMLsdsuf/udt
4U1ruQpFJNEsmOdceQfN5APM8KrjAwsWm4A1CGdpv3fROWbx0eKVygI+9KIMI0d5DuQH8jeGt3cF
YCt6p6fCya4xb2JmNltX86kS9+DGn8uTOmNelLzXAXxIOdGh44iPz7PMv+o8xYmm1iVrkctjQR9r
o/PpXHBdl1imjtXN4QE2+cw1Mx6Zny3eK5d1GwIsKe5cCRaUZbMIuQ0Nz/AQO6j4mT6zRtpdcc25
bVDOt73rHJpZnlos0zofONDO2/qBdN5dxQqLVnJvGPoc8HKHSYGXEAHB8lzyxRuHt6UncM95GHla
lt9GxPlrnbAD8e/lL7ArYOF9ty28+8kt9qNLbkuuH0HIfVSee7f8KW1N7tHU7QZedDvHSxTL6/K1
MQ+ck9F9b/LxGVLd1SqdfQ9tb/k5Ok/LDOl9NPSXxR+/XA6Oc7/dkjV1dA4gMc71Xi4YMnM+T1q8
N5Y6S7SEyxWCsVoHOHdb590jLmH5YUv7h971SYjkQ5iM9SNjoxkZ6OSUSudgBvLU8PmWJ235/8vt
ABbz7Hbj8wjOtakOiP6emUberNE6l1q/VtQIMdAfm8j1FBaYn12XK5wTqdLq/hmgJNU6D5dJIzuT
WwCEm3KY9ssHINp7J2pJn8tf27zTuEkf/7y4CDLC4jRCwoq97Lo8txHJPbHNjsGuPJKOkgSEGc/g
PrrtskJQVh2MwNsQAYmiHaO7kaOkHHDwqP2/K9//TeVrM9P+55UvOtIy/fgPpvT/cfhu52/OPWn5
tzp4+fn/D/AI/4BBz/kD/Z0JwSMM/qsMpp4Vjukwc3dNNEiu+xe/w6XUFRSowvSQB9u+91cV7Np/
eD4zfMGfF9L7C61/pQrGuvP3ab2wLQG5h9miBS8bVrW38D2+Ph7TMu4ox/+vsKeceQTCPkcZxoPJ
YTQdaqwezQsE0fJAaOc7cwNS530SZuo8P01KqcexbZ2rGXnkTmPKKzq4aYNmS6btVxzQX22SZag3
D+ZXn1RAdianvdDBXIUutPwm9LJHgtGxxoQYfAmVMe8rlX7Pip7gZHqPSrtEiDgOnmsbBwkpF3Ed
VK+AU7/acNHEmRHbJ1y5yXvK2/azQbm8TifpHGV+Szs5PnVVzNQkqW3yt+BDxsn46vYM4byKraMF
+r6xVX3TqALOc8a0OCPK9FJnzHomeow6M8cnPwE/7QFy3+qp2lRBMBybyRendmrJHK2Ho5eGCKJl
edaWNd0XYfqtZcq7rivv0lpxvDMsOt0eYY73PT2ztdeU0ZGivQ118kGj4buS8dtcq/Et+X/sncdu
5Eybpa+IP2iD5Da9l1Je2hApR++CJkhe/TxUAYPuzWB63xuhqj5TUiYz4jXnPCef51JcLHH6K/vq
nMK5I9WMY9WbUkUlBJ8jrm/4y8gFHqnbymSn44HcaviKqIpkfpeXFOzzZjzUn4nTdLSw3WfsFDjU
oqXulfYcOtQuB7/bMiuJl1gy2JhOKT7tTMKVyEH7mZlYJw3R2vzVs6H+KfeblJ88GFbCuIoSCUWu
+3vyiOuda0ztnuERM3+fzKoy/YbBqWapWXbSGdx6alSUQT0rKG/XRDhkYcHNKv0IK6SbBas4HK+p
i0bWlixcSUUU6xho73LAoQG1EB20rlgpANRoDmaomBaKn6lEAJY3XyQVtZAI2f5NAclfhGAyQ5xP
b4oZ1lOJITdEBtjrTAzIZJukW7hVnT4nxoNR9+pkVHLtEn0M9wW3ca30J435Bz1e5a9JZa5WhR0N
674HBJZpJEOWjCmHyryzLTxYrYMVxHKZljRsyKsK7bfpIl8tizZgOpYlO3JBCOGr4pFgI8BrkT8H
0RGQC7Et2vQ9Wy0/gVvc+8Dp6whkCwmN2bJpf4uhAhCo2RPj+IbYg24w1g1IuhPaj+JUtiTQFhBi
MVik3r2BOZ0PdncQAp1uoCcrWNIZULniZoVIOYI4oGsKtBJ1QYXtlGnspmX8tBdRPi79pqnXxERq
h64GMqlJ2jNeo+ZIZPXZpcVDRrYDTrWB9dDdInyRGrvTd4E5aY2C158oOTDGWVss0iElg40Sw0rv
SCxYTLpEd2ex1xpQt3AzaptWma9R5el7OTEnHCvCJtVkgrobHLxutb7KmsHbqoiEwMn30z312Ksf
jje7R3urpYzdy158ZLBTwry5jKG7H+v0x0qo7/8c8myrVn1df8KTpT4GPt3q030HxIsRF8YlbFtu
BVUumSdasZZcG/Ibb4YqDpMmBvaCdbV3dO+li6191VTVCx0+lDjUo0stc8oduNb7kQHpOtBmj2Fx
ys3SXLXguq5eVrxLq98XbjB9Owg3bYT9n0aR/Qi4ochn6weDidq6FsWLExXlQQvnJLCg2dtZQcIv
xG1iWvMPGocvm7xKb3okRxSYUVedHaIAC9HTXcgmXaeo5hmUE/zh1QHema7ASuKzVhJzktvknvwk
1ddZYM0ezNZaZiorN/HQHgqIHAMTzIUIwnnr21xFg0gilgYJftZL5+TjJp6pd6JsD5Ojyn2GqlSr
DyJgBV+hE+cvo53tfodOKTRAIMNLfz4TACMvpoRtQ9BO36DdC9pD/m9rEc3g7Cl9SV3CTCre5SXw
8n6Ttie9zM5l7re70evPSUUfOWqEvOTI1KM6viKc99d+kNx5GHK6dvwdgxHwKflvwVTs0gz0kUyJ
5PO+bfYr2LrbN1MNO88Qj4lvPFTdZVLQLcCXriLRTeexm9n0kqdDxg8ieKiZYZNPTChaXWCSkCWJ
UU4kn3RrsBb94BnYDkDhtXrMRkWpXWQMjH8Yg8ZNeeBuo0esVp3030BUkDHng5ImoCIYNRw6dZnx
kYVI62KvHxm5oGaBxroTE66EhJRDEMLGje0KmIGao332qHJmbAsd7bGXi0vSZOkSm/POb4H3TBXG
5xpZrq7SzZ4PKPmzU3zQdN3g5cqISZGAd0wiTEMe33obIpFZGK92N4N2kZAutcK4NaN3iy3B/rsO
V1rdAkSFtDvTWrnsQodtRkSSIbFEC70CYFexTcUgg66uYzlIqJtckSuDfTOq7/tq0BaZxC4wqM+I
iCsC0A2YkXZ3j5zZRnJs3yu7Z+VKZao18bQPk+knypCb6um3ZaD9TbKGo4p1Sp+jE86d4bXC0Mw0
9zFxNHbJTMLr1v8uh5idh0k37bPPKQisw2B3I0z57HhBuYqHLF4LOPOgj3omJSkcxEq+EtqzH3Sn
PWTvXmx/C+DL54nkXzaFK4+zGplz806CkIck2iGdeuDGi+vq2uuwBg3EugughtN6tOWevSe7ecFA
CiwGD7Bw0SGALmvTDp8pVh7CGaiQ+kPQ8HglBuEuebzO8LcZeX4wiVsfSUQzHfmG6SteYoJBYRto
P7od3QcDGkf8RI+NZ1KEmIcSv+Le4NO6guPanBQVPsIfn6QwunxsdVXaLZFtvpATQwvBaqjKiRwo
M1wgZtGyRcZM208N/YjOVsMM2beDvzwlCQq8aeR7KqHhO7J+4ZW468jlmI1aX0XHSsWwspdCedUO
lhye23xmbLL1WWWO9TP4QMdwK0R43cfdoKsb+7ddj8UFkEz7m9WsIKThPEqdIB8BrwN9EBnqaLCN
sXhTQXFv6exLakCwsYiIhyLkBGzBhOWwWNmye8ubFh2bgYu2C0r2ZTzTM8YyXE51G9KlwbLFTPcc
RKiNtCpqEOQjF2wkIFjLXLBi7bfUWMumXAYTMvtRNOm2x5zsWgibvHYcmQywrstan22IzsvqcSi1
tO97NZjbmK2vdCxYGF17UJ117FE/HSwPuZhjkkw1JtsmYzHhhyQP6E35gfZ8PcJx2NSG/MHaozZC
Z6kdgjEYR5hyqWUeckwu1WCVRwVf/cgNKDdB0X6QRK02/tR9+WOjAQVY2lP+HlCQDSaas0DHKyLZ
7JqDMSMui2WO7XThyjmgCnj0Yqhcfael/adjo+CIIvNS5/UHe5ed5Q/nPlDfaQ8AqUgZIGgF1Ek1
POHtZ5WlfdaO89BICARJIZ68aMg2nWHQTzoxlmO9/Q768jvJ2eCXBgegbOpnu87lYZwMSj1rI4Fn
t2+p7cRgipK95w2vjpU8BqdGB0XRuKTJTOZv6ukeG0BmsCUPrhVcPYZ5U5XpK1sPLtBx5RZZTIkK
lp82PEeYA33pMdPuM0LxoFsz6z8z5rPP3WCTR5LcowrCJYjyT0RnNXViFY35px+63rqfiH8okl/I
42HDilpjiQbWdScpkDKwNMvSYMeFl/peVj6gmADfmscEsAxvvg4fzNama5EKRlPaRqTTeuAUjYNu
XFbSBGCUGB8IVwjKQJ7f1ksgnFd4XqT1Qliz26vTzAGOKMOYi2T19Kna9K7WNQD+4hIXUDeVMUwr
B/tn0FjfnkW4jz/5nxO0lKh3DqHMLeyc+AtEGr2kzXTV6ukcOW609GItZpF/1M0WJIHrx+SftUh/
FmXJ3UI6FUpHnOR5sc5ZG2zGZHqucjxYucPPH4CAB/sCHHgRKkjAVOoMZJLq6AU33EO8BM0slliT
zmAsAAMrIrGtbR8/FX6Lzd8nY8x35wctuJb+9NEHtE11cSMy4XPAXwBNiT0FM1FqoZijHexqiTOb
U/I6lmTIOWQu0i5QGwUQj8m2+0DiER/04KNIrOGYtWBXezxDC3j9nw5WHNhmPfV7sHJGapqh9stl
b1fnQJUoBxnhQRQjcdFmnsq//NtOwwn9DIradKtsWCJQlshCS+IHfcaUJ4FxcF1s7nTLey0T8cox
k09FOBrKcRTCc+U9GOMtMwa1KvLp0e7To5Gy18kJBTA609yNEjqqgXiwYpsImhuXeQJFSgstFwme
YFbcPas8pfIqwHsZA4Qi5Yp18CTH9lLFjXFE1UZAaHIXDtyiies9DH1DIjCcmbi6FC5nVKOvSpU/
WtybEJGQ1UgeA86JixoBAsmyYNLjEd7NMGDmfhD4GjmgsC2ONgshAzF+0wuJuPcYZj4xBg7LqXef
yimqkSv7z3IEHtSGHfA/EALrCpQmlko0hH6+bQJSneyhI5uXDJ+kvmj2CMNFeaSIchxeCFZjmq9e
p1RMj2XGRZJKQsyHC5khMbPvUeJ1MxaqAdVfa6FAsgEJcaKCsRr8tAYO1m2PuwcXN6Id15WMbv0Q
yZXv/xRmaL8owy8O+YSKPj1LYNBbKVEDZgHhbcVf8SqRaGYGBerMmDAg+0L83YGz3EaV4WwJj/Ip
u41jWwTZyhrmBdbo/DIRjrr20g4ppmGLzQ3XDFyhjDUE5z7f2SpxCYVgZL1KwHoQk0qeq9Pt0TLl
uwp2x2qk2/LwLkXy2W5jirzUw5YZuhQsg3YKTBc6ZGLVy8LRlm3iUn3X8sHpqEdT9s5psiNm4D1w
yRQzYnc3TO0MpPG/o2I0qCD9VaJxtRaA0RYOmgljIJRUN4ZvI45elUd30s36UmTxFl31CPokmj4t
yQXUUR8vlW1/QNfPIR/rZDsi6ZMOHn1ybc01KKs3DfhBV9NuZag+K3BJ+ELAjlL6M+1mY5Lnr1bM
+eFIczMf+T7ijExPCf0A2G0bxW8QomDlzds4/UiplhOhFNf0dn0PXH/8ZTa7rEXENqFkcJ9idLAq
2BlQzD5c5K3cc9UNndjCRcW/88dqrzthz8HbsKgKnT1aNLI5arJLNQKqTMeMzlHOFBezQcKDGZXu
R2G7YGTspnxSGBEXpHozL81NjPsZhAKXBAOuqOY7jAhTxltJHUwrxHcNxx0E4hKgEL+ypwjt+3js
6Fe4YtEZD0d/mkUaiOixF/uPPQeXSQZD1eneHobm2eXuWdR58KtL62rkdM/1UL7RH+5cUEKIXv2O
tg+fW589FVC++MdiTpGr38TApKLNGRC1zoiJ2A4uOPu/O1Fspx5QY1tgHRZxc+JVwNOtnbok4n4a
Yu5Z90mQ/rUZMIkCxP4CdoCihP+mmMNGrTj9qnMz2tIUUyHL8YB77OD12muWM+lA/3VGZ4Yqy88O
lTO89HlwhjcLw9XM2Nlq1msnr33KUJqTDpFxMfCEk9TdjahAOb7f+J5JtI1NRSEAPgP428kL3HI/
EZ1bpX2y49nflBrIFlxexDUNn0PnqXM116dQN48ykrt+3nnFuoNsJi1WjRuhAVFslqIUWnVrhnd9
/yUEc4ii53kLJ2gvo2tuQLtS2EUfLkslphkKkmMlmMYj022HX1s41SaieFpYerRNdO0pzNxqxx42
Nac9GPgtDFSE1RbrANdxDm2FurQxMnqg+souVj8GJEgj0M6XZjiDDVTRLLsgtQ8ZcRlorD9K/srl
nO3HtcbbaChj4wdKboh2DvehYMk9lAjvqNir1SkciLjow7LA+oBCyphMEE0h1oEJBL2XWYBywI8l
2HAQmxa/3vSl9+aAGqlJH0IAlLbzVWs1y9SEJkDoOXdiGsuVC14t7YMnzwJPGwUzsS16yMk934hK
QCfKWT4OEL5i4hKRAVQk84GbkVhVO14H7FPJmh0my5ETgySfUQvGZ8WgdMF3tFJznkJILhDDvRiS
I7s3nwTeoJJ7HYUh1knHW3VRHOFg92+jwbNkZi/G6EC7wIa1UHyXieG/0oJRfOf7NpsZah3iXkLs
t2akS3IJAG2AdTmlDjaOAIW83msvgDYnJAE2+1WiEKzxpPzouzZEfym6n05hU6xE8mi1qKnxcm4i
PuoIrVW0ykBB8gy2yz4OHyFNwk9AQWfr45JqxHGKja+QkEaRuoU+q+GWHsKKveeu4SeWEyzSyM7e
dMVPXOTVrYGjajj9owf5b1v7CLqJ2UDagapIZ9joFNp30ctg3WUPE+SA9VRpjOdISs/JztygXBtw
Ft17tWzB8hTvceh+x0D54inT6ED6uRxjZAnbHjIPWkc9a+6Y/NI9KeSABVXWOGpMb1sxZ4QiH+86
RKW8QWNeYJHVCXbhDvFpohC27axEbEeXoaJN0vECvykjQ/6yMCLlCtsSG0FprrzZldvmeDQLLl4u
YITMMnzKxvDN4+mBdz2iq7NeeW55QXKU+hXsoxRLAB2fcSiC0Fh0fvPWUdS5TJeWhBWuUio6gIxy
VaLDTnTzHXAVnqsBQI1LNWcFLyleFzmFr+gTKYYf6EAnHnf6TDxCbmEjH6OuRuWfQVemf8ccj/EJ
OSJMMPTjFEDeCOVBCceAIREl3JndrenZ1zHcHk0w0NFUowOTzlsZFq9FMHBDUFB6SYRRILTeWWMR
s61roEz78V3WGuHk9V1pklKSd+AtvAstDsLE+Tn12wR8HdCQXqcMq5pDU/q/EK/KhdcCxCcuaa9s
FCvMrDdgyUagTHh7EpWduioM1sp0vtTsItL0ce2MIe2+B+MDfehXnD7ppo4BzKdgGGyCJU1alIAw
ArhlC7Jh1eHvSyJKj7+9N1cpmg5ACT/QZUf8juk3CbHBStqvWsX/GOwHJnCmP6HL2NNWkb3sYh4Y
k/NxgFnam8AVUB2uNCx96CBKBlITDbAPLhN/PugnLuRaHf2YhJyWsx7zivnmjtZj+6ch1ebsLz5/
Zef7i8h7HR0tQ9TSe0tlFVQP7tEpwS0A9ltaQeVxOFbHmvscYFD7FLvqMQCshG48T1Z9eNDtnh5O
t/L1rEQPPPmrJ/U900h+BqxVS0w03FvUEoU3fA0ScaHn+TNjcl6hFJ+1zo8XdA4hGc6dnzqIdmQC
TKvx76M+Qa9ekLxUqgzYyL2Vhlc/LrfslcDrlbgbhc/DuLTyAEByXiIngidTOUhXC8CCeg+hKDNR
T3obolCxt0lkVqHJzBjbzQFhcLjI6pg8ZQ9kHaP5OkZM2EoCZdbZ6CJJ73WYGgQRt8K/miVR2zzg
fH4M8sF9PuUTpxlqH7I5Crzghh5DeZGnCuwEHDpKeDLKyQBsXqZkeAi16jtOfLl0ByqROSuv8ix7
6VTxIyDBx6kyDk2YPiYur5tykDzYJBX19k9XoiVP+WSnZcr/Me85r8eLVtL527LHiWFiwKImHU15
i6xXbcCyTeN5I7HhCOTh1WjAPjPsuanUJjrbLPe9R+UKynTomDpJ86fy1MKsNLFM6HVAecXXLgWH
FfoxfDdjFabtMFtwN6GdIjtRxXtS8dO6kf47jw5w2euL5BriJ8IEFRJn4dGPBsS1SXjwORCFvk0f
gpoEJSd9b6idioQthmPBYdOokFmjuGvb4sgB9vc95GV1Pyre3jBIvoIpJNk+4Bqrh58SMyZjnfYW
kLfIzWBS2cEvzW1yD+FwLhr8gOvQQktQt7gmHhAGMu7E9wsFgzuUvIpFH/e/uTefBRHuLtDLJxGx
6alcLkIHN2cj+GfhGD8pMgPTMv6oCflNu4przyIyBqIw53TwPhKiAurHy1ZjTX5meZfNeWlRxKlK
QbnqY8skK9H79DJcUYIxJUxYjIlME2EbMN5GDTQ5kEuCBiLUFLIJ0oFdbsbpqOm80dTKD0Dp7inG
LdR82WmSH5aR2dAo0qNQ2BgI9OY5bYlecQd5NCoHiLn1rbNRZgoYaMtkCA6gHtuNo4mK986umWBe
dZtbzmyQLcnJ2Yp+mCgs8nHlTeWjpie3MEI+a4lkBTqZaPIEZrh0wzOqd9iWz2XHG4z6/RdSJKfG
H1E8oQ3Xs7MT8mZ0FW8aDLndqPU/rT9/KBQXKoRHyCvJrRX3vLVkp7VAfDWZCqa60Y5J5iur8Pt/
nx+Qwit6D4yZ7AzIm8vyvGDtpBDJu9bzAHCGimzIGIqDFuOpHhrKoia9Jv6vDOOfdHSsVQCa3qrj
z7FC1de5jwCe30sA/lAJ+TuHottTW3TzQMJzWSSDNgv4pJHk51P3tBGvMgaBVR3OTbJ2KwmQ7Hh8
lnGczSk+2cVPkKlxc3WUV5jOhLhrEtJiE17acQ7S4SnkAJvfLDahGKiqd73S3kbDnvmsAIJMQW2X
4UrvRozgSveWkyYPRlYiVwz9hVXNzzUyEpp57ay8+qRP/nvsc1qP7BpmoOVhcK2LyuDVZJizXd6O
tUcuJ84YLh+giSBFPMzn47FOdGZPzuNUa+Vag/I04IRD4KJ/qLKZI2hBctvz02DAamJZsOLD814r
1lhk/i7LuYFTVbQiOKNfRloyLk0jf8idESG/QbHpPgVRe2ybP59k661TTSdMIAY17oJSDjJeZ8Vp
xWTmMWqA1yScWBWYX8ApwQHK2I3oZ8ypFUYIC/sjowKReuGSaDlqKMHkil/EwvkilpPtbsMJb4y8
OEXg/2Tqqcfv+PdxZWuN6dUtupXb5I8+K9Q/qaZwrrh5iWh302hjNc2OBb2GYKnQaNJAvdE0OZOP
P71hBaaU9g1eu90MWMLI5NSWwciH3m+I1cC2STOONQhDo4EWkH4Hj+Xef4eRx9zBil7raVqXdGdL
qfphHfgY4ztvi8u8LDjlwyB8zoPhakfiW0+Dx7it7z2zJBsvYr1R8s3HDWjxIgqB4PPz2y4tMpCo
m7D6FACS8WWUUESnULvh8Nm4OnCEpm/37kiW6GATfBp69ovQh24B7jGFIA/Qvm06GLRB/9UNQBPY
O2xgJL6iY1pp8R64LUFzlUM3lVhwz+Jr0PpH2wXJC+AQJ6S+w3j+5PYsT41qbRbaF5OK3dQnd4qm
pY1TCeGyxgOyysfgvvGpsU3Rz5JPwK/xndkzks/t6Dj1/jmW/sntg7up8o6F5DpMh0sTVcskNt8r
D0IMPFCZFuaRO2wtc/sHYb67qHSSiYz3zNOY45KaS4363sUwZKGueoCT0onZj97EiNRGPsURTaNb
PHiZ1LZOKnaGFLPlpeU9pmfG7kzDmAGna1NI8SMIKpIS/bwflmNjXRhdfUr2UivbSR6xpBfLsmEk
0U3uh0Fyd1vdGWR50S+wD9VaDiOEw/XBNKx6KzJvYyfte6+/KPr7hdaRKUyA1MqexM2q+l3hY7Qv
7Ox+UKYA9MO4w3YHPp1UaonZeTPpdmEYJuyfT7QYFHI8pnwOqPbd6YBnRkKC1tCa8pHBdzkSa0vb
I2LIbjX1tO0lj+yt32QIbitDUrITTfyAjuAEy/vU5GQnJuQsswRC/Nhx689nri56Dt9YPFVoF8oI
qnLrDKiRffUm8ZswOqB3bOrPwadYmZiDrFw/wE2Zwd7J2cWDDKbDsAIWlYK8XPMZRb9FcoJOQw73
YdUam7oZ1Qz4yawZiRbhBrYlXth+0u+csNtr/bzejIaHBDxpNTE0q8klL0L9o+jgr/WFYDdRhzbK
Pnz1pXbDWsbJqqxZMsE/T0khoQfbN779miRM8C0NaDQ4NQyo8TvPyjMRIwK9SlYgY6bFnt2qxImH
3LyQ/FRHrW4G1mYUQu3pxUOtNzZpTsKIazUAp7rL6Ft8HAuPT4BGAFyekp0TZnKd97+QQSl3ZzVt
jciQOxyrMOE0m5y5C6LeaTe6HIYWNjChNKC2ru2uCA9m+CRR8Awv8Rgbq0iH4xkRUvK/2rv/L+0d
AJr/h/jusbrFxX+D48z//j+xnf0fyzSIdPRME5yNbgskdf/gODC3/4Ocbv5Dsk188CTG//Wc2NZ/
XBepnSswReiO7iLRa8putqOY7n+EbuvCcx0cFhY+sf+J2g5mFX6Y/2o6Ea5lW6R12a5hmi6Ejvmf
/xe1XTVyziFj+I3rAv+SGQXbWOH97NlTPhC5hHFOPcYOwZpF8QzyTeJkvzYx86kS6xRz/WG6pJik
jBWmrK9GBONhRJux7zgalxyu5SXS9buksBP8aMpi5vJoASY41EQTCcb8XcxgvpNQqRykKc+GUQA7
nceHmgFPz6LcScXgYTPI9JtJidXgGHzPeo21JZGKIUOHtdQ989k2HMaYYCpYuXr12egEeqYa1kSI
cu9p1GxjPdn0h/WIU9sxWGRdulwb7vs2f0nZxh/aafLv6hDGicoqtTITpOHEtj9IS09PYxakZFzL
lBCWA7BK8HzKTe8nya3SuuRv4/PGEN4FrXVou3dyuFOmn9Z0JkAnkOsyDL77+f8vCPe4i2L1pXeu
2qNR5PqICXyhnY53UIW6NTEZMGFchQ2wgVNMI9bvoqRPtrajW8u//94rym+EhN3+71vGw39sEJTs
tNbzdvTJ1b6r2vSik17O0RPfVZM2XqKEOAB/DAJ4752/R/hWppuksjtqcHgRuT9qh79fVfNvB9MO
mJ/N+3CqvWQ1aRozv0bT19yp4wU0yXhpLW+86K1wjgMmRptsIxrc7j5txSbu4vFNTYAgE0DAhJEV
+oMdnq0254bSp9G6DwPfeRxjrLjkkrQ7x+qiR3iOA347/z5LWpIQu4pnyjZCSbS0HRz/vrRJwVw0
YJSqrnoxYY6MU/vVS4jVKJtRW5veE2FG4mR6pr2NK+dNxSCSVpAJ86/WGBBa/H2blt+das8mikoX
5Uln+cTAV8ZrJ4B7X/g1AzHak6sZiwAMvumvw5zYBtQXTL3md9HyC+/u30/j+Xm0z4ymuKevJ5qg
nhgaNDHQCDcIdj4Zz7s0mILj35cqocT79y3YEwFxhJbbJD4Qw4nFoXtQMDEFBWIYAmBlILMpSNb9
HMx0XzphS+iYfU4TG7iHLfRd6nDp/MW4M0Nv7lwCDsy/wHTPBg08xMl44HFKVuTkBVxrCq9Vfc7G
yP6W8JgYdOPDrpNnUatoi1jWwkWTLaJkyr/sYlsR8UwYgkuNlRbFPYSuYtX2NjokxzajtRc1/IDG
t6Oj2glRGC0lysPDv1dEK7p1j8noOpW1u8GCDujPSt+Vk3kvrIhQBPTeF1NS7/Lvd3Zi4NGdMNcb
pbayAxGeCwJXl25sPKdw/jHJ1IZzbJjrrUkuaNcuUZqzaF9/RPbrUtD++40//3GvG+yD886Apbvw
at94MkrnqTPScVESl3XPUV29e534GNqivHpx9usNaBH6+XdO6qVrLUnV7t+P6mXhS4NSDioQX/zK
vXfl+Ehroh8KxAvXIOu+fSZ5zMqAHzAMk9eswkZGglSKWQoNX3FPI8R4t4c6qQG63A5TiYBj/jeJ
aXEQnIYjIqC6vPSBWAu6utF12x+v+I1Chwzu1CbXGnnox6iIkGgEOcrEh6UbkSHZUUb1yluUAe/v
gpUuqvKTo8Up+s8sKp2VC1thVQqGoaYsrGetdb/B99T0SzSGRi/M5y4LvkXO1hGgLSgWe7a+2v4F
snR5HAkGXee+o167Vl0CFd3j1ivPgzE4xNKo3zFBIodLtz+WGaAX1ivu3aw0X4fEK3RmCNe5iIaz
XikWj38PTguW49RwPzCgktFeSYFlIiruCbC48KpNRw7KFy0Jk0cWusQHD8ZBomUibmWKYFdLAYI9
exvSNCWHZ9TOY+FpZ9GRsYJQzMuxqYsd4y+2SQB5aMHGt25qR0YZiY+V0WzoECbsdWBWSEaRhyxt
f/X5Qy7hZhz+nd4KAfoOAfHOVnl+39VR8RTPkjSJihRQPS3XiCLCjqtXvy9rktz1Zmc69sqoPXn6
+wJFx9v6+muhg1dgj92EKgIyEySHsrfIBorRWFbNXeJPzZ0cOFMJXAZRLrrhnGJ5Z40Ig6sPh/Ki
OvhIwxiYS9WE4jGX1TPGzP5QDSyaXCYoLG757sNWj1hHUN7aEXwiti+q3rsDihIP74xXWs3KA1B9
btkOWL1d3v09fLjtJ4IOOFybz7TrXonmqg62r9EIKVsC7ZINH+sI7AH0VD/T2gdLYR4i0IiTkaNx
kZZl/pFkxRmRgY3yRa588YX4tAckRD5B1bjjppIGvBfbxVzpwVKpVWU9Vx5yKISXLJpjed9aBuer
V41vpT0+BcjJ6J07dSYue9ilRl+uLD68tmu6+NklOw4rHUEehO9DdS11o7tY8/sKxY4+DM7btghc
XoFyGK6JneE9J+wSKQFfnIlF0WiN23ZqrZchim/E/dVvTJaPlYvODHBCckgr1zimA/tSjwU+Xvl6
fFSk2mChnDGxySi/dfOgR6W+iczc3Dap47CwAbMxrpVLn+4gKDvmqMMYUQZkCfRNf/IyulhX4Toj
4ADrgsjr94EB+ylU3lcZV/ntv/0inHsMtzXl1nc0djUjNjoS2DFElZCp5nM+mr/0PCInA4d/Oo7Y
CaJAbBMr6k5ySAi8GEzy0MRHV4IYV6V48weaQGb61oNJdMI2nsPr2erDh0edzfrcjCjgZq1VKut3
x+dv0kbM/Fag7VGxW89GRsbTIMY90hhzy3Q7efj7Mv/RLLzfgya9+hKqih2KN2QE9xXessiK+6cu
7/sn6QluzMBHRJKaS8ky9VAQ/Uf73D7aGSytAecaHSOjJ3JByNqMqul+rFmkYBh/MAv7xmcLkAT4
3GYP3cvYUZ/61DwMEuyurdYpJcWmAfGEijOwIQa67tkniuSonOopNEuUNPN5F8mQpigNt38nszEf
z5CCm+6cRHnxqumoGqfRnK6+OcYYwOh+0xSpvOk+w+8+Emotb0FXYPOwdPM0BZNCkIGTLSybHUWT
XA2TNZF7pn1MMH4WvRaIb1kzobRo8yw15OfUKcSZiUy1oLipXj0jee9tPhCOsozNkIz1ezLgdfYq
h2whDCthXv3UiDmIBYToYuAhXZuitl8Ny2DKHajs2ICEKYX0sBpGxoPmNcZD1SYoar10Hu/227hj
+T6MCN6bmoIjtnVWAaozkLwB1E+qCxxe5wUvBljMjqWiBTziQZDpvbRTM70FNvLzSN8phHW3Yag3
s44/5OCXOABnNWRmfPf8cdn10VUFSTFHgqaHvmC2lg55c42DOtiS6tmvVXm0Yh9ED7/QY0D7Nquf
Db9hc8mf9trh7zpxOzNfJ8Bs13nnQrosmCWFlXROteupEw9+xAmPkXbIi/48NBK2dtlY26HkJay9
4T1jlMGNINL4UITAqeerQuuFQCAvxTYwNSqnru3vuBZq3KJIpUFjm/uMvPclPotxB38bi7rvD/eD
X7trjQLzwg7CvrgEoCx6RT55mhukYvped24dxQ/fTMnV5UYgzLErn7uWK6MOQTC1kW4uW/xPh2gS
h7+i+e8LOb7uwsXVQ5ogEyuiGgHYODaXga9vCCPDk+xY1aY1vNlmELbVJlTNaeI2+J5/MZBH9iYc
7VHa1ksQJWJvB2yAAXSUgJvIz3Iz3ImM09JTS6OVGm3yPeHlSKOqfRLcbQs7+j9MnVlzo8q6RH8R
EcwUr5LQLEu22+3hhXC728UMxQy//i7kE/ecF0Xb3tvttqCo+jJz5cLCykf3IkxQMNn//2l5Y4dZ
RKf75//7XxikmGshDrVFpo8aUIR7kiEPbPoYdwDEKVksqUWc8iA1onltWXq3vz+fTIZ1Kz/hl+aB
s0TojUgBd1NVsmWgPdAY1Fo22FOcqDz+7BMUXocP9hnMKNX01aCE/GwrmaY6mySpXzTky8f7KTTB
72DQ4Aok1GKn4DX+FiJ2/4uzTP/L1Ked7mbmzU7sdeua2vn+VhYiEcFQiBSNZkF7R+f7S4vXB5I5
L//zudat9nGav+H5qtcYlJLjoNUHz1XlZV7OkbHtnvvGSM/Z5EOXGXlDXTOnfmB5ETKJaCTrVlGm
ILktz6+fh9jyzIpzSYFPwkOM6XS7ngC1HsFXWxdMedZFzaV9uX8YcYMFqmwQd3wT5JPN/iTyJV3P
/lcRxd7B5W/dxnX0URqccuuqXTZBabzL9Dp/9W2O2VIZf3TR4MMews+KFuZr75Psb6LMg89T9M8T
nadXx6z3bEO7NjZ+keBiDi8LxrXLxnH5yEM+Ek3k7coKcq3Tde2tG2V8pkP+jNHPJbhTLmbk6lBn
PW02veZRd1bvSSiXjynktz2NZvi2Tat5SEcn+Nl5LZMEcgE/n7pPE/I8LHeam7qnVmbGxuos+QRQ
96Mf2w/euOGstXH9HFqkNVyP3hk8hPXzbLj1swCvBvyLI0wal086wFAooUrbjn4KxtDmx2jJztmN
Z/yqvM7gSKBv8rHvzr3L/+QyW94pklVPUYIJnwCIC5ZzrN69LJ2uqpnxu0Gb2nWedsr6ItwiRKj3
3LIOoWa6z+A5eFgTWAFmXmYZtAUpyS/Mff2QWcZab9H2wwwOuJ967UtRkOeS2nfi+9Nbr+ZdZ/rM
RWImjiIsfpezLk+d0XFZA8qGmdSDd4rivHgDWvtg6yZELhI1djHRSLbsoK0sBjdfUXl333NHivGm
xJnCI6JXu1lz9eNkav8mKbOd7vTFdjIaDs1AXidvSKh8bcWxHpFTihnYaWPN45bkRrO2koEDXxP5
7VENKtt1luq27SKayOZxsateNfxeae6C3tFSjI5PRIM+XTOht4Ryotxgo+p74VqvmHkL41lo5XMj
jRfdxFrYso1eOd+eHJf23dfITp7zJHmpnPCPFGZguQyi51mdFda5dZxz3LebJ0a2TgMb3rS9E3m8
aiN0AAVR/dRE4IjdAcRyFSRa+tDGMxSjXo8CIFFRRVaxhbhfJy8GJtNNbNXuPp/FR4KdxE/Ei146
T4IU0TpmSx6G9S/SteZJC+dz6CHI1ANubA+LUVn59dLC22x0v8G6P4KZMsigFPxmTj7tEcTGw/fM
5aFSzN+cJGxA0m2EAjb9AdhrbgAx2cyQqXeaB06zrQW6rI3MtSX7+JKpLyPO84uOvjbZ0we4Z4um
hJlOyuTcRTrj9erBN2mVLQQlBJNj7mAl0aSSknUjQfBojR6KISV1UQYhoIJukjOOKrByaXhUOcHS
Y+lLBFjhxsUe38SDmzh4NQgK7001QTHrKtS50HhirMLVEbqvUYY30zEa9KBi0J4bm8KbGdNFNM2/
pUCxMAtYxB49vZ3QoG+SHshD/erLyrj2CHYIusPBx13Xpb08hBO+KYAa3UVIbZcquYM+HZ19Hijn
pfh+VEZ1GLgBq6JuNnmqryKGY4H9lWmlQGrASuHytGun5sFyCcGL4tSZZlB6evEyug0YWf8Rv6f/
t0Ezn+kt6yAUFjk3kVODG9RMB2N/twNWax+ygkFKTXA1MXBH4Qp/zJLFj9OOGw6t2HXRssRsPgkD
KzAZx2lNj+TBdjhdsgnMQb8Mx94HhB+WWDUWu90q7sVjFgOoxTVd7Kcc2Tyen7BVkBANYUKq+uB4
UQ0ZA6eHGs1XP8+dXwTsnK1dU3WhfBxLdYQWiwPTvyy6ICXUEgPOca4sI/BHOLZObUR7ZldsQyxq
0qbxmzPGd5KMcTD7dbU2K/K3FGPS4ccaRL3Q1tdUdYqkRLC1V1UcBkREgN0saGtfVZxEpvLBK5xj
XxlBQp/F3qzCHdvh+DGDAVGQMtJ1QmQNoweQJwvwOLXE4oGzd3XVs8Mp9fIyGWcdt/iJYsr5KBBe
04X8HJYmsTBv2NcmvrC0G5HafUqxpmTCJ0IKQxfetyWZHMaJARrO0OkCHaO3SrTfJt175a2Gt/ck
pmSdOTlaIj7ZMmXckTDo86zfNL/IoKrBwrGUH4GkBC6Mk6DxGPWZUCobw4au0Z58YmbUnk/4jdjl
sy4wTy6M5zGG9uzHzXNhxtS6UR7nNx7WE772WtdyT9b4aMrSvHQ0O+pSv3me+VfHDqGp/GGa0BBp
pIHtWuRPBJg7yBKKAKeskSfJJGwYujFC9hhlWXlPImB4kC2GRQs6reaLneWaw5E0z25OKLiXov/i
EQXrdTCvztg8iyEG8ADY0o68dl94H3Grc4KcS2P9FJfTUTci7SMfGn6/+LHGiJCJebcjLonwXh/e
mNgj5oniHUK4OqE3G5g9tpZB46mylc2mskz55sdmNh+AL775WfsCufB7+R2A/k5fSQt+K92Ktiry
0h0+9quctG8rF8mlsAZKIhhsXXppPjocPZiDaDEuaSMr/IeKRfmc4sll2JkdmMYerFLVvPe2uZut
gYd6K+STfQPzTl4/rqJd1eKK8ifnKvD+rodSaDu7olmLNuyKYqgJcN18FY3pH8eoea6xymIk+x0Z
5kM9c07ICayMhvcr7fK/CTgNC8g7wiyXQd0QGcww43PDFjuGA95KZFya5EHYLqKTuxFJ4Hl6rVsR
Yyr0T9IqiD8k+ffc4bWrS6bSrSJ3ZJvzEHRph4yn0OgIMobMoTPtSDf0fs7DLkgHXOquPDEPjIPJ
K26ZpT0kU2jsxnFITiIOdDaux5g1S5t7tZnVDI5f6SIww+rDqm3SH33+lCU02tJnBL8w43Q6kGkF
hjq9TTnWCJtqWYsM32GkjRJQeH3Ls2TazYV97unN6nStOxrOYZHa12ZnKLbFWItaZY8rbDF/mdc3
PPPo6qhmwZbJcqtbXPQP7HX/YCdbs0OzV41/TZe9VAzoea2aXp50Zxi3c9hXW2suEGxxGc16xry7
xlMSlfZ5itNlLALv1BhQoTulXTGYD2SuAiszX/h2r0UG7ZWoAVt7cppBpesWWRSXmT8757XZ4pqY
nMxHzSz+sKR8qknt2HWVGzFZ+N9ZUNbUx/ybbfVv8LjYrTJap6QguIbbnUlJzoea/XPIoc30/PR6
BdfLNJ++xCylqxAfx+OcITXkdcOlLz5Q2QgnxfY/ORbuOoqNnCITqpIhi64n3AMuDzFmO1hCIHdT
2En1H1lNa6eqF1WVzm+9av9ZzMa2dah2FvnBa0mKd8vv7B+t8xzmQgzBhn/gJnlxDVWiRMccZlzV
rNlY09GGvpW6+VJDlG+trrJZJmhvdQqsijYdKVC4U4zhMMdc4jiekWL8MZ2/QjEkt8x/eFq/OnNB
6TDKCchcvlCLeWxr4IdNSvyKt+09Kit2uTLFiT7Ul4njn1Lj1cfAv1Uh7aVTl36wNP0VHtYnfN1P
DR26AT7hCtN3Ib2R4EZnbYy4m18a2e7Gyn0cCo8DT64xcV0yEmEv4+2CPjJWZUs1TicycXTECJ4M
vtoK/lt8oFIKd3PZP8XRv4Sw8ijFPnLx3sf01tB1/N5HTA6qkYEfy3LGJq7quTcoZCvc6DBjqjwU
i4uy7bMdZ7Qr7aH+QcTmVtRRt2OqINH0IWb5FTk0fqrwZnvNzqafcIfYtfEjl51dqEO4tG5VnHTH
onIKgtQNAloSbhsAnISEuvVEd/OH7eZEpKT1lXgp3Vyp/hDnW5C1WNyaBJ8CmuKKWGxGJkZ9EFtP
1hj4k40HnpUKJJ2QoyBSWY2jvU2peSL8fIgX517SMfS2dbwzeXGdEKvA/GIgaX2sXui8DEAs/7yc
IJwSPmUTCsD+VCV7tQtmjZ70vnPO0cSD1+0HzA9pdXYrdR7z7OAuUhKn6Uvihn+shAFmRkD8UY8z
2hqheVYmKEyZ93tqemg6M2tybQ76TlwN7/PcZkFp0PsloauuPCU/PSwF534mIGY02bmHIa87GQ75
Ko8gYHtM8Kq5PVYJpr+i9t/HMuyvvJt0e+MpZz1EMaO4d85J649YiJoyP/h66h8mb2nULG+h7LNt
r5dXyxkVUEAIt2FGyEXA2s7o6ZRF8lckjbrFkLardCJhCcWNJ2qSrSdnIr3CoyOk5syEcxjQDt9T
KcINEi6FxFpLc6xglpnjWk6aGlNdDUefZMG4IsjCFzwfQyYlUega09uyV6KXqlprA+3JKGc3Glco
K/OndjWbi3ESWrLLe7nDPBf4JkO5Skwb9qn2weNMXffEmWX6JyIntkU9YGIL7jOPrQcY1d5aG2k4
g/qnc3Ml7xZtYKuU1MjIETG3cOMJzpS0Aev10TZ9pv05HKuI/K4wM7qyakIBM7zn3UzZPWkQ2vis
7yyR67S2b31WQpcPk4co1tDQmU9UpPjbnuC+66jnJGSrqGczXdbVq8YGaWWFib05uIb2HU1Ye0w8
XlS8RKDQneavMVHpG+dhfNRrO6DIZzqjIzO0GcOFmd2P58Ek9KktD8bZsXjm8kJsh8JDX9K0l5aH
Ustf758ek9Q+AMh4iXvfulkEErdOKDiD0NR5u3+uFDu3woG6ikhvBpreOqcYOO5an6AOmol3Qetn
vzJHnFv5qKL/ApIijdJak5WX+8ucdu96aYNYlWa1KwWVMbKz9accEuXRVSDp7x965jjfLCSuMh5u
cybMV3f2ioD5BRMsHQOiFF4fpCICGG2WCOoFuPEEnE/FLvMYEpclktkzp9NYcWwo6MgLA77neUDs
j3QhT/mi8PTVmJ7nIuwOlUE0KLJnXNpOYvCh2HaJXWwMJ6JAFgAAPdelFYSLol2XfXiqqMX7+XZ+
i6sgHcHuTfPYvxL7bGWC4AzGDV+DyG92SgbT1zD/ikHIiyF7it5BD5AW/pcvCnS0TAMoqfkwcwxQ
OMjhXkCyI+GlqnfG3RqHHmu4WA1dzdKW78UA1CH3+xOmzJLTBwgkxpuPbl1bZ2/O0icxt6xX3mCn
F7tPpltWd+/VWDvPPinPJzP8t9gz3NaLr9Uw1Y9S27uJa2x5pofQ9Sr1Xk/TwSlplSOzvgg/HXlk
NKn9OJnyxqY6iIwKaPek+SeXjEdfcV67v0SdOMmSLP0yI5KmSwzAIlRVTu0bpuz8z2CDEMpM+yUE
gViNgqiIECTtCvvwMzYtuuVxtRSbea13SZYXofXZSclqr8ivgwGGrSxSx37WFq/GEId7io/r87Qo
YPDy8bvRJYR7ERrrchXev4VJCG9r9JyBJBfkwwCJhndP4F/v2dM5PiwKJ3Scky56EIqTIxaitIA4
ZPrKOJYNtt/7SypnanSZXmWbRkUmg2lGARubEfV5tHBEbIwUl6aBlYGpCwJ6mYJuAbccPhTtGD5M
ynQ5TRIWzRZvwTQp/BF0RlmxNmyJvGxawEnnzAutB8Od7Yd44bZhH95EzshRooEzRA7A39y/4/1F
Y+y5qcKajZYyQCGJwtfPvpanXDLJibb7JCcRb7dmty3d3ApkhTs9oiv3OYkBe/x899bn5Oo0xhZv
r/FMxzSzAd1b6scrriO38sPT/eeFchsHP9OlzCbUef+968vvHTjfRMorsqtTqTfszRdfCJ3MO9fT
x2PhYSLhoMOjKwPiNBXqWjUJjCqvWEbTKf9us4oDYILxNA1gHYxj5Q+KbBAlq0kq7W07FcShmj5P
6ZQYvvwElXvSXe5Wic/Oxt686oTqj6rOvmRXV3tnGeWO+TIuhrS1LZymfuxCuQcL4Vwa0Darn396
FpOQizj3nyCPvN3vhrR14qBFTV9LvzNOVmobrJb8qYrGadvRc7PSiCxeUvvr/rfYnKgvcISKxWWk
FtMRh5r0XPb1089q2er6OZ/ylB92+M+LJHySlEZy0qaZL6a0yxBHJfTQyfICUwXF/v6nRFrHzsuC
+3twv1zub0SJZwIHvTuBpk85xykGc0W6XI7Q3hg8inntFrHY3u9Ckl0zz2OjNa91lH+7qrKhGPLS
KzZRriBIawvrUXP8YZ+7aXdCHWO6bVqvYrCJ8ludfckb+5+pO+MOhSDed0nuIeilOPh9CE62xWAJ
46i2Y5A7vdHveBaWlj33jSASmpB6d5lZN5mOfoZzZne/OJjmoe4fE44vHabMa4bf1G1RdPgd6Vgg
ddy6laImOsl3rFTFZ+GJhrNkzUaKWe9qotWVQCgYJDoS9z+DW7aj53ZAo7kvuxzo0uPPF0Q9/ksx
98IekC3V2RkeJnupXYFl1vCgcZIGQOVc7THFUXRG79BaEg44VwaJatw2+p4OTsLSXJAr34NGZ/Rc
vhV2t0NvxtFBtaJ46Bb5Py46f90sKe+2qXaaTdYQ2wWG1iT/okCSYoxFG+pJAA/w8gPX0rGr3n0W
Pw+TBrrO0VD+uO5t0+ZR02EqdXCb1VjU/iYhlvmw3Q8GBAFDN8qDXnLCbntM4v198jwtw+/RqUhv
2G70SImZq3cXbZpYG1U8/fjY7l6oqqcBsq/Vph9wi7kRYs7dRAAiJFwPKcszauQ/aY3a688tL0ZK
YpLk7yDL6UN3C3S3kGPKj8rjm7InQYXGTQYRoduybuS/zwBxDkmWaq/m3ULmRsVfzau2tA5kT7T5
oVLwkRzYmie9g/UG4e0llPU2csFEG/o8MkofL/Bz3G1WFOKEOXHT2735Mrje9f60xMayvf9vVZ6M
O31kMDgtDpb7E3NY/kRWB1yAZtL3MQ7xxh4t88N3vWAW1u7nlz5Y7PTuS8T9hjEGXEdCU90qI4PG
Bp+ny/1lllO+6TseGy59SUTG9YocQGS8jGb+RKSj/5JO+SRHJnHmXKCNkc8zWjCdrc9fvixBM/We
nDmJYhrNkO5CG4DGffNF3HEK2tSF7m0Of+wGVUPHWmVkCYVdtV3/HrxoF6eIhcts36yTm+tInuMN
VuywNp4ZX/78kyPpDnuzmz5/1jLDmQ48LOEzLA/kln6hfQdFILFDiy6HigxM3D/OUzd8cWzeWnY3
vtxdRWPQiqXsJM2/apzJPHAZGvGOEPBnKfMPAxkLFOHw25BZ+9vxNDYqOaKzU09YD3tOAcLvcTkP
fRTgT8HD2VL0Q3ICQpgr+ulI408Cr0OLf8UWIWcOzuT/QIo33pkOpHlFmOtZMw3sahNQa0a0rL2t
XUS7Yb4kPJQo7d16rVUfNSPhyD1yZGPxZwF2BoxOUm2N5fICWoZg6vkHqgTJK0aWf2xtirTCFEeM
krNGMIxwd+6I4poOJLLKPJy3Qun6rtEPTNrLP3c5qRtCgM5SC8a45GzVhA4PEJFUewpfvefaSv40
Wq2e06wqtiONcMPit3KG6jONXetsGf2zmcVoxHpfP6ZTlK0Tata3uda+qTYb9gWza5Spt3xoR7ZW
bbqn0ix+y6LheWL6crn/DKnrvqWTm54K4b7fhW7bENXF6if09TL+LG17etO7ggx5En7elTqXPfqm
rwSnCOZIt6EePAw/DBli5cFYE9Q7oFWgN0jDeaB0fRE7BTPzleHhhLjjJu8eOnhNDaMsc6/l0x9O
4hYetK49WNbAOlmPF9HPPS5Cuptnxx14f7o/Lv3ue81h3lUrSwSVRZFRZUnEsVBOZXDfEsQiG8lJ
DPBGVNRgDCFO7PkPP4tlhMV3yH4xkWCKtuxSqdtqUO9Z38SQR9uh6suH8A8/tXGcmqi/3h2PSQLb
JkXp2SVMrC5+Qo4NT+wYEM6WV7e0vwwmH6/MTOxDPQiNZ79/7DTXOsSm/nuwxZMxd8lfLZcvVehm
v3Og91tPQIHQDS87W6a/15Oi+s8uyDbb+qZPtJQl8ZuDTmQsnkDTMDUy9eaBmOYyABvs7V32ZjXx
N56XV+SKDA0zRfZwF/7uL/Hye+TbH2toixujzG5u28VHuw1Z8+PpJZrz+VNfoiudptuEvny1ZfhY
PLnd8KuZ9erdqLKHJmFjLwam8caiAY/0Mg9FSkwxiukfC2f0y6iVO2aR8ykRLrA4Opdv9fB+P2pg
fu5uhWnrN2Dw+SrCm3JODWWcc03/Gu5GaZ+Gv3aS4oIdzruYreldlMdG0u1Mbz11XX8cvS4LuvEK
qwELXYjAzk55ZOqy+CJl0q8aYVxDL6fCOvyW0sLVoAnz1gFkGfRcruqyRRnBehPqOYQDL/rd2NDf
OV4zE/a7R2uRq4B9Bk2tdXgv6UZsVpquiodeVhxFQkcPNHWwpJfdHPnkUrD4lKHthGK4GYD8niFX
OZqGS5qKxdKjNKTJWFox0WwHBnZ0rpTMMhi/JHHZ7JqJvmuBlDnYDods1HKsnllM1kbFmyH0P3FG
Uy7oU56VQ21zkUS16lJEjAVa0JL+YDLPAlcd66Swxjf2H/o2Ff6FK83aSa9dqlTx0eOvYzWkt9Au
mL/40S2LE2gSAgMXZ9TPVrrhJrLNf01Xfyvi2XQKhBAm5EbDaQe0G18RysEfd6Y9sPe8fdKAkolh
PXdsXw+E704mRfAFftEVZllQMlYfRNJjItlWct1WHQgSF58HwtkmDuNnlUVHds9XqBvHHi+iPscj
A71POrTsI9bpnZGJZhfqpOxbJs8rI83PGVszzH//7FAJHPK08iq/6gMV8G/7JwyzW0nDuLX+9OAN
nP0dW+vB/dPRJPHK2erSPNumOR54r96VY4Qru6+Tg6iGQ9c72hMcosWf/QpZTjs7lbH3ixZOCLH7
pJ7XaDoHOns+85FRe+8axA3UUB/AXtDHWYtlmWYKUsFfpvhzrZtEchhX7dFewBIqZtcV/IYp1Y1D
5ql1klvP054FHYRq1oQHzWq+IJ/JPS2W9K0mzB96SmTKYQBksGj6FdatwdK3uD3ZFRBT2I6eZgf4
iDKCRjH3tQuQm7tgol6r63VnZ2Mw6ZnXnPpu/JwV0HAFv5b5QLMOubpXuphOdW3YsOZ4g5OKsR/r
KNNGHM0UgEO20bsuCK3q1s91xltDGEJfLtqZX1GkyrWZqPMU+WTIbbBDHV1pHDsDOlc/Wje/jIPR
UeqqPZuau7PY+I6euk36jjnWBPutahEaZYYX00fFeODMEe3pl3cYNr4MhB+gNPN3lYKShtJCUhCt
e3mrei6gJO0+MK2E64ZQwsqvIYtrrjgUYXQkuAdudE+wHQXNzh85pgd2YWIXTItpASKErPdbKnZx
zbh432fK6OKJCE+4uBWQWdum+ZtJ94xQEeI8TxlVt4om2iy/+RS6jYl8Sxm7rbHJf+OIfmwB4lDr
DK0V4fbGI561p0j+KEe9EUF03xO+EomYyk4vofOSCtBT1zzaDrl5d9pXZLdIXO+m3sVFHKIbDd0L
STUQElgxwLl4HC3TmYmlT7+K7fwb2DERiMmeHM+Ru8Ez1XrIu9fWsV+6RHGXLY+NNMdqK6HM4TJd
Z4qzW0e2U1mdw4DJwvbsuJ8iURvGO6gtBtwYq1HraJBU75ZUE8+7NGOyS9aRztA0A/oj6Hilq24f
GtOG97+iZI1JMEMMUo87KbW1XdB9WdfacSqdf/M8b80SXZlFZ45qNPp5mjhhxFZQ4k5AIs9++cwG
lwqJ34TuykDhFfecDG6HZv+2K5antKSPqyt07gfbozsZG2qbqkBzwnHrRRjpax1s5/IRduyrUijs
JqRLnvMAkGwYmp7T7dlqHIqp+dR1tL4CQBOCJbmWVTlZv+bmlysRsAoltkymIY+0ZrmeZvcw0ju+
rbN1+meQ7SXExHAy3PbiD/VT2evFkR3uHN+QsUHfhuypVHRmO1Ov7Dn8o3dMIw2yi9NQ92tsDd1q
aBlO1sI+WwUnaGHnYzC4tL9ODjHPkeYWV6ANdIQgo6vWpB9I01zs+aA2tTaSFM0+ML6ydAKlXiVT
9xzPIAlS078Ra/xX1TLd+n584/pOA68q36KI4xFWraOACtcVnO7eB9BtKs6/uXYoXqiZMyakZ5yu
GzdzkR25X28lYKntDL0ka0hNcyBboYouXa/tSatA+ggNCQopi0/aIAGooeZ54B5Ep53tGBCF4niz
FiN92TGzvKkMtQDB751/Vr7JQpSc0i+ep1AvMcE562bwvSBPwM0xvNdObvEbi6YXKJh1IMzk1qX+
clMkrUcy+dTzfZoOA6eWBqSSn8aKRLJlMshpzGJbhfAcsPyQaQhRt9qHpbJ6BffZWlEYS06SfqMq
1/oVJ0UgE6ybZEKr5VBM0ys30gtOhIStkHzKeC7xjNShBbJEuLAuS9UMa2XM2tpjqO6NGCR8xnWY
wABpA1YoGm2T+xj4EDIfPZl9jr3+aQ21sQnts6PoyIaogBbga0ca2kqK1ANNgHxRBiKE1mBsjVVJ
ijNvY5TkGGfc9I4yuDIwBe6anqewiLfVuPCsxIBK+t06aKGjgfSf9AInuojobUyPHDKhesTzX6+S
6bUpASCxXq+MKVan1o9J0IUPpSl/wTdJEdTFg07Rje58wwEZAMjSL1/OOV4w87npvfNiaNvnHCsT
Cx9JIQUlQj2lZQP2catG6RAl5x2LNlpP4BtZAFeafZv7vgjaBNU1LKmbEy2RhlCjAkeVFpdJt/iy
bBYyy6CqvmNKY9yitGiJ+ehbWFGHwh6LQzP0X7YM851tB3ZOrZyZ/EuFCYCX+fmatf/B41dUCJh/
8F7hRmOwLWKa+cCFHTgGaGyezHLTPk2R8SvUh9c2Jx2ocwdvbPwKK9jeRx1cubCTXwU0wAMV3BhP
zGf0HmPTNOwH8aGt3KHDDlQmK23K3wjD/YVi1649zGGdhmGLcRJJAk4pa7pc8Vy8ZkbJCXnxeuUW
mo7hiV3ehce2Sr2tBpdphYJn1AM2lPzY4stou6ihaKvgZvQZ9sh6jiHrGnSR5L/rAs/6QlCqE38n
nNE75B1mZL/N1noZkedeUJ3TAW9zRPXNxR2dPe8zBpIqPOMVntnDGre5AYZTxbQFNcX8NySkhQP0
hZpWFunmXCZQsazSHfDZcZm4ioI+aBVAo343ECzWSfoqa/sqQnpWmaLvXct50cD0rEnFffQ+PTpa
9G4I59GLLG1dOdW666INQIiWmyWGLR7yYwgINqPQ4j14kgBAEJZttk9Ron+ysNdMgV58yyccMA5P
bsk5kKtmIntOIHBAegSvm1tPyCjppD0aIzAiN3z0vCBKyXSDWMkDmCQoPuNL4zbyJlzr2jX7dnSi
38Rq1pllCsgDBPihnvrbSaKGNeXfzjwP0I+Zu/LlWHXwNftsAm+rXQjDCVYkZ8uiFJ90OZ8b09zm
ug6BPBk/PbDKkHmIdYNLW7llevWn98y3r5kJaGNY+Es5tsCdF6sPVjtUUW3IjnWqf6BcUHFFXWYi
FdMQSGgU2mRBU6gXACMH4fTtOQOwtGaya2/wG1JH2jGUEbn7mPX+eUSjNnX7HTqx2Ml5Rr9yMN1h
uWdRitqg9ht3FZtuAAv7Egr8Ga42fJp5dGIkbUC4oJgAI2hgkWc5EGi8WlKbjunUPw466ir+arai
jDdW4bIU5TadSwoVXle3KjP5i1KD0uW4R7qQ89oYlXmJU86Ok+Hp61KzH6oiH841ii8PpTlKUppc
y7+a4P0uMqfZppKhc9q4x7yHAo1DcNwYDXAiqyo/bScEJYUvAg+/9TTq0VcYQs3RU/q8Yw30/VAe
KhtL3QztghpjxU9CO8Sq7MsP31AUdXmpA3Mcilozk7m1SRnaubYXplwoKRUq/+KLnrWHgiPNflK4
P83XsRq5tIdhZTcwhuLOmjZZHptBHIfopv4+CvszXLvXME0MasC8bSdt9tTLjAfl7mZN4mQbED5j
zbqKsUq2bj9hQvW+R79XuIdYrebBjdcRyS44A8a2n7E7F7pir+WXpFCdZNj7j42qMDvyf5aJxQ0C
FiYbIeFauJpMGZdbhdwpI25/eymaH6l70JaXgX0SfHeSYIf4bzy3yJXGSLGv7p6wi9h080G2wtQI
ZRHso1Mnw46yLCqXQLhqs9iwt2TrOQFEaln5VEfy0cbwAReEJzQcvYouIMZzmIYOnNdoTkUybjob
3M18HHRRH3yzY0nk6ZCz4ETF8GX4ybLoHJMWMkM+o5STBD0LQn4uZ4He8ACkGHBzLE8LQmVLco3+
9whJbBi5UwWsBte3XnTYs/Qfx7+cqfxFWfaOESNlW2QowRzMhTyozqcpwUkwq8zDVkP9t3BCxEN4
lW6+Gmv5MXNi7qr8oiL+g5gSl8FSOJfCNx4E6ZpOWoYNWnU0SvA4btjfphbAAl46jD08Armed4yu
Mhp9hbuvf3eccQT10UuNd7jJih7zKrbkoAgNViPmnMi+gJ6bfviTdIj9JmjKlVWFAX2QNLwVoBcj
7dkDXrSexohOFu2mccYE6Cj1owselpMGFGzT4WJ3Dfaz3qfB8WxFKN09dd1RWCWLfeK+1b7B6FER
zcalgDoDuNCvtpNFFJ6TgwySgpVQxtkhd2WyMkX7UbTti5d7y3wPbmRv9f/H2pntRq5s1/ZXDL/z
mGSQQdKw/aDsM5WdeumFUDVi3/f8+jtIbV9X6QC1fYELHPBUqpqtTJERK9aac8wXN69frEDWN9hS
Rqx+LtOl91aXDcowBmbWohiYC4aDzgre4vrO6U0S3QHr3ALGSK4hWmqQrQgnP3QKB8CMRnKY1uJD
n/iUmPm9Px3Oa4zoBUT3C3Cf+LZTla0On+vQIGL9vOS9fkBwhKwi0XUSft/dCm8np8dDKju4XRjp
V62f2ttolBe8Ht88Ie1F7JXnsvNNsLNAoX12gKjsN4S2PdiafecY45F2q78zay+Cimzg0LWHaDG0
yXCkplmlIP7ZJcncdggHpojJ0sgF4UGyWJCQAe/TYIwJvl0VpU2JUKHpKquKbmf13YnQChS0924q
vd2i2//eTrV0qeQvrpMrh8DKMKo6Ey8SEqtupmBbY49oD3qezDsXWlU1tKcGd1XrCgVgNR5bm1Gu
4FRqZtVTAGNs4Yj7cDCuVZg+WoNNXgGkBCvSzfU49I9tiPGzrdUBQExSLXKOJVotG9wX/k+RBsmK
llh3Qq1wZVQFWChz6JNa4sjgZaARMPKfSJuHyvVWsZdW59Tpv0VtbG3srOqXWdF+Zy7a23a6bppA
XRmaSQ9By1D4BMnOw7F0wyip2PnBD00BruIH6iZJMmslCbdgZ1hlFboaoUTR0Q+XwUBrY4BAFLQI
wFQDjr8sHyoSlc+O6NmFONE4UHhwdt5BRC0QFawTBrrRUNMj5DmjJYBoHPLfwXQ97k2eCmz/AUoD
4Ly6ZnBezh+intAdJ5YNPyrjJ2wk0KGy987QDDtKuBITbhT/bPSxmhjw464127WsjVsH1l2Z9wGI
Pu2BYE9iRq5KeGJYTsqxUtw5UfwYVpccM+Ulb/iZcpesFC2NXkyF1pJhUV2DmPedIVjAS4IGFMQF
6CXWFrZuqCpENcGj656VoRrXZhLzM8D2xIQH0lmQilXgm97aH+SH6d/XwVFVkp+A5JeIUgl/I4SC
vl75CHNOnZ5StuBQxlDp8jXVdr1zK/sFSzY7CtJQklHg4nflPlQhtyokd8CQRGlEks4IN0kj3hQU
brapEPvceBYgDOKpr5xTgkKOaAr4Z1KN8s81048xxsEdBvat3mYvoC8QoHoKKkH+8Egz1CGB1Kkz
XHOdpz3lHFzX7mDCfzMyqF3umwLXfxGT/7RI6Z27922X6vsOPs+NWBTmMGx735cLWbBeOs2d67rj
pjTTdKWRKbFmR8Cd9JPU7LHUMGIrfE9APfRVYyD3avHad36frZodIV65vAR5/GQJs9hGTvoWNz4w
V4Hfk5wmAJqNx4LVHtSG0wPt+W+B32xRwwPIGxm7uozihqTA6cp6t8oi30AyEv0YSyhaaYdzV294
HpiIlnf4QOFgBSCG+3R4TLIe/53af8hA0Y6RbbRrxbU9xjSZQb3DEa4PO2dpwoTaapHz3jObozSh
o6q60U08BFh99VI9x3s3a61r24M4iFEBhQ0dyKb/qUBe9DtOV6pCDqRnvQZ9870SbxmjXxLrl31C
m59NdNPlzisJmpgrHjvNBrgMyj9JnHPPxgjEy0C48BQ2HeNtbdszfNPYv6xxOI2peI+hmNTjlNnE
kMsWYpP0eOyy3rmApzkyCr2RSH4b+JfbfKQ7MCSoEonWLmkIIYb81qf3WqW7F7SHU8MXqUdOIBnR
neZhmk4zxPbPuW6DNjY+uB+LBz+r640pOHuFYjwyVs0ckoUt8700o6ewhFVGLIJIRbztwngV891g
amjSbd7B98+lXtJZpXeolpwp+WifOLxpWK0hMRbogI0KYRw5LhjCe+NS63iFdCH2Mk3HXQOkVZrY
/UCZ1y0ItsraFI36MPbxHWtwgVNH+msAS8TYtsNHj2BUt5ALlIzAFZ211h/p1XWVQrKYCDg9p95t
Y6AFTtxpQx/bTYsav6CW1abgmsQk9sr1/L3RKrccfje6BLSLzHqbFcSp54HXLUGKQYUeeDsUtbsa
0NcidtRVAvupAtr+iBfARUS59F2c1g2/MaUAT2LQk457bu1dfMVxdnouYUbFGYEe5bgL+8rGxzJx
kL9VFadgm3kW2e5imxYZe0ticVO00AwN7H4ljF9zsBeViRUCKHu8VQGgbi05VDC2CcYaMn6cShE/
I9nccHxRbgjMTdaGU1GaK13GKImQFodGoEO0uarQY1SG/BqkDvGd1BJN/KgOvO+WtJSw3RjjWsFG
Bxi1f9SHKRrB67Hyg0bpfDoKreRORLyLIad5RsU/KZeLt4DRB95Py9iZsrgvlAfYDC+K4T6BhsAJ
AnU7y6L7uCg0llSPnomDWRiXIzwAmNCofa6Gq7ynQqkgytgnXYAfS8MxXqYFMHWcbZjZC5t9vxCb
Kg/eWz4rxapQQccXP3UJePdPdp2i0HXHN2uXd/Y5j8sOtxQPM6FiNLWksekEGamKTnAd/dlNQSG1
sOr2vfFqkG9Zh6VGZIALhf/oRcNbh8iYe5Sv1BzFKsX+qH+WCWf7XjgvzEFfcUkngto/HeUbGuGV
7dCCKNltt2l0IifpDYc0x4Sg+CEdqC9mlhOhUDwxDaJ1QcuWm7JfcJjZuNVgcG6z+cnlyCVme6hF
EyoNHWM3O0bZhqDBFU3vb6PQeqpoFdAGdMNo63dyr9VWdfBKN9l/IokU9uAkA3Cf4BbGmTEwgZsv
JdMIB1vbli2B03k3yENhNsoT7fMjq3x4RRbHyQDFOFoSFbvwBJaeKAvCd8z9gA+BaFzj3jRDtos+
OglTmGwanbpqJVC3rqN/mnWUF55vRLu6hQUK0Vt/nF8aDIToi0TKvReaN42uYJmoFDJZM7U/VIkR
rS1T91izuZVK9N47JpI8eqjKE5Ebb7Akm2Wga+2RGbC3CV1seaNe3Y01a7lMc1pItqsvTRzhdF4s
9JauEU5DpnVaNsMV4Oc3ZHXBpQnrElBnYt32rsrE3l4oNQh8eN7t+XN0bOThyaWGOgSCbSUcu+Gt
0etTBeA4ssj98g3cJtO6VczD6trkvxjlAVqekuS6eRDvBe0TWCZk3qN/Fj42FdajfMVaBg/GK26C
1FxX6PjIpR3eMiM3liIImcMHIciPMeGliD7o7SUPc22agfYEYuUTH1aY7VYd0nApk9FAEEjbSCaA
LhkHABz2XSc9Fo1t7qYPibu73M2AJH+vhUl0M0z28tQtlux/uO2nXynZeGv1Fc3eJHjFsdrtGTkh
GI7Gs2u7w5uLwGspuw9TJuatiQp15zd9sit6zzpaFjG/9CDapU7oPFFeIWtSplXN7hO6Qj0LG1kw
DNJ8JzgXkwGrDTnZjoqb3Q3w2FFZ2+N7rFIPGqE9XEZv306TdprlZhs2R81WmPJNctNG41a2csSv
n/+2wmmSXuJtoOlvTTvIi6O2cg9WVKOzyxv4Bfp2yWCZZ+m/pE1yyYK0JolUJwL1n0hqpmGapjRU
XbMkELhfSWpFZsCgEM5PzTFYIQe5z3yNsW1qHrrQkLt2jF9DYF257ouHEMnOiizpW+AipBWyzE7S
3PmS4IXHetjfhjbjM6sS4a4oMv/Kk34zQEpZ2u4Vv0O3siXs6qAxk93fvBHAc1/eiLQdXUjyXqVq
2SDmfnsjtmzZnLMRrVwhARKU6kZPiju/JsYFZN2KFlaxm+T6auY92EXjTRiwj96kbAY+yEyRiImi
RfCQmpTHbkuRD6GAbU3qZyVQDr3vKTd//pYt4+u3LC1DmKqtOgZaA0v9QrFDWkyhVwSAn+NJekv0
W7KJiiTdVFPgZ4QF6LWs9Z09KAJHeeTt0lEj1L2r6JOOOWnLHe2aTSbzHslk7O5Bo++BjWn3FSnX
ySSJQfKHGtLWD86kvp4vOfha6XoFsRMuAE0fHxWuAbqimk0ryKInAFuiXAbjKMEBR/e+Ouorh2Ro
HAgoUYyQ2YvqgBqqDfW2mi7zr2Qt3gSQC9g7Bk0n0GFHWtHNoqqzfjO4wK2INdwSBpBcmKjiirAt
Y+OZI/oFw7JfCFLjV4p/LiylfJ7WIL8CkltXysGNA/SaMsRUpJLaMGIEP0U+cYV9Ty2b5+jB0Njy
JOpPdLWVA4Kd8K6Ven3JKIMiQQjWn39uzj89M7Zlk+WmG4L/I5PoyzNDxejT9QKUDhd4IJN8R5yG
dz/UsjwG+XDGaHGjQyhNNjrY0YUoOeLkUzTNDJADE2Hee7ZLP9uo8J2M+aabqE21maIFYiS4m182
MscdmE8wB7W+K5o42im+gjGGfuhdEWhTPpJubwyboAPT0LpV69D3LSrsdUXv31fleC8Hi6QgkKMJ
BgKE+Ug0E5iuO+EwxAuc1LyVEnQoVvbzvFwPFshTOWoxIYRte8OkMjiYhuGtBteh42tXyQFRBvGR
qvVkQ87blnbMbZu0+IL8WKGrG8NAgnHS+p+vzWIK6WuYCGB7uy9lUGzH1n6GAn2ddajzBXnxFfwa
qh3DtVZuQqnpDn7zmClo3YVU+8e61C5uITi2k/2zNAydnszgEhhrpgw7ItwUt2Qkmks/NfM3pjnL
PHXM7/ak0msbGGSyxYbWSoUtAWc6ponYOY5B+o2SOtr+9bXMk8c/3yXynxYkZyJhmg7kfqbecCt+
X5AUX3Ig0oDU4E111hUaa4iMkrR6ky4vsVzqth4R7XiWSpuhq5yjI6LmXgwsRgN3mLhB4gaisc1x
39oI/iwYqZoiHtsmqK+NMvjn0XyxsEbeFSFNOc8NqL5Kjj2hdlWrOgGco8QfeRd/OPl4RJmpHMyG
o2xfMhHJx07Z5WSzrnLymVczjGWsUHJ2GvjjoI1XnRcPZxsrUVDa2f18yZoGZAjqpwc9p2YZ+t5G
RUqUjQBdtqqntaAXJbqpMUx2nan9DOKgelUyH4V2Vj97AP5gMEzhF6EaP4GFJNpkUI3Nnz94Y4ra
/tzpdj/+819NiZPT1hzVFI7DlsZn//sHL8TQmDiriOwhsHtRSsKFwRJlydYSKzXp3kI1GmHpEcoU
ppm8dXMXhEZavZew/E+liqIrRGCHgCtjbIPWgh4nyPfKtC5eRGhBGGoRazXnWqPE7DlRA1lcrT3J
PK+z+Hq+uA1N9UDzvtmDjmtIto7+CAlozQBeJQmx6RcudEgaGUmJGgmxWWd0I5HKmLFCi36Mn508
oSbLP382mvr1wwFTajJfsE1UR4YkqOX3D6eCTJe7RQQjgwzEjTJ46hYQDeW2n29n4pSNX1By5KbV
Zy3MVBWP/GyriD3nsz7JtYIYtsa4T0RAHmNsloexIfVbWN0zsG2GKyCgtMNMCGxq+ZMDlAa1tNrr
iVY9Kqla73tMSpDOvB0E82GlRZkAJtEl6wwpI93j4AXnkw/piexSWozJUe9s+udGlhyDxqXPOdIP
dwbH31V+6tEEt5OVQn3yxLnDWUIcWhKV2h1bUn04EzvyytwRNQ2fKKuofmsX3U2D/p+6rnWJGUQ/
upwJZbEJnRKrALLtKSkjyjU6n62mLqYiQYDvOgcjxu4oLrq1Nr2cv2Yz99kqBVFbk+3CK0JYsKYc
V03t3CCFNb7B111xWoW03Gsm+cOgItyi12DRE4OAhsXv9gPRRdQs0ngoRXkK8gqKZmO9oUX5SN0w
v6oKp5osQgo8Q0oVDPBMs2mDy/GCkzK6yycfFNrHH8AZg8P8ysub4G+eLE1MO9uvjxY3DQuZSZml
m6qhq+rvdw8s0DEmxRYgOg35zYw3LSZHGJrNccH3bTNRsrpDZjaMNYysTt+j1vjuZf5ba5rllXGP
C4mhhnCWjM5S1Ggl2TimKDu1OfR1a+1H4JvbvMZwoNXGtZM1vPey8G79QiRMYCY1dWNnTNVe569Y
rPIHAqMJM5r+wBCE5Zn4AvWbEzXLLgrzdWXk3W3Qa9re5k7ciMGsptqFOYyGqdqW0gHRUO8a30+/
V528M3LrxI49HmaSUKta7GuhA4Wx6Mat47agexVIjBFhPfTG9gyh8m+BQaPLp4v2hBM6uwnU8YzP
wr01Wufh0wejoFn8vOk6DQkdqdwKEL40GiBvI3VV0yK9V6X2zW8s/9sItScY+g0Dw+GFUU26EpUm
t8z4lnFlMXn11U5fxfwGBPNaZQQ/AFjsqxC8S4FhNYZqxlhQsU+fO3RADvqmsLTi7KAUnWx5HYqw
xVCAW5nv/Hn576qmOnBgmrAt/YU5RbUYY7LW5pfthB1GqHEVdnI7K33FJPcljRFG4FGkucMnaGBT
C5z6DJp1WGJpzZ6IB2CSB6kTJzHnelkpq/nYWRWSaAhlAHsVL9uw5xPVFXQHbPPPIU3tJbpEIp1t
haWzCdVqw/xtXIxVN77GcX+WojM+YG4tNPa4v6nKNWO6iX+/yQ2LvdlQHYtaVZpfyrvR6wmJK8iV
og0RwRos4mXII/XUA/K8ca3B+wG0BoNzA6TdAhXJLL3Cq60XV11q517XwsdmONdA/M65Gm7TkcBy
pvklrWdPik2UodOoYS8AgwZCwkAXcaQJnZWJxeivrFjVD3UYLopRxR5oWS0UmYDsyYFhRahX5qU1
reYxJ7+rmoh8seaYx7rjthOog8L0IWc0e2f12ucTUft9ffk8LZSOsvCCDse0KgwC64V/LzWkn31K
2EZXtzWhe2Fym75ate8TUMJl5nCaNVUSj5RK1wwvg0rSSdrkzwM99XVicQ8Zlpc/R7V8kA52MN+A
19cizLhRAulP9DkEbpNJiO8rX5pCwX4yKeXnS+eZFiVQBDh/+pqn9RFSeaR3Jvy6PVObeKkWwjlW
SFZR6djRHhE8SZCTmcCJK5RVZQuHx2TmOmGArRqf+ZC21kkJBuZF4MOYx14/2xPa0B4T5b03zGFr
qpGNol93z2UiLTKzCx8CBnqITNPijQ2iEs5BOAFPEZ1a6X3QdCr4JZFtOqptalkGGtU08mZBLvcU
68YdkJIlwjT9UReWdyolArio/HR+Ip17sfs+PrgubDR1UF8DUHKndtJ7BoMG9TTtnGZrJxFnM8mO
hZ6a2Z5ZbBpXH0mPo3nfonBHY3dCEK5s/1wV6JDZf7njLV2VOjNJaUxLu2oArPl9Wfc7bRgMIg5u
wEetY93cWhGqg2y889lzclCt25zeMN1NLLK9vdOMLNzW3kUIpp+u/+SjnA7hqQ1aerC6Rjy4cXpy
POJP5q1SQ2+lVdAZeiymYArA4+XUnA093J2s0/Wf34zzOxueN8NTK032J0FYER/W9GZ/YcOPTFVp
I1XhjRMoSEbRnjwbU+bmbAPRc5ZLb4KBBaIYIVU0G6MrMLRMhyY1LxA1Vt1eY+SLw4ATtpc4aBJm
4xo+3WA3ArdFYjg8txbshCnrNhPyB24Fps9h8fb5J2VbKwz4lByQYrOONbeEQFLokA1bopInY/PQ
8+Q0bCXBJHcKAu1WFDGSsNnWaKF2PJSmtjFVJ7ytiDTe5S4qLj2AIekx7Xygo2KtiGw1bu3+Ph4Y
5oQpd45Sm/fYWbqjNkO1i/gD1yZ+ro4UsEVf4MDgUad0GMY9KprspHSb1q/xOGewKzRvWelOdBwq
tAGcN+tV2pmEtRm0xWv3hx+5DIbzrt0qjrkbQX8v+jAXzw4ougVq7nTfEUw01yfho2e63ba3mazO
kPQiVr+DXXMOmIcCKKfRZTbKlTod87D0zO38Moef9jc3tv37Sd3CIyUE0WkaA2KBDkpM1fAv94Lp
S9j4sv6RTWzMYZwc8Pr82eRiIk2zvBCr4imXcKJDubZ+tLBZ3xnIjAmcI5p9dgApA13cibqWWj0y
8AajRi8Ul3xd3A3CB6bdNfWmoB+4DlNKCUwK7iIOyxZNvDHcwOxoL0MziVSZSmkUVzvKPfA6biP2
WYSmcL4lEI/9jw2vTGNv0w74FnTbyF8noZ7JGqd3JLDzgI173UnoaPNFSP4AXVVLIpTQ9WIyId0i
pk456pMqlPfVJu6T6hqOwJSjsYBzPBumZX6WjJbhlxZAoYMO0E7oVqQIXN2BABNXkHo/9WrQ6g+3
gZ48dLhf9kqbMfOcfuV10ljKpsnuRpstJ73VZWWDd/Igv3jjoXZHsrhhfcTah1+ZDWVdSDMelZfj
vgdx+fDnZ14QSPHbAsbP2VYpSi3Ayppp21/qUlBrFqna8Y9ef+qE1X6eZDh850v21HYbxH55TkYO
Fg2J4Zbub0E+Dm8aEUmIQy+ft0QX4C0J65bacaAtZUxBLq0oXomCjrZJXOKRGaz8FWkkbPkreZHx
O/qb76O0o3siF6N9Tl7aCkbGwmOR+kbCYb+ICKqeTnb5ok2Xyii843yxp70V6PifPwUOYP/0Mdig
8TWBsFiDmWd96YHS8gs4GtO/7MoE1ZxG5Ri2+vhuxtDYXe8tTdVxnYTx81Dys8EMZqwtHQcsnOh8
i1oyg11A6aIKVGEBs/D3It2A4jsKuypfTZ/dKY4NoKR+/pL7bMhDEgyX+WKjBN0b/giYy33RkgxT
IL9QCWeqaum9TC/G//4q1V6FZfq5S8sIXQ2YK9yTxWIuSIKpPpGG8sBwLjuBKkmY0I2ItugXEgvn
bXiibEZ4cJBT5JSofYBp+WGDYhGqcPY+JAhM8ECWR0+SvTeNceo2eGl6M8L4kX/virQ5W0K5Y1gf
3aa9+9KOxILE/HyPRqA0m7hmZ8c0Wt3M3akgcbJDFYkfQh+BnEiM26gp6cWH2Rb7rfFcuAJSnsSx
VJYllHtSGx9b3wD8F0JFx2G61eUzDYcf5WRCzUWds4ekOKuDEqYS6sJ9KzCH8JA7+WLuk7W1MDbz
Y28Mtb6Np5Ydg//PP2TiB997zWQKC9NLPfyFRyZeAuES3M6t1iMe6Tv3Z18n2yrGkVqW4DZwRVcH
MV04nVcHHDhmp0YEXNn69vOEoruZtUlSOTwGMlm6Ybv+9Nt6ZdTdzZ7OsTfPTi9OLrmRx7b03CMp
IvQhY4bUn/9G1FtnNQlLmPjPOVr3Z/QyR+SCyhqBab6CouF/g3iROxVN5qFAEeWlFGDNg06/9jEh
LXCXNfY2N/AqOyJtL3kmByBusbHPpWx2utExZ+H8kqljvCEYyVsopfWQZkN2FYLM8oz5/DbJ9Ptk
yJSrWVuIjYr6OM2ooP9Gzl4RKpObXtSnzEKSOBKitAJFaizNAT4rlJ94WZeNhfY7yPYEy1AQSsuD
sYmBVzEV9ZinhfoEnqLbmq0Vf5cpEvJ5Muaq3xvgmjASo3qbFONWF+ZwdMfBPXkd/E/D9AQRv8a4
N1TCqb02+16zbGFMGJ4M6uNTBdtsi9xlk3oD5qPCEc8EcYaroiqYa0qIGQOnCq1/Hga3hLBI/SFa
JQRJSAeqEOUHKfELzH3AQTxhwHPM1uhLv3ljeAKDW99WplpvIjy7a7fxum1lhvW2HVR0P0VFgnPU
H7sANk2txXcCwh94LuuuNKxuOQNbQzMZ9p+0Y8NWWRjs7pi66p0XBs5ftGPdjBfYSbOHzIU3GXXx
yuuc8amis087Gq6hxoEJR4sb9zDDABDeq61RX+dF8N++9//u/cwun+e06r/+g9ffs3woCZSrv7z8
r4cs4X//Mf2d//tnfv8b/3UMvpdZlX3U/x/+1OZndnpPflZf/6nf/vt8j3+9h+V7/f7bi9Uc53Rt
fpbDHS7GuJ6/V97t9Cf/t7/5Lz//N6FQ2lQt/9uv//5ff296A//5r5esrBvvPf41F2r+K5+5UIr8
h2brjNmkZHJl07j6n2Aoof1DtzRh0Oyeth+VrSnlXyP8ydD/oRmMF/kdicrUnk4ff+VCCfUfqlAd
9ixpGjqluv3/kgs1BVb9UgVQ4ml8e+QmkVpF7c+x6fdqr8tSbEBqCGLYCQMChX7QjUatPRrnSq8l
DRPnwfZpQVhNdaKIya9u1oAYSIhfqvKH1HOcvSaznbSrfp1L0o5/+Sz/ujN/nbUaU+P518aCoGNv
qyrHEgaUuq59mQh05BinvtAkjC1Oh14TlutK7TkdH+oGxi6qfxshn71tS7R3Jlrha+lhgzSV4JrT
Ettbo7+TSZA9FqQQlxpUUFk0cqU7DUBWjEGqnRRnM93RwSAEp8J/NgcfOeU7bhfJmu75TAiMetV6
AK5U8nKWNJ4a1pLgHY5Vf0L65D0VcXhF4Oot0cBkeBy1dzx7xs4Ro3dpOwFIK7UIy+nu6P/+XX96
Hor8/hHZxH4yapSaxUH66xS3kEOGWILBQMgPez20kX2YLzHaZJBP4K5MDPA3suKoHtG2elYlmn5T
7wgeHMp+keWBfYjCEPcf/Hd/0BR86bF3IL9i6QSBcs175aUy4+GAvwbvhtKcxwarfSa1k5crxqZi
/n/T5bl79NOUCRIBhIg2/OFWAzZk6+z+KGWeO76LRcOZ4xDGnfU8wtAYyYbfw7qTRIYK+HCeyO9o
gsjFn2+iuYb78gnpjupgE3V0zgpfu1OTJDrxJnEwOHy/75sdGF8yvP0O0kos3BPlw3JszPAAaAXW
YT6SAFCotVwqDVQko4HpiVzqSCL7KSdlbK01Zbhyo947xqU8DzrcLFlX8dFP9Lc47PXN/CVoGNHS
aXsfuXCvXnVUeUTNE/c0Fo567adLYtLK0Tq13I4MnG5Mo42uDqw6nHPyY4irCzE/+bWE+dONXn7I
e5F9Xkwt/+uldPNVmsO/pcQwPoFtapgF264utyQBZMfIsoGpuTVQE08465piO7Sz6M2MTWtNJKEH
C9REaUjeJ3RPf4p1rnbt9Gr+UuCTQUJfPNxPQy/RAfyB8EZga16kB0ayhN4gOwO6dMott7x1yef6
mzVA//2kwhrFIQXLM2W4TkKqJb+U6ErkEJeq9z2uJfK1dVjDJ8qeCx8LVtRGYFtVM9BvzLAhPxIa
XdlF/JBUKjxbxB+u2ZNcOdHMsIbuUdTbdwUkRYShwwkdRnibizw6VdHAjXuK27Z4YsAGdTmT2THV
fftGADfYzJs3RVa4+fO9OQ+Pfrs3OWGjZaB9yILPW/yywLUjtDmSG7CUdYBcHGx8M9/BNYZg51Ev
0lhGNcr82+/cV2PA2KVpwVWR7nc/sIu9qrj+df7S2FoKWdSN2Mxfmy/06TrSxzNv6eLW5iwdPDGH
8rdkRhjIS6LwSangLSlOsEKFSbhQa/Z388WC3JIrbXvqOB3cNRl6mkIHwTL/pl/Gw52wfECt7AAb
4d3QgasuiTeqF1m6Cor5TgIk5eV8sUrmc5kFRq8tBoWYqYpYe37s79IxL5Af/UfdyNsNPr5lGUug
uY4dvKL8f9Xcrriq6DPxIWA6d4u1RxA2Fgy8UmgNJWgz3CnJmGaPcRbjSvKEvks1Ve60mPb+qI5A
/AR0tpLdaq1aDZknunEuA+E9eVLfN4h/r5Pb+gmx+CrXUvOuM/Iff/4Rm8bXPYy3IgwJx4MJIifM
6fd/6ajYTiADFd32orWx69WldfVQuD1Qgfd4gV+81DJfsWSBkqYU7jILDP90EdAeQA+emCrG+94o
80OLDBLDzOgv2Naupt3at/NFjxL7VsRGtk1K5y7giACmKdbfWgr0jTNxPpO2TPckih6CEpSsRiNv
JyuhvfjjGYW8fttIia+HcuSgghDZelbzhGegffEH+xsiPOMH5Me6FNs6z9KjZ4aMeguofmGl7n1l
p4RauY8w0ZEuDYZo74vivy8oi/5mOaAR9U+fp6UzYjBtg24+z8yXbmVPYuRQZli8O+g30mj2YdIR
AIm0tQXNA4YFt2eLQ1EAuU9N8y6eLrb2UOlCvYYtnWbgb9uGf/nwP5eCJMa8J4OpwGi0kBQ1j0XU
YTyQ2rNZcHDHxz3s0nIaVfnoH+Os3bB47lsQNZkYVqCcQiBGNIATzbcAbeCbLvvROtJRuc2Ac13L
CPx3CjMXU6Px7Gg8IorTDQs3LFRAcD/gecstJVR/U0zn3mq6mHrbLZoKp2Zh2qt5JKDRrNjZY3lV
najAX2SosGYQaPJJjTe5Au4v65Mn3e8POL7kJez8+iytZh8UpOvNl3F0J7m3/2aSzbvJ3Uo5NpFQ
jtUoIP9A7alJjae7HVzLYSQisVaPJinPdjWA0VAK/WJNl6LqwXjWIjr12Qg6s03Nc+KTABQ6eXNV
VcACGGuSk1Eq7Q5GvVzUmLTfOSudTT+AKm4CSc9aozuA6oSPGKfZWxf0Lw3kybvey9Oj76gFuCoj
fcvj+iHRs+628ofwOl+ykdyXoND3STmmPTMm1HeDMI9dqHzHmZ1+//NDLP7pIbY0ywKdZunC1mlG
fXmI4WTq6QBbbwHYvzfb/I72Zr4tMa0j3fZJNW309BA7Yb+odcjrftK0FJXRrh2q/ICJqtomdfpR
mklP2gFpEdsosJ7dCb/Ylf4PsiKUjQ+EIh2uWeQ5y4hsJgQwmnKHEQUfVKVvgmBwbudLUvjd2g30
CgWXbB9zIdDhB+Pzn98yd//X0wGxtZLKi9XLNAknMb48aQWzqcY2QASo016Pn2++xDg3Q1/qd51u
aKhk7NcKg+jUZpdIR+wE+Df1ptlGwRMdk/RWcZ0Oq2cfPNlpIPddi4ty/l3pynYXIwhaVAitn3qX
UFrMAti/s/UAYvXRRmiFMnLVuIV3NyfV0owg6hWB3H5+WRUJwQS+D/EOTMpHbwjjiEobjG5tX8pJ
RV3RP1hR05Mah8I6RWqtTZrrHPF12JYPReh5N9j1YOWhz0Za+JZFJ0QSwQ876vIbJRpWY+S8gToi
gXq8qcz6dZgk35P2u/lZIwRPW/1mzKMMKDEacR+xeI9oHGp5togzdsyECBC898M70a/ATBmHWZAG
EY6jPx8RojuTIj2YtOnFpFIvkKvbO4l03Zk07EManLRCITI7vdAefw1LZCZW9G4jfncmFbw26eGz
SRmfTRp5ManlW2TzpZ1g3EBIPyKoDyZlPXVFgMAQtT2UQxwQNXMqhPgagvxmUuYzgXgKkeqXyoNE
uE+4trELJy0/Rva3uoSl2Uo8Ucj9TaUBSVbU6Q1O+fP/oe5MlutGtiz7K2U5Rxr6ZlCT27dsLntN
YJREAXDAAUfffH0t5yurioysemk5SssJzRQRUlAk74X7OXutLULq/XoT/hwhxotwjX490g3bjnsb
jMAHixfGC21GKTvQ6BqDG+QBZPyUDHvTUlSatBlQOCW2RFgQi05o0mVTG6vGiveNXb7VDq2lcNn0
TRU2shevng8FvaoHylnydc/zfc3Qn2lOtq8tZ0djDYnHFK7DqL1DpGmKAe5+56jkl9kQmAzC37Vv
HlGGi50N/7qzOhkfcU1HbrtzC2O68wZAmkITHFZ1z52HdydJsJMGGaoGqMs0twhcxDrsS+9YIAeZ
jKzfW00xbhov9NDxa14SbQXrkL0HTuJqrqQkWWlr0oSyQcF9GllfMOx7wDw7xonjqSm5IOg48zdj
UeVqBZWmWGomhW5NIX0xm/emYjdgKDRAkMW7NM2btbGUtwYsBvKl15RMGKqDb6uNTVNRPQ0LuAm9
ZJE2hUz+Q0ij74qvp8GKEv5GF2l6msixQXMWzei0rtev814DOiMEj8+7HnJU+JQJvMfVnM8wedN2
GNZGVr5GXfgpNRFE8VPlXH3NCXUdM7NpappnaQZ/iiY+s/5N7yfGBnPDAWME+tnUvs+QE3qKkLTx
YEGbACdRgLkXmlZaeAtpGT/GSeQe5kXs+p5oMYCTAnTqbUGWpbf3HQhUr1koTNSvhml+Gu7Isyh5
K8iZzGQFB6CM/DljmcRgmvF8XwX33ZTdE9tlLvfWawZrAsYiP7OP5MyEMR9wM/Ggcn7gpPuVBh+W
ZrkyTXUliH0HtKCa9pJ84qPmvwxNgslT4sCFSU2IjZoVszU1NoOP2WBkiBCsQzPW0YY5hlj5mjYD
yyODFUKgBZpFG4DSSk2nmZpT8wDWWk2uNZphczTNVmmuzdSEmwXqRrmXe2IRQOGs5uBGTcSNc/0Y
VSN5z5bVDdBcOxblnraYszOnO+qm8BeTyzpMCZU0BdCdkzFLFqp4XZT/ACtyGkNegQ0RYVnzSitD
x95aTCzo1o6iQ43IJcu/QmM7Fk4NBw+tHpfS3Hv+jXqMZtd5BemUGQ8SzpUh0/ap0T4pMMLqUWqm
MHGhC1swwx7ckOA16sQRApHD3ytHD4OctWVcpwB0cqAghOc+pq9o1Zp0QMdh/R4HTXhhBHPHN/wP
5TXjCvLHWNU2dhk6UqvO6B9H9r2d5iRN2ewViYYrXBTv6bbim0BUgGxutxqCfV97zckv9kMAgt3n
/DEyiAkd+N2RbsYdzEuxpgxRbUqz0urD7gU5iE+4T4FgImQ2HfXVs5O1bhkIqNAsaKapUKoAMYbo
EIwVyyv2fIoy4/mtUy3HfBsridKEaeuP9Tagg3NtGVqHknXOrh3j35Yjv0KKit8lsCqMQrkqskU+
lM6D15YvBlhrY8O3Jvld0/aPGc0Oo8MU3842MThsABY7gseqb05WE7Me6CxceraTmqY1fLjaWBO2
PahtrJnbkCjVOgqf+nCcD6FNk6lURXYrA8Vbn9ftKZ041x0Ub6R53kKTvSWIbxPtbE389qC/Rshx
jyqJzTQBCdRWeF+7z5amhYXmhhcAYqFJ4kxssNrlV9XCGBeaNg7KQ6npYwZAQAcAyVn22/7mkzWp
DGskj25dX9gK+2s5VeY2agSzebyXgM6RJp4LzT6ryfyZqrC578Ciheajedi+1pqYjjQ73WTG1RtT
vbGGpbDhq2lsgbQW+ZdKU/pWM7keC7ZKwPG4rzMuYCaodsiVC565+uX0CXEZcG5ntB9j6G5Nefvg
3p7mvkcAcKVJcPgl4sCw4Smp7HUPLj5qbrwGIHc8UBVPM+UpILLQlLmhefPWUO+jJtDLNvpp1gTD
NZsea0p9BFcfMhrrmHSwiQrnFQV2wTZBfAqGCOceArwrTb4vmoEfNQ0PXesdKtBTe7toWr7X3Lyt
CXpfs/T9N1U/WVfTi2/QsM+5Oe8tfsZiv/G3VINT2gSaX00GlWSZ+CmA9hsqrw9kzXS2lfS4B9of
acY/kp+FZv4ToRCWowHotBTg+4OlHQEDDz/FpvfiB83ykDo5N9BeXmr1xBSyRBqAa6DU1gHuFd7K
R0QQaCNB5Gx8bSgIGlonuzQw8b4G/ao0fJLXDPA2ajNrw0GvXQfxp63NB97A0KYcsOX2zvAuivk9
KJxmF2pjQhZPL303/gD80lMLeRwqfcVtjWSbGV6p4bN6x1p9laEDKVIOihF2hmYK31vFmFA6Jzq3
/TNDQs4PvzMGESvHw/AA76J5DYELo1fmqakWj8XTo1+VAp6AiGCnH3wIGmx2ntsGlkbyKaNlHINV
K5afTPt8Avm8ZzZzEG/qHEc6+f9ynWs7RRtmZCfj/M15d5c8OLgtSggboUWtzRa+gWrbN9QqitX4
QLJ0HQ0IW1pau3rSWWuvSj8SStNqBo+NdmcMSDRMZBozUo0UuQY04b0IdDkI5yFt35i1h2P2gnNk
pkcU+qscUUeGsMNoXabDFc0++XPeTdMmQO0RofiIJ1iyoqdc0zdQSCwJosmYIK+Nj9PCEBKgCsmz
Wk/gKZjGIZJrm0iWnGxtF7Gm7lc8hRdaEJGQISAh39QcCdd02kyScKPBWga6Oy9HAJ+XBTBBu0wE
UhPlYjcpalhhb1gx9uBTYkWClj/aWMrYGvRerF1tSbHgeymGXtZ1ZiMyXjoaWhRX/QBEp+6oDfP/
hJKfB0PLHs5iEtmZZpiMLW99GInBH+kCWkvSx7vaxJsRK8ARjk8k/2l+6m2io4j70md7asZDXg7G
dpkAtxvHwA1DvC+yong1LHEGNoU8JioWED/8ILXFb23jQezm0Lvn+sopteRwNHcPi1bSkCyY6DLE
M6V1NQJvTYa/ZsRjI/DZSC22EVpx42nZjRE5I8ek5R5R9duCvIC1JdvV9L4q+b6BRuxDRJc0rzMq
6MVw8nlKbVvT3/PS8Na1tHrekesfY0jacFIc5B1Uo+sawHA9VUehlT2WlvcYWuMz4/NJlXMrtOBn
7NDAujh/uJvyhpPhn7ElB1o7sfyTmZc7krjtbhFcE4q5+U1pFCoPPrtVfu78gS5l4dwtWjkktHzI
nmr7uvicBko6FXytKKq1rGjAWtTwBNYSI0PrjBxexyuXMuf1mKbWJl8o//bK5eTQsD6FyXiszGwb
i5Sou5Yl9V52ruflU1qju7LYqNceSnktWKJLiPjpt3RJ65dS7WHSQiYSfh8zOWGJqSmS/iMYTMxo
BolTpXVOUoudIg/FU+8Wx3loXxTuJwq0F8RI6KAUy5VAC6JaTFGWVkYZWh4VYpFqaZ1jRD0ilrJR
TEmYo1jb4fJ7oRVUBFhpkOFe4FuafkRT1eCrWvBWZVpghdF7J3E/bccuvWsSFJX+smATCNGpJDJY
tjK5OlnzO5tx50g/2lHkRlfeFIRrrQhl6ZK9SvPAuf4+95zkIemmF5c3FTWVctuU/K4QGRdOrmky
NrmZ3mS29sTs0HSHvMvwU3cP24CBpOEGHOTRePMoGBkiRu15e7Es+xOVOxEtic/FGLZWhyfVpAkl
4P3l0GiJmB93HUmVbGNN9XqgRJIXkPfYGOkHJ3B6dtwfeCiMNbmTlxxHWT606CBr936Y3sKZ6/3y
HmulGS8L+pb8vlgtrp4nzDQ5pzbtc4a1r2L/pZfqIfHsBecnNjCfGpvOsB/Sjk8DyccV6G04UXV5
mM2raQNYoWOYj5TEefzlJtopbJrJN23pB8ehi/e+jLjhEMDgMffaKveTVxhSIi15K0ycsJ4pEb8t
6WeRVBzNxzVFpDTbF5xLSQsUOOO8IuaoGfGAstDtpgmkcZ++56rAjcAfYPTcv6lGp+do5HVAEgPl
6/JbJOqdLjR6jjDX9QLDpRlzEfItpHYLAEnfrejJGmmQLZ5zdmapSM9u7iOgt9scc4kdIsxe3ubK
eZ6emVlVG5sH8omuXUQQBH0XLdozQLk2wTDydDU/rNq7Y7uLpyzm7Wrp5Rd9pUgzdwjj5b7D41dp
oV+F2S8ZzR1Blu7Ofgh7Xc+gFYAsNsj5aS1gwcr0aJBcjbQyEIbJJoiORtDUQsHEeyCdvQ21aBB3
2DrS6sFG+OG2z9xNPXDFqrSgkLZLLJDSWWcD7a3gDRcONU946CRbtWHbjhT59Ix6iPPgOrkrtAhx
HOOneLmjA5zxgFYlQnAVqIXqDRtRcZ834+9hXMD9MSxGWrWY41zk7mudOVt3PM3+tFgZ63/oGbNd
h68xLSe5LwGOh9j8aDE6GlrtKPRbUdLhCmkseJwkQgGptAxy8rfDSJ02ZaDHwiiMjZ1dRcyZn6DM
J9HCT0OVLBoGkPuA11nk4EFkF82yI96F2CjDxn3wJxf7KqTb2u+rNX+FXVcheZFaZmljtTS13hJX
0kughZdNivoy1xLMIkWHSSXIuMo4McwKTh8SFS0lUbKVeuAczA7LRatZa8Fmh2nT1cpN/kP+d1g4
6Z/adlg5R1t+NC79lRLDSuwtm9iIt1mYcDZLJkRB/osHTnnuZybUppZ8ZqHLp0qVl8IIKrFN8Csk
oUQfPxatDfVHOpENzq+NVopyr9U/J8Yl07pRXkPUU2oFqVHvI60kTWrkpEXSntG+8+welmmFTZlC
ebbMgeFRnDw9JCWKcy07HYgkeTkjAjRK87rBiIqHbD3474ZfnHOSqBRcnrDM3jth8T5qoapnJA9d
7IkdKpkvXH8PYtHy1bl/MrWONdRi1hhDa/ttaoX2dLS8NenyH2l6342kfYm/c3uqx31E3y8vhdfc
TaYtqSQUMYVzmbQc1oTl0MIWhLFaHWvhQPBwybK9aVZWmRK7xzMbWd5Tr8WzNzUgoVW9uqmsvRpa
T0shxbX4Waa0ikwRLzbviNeQPla/BTVoRLjzJcn35BkPIQXewE3wBIBOQKqExPryM4vqI51I5MEQ
52ZaoWvh0lVaqjtg111yl44UC6eAx232+1f5xAa5DYxr2ft722mTQzvwRKLSUJ1Ky34tGzrM9erI
ljkzuiR7VY2TcHMTz0mArZTuK5vLyTCvzBRBcMqzukIY7HQ0Nww2mTpcniOyIKDA9Yzse294REyG
UJkbDsnOtCm9Jj9UeIkLLShObY7Wfjc5qwl78Vh9ZlpmzOdVo/ZCcFzIiBtpvRGYj52UDTBYpQdG
Sxer1iMnY8sJnNkGO7GBaCbbQd30Tdnqi+s3b9XEtMCK5mQvlbgl0uMkV5pfrZYyTy7OW3tB1Gxh
bB61upnx90upZc4LVuccu3M0VDuPi/khSXZd+9iYJt7tvI5wd0vKDwWji8H/2Gdt9Q5k+9PXEmm6
bR76gD5SLOkzog/70Uy7P4VWT884qAHwqOOVD5jjxlM05jWRZYTVEnN1j8E6t/7UAdbLLOFNxLFf
wwDXeVikoN/afy1IXmgftmtyFVIgdU3fyccuS/dTRNWVi56ITq1pDo8eTcfm4AR4ou2Yt5/mRzHN
6eZimi4zfLw4vP6bDQFYvvItmobUfUEu79ExFECXWX54R7s6ITvL1+I6rN/5qWa7GFYPLosQBzE4
xXtPFtaj9ZShzBq5ezWC+QAy8TlamOiE/lPcVRfpsX2Pw+iVBynvUmn+Sj15gTVdMQg0OWNrXzmo
wD1lRw4lLEyTGB5oYpYCTLNCZ2JxFjQ1Ci70Ecca6RNQ7acYTfM86sug6Ly9P1mbhIkLNJC3Dvr0
OlGBuFvc0N02MHG7UrvXpxELe810wtFW9pGAyoionVg3KKN2t0fsHQ6YQH+BFzAibjG8cyZOrCdn
aciyN9axwXfQaiN8VxQ0Pk/5weLhtarsAZd4vXyZYdkTzo0ODALUNh/d5ihI3mNDUwj2p+kzS4ej
YFC+hscjCoH9zLYP/dzxPunmb4WdrvuhSJ5MF8h9WsQRu46upKs/RiOejt0TbbL1Nd1M2oxPCHjY
hyO2/B5tfoo+P9IefX4Sv+qNH/HNyM2eHY3gkENi64slxorXyaXn5cXjAju/rT39EcL+Tpv7zeaT
9zL+xyzmF9T+s0TxT9cxJrunjBPJFPID5MW8c1J5x62wITrUWD3rlqg6LCVNB5LKYmvIAANDB0+I
R0cx3/OFvejBo3wgbJufPA4MsrCGC0dkrNs2vNBiFO1ZFv7pjOVLMQNEmNJ/WjQEY9QjNWy0cAm8
O7W5PBQRZ6XSS1A66XaESfckoIu9FiMtVgST32mbWCWVuC66WyFdjovg4iWSK7m7V0bXjDgq72wL
ZnRjE3xOuqyBolEOq7q7Ae4pO+lm+k73OgxR0tK3w9M4TOl8EKwY6tQSuzw2dsBewb1NRQRZe0Z3
GDRYWDzFUf+gFu408USrhPUokrF4CLJjE3AUCjKZrYImKUlR4X1rv3JS/9uwYJTFF3I/hO1jJxBh
5xGRZhYtL9LI0MrHrlo5ff2HDQS4XYox0pvshzFcJIR88Efmct1QmeHlYb/qG5WsWp/jMqtNcj81
xo6RkVYy0RTBme+NA3+8jTmv9LFXXAOV/Qrz2d33ecz8Rl9WjHbe8bfo+OqQwesc63kMa+vZEtWe
0iLaY82J9RIFHAy13Yrsijk/BP18Kv0yufH46I5s6/kZcKmzj9vJgA004zuPg8sdfm6MMeUyrgUO
M5nMVDIvZnfnxCFur6S6ZFbQ3BnhmO7zkRuW8VqO6k8ieAJZaCpQltL2UzUxaWdObrvAjb68VJzt
OmwugnLXpifXQxI8fVB1geBwQpkOgjzR4TP8hC7GVDmXRxujH/1VVnNHat9bW6rrfomJtjUIJ9Mp
zX3CbnTXRWw6G4+ZQEa78aYJzfE61r28RXRoY23pbqray65ubywKt7SqjszASp+1tEBfavPPS+ve
b7rsSDfHcJ95+XgfIr84dCFn1l589rLzHoRoxC1zFu+8eOl72BrZ7fsDivBil7pc2uH3jyn4EE6i
Wd24HxB7cOPhNFQxG+nMw45RlSUm7XTax5aaweyV89AXXCWsD110cUqrOHvMFyUeDQ6yq6mLewra
rI+xkO7JMFq2McOgNsDerE2Vazww68Jg0+c+dahpRwFQi/Y7yttbpD80rctrMB3vzNxrblE1x2f+
8u+yk9iwc9M5ZdIOn+LgV6K4M7MkVxSdJPCwnuFuGsetL761xRbYs3uIy6sdTFdzsYcnWbzMoapv
3KnHp9R0GsoFl2z//Utzgdy0XbxmcxT8rnpe+GtzU4xQNYXnNs/UlP6BVTDB1tvmOSztgByjjHbf
/zLpat61k+V5dsQN4X/0NtpWx0C6lodoGZxnj2pbVhjmLsbNszKFM+1bxwf2ydzyyU74FnIX4V05
acunwO4R2M/Ik8ExeCRRYf5eTWH1x87yZEWwUV5TYPmVuRj+xhfJdBelGV2VbYrdSLQs0INPZ3D9
Hw0brjXW0kOTu+EjHRx/xDT4v2Nu1Pqh4/Ki+ZyK9EcizOGlcTKLbEDwKEIDvwW1U+SnUGD3TVvu
9fz0knq1OLk6qydh6JSQioCs3f9pGvs5MHzzFhpnO2N+MSTjh5rppWZLfHEdJuWuMZ4WET6n1KOz
LPXIDvW8rKfmLhCslUFZW7rmQAzGbssEqHlpuoQmK25KlgWfMw9vFbQ2Sco7kxoIHgcSVh8qf23V
dnLuODf5VEFcMpJjm8J7DoWzNoKKC7LTioNvBLfIyKs7z4CsKtORSL2R21dYIRymfOn5omC8HGX3
KtFs1MHi8bOVZCjHWEu56CMs1BRvHsetk+lVqMG9PzQYJ2tqBeFXRPM8j4Z9cpowZ+hG9VXnqPTC
eOWRRiYbed9E6Wo22VfittamEUTiWJPPTC+KighWifFS+KvK0xKL2vAeZ78o7xlA76a6i57KvryV
OZ2jgxudvKEsdjh6Yxg4Qh52j30QBmeLO/3W6PJL+opZe4RVfXEW6Z3QK22bFOqIXloEq254lhF7
j9IeoEoyIyWl6ZYklZcfvP/G0KaBcewz+pH8zt8nRiRv1txVB6o9hk3lvztw+UdPEZGmkxPmsc7u
CIm+C44Ld1VDzznWM0wk3Pn3Le1reUdAJWnSP2NrhXffH8rJPwQ1Eu6ZiOA2Dr9wSPMwFWzc6+Bn
zhgBrYliLxCyip1s95LxLIoov0PvGG5n6vpOM+zPton8Q8QDb5u3Y78P6Z/aKCMINlbs07qUjBRT
roi/+A+5UU5HnnURWVzjolJSMHNiSDo4mYMukJMb+hHVehnUfKaHKV9bfsZdoNZR3njC/8Dr+JjJ
YJ+o2vklESGqGSuf1ZoA3/N8YT9ICILGqyevopLREeH5+0OVkZM2krdmkOVjIBP3BhVibELs2ARZ
diZrlBOuufRgV+0Ps6IZ25bit2tzjgiT2X8MSVSuqkgPdhYGtW3QXUobOdTSEnUcKM6lZeYuihjF
1MqIN9+9Y75JrivwOmSMGgXistV82lH3O7q3llHdcp7K7lhw4qqcjLGnT2k5PVJkWJpwk84y2Imk
J8JXNk9SfpVJeZjzZb63c1+9xKPx26jJqhtiphGWS0WY50eV2eml8HJKFz1xNQ3dBOF4r3OH0qgO
2/BO0GZnUQx6XdLsxenY8I15Yj2CqLOKw6GFoTWEQJkSC7xNRddyEDRP5wgzjN5hAEJ0l2SEeiQK
szwmZJFvQzhRWWLYR1tfUHLdr1bqZteAZGJY0MVlD7g9nCS+qNIumeHZKBtTc9zkvEPtI2eeH5fJ
PaYLdglUPOOuaovuIoTHubMYd0L/8wkmlRzEym1z96GoWCRGrbMwm++GlcoQDViit7ftjGDc4lL5
kig9WxfueEFgGJynhmLVQQ0sKFoX3fwcL6+Fa+6N1M4+152nueB4XhCd1/baomiJVZHBi7Kf8+NY
FeX5+0OBdfdEFS8r1ZEALKLdYxSKn2H80mNFKNcyYF3O+7m7LSgyuZUZQpYxpxDEivLdIJPomeqD
6LmqP2y2bPfuEt4WmkF25dLToD4hBLRhEWjoMb2TcJI7bvPcDes6e2yxg3G8BWJ7ZC5mXC1z3PW9
5ZyQDzis9JvXhS33HiWxuAL7yq3MeqZOdSkvoSnh4VyPnhz5LBMw9JIR2SYuekKIaFLv47xX914v
1H1iyYPdPqdyauD6YvKzZvI2dt58x4v0cQAG+YNvIajbZFOWLVWki+dt/u85pxq9I1v072dCFCr7
B1VUJxwtPBF1L4XPAeukqBk4sW7Z86d5qwYsm7NrqF6C0Ry2CyTZZnKku67tQrD1JO/nmsp84DlE
F1pXTs8R7t5tE+AuofvzFHRMG3ld5ZuuphM2QyW8l0Uwb/FqtDt+Q3LO0pZSna4Lnv0h3hNqoLeC
V8ZrsuxMn5IDp/K/imjGr5tWNwvimyhuqTbjFEjuKEaFWx+TdxP4kiVbMVypDPSH8Cli2YggyXty
IuZRTZJ9FmnBFDApm0sdE3rpzXtXWclhbswnafnJZeSAtG7emyDzdiroKTspqXDgSsEMFlk2os0G
5yjX9gzydueazLLXeRxtk4TREamK5hIUklldjP5igT7ZMctn02CRiItqwV4kjGtkDbjvABFT8L0u
dQ6uTIZDTB/Nqh6M/IHYG7v+prv7/pUdY2Ylexnu27IUpyqLP11v6ImfTT6zibQ/jOlS7QkH4iCy
LHWjt03d3OE32dDynhrNEpcs15t28S6JrfjAmolSFRrQrSEZHmyCRg9hHnbn0PEeEre/mUFj3UVx
MT6P4vlbEvr9i9J5UpFh3xeJ/exxPr5iMIZWgMv+gCo+cokZGNllxb5Fqv/YerP8Bxj3b7i4v9JH
7Hj+FjUOPCdwbYcZQejZoFoaTfhLdLvOU1SgMQGijOAL6ZnWfKT6PMJtjePVFao7RxqGyKwyWZl9
IjflTA1BnM5HP5LhxolN6iBlUq3yuqSCOl5GxmhkVlLnVYqkYChh0YPY0GrWVspj8lLFjBcb58xA
Wgc2duTuqZOcb0HeXbmfVA9qEvcwS8P1+4MxsQwDyQUd1//MFD9VxqJe2sFwjpNw0w5te6iG0D8T
ykmPTZZm5wjD4hHdQ32S7Q+ITFZatU/U0OzLlHrN7l3CcnUaGf3mRmkQZsrpWNM6Y+lElCXNi53j
MNl07IK8sl++FEPnncPUIy1TDQRbY/916hs6JKqF2lPKxhaOHDQGkl/l0jyQROQ8z59DF0oQ4e5V
egVnnonwWbTEiXBfDLjPyol+gCrHi6HGZWAoV01rI0cW2jMh3oTFFOy+f/Kc7CGk6PJaJ9O7HU/i
lZUM/MZUJKfOeZsI1ty+P4S0emmyxt5VZ4pbirsq7upLnmLDD4zqSXXUCv/zBO2/Cw0HPqlrNwh8
O7Q93/723f31x6ekVsAc9HxkouMubrKKpbRTbX8O+WJ89H7nrQdiOJve5L8RohtPMuLNzQZl3iow
G75hYhfkk4KLEN41DVWDyjvLHhDx4r5JB4Y7bhPfG477s6J2hKsJwYmUBp6Vst4jkMJN2fH8amV7
G4pc7WKrYjRdsyG3LIfaJhke//lf+e+sThCato0kDpreAt37No385W+cKNtO0UBQxkDB14qpyZcv
jT+A8XJN6xfTaItV+OChveVHKvsPvt7uv/MHgkNGqCsIiqDwcf/+9TbrcOxU3TWrqq8GRrh+tckj
eu6Gyt7GlufuyomEZWtzt7dQlVyCksJBBBuYh5S4z/Ccriuz6U4ZYTwV+e0b/b3GqapNbcOL1Eef
6H3LcCf7nDT+jLwjrPh9Serfpc0novgfS6m6O4vC5QPfUjKs1XTvcGp9S93ePMW1fAtz82RJ9igA
MEjAJPFRVmY0u4/VG9cx+fTPvx/f/NBf+SL9DXFCvhbEux3LMfWX7C/fELeM2hG/O4+32f0sjOzH
5LvHQYpoUy8IhnPLONmsVItmyxJ2pLFx+nSLsFsPHTVM//xz+X/9bDCgQJ1jIdELgr+ZRXgbNERF
JzZP2vL31Dac7LNjPqQei7b+7KcmWW936RGu2//4wfivIZz/O7HLGnX8/7PL188i+zfcsv7P/8Et
u/9qu26kZYduyF0Xxcq//I/xq+3+578wr+Pf2b4ZweKR62Hy/3+4ZRtU539zypb5r5YXodvxcYvw
5AyC/wynDCT1t58ewjyQ0Db/ZyfiqOo6f6cAS1bdlWx3XKmYx5KyzEKGYcaQEipgwqKq+COvjGBv
Uuen0jMRR/LNgEwbsaQ/hUl4OPTp9KGMfCEdwBKOPf1YU2aCSIGo03NDZQlC+GU7CAbhIh3tne0B
hZnyJzsnQI4w/hDMJ/eT6SwcPl5SQgMk8JrHqGHkSxqZTSqZXCqOGLSajJSsWaCd6y1SZbs0RDIx
d0hCda6OePIbhyWbwLrFktzKfjECGK6VzYqC24iB9mlC1utSr0R6CcniunOjgMmY2Tz5Oh9FrGQK
a3kSMOS8ZkMqH2ae4IJZebHQ0lH56TrJgTK4PY1bI6jpAuvjz1w+BSqngSn8qBNUj6bfT/upf49U
cm1C6h7LkQbQFgYDM+rFZyJYkUMfxuRITjVbcSs8DYUASyvlqWrMP0MV3Cpz/uHSTCKTgAYd9KZ+
ZTDk6bunktbktizOwO+3WRoeU+AKNRkEd9EcDaIepbAfEMrm+6p8wuLI15nOvaDMspUcp0ePvRfO
fXIsVv3pRgz5lmU6UVtdcJlsruQA35aKnUZZOafZqyfSHSam2vZHGDW/ylgd42o+ogmm668qaC/p
M8zH8kNaTD9aqjnXouVQjklj4nI1pO6P2Zh+zi7504phZ5Y0m5j7WYltjRY/dVQov2h2UB3zJ87R
cT/Q7tebBC5LRH6DyldgJC2D9JDaF7PKL141X1vFKd3nRmoN4k+KA9Xvug1BYfqbBh4qwEFUY5hX
F1VGym6MNArp7wIvwM5OKslW/xBl1rWwrQ22Inc1+AExO8Xtd8Sswb6nXc+cgOkXQrRCisGAjJeN
nJ4JyvPVNvSdlR60hdrBTsmXIbwO7DdXhePjjPfwdRPRJfzhslaw4uXUV91yjDvKLBk47c2yoERp
01pYlbLokaDNrm67E8BBvnbclAlCOtxRd0Fx29ASZovdL2dgqx8YuyLL6ZzOcoFpVDwsIvkNo9Pj
QR8+WNwwGIIAGlSMs/2T9IG1cRXSROBxEoop0WTeYi7RWD0jkiPiU8737Mjaynuzp1dijXB/3FbH
gbHfnHMgbTUF48wI16siWLnjMLIvml9tlcTrqANNp7XzOAtcKt64V31xXvIsxSaCHRFfGTSMzdKt
z+9DjLJzKDk8kx7OnNeot4Y1StqjFxU/nCWWzJ/UJSl2cvAI5vbhzky8K6p+YpsLHJPzZWc1kQI/
25IrvTQinlZkM+8B2t4qI/qsLGbCYxQRvww9hhkun1kNOYdeReyzkvUxaxuqJch/tXd21iXHiH/b
z+mxo7OFKBkmlTbaOn4Ja1J/mFWB0LKvfjAYPVNM/t7l+C6JyK1qfG1z6v8SuSzoPsLnYLHR4Oj0
MWUsRskQijLKdlE3PdtLfaOR82eX4kYsDBgeEmBOkrKzdAZr40xjgM0Fy50EIOppHdhmXkAwDRTK
GthRSyYsZNJWoyhNBvs2XJEf3ddDdUJYjialPTOguJmt/9r30bjOQ9UifsXKFVK8zZSdq2f62g2k
SCtnxHmutAkWkYGukrabM7uGvck7J0PONXRUe2a0fIyQzy7pwNDHq6+WiH+xhrzWS3zAefvCyH9n
hbySJpSSrS/kph5ZRYyzLhPB9TkYe9bfBxc6ICXCRcjed2Eeq9cm5/I+p7x1BvUaS3iqM5KVMY0U
fiU0guUeGEZQHgXbqXkOt7iNPjNOTgwFMYL2wz6op9coIqe6MKb2Opbt3bGLW/IdkxduDGFvCgd9
HZUbma40PIJXIcBbMGkwjt2HndtijWmq3ahTzoZDWxJvVJ920PaHXAZ3ms/jhVvA4inrWPP0Plq0
5ECgiU0FHnjGVfOedCH9O2T/VnVI2z3vBqa0gkMQ7VvNrIC0b1VNYzWtvb+cuaY5Uc8X58o6KL8b
/hdN57Ekp7JF0S8iApvAtICiTHvfmhBtdPEmE8/Xv4Ui3qTjGqnVqqIyj9l77WOLba9pnkwrU4Gd
oVnfFmGG69oy48uisUlfOSpBdW3mibwGaL/TOc8f60THacAdJbCFIm596N1ZOzQCnZNDLqCo8jQc
tWfb6D8tI+PmDDs0ianXMSNP3ICV9HhY2alPTOC3wvxybdKj0274bHPJTMRPq31n+Q4clf+v2kvi
6jiriheRuJgTtvReV0xdCuW8LHW9HQE2SRb76ABWAWHKLx4aZyFmYrbraM5eyp6Ac0dHuTPLn4Z8
38J3btaBAQZBlkG+jsnRmvBIV9PubDMfEvRqvJh37VQj4IbyHRgpVrahYrNqrnV2yvnQWKZjEE6L
TF43pi9jIOeb/nMI8BDG2oxqYZra0DNSMOUOQxez/liMlvAxssiPLf7P0Cycd1rEq9xCbByCwerw
BvnxKkuyWhMSYxPoLXzKfJQRKkbhxyZi/iXTCNEnKNLeQSlB+MZJMXqfNhILNYEPEamjhsfn4EgA
8VoJxhBSKnrfUd3L7FZKkngH9unJrFNgIFg6VKWFQ6Vd35t2vJ2KguG8Xkeswl9GjFUISp0/yXKB
2llyPvTYlN7Xar3kekq8SFejxhrST1FQn6l6FoFnpdhG/30hzD62zfFdWIT9LkIiwczx4k2MVlvB
srxybhqHgm3Ks/oIW+XgJf43DrjcJNjUn4pDuvW3m5nrgQA7GPQLdpssudUtwKNVynSwmD8NnNrD
Zj4bhZ3FIs+PAqWtpzW3TYlIgxhL/DjgsUv0UMIzdKYWdRkoyyTKuWbbs2wWkZHGR5GrnLRDceeX
L3NHoo+2DKfWcZ+F5l3573/Gwn3qFbrojm7rOCzjEFaF92eYq2+H5+NazljoxKb6gzOKd2Nh90UI
VU2K9o3j76Ggnk2tUKAZTVxD3es4QC5DVTzUjoXJ2hx+zXqoYqstk5fdWEB4sDYM3UWBbonybUYE
bJ0SirUQt0kR+Ntua0hoWDcXIWfp68etSguekZ5jiAiWIVMP1cLeAKiAG/JSgEWbiyi1ISZLfhyE
HDoLdvvd2z8li5Gcxby2V7eW3imxOLDSFKtrbtc8zeTTZszfp4I3zjT6+UACOXxaSQ5k6U+XGYsF
mxQ2e9ArIiT6MvK2gHSKnKQCVHqCsYxj/7V9bgxZzQ/YFMhxvWSYAHme0idWdbdrzcyGifGy7InZ
VfULzixa2lLd1CUrE6nUscD3AXmyf1OYAJwEop2/W+nKVYR+fWsjlT9qhsSlTriysbzNpQv6Z/qr
UGQfcF+xTi3yZ2/3QK3dchRFol3tRX+BYPtXAWyKZO49LJ3DG2xqNzxIpyRdUTqSKUxsBGPVyftw
tsa88yaZBdQpjG56rna/aM82xj63oJ7yBXGMvlCRMbuPWFwUMQBKCVLLmh67qpFFjdKJ42A/tP6F
fIRlivnMgUSlG12cUiTOoTt2t6vmI77yu6u063tQA1dm1KFm+izhiqAgLkPq4g0u2r45qW9nBWje
c5eDm5Y7fbSOCvXOVPZFIL1EjYoWTTjfmdM9LYN+gwoJ4sTj2PWv7W1PrlcG9YEwzcdZtiLQEzYF
MfbwPRrNOSPc/OujUqIF4acs048+J0Au7W7QP76J1XiE9Pmztj/ertJpSRKBaj6SHlA+9wtUiN2D
BX7+r9WmNtJta8JDj+hSOX+zdvhvgkCFqwwdLO45B+a14pokzGHKLoUcGbZCn2cVwsjpZehbGIC2
/eMMxq3nle4BXcRdNQ5ntxbsp7IV76n+SKb2XdJy0HfrhYfyHYH3AY31oe+NLyUqanaBJ3Eya8JF
7zWpTixbfzfDgxbTxLoG1dGeOq6S7Gazc7CQmTHyrMP9NB2EmLsBkSLUfigeFLgioKgGOge0UKoE
glxZ68M8GH8wIqLJWSu6vzErX4sivTMhzW+bwE1lwXFtZk4joT/YGhm63paSuNk8D5XxRBTDuz66
ATS8do8AxkGGU0R5vBZb3SD0dHcIf1I+myvidUM27+v6VRASh0zjvgKOmHjtK4aDJwZTF4lrGt+J
JFdeiac206ejjXAN4BznKJ/EqMv1UG+N88b861AZ3R/Z+EBmaQ8tj2Mjn51nnCwxJKIBl/V0cX3k
iOg39mEsDgHmzeiRFrKiMAax3kG0mVqwEp9dxVvcLwga86z9XYGs9v62hpNGf4uH2Tjo/nUAWhL4
e+NmuPVphux/WBZ88VbCeQd0YyRFM1ozea+XGU2/cmP+4NBb3fVki/nOUNl6lJZFCUlAuHpd+3e9
Q4arcMmp5DYXaNcGtoCJDoLYm9ZwELTDbm78pGvx2UMzOUqe2IMraA4TRM1RJ6qLdAo7HBvAie7P
ZPQq1jYKzYwQil6heiDTmVnuWJ/bxuFhLtd7w0efVPeGE6MB7JFxHNBK/G6mY3FqsHnU0hMugxYj
SlNFbQaWZGXFZHbfM4b3LON2YkQflz4iClDp/03K+o8aPnSdLg8nl3CTZMHJtHU6pnljfJQC+4Li
HWXvsCANHtA3bCWxjA5tvrUWTyhwStKE4S4Xu/i13sCHeNwpjZX+KH1IY9yoyPUR4oS0ZaR9D/5R
4F9HQHqLKw/cekavXPBJl0tuRJmu5sjyoZqwyPmLBIFPuGMw0MX2SjWa3HXqae1SecLfEgHd/tCT
AYi5plXXyRspMpsUkWQ214eha+bIfE0symO/JpkmN/rmhmxedpjpW2kOnNqK2Y3CjtA3Dpy2Yvvx
qAuqPK/Jhd8rP5BvjH7YzFnqalfMzfXB2w5E7YjAWTh0CRUjZmCmaSBs8dkatxB7D5oCRPB0DacG
KRdXEhVM12dBn1a0cmJXYdfpFXLYH2FUdWx6UZFJ9MpVk4TsX97GsqNbTGc8eCkgxr515+Mwp5L6
aOKxsNfrUvQvuxdEWIC2BL7AhmqAowPznhmSP3ipXPdjFS/ZisAYJxVeQyykEuffdUFQX9dEXhhy
fwwd/Zi6eOpAuyzwJLoQqMohJRj+FT0CMm6JR1TPX7DINPuw58Hr055sVHVs3WwJbJmlkMWL+YQ2
NnaROYdlQeY0cJOW+2Y+z7aNnSIxIwsgSSi7tIzssaAYXTUibDGTszqAPaJScgQcf06jxd7cfdRw
Yi3PgwRMD60fmlki1AixmD8brGmH1GBYkDcKRWbRPE0Qz/DNbs0xl+lH+sdApffExj0Piek8+Is9
/biZTfxNAy3B95ZIQyUZNMhLTqh4R9hCxOnqyDjQkNF74/W5+PmCLubPanLvbKg/nsER3yvKClEi
REA2UIXehA+m5If1yveM2opK11lC0hVJf8ipWCxk+CBa8seh1uzrNvOC47xFsV2SuOhyg5InMM4b
xroZNEbFUU7cPeD1gsyqzvJeSI7/ounuj0RavAgX22CFPLDQihckezAiSp08mKp57xKjOHW63oY1
1jwj106J3lcxj/g72N0iBihOQMpmfk3AgV1M4I7m/bXUNIVb1X/5NEfIR5xJGvGIEuW4ypU2fs36
c3ql8SepXEBJnjCcsQf7kWnVnbrW/UV3ckRxV53/zXUs98tFM0xkNV/KCoh6Y/tvvV5cUmHVJyW+
54nGtd4VvJ744MqjScMze055ipg72VC6SnlGeuR9ue1SYc9CbopmbqE/QOBcyukJTFeQDUl24zGq
yn1iL0wMnFo3twGxeWzwadCPVbq7y2vUIEARKt/E1WHwB3v7oUS1/pbBOEB5frB7CSK9q0/ck2ir
c6al4KPbDbftmus8qGkPatkw78nRiXsxOUE7QvGeOUkynN1xh866xrXJlrtuo6zUZNhKttyCgADQ
UC0XNoxqOloea6tovAiKb9lLRAc9+0HfO6PXwiwPa+vg1isc8ryV0UBA6Se7I9vxMQgiL2pTlPFO
ZpMdBUPsTMty9sjOQw7eXPMCmW7erpARSClq9m8n2MA/VOk2INx8M9hSv5C8eMxnFqq68TYI1wpc
Axh8SyMKD+XW4Si47zfrlbny16gkLCYgBBylWGdZZPUndkbfJcqpw1DiiBHmzyDkd2ZSG23FOwVq
TzbVA0Bqss0c+TjnzT6+yfsg1f6FUZPlV1f75HN8ngCEkIJcnYEPc1natTopKxIJmSOmRRGGKvCN
j/LdUK3ZdaqmAErjoE/OUaGYA4CKfkelgGk7v0WZ0hFBwfK2IA7qqpBjkyNTycDe/UJpHWcZYB9K
kI/SnkxwVsNDz4cKfQsTd8ESyq5cA8cZRMgSfxWCMsafVBPcplEy8wksOlGGtmf2TMT+LrVRX2qd
47zoEuApBfe3j4Gbb4dKifWaFTUoJTrHs24nSsJsbJisTExz7Ky4T0biZy397KErvYq+P7tO1oZd
R7GrVPbMdCSLOxR/ncueqhi74mjDb9LNrT1hCTuywHIxHmnuGUJLQNQKdXvf0yTm8nNYk/9SiUqu
qkj7mXuX2RB1MCHsvAku0Q7Knd/m1fkuZLNXHNYzaRxs1pUOGIXwpGk6Ad80jlLjBnXZ9I4ZuEM3
z197kOgHlmqEqmwWmPwa0MxavE8+C7uaqrY0if7eCqlCv7G+XT/H1Nn13tUqDNKFsnUNu639smfj
w64T4qKQhMTJhHgPV3Aezdp8k1s8JHriiYPMMTjpGDYr/wr99aAAblN/CBn66TzcakPLCsYrVZg2
HAPmMitS32nP0UF3KaqrdpEbjroJdaYw31qOSgYYKDAtjtOx9crbQaIvLYEI9cMW2n75ZBek0tBb
egcAetqJ4gZdYotYpKxy1Jgr1ARSQFfax5CWE/KKZX0Kg52HTIfLZDwMuqFeSfKUz9ua8XqSOKO4
b9C9C1KqMEgNqRcXo5M9VP1jy2rC1ZYQ33Ae1Qw5I8h4fWj3RhdUlQMAx3HKQ+nxePVufrRWZwrl
rplaPXGfueuDsxUnH6PF2cce+mQPlhaYfY1nSExPNQGNxyqrSRHY5LVoTXlPIO0TTi77tpKOfoMh
5jvpOivqLQpv3T4majKOdMxWYDNpOUPhgGhOWWLlZTxrk4srtdaf9FyfGAhQZA66Le5szYvhVDIb
MHoSiIv5p2VAfxCs5R9K5CxBkjgjUBG+NSb6JTAQVz30uupJukx/t6UuTmN/Y3abTnleF3FhMNHP
0Oc9MuCe7yofBelSNudeEduAfGHGq7E8T4o6zNx0trWseA9TIUm6YHOCdIxpMZFGcb71d5bGwJ2o
yYuDEjcUnuNd23X47MwmajR3fF0N03rWqWZpaG8UZuu7meM2yBZUosvkvG3UPHNlTsd0M5/Mlf6R
2EIcw0SCh/izXkiErR8B1QbaLoDfqpUkDeBZ0MY7eegWpribpZH3PM+XCj6NkCt6xVbDxwsf8axX
y8PaYijKQKMEtU4p08+d5OLSWcNLDrZc8ZdBPYcw0Y1cIXVyGS7ugo4gxVf17wuHjcQQkmvH5Wep
eeSJHccSLrU5HnT8vCS9nCull7d5n4RTSmiN2ZjVI3qfhPul0gOpa3GnvB4kAbTPlLm4rfNe7XLQ
AG9UG5dGf9nkeLfZ0DMQMGKQ1HEPp6lL6eENj/zZzBzMvjnPXfsresauyO+vpY8KVzPLm2FeaGAs
70FrTBYz3lw8//sybA+boWfHVstJOh795ZjU7h/iik8tp1zkV6sG/qPKiTFxYbJV6XFevedO+M3J
NQ0ZjeDmqQ1M99IQ4Fmh2xO3mbmaNwUlqb1UglvPT6MZEzVTY5rraqRA88mKYBju4aIbBqw+LSzg
rUrQC8P0Qddfu9ltIv2ftfQBuaPXQ4tvUuKbMhy5Jfo6Py2lv8VL9qrKaYsH4DxA9nCBKn0a6YMJ
HmizFjFGbk/3c7rSApPqms3wCbRlPPmUKMGE7R6cQNufBsf5xHh11OwUjZE15vgKXcRMeU843pLn
AVjR6h1cJ3iGGbevL1igLuyZOo2xrlK4abWq4+WhOYhRq45dMpwskGjsI2rz4DTNu56n02OhUc+Z
zX9jn1X3ua9ThLb41oAU4i0FtID/xkfujOdOmtgGc6s6d1Z2HMYmP9VjW16Sv0UvBqRRDh1gunRX
0aVd7BhLc6K8Pxa13VzcTD9o6bxc0DP9qN5nQjgQgggbZQE7AvEBin7e1u9+15oQgg39LJMmhzkA
y2bBSSU2/453nG1cahJvz6y49SY/8g371jSwzqLORRNSrcRldQvYNUE7RQhuYKcsk8q5vm1l4qAr
ZpTOTrRnccAomyhn08IvZc45bywDJOmw15h2kGyPWP/WUh0xvARFu93CN+f6NHcrOxmU/7nb44CH
JKIDeUl7SoW+ji1BsH0SSMfKj0kzvefYcg6ju3rcHPo7sRYTBSgJW4s1WWe20mXce0dKfBhn4xh6
KGOCdqFkmhrtv97CdYn46iN3xN92wq9Vrst507L+kq3iG9dIS+cz+sHmYmeeBiBqlslGuIRYsM6r
ChDwjqEPZhO/XPqNhJ/YmsY7GSnDyXqqmJCUXYrYESVgyk/gbkl78UsPOxag8gp+BpwLfKn7j8Gk
XqGZBtYc6ZqDyWBlpgz3t8W6+V+LnT/C7wp4QdT9DfK4362y8tNk/EeXJe/XHqN/UxRnRucEzaAi
siVVz6SB0KK5q5Hp/UHd1Rw8qAv3YH6mw+RlPLqbjrdtwl9vD61HN1cGpbY3ipKWXdN+aW/UyZq0
T103HsYSef6IeCvAicUqqfxdK0eLBXObHInXmKMaFKnJ8mAfrntTWQRED6brpxg0/6KE+qo7Vd5o
OrpRdgSR8NZfN9WQarpZuJrbs44y+pgnzQ+956FDDnwa55ShgOUAVmLflbMkv0ot+UPwJ5lnAo87
dI9T2xPwpRGlbKLLNc2WpUmRpCwBABEWJFnRQysr7B0IHaTv5G+WnFASuJZB3jnd30hKXtbfe2DQ
2VHojJwKAFtehSUo22Pss3DsGWQPg+nduNJHu05MN7vinu6oBEjZZcqMmEYvNz34XJdQzrqs/KNa
0jacxpX9ZWbWkZfhKunaIlqlJc9TIfT7uVtpLrB0AkKcr8kwvvsbo/PKK+Pas7ixBiFisiFDLSnF
teaOwfnDHdXpiFH+1db5tnqnnlgPJfU3p78Qsf2wTBWTR/b/HJSlgYIknbLbKWGm3nZYs01dmlBE
xotKbIlXa0Dqy0gWsuZ4xvQEaMHTWDi2WbRH1F31suquc30FWe5fatxPVzyEmJwrimbXowxf1ia2
jeWVC/Iz1UroZc70h1ycAhNMSK8BX8lROj2Bu17/fWkIXIYXVnfv5sbYpLJ+Sra0lwJIZoETvJxW
yEnKf0lLNzlmjEnoq/mSVuVrieCG0c5GK7/qLxjdkIro+e9M8x3lxhrKPUjT6qRQLAJJymO2mAew
YRC4wdKdnI3wdMx3yEm2L5/S6ajgFYRLaaRwt6ZXhA/aMde8x1RtUyxbPT0uQAEBwKseYFU7xtng
v5TtTKk4pwBFZgVnHTcl44r1Us4Nnh49ISBzk4+4690jm4ZPEqeXoGuNH3+wX5cKmpVWuL+i4W7Q
yXwMahZ+wb/v1MI+jJy5ZR/MwPy65tggpwLXJcZuC7YM5j5K+fqKvFSRrcVGzXHW7roQDTyi70Wd
y+ZxK3Sw16zUZzixkTWZP0sG8FzrhBsvQ3WPe7g+OKyYKVmy+3/frxpzjY9Acm4pZuNNH28Rzk9X
wciXMVnrHRC1dldXIWzE6NQZ3rmGGHlp9y993VxyUWWnvfK9sMgaqUsvDapVZIw4KbkpGStX/o6N
y+TFnuyOX6XWkJPdRZpxcJDaSnde96fUOLhMKkOHv/ilYP0SNLItGF5jg2JWShufDuMXZpuDktlC
t27HmdU8Ns00xsSfAS0aNTcsPKvhd///ywj5AIAlf7Fx+7TmXo+mjsNrG31EFrL3Ds3guDGeop96
UDG/IBycV2sbxxiBVVW5+Y2XVk9Zmui7aJ5FavIl6uFTlF37UDmMWm0NSL7fMYa3ne3OVNz+qekj
jsrpKFZeP2Yj/hLz6Ga4KLcS1OCuJEBhpqOs/wtqKnKX9NeQnnvqc1iYBYzZxFjmJ7hupNR7EJRF
RXSdMJjM8UdAyX2ta4jBxnRV+xOImGQJWeNDtFSTczEcaDGYlA4JuacEmUL+2eW5h14K7JOLebSd
NRbbn3o1g2nBI4lL74pgb2ItYzkHjrYl06tTX89EXW7dXbfa/a2tNSwFyB3WiJ/1c1Rm/8KE0WFb
zNEKdakrfs6mZjDny9vOstP73qijxUrca5mQhA7ej7GGNpxsuyF2nBkma8cMH0xXsN3NQeHW8DOi
1M3v02Jyb4es5AqAnqnRtKOiakHS5SejtO43UP5o7adnIbUX8LNaaPW9YuRXlSF140pd9S8g6WHh
XIFcCdsGLNVTZ1TwtAp7jXiydACTJQ4XnH6JWFQw+bBR6tz1OacIvaQ5fGpmUiytFumraTMsMUnp
CTZd422uyURCA8KuQAwx2/i3YigIt61mfFKRl5glc8RZP8wmaZbMWllWF/1zVizMgwvaHh80b+2j
mXeWj9ow5aXMh9cBVS6r/wqLk8HVWRtnt/P12DBha2VOaHUs69SKbon/fLByqtGuZSCCwyyuNWWE
2KAkrLVmvIiWgQ5DJO1ge2gAJTL4kJ/akavD7IO3keSgvyUe2WhasboojU7j3+/bkuHy759yBpYx
EQxMjOV6qTyqn5G1f1HhQ1Kgq9nczWgM2ISPxiXNYQzaLJwjjSw8kGPoiGlvdTLRY7whzIU9COeb
8PAFu7556hMALROT19Ow70Oc0slfnNVlP7H2NnRvsuXueUySk+PiyCk1GyvokNA/Wkw7bYNFsTsu
h5GJmUv87/zkb+gPvab6sqmhDh7LUopVbk27EMfRLR+GKUnidvOO+bo1lyw1XuGCQJCd98U8W481
gxqj3HW9JJo0ImVk35YaOH8AtYWwSmhkRsb4GJ/GIK0aEmIMhiidzx5l3Wwq24GIBhGYyqqRfKFM
ygpxMrR/R3qH5cp71F0d2ZYm5OXf+5tgJSYF4ehkJbRHa9eA7f/PlgB1C7HTQg3O1H//tDmKjxCy
miCpGbQCvgyGzTlnu53PYvokB+PeHzjzMM2DMKUhAZ+FuqmsO3mm2jmoHBsy3KOULJUsPXZm/pbp
fFinnO9m6+bJ6jR5mTMj6vPKiVVzXGz0D1B3ftfV51v2kxY0dsogjgogRwdqSGvkk6r/AuR/zRrT
OgzeMHM0LDRdbpadek2xQq9fqjwbjprVbpdF7981jdK2QuJ6WSblEgHsK4LJSxQGTVbeOUiGj4P2
ONI9w2HmfRrxbF86GK2ofKNqq3+rmow41VLZDA+qc+uz4MVw7HxBwzLutWb2iM1M6RGQ7CgtS6aX
LZ8Nq0jirtOQ7Fh0DJ6hnVqJ6ZZRCAqDtlcXENXITVznjVaQf9u/5GMBKpmRZsCj0cIX4u2nMsnZ
6k96ZJWgUpdVwJ0DNlPsf6V/X9o+by525xEOyLvC3HK4pD2m6zEdYlaA/PDjTmjTK+O02jiByrph
fAJD9qJbJusV5Jg6w46LPlEYIyP9NEcrxAh0N/MUn9fsdW2y5ZZRJeZ1XELUlNp0V3QDpDqbAJvM
Qf7lgcwtNrSkA5VT7o/yjpoWvjOhp7jSmPd0a3dJpncWcET51bpxsXPz3Em3veOMOxZzOl9HbagZ
ExXfjZbGjmcWd0wQsJEjUDrARGfSU7MK2rf5uzL6BO+wvzUEnKTOkSd9S/1boypE7GjrL/lmxXWe
oQmVOcqh1RlDIpKC0ipypM/IYDa9dKN9lHOXFWi3a7++89yU/VkzgkCDjXHl5ztu2pYCD7CfbM31
b9AGBFaTIBozGSjUBVjtWoc5tfkloQOGsxIwWJFQIwe2Cxp0XGpLdEODjVCqetrI4SVu54eolPTw
hLypCse0+SkdLwAHhEgBPNWJ3psRexoRNOKxy0etJ1tcKuBgnssKlph2Q0QXlUtpsHryMHn5qYb8
HGrWqiU3hSLxZjZRkwxQwt1pXE62s3y37PGlV+hHvU/zgL9WBSEvnzz5oDnd79w8ecmEWLc2rsuM
XYzYqf7WF+Y9v+Qn15KLnrTHAbBXndVh9SCYmKXUjUwPDlhqo3Vmx5ymz5mzq/S25J71rROanF6j
p4pAGRWuU/+ptHfkvKgvPQnbMWLTeJEpaO8CY5bwchm6RKI6H0S2oD828EYWnV2HLSZtxHwPFtVy
yPuJqTYp/oxAuvj0OoT6zaaM+umbq5BHV+u70GByxeawZkxB7nzaqbitAEMWep4EynYJfPjKISMz
Kydh1TfRhRveayYYMqFkYBS9Q/wBz5W6Ikdi2ZPyPofc/DY1/dxAqEx7QsUBpSYkViPYtXk9BXN2
tof14V+q/LSPkk1xV6wdLH2plviMxqdhiVH+kJ9Qh3YLJqZuEAvQjHCVGr9likJhM3+5Nre+C3KF
XjLvTWRUWxEpFP6bBsSqHwgVN3TtOBUOc8HsPlnsv61g3NXM7KNGb/hCIBSyT4eq6XgQg6riI63A
8hlvcpZwsLmYgqZlwe5SKaOya3JCG7aB8ZHJJN94MSoClYAlW5Pz6ljzKZEORREKuETqj9hAz1ay
5iGXZRJ6VhG4lvqpE+1Sb0gpPdib8JFCf3XTeOmBpBELICnrnib9JtUvwra+B1d/92r5lY7DS4eQ
FQpALNz+LcGEQ8NPuq8l/oqERqyYkTtAHsc8JeEseYgth1sds2NJca8rDTVGBxOrm3/Y6dU7MoxL
T8q/HtUzDOcJ57Nzrtsmf/YnCvgEv/JZ8+ULznMihrjGSYpFkuTWfF5aT6d8GQ2dvrAHcooKcUV5
kbnFc8aqJipvfSLgg24oL6mjQwrp7PyImf05LWODrRxGZmBBs4VW3enLPphzt4yXuTnKvHwB/fNo
8qkM3LZhAZ9bxbFJUutm87IXw02m05atLnONhitpSP8bSzKbu+VpLfktS67tCNHvFotiUI+fbPsz
UgA4OI39o169sbwF5Y/7EQXJf5mWR26ywIFw2crC2jdNRiBKZ29PMhY0VEo0MFMsWdFAqSayDFhl
qtYRiWluf5mS8hZ4VnJUNveCjU39YvTGkUGIEWTzahx8QNeYYoqDoefjwXIJerXogqxqi3On/U+3
O3ThcyOhHEAUrJgkCdhKocMQFoEGw1x3/HBMRuqjD49alQMZvfr6hRrV5Bg5OaP2saRgcz37puIK
6DrnA0YeLCXePrfk8JGcUWgwI+I5GNnPMHwqXJ5D7aOAsTRW9hRo7BieCvKWmEhqdbQ/4JOjFI7o
8iS88SoHN5qwsxw2ky9NbuCBnHUrLC2QbvnSFYFIZvKdjY3NHAQIs4bVsNEm4XncReViWBiMeNhk
bVrjtKQFyeHAXnNT3fUKAUrjyIjPsBsPlnxHONCe2wKADg7wrbRQJPH249SrxfK7JIQEyF3xLOSP
nYgjiw9OnNS8zrLCGE56weL6OB+sG5cK8Ui6bRX1PulsDSpFvWAnk6C+r/2vLOseMErc0mRgpdzf
6KkWLMMRk7CQDAAmacfCquMtx8WbsoDjIHKI3IEO3KYoycyPteijns67LM527d22BTugAaOBDibA
n1lq1+ubKhbGodlDgmreTKBldxwhaibqz0l5tfTZRV0XG4t7micmlYvvfK2buNhqPBHGnjj16zwt
ZQjFwzreLR4TeAYN6h+nFn1yUJi5wZqgaLHtQ19mTk4O4J+pH9BKdd0FbyISttojr94cbxFgTXFp
Zt8tI4ejEQ+mAneIECRYW7bzon8qlf8hteVayrQ7pku5RL4DRUCERNySd8oeOWpl1gV2lX5kTVJ9
isRD0eSA0OU9PLbG2t0QMa1YImyvUzX7V3Ia3HBrHaQVyZNZeFcsWglq9zVOGfec58RtbibPabne
IM1sGyFYdmmFY5Ux3iy5Kl0AgIzkEPoI4r7ZCCotUCSmhSWwlBB7EVLh8VRpBjG4gnlDo+uKirZS
gZe5PVKWVPCyLPYxFaILSN7YACXj1REWG5cCU8bWqfqZzxn6s8tsGJ9qJvk2y8TjiCU3SNeOn6FE
QlU15afuWXyjKXKWChjKihxddAgJ5kyEjcWUfPa9KZwH2vqWfyMBtA2RK177yQN0S6+To/eNt4zx
JbrvQzUCN0mSFrUYtmaYASh4mppptPHY8BbSxchzNZAGYU7mV8brihAf0RGyv+OINv00G78wSOxT
uvvWOgJp+WtyTrjFf1omd7AD/Z6Rj4wqSUmo84tOUkm0oUg7pJL1AiDECtbjeKsRDHxgq7TnWO1r
B4aM94438iN1mPXmIZ/v5NqOJHHVkBz8Hzxg29koZUxqp8Uc2b9xhqZlEDMQkzEwQE0Eo9FJ3PTd
7EaGVl8B2qxLYoQA5dDTVQ/QR4iRKa9Q60mI2IVozuiAgKynWzT8pwI2GNYBUOTo25t4sSWwqEUn
iSbVriuuoE/DmKt4qU0+/6j6roklqO7TbT9N8ufC65y7lTydA4q57HNq+xmPgFNdqpnDnsSN7jxd
jQI4dDWJ8qo3aXfJNswbrt36HxZLYRRaM0WSrtlHmOHJi8hw/v+Pr/NqbpXJuvAvogpoaOBWOTvH
G8qRnGnSr/8edKa+MzU179yoLFm2bAno3nuv9ay0H1+JYI33eBYsz8UyJOPiDUnfVzqN8tbTtPZW
keNEk/6uJoP+bXDNnvTIvDuQktkhx4Y4mMRfHoXbG4OgdF958FJ9dpnAIN2jzX/NFkySd5EO+Q3+
lv6YTM0nosZ7vzDE6zBm99PAKwSi7an8eAnG/CvIDqDRwj7fVggRzmPBEVkzuFwA00nPQeZS6wVc
IeLKABeMjf01wjUWSlCx81tBEWn6CAMn18jfTGuV6sYPOidxE1p7IrkIB4j6j67sjzDMyy2lbbDN
h5B9ptbeTcgAVz2hHI9+CRXRzLbIoNlUA2cFrte+zPH0Oy+coT3z63mTZizNcbCOvTGA0TEkczAE
dtf/jlgHe69rg76ypmK86SU9sXxaDZa/h0sCuo351vn6FSIgEtqItQj8cN3A7kHc63QXpd1HCMHf
TTzJoMSqQ26pdAePPFkHSNExJuPKCEeSuDQ3+WgYOq3qmZKZ90xW6GlSMNcW3WPtuxggfQ/ycD2s
Oq6/J7vmeAhKdocFqfaRxiU75MyaeBVgRtggJRIlrBlYe5SOCoPAM1HycaopPdHNoMM5+CClE/YL
nf7o2RgT0erfdE76Uc3xcyR/4tvSA2/dDIQ7Qg4GUyhv9Rj9Z6J/lZVvHCPlYgNDqtvRJ16GxS6J
m3CtuY5cuwnbTuIff5FodXuhMYUiXyCH18TFuihqop7iG3bRAazOLDqxBuy8vnmADHmpwjhaxwY+
G7PVCE3IzXHrc3kdAu3L7Hkf3Kkbz8j7c3xVhXnGq8LoLu27g/KeoVBftFQEW803g22oLpGpcoQZ
HXgn+73Oh+KmbOMjq8HGiB9bqZpN6DVH1yODpbGyajPBf5lnVejd+7C8aMNJIkiHylE/gITvdlZ8
yTsA07QnqlsxC5EVO9kGzgV45qTZN/oYHfzMZb8/KvVOi5FmGsnbXlVYRxj64jg2TsWVuDwblU3r
Z5TJXaDkY25q7oE68RcVQXjRNXC9ddiSXZG5HI86B5d2UTY9O8eX2hGv8ikeo0uv40METBDhnsT5
4DT6dKSeZeNtpvWOkRmFfJP9+mnx0XpsvxEphotq5F2cld9LmM7aKkhq+LrzgBS3yrkx9Oa+kOVr
k1IKKMZcxyzKdxiIkcgCJlkb85sTJkn+oAzjOdFz7x1N9LCUYZmfE2Rlt55zR9XM1r7u5VvY9HDY
21JQWIsnmJcrnbRNRvnzZz9UNfMHY404rH4PEGBhNMrZQ4qww5YCqC6JhhvZrVtWWwcAwon2FPgt
4N4Ez1tLvQzujXzv9plN44EprlUni5RG4i7FXDF3YnM3MF80ETOj7v1i3bP5fdFIeXSJDDaFsp8M
2MRgNtnoz2mdqausc+inxF5o9oHjr3+MzafK0GhjD5zWQtBcYQA9sIHRAwkMDGK3JcuEhuVc4jts
dbTyM2qMA6H31hZ0JZZAwP2R6HAoR5/XS21i8OOpMc2Ny2yPfPwSy2HcmxHbYLtvL36b+O+e1QNb
TjO18BsjWEMMXnutTu1a0jaw2mpbMyraJ0gN0f0xn24JjNpmzMNZpaEi64IKh1ykTesG+oMVEt5V
NU8ypUXD7shcmS4FRTwfA3x2c/tD+9UKbSOS8EmMRUxXKMHcqlOwIIxl4a1Zx5Wlv2gW5GLEiM2l
kEhGjRzEV216L9IaXuxUbTWpntndJKdyag9jG9xbcvgMLWJkJcvrULNdJy6LbWoWUhSy71xOfFTx
6NzbJh8606WOmbe3LgSBIYgiI0agdb0P2wSVu2liLLYfTKyfg8PMttazo28XHht6hkNJkL+Rg3Nn
DGya+vk99shOvFR5094TzPIU+nzolsa12IxCdymjckWy52M0ufVan+182M+wU7Q3wmBIZKFuZRi+
BzaYbKtZv+D6ny5BM4xWTffNEdOhbnTx6BWee+w6NnWqGlfevGCTeMNoo7ZeA48Kp7d0m3W9Zylt
io5zKGpgLZNHocV07yqdrPDcs8Q6gzEC5wZeVe/EFWYv4zlsIXSNnAb60M/Au5yZvVGtiFdpbB+Z
cMuljMs/TcbUeIijqbinj/PVxZZDyM7ULKpOVG8eHhVaIuUqNlgSorhpmQBlAzEtBZWNj3MwTI8B
i0TfVcR+OjI5AfFYjdH43aR8SKOGCzqqu83kl3dazb6BieSnA80xrTQit+2HKoAy5GTZJSiiYNvg
t3xDHw2UAJdV22Fx7HLrcdQ5Ya/PJOb0AwKXr2hIXDdWqBFoxZVafeixKrzW/TNoqOIZpecmHqa3
uubNLRJoA7b4sOaVsKuaCT92w/lNn4Aj+OAjtmUAATzKEe7O6iLjyKVbQ0SytImCfx3NnMpzTPR1
gVObLY5vvBLwOW9i6vohCy2LmoxLIcmmNCPaS4it5M2KmlvUQvlD0uXDuZXkNPlVxx8UcDlSzMnO
mkhQCCr/5vr8yAjJGR4Luasb55yPxYMedNZS2YSoikw7DfbZ0NjT6Hhg4PqxZXEtzXxTwPmxWWsS
K5nqe1oBqHrvg2B6yKFjv+kJl0UC6Dk4TK14Iy4P2QCdR6KazU1eJiyIgzL3hIlyZIRkQZUdy7qe
tTeRCL9hMw+3USzLO9YoclBH/1WjxbgeDQfhRxJor2VgbUa6uTPCp96ao3WTUY2hUSoV9MvOosGs
D6+JGnGjglzcT1MrqM+VdtYDWrfe+A6HwqcyBNbnsy0V/GdvWT7HSHTOk4Wi56SNabnU0zB6S+ri
I/CAeeUE9tDPUw9GqG6vZ1Snk+FF52niZC/S10T7/fNwUOpby6K3SmA4+k122K2fhFtRe29OFEha
9l5z6WlLEZ7kyzdphVAcp7Q9J1C27o0qukVHESd1DJ6SKne01Ejtzt/H6aNokAzhy8xQZ4ptv/VD
853W4BT0QL+LAmNiFB0rckVQJdPF9lCTvBZ6xYxLC9EaYfx7IIHggcDWS7Glsizu3SEddyVkb4RL
6qFl2LzlcCEsDTFLndMDgYgXgLBm84+QynttX5JS1k9BR2JByfEbSciDNDDUhgEZizBZCeQ5t9Ol
m+491wvu+pB5ZhVM8cVM9bcuKJg41AxgYsEU0KtCKg7FtRmrd1ejD6Yt9VwlIKCZguML6viEYyRn
pOpJJNIugwebKcn1pm8YWf23x67f/fuN6/P+Pvb37j8+dv1G+P8vdL373x77+6v+8dWuP/a/n/ff
fvM/Pnb9VX9f7e+v/9+P/f0Lrj9xffJ/PIZTiNZhO3hbDLwwBYds5LIcawdp0NDQIqJmSBkOV1OQ
9yd6TR2rAl5+vfW6U1paASaS+cssxouM66/vT5insNqE2W6Yf+TfnvNvX16/FZSYNx3fNNbXnysN
x+OivR2i0jvqAsvxmIHDh4jO7pdQadgL4ZMyTBowc/eDEVy6ALWNabob89P1MUz1+el6153KYN/C
22hoPqJn1IPx5AIuXgzkVK5piQ6nQZa/eY8cQ4jG3/Re/+XaclxxfgzLsXSKI73lBTAeWvuB+RP1
5F8T5kBnxqC1GmppD4DEuoy9/2IQgYuAaTqVaPPBynGCkhPkQB8rU8q1YLRZNuPXppNfJNkI+ic1
VPYxgXbvRfdeO5XLYYwLlubwwxefValjoJ7IrTBtgmRGIuYAG6waQ0tYnOV6UEONJ0Mhyi7WVoP8
I59fnM9L4hWahQUUXexE5ArkzwqTYrpCSdmsUiiVk29MaIVY15kJ6msq6Tc7oucjyM6e7AZbJOgQ
UWmtWiwJ1ZzWoFysxVipo1EOwzr1/Sfw3shtfIA99JCgAU/tGcyXuTCG6LspiDSii59VX2rA/kA/
ySIroUKZZAcQaeKzZ/HGGYT8oielpHBUtmtj/ZXL4Qyt1rHlhxr7vul7jElapx6vVkldsuH2D0qU
5KwE7jfSq3VsDSQLOLQrLWWvHOYUCQUiEbpzK3LaCdT1wPLQ3vA26nxGEkQhupCaBnvnQ5vJqxVZ
JQDYlWYvo1beOoKUvymr13nSxgjq0BV2ZYDshw7ewOibSSqInk6rHgqoRUsfyvbCjuSZHWCHatXZ
dj3GBd0Jt6HusXEOHEKIXMoLgTaIYSmdXQrBuQeBwqeqf3EZX4ihCHahFDtDH+4BmYBpUEiowjS8
DI5hLyo3ek+rMaJ+jSh256O2bdvhFOkohgo/QyYMrGFj5+qDgwtptuSHAP4e9LbqefNiiEYuhVle
QESebNpyCXE9KkPW6ce12PjNDBziLzyb7NqpdniD7QjVgmiMmnjFZmMi6tjX3UpDtY/zFZuw5UTg
dDs7AFLfrQWz55VLs41KAT8hz36ge4LahkkP3xzgcapkO8XBh+drIDh68n4TJ/VoKOjvgz4HuDfO
gQiV/OQyKF2W0UxjcY2FFedH3QOEHGf0mYOQf/36/4e1RbFxvZ+2s6a3p6EHoaWRmJbc4B3zGe+5
RXJ2bQLJhybxoClilSznp6qQkuvY6ZvB7ZcQYjjjoM0uqSbsFbRgsocrLNwsqtZhrEFCdN4uKY1v
3IJy1UHL33NA7JuSno9PrVwLOnPCIuZwUsPNUHh7XxKrljYIA71Ub7j05e2JUmYrODMkg56VDC1x
qvOUE8kCdihsndQESAtLG7nziT9NbIow/3Vl38JMtaqFDVFg09NKQUqVrjNreg6KOelEL462TuAm
3USxonxYEV7RcqLVJVfJeXrnvNDueygwn9Na5PPQ5jm+IJjesDqdCWvCyk0U1oJVlil62zc2fcAR
iRNIhzrCKYQO7x1xbbGzdO1EN8Qsm5q1etZLDsM9WT5yhTfgSG9zbbmZQhkXDydBXiakB7KaSu+h
h4e88CcGL1KP/iwN18v+aEix0uwooYKqwe0ocGVHgwtOQCGzAlJJtqOZxCdLRrcFRGDKGtymSnEs
CISOgasJZM7VwRX86qKG6eJrQXKKM/8eAmKzYM84LgkAOBoA0nb0uV77tLqk7LbXUnzaY4yswKaX
0Ovo6NKEWXpoxc8E4FlbGKFbE0g7s+5RLekZrHMoNQuMCWSfifaFZPYFfqVkIYZZVPSOSBmkQc1V
FkTLS5mpZu5vJXtLtcfrsni9SXIxq5n8P4umIyeY3vPS+PcZ16+ccvwqjOjDKjiTIQl6J3/EiKs5
IIKud1sK7tP1q9TtvROpDnKLKvzJs1qCLwjWhIJr3vS+/aZXpBnbw850spxaChwlmY7lygUmsVU1
Xj1OdvtJ08fPugdbNTraVxi66ywmn69KHgINPJDJRRNvwcKtPJ1jKCIAgEXC1LmakYp7H1ksxHrg
7uyUw7m2rTt3CJ+nJmRSJLwG4js3o46RHGq0aw78IgKkVy38cYx9PftU/TEPq3iJw3FaW2ZPPmGc
PwZCe3Gy9puO1FNpkL6AGe7gNb48uslyUt3vPMQi3L14cW2UcI50NlM/fmYzBaSuBYmu1Yq1Nlig
qmFzQRwnOfIDjYmMZSwSt3ZM4mBmmgdzXnBKq6M0jeFTFFG9MWx6jQY6bY/OlB+00Vq52cLTGHZi
fEdOjlG3ocW26dCxJxFRsj4d2lgrm7XV+uWpLQbgT9D7dTOVp3G+yZBkwvzM4vVkqhg9bxaQKfLe
5wZ51Q6UTD8VDvFYyVpSHC8NI+hOFTk1Uvp8cH7KMLOtEvJkp+REbk68l6k4VENLcHYOwAEZP2dY
45zYySMJiTryiYYz3OSfanaPXn+L6umJlN7j9Q5ZCbiG2FHtmJZe4oblx6k9eAXeQwlGHKaeQwdr
Nv6GzSkaRX2aXfIngs/FwZbQXOb32Rzjkba+jqcKKD1RsXg4pA9EISn3Fd3TKQzInjI0yH5fE/bx
Y+fp5alG0sLcylhpEY2rcj6vesN6NBoIJZZH2qODdpOiYcwYstXoxE7x/NKZyRWg683HahpWY2EH
KHvYYejT/OnHcbUGPUS42jjcx1NgrU1RwNbjj58buG1BEOt853qjmqRdjeR8gHHShl1WR3dd2sDC
GDx42A2ykOvVuWMaUumg6Ew4+/PhGHJlx/S+46/syFTlfcU+Nl+tgvEwZzVcF6+x17KT0Ir8ZCUO
0Ft8MgQ3l48REXZbNJDVPnD8HbkygFGlNxH4yxpgjuGhioU6FfONmVdH7N76rmK+hDeqZgFi84J9
5ruul2mG+I7+F7KPERaZF1sfofJ2up2VtLfacoVOtafaR4EZPHQTC69XoFQYJm8/oMk/DQNsGAMp
AiP5gRDRPjmo8JT0I1O5keqNAg2/Kwo0y34PIyIQNf1HmtYWHQL1rM3Vj61zf8s0/tR07dkc2KdA
dlmVM4QpzSBfodRTCS6FoLixpFZuw6j9DtmOiILZHuGHyz/7fxLIcBmmsEx0P7vPzIGGmc0/QhpG
hOlsW07ac8YLnv7egBbPTiZ7zy3Rz/ci6iBCxCgbCz9ho9CqggjcVO4zx8JNX55J9zuMiaJTjMcX
EwHAmVh7akjg8Um1OgyNba2zqb+vswg9XEkkb2vdjjqnpRanq6rZJq2KD4hlmdzJmwwj9I6VWT+p
eVPVZc8xEtVlCuGEooEF/3p0R47LNgVj9A5B7QkADZP49LvU8RRD+HBt32LYZ33YvZ1uzQC+kKea
vRdNqwBlLVnk84bc9vfMKQyQht739ZfK+apy/eq6sv997HrXNCklEkf+ee4wn2PXZ/z9gf/4+XI+
PIsNlOJV7hnpa97LYluFxbjR9Mh4rXL9hcza7M7t0oowA/l8fdhqLX1TWqAhrndHN73DjVggsErK
26xNvq8P47UHzMFebgu+o965Hu9eO09AA9n0F3TtGIUFhkQ7E/3l+o2/3yWDYggaotjmp8K4oOZh
k2fvQiN8//ss2cTJobScSzQW5mXE+7lstZoG/HyXcGXsV67sVnnsG5cqq/OL4f65A37EvFwfvt5o
WKhiVJNw3uf4JDRK9GjQBufiYqrxXzeKwflOhmhssHlOddderk+43tCZEZcGmOSqisGI5C3WnNBy
oRx0jrzgcXiqXSK5A2KzvY8OA9iB4NCjVqI5sxPzydNxgOi1dc5sqh0cpM9/a/hr8wE9H1vaFsSm
pHRbVC1K5zzCoBGBPjRbpzli0mdGmwGoa+dfj/mmPigDXeyfr4RCCDklDJTn7zrMg6D/bPL0PrCR
SGp16a3cRh8O1xuyCcnxkUAzvcrzDrMSgTpZ37ZYmpiJs7uaEJ+RPnlCRAliToQN3aHrbWKiryWv
vDqU5H0nAP129Xzv+pBLlqlSKLW1VtpA398J+ykPwNnLA+wwClmvvvN684kN9CkkA+SQVRlOtPmr
600tmuQw9CA/p32paAnnZT2t1CxCdbPew2xFjxK1CctHYA7OARjTBCC3e+4a+4eqMcRgnP8MBkXr
1Icd+1NLHRLa4OvINF+vD9GecnGQ8+FkqCi2sPZJulGZswI+BHdlvuuwr0YIm4H8wcUjFuPcfPKH
SN8F7bC1xxabLcLgRpX1KqS/h9gOiELFXoNFBaxUKLnP1rw4cHHAb88HURfZQiSdvfrHJs5UydeM
ifl6mPXBpqryCeUITbCgsM+2VjNFAreyjqNqPql0jhAV7SPjlwoQkZMTUh90Iymw7uzAE3leHiLX
+TRNMRC3XjFVn9+PP++AfCpbwKeBmIhcLcVTV0I5ut44mj9sIfzgcMR/lsUIRfFVPl0/gOvNmKB6
TjL92bfDvQ0HGBlyTX0bVhx4OxIQznJI4x2S1qTgrrpL2QQiEhUvwdA9g0JtNtd3kw1/cbi+2dA8
h4VdpC5yaYP8Vc3ejp549V1MoEOCJYRD2BbbovG5tCsc/fN78rczVqm0AgNivPjS+01J1F1bHprs
GgjFwWXfMQi6M0PgfxtJ9nh9aSbQ1j7Rtn/+jrnxp9dpQxiM16ldhgzrP3plTUtDm+454CijCI/6
d2sO0yymJ4W+tsVGatppKiK1ieF3ZpaxT2ZvDttR4Fph9MIkvjhcH2rnr0AFl5p4FCk2FD+x3yCm
oB1MYqIIJq4K12sBye2kuZvzP+rFgD8Y4Ig9pyxQDT1YetBGqewYjEQupMk+IEvWH4z8MuKrvwhj
zl2eiLQ16wjpXWWfAaJESKXwi2rfLTkGDPxQrtox0WTMjncCYvIvtScen/bk1DJ4jfX2yQ895wMz
/k/StQktEjbiGDlZOcwRRNcEJzBuqaE0NEHjMF7yYj0XVnnkuSe9is1LMrDBH+eSgvNqTQSDcTH8
+F83XTt+pkzCISVBQe0bF5zYGEAf0OyPYPQfXRvGiD8O4THUecut1H/r6V8sIr316eq9NZ6ShEHl
25Bkxl2ZB3DHuranxOXyegjYyRAbSCXAWBjttIaxRv3SOGEk48+Nikfct5LzewLUMQJ2Zh654Cq5
AGiz7NlY7wwTdz896Y9CYQJ2xtk2P4D3mKBo+hkhRlUxx6r2dU2bCqdWGqlt0Gf9fvTr25KPYKNw
zCwdMjvBCU5ItifvYCYmcLxIO3q2l+MVALBUkBmwjJIW7Ae0O/aXhxqoxZ7Kn5+dF4zZp+uX/BI/
PcdNamwthLGX2nFX0tbMS5g4iqQlsektA/Rnp4DBIY54KEHy0dEo3QV8CsH0YcL2iYLc/U0ztDJd
9tUEHZSeWFCPlixfWRfxtwPaRrqa0AK0dUZY71mHQJMt7ZAzlLXK7iC0DpWG/20xEl8jCZIYS5qj
JhoSLIooPAzJa5+hx/TJ61y6LYmkiKU/AnfYMhG9a3XIQGyeXtAQDtvRAv2RD8S2pMEZnHXM9Fjd
6O4nFi2R4vfPtBnzQudsFUEzX/SZvlb4+lYkKkBxSqJtH71TzyDkFlW+5mzB5QYer2wgo4SiX7VW
/doZ83BkKgxshyZzS0wtKXE6LHF+z1q66RvOrMEob2pb31LX3WiuWCL4mJsjA4fnSECYVa/KrnoH
mMcVkXlnP5EaorcWitUyOLkzd0liNDadcJ9b06EMcg9ZUFwvmkxDAV/T3YjiI11HrqWhusd1SYqk
C0A9x01sKXHA3zRuUrBqmUbBZtnjDfDmCCiTOJXNgKwp856d2uiPmif3qWqgj3QwPyoPWbm0rXjd
Y2kpSXJLKkc8Igx6paV9l1TS2AYOObRCwPILSD5yHRrrldvNchdOCvKXV5YfdthZigOZfs8sAYjN
UxqokwYBJGNHQYOAzYO6FaS4rCWSat/IvGPZ5YfOY0JMqtOxbsIHRXeVuhmJX5BoxyTh8kD5MZ47
R0GOITALuGNMSwxMxEZF3q4x67u2RY+mtZh1emMfomOArRsc8nomcKWj2uke+eIV8NIkgc1E5GCq
gy5uEH18FIH3IYiHuy1ryEBxg3wqU0evESbpxjI4O8gnVgZyVLyUzo1fYq9wq/anhg+zyB2fSLEQ
5X2XpeHGaKL3blIO+l87PyVJWO7akg7oENDq0bPfiXw7Gpgmzer5z4hOvR9+RTHrB9ScbA07Abhd
GTxVUCEQNZKVNgXoQYpEW2Wi85nkg7DlNC+pW8l+xo3TLmbq0RZQOem7flUC6fWNhSFR/Oao6fYJ
yhX+iY1Bgcp/XO0ooy4ZY8pt7OXuYezwz2ZOiogUvDHBLgtf5CdqzXBnF8b7aHCJhNMbkPOhPzVN
Z+zcLKGSnOB8UeFuYEjZLot73rHNzF2CNu2C5g1sG5lFOi6JvFy6nb0TjbzvVf9pJxIapQmoLaOz
MZbxLujgYyeo2eZci2ZLXk2lrH7hJdI/Ex3O2y5z7c4B8MxJi1QIgQetmCHdNIw8up5GWkdIUGvt
LMpqFNWTjn+PGN44Dg+uhZnN7T/dAhQF8wVvtgUfSJKyFy3uCdS5Cb7CrCJWujprU2GCalHp2vX6
lwzauwGnB7WQAYnWJC2zkv1Nzal4wyqVCMtjBMFfRwANWTKMEjbJgLvDjbQ3W5fjbjSmXz4L3Hs1
dn1yoVk9OuyRauaBV6jx1mEdExuv2F5n9dZjfran8ceo3lBwYBR+58ibWTb9TjPooRm4l7ZJZqwk
3mtk28Bow+GAZApVgDMxgIJdVrJ5coiOWSR9ykDUTggLGZy7NCrvR+k+o+GuBzQBwNsLxl4xhGtk
4tMcKVShm8amSKZvfm7jufK/7SuKKJq/zx7Z2UhwkpU2kzBpjXs4yOf59aesZ8oXjWJUb+9WW4Yb
DXcx7y303l7wvrRRBcWw8rZAxqtzRmhap4tNrmyEenlaYXiZMVJCP4sufNT0m1pifhUJ7OcxADow
offmygbAj7qCT5A4BvT04GvbpoTAjGIWnDRDrwoJ0K0P7jfpvfzSZf2GdvzAlX7Sl8oklWwGTqTq
O0RvTTtjYBaOL7CavqIejKsztU/aJMOL1VdnytJXzWd8JIXATWuYRFSxtTADKLye1t5g8sf0TVca
UCgbuUwA3AmDcWlp6klvIe/6wFFSzfqmi3XbeybykRxCgiqXfmqpYw5y/6VFkxek3nlspv6lN+Rj
W72EKNKWZJRlWNWKtw6tE2PsdBeYUPV8C+kx6swcPAniagYwWCpzeS6HPt64eb03hDjTDRmw76K8
HQvtbLr9ocjktz5JTEag/VCmdDvVdTcV2o+++Z3M1lgbbbIZQUw0s8CkHyg5SqmdgJJ9IYzM90Ok
DsAtny1ZvThE8VT7sbcfs8DltEgjC6O7iV4qw84TqR9JLu0hcN1fWqGBal5ZwpEAOejDieuhyDTu
+j6+dTioF62uiBu3eLW4WymZ3FAGOGi+WjSyelVtQHneVLUOKRneBsJuwrx1dPllZ+Iv086eNh4s
eqKWIHbaqod0jRk5keFtVolbP0W8htVFQW7A+G4cE97/SA+TNW6qBwRxuDE6DkfxYFRErjq1Cz3S
icZdGzADLUE+q9F87Sw9W5qY2jqKHcCY3dYv5U3Ulx8Y+R59jkDaMcNhiLXfyjvOnbrjkIgtdNV1
lzw7I/Ut5syT5RyG3NtVw2/dJzeCEnfhtMMnAXhbiT5h9DRSASxwRyOO6bKEFAZ4Bb84Rih4g8iM
QWer/CfKOEOVnGUTn7SaVKpuE8azVk/iZe0UK9qzMXmNw03rVRDB7W4tm7K5u97o7W1lGfE6dt1d
aMbWrs7FPgrpQo14nXdDG3r3Uhf3aOgbPhjfXHUUh/SCL+jl7RPy5C3BBTHOL/04+fV0qtvkJ24n
RFJMPBqXI4ALJ0xQGX+OOauaLuz6KHOqHEy4BG8UNtAjlwlbXdFfNYkqFtjw4BTSLyuqZw64+Fng
/45cgNIxvbAJ4fJysH0sp0DmQuYPi8FB+SYt7TVHewgdR49RRbK81KZtgibXy7XAbrs0fH3V9kRU
O236wtSxX0snfAkB5nXWmxRRDwjVMW6E0xKwyFCXf7Upt3x6NAYk/E2Eq2hkBYDEeuU43Y75vP9U
W85aSZh8fu98cz0r1qYB/gTqGhIzAGSbIR6hJZRyGQXDAxm0JLG3lr/qBpHcEuro7h38znpPZgZ2
7V3geTH8H4+tUQ66hwBdIp2Za65sA+dIGiKTaG3zxKwX3NW834GOpa9DYAFECQR1vC1lEC+z1qKJ
O60M4FK0WcgxSVr+/1ki6WoqPErzSXm2cfACIYCd1WcrxLnQd1G3hv58Uv146/m4mtlquksd8kjO
2HvTTUAXJuyHlZwIAVC0cJM4eYCwFdfevW/ux4boODwKETN+x15VFcp0puGdRIHJVmHVBpxSAB81
I91rwbziGTDnCTHZVlnwk+nDuHRdR0HxRpJpCC5jzYyrzMNPzcJb7jT0byN2pBANkx10PwIkbiby
SfpWZ+NSxd8pBrWDK8sPiZka4SGHkHNiBMqsURVfTmXiiXcaANGWRyozjU1oM+Om7bGVucaPLRiz
GIqYjZKGwCIpPWdP+g9lStbdVuqjbiACui4baeCU8M9elW1M6z/nJChkhBsexzQtlPxGtogosgwH
3Ftn2fu8wP88sJosGLXcZVZygBDxgvrcYjrIPqXuyW4T4CQDrbqXiQsQLaXvHBR7gthm16wAOe+j
XaS6qp0cHAlIRwRnUIyhrO0wyBA2TUFcMSA269PgN8lNR+1vlRlJu2ztSjYHMra4VumcOHnanIBn
lXz06leATYIR/BaHPuXM6DLmJoNdGwI0ibUebDs9fnYBTq6D9E6l8tuwnYQPkfqrYkJd0ieC4gGQ
eOrMfQ3aWxF1gNIv8jfgHn8qy3tQauo3vp+wqdhgtmcYheBghZrl1OZgz9pYLltkLRunQbNbt3QL
Igm3eqj3Wae65cCsCwgj//AUvND1n/3uwRu2gpixV/M06sMpswM+mVJhKU0rNk7jgebFfZjDKIsm
Z20phvdJ92VV0aNhDC8iaIhWCJe91f/GItfW/rNOsaRwbucK349rwQSPxo2RfsJEO/h0d9cT2zQI
Hmi1oxE0Rop+m6VH/8Qy995E5c5pPqmI7LOPJzsek5/JYFEt+xAhuH4Yip5pB9stslM2oYF7xkHG
bruIyDGUbDI//w36CC57JOulP3KRp3PCFKbi9TEwDYkJCrmn4RNc1hFyHic2DkbANoxAzHt4Lz+4
BS9BkF5EHp7wRWmo3gUoWe0FlDTugCnYZQlDLmnbrIvqJUuAD1SI6LBLuRvYegQdK20FQIcuTErf
OqezbESH0qiZKveMfmeRdJ62W89ykQwkuHhts/aWxGqSIRTneyproSUvFDiQsFLyz01+3Vi+9KFJ
BZiyUOnBzG3onqoaQUIcfqY9fyIOvseWK3UfO89Dj7RaT8DvS4SgpBRtxzqsL9itsiVEaUF5KDLs
dcMsHYRQRYPaoMAkGmk2z1aFu3PTczVUT3YIASIzhm1WN1su+LejWagNXNcT23JnMdgeOyFmg05v
v3vwqnscSEh6vBNtlE9bVnI9Dc1uR4j6jV9jWLVN7xKnoDLLKHyzgn6r290P7qzfMoreorLehdqg
Lbr0tqOeFxMGCLvMQQxZ/kfhhSMJZKgIkohtefx/7J1Zd9zItaX/Si09N3wxRCCAXtd+yEzkSCZn
SeQLFkWRmOcZv74/qMq3JZZa6tvPbbu8LJNiJpFAxIlz9v42fTYe19l4IqPmbZqmht0RhlE/CYh5
5rb0FRt09dXSBnqr5MOuGEkdHfkmaDSspE6dv9wDgg1XX9hxk9t6aOJf7L6AOzhZn9MBJ3Y/Iy9L
054Y3rIi3bhgLwn3DJjxj/ozvuQs8zoRMzMFr9koltrORqwC03YVcRXKWWzkjAxh0oPLsay+DlYE
NgRSSpqaO/RiXiLau9Qupw0nncARILSm7plt6UG2KHcHijO8FdoSLNKNlNa69RWtz0OY+Vsirvjb
wqGw4NwUM80Gn8yV1TV5Dr3Kxj3j4JRaK9U+6Fn2FSUXp8Q2+zjhfTCbJlwRcnPfuHpN+VCgtY7Z
18eciDqri18XupQ7j4JjSFdeWH65mujD1HoF6atmdhjCHQhc8C0OabvEi6df2JO3U9A2h0mahHqX
5S6P0KkI3PRBZwB0K3AcgBhAQZ/UiNdbxOZO0sx7x8CKNsZg3awFn9s3NRSwk9UJDCToZ1e9MYZH
0ktHVAg1S1c/7II6PNhdTGMRr8qNsI+apc0vfjx+1mTyFLaNdrDtofkITXnJZ3KbjREupzGQMnpL
likemHWitGZvDWHD0aLTt5Xpg7fSrWAry4q8vM+FKi+I9TiioEZaYDmcdEYNUY1/OdAD99DgHaZ+
4rziOp/iCuFygRO1sVpkWuZbKKOH2RaXSHwYQoPCs82I4A9O2104PUx193WOs4ecKmJZa7+UkhvG
6quTNhtnRboUaLKtY4sFFNZvnKKCqmypcxrP6ODsmjOQMjeOshjs9+UXg5NksVBKg/GTwbx1S2Hk
cIeD1sEVJCvEC4GL+sjttmZLc9mf56PkkAMcX1KLGY+RmYFIVeFbW15aVaxtjaHadhmtbPbPlT0m
2zlxFuN7R0vNRCHUmZsB5MzGNsIbofCUjCP7vtkfBoY/dAlcnPJ2wTOo3RnWa5Y0yborgZSFbM4F
KfMwt0SIEEh/QdpzOwq4+PqEkRLqhe2kz25a1ycSYjU+reRrN4Qjasj4YZyKZC9ceQNdyPFK2yKe
oTNw1ID7zrdzUaVEaABqH5DC0YPQ972qLC9EVpfEtP3I1p6z4KJKiQ4qiBcZ9OgMUo6byIGCyLIM
+rnjLpPVIpTKH8faJgiHALHCifAcFCraQGaz1vBO/E1gRed5MOgKkM44mfpXEmb5JQrnY1UBwuCk
X+39VHshHgv6lcYnUg/VS1bZ/NoIVXstfWxKKHdx8MIAjTUhJhjGr3EegRkB1fXWZ/TV8ukjGNkN
YeIwTnJjiWjOH4yll2IsZE/A9vvLuSg+WZmBWyF6rHoFRiDWPNoyR90e0cMYzlOW8mSjTbvWa3Vv
MomV8ivUFF4czRoUpesmczqgIqwGTrGbbfrk7GdI7c2c1iOIw6Amfkapet8K0L4JZEXGqU3c4qrJ
plNUNoc+NKHRK0pvjfqDsOvw3hohhhKsdkurkBYUtU08Kkm8Qq1WVXZMdZqaWky/chJLiRKuzMrW
V2VdgmXx/QuZYjgiwIL9XdC3DV0UIgOV82xra8Rjp6pMzyM20rONewYu0505BE81U5ftULmg+/Mr
I2SqDSMIda7NA5L0XxLG1WugRiYZGNc6/gnNB9UOX4zGylXRoKcYfFi0rgPJA0pUE/bubuoq6Jg6
4EZiJ1rVLUgbohyK4rKNaPLU/c7I8PXPKZo30rGTgOMCTerbeqp2msuiU+SffV0ExxgVV7TkItDn
ukbY+0WeMt0keDMav4DGeqU35k72FyxatUfKHU3nXiM0IFa3yK2OA/LRVV0WD3QIAECoy46NsII5
sMN3w8BNmy7cvt/6lqF79oMbtJ/QLnxsNBiqFoVBQaYSwXT6Fwn4/WzVyT7Dn176mwkG4YDKf9vX
iCkUjnUZ6x/bbWv43XroUEk0oA+WfXfVtOGDItsg1PXoGFJhJ/qmbrmQg3mFZCnaZHl8Ms+uDlCt
0nBy5tk56pErc9ZFc1TNJzQ6XkCPfxeHqEKZp+Pevs60uNkNvfmk+5bXBjWpdSU0Tz2yX3LpM552
v+olyi0lC/i6hX0HUdBnMLQne/u+ieynInYiSihcqWHGAQAt4ZdMXdKEuQTzED2XiP56K97AE0GZ
2k9bpbEqOXQ4FnJpV+cJ9MdhOhDgckcbkpaGSF4VkxCaAJrlifAxmMkv6iKTQ1zkX9DlmOhnJv6l
j+yuVe2Jke/iO1YwXNvio1XQyM1jit9RUY9YHJJFOH8d6FxmBLhYTrAVFhZbuoJHcCgSFCWgB9sp
BHE9PQrcRlAv5MBsGk4ZK7ezMijy9OlMTF/cvazrQSjIydxYg/Oa4NuSen8blFNBo894G2LtbLo4
ssuCtNPi1awU4E6pXbTu4g0Ed67JGObHGN4FklprcOdPPbExtcjvwQ6QCe/X2ak0JPxcC7xOZwTw
NLFxO+mnJOhuRy0H5Z27t4xdr2zkHGuYB7EHaOO1aGgEz2NOKeoQujOpJQko9VwbQjxGfn3yO29Q
9ACUjoUzrrD9RAM9+U8wUz42PdAbvMVnNtkenz6xR11veEU97YcShldJoOY+qNzrzpBPmFqiy8xv
XtQ4vzW+cyfUeOWgTqznj7HZ9pRY/U0U8WCgbDk2Ef38qjFPhnYcS3kBiu+LaKjwJY9R537u6DZR
RXHuXWjJfWesej4W5omHiUk7JTSFYNRSX2UeT9zeke1zyQGUB4HDTejAWZ5B50m39Jy2vWoIZurV
fUDi5bol5k+UNGJyhEubwW5f0zpO2HCa23p0ruuAkLm2bOFnix1kG+SBRn6XFWoPON00LLxB7JVm
FdCTABbo2wDajAJDIEFKGMDOlaKLMCbiifDQdR6oHE+rxbZv5jdT0gebRr8l56Ke1SciYb/MSX/N
fn4Z4PH1yKmBWNf3h6QrL8EfqQefyFuDHr9rTmcg1Z9SLZbbakCtBWXwwpQn0b5248zuCuo3XaCt
Ql8cfUQaNoa1czsTLJtV3fdx8QwcHDtDX15WyqdiMNZda5ZcuBugfAwu/asRautKVPNOa0D9QKid
kZ+AIiFtfubM+tHS6xuJfqAihascWeExAAbrnnUcanO/sdC0EkhB98GoxFU8ERDJjKXZ6gZ80TJN
BhS05c7xdQ2wlntZ5gS06KAmopx8kJHAhpKhdRu1n6re3jrk5NEbJqREo2mSt/0mdnE2+/rbUFQx
7ktGReZ0V/j9Y9wl4kKkTOpTpuSWxmVMWXj9GnWdrWAjmchdIYu7LLrRulUWJYPkTtaG8k2FBt1j
sdGIj/QymahNW29SpFBIm4wvdalR2ZXl2iJHWTNRrjX6SQ5BtmJG5VjlJ4bA/UqIgc2qaa/8hgzD
IXsyrGRfOdVtCbBbudxaXSqBT4OqNLCyIy3iAZew7TTFfWwMR38m7cm5UaYsodYMMw3ZZ2oRbZdR
LkmHiItA8vh04Xga7OaeURbeidliTCztW6cxLmM0DpzqtdkLXOsx90JopRD5zRXxwzsXbg3sBJsU
0dY4Jj0EbdU/QCyLdwUNvJXL4u7Y92IC/99fu0nHepglKGDJjRxQDkztNSAKY4VCxqf3Cu2bNupW
0MCh8VqSQqu5B6yfbEwB/MEgaPaxb8HRIsAJQpTBMpOQa6WRZMgM1z31tX6N9JwbamzMrR9kcoLX
SWJTPJktM50IVdfyX7ZB5EOgmmmrT6mDnjSH/eXzaELZcpwNUtgOaGEATD5BHECLWuMzGDbsStuA
Snkt65zBVUPYXsvHoDWTl8rkRJ3D1MXKA6biJrMpB4P6GFnVdVv5bwQluhsOYtV6As+ISjrE5nCL
X2shh7nE0kTIZB33hU/ka9U21Z7hdwB2gqGu2zTHSVTjCr0OzLuMEw5Jkbh+aEuCcR5OmIpSj5GK
RC5JJrXZbyKfirUvUb92zZ20aCpqM9D1MLkm1gpDSI+osPIjkskYT6eiOvU51NjQaV75DGAJxnhF
OtliKWHd71T7FTTGVsus6z6nmmSIqM5D259MG5xq0GdEfmWPw8wBlFQwjTjODvCMoHElw+hFy4d8
HWAvhutwO3XjZ9MxiR4h59lHmoITxnOa0oFTf8eluxENckbMS3x7nTxaU6+fAi3au+YdUodh1frj
mRHbtOq3rQgg01iguC1qRr2ih9fGA+Tg8pYipFq1s31dcC5oBcnCGLS2uh8BSK8A0HEuk1So3ZGn
qd61M48rqeRu9ZFJubsnxJd2zLaem2sblpyZzXtX9mSPIb5a+fbifptyBnbkIme5uPTpN5vGZF3J
1LyCX7WO2B83FaxnREcFxGyAXkX/CKaZi8uxPu+zHaipN1QX90nCNN5xYPE5kwElj6BWzt+4CoqA
dnaDBdOyrS0bOcHmprWhtWfh2lTPTMxrcBEIxgjhBAoGMEOiK9GTAHC+/7kpyRXI4vpLMeWvpGGU
a8Lv7uSk93iTMczNTefuzLa4L3QcfKUjl8EI49aY3G3DnU5V4FcbvSMoJYFqJMP+jhjRjKWDU33p
F8k2lu6VTcxnqCmvNpgCdVH9YNbhi3SCcaP3hCTnOWyhQX6ezdqBuAbRIzQ+50LcZLMWQ6Cy9kni
XmgxRo5R72IalMVONqXYqabyNzyKffgxalDZkfjwJlhVxjL73Kc+kZF0AvNrGV7OTfrJDZGvkV3H
5otioOxfcca+aGG5jSD2lERUxo3+ZKD6WqP1IwpPlvdxSADz6HN++ZaSxqzB0JhlJwbIF7alkmFe
xT7CEC1jPwcFpvy3YeBoPoScvzvMRpE/faHyoImpWBIKJ0VblnJDt4zjuO7NIYlh8dt0TuIeDPzI
DNmtzeJa99ySwLRgKD4HMnle/BUbCwZpC0dhrThBe+xbyqO1ylElHlMOwTOjYXhQys+25kD3zrA5
/YKFvPcLOnFAzQ+JGvS10R1U+BJz20CBqDYYGDrc6sRD8gSiKQoqFO34gtvSf7LIlEMm4CmsSlfj
40Dg1FTUcuewOiG+SGAk+S7aWXLSiIJS5yy/QRcCBdiJH03oMqiAGmIqIxI3pW0fk6zzL2yLpWKg
MV3aDQEs5rQFv3sLGkeUIKQb1HWbSL0opbtrHeWuNprFQSF5g3lbJzubxbqOh7uKUNO6Ma60dGLw
4tzEyHa8UGpkNep49xyZfF3WUwz3iqQVBt6Zq67MBGHRUB4svWzY0Sn3cQmlnEegdEYEUhAEw2Gb
wRevTBC0Mbi7kgjUdeCAm1I2tKIeb5soLzMyYPm8PkGZK9Dc1zp6uGBc4ZuyvIqO1a6rqhdDdy9J
CKFd5PK8Fr71MLXhAfqKJBukvW2a7oYI5iDBo5Qr090hMHxinrtBwRsdpA5bioD3VvbDdZlxHlHM
hploEPyQVzg0tPnNKOmS65z1PROHbja168HmiYzj/qa2SOZrjWjjc+TeONrkSUVpFqpyP2jjk0D/
B/WLW5/Pt7YiexsiePIVNXVW9tZRgU9h04OE1VI67QD6giRiKMYpkchcJ5hPTQpPL/QHlzse5URZ
Ay/t05076SXzQuZbI5mE64FzN8KUquSoWm1JsYn2WakELjJ27UIEJsOm2hM+TQBhlWLrWlaGti0+
d0wUV7qrI11oRvNcdPoJmPmVDxswqomRqgAg0xYM+F89mLE5JOtp7lnsek5VTVB/7gRBNiShw+ls
4isVh3tjyWPJ3WdAy/VFEgDrTCRBbUGXXobuIa6ZoMJ/T0/17N4bLSqsiQNNkqRvvfRp1ppIV0T/
oAXdZZkqY1P74RvK2GQVIxWIm6uItKy5dPM1975cOT1iCQD8cBJ9wrPHYI/hS/PydvxcVeaba9gs
sW2+DieQx1X4SLfYJmiJRHjxREFFl4joyhq5UTpWp7zt9trUHmoTGFqt3cVV62/sOjmnRIshYvLI
U99hVKU9Zz4PfnAP//lToILPfu6/5uJZR5WaaMNrZKFmmoJLXUoMC2V4ykAepaZxLoLosh98hogI
ftMOKZsRSXGuSveKphHKGSIh2jydvDhxaCzYGlYNn8HDPJqUerhHuqyQK/jv/RLeTqnQ1eEna+GA
TdUdAtRP2BoVd0T7kgxMpwYHkloWdfcEsmE/16ZHhiEPpW/NF4QUvOi7XnAJK8qgsz6Fn/Uy/spv
i7R9DvRt63Pr1uROb4Upv5o8H0wZuZIKZGaWEaCiT62Df6z4lM2MrrvuImmd4fztv4xAvqKTHLam
VpUcqPN9bqltys2IwDryTxpyrwYY0pq2kVxnLkjYa6OKQfsmeuSR7EJjC7jw2tJqmF/gqi+TFDEY
MNY7kwz1xrh2puTIArjomuZDXfJIZhU4R107jFWmbbNK/xqF9nOlmd1ZdOUm0eyH3sDbbgu4N7Ei
rae4cRABnExD+1zbKEm7Qc+2toX1i0iZLwywEy9yOYpN7uOUldwqRIaGVtSux3l4xDsDFC4Rb7VR
gBAUKR0E3lI/cm5NswSCv16cXZU/SKTXR9kfKlg0l1aDDFfTKr5Zv7Xoz21gioDqxam7HpX1NdEm
ouiiANxTy+iw8oFymiUgog9//Me//vM/Xsb/GbwW10WKXyhv/vWf/PmlKIk6C2i2//jHf90XGf/5
9nf+63vefctl9FIXTfHW/vK7dq/F+Tl7bd5/0/Ju/usn8+p/vbvNc/v8wx94FqN2uule6+n2taGX
9e1d8Hss3/l/+8U/Xr/9lPupfP3nhxc0Iu3y03AY5h/++tLh6z8/mFL/dqH+vE7Lz//ri8sv8M8P
kOpaYpv++BjVQZT/cWjS5/xr87cf8PrctP/8oNniH6bSLaULx7Jch27Rhz+G139/ic6+KdXSl7Wk
Ie0Pf+RF3Yb//GA4/1DCtRzdMNAqCMviS0z+/voSwmkTx42lYN9ahvnh35fih4/0f3/Ef9Bavi6i
vG34wcaHP8o/P/nlV4WJLh1Ej8sPsmxcTabg6y/Pt1EeLN/9P4Tdt1rRxjQXM+OpSYvXcVCHxBZH
bAmbaDRerG+EtXyv9SVFXXX73aX76/18//rqZy/vwLthK7HRcZo/vrzrS1dzwVVtRBI8+Jl9aEzr
mDuAZGrnMBT+1a9fzvnZr+tahms6XFWHtsyPrwdPqY0V2/JGpuIWSBeC2TUWzWPe1LemTr6SyF8r
BlccxPdxZlw0aC+Z8eydWV7OvXXSDfMiTN0z3CQMiO0tK+aGULmTW7L02wZys/DQfpoS++C08lxj
iK+FF9kJUkKxUak6OFmOxz3aT9Qafe4eA6O+wOqbRj5bh7bv2nQTRUc3uaLyfGEosXLgXcjgprmQ
FkkFZryPQ3VYvt1MxJGybFtmjKcHjmImyQn5sYGnbpjBIWZq3enVrTIuhjY4FEZ6087alYyzfVX6
e7NAD99nm8UOYnYkUChxTMLPzQJY1fTT8kMbZZ7ELFj0nTeKPe/XH8XPPnlXYI2xHZubz1i+/t2N
Zziya/JQ4HvOz6UYNz2M1bi58DU0srWx/n95MWkrk1EfKt93dzkikaSwe+kSzFV5rgtJnMhLrCRR
UnGUDTe/fjXzp3eZbZsOz5ZpwA788XdjOitlNxgQFnS1mx34hxbnfbtgU2X6SdTPxEy4R1wRXKa+
vc8UgYBRutf8+RPmJ/h8toHXf3oZZusSpCvBIu4bmUC/eRhYQ/726LvKlq6Nks123eXr330CoR8W
MncnehuFswUFQTKqus9leJZz9vibKyJZ5v7+Yo6uW6x3Slq2/PHFBK0yX6W8WGpn18DudmUjIT5y
loffZSYTsF/iGd0BQ2l0JCHs3Ok7K2muLB5KUIG72OkZMCLtyotrK+SvE7luD/GxIVOJ1DIp5J7M
J6jv/SngH/S04NlfoQZvRwYoLvUQAA8i28b1ErqBlNnrZr4NUVQPfYZ8lyPE052yQDkAK59JpDMz
sjoITHHR+jndADIKK++Apxctbk7CqQFxPByZ3sOrxzm2duJg25oVUo7PnTlt5GAdrWnc1lV0rLvQ
0yHQi0efKXtpS+q/cVfyw5J8Iugp9Mxp2kH92vdGup8Yi+KaAxgaejaUU4exwciRgvJjm6p+y6O6
nxMamGV7IFuOzBqI9+Q9NL4kQPiTq92M5ZPE4R+3Tz6g8YJDvmqCnX+2EcxG2DIpcXGWBDsU517f
INHWaedEnjbTXyKPE8c+bBXgyHm4I9Qbj3x3iE25DxCMLb/OIvptM/IJUPfllutNDOKHipnSvDeN
UwfKs2mDz8Hk3tr8VGa622mmPdgTgjtke63jJ3GtYjIzDMwGVgLCV7SnSE2bZHg2O4OcL5yqZyIp
qn2ENvLcwL7wTRqTAbwb2tynRU51GFV6PU8mSqmBTrIx6WR5wO4HUR6eyK6u1yOWm53GqEG4+n3q
R+uyak4mpeQiKCGwaJGHEfkZeGKMmSkwCV5qwkgyNSZujf8/zTk6BPQCoo75boyAtzshOTkuID6Q
kOc0Gc9OySdF0K7rNBu3QKCwZvU9ss9ftcRRto04BhU3TTntalcQQNEeljW+K7gB7eiY5v2Xms/N
hkwAzg3OMEMrOXodMrJg3hS9s9gID2XYrUmtY9ew9t3M9XPe3CDdl4CfwzJdOzQ2XXKPuhLNQoDX
pBvPVUA0IykApI6O2FIqN943fHbJbN8RQXkG6Xnt1FcmaiewK3cDI5KJD6FpOThE7SHvAm/5zZxU
3zTaiJfa33H+BDnDuX9C9qB5oc4hDo5IDjY+gJWpCBJGGxPwtyIMN3Uk9gboBMHjhABl9+sFZVku
fihbKFaga7OF487g6PJuhUUBKapsTt2Nbz5Not/CgVmemf1vXsX92ctYBq/gOIbh6svXv1siUWHE
jKAjFz8UUkOFZkqKfRfatOq48nVwK4FYt7yuxKncDMG2qJBxYmeYtfx6GjnZcFWgzqEXZCrdQQni
a07ALGSQey2wHwIO8eX0pjqGInC98Arg+A13wtC2CtFV/LET/scpGoHYa9ymyUUg04sx8b1wgFc+
QNPR04vJqK9i3kyX9UTwEInFi5YQN7KObHGYwCNcruV7UwIdqoFZIbf4cnOORXFt1LT3EnPDceO/
u+cuH5GQhuJf7PAORfX3185UhMU1UM7ovRMxFoBzN9OLIJFrC2nc8jz8+rMy5PKZv7snLGXyaibZ
dQaxzj++4ICNIZPMEjjugrauNK+ijc1p9Zj7W7NC78r4YJrdC9qMaCLSi5C1sYQTYUJKjEfnAQ4D
P+GmKdsrN8XUivK6pkIy8SfEg+8ti4KEupCOGQNknk2l7kwdZTuLvRNMu+X/G1GLBRXioXb97bdl
1U0Tm8TRhLj66GiK6IiXdlNDUBDyS8qMWFbVlQkCBIz6vnVQY+TjTgs14BwErtHhnaB8mYm2ms39
pHXbGhCIp2X9aVlAJHkJDRk8LR5LEd7YpKHhQjqkJihuONPLM+ymAhjhsHPK0JvG7tQ1rP4uTyWB
cHYbAFGkOVaweYXEi4BoC9HDkOe+zC5wmK4TQVVSgyTzzWPhE2ZDp2J00gtlsFmDmyXpGtfLHoTi
UZkBPgJx2YWCHYw/0wNdNu9caF7MkzMTtiv8YBcDjRgaopD50fk0eMvWTPGPMdeCmQ8ACpkFPSCp
4hvY9BdOEmLyD2/dYtwGcuAXhYYm91KFXgoFDg/YPs75h59qTPJSY6URIfnqLVkU9XgeydFqzfhG
WO6nIqifaTlfS4NY5oPVdyfVPxY5krflLWRAW/R+mxUaiRz9OUjt3z0Pf6u3lgdCmrpwlSm4Qd9V
vDPOwJAbxuHZ1F/g/L+4df0MNeZmCgY6n6gm2AToe4HzrUCdBx7ogAtFdiERiQR4yWNOjJYlGDRX
z4Vhg9KvmGuznY9km0jVeRjbNv1kHkMneRTUTiUELoc9nekoLe+Ns4xao4e2mC81A8eD3hw0h5VA
F1gMIXmwdNF52BP4t1+Kg15ZeGVOy5res68EvtijJ1iPPS3r/KmVyTpm8jhqb2GpeXzaxCTY7Kjw
XwsU+yw9SYnFob12dPC+erCaQrgTwCGynhtbrv2h/zLO4ojk/EV30v2I/3e5Z5YV1Kjci1+vDuZP
FgcuPqW4YTPqcOT7g18zEWZMKudmudDQNaHDzjuQQYXfPrhMg+cZ2H857lotvTYsdW8hqg12Kso2
VfqtdtzUDcoClJb4mulniUu9IT3aCm5//UZ/tuMoQy1bmqkMQ1/q6O92nCIJAoCFLgKECjs9dYoZ
o2UP7P3y8ZS0+VOODzHcwV+/rPjZhmparrK+NRZc+e7m7MUEbzhg0FlWxYWCN+FMGVT2mHF0u9ZV
vB5QVsKZWjcl/4zdWlv3sdotVZFAUGGCt8YjcrlsO008nRM3efLD7IIwN6+LI6jqkEMYdLTDOVLt
WrEYDm66LzKmX/Tne6JJzfJQ9FS8+Djwjuwag3zJJSqeRn6bzOdEcFCFGhwOlEEkSy73zK+vgf23
MwoPKM0fXeiKG0S33+9YmNsHmA7upgdIJwk1aIikcFjp42Gr6Gjby93gL1wtqjGCJVM33PE9O7LI
8CnzZ8rFXsl9TS5G235etqBEZ68L5OU4yf2sKJWRiXVRfEwIAux7fjQzNEQYK1Ih4D51nsLWZBgb
P+m3ZkdZ7zT419mmRuLCh3QzgCQk3mMTBMl+ufRL6dgQSdA+EL1Gy5D71yAW3SSDTJA8xVOnMyGo
yEEOUSiXFvEWWFaddQ5JgbilTdIMK5+qHgn6DkP2gfTyQzb23kLU+/XFNZcb6N3uzMW1BNwwSU/f
fFdKpcqPdTLi4LnFWIpbVrWIITNbUGvYK78nkQjFpD4z5c1I+EluYHzu4jG7KLqY9cK8TJ07euno
ZaxV0JUImrkXl4vvNFTSAUJS1g87f1qWkOX3/vW7/9nTYVH+GVIZpm2Id09lORdhhOKCZgUQ0AwH
lQkaf2zd3zz8Sxvi/TXiGaQhyJGc7sHy9e8e/hpsytgYVLXGSEWQyj0D6qdf/ybGz3YhoTvMH6QD
9tVdehffvYbmVjXYiMTdZHV4G3Mb6kT0VRNOSZ8jdBIdC3YVh/q+5tmEdHxYKk+HJ0Fb0G8CmXSV
/+bq/uzW+P4tmT++pbzkzXY+b6nzyaDW5X4IiuvZti+YQ9B5673fXIJlrX9/mWl1GkLRkbWl/e4y
Y3UI/JZki81QhLeiRyweJOseDinR5MSjd95iUrWoknRUmnkHeJ1HBMrdbwqCb83Gv78PVycFEi2y
pb9bb+hUGX3W45R3aSP0xLWNiAGWAiCq2HpmFgW2RWSFmKSZTFDMDZjitMOvr4a5vMrf3oUwhZSW
qbM7vrv6BRK+MOjZcdAqodjJ9iFCDUZQ9MmG83IzTNAwMSrAxCuuhcFuEHckThBAx46kFeR9N09N
33tLgbAs3kQw/OZC/WxPFN+9w3d7N27EEt8B75Cgt1gkV1MfgKr5PJXlqujoIMFEWc7Yv74u9NH/
fl1oG7Fk0Zynh/9uwWIUqCmbgn7jWw2+mUXD1XvobbrlqKySi+UT8Vn1fdA6I+ILqs9fvwPT+tmN
qkyI+66p68Qrv9uUB2n2Yq74xb81aSTNGiP0Gj0+Lqe2SXTrMA5ul+e3Kwda1j0BBsMKDU8RWB6Z
LRXicKZniYeF/3opMt0seywW3X7HR6UwIbh84tx3OCaYw0cA0cPbb1W1wzYznNqAYB0nfTS08Kj1
8tKZDmLSDynr3+KvR+SCYKZbwpGPS4GnUQe2SXsIuJsTqkYNAN5yVibjC3ghZBSUEbXmZUqS2Rl6
y80e0zcbMqpWCsyxRypUbGP0PSDQveUQt/TPBI3RdjGzU4ZlBpoJahLgL+uyyw9TfbEkW/scQep2
3LYlRQi7i99qDyPekiqTELHoH5qg7Sj3l8O6RvVBqu9qOZhzyBkSMJP9ckwOVkv7k7PD2g/63bkO
Bepe4BHR2e+eloWgiOErGrhNOcfx+oh3TBlvpWYQhNscAnvcVOzSS58Mi9aBGNDFrrJs4rNBUhu9
lYTxo87Mcmi8pWpPOIbqUPHy7mJqDr5BDxAmWimOS+lu3xPnuCJXZG8PzoXD+mPa9PU1az/1HPw6
Ki1ScXpKUbIrmA6jq7kvWbARA9IFotFW22tDQ1srObhWI4yS3ltKgsTl3dO4tJOvKdS+QvM9Oc+L
eh5hUEdXj5uBzh4tjG3VExJgvelEYy9/C7Yq9xHeRHG1lOodcwMrF/vl5EBoAlabzgtEvMc5BuY+
8rBVIcTUGCsNZBfMHIeXPDNSs+lbOkQ1sqnk9DKJEdhqurp3au1Gx4udGPi5gl2NKbkvBXlC/bZW
YC84xvoMNpaPKeDwULXahoGFxb3RoQ/ouvIxqO96uzuR7OGlDUeVwrqMW/yXpGLmxmOVcdfP/HLc
aBNB5yHpedF1OqH/p2BA1LENkXMv7y7VLxVCfOhLOCOa7W8e6Z8VEuCupWHp6IFd8W5RMXwrsJC+
sNj22T53xL6P5D41bFCZPtixfBMKbkhKSt3at/BZq8Y62gNjpGY8WjaVb9i8Un36JJ/2r8tTFHK+
A1i1W1bepRW3NJ5+/Z5/VhUrS/FedaUb1reC4ruCAVGm1rrLW47Mp3kk1EzeV6TEhfQfl85gG3S/
We6tn5VBjm7btiMF06H3y16DvdENA5a9ukGhS/LsGOYbzm9POFqOS3hq6liXy13egZPWHfoPbJRL
LzaJtY8W3W70h3ucQ/uCpyDznQuNOnI5cgQFtxCucCLKatWd7GTwLIQ9dnaTqltcG+DZ4ej64XbU
XoM6+/NC/v95+m/m6cvni+7g/zROD7v2+Yf5+/L9f07PXfMfxtJEdHXBiYwBOXv0n8NzhwE5uS3U
4mANuEkUD9pfs3PT+QdnZ1hb7JnYxJcB+b9n56b9D5uMDP5tO4wWGKP/d2bn1AA/lAjaUkEKx/xb
AQlNGygnxs99ElQTkbN0OEGMaZxcQieCtZSRVk5Lv2b/4KDpJCuB3A73Htav9iFKneSjE+rg2skD
km9Yk8yPmJ8TY020aEetQYXxpSXZMGVWpXossTM/FtKjnrqPcLTCp8Gs7dspDPTLokvqSwEmO76G
O4ryVAja2GvD6gzMRJ0WvCXEf2OGMjQVXGioE6GwlcrAnZoiQl6pMGvkGgaloPOWxqUNGN/0p72V
S7uDxzP5ETOAZLCZ042E1dYaAmQPTn30AGJGMvhSWCm0efpf1J3ZcttYtm2/CBnom1f2JEj1kmW9
ICRZRt/3+Po7oKwqS0iRvKU4J+Lep3I5nNjExm7XmmtMeCyl3kOQqGOrATwiASfArzbvSoB6Uclt
tdHJdFEU4Eld9NTobr/TVNXay62MCq0fKvTw3VCTyEEq+0LhPWKnYqB81IuQeklGUENIoQaVwqdY
KWZSJRMcyKU4fYt9Acei1IJOoWZ+uCbMg65UVKynMhHKt0QBVqUHsoE7kWKRD4+ie6eRiSPmLVVG
qhIg48xMI7kcNKLjyKH8Zo3ykBuS2eQ/qkjUdnkUYCxWIhS9idIhf0rqrr6JQ7W74xoRx3PR1AwO
YHr+ggma/ktV2dbMTDKxf7BSCBXYet6YPbJciprAvQyVNsJMZFwtOyFCGCCY4oWlko2ecTNTtqqa
C9StuWmHqZReaK9s/mo67wMPry1dSYk9K+JGbVMsDgILleYgIfJEXAXvhDKyAKcNKd+HYpXsDHw7
qDKJBV5SICfpYgFtOi0bsI6/n+s3nb8PlCZC+itEgw5+AFFtTMbod9gXMQhmbHVl4nayA4tT1asf
FVeBcDNoEgwnF6dIIrterlwiN1WbBdeZ8eaoZeIzaHzDnGkanvd4dfStnXixdMDaIfJnZIi7nTEU
RMtVCDIpAS4/Mqi+MYSfA91y51u6MKwtmIHUQ6VducM2yf0tUB2Dk3gvWxQtC3nAKazUYkXmVI6F
wJJrNRYlgSHfQAKDBVAUuD3MAa8wkus2F3EVlaNrai6MG18uTSoFI3csPtUkzlyGWG8pK66zLTlG
3BM90d/mPd5mNcyHt1jh7eY5gvnXojbaH+hZYhg9qa8t26T3qiW3xebRUeqOgp+Uzf8x5h/r6yZB
0468Mq2e26iSpYUn9aaxdKjoxVeL6q1L/L0l8soOWjiOvZkcrqlg6F5rikC2ujkQ1SnHkKQZDfUW
I0uOL17qEgakMMf9KStaejkgTbtWtUbZCG0cAl/CfHkpd6V7yPQYpNeYwoqpunXrjZW0CuBDDbmN
VLTSAqiy9FSZAQFbTuGUumSipuRc7ERKcbFd3DdhRz1VlNXVwRSNLITEIlHTFlcSBm19PTKoMW5Y
ACtLtkqqyFcVNQgHB3JrRNVNSnlIjVsR4IYqd+dG1+KAGMec1BHBa/tAiHW8LrUIFMOQ9FdeUEX1
3BQphuNCPFojQv+81gVfX1PVx49pk2hlidyAOdliIhFw8bDxfjcuRLP3L3tVbpqFZCEWh0DT36Sl
fC+7h8osncdUc8r7zGR+4qiMFLsCerpunK59e9+6/qe3+P+fxHAGl9Lju/e8Lp5fn9NP6rfxv/i3
+s38S3+Pm6mobiyC75x3/97ABd36S9KRvCO7Vj7s3pL8l2IpLM6I5hClSCrxqX8r36S/xtiYZBEL
QB1H1cR/tXtb07CCTsyF9PF71EPmMDAJ6iWdTnbIoTjf8qrHKMQPWR9uyL3BcumXfuXq84B7o8v+
6yYkBFQNNGW+DpvmEPwEV7ousupRZreY9527Agbq31AnF1GTj/dJSWJG0UHDY7DbhtnCM93nrHaK
A/EXCh2jAJsYBvtQkcbpw94CZtY2AIAaExeOyAN3SK17P+IpTP2qM807MdAvKn38N134Sy7bJxPx
K3qQWvydFj9UrXvoAlTLHfDBQsqslaFg31j9aEo7kvAM9vXS38AmUwPLWuHWdh8VLS73CnUovQLa
Hr9nOx7IM2H3sPa7YjQLxLKtHsKnwUtvCVdbGE/rIM0kPKtzJKcrv9vVYraheJY0WwYUrzcal2AR
fKKA2JkPPmKOMjZbazqQbQinYgNGy1/2WfnT9ejJOMwfs5y1icsZ+JTIzPGQI9pfo4UeKWbgBJOe
rd9OR9IYljNYKVoDJ5Q2+K353lboqpJLM6Vaeevly9LInjIhuHUr6BSVEZSLjvClnbrynSY/F9j1
VkWzRW2JEWeaLvqIKEARq1QDNy0aArjzBfunlDivw4AdvNEXFPWSfRsoSSGGIT7ogXIdF63IlbEw
1+9kX+7okZ5clHIAarBlRxRU7RCXwKgzvT5w2nookemtOCpS9h2t6869ZLvb1k7wa1TxmGZ2mzXO
LkaDNjN7ammzcdTJ5g5bd4RCSb9rAu0pDUmulUR/fDJQirY6zLMiYKBYMANSB+aJ59mC4cMQka8F
NcFCCK1LqUlXhUjQxM/Lx6b2jaUfJDkFl+kVYiarkvH8zSPE2plKJLumrgu+mM8h0fST34jFwrlA
LQq2nVUq3BEVv3Ag+y3kytkkVvIkotCUrOeWDz9ruaLxnPrQc5eep8ZrLLnQS4vHvBR9wGrIl7BX
HL8JA60ydAxU65egdO46sB5QptjjGOkPIK6vctGixqd+zEr9DqwDyCZZuzCr6GVQyb7lEf4PTdbt
pDTesHqswGg9yHkDMdBAIIFHZFVdKxyA0BSZdzGW6kEDCbQhHFC04S+42+RBZGaXaUgleROGUa9v
R0VFAPI2GaAEIKfSpHjvp8O11XXEClz/DhexAtGO/+Q7crdwwM9a4MsKQcqWWpWb67jKoQV0wnPq
YyUOaZhNiClTlOW8Clw7KOMnrMmufdO77cE0wm8mSkcShlBQk8MXNN4EPX3KJb2fd5n8mnoRVXSD
7bcqbgfNdUOIc6BwN0HGAEzgEYjXxkRQlmbhU59hYxhr+srPGc2gR9aFh5sUABQitPpjgKUW1BSc
RPz81q9ihcznkuJxCoMBQUHa+rD0X/0dM/4o5pU+34c0LjEAYaUxvcMfR+kH96UPoQKloeY1rkCy
VbkyFyV3N/RmiFWA+9b1YOEM566Uwn2SUaTjSJ39v7L3/t/J1Y/+q/Eo8P+aXl1kjzy+RV9RM+Vn
mZ+8lZ+26fG/+nubJqX1F/kmRRKlMezCVvjvXRr1+V8gd0gKwx5hgxPZ2v99zRb/shSu5pBtJIsY
zbjr/2ujVv9CS0lqifO5qRPmMq3/ZqP+HH/6+5Ktc9WfhMraSnCyWosH3ATbrdp2r6YREHZFNTeX
AnWLkYBJdE98+dA3X4zhz7moP61NDgNEWF3Xd6x+7/gUVldQKmEYU6AkuNdaF/3IPP2MIkH6HOX6
09Jkkoi9T+mUlHd7N1X7YVkppnortL58wOZ1uLcsr7lInQCLRj+QOLgq8m9JUnvghEFschlKxBtT
1DjnmxJGMmdm8Ofw5J/fNCYNP0xcFwMROGxev2+lEWhfJtVSLiKCz+M2+r0OHpv+0ESnsse5pszl
tsLDzlQe1QpeQxJoV0LClbOQvODMy3zOdP55mbHjP7Tk+ZS5GmbewEHIg9fIHBENjSQjv8+A2VIk
tzz9RpMM2p+GmAEfGzLcuDANP2v3Mszhxya3AFGEaTQv40RbeinHM61TKQ8yY/BKeS8+D6lL6XSg
q/BAor65aIEj3TlstnCLPAQHZp1GD7KWVojwDYeDZMcEXKulad2d/smTlfrPT5Y//2TIU0CoPUa3
LFfWT0el+lzLXPGu5ucQeglFrl2mKVhPVeG43JOKtp2rXSf9Pt3+RI7zp/1J9tmRioHLb4rBaQgB
2/SucqV8TUU4swgoswj8f+DjpZDNK8p5DaQuVDhwcjIXNSLKFta+JJnrVsPnUpLnxPmvBxc+ONTn
gT319G88NhfGTe7D8Kkkq/Jjly5S65u8Q2CJQc3mW48eb0MfH839FMY6aZC9PDJI941mV8bfQea/
g6dfrF9HVhVpsn45YLtEN2TQp/GtF1Gj/Hz6Jx+ZTNMt3UrqMA6Fstnj1z6D8w7yixLB8YpTnenv
Yy2Mf/+hv13H4x4PT3iv+DfD8AvfzHlXvvpoVk+/wbGemSw8UJAcPEp4fgIXJBOxlVAWp5987JeP
LX745VrkgwVTMsNW9P4qauRbxzfAL2nqPVHS5pvdM1lkOqt19brzTFsQuKMMOMMkUbhlSvzUA++/
U2L8Z1q+58I/vEmj1KJh1Q6NEALUmsc6hkaKyl8q3ig2np/uriMb+nsp2odGhkAyiWrJph0m5go6
0JwqgFlQP6tOvRbyYV4pt6cbOvbFJzNYH1mUgob3FRLkChxeTgF6xt3jW0+f6gIqjJF0CilMuwU8
ha8lun+sjF5PP/zI4jOV/wW1Ig8gVw1bA4APOeRByfKlGiZnDh/HHj85e5BLkCTBdwxbNfJLSCfb
TrWuhSz9+yh+dBE69vjJVMYkpZWTnscnqept5NFjT+3ajISbq198r4Mms7nCmcjHkEazI+5ObkCS
Q0FdX9ZnPu6RKS1OpnRZBm1U4/NpU22HoC/FrQUs7rAI8wRmhfj79Esca2UypwWHWvM2G1txKGp2
i/rVaDLKbUR0gxQfn27kyIlWlD+vTuXQWLkS0kiKijcR4g4mn7SXWgkGlKYspIxowumWjsy38WLx
cR2U/CSkhpyWKmR/XJkpSg+1cPG9h08mM5eMykMYp9s6ay1oeYgomiC0Z54+qYP918o33lk+/3ah
tFrTIuoCGGaukZ+JWc0Jw+gE8O86YsQP7db/r+ru/jQ12aKTWMC+yLX4IHKfrAUX7y1fMyAtyWKw
LiCOn+6wL5dZ3mgyx1FZyriLJ7rtJbq0gBP/aPrVpec4N6Un38IqH2lBxZljx5cznsYmM74sYXMH
tabbakqZVimsG4Hwem5lq9Mv8+VM4fmT6W5FTqGImW/YwAoS3RgD92RDH0ujPdPAl2OXBsa//7Ap
iVZL1IKaZ9tyhrVuujeRSEjr9I8/1jmTaU7KMLVcPzcwQShJuCXpxoWojbrcWn+vgckUB2/kUZrv
GjZXnuvWV+5zofBmURmfWUKOdc5kYhuyFPRyikOwhDPRrC0wTDLd4IzM7VjvTCZ2j6rarQkv2H61
H7Bny9VyoTbD5nTXHJkFhCA+fVdPUANSWoJuU1aFCqs5eHqx7nrQWlpzQe4M26m30y0deQ9zMq0B
uvSIbgzdHkTtwSnyx67WnoeSve/0849MAXMyn70ydrMx9IaN7y/qKS/bWlzG+GZxQTyzYhx7g7Hl
D3NgqFslGXDYxOfIsag2ScCNNp2MpYH03SbGpj80EcIy1MWGj21IxbNMMvknIh//ThdxgDndTV9u
dwakhc8tkC8qhyGghSi46bExEPDRKWSsJBIV7nq6ON3KsY8xmdJNgEGt3lq6XZTtLM6yh6GrYGSS
cgETfO6EeexVJtO69SyKTJGd2ILZq5QBY2/hBhT/18sMK/EaH57vHKbos8n8LrrM7VU9y/a+0Etr
XIaUteKa8CH1sNye7rCJnPY/u960DBBrORBUKjF2x+N6Tw44pdQrjwEHY1v1Mx2c9mcvljny87gZ
a/MDQluW2NcA4kzfvLSsTjnzU74OPhiWMVkTMGkyJScp0z1mL8NygOc6ureXIerEjFrnGVRQCngN
MmzGrB2gfq0pBxHQrqrWAZCgepUDWALLNCaqQhIaED1BL5Ovz69EpY3ttAWnjF83ZIUcFNpMwg0b
DFNetmfG+JH1+L2I58MswpUOSXKa9hx+s1vNbe66vrw//Z2OrAHqZPqQ3yoNMAOdXfR2C2o6Mx87
99wB8cisUSezJhPTYagMs4Nw9Eh2H1fVZU7Nox+cg0oc65jJjOn7UCkDbA5twL7pbZk35bYw+nOH
RGWcD3+k8v8Zw9NbWWvkaFVR+Nrtdb9s19mls2v2sAgW3jxapfPGtpbajbyVt9kmmT1nc0BSu+qQ
Xma78lLeJHPtSjuz/kxqB/78lMluEHk6TuWuypsWM3KOi2Clb8Wtuy33xYxxMT93ipSPdOmYE/i4
Yjd9qphd2XZ2jWh7jAnLBtWmjb+PlADeGWe+cK50Kt6riFkA/ePJg9V0DZYTpoeKkoqclNMcFBwf
tgZ24vwJkJs+FqfGopPsZU8hAhDHGfWmcmSrvUKpbYEaHfRiBoDg9LA+cgwwJptzYjVdYZlmsa88
EJUU0KFVQjJdC48UEiGJ6pLE4i/ayiDlXMS4dp9u9+tAK+LZydLaJrpQRp3f23VTY4Zj6FDwclR2
BwXk8UXQUM5qiEa4LZzSAxoFYTaHmnxmXZ8oaf89Sih3/PzxFM8djDCTGSXLfKnNxLkwg9t9KGfp
rFg83WGawcDVXtJ1eCDxaWO5MA9mBOHfomVg45u6DJbWVXT4F1HqaFzgyC3rH4VNg9nGzSANnZ10
thZhs6A/9s5rBuUwdFS04S+RV+Jb/VoON6f7/+vlzDQnK45WJ1428rJsUGqC9Fzoq8L7dfrR427x
z8XANCdrTS7UdRfiuGw3/k2SPqvClU/JctVqlDTHM3zJ9PZblysIBJ+/Yi+aXgKeji7LYCgA5euU
614+V4b09QQ3pxtzB6hhCDTSsMQgIANybwjP9NCRzp/us8EA46WXa3qIbzDTLeaZnJf4zehnZtfX
mRd28skqGHL+tXItifZFkVO4oFwqVOAoubwhDbAwUI6gAT40bM6hF0DcOVTugCeKDMqTDHn7WuFP
H3Ll8HXhpkvQlZgja/P08Pj65eHrfP5oEIF9s4Hms3cbqdlVaq5tOwVzsSAWss3pJo5tAqN86uPa
TLg5FEMhi/aihf3lBUY+gjtHQSlusdQIA2zLRo9L1PLVhYCcYtMOLoCJhg56ADU+HIxIknet0NS/
T/+gI0NpusrGA549espQGrUbMU49DlUhpx/9dXea0y+t9T0gtLTn6IAHDyhFx8Fj5ky48tjPnnyq
VhGRHCJHthO8AQXvBQb9mYvzsV89+UB+n5lF3jFzWx0zHfE+RhzSfyeGy9gf3+bDIRA9Zd5UiD/2
WgLm14fptx4cOVrWaX2uBu7Y5j/m9j+2EVeZ0ICzS/YwTsKnhIJbY2ZZNQ4FRo54ezQ7jscKIA83
y1XjYDisWrh5G2qhYFpP1kxVhvJNTyMJbqcoeBhS4qmMkK5WtB8VXqER1P9QsynyUK5TsXAeEx3Q
hZc1Eso5q+rPbITvmbUvFutpZ/WU/SNNE/kQczgaS6qtVpRx3WR2sUz38TbY+KvgYGyhpy3P5ZuO
fftJ32mkHuBBMmJL75Apz5p0GNq705Ph69OMOS3VpL6spcqSYeUWF3JYIuW+SMEpNPIzFfMca745
Lyb7TunpNWaG426tBKuqA2DfzE+/gDoGd776HpOgjxHLTiuL7MuP8vwJJ6zF3dMhnD0Ys8OLv1u9
pLOVP7vxFm/o6magutb6Kl+Js9/eTJwFs9/2w3U0fzj9U77WYRgIVT6PcZF6RDmz6ExUcMJjdtUe
wnu8HC/DrbELf0Y7/7b5VkqZpianUCFGdZbi82hLKvp75UcsXKbK/Zn3ONKl+mQvVNoSXzbsdW25
gi+c4MjWEMQJirmGS3AgCBsVoZflPVcghU83Oa6P//yI0Ew+95yrmQgLFVagqLhUwGYJzW8vvQIE
c2bWfr0uW8Zk/NWmiHBQjcO9WWChypVBPxRCn50Jwx97+mQIuvD6hjpIw31TYDSFi8kyUzBKPN01
Xx8Oremg0sKizSoYdXsCmyslxr81ilGmFssCyLz56DQZ6+i5y83XK401HVaqi/bdQlyyd8GoyThA
Jni8pbV85l3GAfTFZ54OLDIjYL70jHAJVn/ivvL3nbqhbpGyoF+ne+vYQUaf7MBJ63dVRX/tY3XQ
nlsKcNaNnkl4kQ/CRhPk/DEyLGcv9ZIwb001In1hKnYl9fy7wknXSV7EZwAJX6+tlDp+HtSDhwVm
EiCDLgTSJvCgUE/21KcAaZNDw5ZLdxOK9ZkR/nXXitNh0pK/KPUoQnMtyvM09rlJOzOH7TwvsxnH
uzPL7dcT9R8K9zQBjI501NwJnvIYmHmOr1xWL6Tc2EhZ9vvMRxyn/T/HiTgdJyGW7gqGnAYlwuF9
qgp3Zinj0SGVm0gdoHhDuPQyzZz1eb2DI/qsSMIdNhmPp5v/ejojX/z83XyNMiv8E40dvszU1OgD
Dh3R9elnfz3BxCm0sk70TNFbQ9vVAz5opOqK5gUn1sXppx/7OuMbfTjIhbiCZ6lLGbNIqRVFBCHF
LQEcCA/KSYvFzOlWjr3D5DgCPa8OwD5Qw9ZS246R60Vg+PtExC/uew1MdoMEjojcG/jwaYTEE70C
M5MsTD87swod+/2TzSDCzKnSTFXdlXia45cRSPPexCI6s+AufO8NJlO/8KHd+tbIopLIFWCqGSS4
bYg3p59+5DNrk3NGVGWYlusacZUWnV/d0DNgQu/MECsUwuFXp1s5sqK881c/DCbdaSwH8UhjU4q5
zAVwXjHRHu8llHqO6m+nGzky16aQKBXGhWgqUIuTQVioJSV8/plBdOzJk1mc97XauW1l7aKuWylG
tkRJfnf6Rx9Z2LVxYH3oGVKuaVqA0995YJE69I2udgH3VI9wu6he/fL2dDNHxqk2vtmHZiIxBNTZ
tpUdV7q3CmvNuhOFEgxdJBSv32tC+dwENn9qYoZVZXuW+uCaGNLg3ot3MCV3pxs49hUmU9nEJALT
FApSUh0srdRdUZZ85iscG5+TaQzIVBIDCo922nAVWTsDK5s2uVetpwjex+lff+xDT6Yx2OrBcUXL
2an1C7WfC/5HxR/LVcpVrT20zcPpZo68yRThoKqa2WeWa+0GBfBM2wUXQ4hiHNdCOYd2G2ff67Ep
c0pXvXooApnJhl2xNdgBvBeqyNLhDXLL6VeRjgxadXzHD4PWlEsJFaNoApSxhDlmi/KF5gLiVihH
xxfVeMYvqthrhVYtEld3MF4g/hLnqoyRieOvcfx0NqGKS8Wgd+eIYUc+ozpZCgRZ9Lyu9WLbz/N2
kQmRiQI/zV7LWkO5JMrppdLEsruw4rNCzmOfdDKxMiWN5UJsBluXops+xXEZzbF6jxvEqy7r5Znx
eayzJ7MLuFxrxZVp7roOWbHh2VWYvRnNubj0sZeYzDDJ8U2Vem5j57VqOceHdIUhD7bqCiEOqr8J
rzvd6vS4OfaJJjMt9hTNG3pMQv203Ylpn26qKoyWeeZeyLrSzIcBi2VwuevTzR15M2Wyg5J5jZ08
ijAswgMpLtClp2KLT6aP+1zrv4W+cOa9jnyh0avh43TwqY/JOwy+7FwN5aUTq5Tu+bjqqbJSLU6/
y5ElVhnf8cOMC3EGpvZ1IAClKjbkzB31lJvTjz726ycTB8tIoVAGR98hkKwBmDrUDyjACTCrTM8M
4a+vt5TOf/71LaQALRXq0s7UN7eM10WgLWIHq3fPxdMynOsKRijS/ffeZ+zCD11ldJ0HYkK3dlbj
Y+2UdMtU1vCV46L7vQYm097EMgqqjFfYXYHvXfSA6R7+ct/T7QC+//zzMbkCEqhGuU3NzlWT4zUR
4y4rZo+ANM7cT47Mw/d89YceanF2coHXWjsFs0aWZVy/0YtwLpbl340kbeL2HMBoHENf3PGUyYx3
KZuvKjcsbKtK7E6rydkh02CTEI1vSW+Nf9R7DUWlhKnpFjZ1/su2v06Dbu47JUagZwI/R+aHPJnd
Gr7qjSW4xU7q2i0+miAkfoPj/d7a8c6//PAtMiE1HbNQUrsGmoI4K8YB5B3PxYnz9HA98g2mfGvU
u7HqdIKyq6JmFujVosyue5PC0Lybn27hSF5NfM8HfHiJNg8leCQakLudus72oU9AYqbtjU08d5fJ
RiY46lyqqAEu0lV3iC/rMxHnY59mMhPLAsS5Oii5XWnUw3egruNZSMLz9Gsd2T/e9UAf3splp4o9
ER+1LBWuwV/uMGuElB08d3i2i+45ycSRxfHdFeRDM73XeEGPw7tNW9pF7FU5PgX9Y+Yl2NtydVoo
vhWtMvR86wbKyplQ0pEN5f1Tfmi1QnHfcjTK7UEZHe+eHOvM4nLkwdNipbbJzGqQusQu/MQ2ALMJ
WXNmpzqybk2LlVqrL8ohHj+31801tVhikzVPM3cegKxLvG4hd+ey3EeEGOK0gAkwT2nGvW7u+kpu
9poeAIYxoeSFGnXKXl77t+pAks5sBCjWadUvxTTJz7znkYE3RachSRwNGXtpl1BnsdBH7j7B7Iyg
ohQtU3A9F7neW9/bzd7P+B8GQtjFZIcinIgL5lDl2QEhNyf83tr5nkT58PAoqBRBH5TM9mo8+kzn
LgnkHVZ/j6dn6JGp8x4f/vD4OpdqiXA813+ZMvaUmv2+3VjKU2rcd7k/C7GOq5P2zGJzdEhMdman
C/1eJPBMiX2NMZ/uLTKjfO5T/yVUjHkeVHdSmFxKsIk9YNFn7lpHlrhp9VPjGI408sl3cKfDLezS
5OAUUDRxhyjPfKS/qxa+2Kbf3/hDPyYqla+dFovYA0gKPMG8uhZ7xXIuh8YzfqZI8MjjkrIZVomU
dStPqB38rzwcLmcKFuHRTKmot4S8ION3CHAAI+oU3ref44alhuFSx1pvyKFStXgS2EmQ1pAqqtDW
PX3kO5gVrr4FkA9rKIDpelctBl9ArFPyIEb4VkeFvswsK95nEXCRQEqCJenrO8Ufbqpc+FmLhbdy
8uxKM+tfVqHJi7wuwOAGIhimNgARCrhhkYvao+wY/kwUtWiRI1aGVLTTSwvSdgfmsVKHZFF18cHL
vdEw9oHwKjaiKmUdXiltQy8U5zChfrkFuBYxpNxUViUEbRQ0xmBaZqlATKWuU7v1+2vdirC4FPBL
TkJzozZGuh7viIGKV3tTDVsnK7F6cJrXJBlU0Pb9DZXdYzXvSHboO3ikSmtu1TDvD2bd4A7TIkHX
h05ZILJ0t9gH5ni+q+uhKK7S2vhVZ5E7C1X3tQ6s3+1QY0hdx0+FFBZr3zDyWSQNxQboGeiSNgX/
EqE+LtUwxv8PaA3V8jF20dFOAjdam40OOd1VN3hk20nmXkXiUK8GtqgZNI1ypvQwzANNaOmF9NXL
2kdgct284lK39CP+lLTmQQl1ZWEk/VsMl+cQ+4Et6s2BGt5+Fg1et6JaXkAtDhweHJ3DO5cSKahI
WOSVas2U2MhxwsXSGK7YbegEK+J8+tJKyEXmAh8ikZt+lnLUX8Cr0WbpYKLYVgmFS9hqgNCLHkst
+yUN7Y9YqejMYVdlwYVjyT/erUUrLd8GOeCdftQvic1vqI14DIvA77JAvxWb6sVqqJ2PsG4NTBPM
S3VNmuBS7tjTAicClVuL6P9KrB6r3F/VgrBWM4hlod+C/tF+pzE5ixhdDRYUbRM081YdDkmf3lpt
A1WlTJEwuv3SgiQ0z/z4Qae+d4Z4GUxsvYW78FL4wbXa4NdeYuKBO4TELRmU3BAKj3oE8NVqXHEL
K8edO4mEpXDWyyt8Irakp+9x6y0Wlg+dy1PKy5o3n8WWgkX6IGFEr7mXsmDt0e1SNJ0ZS3GQ1hnK
K9B4RTaTPOkeZ2c7F4QBtC79bZjCbVz2IvgVuZ6pCXAuQR6spVI12VysOM9XODX5SRlswwgEHhne
9M6AJ4cn+sjelYH9QKQjs0MEeE5eMMUygjIvbiDO3EyyckFdnrHSVTdYqjr4IihAL2o8vLaF6c/k
NEqWaaXZqo9RZlrB76+M0Vwa8xRV+9VFWroEYraT8/CHZ/TXSeDsXOIXMz+OL2V+Cg4XpYVPSb/1
Qx+/j+HGFZS9arY/JZx1Z7HpAEnVC2ymgstULg/A2LZNb8oLNazrFTIivErh9szqKjdmSJ9GXDAx
+bC7IoMeUeWni+vUKx8cv21tjInlDYWAG0Gkq+My9Gde264ACokzNRUvoa1tB6k28JTFJUaIRqaM
58qAZTxv5miBN9ciQ6EuoLssOhdlLiCo2eh61silP48U84DdUImvqaSAIRSbDZm6B4YiUp7MIKKS
WIvSknBTd0B+l76L2zISLxTxqrzrTBXxbBRhxTWkF8KgBY/kjzZZ2LErq3xaEdJzgYPQsokqbWmq
3jpMmwG8sWo31PbDiynbOz2UtjC4rgBQ3ZoCPlhAebaGilerW7s/nI70EO9230vmjSUPpBLctJ2j
HaNqVOKer4E5UvQnKZZvpSj51QkevIxwK7iY21cVq48v6i9ZTFCItY4h15r1VgucR/Ku+bx2mnwj
Z43BmqHIlDx65sbSKb7DoGpYAcLC1KAoL2QvSxaql76ULqUVQhXehgOj1FBIxpV18Dt3FIBWbnAb
4CCOM04DMS6WH/BXvzci1ZlB2vs5NCrew04xC4ri0ihbcVYX3e+YmnYAzv5b58nGCrK7PyPi3VwG
jTPMgpYii0waNfCFdSmbHgVKQrIsuyFcJj5uuqqZAHoQ4nVoYH7u6OVeKXprp5WjN5RjErM0uq3j
e/tASh8GK70UXbGehXr/Fpbdm6A2L1D+bzWxKhZSFewqM3jpsAheSx7xh9Yxl/Lgwlb0lCssH56b
MH7KdBeP2oJjndiukzIH5ST/aobqwhHdH1Vc30lekcwyFJeKCCZTHLCbllIJ80joZppAErYmtbho
GgNKmAawrPd3mo9tsCd0CdeSAcV2kj56JmsFRu7BjLPyhcX2tQQF4q8jj221CSAQSx1UMilrRgMJ
dRapOgXcrn6nu+p1morDKsWqZ8GZSZ/1g9Mfwp7dTBuCG0HI7nMglmPYAMtvJaAiW9V2seHbXj88
+HnGdqnL92GnEu0ZrlvJuO1c3ZhXKXZteZh4CzkUy7lVue2sGh37mlxIoSl2SMpbc5d1Agbhbobw
3hlGMeiN7GPmw3ix1rjiYBFsRr+EEOBIZ/L/coBu0B91CQ85tzlAqOsgc7NfgWcCM8WisCwKU7C9
lr3STzuSCFrKycNMrvKuTubcktnqrMSWApENM/a2Po8p2vjawNB0VeaevETFBqSqgZTcJform/IP
RYqvjNGChpxBOfN8ayYn3Y/SGe69mph7gyvBwmjk60HAq0MewiupzV57LEnWqZQmB/JLPcyomtpw
T1GWPvfKGdAv8yqOimrTcIKYF6YiXoVF4MxjM812cutYM6hnB9YvcdaW/oXstjd+mN+rmYcxstbB
uKY+aofDoLNwlSJeaNy8lpIX93Mz0x8c02wJtEaSaIsoAa8KI0spGXf6K78N5Bk240mHkV5/HVlO
eROLcMhD0Uu2A6jx1zARNknZlXsvSGVOKsDZS5AvbwlsvwAfg0BdFTLuZOlQpa/y6Bjeek1xEMqy
/4EYA59tN5Qus1YwrtzGtX7okvDQCO1wRa4T56tGl/O1WKf9FjtIdk89e6iNdEM8ql8lXWjhLyjj
VB6mFCJ09JzcisMeRCHFOUIirtIS5JnXae1tLYHyzBNdXAwgWGdm113HPcwyGKEP3f/h7Eqa5NSZ
7S8iQsywBWoeep68IbrdbkCAJsT4698pv40/bldVRG9uxHXYBRJSKpV5Bl7DDDIfxg0oZDDKhAD8
Oof1ERzig3ZBqQPnbcmLmCMvHoR2DiZzzXXfBX+AtnAXqp3eIWUO++mwQi4mmyy2tQmfE6qfPDiT
YSGJdOmlXgEJUxKcXsqLU6P3NvkUTACEwHCdIXtepoF2l0yaQWwUSm95LsOlgYpZYrDMTVKO0quZ
TTDx9V13RfsRp14HhzolvCJqDKNImtxUa2Zw85eQfbj3LLg4OQa3Yt/Oqj3zevPJbWCL7uRjEFeQ
Yj5CN6OA5zzJ4dsWVO91FZZ6VapWvJjSBS4GbgWRFF34xaBrClEx6Bv3tvlV2RCZk2UqQKgFqkrX
GVTQKlGczHOgS+s76TIAbxVABHOI4Qj6J+8hDZ8xJ9uCvPfhQBUfuUstF547mp82ZHxvHL/8jco/
DOb5aMNvAcuOL0elGoTBzlvIokLmfVJjKyrozxGTwg6sSEsIsQ6/KPTw4l6NA2ycfRw1dgda41gZ
May47QRyPPIQUjBZAsup1wO60FFIpz4qrdyPunSEO45jyEVXKzO25IioTFy1sLhHl2B4vrphcSdq
ngM+3yOXrTrcrpCIL7nGmsid/t1vDQl/4OFW4a4D2VR960jsAASoTTkoEwLQ+kG3GRzO3bpeVBVv
k4LKh5LgMpNxo1kEcGDf2y6qcE2o7r3C54cMXkJwSXN/OxTem4b2h4QFsLLTFVKRXvQFNHWNV1Kr
32OIN/Y659GkXRD5tMaNb5LtEobLEKrMYGHjkhC3tS79w/MAvrutj79fmeOyGZFtt2bDFyTFs/Oy
ecPVlcdNk33VEKRbYigUesLVBvxjuD5oUMVKoA6SvGrMO1qOZTw2SF5ryy/hshZoApsxqNuPFLq3
KQEtE6/URIE10Lsw7bNIlKOH5VroHaxCC2guBvJGeT3EpxFGD0Mq4JQXohLAua0XepLuGn7bZQT1
cHWLcJ2C9NwfFKxDd6HnjDiU5DO0HODU2g60XEhOyLIE8BT2bvaeZG25QBvDXkL9+AuOaiDIEGj4
Kg8+zaxVL8hY1MoLsxpeBCI8QkD5xBBw2ggSep+C8Wo9pSVsiDxoEqWdfhhkH6CoQzSc30PnFxpf
w03nmrjcTrgJuBjgS9tVD9Kx/YiKQSS+yfCk2i1AjqghUVyhHj1Cfp65wwMlENStbHhHEBAp8EGd
PnF63a2ykLGIs4xBc7exbvMMx1IT+LeuhZjs45pqDeAwtjbQnn6hn2WY3vVT+mDTcYh7Rh8huvzu
1bjt+Z3ZI/8n/J5NFh7aj0XkSvQ9CtF9hBXnkCEkISIVr6OgCv0Yi9jbdKGd31LbIFtRejIuS4oj
uzW+ZCt/nbqBK+3jct7n5NBoVcMDQn0NpD0UpPpgdgotcZNnCbW95hOY9i4JMOORassaVtrDBAwc
xXdVGiLXyP5jgxC9tMBwXLjEcWJDiXrRQdw7Ygr5A3RXzGXXiuaG+TKNstH61Soh4cbL+AKQLSdm
BOKjk0GfCewLIFraSxsQ4tx9b7MKOqhWRZeNgrxbqXFxNabBWDWe3R+AazfWqpoGrEfzGa3M4EWV
PT1VCMna83SwAJdsRO6nIdMMihXEP538UA8D4IgWDjATJ9ZS2KR5Yl5m+nGoQMNgpoKgo6gB1CB+
euAopvyCKwlSIA3XnbhQsHyFjObw4fRt9+TC3y2GUTIOczeD/Vs/8OFVKcNaWpjGB7NhLCmHrlky
khevWUML6HxDDV4aRbBrlBpXJJ3ce5qqfF+5sIydeCm+FGsLCOwMaAy7U1hv/Y4V0F4LnMSEVW9C
ocq9DppQrKTVBosJpfdVDh+wZZfVYtuWRbeDGbEXVyOEx9d5O4Sx2bjWluYNCyPIvCB963SQiQiJ
xASAVtg7P6tCz6mXpw+sbAul4q6R8OnAOvphQY7MOrFoN7RMtAXa8a6zryyohSLjBZ/b/bpc0zxT
8COnNs4/tbiacHRIQ4BZA2lsRTW8BtRfWvqawMGZbhA5Pfafnye5UeHraLXTSGkQRXap+SAZWQCf
uPrZAGb9V+WQ3A9qz9xWMHmJlFNvhCiP+WC8/ez3T8Xgf0bghTmusqF5UjrFLZhAthS2ggOi8c9+
ftZTKk1iNRBzbHdMof7ojNmrzt1dE1o/bPDOBXZGKNun8iQxDN+9BTONfem0D6in/bIM+X55DGd6
MHNlHTqJFGr0Jcru1D04yNTH1Pi8/NNnOJlk7j7GVZriMPXDrWJkPSDFnYh/79bY5RkWVAibFO5E
oPYcTBeiK5l9zebl230BUfDZZ28c7YxN2PhbFN3pxgjLHO68BrxHg/5HSAg84tR3+mdllQh04N2N
fDc64r71+re+Fmsj76/EpL/9m/+U2fH7s9ChBloYVjeQrR92bO1WtZfY9SCXWaccuLY69AjJ6vF0
u0Ym3zjVxkrrasU7U0ZkAH7YqQy6rTpWH5iti+emUsHj5a96bnJnQUewEOwjBkCXTrubLmhecfxn
kTd5V4b+bUcLI59FnZKKGop3QEpNVFqorxlsgziXvkBenC8bn00QBxTWw+XBfNsVwsNmAcgCnq8S
1gQ17JA7SxiU9dtiguEY3B6QbXfjjZ+JZYFsK+IDqzaXH/rtlsNDZ2EjoNrsw6EQuwG53AaizRJX
IUJ/OH+z1lONHNM2XEq2yP6eaAX3Bqg8l5P4ZdreYRLTn8uDOPeZzP/dAK7KU91qTraFrl6Kqtu2
EEaB0tUSd7zN2E1Plx9zbq5mqBDIRbDaagzQGPJB/tJBZx1brqfxSgQ/M4q5hs+pqM/hWIKWmWWj
AOsgQaPjnYE6vQLcHHC3t8vDOLNp5go+RVvAKqUmZAt5vF+F3xzzrt+ZsBaMf/b7s3CR6spFeluC
INH9ghoALE8L7q1xhbsGnzg3UbNdXxUoNENV1t663YPh/YEPcizGX+VkRry4xmE7F/TmmgKp1Veo
ypjjzigyNFl8o2YvhRVM77XthiRpWCA/OLbOGMkWuKcYxjqoME7AuqkIgEH/Br1J608JU6WFC87I
S9A2KLYVE0mvkG6/nwVzDk7z8rDJSdZ0O14IFRvSeHdhYhLDtcjMvWTg5vPlz/n9qjf/ii78c7o0
EDIo/UzpHYxW1EKTur5ltrSv9Im/D3qmPYs/fWqNpWVUeufTvUX/ENgHGeIhAxcxlSw2yevY/oiq
7plzhNpErAKyHUhgFBrAdxnvILM2WdauLURwBQFxbq5mgSgEXzttCw2/epTyzKcUWd7PPsI89CgF
JJSHH3Zk/6C6YkEsdaWN/n04MOfC42OvuvQkpbtr9L4tga/SGp4TPxKFg33ZLDch9iT6ENrQu9Ao
y3V7QrNa7tBuUqmuBP9vbwZ4wizcwIEE1Vhq6x1ArM+p6cNelmxMh6ysMrwCoTiz1axZwMltybpq
YnrXh32S0S/dffXizrYMkH+yK1HzzEaYw91Q1EbbtymxOsu2iYTu7kNabDzPWtsl4bGrGz/KlLyF
z9CPgGKYudMq/mdnt5WLdqyJmQvQL1P8jhltwssJJM7HoNY/HNdsg08+DZtqInyHisEzRHB2Mk2P
uK0gFkr0YMChsx36aXXVtVGd2YNzXBrX7cjQbQOOVrwN9EG7L5e34Ll9MtuCPCj7krfYgkbZbpUn
lzytb2kzXEnEzizj/+DPUoeYLkcgHNQamq+RcsE8HV4qMi4uv/+ZeZmj0EAKMorWy/ROBq8jympG
+nX5h88cleYcc4Z8DoV3xvUuROUrzi0ofZZGmK993m1UT1a+wZ/7UX/6bbtgykCVOoQranZTOCmK
p6g3heOD4uL+8uucG+dsswZZMI4odHe7zkVzmp3KYVcizfdIKs+cY84gVmulgWU0O9i/yg1Dh2MF
vY4ppqjursypNZbmOKF3h+hzBMIGXe2ivaa+fWb5zSFprTaG3GumbGfn6o1n4xq25hA9CeXjz6Zt
tk+NqcgrKJOffHvT98ksbhx3uhI+zy3t2S3AGMYiSCF2tStD8soHca+neowUC+tE9O0VTN25+Zkd
vZZloa9t13pnBQ+ecYSnZDheucWcW1GznW9KsNy7BjtHgOF+kmQ16eflST/z0nNx7T6f4Opk4GBh
Fk/keCcGPzZ++uOzo7fwPFRXqxxHr3iTcMhBnyO4wh7/u+r+WxIw59VERWrgBjky+izNhrg2gB0J
ilDvmd00G5Z7MJSSNItVkQWQpfTFDbFbe4m2vEzGtuoWJODw1Q2da2LrZ5bYvProOWwcU0Sf3QDh
8x7FZqf4LV00yYcuufypziyCeQHSH7sS6I1c72xtrWulDsQdrunR/wV+fjedp4f+cxL7pW2Ek40z
q8fl4ROSkGjxln+atwJ8ymP5ZvM4raPi42cjme30xpEyEB1GIoEyXOeSAKJXCf9nKfC8TOgRIywm
1BSAbb0N/OcUhebLr31ur8w2+MjCUFCZt7sJMCkqzKSEwF6XXbsdnFtBs03uj6Nl1kOqd56H8mmX
xqayE1htLCVpl5dH8Dex+u9nJvNaoFVW0LBo8Qxj3S3HOF2RRR7XC3uNJll/AB8vmeJ9vxdHfazW
7M56KW+yZXUlETP/pqvfPX4WEOCtNyEc5NUuw0e34wE95m6S4OzSsmu7yIbZyGPuAfVhDRJMlK4J
gXcAIsU4Uq+Xr0CquB5Me+l4Y+al3Ne88O0F9wx01VCD7PMkFQYs3PD/KC0I9NODPuwSaCmnn64J
ZEWrtAVcWw3x2MILlqWn3dVQAY5QoDeR1LDWjWsqyQL2riFy0qDZMhmSY22mAdrLcPoe/Mb/slk+
7lQn7NcxyOnSsSvnNnPAL3RhXrikWWdH1Rjmd6B7wCUvUw6Ua8FVWStnMJ6Y0DA+9cx8CZSNmxhB
Vd14Jsu/pqHTWQRh2HqF4jPAPmNZPDY2R4t8IroEPhegnNpU+SagA+oBqnH729K1jfcUpsB72LLB
7NatYRkHq5nnqWH1og88+lkwx4hci3VP7QApZgqSV0ThLAuH0j6MgRctH4IG/YaSdXoHS2O9Lbsx
w8HoKZr4fcXXcKoK0dYSGn7GUyoW2ZClq0oW3b08+dlbkns3LabtQCZALIiXW/dO76qd3Y4EoqxD
UUF8sAoj2YwlICimsaJNBbBPTWDjCJfWHRksAmyIEW4KA7giWbuAljHdOovJ4I0dTbVKX/I2m8pI
AtmxBooRSJrWPZnniGAcwBzk/cGw7PJRoGFITwDKamc38iWlQqyF0OEHCbOx3uWVY0cA50FuYOqN
a5rmMMT8hq3lkXl9GmTWCoJAIYjie/smWOmNuxTL/gCUonEsDmLXLOtNdtvvT1qP1i7fpovw8ZoH
xPdXQ7jc/2/klpwCbkORdhA1fUCe5rGVGuJbZvHejequMI33y7Hj++OHzCvRfp9hTTcIHT7sBqzm
VeqHyz/8fVgl86oztwuW9o2yt07Iqh0FpFJHzURHwDkdu15dfsgpwnwXeWZHjgp0bRmtoXddUkJv
E5CAAzTRNEtgOHn5CeeGMcsxYaQJUFLP7a2k2J3VVH40xclxoPGv3M/OPWB2/Piinlg+4ZJD8VmL
B2B8IoPfX375M4voP5rneGXfzWu6s9r9YE8xgHIAWhtrCn9kOtZXjp8zIwhmS5UCFaIHDjWCPPA/
iaFOQO2nMXR/lFbAAvx/dwJwnZJnxolmYjbHQslNDtfMy/NzZvEHs/SoF66WHWv0bmplNBp3QPZc
/uG/l99vFuZcOBXpROaqEDNvm3YD/0tYgZcJziVEscLL2MNJbAwe6ZDTdRcdgWhTbYdbrSTUiHXx
Urd0bcNp/qMgpdlEIRsfwU7o120FvoQZgJl6+TXPfLm5pgcs3G1v0oaEoNp+NIA8PAb95+WfPjO1
c61qipOKlpM3baVX32hf3wdGeeWrnVnVzmxLtlzUwEtU2dZyMg2BGcCChnZHUrXmQb4UVXtNM+e0
gL/5iHPx4brxW9AnhmILQPzGy/8AgbpEcx3snmstje+Lc8SZJYdhgdXhtka+9RUach6ZvL0BteMt
6B+4yVqmX7wBveM94aqD6GOUBVKry9/n/2XgvhndXIAXJ7tv1m2f7eQ04EhrQ87GlUBjzY37rMzb
DegoHZZiW4cRBzkAkPEyZa+wONS3lIO9kjETGae06f1JZn/Faw18pzuRZ6hak6+iwaElQlE98+yE
ivIGaCXBFTYPnw00LnCctqS8YwE65INplkcOT3rQMTL+Nlg+lM1TwZ1V1ZTs0KaPhvMOfBZE4Nmi
A4C0GH7VtRNnYto6E92YTb+wbQXygQX04JOGHW7l8YR1f4ZMrni2VaEZ27j9KDRxcSQdAoHHWbEB
Twv0YiIWqCgLf4e2nZTtK5pACT7CCuD3xRSYCUfeJSQdV1npPGSCA5FLI1p/dNSJRnqT0k3avVlT
GwkfT4ArO/IxeD7Q1XS6k4LzInhs8QIIaOqjrKM24ZCBk2MVUDHy7CXVwY3VvxHb2HUWnMn8fKOy
cOHn6qmxx5XfF08e7B5rZWx9ynaAtUbc8ZEJGkk49R/As5eHrnzzgVZ2KeCF1dYd/Spqq+n3xO07
f+oBWOrXlXC3flHdhtK61w4A9wDPL2RjLmrxEpo8MdogKuFYHUkkaR6cdBz2TipcE4FDNdMSoiZH
bt3JhsE+2Iq0cOOATgs+HErnPRvq6ARGtMV6sHZWCUBYvmWVsZjsoxpZTIbbtqaR8t5IKCNAFKOi
HKNuWMLspkT2FqwGGUaB9DcT1ITK1oGHNAZfLuEMkPTlAx/8JM1hiWRMe+nLteqsBUVK7JhdzL10
KUgGK0xUCPtiVXjg6ag8Vi0DsaAwFmrcKvurgEhtlD5L8S7oXgxZrMFWLGGwdWOVR+j4HsaPtorM
lwHOBAQ0u6OtIyidHsy1sJ/HnQX/Z7CNrMCIOyePzU8T5tmmanfp9MjJSqdGXGDFuQbuCNuw2JNy
lQMRJxfEfmETOhNx+qyKo0sXIl3Lm5ytTLEfQtxpYvHosXV9D0YY3MJz9PtyCJEuTMDCN448DkjW
81gYDzrfenJFO6yweHqAMNXA7kDDSsDkSP2YyyNadLK/Qw3/xCByyKKF72VKqs0EL+bm2X/xQ2ON
NQ+TqYT6wdJZ0Wx4hupA5uRH3wOH4rXFf3P3Jr8t+DoIny3wx7euk8CXCEXjuHJexi8jG15JM/yC
Ezfw7LANq+WwsYHaj3zTWZb1lhl3RXlSYdMokdqRq7G5ln7mwRD8mfQP+XRIb0xPRhMzF7qkC1r1
K1Dw2VvjoSk3xubvHOy8UqynPF/aHo8l9xfYHs20LSVcpTY1vwdnMUT1FTBZkH4RGZwW0xSR4MjI
bTtsZPZA2H5ylqEvwBN+TO0jelpF/+DX65bf6KDAmo/BjG+qo5YJB3+IrKr6daj2HGBMVdxNE5xh
rAgrjho3WE9gV4chkL4J3OqJsZzWThjnXSStlQ287rjQ9y2HydkeTZxqy8wlJUsqYcY3fHTdCvhV
+klFYj+4DoR/1uQ9n9bKXLD3gaPnEysvct7VV4rophKjiHzsl+AY+p94t3JYwrm9Nm51C77ra2Yc
YVoTeHc4g9BH6Z7BsGHdXrV7PcR5tqRBHDQbw3uBcpYJW7LOufdInDqHCbhlbwKwd82nTZ8rQJRv
s2nRiS0BVwEYbVixg1UXuQH+AEZ5Rdz7EXu0wX/TDO7fKcLqigPx5RdHYMOpDXdTvQ9A9wBwHK49
2BlJCd533eNbLQBxAg8nyscXQX9J7y7tVQK0+dYvEXIbHsHy4EYQaxMQgCDrLiKiiRkoFrjIjfUf
Qz1y8d74IECl99WAa6L1h4CF2n6SwYyGHFoKph2HqAI0XX5j2EAA+S+ir1YlEqqB7sz8Tw+gWh+o
pLPeBnvNUK6vrRc71YsecGOiwNYEMUjVOgn6WxcwiyB/0sDwm9NbVcgkEAcGgGdlPvnBs3acqGNy
3zr3PSRaU+dZMfBsNpqsMhQtKDQjXH5UvIyh94UKksCb1UBA3jgKIGWA8Kopi6oB0w+ockXHKDQ+
qgyyGZ8oLJhhERMQX1EjY6WA7XoeZ4okbvHYkhrUjmDNXVBL8OKOsU9drD0CTaACTOMexBqdeO29
3+1rUi7Q2ksAcU9SEqP6EeeujvlwAzhqMmIXhsa7p9JNmYIWzFa2xjKtlwASg+oDx3l6j5pEAjR2
EQYJFLkWDZy70PIHS2vRgY5w4ts6A/BrGq4Hpn1vUxoH+nbI+6QvHNzwqYi9sYpFumKZvyxc+JV7
+MzTqCLiyFUTPoDqsoMDVuz4DzJwwbgju6qxVjrr7rTnxXKAGmpf7v2uP3Bg6q2aJKELwoML114A
pSLod62hlRSBBvTg5fCB8SkcxtIxMZovH0JTLWo9zHktylMONcb2BGKMTWKrCVYeyg1IYTAlaH2R
14nIzYglXDk85uRXAH6lG3wVwWteZSvi9jj+7u3uzg0/qDCidgRq2+3hFfSke/i9ddlCmxT/sETQ
9SFIe0dwNGVkn5J6b3O2s2t3PXhI0lVqfxGzXmSAbLfNc8U2KGskKuiAjDXuUgeU8EHcVGwfohyT
Ib4BA6/Q9kPKg7wAhe14YHtuprEykzR4BtYbtcPRAdNl4QTjCuJpkQ6hizIN1sahyJMCMDbfMupA
0kSpe6rHB0JBOQ8dWAdo33JiLKd95acLIL9WaXnihDt3voWvrMBHZj2PylrcueaLgS2Qg0/Zqq+2
DG5bi8YmE3FWHpr+DqRFsHEULHvAt67bX72ZJbrLt2GubtOB35bCeWUByuRKF7cFBNa0pRfZBDpC
pz/LRry2YOuB/X4M0mqnyLCYKusTIvxrD6T6yE0R8FVuvkJ/60BZtgJVO2FN+tUOnYqLQG1DlRqR
I8K1m4+/26rFbLFbW5pHE9zojhYUgaTa+U6wIbWGq0sV6MjNHAF/DIGKZzC9hY6DeiLzvjIXzNIJ
Cf4yyDG7JvrwS+H5v/EP89VADHdJBWtWwTS2R2hAgUYUYgsLOclIB9CcpARoddhAo66W6XVZwPmg
/7JbMCKIEY+ZSdZdgKSnNNMhMs3utrLhOxaCfOjgVZKCFQkDQQg5LLzCKqo+ldUFW6CBjEUpcSyU
inN8A69fopPz5SB6l64DtkPD1wXInHFZN8DZC7LB4/4MfWbF4OdDGb4ApwsOxieoqw4Swl1nUTeN
nYA3/UxM1iD0B3cwDmtBLg7h2zRh5YqWs5U0a4bDLN8FwhIJt4ETEKa/CMK0W9mebx+wip65w7OF
kPWw5ab9J89Aq1V53jwp8AkSeHa3iVEiEcy8Kn2tO9uKOj8nkM8Aowdo+9+2mR2HoUEbogRW2VUe
ws8APiK6Bk0SVnjXgNbIgWlbIi41u6E2NxBMwN3cH/JIju5e1tkNpPbWtg2lhLqW4D12znLEjCVB
C7o6bgmfaTAtKAKTlFOCuuIuc21cp2sH3nimyeJWNkswGeKadXxDzfpuxJ7vrHTZwl2rp8N6AO9+
7bShvxMNgVgAtfw2njjCXgkuxVJPdGv7Ocw4HOIswv50+qdiU8pCxg1a1kmhcJ1KQw85WGmVd70A
FaGTrrotCbu3VbrMwPiJizJAKtiM7To0unzvmgIrKB/daq3cEkbdU9ZsnKn2X1xt1mtlNMFeDepE
LciCDagh2Y4OAhcX7cEQHnvCV3dwAWjaRYuO6w5yf85WBGG+AiM8fwM+InssewJrw8DAkcv7MoNs
fDt4S105DovgT1BBQgaEENtg3gEu8xpkZVkj+rDc+EAVVPw2jBG0KbiuH11NwH/uaYvjq+qS3HD7
91E3bJG6BbhwJnU/hGyKQyEtspZVM7zlyq1ucEJNt0FYjysFajnUQzN+lGHgP1Togt4P4B/V7x0H
cRZXjQEkUy486+XydfdMpWNuJ5KRKSM+kCI7RE2wy9rWQATHPQ1kmCuF1DNVibmZSHayZEcpRZ/M
GG5EVm1K3FC6ob7B6XZbNf7PyqpzJwY4zWd9IVEX7k+I5Hqakkk2EA65Aps7N0+zgiqvYK0Odyeg
hQqxLhqwJZGgT8y9Uro5UxXyZ6Ubu6Q1JExxHmSFOOaGsS387MqbnynW+LM6qkMd5JjZALDIeHSw
a3tMjShxfrfPP1tCs1oNNZohHI0WjVoctgza2zxEV+QKWO5MIWiuZG65HOu+l3w71HAurjJDbHTh
klXIGtijUVyJnYzZMek438KYm19RvTozacFs0lKQmMO+soudnryHqrG/HB6sc4XWRmleWbDnHjGb
tgFJLjcUk9sCuQjOIm3GYaesR4g5W0+Tb8orsNVzS+s0s/+0ukU/eHnf2HSH8YyLspps3GO6ny7c
WYuzr+VY5h5WV1dAvtWB6ot5pf5/Lm6c/vyf97YbXYxoK2BLGL1aBvBFT9pQiS2vMsg2UFSC6Yhc
/0dreG514HZV1VUsbGBQL3ejvM9MiIfJK3Ccv7isbyqK3mwoaQ2COGpT1a7OKmdd+pX9wXjnRCjo
2UtodPtPpuX6Cz+Tkx2PXeMba1HBH+Gk7ew/wjE4fM8KbqEAAAsBAbUPGtoxcLw9iyFBQq4B+ezT
0vvuPU9L9Z8pzz1iq0yxbBfABiZH2UqMf8DQyh9T3Bp4xOAksMubpluaNM2PBuTHikgDcgVhoMbY
wqXJX5USdwAMpP5NBtiQJw0oEO++RzjAaRoVnwnqxlvXnooXzbruHV1r8VYxHHORNOri4Nr4zNzg
BkRM/O6poRo3azRX5cZRZvF6+WN/v/PQzv3fYdqVmzHIZHRAfv6y6ucC7P3CR856f/nnv++9mfMW
h5sWY+uN0JepJ7rqckg5ENVsh07uJ6g4RWwYHNAuy7fLTzsHZZmXqzl1YDE4AfCrSiil+hKgd22H
LzapHjwBMGPH/TezsJ+z0F8Dfn0o6hxtOpRuCPjrl9/h+yBtzg3ZVGmD7t70OBwzTpdgpg6JNjv7
LbMLftQ6LLYy00A4F7hDgECQGldm+syHnPuCwT0khxoXZpoVbKVwwbVMcpNTf12GxZWD+ftz3/Rn
W3eAfutkW265a9scQDSFS8oqcNv60CPYXZm+c8OYbTtzpAVMDoZuR07mAD0b9hDveEbRFklm010z
3Tr3lNMI/9ncbGzBSJYTYJqN9QDLqh5FvPCAS8oRMeRKrndutmY7C9Q016trPMPR2WJs6mXmW4Bs
X6NcnhvC7FS2GEfyYqGrPbCAoNRWDdB8Em67zajKH+pWuHeXF/RfisJ/I6Hpzw7nALUgQXE336Ui
RTvDbZo69sc2ixurd+PcV0HSMe0nPTj6EFRjRbMCxidblJmkSW4Jcx1mvNlZoTvBvihMFziqXDgs
G+mjROEEYBQIs5XEQknBqrNNkFf+n0FVAYA6oobmjx1uptT1D4RgvTVIRG5aUMbRBRot6L3IDGWb
8M/lsX6fH5jzDEtpMkqv0T0kWB488ifMrSsIgXM/PEsNUq0GiD3gh2t577SPIWTAfvbGsz0JcbcC
dR/oNRJ5rLMvO7hmPHVm+XqzjZiKsGJeHoCyKuC4GcCSPu0SZTbJ5fc+9/OnP/9nByrDDorMRm9Q
enAwQQ0UzcQIWvNXpuXM7vBmm0/2lZJOHpS7upq2HbT6kMEMzZcbVO3BrfNrtjLnRmH/7yisoszQ
J+m7ncjUnYlKpGD5o6y8xeVJOneeebOrUDd6o1cAObETPYGAoIML/qLPmNiiq+evzNomiWq7fJkF
LTv6Zkdvrc6fVmEK8V3ohQcHDzInz5df5txYZwEHG5LAESptdm7QwJO7O/iFeAY190dXM9ObRZm6
KHUL4Tq94yUs1dTzMIWrwbxx0e26/P5ntuDcG0ZCr9v1CHJof6yauFUKuCyryB8u//pfTtE3UXJu
CgOBR9RpOiBQmsW0VJtuU+z41t55gIKxqH4KEpl4UbdoNt1xfBieuifng8C/5092Y2zSxfOVj3Ta
9t+9xSwc9JYLlwnoTMAQEUAk46MO0MJsIBVafLjw5/g/zq5sN25dCX6RAFIr9aptFo09XhLHzgvh
OIn2XdT29bfGT748oxEQ5OXAOBCHW3ezu7rq9lyNldv1+fcvl5exBlQ9JroclGmETpCeoQieUOKO
mlZR3GQN+e8hozHY5/oSubAKGX+0lf5KVBodiniMd+VUI+e9GDmK5dz2FM0Cg3rJwcQxDtHjtBjj
d5ouKMaYA8S9BfJ9KkqR3mA22qG3OrwJZg3JASLas5pT7YVHELIAKQkt/xpdz88dCND2fTUOd8Vi
Z2j7YkqCPbdqj6MtOKBVgtRijMpo8SMl9mh7UY9EH4pPTaAtWncComM8DLxCui0vNbN1SrIUL2mq
xWewc6Bq3JegVTNz2y+iKHcpMlIPUULEmfGk2SK5vn7jiC1dCQXtHQYzAbvT7ftGeCZowc1/Mr9E
bvct87mehgsmDm8oFzpifqQo4MbZeFSs9KoQuct36VUQhQGbewS8J4mgWDIgjVzynjtLkpD9UlbL
u65p2WssVMUDAQ8KYWpTbC3c2lW/LOiX81mh6kDVHvkvVX8TBnXowjeMyFrvgSE5ljRvbSs3LFww
TTQo9DDyOkWiuJ9L3fQUtJv7PcgqvAZNuH4eN7NXca54JYjqAW4Zl+8TTZMdyJ6yjeTM2oWXPFCR
lv3ccHiIuTQ51ALBkWN3rXKGYnMRmBGYcNQYlAm3L/7aukruKGk1RBo5BtP6ep8a5qvBi2XDqNBP
xNQ12yU5mAJJa5rpCfASUGcPlTriJw3UOs/9FBmvyxgtYYmU86E3IrxTkVZ/Kdu2+8VyK+EeoHP1
gN6LIu8d24gEKElZ5I3Q0Tk1wMT6TQzaW5QJs50FJxYKOyPe2MUo51kLBW0g4ew09O0snCnq6gcz
Af9Q2jfNR0pnxGoKGcbDxIEKIAh3nZEo0wnlM+VUzq0WRFkVPdCp7R9nUVgPF2TTzxIUlqC6A5Ew
hO8piAiNvprf4spuH/o6MfyuqcYXdKsBhjS3FftRpQSN5MtEdssyto2jdHG7j8YojcDEbBe+3qnT
fRMD0hyDpeg95kQ8d2lshyVp4ocZMb83FiBTwqsjDXMelWdkHJhTGsmAb83gQlJb7kbNMHUuKZHe
rkWG8j3wd7uiAU1lPLfvZVR3j0k5UpCzs/pdH5rG56kmArRhJ36u9ijewjs/sLpXwok1PUrPnX4Q
4CaH8AlDOZzQLJj6Rf8BPujo3bZLBpxSa3kgZtUdUoGArxtQf6Mjb8EqR6qdocWVB1HBMYgSOA1T
acdvCeiJ3apdbNh8Hfs5qnbqj+oy+3xMWg91T8NPeZ0/kxqKK5BJQ0XctAoMrKQHkaIszysQNCKY
TL7HnFY+6LTUBzuxwPbLJwZ1JSArcqWufY0Mr6k9VDut0ipvQlwYoH2oeyBTkR6Blk/P0IGwfQap
Lo9DC9pjKcqZbOzP/YQeBdpU2m/opuavfcab3zUZG7/OZ6GBOlhshS0rGRRdsmVK0zYWuu+G0EQI
4YjRB/Bk8ZNztqXMsjaAZNFgNwp0YcOZx4SEYNXeJUmzL2q1382DZXgpMSFnOG1EeSvpPypDPsHI
P3eqxUSo6QLMvSBRB9Koiw9a04A1zBjqgHYT8Xuwj37rLcF3i9BLUHlOqq8ZurXnFBFHPqLrY6E6
0CkiBuekEpW/blu46y6XqpKFq6ndpCpFny0RgCpYaTah3pY3huEstgCk759GMSTHXg52HNldN4aQ
lXVQ16M1SpnZ79sfXwnOdCnHjS6RFtCuaoTSOirLOIdjch9NsceyjTLEinensloaLJFNDDziwQeg
cr9Oljch+kOL2xNT60DF4vNs9JSCHgul3Bh0xc/J6mlV3M4aV+DStSqb7iyaZ9BpS0AIawFJlsH7
+kAT5+//toSXpf0SPxhxw5JKT+HkBUw+IKf8GQRxNBhn5Y0CjOPfHmblsMkY5QjE/nODZndoDF7S
ONZx6Y1XnhYbs1hbMsmfmlqctqpWAxMP0BhcRzCAe5tOoFHXwQS6IWO4Zj2ko9yBanICxHcIkRAS
7giaVrBpJzvD0B8SDdAF3Rzfa0v5e3vFVgIQWZ1Mi1XWEjxkwrn/mOgjm15uf3flzshiZEKJTJWD
Zj7sloskqTqAuKcJ1WV6j8SwUcNZ2W1NeprRKMoAdzWHcAJLIkipHBD8ujoghLenoH5ajyvxkyad
WlCUNmAOm5FSKfS9hgZwOz8JtQgMkHQ24CAsSrANn8rmTUt8nn/UAEAlyeSDMs/RlmZf8b2eICQo
voEZFUoqO419y9J8V0w/sqTyJ1aDNvlH+gnk6faavuta4zQOzxzEvGbmXVqD2vw9bo6Ahzst39UE
fJwgH437QB+iBw4UXInuu65vHE5LZP2AhLsf9H0CrzaASw94wQGtDRlwcHX7A/0iLpw14LgmuEt1
r2r+puS+JhSffuyJ0xVFAPjmUh4nddmPmW8Zex5bD2z4NkZ/jWp5tOjiGuD6z6L9Amzp0k1OZp94
j3sw/q1ZAGWqIJ1LwM9+VzqYViEwMaY+yXPPnhGuIcHYfC+K8aUEAHy0vGl6A/MOJCySZkbnO5rH
EU7Vfsl2Y36cZgDE9ReyAOPzLasagOPfmheoNWCNI4A9gNvTOkdpgWsyFXfK0d+YqngQiL3CUcOa
C88cdgVELwA0X4BKAWpakOdczd2Z98CR/240r56J0/CAFs8RFMgAcwHgsUT2mn4zFPw/oKy3lF2C
8mDf3PEKoncWiOandzWlATKxjlI/QmSodYAFLlILuxbE5j6HMRgdTUXBYAJTd5iYhyoBehsM2WDH
rbzEAgyw902rcmh9Z414TABNHT3MaDgsAMJr0eXYAmEm8sJtdD+OkUgHYp3+6oy7yztbiTLADzJg
AA1PFGAM70gQofhB0+91/a1uB7cwwOEe5x5dSrdJEkdYyC2/6QXEERQEvYPbkmPenJq2dYrxxKef
SqU5cfnUqH51wbstwTRjf/LvYxxaxrOaAoRdoumS4MWM8oEDOGOLQr8y/bzgOAmwljp1GZCrqjZC
wml0wDUPKYy7HsoU+V39W893eebEr5pwSvtvrfyhyR+SuqMR8mbw0ljbsP1XLY4FTeL/dzHQ8I7N
xtDLE+mbvdDzh6JK340SwfWIQuKGSbhY+v9YBAwihXasbhojFm11Gt3JywNAw70y0H0rQMOCyzyQ
QjvIcuyGXXtX7hQv8m6Pe712inGlRymnLdfVqatOvQehlOAXdcSugapZ5f4ZnB+n073mvn9/Hp3Y
xxFyVOf59+9/YjzE0FIAB7IyFPyqtDqpo3ZKygFQd5E9UnUIbs/tqgfC9yWnyqeaa2Sa0hOysPW7
mlDkt9CnuxHlrJ0KyZuiRsnVfiiyU21+5+qxBdg3brJLC8jGkbjqhCxbToLmuKwU6YrsJBQUzHNd
gNenBCSOgWd7Y4iVOciJULBeWxXo7bPTaMzekICGfSr8vn0YxcPtLVgbQHKkAzNMs2N5duqiOwGs
JEO/CVep20Nk7N9GuIz8Jf4jRMmqXsUUDJLC4CKBhMgJeRS0KzQbq7RyjuSuuhap6M5MRXlirHoE
wmWv4I15+9dfrUBjjy9Dfvn1Xa83KTWTFAmN5lDr1q7IEc+A5ZgCH5mCzqmqVX/UkCy4Pd719wAG
lK57BEbCOKN5etJb7YREBcj9VRe4YI+KdJfBf/dI4is6JL6MdGOOa+dY/f859lwMJaL+OTTK+b4w
CFp9+n1ZKbuNKV0NazEl6ZrTFmQPVYTvszvrDDyqlzboFHARojgf6f3sqUHkWpOr+fF+CzhwPbWI
MaXLP4uM51mCMYvcsV/zt+wIlQH2AAj5h/YX4gJ95EK1KPp1e4qfFGVXnIP8TrRmq4wi4CzD3lu8
zM8DtLz4wwEl8HPuLfuP3CE4+17/DhPq9n/KHRL2bupyP3e3rNGKJrYtvyQLKx0qVblso2MEaGjy
Ev/pAQKBTncAUsTJd1sd2qsjSUaDJng2qipGavzsyQTvBToKncwtHc3VXOqjjuayDdd++eS1hZWs
R0nVlhkjFladlPu+tpCdywLe968mq/0RIkAb927lDujSeQH4eza5nc0h4v6z3tTfh6F9Hi7gpNsn
ZMVEyY+tjBWqxoQ1hRkbnF79paVbtGxrX77cui8WimvAlizMnEL0bUNy6Wehv9/+yStLL7+xBnRM
z+mCn0xr5YAqEqLSuju1Wf0biVo/b8attV8bSNpjiL/kYE7K7bBGMyJKUY7GwzmDTh3aUy2+vz2b
FUcnk2w2tZUyhUBpiGTHSQmTjqEDIRyrLcO9tg2Xv3/ZhswCDq/pOnyfn9rhQ6239nfth0sOYei6
Elo/wxTqiM1ZXR/Hrgp0nrjZVgywtv6S/YeOjdYRNIiGkBd1bPujYLV7afBBdgDdZdVGtvKT//DK
VdYkN4Bkf0nMFivUBui9mWNXfTQOzT66h9xQ2HxvPPUjNwL93AW23//K7nQHnXBOeRf/0d5un4FP
Cr5rP0G+5SKNWd3pUxgfetVB+vcE3Te39EoPLSM7C62S0Hb6zYImKHfFBkjzk67wyqAyLWeRCYV1
pjGBK6jz0ensGHu8FB3F/YPjfdd5vc8QtmcehABd5pKNWtbKeZTpOjVUz3V0Gk0hGhqa/m3AC/v2
Il4vLVm2TNO5kFjt7QbzyZzeQy+Cqziv+aFwKuf8zX86JM6vPCjPk7M7vb3PHnVP6Epz3h8uHuLy
SErxUkkCxUNNaOMXrdyQT5akL1dvbmhSE3LZVfS/QKVRM16nGlXmeIuz9Tp0BFO+eI0vI4DSC8yk
A0ZYztZz+QAowJ3l1v4cGEf1pO7LjfzfmmP9pJv6Mk4NwU4ln9UpHALlDNHfMHkE2uE0HZuHJkiP
ydnytiR+VxzeJwXPl6GoOgrI3WAX7chwjSFoALNW9I3Ddx3mhgWTTEo7lBZanPB1NHy4r0geOGiV
dNku/p0+RHtjcOZ7LZzC5DtUlc7daXjXg8KrAjOM/dSn/uCrjuJtnY+1a/95M7/MVR30EZppcJHj
sT5BCu1+3FU76wljP1u7BWGn4UI81s93xmHe3b4lK4rktixvHetRO6kVjgy6Yj16isIyqFzLbf0R
Fz45RbvaR2bPQeuoH6HfYCNcWtlVmXtUW/oesgGXq0A19DqjKwqadwV0vzZmtXLVZOrRlANisGSX
ff2IXtDW41zsmeaJ+2TPdz8bB8pb/uAMrvCmv2D1nh1gE0+pU991G26cXk7QFWv6WQv7speIdIQq
EkQltQEJrYjve2UBkRU0PlLhQawgMrtAVSeInxoHo0yfNf6yMfe1kS9r8mVk9BMbQ6djbS+Mb+Wh
PrBdtEdDpJcdEe3vMrfzRm/C6RUHti/9erel+7xmcWW2UlKKWVEuI4/uEgg/c5QTamiBhn+zP7uj
O+Nfeui9CjsCjUkfCUIH/FwOyqpOjndA5db7/ig+7J/pvfmBzu/LzuDkbfmEtefW59+/rM0ExSdQ
3V7OHciUzv23Gh3qP8wH6zuICsYT9I7+dL/oRsriOjrMsj+t9JfBWGuVGWc4hAaOH9+pfra/kO+h
VXjPT/wEJWwPQiB34ATANqS+4nGf+YA6BcIFQmnD6az418/z+eVH9ArkuhAgTWCReuP9Th23ZneJ
664dcClMaoAqSDtIHIZoxZ3gWKMnKwAGBhm/fl/vM2zxT+Unmpzje+gVOWCmDZVvzd7wbp/ytWlJ
ERLY+Dtqthg9uzRXJsQFQGJjxda8qMyROsQDxJxrHBJ9x/9CKA695wh/Bt/+231jYfW8xeS2FmnK
DJ+6BrGxZfk8IOWBPU6v/LG4N49sVzmx27gxGsvP1v3gLC6KEG89WnQD5dh9Q9S7YSdXVpFc/v7l
cIgmSyfIqk4Qtso81DwAlHu+vT9rN41cjs2XTyejGkFDGCGCdjZe22+ok9zlz23Ig/4l+W29zKgH
bETLa5O42MEvI6kqsanNMRJPM28APQEANFtHYSWtRqRDPgCawqxWw7d/tiAXSRwUXn4Uj9V3/nbp
a3Ynvwlmc8dD9QRJ8b122Fi9Ff8lawdNrGNQLFvwSnssnhbEJH/zN/27+tZAEA9Ms8DBg2QaVBuO
clA2xrz+umL/oQqFgo65pFjGlideEtVQcEQWKvppgbqmiO2NZryVvCGTpYPsEbKf3TzDL9YDkpX3
aoPiDegMINRwoAueOUm8T8tib4Oz7/ZiXj8fTCZrTLSJMVsQRHFVWoBjpPFHfYsk8Xocw2QyxkhZ
iirrsU/N/D5OR8I+4nTrPXb9DLD/EDDqxTCYETYE5TQwIJwhqO2B3uOgeRcfkrljMHrxff03OyCo
eLeP5ZOKhNYlPIw3gsOVgJTZkn3gPDUNulAc/++zi671u+QIXqsDPyk23kiDr+zISfVKxKM5qj5P
t/frM7T/r2dhskJQXhlmaaW4dMLtfOVMPSOsg+kAxdnztDe9Gj6THmfMtbyb98XZ3Ld3W5yLK7Yf
mpv/b0ygnM2NtsLY5i7ZD9/IXfpsHtCf8grKlTMKAVtLu3YoJcOChjX0Mxq4BhOzgN97NPJft1dv
JfBkMoA4T+sB6DEcm+msnedjfbAdaJMj1iVnSPN+bIxyPVeOC/T/60RMEC+aF6Pbestr8h7dq8dk
XwY0VO4tX7mrQH8aP7X35ZFvPNWuc/5bTIYXjxBoB/0uRoxPU2DujNdsr+2jIzslBxI0B8ifu9nZ
3rAZK8kQJhNkJiBiWJIZRqPyq78aOFnA0gZ2iu/1s/Vk/yzvuwMeusggG4/TESKarhmmG5duxQ7L
pJlxDAI3LcKdy200E6N+3nWgm8oeUmBQp4U4tzdw5fzJnT4lU6DLYuH8JVWcunrWP3dKvhEarhhF
ucw9jeWYsmGawplpYCkr0uUwEwiMiaYeNxzz2hCSYbLxoGomqNuGkEH9bkLnpRyTwMi3aoFrqyMF
L3WhgFU86i+rw96m1vQoTzcc4Mr2yrVqEyDLEvwucHYQ7SZT4tr8zWQolSuja9Tfb+/uiuv4T8G6
4x00zi3tkDbgiRpp9wEgMsAt4wRjYGxpra1tghSDo5DZ81EwjFKBHomYYGG7yyexcQVXvi5XrTPo
qiM2tbVDxIgzFYOfcPwn2/j6ygrJBeuIQNp+STjoEyfjsbXNXarOAW+sHYR3/NubsCIAyYzLEfgS
mDaAJgNnpWiHsVX13J/TDlfNMPvmHGkjqPypKKOzXXTGhT8TRRHFqipQ2xnls5rwYuNXrJw3uU7b
Jy1DujGxDm2r1q9LPvcHEGgKL7fb6KNaaL8rqnwrZrkeLjND8p4q66qh6SDKOBkm2ysj6tA2N3Wv
j2MK3jQ9O2DmzSvPWx0sFrX4R28k9yYlwKGj8S3TD6ZaA2gXt3mlBCxlaebqYlJnPzdLirRL3OcH
Y4qSB/DBUhrYkch6Z1DBKENUm9deDUEi1P2hSRWBB8eJlDIHk1hrBGLuopfbx2LFtsgggAjEFiVk
T9hhTO0HqGGfSTNsfHrtylyG/HLgqi4xu5zGxkGDEglYt6BIDCYfR0mnDcu+Fh7JJXJTEJKoLXiG
0gXwWxcsWi2A2XO6FxEq1TMEvk9WSWavaQkNqEjMADLUGpK2dIH8T5d5OjO137cXcu0KS+anggNr
S4VYB+T5nuK5f6UsCeL+QqdnbxH9rmyWXC+PxrwfOQiXD6CwPYOv36/ULYmvldwzk+vgpaEmc0x7
cJsOhWfzX2CYcqIlOsSAUkYjGJOAjad/jZq6Y6y4qv1O09EFVxyxyt0C3s0Z1cH2jtnParMr0NHV
iBcOSrvyAFlHRzfOKQVna/mtzn9YHGAsC2ray+vtpV85aDIwexy0kkWpoh+qifTPGZjDA9GnpYdG
b3WDE2DFbumXXf9yllN07BCDxThpFTjbkufZAlNdPTtF9GIM/yTiYqHj+P8HoSzLp0IY1qFm9HTh
JxMm6BKzGLRJbKOcuHJKdelO6orR6Aqz9AMbLGDlOWRVmrnXIcSgLR64RDaGWXM2co9FmphzQgxq
HtQJHY1orIvND20gWu9Am2oCpYiJ4kE90qBdRO9pWtI812BfiR1LRVP9RlS5ci7k9GpP+TJbQ9uG
UCOYRY0WyZMGxo/bh27lyfFpk76cCHyoGSpqU9CbNY9T1F/Ip9HGlS8ocSlm4Wmq+QE+5w1bunLz
/5M3rUhSAlQAHms8Dn6nVRk/5XmTbWzX2qmQHKXojQEMEbMFztX+sUWbqjb9nG16yrv324u1shOf
KfovizUXg9H0A7MOQ09CO0+zC7UpmFH16O/tAdZmIFnfGNRfPBI5OyzZ8miYKKBa5jnhIuDQZdnY
8ZUxZDAK6XUTTUoFO2RW6tbZnS2U09ACzQrA7+1ZrF0buQkgZmal6PWI8GhGbz1oBzNN89Ws36X1
Q5t/9NFjBVR0KqqPpsk2ngAreyMDVmhrAitrl/aBmYn9OplV92QyXUSOitfBn9sTWxvjsqRf9n8y
NUWkk8kOES3HI49y5LEN1NodPWpMtrF6K3dExqpAHJKniYp+P6MGvXExvYJ0d+P8rm29ZDYvIq0j
Ydh6q2duhC7BPDnn9X0ist3tBVr77dITj5tkLPIMDR+F6MK8JT+iZP57+9Nrv1263Ega97xBd1TY
QWIRtN26/QodggzMUXXu0478E52GxWSgCggLE0Ea9PogKAvNgQR1Pd437RakbSWY/wR6fzlCCk3t
fmH1HAqWm45WDsFC8UYqyz3YBhBkM/KbR/wNDYNbNdNL8utK4k9GoEDIq8y53tFwqIR1igZefiu0
uAYDPISFnmxqGSghir5GpSxVFAcV3hosyHbO/FiY1sbBWLk5MiAl1vGE7adOC4VFXrW6fc+m+bUg
1fM/HQ4ZlWIPIDfIklELgaz7S6FYJzIadjp5i1Pu3R5ibQbS3YdqSKbH3FYhldf8pSpYUukszkBc
bpXXV+6ODDNB6y8RDMJO4WhqA8QVpvlhUsUWImjFz8vgEm3SQZZqmk1Y5kxBSDkGoNezXJJYxzLb
9yX7tjTVj39bKskKDDMoDZmqNmFkvUJByxnqcB5fbn97bZUkM2DoHREXfpAwEcVZs4tdXRsb1nEl
OJaBIpmIYiWCvPepnsdfPJ+e8qLQgBWe30bCD9TCs/Xf5iB5ec46wUWsa4dsql9iwtC3ZIin299e
mYSMAYGAcplTCNuEIo9gTbJdXsVe0xk7ezR8c/l1e5QVYywjQVget4tatlpYN4/x8FyDgZdYH2LY
6rdZ2WUZ53Fpih1EWgp83+RHiPF0fqJFW4CFlav8mQz/YoPtgWJD2UJDI0ofKLGeOhuQrtbcsLhr
P/4y7JfP94o2mWhIE2G12Ieosk+2ofi31/3qLzeZzDFoRWmXgNx2QYHjwqpgum2a7wttywStfV66
uKBqaRV90peQKa3mLkkXBUUJlmlO2i31qquLgxlI97efWQf9G96CvmsA2x1KXzEPbi/O1UOJT18c
4Jd1rxbeljpkz8MRkk4Qv1GZ4bFEgDJ7a30+EWz/8aUYQrq5vWXw2BCdCt7F4nFJrPQV2lGWn8RZ
6Sq0qEGp0MyVM9A62VsptFDKYc4DkaJ/fEJmFODEedr1TQ0QgtByLdSXvEI9IgLJILp9ehgEm4UE
ClzvIlL0k0qhzXd7ca5D0kwme2CBNnxbASPFEUYT0i5QoUE3ggE+/gvxedE5TWb6BfL9pMsciKQ6
5ngodBv8C2e1ro5MkBAxg1vnh/hiGPuNn3Ud9IifdbFjXzatQ26wV+qCH8fZ+NPUSgANEA0pVWgZ
mgy0pVN6aBvmRx3x6KzvCQSK+kzf1XhMZFCIuL04K4dSZppsCIuQxwXXU9mW34l10Wjq840ZrpxK
mU1ytMBQXyYTPY7oEDaW7Hcj8vMw2edpjrd6eNZ+v7SIfLCLsetZDThnMty3SbVAuoZv5XOuuhST
yWTeQlgQYlfxaE+gKqLXbeEokXa0C5wj6JCCPpaQ3e19WFsryXJScFyBz9ZcQkNtwPDOEkeDCNSU
JR6qlFuv07VBLov45cRlqQ7e2M5eoJuLTpWkHSHho54by9rnS5y5t2dyNczHmkmWlKk5CESjClmC
ipFnVI5KxaV1AUHlBBqqh5aw+Rk6WN0CNY4RipwQAWk3hl47DJKFjVB4AHE2JcdB8MhldfursflG
V+XaUZBMbFbNJFIXk6JN24Tp0Oy32K7ALcx3iPHifOIbl2ZtDpKd1WkBxZA0F6EOnfmEqh+Q8tuY
wsqnZWLKGg6oGuaUHKtRe2laq3NitaTe7W2/GmWbTG4TjsRUl0VHwPLcCaSf8/5FS6tHMCB7AhRW
aGwfIVvRbQmyr7hruTlYI/2sF3NNQh3tX2jebPxZi95GS2wEMtcLE5iOdJTaaBBWrqrsqKO0WhXm
rhSKW5jmW2n0JwJ2NjO1/RTuVSnT93FcdkbRB+P0+/Zirhw2ud66VNnA+TSzoz08V8WPIjI9w0Ss
DO2eYvqn5CqmKJ20BZ1eGV9a/dhk4HnoCl25MzOrRytyn2wcipV5yDVXOoxjBa1i8zia9qHOUb1D
6XtMfEuDM90KOlfOglx6HU0xN0pumEdtyv0o0j5ylv80lHTLCaxYTbnsilydniUs4UfQBIH2ChYL
/NYgs3eKf2pEMtF6/P92mSRMtWkZccgHnsuaOWCN2U3oSQJzuUe6rfrx2jpJLkZtoGo3aEI/lv2r
ZqLl/HI3VXvD9q5t9cXofPEtfSuInuadebT0loREmQFn5LH6hn2Y9mkLuTQL/KP+7ftxHZSEFZOc
TGMnIOuq5yqkFlhDIM3rD2MLNRxbL/eQf2Q5WMFjtFQVKfSlC246KukKv110yB71GiCCt3/HypLK
HTjGYkJWok3hANpyNy7gtTBL9aPpt4isV3ypXP/ue1QIBFzsEZhadXHt0mD7kcSll7V6tbPrTvOT
IdfR429pH0CZDLt/mpdclh3SNivBXV+FJrFAWwHJJ2gDDtUWt8PKsslNymyIoc6edSTUBhtKQAdk
x5zU2gB2rXxcLrHGOZz0UuLjNP9Jl6ey++i27unapy++78sZt1C+hdCNRY8X8gCnA6bK1hhU5wD+
v73uK6ZGroOmIiboMIY4HjpDIe81HnRRos/MKl7VxNgKyy838spLTq6E9hzYHSFKHKpMiZF/GQ/9
wjdKEWvfvqzclxUihqDagCN71Pv+VGSgKCzUjRLXioGRC588MpWxIIZ2HGJR9c6UgR4MiansaTaL
yh3yAdVuVWwxCa9ttWRgjJhZjDBhH7kGwTKw5mQFQX/uljLE2kZL4QVw0SqNgRE5qgpvXIjbR6cl
YmgAG9p5l9VqvnGR1xZNilqrropytOgSNPwCax79ZEOzi9lzDM6eXq+Cfzu1UiABLt5S6JrQjnHC
yf0S2Y1HIQe21wdlCgYdNE63x1nZE7l8Z7WLVcZCv0hx9c8Wj07IJgRQEN7oQlz7vHS7jQSUrBZ0
BEM7fh+0974Bo0myEXqvffuyP1/uhZrUetfWRhXGejoczCJhJ6pB/VBpxi0HvHL1ZOaujvXwO0NX
halQn82LXu6UPNxe+JXTKtflFk20SPgobRirzVsxQkaX5fadCjy5p4KIbOOCr62RFEGojLOSRIjp
NQM64ZGNd7YA3CfdOKVrn5dutAYtYjtmEfzClC0/ZzIOoNSGn3Nn1kQ//m2hpGuNJ0k29Iugx7qC
qLE2QK2WDcc6Jr8rU93A8a9thnSlwZprFCrUr8OmXdyhXLwGKTajeTez1r89i7WVku4zajGFUrNP
kcDlDEHA1Fnq/qE26w0ozsr35XJPmeRlNjblfMx07Yfa42EIbMQd2Ltfbv/+laeoXPBB93fHrMRM
whKFGNLMwaRY3JkGyK0uDTKAeupfFF42Vmvl3skNxQv4v5LEQOflwukp0XLoKakb9+46ahwpQuk8
8ajLarbYTcgIbXYg5EyPVZdPqa+WRXonoinNnaWwIWGEKeetayz6EDaspz6HOlABAtxUycAfl1kv
td5DY2NOzQWamUOWjw4IttPHvm/rwQPqPyq8WiwgM+nz+d9O6mc+9ovR66NopLUK1Q4Ipil+WiWv
k1qAfmABSUu8xbKzcpjkqg9olirWV3RCDFx+r9vRbSG7zpEQvH2WVm6bXO6BsC5Taa1Nx5QOXRCT
pN831NT86KJ5mjE93gic1qYhOQgj0RYy8qlDHhbyzozcM3DPT0a7ERR//t4rQZ9c+Fl6wXmNoOM4
julhHC2/bAwQbL5TLXPz+VRqxRmdrJBWsdxsga43RGcn9SWeIBM1PKVjAzq/nwrZiuWuNwKZTO7s
HaaKZ5Dpmo6KKFsvqvN2P7JSfWhBp72HzRQeKbl4sRcOCI3eJyVoH9UpoBbPDxxZvsei13tfy2vu
jRZo0VuFFIFlQYp67FX1UKLq/3r7AFw24MrCyaXRJpszBpa96chHTQ9JkRf3kHPs9krHwVGFBmAf
1JjtRgiyMhiR7rtusZTzOR1CVsS77MLjDTEcBbMylW+LuuGk1gaRHEiKGLPnRQJxqba8p0VXuXg6
M2dpwU5i0uhYQF/+9tqtHWrJo1fR3GltbEzHvH7jS+0yZXay6J+ohXCGJIduZEtR5A0hR173H0BA
nevhH9+QMlhPKQDRjSsLmVK1e5x4nzhDHgVEFG+3F+Z61yJ+u7QHltZfomaVHHso3BbWdCjGcZen
BvI9kCqllXDjmoYTqDMdPYPm/O1h14yZ5NibngoByVdQKmdG+D/Ormw5UlyJfhERQmLTK1Ar3u22
u/uFcG9I7Aixfv09NU/dXFNE+GUixjEDhZZUKvMs2QBfufbBs9q9YWwRXFcOwyXV2TFMr5qzTkam
kexn7UWKGhuH4cqpThbpOQW4vjBH7pxzau1bziHX95ZZTwxpOpfCF2YSfGqUyGXf/HVslcTm5ThA
eJpUJcRrsmQAJrFzoFMPVXdYiYqND1rZHeQyS3+9Z57drO5gV3CWWVGFXBZ6Z9cKIrSG9zkXRgCc
/31FVhMlkhY5gU2V7yjvQAkSIWvLImPtCxb7e5j7Oi5SiAU7znOcfGnjvURD5/osrD17sbvZDBtl
eHd1UcolCZsqgUxQzu5ILJ2Nef54QdGlE51J58HoRnQspOeBODF8kw6kXWWSfp0MHo42bJxxa944
gD8OunTZSYQy5th2I7L2Yip2RWYEms+4fuTnprL90tzIVtbesphvNmF7jx6ZIzf9YroaQt0/2fx9
hv+DEltB5OOJoUtf4Lg2S5Jro0DNszpPjgcWY2vmfmfrjaFam5fFzBsNbHm8is2RjO9qi+97Pfqu
+8L5FGoYuJfdpw5burQItsuqkZwWBPjvBKIhbnXIUpjyuE00Z2kE0N6n7v506RdMJq6aCVD68wha
kZ9Z8at2rXNig7F1fausDdgirJdNxrOxhVGOgi54bU3vVpn3X+PhQiOv2jI0c3gh+lOebUl7fRzl
6bKRaGbSmEnckCir5jdmV68TNffXv2VldS19YweZ5cwiAp6xFQdS1C2L274R8/OEw+v4uVcs4vts
w15pdqV3ztOu36s8/+HMcbtXFuxFPveGRWR3y7SDZ6kxR45Cd1IU1qs91y8ClgAbL1iZ8SUj1rMh
QB03jnuuUvs9Jd1dWdHHor6Y7LHihrr6R1E7GzHl4x4EXTZ2YS/rWA1EEc80prYfJ8Wd5OVtknaQ
TtdH+NQ+Nm2f+DZYcddHb+3jFvu/L8FncWBBd+YepKXFKVPfY3JMbO6jWOpPpPzkUqP/Ho506ppq
rlGrRhfHT/EJdf27mT4ZJpct3EIKL64yRs4yn29JdVEVnO5jYwvbvBLpl81bDv88lGhyEklKQiBc
BSYAVj2GTU4VBNUhjg54yvX5WNmSyyYuem2iT+YGteqRWSE3vRbsNYjxysFpN6Z85WuWLVxV0hIu
U0MbZfVD5rIAvegdgXgY7HVi2/zkSxb7XniaVMrWbTRauG3q4dGq6C1N1Ali8t+6Qm2F4485IA5d
tnNjuPdwwhJ6Fm36kKXx0ejg22c9SyMPrAKGtHV9nHKwtRuwjez6c2FtyQM1QW5WQxbLCEznm7Zk
b3LIy4An+ZZq+dokLbI92GoZULKYxrMUt2yO70vzAD8oaLn0MOHb0rFYwRnSZWcXFsRGAcHvKqLf
9VcIM5yh1NEdzCgefP3DebGenfvkgdxAIef4nN+KL/LH9VX+sZQxZm0RDuqZF4a28GLyWJ/uqzq4
hzHmyamCe/MokHxGxcnp/bbzz9AaCszfz87bc/b8nB7ijfW5EveWTVeSVZktKjWeq7qPSk7fhwQI
e5iSPTr1ELaZl4VUm1uCDWtvWyQNNetm6nRoXUNkLZjn35Z300CpOY+fs0EHYyw2suyVVbNsx8Kb
vWCuUXRR6f5sUxVMNA1jO92jzOH3xtZbVjKSJfd1zHXdZyBEwmoe9oATD8BjOVxfGCvhb9mTNVKR
8rYkBZKRKXRqE6SB+kScaSM7XJmHZTfWK8ukh7VJAV2/X22ZA/YH++Puh+PdGL15zGiycdqtHONL
amomzdER+eUzELf3w+yFcQ2VhbHPb5IZZ3gP4w8ANqqdQPz43MmxbNlWDVpRcLsoIsdih043u7Sn
XzxXfy7iLSmq6MYnXROzOiJz/cRLdq/n9Bx71tP1iV9bU4uAUEJvWCbGWEcdapJWSfcwvNyYjLU1
tSj/GKztrEJONdpcswDFGvYMwsieKJncjW239uMX29saDJgRWQY2RDXtWa58qIRsPHqleEWXfdh8
yJgsRdtFueweubDQIyeNz7UX5oM6Faw7Tda4z1jx1MfD6fpkrCzfJa8yqWB9zTVKDToDZkTDmo8Q
0J9ntndb86QK2I/EKgm1XRUbi/eSrP9/4ZcuWZXt5HBnymC1hI9VPqoosI+M3/seElKblICPTU4c
umzaGhATI7rEQphNyHjCKQmOZILB8Re46UB1hnmjq3I4uu7Ezm7jsmM22M0ROhTJiRD4ODdc6cMA
AB8A7InxQ3SE+gm35a01dF2Qd4V+JiXt3nojTY8XxXRfuTE5wWow31UOAPpNCqM8W4BKPkMazFej
dJ5sl5SP16dtZaEvW31D6dS8yOoySjS7UBWP7uichGQbpYK1xy9SkhGt0MkVZhHBEzhUc3xUsbit
jWZjm65somVrz5DKaMY4hlw6XCaHop2CnsCh+PrQrKyvZW/PhLElWNtcR32pHmmvw5KkAp5P5RPQ
IBsljrUPWMQZEPInDDbMf9uJHYbahZXK+OX6z18b+kWAQW++6IvZHKLZeKFc+DMuanTL02Hl4cum
nmxHI5mnsUAumz5r4t706fCsNoWGVoZliWeYSiNXNhfwj2xm79kyO5ojsavijVFfSXnYYlVa1Jyc
qp5zSOJD00QT+zlJ0iim2bMhxV3Z9p+S20T0YP/eYL3MmWo1gbDb04cmb3at6jaSnpURWrY9AbXy
CAJrHhlzw46KGROMtewt9NPa0y8D91flOxvzknuQB43SpD3Cr+qb3fZbYZv9dy/9KHAvzm1DtU0G
YQcVqbQrnhVznLshTiHj08TT9DQX/dD7VGl2aBuzy3xVDe2+pJR/w16nzxoChfVNCqGAs8Y17r6y
mHwaOMzKQzOb2HsCCkUddtYMhV8BuJ713xXrODQN/VLZGSkDz/SgtD03UMsp1fgM3f1Jh7xPGuVz
2CO0Qd0S4VycBrpjDpaf8Hlh90/MLpLHmrtlkLoXp2cAFwhcTAoOCREtTFBOGrgVgJNdiL1hlXXA
4F/8PUc567vkXfHal3b7BgZ69SvmdfUK+2rjVc0sD5WGS7ffF7zdz9CLDwcyjDuRGMWZ2UZz441I
m8mU2nfuXFs3shoK6PJTsP1hiNy73m7SdumXinId2jZnVtACEYpfA92BP43NMoBTqzwoAVa+gdZ4
AyuFsoDikeRA6fWFYl+8WJAn2YnpJXepGcLZRB65x78yt2/Aw8/636Up6ttKW/yggKR4KLL5GWSY
t4FN/dll0G0eFZ8gbA8sAUmYEdKkOxEO9H03owsb47QMYgwE/jU3/EbBtl5xxvYZlzkcPsE0L9Lq
Lif218qeEx/J0eOFw7lz+PBEhCsgB0bUHhRDdmtmNgqmHDbuTVlDdkiZYQ1JxUD0phci+BeBR+Pv
jgNpOBgkXTwQIWfqZVBOndqi2s0C3DIDvug7pCZvRgnPOwgb3gpnNpDPe3moLXY3W950KFMZ+0Wh
mjCBuhLs/NLJb5VyA/w/vU+SoQsNMxkgctcAuGx4MB+pofvc2f99oPF71iUQfQZUbAYuz3K03K9q
FLaftrZGMRtQ5LKH8iSMoVsQLzJb3lEBATdHeg950+tdXBnxwfEMcN2l+QuFqeJ76orkzHOZH+pi
TIagUaN3Lw1zfqYtpmasHAMAF7u4m0urOpbS6g+EJL/TwiKHRKd3Y2zdFzXgPBU3HoWGNbS0kiwg
k1UeaGIrZGdJdkgaFKuA3nYPbUt63yuxbjxq8zww+QDeEyzBAZnqSL6zOJzHh6x4Yq1zi+log8qb
qttZ1U5+efRbZRrPTsbG41QY7YObEXgeicQ6G1VXqwB+3D+zpkj2EyeFn6H5/N6T8WtriPo05R79
IuciBRoInRFoTfCdyRqAJLH5rCDtzBqJWKMeDZhLB0TpLtDwnw/bHtaOTcfno7CgGJBz+FZ2ptWG
k6XnUzuONiy+nLcyy3HLlT3z535+ZVViw99lSp6mAkAYxpv5zBz4NbKkyA6KV6DjNrMJIFf+1vaD
caAlWMVCVvlzihAUFL2Df3hCB0B8w9BokL+rJn4yeNUeae3JoEPn2HdB7wFCPKkC065fp7j55mSN
c4yVCT9yFFUCRVvq23bt3k5TXJ5YNiaYm2bcKWXJs+O4DTnouWgCntluYKMZfTM2pvWKQ7LZO1WX
h+VoQKs4QRXQVgA+lLHLz24xwdfENOESPiUPMCZKG7+oEUKyyoINamKw6pw1vbz1AEbaOcyzfgwC
at5T00NMzTSBgWSV2uG4L287Jod3WOLNuGpl+Vm4PYPUqEXnW3Mq0kcYmHQUJJwcBCydmB32PGWH
EtW2sLuYjxru8EeMKYX4Gr4ZOXIRIIy7AbUgUwTkK3zEe2X8nDyeQ/ujzHaTggzjoFINxUpgbbIg
naT9bA0qL4927PV3EvJ2CZwd6/oeyl3p82hSuCwXPKsOMHePQ1bP4lUDXrYTVa7BBkPIQzTSB21h
PpkzGr/b3jCroJsHAaJpTclLMVNoxRPKjr3tGu+tI0YddBNlL4Wya8eH3YYlghJ4ziNzzLzeCYjR
wXO3MsqbqnXI3kLugsKeBQ9KbiX9A9NOkvrMddwkqGhao64SD9DmGVpeqsBNE3YvRMG/E3c0f1xP
/lZyV7bIK7nAAnVHWkYefZnqGwLBzB4VYXve6iyvvWCRXXYOz02jw8FUNy95+q1I74RV+aQyN5Lv
lQRzqQwS2y0OTmgOYeORowHm5c5E7IV0n/pc/xpMsX9zHFFe6FXzXMA4eQ4oCngT+50n1e76BKxU
jf6PO1zZboqCYRfFWT5BvVvsGxuW9dbwLbfN944lns96aORdf9vKbCxpLqkiwkuNYjjnnT3c9+6c
PGHKp3A0De9LzOWnZFIdugSpcTvO0sm83LcmfSNi/eJV/a9PfcIScCYgv2iWTVFHmg4/Qa19HWp1
dtEmncUnizpLsbJpcE2caB7cxe2quR3GKXsByyWO+trJNipeKzeLJeQpVUA6zm02REOiYR1YhELA
78f8Dnkjv7berg/Vyt74P/BTjOOkTdw+mp1f2IRwv81DkP/D609fKeQskU9elRqoCrIcFQF+P9j6
W86SPwqevgj0Vgh/61PbQO85jzcqEGt3jUUkMTu0Y6ZGDFE6DH4CNCFlX65/ycqTl1inFNeYmgFy
H5UwbubxmzZeP/fgRejo8t5rVc4ROvIxdMphNyJ7/dyjFzcvwPGseQLeKBqauxmwNsK2ruwrMWKJ
ZkpmgrPHbgcQ8b9DSyOwpodmEAFw758L2UssE4UyZ9cnQxH1xPrjoFfhW477C5Tfp+tDs7Iwl94V
CbdiPQ9yiIr2Ryz/0I69KAuy9Pl0/x9EmpS+bj8HGqdLNwuaAcXdeViV8I7xHRh2t2TjM1Z27xJC
SmOIIUyNDRi4vrEduM1Cep69Xx+itTleHPumS5RXovYKeBGtat8tp6n2ZVxbli9dUD+LulL7669a
OeCWhhWyM1tJcVuORrN91ikU2b3+qU3mw4wLlGG6Z89Otghx/xED/r9igMrbv2d1ZgxONsyqjeqC
61u7MaZb00JzPehxiX0DCpMEXfc4Elln4dQ7Ze2n3FP3SaPhMEVwZzcDo0ww2FmW60NSglY3os1C
w7ofsneJcsd9TzR87HviVCJI2Yy7g9M48mwVbeHikm9vcbE+Dkrm0g5DGpUlsmboI3OGnDx8B6rE
ebg+JR9vEHPpe5FzNmQioXi0IAB99dPBMsGCpkzeA3GArmUGajRHbl43Kt/Y9B+vOHPphyEZCFIq
ASBajDWQ0B17oBYB6MSBt1hibyRTa2N22Up/laO8HlozjTn1CIq/R/qtdTcw/WvPvfz9r+e2o8mG
Hj8VYkt3bnkW6a/rE7H23EXZz3ITjopc10fZ+F73v9ppy5B07cH03x/cqGRKR4YH18ZtWmWBENXG
PH4clSCq+u+TaRInLopN/OzMuJ9YVburMvfH3H5OA8BcmlRIcJaSMUl05KoXEc+o5k6Bqsrw+oCv
rMKlOUXT9cDRcazCvLe7m5KKnVFCgL2maR+wmW0kdytjtDSkELJuLD6rPuIdj7/wrHCjqW6NYy+p
vRFVP84fzaULRWkJY8DNqo9QDDy3mN0eyE0xvLe5Hfbxp2Q8HdO7DONf617XwnA7iUCRD02ozW8k
/nF9Hv6DQnwQqL3FTsVzR1kp9DMG3coXXHLlDRDI5qmOa+Pooa6S+MzEhus8E/4hXUmfZrPlX9vU
HFGhUWCH2E0apFms73uVqjBvbdgFJnFxIFBiOmYzgYZAkzt7szHmoC6m6kVIy4A89iBPWiTuvpZe
e+gV10E124OfQ2x113Hp7bWF0lQCCwO/HDJ6on0M2/I+L2+lJfVjO2Be61gkQdxY1a5sx+SOuY19
oRWhbYqaNFglrbGfaOP4HodQwtBUzZESjzzKko07Uo4Z6pJ6C9S1stWXimGlkCprZKLPqmh0kEOq
52iQuTpdn6gVfo+5VAuTjJdOrxBJzKJzj71XdAdZNNluJualKJyMsCJjxbCTsHyHMZRq9vXUy9C2
ivpkmjNqnLQuwxntd9+C/nsJP8fCCMRowCjWdaw7SHBMG791ZSSWekUV72ZC4hHbjg4vkk83ldm/
XB+GtUcv4imUcovaAqA8ytt4PhI20HNW6y1w/4dPd/+PQ0ItF51D0pmRYix0kEw4nbdxTfgwTuDR
i0uTomYGcwXLjEglySPvEh7mnvhu8cE8wskYNqIKqmTXB2nlXctrVDEbXGcdaqCaahFYsgQ0qD8U
QsFIooO9iJNuRQ+En/8LHhf2/r9hqctkXMJB0Yyq2vluiuyWZSjLCGrJjUNu7Usuf/8r7hG3llzH
HmRM5zis9H2eCaRgaZjYaBKR7HNzs7xoVRDtScx5AjtoGG/jFoU+auanzBkPahBPnDiu/7mJWQTb
GUyCVBeMgHx678YqFGaG4vbdbH9r+Ra9cmUNLy9dqTaq3Bm4iiozvak67yhUt7GvP7xBYLoXWZKI
SYHfaZOoQ9bq26nRhFLbKPiZ7yyV6AYKA/agufWZOgNet9jrupY9tYQ2MVr0NiY5Oh7t2+cmYpE8
9YU7t+UMjb7GbHSIIl8wx5nwq4Eea2k+GIp++9yLFtueOZmoyhlyd0WfsHBgNN2bBpdBPYp614j0
u5eXW9Wyj6fHXd65sLK416tcRWyy/lR6qnauOT5wPp50BQezdqS+lpWxsZY/zK1cd3ktqlgDXU8X
uqcp66ojFAzmk2ugzsTjz+kv4BWL3T+2AkNXcBLFaiJ3WewWJ15tanN/mILi6YucakQ11M45gj0v
6+e+btG6ceQjKcQzt6ff16d/bZAWG770hhFYJ9uMLDJFidc9FwX9xcX0mesQPuESA/4Kj0lb1p3I
B/PCGtkNAhaNMEH73C9f7HWSTsxQNmJi2kCpBT05c/hR9lv57NrYL7Y2lWaTzgyLp6xuDUuGOWpP
pPg9dX+u//qPgyCMff8dmL6DGOKYKGCcW/pljNMb3tkb5I21KV3s6H6aik5wiinVNKBT86wzcehk
sgFeXRmZ5cWo7kVcuy1QeRKwAROJXdodB0g9RnlRkaNwZbERzNdetDi7Kye3OW8UpOllA2MD1FH6
AJLkbmhkY3wGXWTThvgyqf+fJbjLK5IEJkAnDRh5/dAWp0RN/RhMAMYGaIqWOxvE8j265tOftpiM
u3Tu5qBUqkF/btDigTm99TBRuPAGWSrqsx6gNm5YBvVr5Pj3lcOnLkj4SFJfoynJA9XCZcpPJpNu
qd2ujNSSaGhmlOdIrXWEXqIXuEXb74FjS0I7H2AD3apkY2WtvWcRLFSPCpmjRhIVdvJIQABDB3JM
/Nz0fsJ6dOMlK4fEkmvouslE5plB0D49TYCBzG3to/O0F8WIyxDEKvKNpGrtaxYBxNKZzWt0hyOw
dL5rrzlf4Hm+bKc/KRbZ9W2+9o5FGOE99epk7BSO8W8KzQhw7j3zT1Jusc7WBmsRRlhZx6rhXhOp
2QmMOYE8xdfCGvwSyncx+6O2ROlWYsryep+qpJ3cGXsxI05Y2BqQBy3uWVv+uD5O/+kDf7QFF0tL
5yqxPKuco9gdJqh6tdJ1fJ21cgrjFsm0n1L1B16Q2Q8nAZLaR+Ot3pdcxTf2MPVHOqvRpwPpd2Pu
dmevHn97XLm3g6vGoGWG5VeOsAJZmBpdOke+o12RvXdC93eGa4/fEwdTAoZgOYGd0/2HjeIAw7Qw
WPRNNo8+wf49O3HcnNzK7HYliZ3HodPFK8BIxU1DOQSba529WaS49MXR2sq6ZgitPJW7PjWoG0ie
F4fCLN40Le2oQu6wp3VNDyMf7bPqcrKjxKoDgGn4YcCH71EMj4NpRsmibHUWMABygktFObQqXT41
M0uZT6Ecuy/m3r0tO873AzAGJxtK0QcF3FoAfit6YBAEe5TZ5O1UNQ+AC4gUFsa1sPMpALCsrE8N
VCJv56GVj43IZOlDz9AGtmPs1c/rs7ty2LmLEynrHWYZFZLZvkTTsuLmN9hubIH/Vh6+JKbmiVWo
vr8AIpt7u39F8Pav/+qPr3bukpZq5y5MojCpUdJqv/DsU83fQEv1U+cnttf++kvWfv0igyTJKJu6
a3RkZQbcdWiNJM/bam+t7NqlQauGBHrTjT0qpHZPQ+BTYz+pbTQuTZLuPvf7F/s2byE5BKQoizw3
edGgpPqOvdVsXfF/R43n3ySpyG3IyLcX4XiaFzdGI9lOgf4RQmIcFtW0H48qNfWxTqBZU7VkeBC8
cEMl6+K73RnNV0+Z05lzzjYmayXaLv0IoEuWti6EASOZWUcFmtg8tjgxStn7aYoM1G5G5Y9yy8X3
vxb/R0FxcUK18P5sW88g0eigKpLSDngYs6fOu1Prbgd90P7Qx0B35s00/cqlILsESo87UvTpfq5s
KDE6fH69PtFr3744yepJlcgqkSNVRn2mMN70O0O/eiPZe8xpgqEyiK/dLbmwlW2xLFW2hksEtJEg
+ydLQFIbf5q3Gh4rR/KyTMlQQbbUiB03jMb3Ofk2pZ4vIcDu0Y2zbOW3L+X1e216U23hrBym+M5q
2xfX4uH1SVh79GVy/rpOVYKlcEGGKxTMob5lLn3KL4Jw15+9EiyW0hiO5YhiaBCkJ8N9KTPH9ON0
fINb7hb7cOUFS/3uvrLqVOHQiowyRuEVZNK0+um4bIuDyz/O4p3FCrVN0urUdKao8oZdO73jwhzl
uRNk7LWT6Q7l/CDPmo24txqbFpmXlFr3TPQsAvD6pu7QFDdlFUMutMlOsrJ+G01+F1vlb0iT7XvP
/lGPLbAoVM8+y1Phm7x5vj5vK+t5yQpXcwKSxIAfAvOI35De38WZ9bXph5+utjZu8Sszt2SD87ys
mGKVHc0d6IMD8eup8EWzRWlYOWiXTPDUsUgiHE2jnMSPvTU/5qXxo+TOaWrqC/B865q0EsKWot56
VEPjUKuLdK9PVLMTqwe4dFpfIWj51Azx2whd1uuTsrJRl3TwvnAMiQqaFUmzvhG4Xfpdv2WQvDLh
S9I30H9ppRPHQpu//21UVUhGCCRpQEenaYPNsvaKy2f9FWdKN+68wRD2xXZqVyWNPzbd3p6RNm5W
5z5mFLrukvRNaKv1DCx7VINYoPPKV+RQu5eBqgOrAjQsfXVc6sPPbWNO1j5qER9c06lStzYg6DZL
FngTU0Ede8/UG/aK6ZfrE7/2kkVYuNh9QmoAWyWtp2czR/uxYvJoa2niArDlVb22YRb5dGI2QJHP
YLuMpinRBuKgkraoxQB5EOZj9QbiyEZ1eGUdL5nc9TAXnjdaFPfL9AEd1x+lY2wxhVe+YsnfBj2h
8ao8g7dZbkc0HnClSd+dSQeeip+byvvyqRlZcrm1C08tG7ZLZ9wx3RCWPAB3N3zceaoxYLPlFofr
7/lYAsJ1l6xumxY1dDTR1Gp5Wx8KAplW5SjyRkGigDdzXuISqegpzVkdDk6c+JpMXgACB3u6/gvW
JusSvv/atRJXRajQoGY5US9Myu5rOgDAdv3ZK7FzSet2pmFideaSCD6nj6ThRyuV5zJWT4MrDzr3
/kxkqzm7ctosKd4GnM8UjvE50jm5hwntHmijE66zG6O0kiZYizBQAYWvSoa6cexJ1JgI2kRNDO0A
scsqAb8NQspQTzEqDpyFnxu8RVAA8HykwArM0dSZ8a3U3LtJUHD6KsckhRIjA9vHEb0oA4iBOlud
yY8Rbq67dJWDlj80NlvVREAk9TuVu+aDVN38QIUpXh0A+L5nEDPdDVwUDzmSvoCIur8jXloeAYKc
JUhVLrhFQHZAjd6g0cwdy4ejF7lTZq1Cx4ytYzw09p0HpuZJCbg/WCk+FOjA0tio0a2thUWkEx0f
QMedECMaowvtzqPQeo2db7j2AcVyfXZW3rGkthfMgiimQ7tIJKjQwbD0Lo1lGmSy2ahoruzLJY/d
qaTZu53KooJBgEqYd0UOMtPnfvwluP6158FwomrqXANQvF8Gxp7A6Jx+is/guv/HVM8G+AfRFDoe
GaiHKGAnRRf2xY/rP31tWBbhqoPQZQ847xDJpPstpRGlbaw3zvq1Z1/+/tew1KhdJa3B47OJn343
t8O8M4jesnddC/WM/fv41mEiL1pbRrbrxQevozREa5OgvAvZACVNids6KFtfAO0SNyNr+4OBzkUI
V/Ph6frgrRyejP77C3RT2ELM1Dg33Q/taD8xjV0hC7QVEt+su931t6xE/SXnhw2lDSd7O4tY1t2x
tPjlDtyCEkPVAaPRXQ4v/UbQk95YzGuvW+z2aeSzpXgXn2f+zjUYiN4jdeiOO9w38+SxbLfK5itb
fkkFslO3Yl6NF6mafZ1a4K0c58HTxtZNYyULXBKBjN72XMtCil7mxil1ui8Shi1DYYREzxuZ2dor
Fhuf1mSwlKezKPcm6IFb0FOXfpGCqZhv3ctWNtGSAkS90YhNl1qRakYWDLqo3uLU9H5dX1trT19s
/8JsdeygP3J2qQZ/tjO/9kz/vv7slTP+vyPxr+2vYJozxi20BMD+FiCyxOIZxl7i50VR+EByMj5x
sL0fQPLzbudqAIDv+ns/ltx23aV6hDvU2QyFwTGiXSsPran4CVJ6IEHbrQD/WqsAvdl2nzVeeeOB
trUHGMWAxHXn+g3O4QNHWr93bI8NPnwg2yNjRbErAcCGCVWZbMV1yi9h4oPKIlmsnjp1yrhq4zQy
OwdQynJqw8qLWYColTyOqf3kTfA/EWP5JbaaKqiQGuzanILTS+v4wLk53JD2Ih5t2HV6BFDlTUwJ
CwQzXkc0InGzRvsmz8iNVU6mD6fBAkRnKB3FbLLDJLb+NCnKB7alLtTSClskF1EsJi9EBYqitACn
zqRl7wLiKKAc9D+sIYHSfcrtr0yTOswanQdDyhzfTe08hHduBbs5DbH7gRIi/Maizg7/kRvU2ioh
9Of9nqFKQhCbQVmsPF5Du8Isg3YGF5tOfAxGwaed1cDiBwSH1M8rJc+5rMYDLDD+FKSD2Gnvib1q
y3hvs7YIEhdCXZRwB5xrpy8CmJTEgAj04/AEoK39NBoG+Le9F5e9P2STmweTMbCjXUDxy7dnPn2B
G1LRBl2LzBq069locQtugFhqesO+V7HBwOmmdit3ykmHF2AKOYT/me1+y6YSNcvOlu7XytVmINKM
f4U1d/MGbwDnu9IaEgccZISQXSrTmrenzMiIb4F6vK8oc/cxTtoQeNoObDvi+LxuUGkFeiooCg2Y
JvBkoBkTD7ejsGuT4VvWtZjFFIo/uiisMcCVSn5tpU3AmdBOpHIRowI+5WDEJ6YKZ3CvfnbuoA5G
y8ejZTv2QTSTOBUAMB7TfFa7ngMmY9jGeEKBHyxqodx7x6niu1nWYBp0Teq0N3ZrQgfBYhN2A+uN
fRGT2s/cafofZ9fRJCcORn8RVSCBEFeg8+QZT/BF5UgQOQr9+n3tk80OTVUfd1wLjeIXXnhskgwF
aJ6orRe35XZwWhqQlr5RM04CJ+dekDl1FHoRQnuqNLTBetHcwHOnDiGXSwJD5e24KZMBZXSLGubO
SQY4Iiecgb/U5PY0hbC+StuNZ1luui2q1JNbixheHvSFyG7ERPVBA5JQh5NVsjd3LGKY7OTlE7So
4GkLGYlNVUmGuYnRg88SRr+3zC32XsyyR0eXJf5d0+oASXAy+DUma9PGLZTtVREdBeqkz6xX3SOO
En7X67wKoFcCUQ5Yn4L8R4YCPPSOWvQVJGn70aMdyULXcuJTja2zddM0ECgC7CEPyH0G3YUnR7jV
D6vu+yFkkyuCvHN+sEKnN24Hk1v4i/WAJJB+uBeiaXYCzhKb2CXeRpI83lQQbHi13EFqHEOgT4Oj
nW5HpDEvqpLWa4OOy4c7TNr2W/T6NjHKhd0GvLPqQAVUwGKD9+jOiky/8hx4Grs20OfMstgODROu
RPZEZIADu0Rrtn+EUzXMzSyab4kDF7IRGAasBwByos0Ih/LXxiiyvdZxcowtVgVTDGWLVMqvEY5L
p+J3ajQbf4Se6MZI0KrgttGBuD2mfkMAuChV3B4Ier6BU7s8QE3ICXEPVRhUqLVKN8EMGK6fTvJW
jLbYQXcAXpOi+AIfGZgdCacO4jJHtbDvdpZpsNAdEsTESfaGQRm/SKN0jhb2bqjc6T2OSgrHwLH0
E8XfAOUqwBFKze99WZuvHgFmkJUDkqsyCTtVocmcstFXOFK3YyHzo2N6kQ8ItQX9CShgD2ldP0J/
u/nN5YR/dWV04+qU4aTs5fvlC2wpMJqFlX3s5I4XTfYJUf83M4dbrO6cBxF7/XWB+dxaodcRZBu6
TBxtwF8ehoroUHnJuF35+Qth8dx+RNEyJXmTqJM1agoFf6YgYpNZbphlir47QKqEnU7ULksaGJI4
o84C3k10b2gRbWoKzSdfvELx1vZRJ4ZnCpRPst/pZJPAEnLagGVXFL7DkxhuLA0PBuA0t1mUqR3x
mPnUtLQ79VHTb5TYDMCX342RLnZxl3XfpQBsKJ+GIjQbIzs0stP7sTeg2FXUVfUeJbb10ScyfYy4
49wwadiHJh0ljnSYXsVwUm78rGjYjnBYaCuF8GIDrQrzhrXKcwGSYf1jbhrFYbCiARhXZop3dCi8
bZdy416Xolr1YVxYI3OhJko1MLVuNYExVE84DpuDzrifCRpWxAmhI/ZK+wKtAvGoeP5M6dT4tIZA
iY7oC4PDKoa1fLs83wtB8FyyKFcGMSY5iWPm7ivzJjdkYFn3pGNr8dw5ofskTpqz089mxRZX3Djm
U3sy2nY7aAh2mZQEuIDCNKmPCigMlww7ir1qxQx1kIfWqL5f/r6F5TxnsPeWZGan6uyka3HK+t4K
MrPfuxCIdBjvfZSqnJV9uTSSs4S5iTVXKkU1XgnzQ3X5w1RAr3x0Sh/mEWsaUEsvmaXNlYFwdoyS
6ORavyj7CXG7ICX3xRr1Ymlhzg4vyxnMSVM+nhAdDBvWw7uyLeFkBbWN58vzsfSGWSHPHfKiHdXo
HQesN/Eo1bN2rlzKs9xXgObigpwgjlFGjpm0ghq5XDo81tbT5d++sJbmnIuo8BzlUlSKClI+R0b8
0yiGJ+G+Jgnwmz1ZKxkspHX/Y1y4SQ2oAF5jA3Nya3mJDsrIGl8uf8TS02criBWIoTyeekfDtRCa
ZgeukpXxWWpIzdH8bdR0kDxCUUARYzvUckdFcWOY0Oad9HtEYrj3Za9eiXgc99d1286cLaieU7TF
TW0cTX3fmu92Xe+G9Bd0eFYuxD/Kgp8cYP/jVGfITmKUM0+Q6xS3IHf0wh8q+FqWOtY72rMphFuv
+KKRDGQh7U3kAJ0Hdq/hDIemGPSmK1j+XiQiP5Ylwt2UU2NXOrnu/d6s8gPsXNMn1ZbVDgbmcdB5
jFwVi7A5aiya9ADtn5EfIxwSNPPuqUgOpis3l5fS53sZTbJ/K2hNXWiOBB2CgD2komyOVknt5Ghx
pvzhmje4c9aOZEY9TAmwymDLQ9Bp3GTlM1vVKF44TOfaCIXtDWWWZ6jNxQoWxE+Vi+YFnF7GNR/R
zwfInfN0PK8z7T5hxtFqm31hKYi8We2PylEre/nzA4nN2SCtSCRx09Y+GZT4ZvdTDgAxfivid8nW
BCr+kET/v/yR6fw7yRG1CmLQrDh5rqJ3STtWXzpIpG26suyQXusxOwpvqvfCJtFLYo18mwmjDxpB
EPj1JT3IHgYIBlPjpoB+w70jjew2sgAtDaORVKFpmq7pKz6OH8jYyVZWoDdB5AzeNb7bKevO4JPx
YseNvqk8q7njMUoPHuC0UN9z9bbtGOhvqlNbu27kHdFies7HUkLUC05Bu9g1zY3dj2/dJMnz0MNF
vXXM/oQ+Rf2ueW14IPJynvqqKhB+lEgAb0hUq3vhjHID8WVzo5ThHVvtqe+KTWC9edSxbir4tQIW
g95XZNgfcINiew/kuzenN9nR0/A1dPvM3ZQxCq4gWZubvEV3z5tAiB0pRCDGrBQAl7ZdGJtTtNdW
VOxqa6wOSauNPbS9UqiJu3214bRgNzaj3R4NNQhmYb/d2FBEyv3EOss/0mbEeOTU0Ts742Ib2ZLc
8slx2/DyFvz8vmDu7HyNul6ZTtrwYy68DbOHRy9Vh6sePef+9IVyE+Kio6NhRhyI0iGPZkeS/eWn
f775IDv878Kt+7iwdW3IEx+IE0xFa8BNwPkttTCuAvUw7/zmv2ukCe0EGBxnkXYVwpg7SKtfNF0r
MS5UQtmc+UPsSHcpcTE898jH44fxdfpGYCl4m3xRj8ZX8s7fx5fusbsFRm7lBv/8RGTeLDiguUKb
v8w8XBjd02SQW9uYboRbvKVWvNLKW5qWWYhZ1nY7lMzkR/jJQEBugIofEf2m7/OVQ3HpBbMFO8jW
s1SCS0+IN9MZglRXYSRH//KqWtgOc8mEEtKWcqwVP6aVYn5pj2NoevWa/cnC0+fMIMgPOqKqSu84
WiSIJOjeqCFf/uELUzvXSSh7uCCAGcCPE04NntyeGfkcqWQSOytvWAj/2JwEBJWAcYyGEZmrm9lh
kiS/3RHGEI37Iyqj96wwoegLTeto+ugjwOCu+67ZNmcRjkENgcQjn3pcgsS4KzVkKGlcD2E+ju1K
mLlw1c6h7FPl1bKLO34kVfkDJT0/Yc+5GQfMymFH4ra7y1+ztABmR8pgRgOvYTMAoR4IL6IUOz3H
jhGvHLgLW2OOvoZ0QTs5Ee1P6KerEPXMyM9J9rMw1riQS4tsdn6kLYYe97k69UR+Q9H9VHTAbLo1
tBto8Xp5iJY+gvx76rpwfM2GCQvZhiux09wY2Z05/rj87KXfPzs7qOwaqCzYEFyBHjJA8lMVoCEA
s9KcRiiLVtlaWLWwnOYQ6ig1E3jpVPZJQMwVag6PLZ9uyzP/ZBoPk862l79nYazmQGpIo7u867A5
SvCzpleao0NiP1/37Flg6DXwr+doDBxzngfVpDepsv26frv89IWNMMdSF2oaqsIg/Fjn2W3PyHcI
x63QL5cG5Tz5f13bRdIVkVnm/Nj+sQoBB88VhRfmU7d21i694fz3v94wqAjyLtSyT9Aq2xMWb+x4
2HXuGoZ96fHnMfvr8V1l0diiGJskPaTle5H90sZ1EE9gx/99NjETZck45UfTNsUTfAr1sXYFvela
SH7ydBTh5fld2GnubBcjTygB3UIYQPqz8FCC9he0+xwftddfInFW3rIwUuy8/f4aqZi4sdP1OLUj
0u20lz6XZbVvp3EF5Luwi+fsINl1UKK2EMJk9LeBpGeAjyeB2EzPvlGxxg9aeslsMUlX1pnLc2AS
IWruQ7/752jaZZBYzj410GocRvHl8pwsjdZsXcErOh/O+tSnwf3Z8Je2+BqvVZ3+QOY+SSPn1AWL
jVZTolZzGt5RxW8+vDfUs43cZzd08oVf3Zkv6utz9cgjX68cUOef/dkrZ0vMBZ94zAe8Mu8k8B2/
6zWFsqUZmd0SU2o2UJFH+V5a3c4zRO/nRWT4KALBgAiov1IYa+C082H62TfMapoTczRrMgbTmBYY
cgmOoz+eEeSuW8Eir2ihIweLL/gRrWyYhTGb8xQM0ZQ1sfBpDM6kD3FdsR14BdnvywtsYeDmNIUm
Mhoo+8TRaSp+uzyC+hOUFlsHFrWv6Axcl/fNOQpZMooxNVAGtiEhbMV1aCGW7qpvlz9haYBml0dE
eV8mrp2eWISmacke6BA/Xn700ujMNrqhdSeNs+1I0qWp3xd6p3A0Ni2oD9QtHzUsri+/aOkbzn//
61Q0WE7RY4/USXNn2KWNUxzQCG5+Xvf02Q2i4wbGUgXB+BN0a5N8uEMAm4aXH75wRM3t5hQ1spbb
lTzF8NBrChAxmx8gOa7kEksDM9vYovIEQ6XJO/YEFiRlxDcEAmeb6376bCtnJBm4kl596isAg90a
3lJtUEQrh93CfTqnGWDQwZMBG+SYe3eTdzPI2s+SxyL7ftWPnzMNMqBybGxffhzE98mqgASAxPya
NtPCsM/5BWoYaOKliCShhA4UTAWdQFcGl3/40rjM9qvjqcmZhOkd7eFLiioAeGxBxu5KFPGve8F8
146V09mWI459Zm2FC066MCF20bZvnpBrWpsL18D/uAOdbcRWfk4LOzEEGdcaZdX4pGT9FfpoL4Ux
PJC2ebv8RUvTMdvAgOg48YiD+mQxe5upfGdpdt3JM2cOpLqrZOEVAEeQIuTnSgTS0TXI6MLZYM92
b9VznVasFUevh+PGVMR+BBt3H7oeu+sGZraDIRzfN04sxBE8pHdYQJwqRVYGZgEPzeYQ+ozBy0JO
Hj8CUvEytNY3M6b7XvEfhgk7EpIYCWRxqwMvrN/nSk6YuFfWSefY+lQNzSC5gzyutrYRL+6A8tt1
fXZdzYGeb7u/LhtT9dboUpCHpDsAfAfhTPS9Ku5dt/3mAHtKTR6NAyr0KPWB/J8FNPtl4l6Q1pfL
k75wK89dryphw2UnqvmRVcPBJsWv7K10jKBQ9S6JSbzyGQtkWKg5/DtMLqQtGqu1vKMgVXyiZJBv
pVfEL2XcQHA8jlHS6rMKPh7cADItYXZYihQgGItMQdS5zkeBVtkGTDmxUqddXJGzY2DSRgfLERu1
A57fJ1FybzUwICmS6aMDG8a37Do0ebmpu3LT2emB12IlgFs4sufAfMRXjWe55+tgeJuqzLcFQcP1
O7kOoYU8/N+hNoyqcuGJoU+O1T9oDSiTMAG7JGwljls4h/64Fv694p1MjzSHyQu6c74FfevSToC5
dFeWysLj58j7tgR71RkQ3yb5GzRe/CZ/je3rjv456t6RaWK2YKmB1dWpQ2FU0V4BcrKSLi/98tlR
UALqRXiPX669exOg4sz04ENjryzYc9f5k1RpjrVnLI2BECtQO09HKDgYSm3GzGph1gN7KJxt9s50
pvHYGg07dmbdrmnCLn3V+e9/TTfx3KptbOYdG9og+8/CSL9qa1iJX5aePjsXhESuH43oN3TyS2LF
e42MX3prAn8Lh9scbM8jKcqS19NJDGb6mMDbYA+lzOTJHlovcEbl7lzB1Ovlk3RhX/8BWPw1UKIW
yixNHCiOfouhk+00zK+BDWVJfuUCm+1sDiR4M/bnXiV8tALXrZ88TT+g6T5dufdmEcCU5ppJC5U3
sHlCOHwEVlNtG7XWZFiIvOa4wCqtY0+dexlFUW9HBkA/N35eNfhznF8zxRkpjRLNRJ7ZPpMK90e9
tRjcS4dVUdqFGZ7zJWNrtHtqYfw7yLPl5beRf4ucG55aK8O/9Pzz3/9aQTXpEz2Cd3QUwzcnB9Ow
zsO2KwKIRa9st4VDZA4XNIxISg1JypMhv1Tw/m3kR0SeifkgzTurv5+SNQLcwr7+Ewf89SmxItPU
NToBJ3QMBkWgsVVGT1rAMPnyhC+9YHZ9EwLmfEulPkUwbQ9aTx8qkpx6e/x2+flLa5X8OxckjpK0
jnBLx1U3vcjGNfZmJerrWut/gpK/hkdS6aUjUv1jN5F9NgE5k0f1TmdrgoULCdVcqjnJsxZCRF16
8up9SaH6J0GLELuIlGAQe/DAVNctqDlmcHRhUQc4WIqW20hT/6xp8Z7ANAMdE6OrfMGlezu0xXQy
nKL+TpypW8koFo72OYqw8+qsAh0b4ZuE8DSU23TebQA9OqAswJKXy4tgYZHNSVBTWUD4rMBLYJ3i
d1YMnbVkn8VXZnRz+BdvWhjhOVyB10o2HdGwh4SBpLZ3l3/9wnEyx3+VU6tsQw3IuczmjYNrEcXx
idTpF+j/rQQlS684756/1jHIOiYfW47sgbyU7K4roMyO452sdb+XJmC2y8H1gkNekurTGMOtlA3q
e8ej9zR1N9cN0WyXZ9jbMGnDiY4Uzq8G2GTfOuO3HpDgy89fynvm8E3tTmPTQdj/FBWpdYyJ091l
FHS1ojO7O4eX0Q3vpRfaUerceFJHR1ioewGR/XQT9QIiDbgzNyyq7JXkY0ExzJn3yO0eesfpNAHg
kYHpiOSyO3QpMmIjywvA9wp+22VtG5rTSLeNB5qKmcDYXIkB+tIJpjdC52cN7b1wxs6hp1l8dtZj
OKWGbPgBJc8gSZu1sPXzZ0MH9t+VaY1pBI0aRk4TpBogDQtIQxlHH5en9fNl6cxBg42snZjasT4N
0vhw4uE7OEZv+ZSsnG1Lj58lEnbWK6+GkTuKJXD8rAGOit9zcxV4dQ4X/59JOHPkmHZgTTRCCORk
56P4XhIz/2Dg2nzJWC7LbVVyggJo75TP5ph/iznnmy7Wro92Jvty3fidP/yvY8MWTWx0hsK29gzp
g1egNnkJI3IDopPPl1/x+ckElv2/r5Bg2MuqctxjfwYFwAzHhXet0DfMXbkbFl4wh6+J2obmesfd
I1TYA1ntJqBlLP4etVcdrbBQ/vcDijGGNEBsoFVlVt2BjUYe9kYGCBAF76LnLF4JRZY2yuwI9JgB
8S44FB5z4pxyy3sB2u/t8hz8ybM+W2mzhKWsnea8kFCdho31HjicPHS0C0XExname85MdiN7VTyJ
LGabJMmrLeyAuttKOdofuWntuVtJEGlbUARHLn70djIFhVUNjS9zUG/h2pveDMox925ZWEbQGBOG
idhtsxaSfx5IgVb97yyICczwscMsKO+eK+qn6pWang89k+PQfo+KtTr+wpbns1komhazgF14QqV0
gsN0NqGPn0Pqs491eHk2lj5lNhlJy/LCAOzqCLp0BI3SHj0DyOb0yUdjZmf0z1tr5iuLd+lzZolk
qjM6SK/VJ6a8/aBA9xZ9SCy6AnFZ2Htz3E9klN3QF5k+wcg38ydgBVAXVRGIrPWpTvLHywO28JY5
FhLimqQEW5AfG7OGCfCr1/6uWsj/6molOiD20jjNbqla5JNjcbgAES9uQocmaIpqs4CkMeg+v5qW
Gc8mUG1QVAY1tQhQ9QEbHbpeh2yQ1VfP1qilJgetNNnlTvZV5x65bV2D7jzUilkgeNufkqIFBsjI
gFvzjdFJLGhaVR0MBrMWWUFU0/KOlYa6KYUZ7QBZ5x+e2ZPQsaR8kSyJtsxro20C750t6IbRhnsD
BxO7tgRY9Ekt/aYy8VsckQdlFqkXgQrkd+B3PjQk516psinyTC7QCx+GUf+uCy+5UU1i3gnpDYHN
YVo6wdj7prftaouImPstUXIfKafcSRpZH01JqyAxeRyK3kj3CBiqvTs1P6y85Vu3k2RHiW73yiQ/
pYYAKqpipT/oUh76wvjau7Z6HEpXbSlUo56hiPImhtreRIYsfpeFiECtN8oNbTx1T8sE/51PMOgV
E7QaWY9BbKMIYu/xZHyjWYbGNfRdN0lTNhB0gRq4ZgK6zG48hTnILoDUmzyAmsH43GfkK5ANkHcg
bntrg8W9Bxs4D42iLw7IjEFAn7okcBNzgoYzmwKryn9CczkKldVDrmVwU6CFtARN+ozvMDVEB8bS
htiDQ4pjVrsl+iZFiwKTNwD2GOR68u7jqcQV4bS9GVRt6sHhHlaeKFtAsCofbRAJsm82Iq6QOq0N
XOcIG+0AVVF0kaBHuo/LenpLI+Dw6UCdA6O94dsVqbcolVPDL4s432rT8Z5sOzcsn8d2ey8N1O/t
phb3Q6as7dj0/UZD1/4OGNj3DlLdB5VUxashSmtbQrX6qe7GcVfVEMLwDStT3+Voq9YHL5v63Lb7
DSFUboTK9NfUGH9TeGk9OE00hpiaVvkAPtMNg1rxJuHQRhO6UZthEnprQ1fbr7nTxpBRUO5DVPfp
nYme0nNdOJDnd6DugJGIobNptxDhFVLk4Kc6wwdEcegWwn+jH5ettS/T5j1TKG93VSkeoMcPTQtN
4/F+MqopjM5sb091WCVD1t6MqZVsjahjATdFGyCW51+GBJzhQYByD+GwCaSNUafAmvA8+xgjPh6k
M4Jm3vSkDdxa5fuqTPiGpu039Mg+qrEvgjQHe6LogFMH1KOBHZZt7eC0NPLAEK29KUkb137V214e
eqlnvXRYPwW0OJT7lCSoQQZkJNkYWnp4SnEFb1mUN1A1EHlYuc9Vbxk7yKKncFsv8wyIpNLdgmRf
vULU6iWvzG70uzSq5KbwYHqIJQsYO4uyIIICw4MsxzdNmGYhj9voHroD8IiLDRyJhgYTFXtJUOfG
9uo4bFs7j0NbRn0eXHUgz0GT2ClAdFMFYGDn+i1aJ51jBo7zknqv173gfBP8FZcy7kkKqQJ+hAC8
L0CeGSLHp2oKC+P3dW+YRb6TnZpQWEC0ZaRfHSDsLftdVPcyilaGaOFCcc9R3l9f0IGN3OtSlydt
Fy2MoKGPkBP4pQk3NVbiiIWAcQ6h9Po+hadUxY5N6j6UlnyhAE1cNzqzKAiXoWEUVcEAw8gFDMyn
3zATfUkzJOagyq2kwEu/fxYH6YnGgDXaxUmO1FcF7I7blXh3IWCY8xE9BYNqWmXsmFgFdE7edJOE
1vSYdA+Xh2dhcueERJgHRUkls/oEQC+HJotw/dyjySal8UpgtfSGWdY0wn0pNlPqHF0WHwriHloI
5nfJtFKRWghB53hVCApZjuPE02lg9bZIqjRMC/ZNjUkbUE8+dkW2g57JzXWjNdvMsNCNTLcd+lPa
MRO3c1KdWrglBZNIycr3LA3X+e9/7TbLMZLO7jDhoB3DteC36f1AcX0lOlxYp3Nt+0FOCA+NsjnZ
NBtSP0buc1PHuXy+PDwLczEnzDh13REbSBu4fr5Jre5ZM4Uayj3QDghqRDx5a60cGC5G45MscM6b
SbpzqF4iFR8hCt2jdZjEry10lLiDvjtdeckCO8eZG5CAmRODK4m3APoXZLETREa7aUwCWZlXOtUb
N8seo/JdlGvVq4XJn9uO4pCNstpEy8noxYmT7ttA8nfo6aw0+/70ZP43bCA3z/ai54AzRlgmDpNl
2Xu3iJn07SynT6YVZ3eg/pEjFYMR1OApH4yyHgP0+IdtmdUKgjum2WzgEzG8wQVXfxFakZWB/vSz
8bPOs/zXmo/hK4kga0CiRbwzcqM95eN0Y+KivLwu7XOO+Nl3z/ctLfqhsVv3UMHGyXftAao6kVA3
8GzNHiRQ3I9xnqJNDBHdZF8ghAkZwdYY2nq0tmDO2PemO0IBJTasPUDZ1kHmhQeDi1GGRVOqG6dg
6rmI8vGui8voF1gvXGLzjvkdeBPQXxMVq25pRcYtARjlDEsammDkXqnBopV874i0h41CZ8Pogzjp
ThVD5Q99Fd0DCEFBiSfxsLWQoB28zEZw3AJC/X55bD4f+/9xPomVmkpmPT22fRm4CDBBGw4qeRVr
B3z32XEG3VvVQM2THFNX75imW6QUu7boDiW0tCZ2FU4CrzkfeH+tIGlGODVbyCABZOTbE/cLl/sw
U7kmBMLj6b+PH8HPzizbg0ZGMm3a5Bkbx5+qq2zfsPxnYwRv9YGDWAM/JeQV4Vg1B1TxJxjA18gf
IIe28hGfnpl4zWyMcuSRMHLIscvEcxeloS1+lemTDZhcYTxds5jcuRWmboeoECyuTw5N75Dj72Sb
vjCurglW8AWzWE66kFdlaVqfjOhpQOZ2Vukf1ErR8tNICw+fxXCycxlqfMQ7wAjM3NkQ0H1RpAE9
ZbBr8mWaaLey45bmYVbIqiyLpZGRkGMFbb02eoFHA9QIsPNBYI8BAr88FX/Ugv5/5v1P6WBqJ7hW
c80PCZVFFiRscrZGFkEEDXa+yNC7Cp7JhXrvFazPfCsX/c+EOolvTM0EIHdc3hYu4yG01lCgaKIS
KgDGGmbg87H+n0JCDUFHD3rh1jGKyu7QOKPpFyazNsNZuAJU/LVS69J7ZgvGzgE2YSUlx7b90ZA7
4u4maQbRWs/m85lkcz/FbrKVnUeCHC3ebbSd+YX9dVBV2PQ/AFW46nJk85JhJAvd8a7EtlXJNoEa
SWKwE1jCh5V1Yv25Zj9ZKXMKddPXIwyOJgHBRoO8Q27QAojfg4asGqJdhP5JiIZjuUkblOugZ+wp
GIc7OMGLOt+aYzudGsub7gzPHuog6XCZyrMf1jigGTM4XvqAsM/cGpbsQmAq4EzGIvfDkW5/5/QK
Gpa5Yd7GJYegC5EaDVlaBrUk45E4ib1tOtL6EN+7lxQQXpsME+o6k96lk4hRzvayIK1RXGLuWZFC
jhnMG+rBtn7lnpx+9NpN0HFsE7/TsHyekq6+r3JehQXnLoUxi+7NEOM7vEBNkzwYgGu+CJPXoDfa
oH/aQrH7Luc9dDfAHDqI0XWPiaqnb11uy6CKufm9IInpE1IOW0GV+8skWu68iWUomKii2ntuF+09
1lhbkpH8YBYZiDVTnAd21Wri93AovRvhcLSZ0rF55p3Xo01q14Fu3RIBWNPuemaoO5Zq9zv0IZug
1l2/rSlrN1xDnBzOCDUKhgM1Xwxs958Gi9ONZKO89dJKf9hu1hy4UTSR3xaJedMRVwByT1GMwT1P
yl3ZNzU4S64IG1L0feiKSNzFU+JhgK30acqoeS66JMxHfSS9d9FR+9rWObt1naz5WtOqCWCPOO49
D1Ej4qH2u+bx8APWkPmOyCYG9EBlL5PnTSgdwdy706y+VSXk/SSUpAOMP+RnvZF+ibNGI7TuYCbh
5PhhUMmLsJoArbRCWRHIjvWu2CjjXEtNuQ5ariq4GnrVFrqOGBaemF/oBG3WsU7EnShQ/Wgsg20c
F+aXppkX7ymDwTBpDPcV+GASqqlP7hSnTRnCum7YjXbXHPvG7qEsT9VuqKgNWRvX3E1dRE5dYU2Q
9IUENe9Is4f8nQMhEWYbIsxrO/4GCSMvKGTP3yvIdMPPseU7aBriJocC7aZO0tfCM8mrKvC/8aLH
zZLkD7ZICzze7ZC2TIYPsgi9RTAK7nSv7ocmnUKeQHLWaKQeoHkb1TeV1USPXgNTSt15X0ebP3iy
/45R6CD0DO9NrB26zwk1tmOdG68O6dR96SIcgjixQLuyir9gBcY3aJsh/UOnOUfMl8CwISR5K4Ok
dXvfZrnzXEFv7C6BEuGpjWR0stkQbzoonPnQqPF8qKh4MLVoCPjefbzpSY4CI17xmgK3Dt8wiNtA
19MYvxa8z29gC9u/idpD2ToqOcKOJN1yMdK3rmq9u4FSgeoknGLbsag3bOwByoh6D5QEhiqpV8Y3
JvxzQk8rxMVygqyltkYfmogufM9pmvmGqvJXK46MZ9ewM9gVegJscIdydj8Oru3DuVG9Q4i9Abyx
oXeqsYbj1JUQrcbygm8GBIVVYZVbu7fjoIfQRshbBWNLNcjtkCbtJhv6CE5LQueBHNNkV45Ot5tq
Pm36aST3UZznv2kB51bqCecYAVyCYwtXJzCoxZZIFW9SIFrudQxws13HEarJRbVjlTVtuCObAAZn
4w4tjWyTe3WyNR0caFJwcwPn6CooDOYcJtfptlqZQG+oyNjRutWhO44GWjs1EK6d2XxHkC1DTf7j
7Mx2I9XVKPxESBgMNrdAzZk61Rk6Nyjd6QYzGDMaePqz6lzlcEIh5Wa3FGlDYTzhf61vFeOvpmnL
X5qn3aMJtk3ImlTeeLAjPRCdZUcB1M8myclLP1XtA/OaYRcZNAKpV45m2NqxOCmBsChK+iiIrJYH
U024HyFuA/mO/B2JU63PFEm2Ca2lzwDJ2llDugekHXnOTnuCqHe6Hwrb3TEHgPikqwY/pyUHjbep
dzhIr1Gez0aUC+VLYkgbh3IAVBYGPnl4EUkfMUbDR0wnYEjTBMAvZrGbDvmXCH5VfHya6Ji/Gywx
w9E2QdKsKhBdEQ68la4SqILU1QFLUbOnURUDfVpFVQVHoMsfYS7if0vb0QEfE+vdLDNjJ3M9oUZm
0G1sT/LApN37AsCSHRzEE0wD3IROrwQMFZFq6Z4aqgwTULwxrVAHhVQnQgoxCEyRndML+TLddqp1
fnXaohvVt/1TBu/Ls+xJeYgSNENaZ/bWwWl5g7P2EnOObANghN1w6vt0T4SdhpbGWgpDKXL+poHs
Bk2KMMll5qdWE4eaignLIdjEWSZvIhN/B1P6HuGach/3qFFVPbw7OBPDRAVJjp/I+A/8rl0IfZba
jA0ApLXpiRMosvg/OyBFCCHmA8YNIjId5+IFUcU57kYX47R4qXnyahlc7GmTFjvZJvWJ4FUCjGwQ
1JSm/KMeC71rTZiG0px9VBpCNp6XQ6AI0kgjnMndJDV+ZJLC9zGaoFADwIUpvBw6XyaCPFol/YOt
/EOsqn03wRfsTDjCMx0cTCT90Ps1Hy2k5HliZ8CuEtYl9q6uQslwLC25sWpS+lzXoF+ZPXbPHT6o
xy6vH1NE025pjMIZDjA0YDYDHNQETOqRxV2I42AkoFrmrVtjVhB2s3NHZZ9QhjtDPDLd1fi+3qQF
yjJWlsVAryK1qTTaV12g7tAOqLxEqAxlJQrFns1/xlGhNh63372+eE7Lekcr+lsOsQAP28XKa8ca
W4TpL/bT+Dg1+Es6tph9E1Q43LZ3Ye9p2k2RMW87YKk+2BnArW3y4fRD4esGA40Iy9rEiNbNbP0D
gfBnC2HBe5qzA3hgt5xYWIUyuGDrAr8I+5nnsjb5PsorlJ48tJDnWRJemBwqAMvAkMniHHVtSzzl
qFxWxn8J2hUqqihQBpnbTEEy9aU/VTiM6afmTbfja1QrO2ixSG7c1gNB0xX3seG+AhH8C3LAl8FS
rwRgl33k9ChlFiOmwHESSI6szL8AnCeha7s/watqtx6m3jtFB+89cy1jQxDtuGW9+yAA+AoTWj26
bvSaJcgronGG5cjocDvMUtuI0iaotfPbc0yUcRn/GLtO+FOpCt9qmnvPgmlEpr32G+Z94Egee5yq
gV0acz82dBqGFTmgEJWR8cKyRQEjq5jPQRT3Hek8iEL8hQZD+gbLUPmtBhLWk7pTgBKHtpH2EN/z
AaB28KREIsoDRkR2nxiK7EgmusAjyb98jP7xNHZ96REsar3u8eU0IR/FZk+JlnuuYG2hU/RC+/zs
UuwcUWCuDg5Wn8AiiAlEl3tXXR6FLgMEkXrkMSFNHmpgiAKvQQlXe93fauKA3scjdrql4QZCuQYK
Sl4Hx4+m4VBnEHiV/bOipt6QrkmDVGDLYiRZtcd8gb1wav1zhDcd4Yn6VQyxuc0G+L4pH0ocCUbP
hYlsNHDUhw203U+jiXt3ODtAuQS15Z4XLVwopg57N0pDYvVdgMSxN7ez8A1XwX3NUnYLOHG3g0Wu
R9APUgZQBMaxnrDfBzt6AEak9etpOFOb/TZq7viUOeWmM7FJBpAI0URIxvGHnDyQ2OqOqjYboMy9
FqaH1A20h6CZsRwMZLRNv42p6DZEk9ZXjqqwvRb/cuDd4JGI30vLcHB7K/It8HMDFzMJIgSbYcOi
ogwn10v9NHJ+2Y5ZBAaCB3DeMiDJucEXBKqCzjYiVfk3EV68MSzHvMEcDDAJFo6tIilDkdQ6o5BR
haKbRNhZrf6LSBJsE1jj9WFU4gIxFNM/tahvSqWAdS5qMywd6OSBf3zhYrpL8xixRZXIbqvONs4F
S8qzNjLjDLt2A9QvBd+D8DOjVnLH8rYIJzKKbdIYhyl2rJvItn+kWSm2SnOwynM5QY3g5lvttXj2
ztiLCYV6aLZ/VwmUBXnVnpHA4G4oSX9MUKgGiEy4jQtsdyrdWIeY9U0Q9f0zyNXEH9L+TfRjh4gM
nNnnVeSdTNalgTPWbzCT3+myRd02u5/SycZnV4vpH+nsUjZd2HlDccigAuQJc7EOuHVYxSnWQ3wp
BVljPHFLnq0swYLTYfwB5Vxuhk46vouUAvyn+Y1tTn4gbGAXNcFvpZq7oTCwo4zMBCalWm5FixQo
22jj0ODlGfau09APXqg8KoME0dwhxHnYItbwtCY82hip+QaXn7FV9XA/NlmHmjeCnBwJgIJXkXjb
YKvn90RjupVDGtTUVIHTFrd1309biWyzzraTg5NJnB04cbehTfHhTQrgUezngzJLLcyKRG77OELo
moc5RNeQeoDF3wcSFYqwl8DUM4pl37BMQBllsQGmeth49qQOLIou2NdOhAkidwFhhHmvEfarMaEn
x72DB7AAWmQSUlm3wval4KCnYS+H72EavQ+RfJjaUm0iOFERWzbep1QjbKBpx4AaueFD5ycerB4R
zBLkwH3cpliYtPPWFAKFLLcZgxYVlJ3q8YOKPmHHBLTtrdMUVZAXHd+NLG1RVLbz0DDYrzipbIRi
FK9tOXh+V1qYDvCt2iXU2Q1OBQkLDsSRBoQPsKYoAbunJN4xSQBnrPhtJ0oX+pY89r3MQwU2waSZ
SXvbCZUHiH9s8R/U0xoPIR20bAD4r5t7WUJQlosi3TkRIANJVhYPOLPog8gu83PZA5puY5/n96VR
hxZiYzYKepswJ67YjYrRQw8b+y63NHIX0mjYdHwEl3Gs4WlrzgV8GIHnyF/RND7kLZ/8tuuxi8Ce
48DM/lVP5RkqPW+j+9p8QNpejQVdoZPUBkS0ILxvZJMae0eq/tFOEDmiGgOLJJdDkEfY8mUU5x4U
iMrdWKrKd1Wjf0XWZEK5guQkC7t5DLYi9U2HXfi4qt3ZBEEkYzRuW+TfgYkff8hO6017eb0yarPb
FEkez4itbw8K318+SYXa6HSoQy9HakE2tiePuiJ08vYZ6h4YKhGm+cPQKoX6FvEDqjPP46TTMFLY
fNuZobDl5YYvjHHYpwmk2GKE8ZgrLIxSTAVC17Lf6ZD+cm2785uWsKe+1g+QYbaBGmyywWh7LjoC
fL2FwwjkXVDEdoC4giP56KBH52XiagohYEp8k4liWxvcuiHaZL4tIepAxUTGgYZMqtzn3DGQKpTm
KHIoEcH+DEFWHMSKE3xrUnIWQ2s/aHucbnJYye9TU7e3blJikcUXLEzMkcXQ6cy2pMlxsAezD7vB
GJ5Ez8Sr6Y7FPpW9RHg9EXdmXSe+VJs23QnDfGEmwhDcTHY3A89tuJXdfMdtfLaMmaGDfGizey+2
1I0cmmhrIE3jRGBdhBO2KLfpkLk7waEu8xJd7mzTcjYQW+dhn7L6zvPSFt9t+cW/OeYpSqIu3xID
dcrO1ZjpsInY8vqysKEkBDqRSBjUTKX1Q7emHbppI3EGoGKIqyYrPRmFtO8RY9Rsa5NdfF1OdECG
rRngM/myFhst0tLabM8MpNd47oTPGMg+T+moshcjzyKMfSG3biJcsBcoSsHo86FyymSPoAu1c8Zu
AnA+73fUS3CwlsY5yqqc9oEV53aIBaoLM2GqRw7qB4JGWy6fByYFzmHEdMNJzpF8lhabWPUZcOJN
ckQt0Xvk7Wgfjbys8Hkbly9Yf3QA0RLkKhdJ8vtg5QS1Lp7eR16ld8NoiWMvL0UcpRvXb5vC2le2
gGjZQaQLrMF9dTvJXP6g0itDaXH3kWBjdyOcIfMRL+RobOwcwG0NC2K1Lm2PPfh6IVB+5G/aj+WP
1MCBlcsvhy0Dp1sHw3IjTA85nR7AAVsIAvmvSETjDhM5BHYZDquo4gl2YZM8jrbIocdKqYJGrm+j
kJZeunZu/3Wt0p0X0ZkdM6+PuDoxcEmiZDqa7M7Ato2nw4PUH7E3/ot5/yzT5+sHwAsFwHkpve+Q
JWOwrjq5GjKtqkKiIslT5dMiT3bXb7FwDD+vo0N24HpxHqHgINhW4hgQspMQEyNOcV6u32HpIWYl
tEYA89SYtjpN4rFiDzpGKlK3UnW61Me+Oh6f1c1sZFWWdeepk0zM+8Sqd4WVrWialxpmVlfsqqQd
uhiXHup7G9KFC/a5HpAFVKxUvpfaZVYAyZoan5kgTJ5KdWeAcE1dHEH1f7/X6LOKGatobQgPPZVA
z5eW2Y4hV4cYK1dfKK7MeY+pGRMHVVHvkAGb+FJXnhGOpuDnpufK8AscJuBrr2VyRRux0FL/p/+W
ZY4agKhO2nhJuyGkKYCl459vtdTcOTKNk4e09nw6TlGOYB8V6P5c63qlQrTQQecaxt7LkcZSxRXU
Z+kZ7PRbx5pWapVLrXLpuJ/q6mWPE7fINtSJImJug5wL4isYrO5rF2eZ32uby60/3SKmorA8IDxO
BvQ7KTZk+EeKj+sXX2qay98/X5yraKScTEgNfi+0i93lGgdgqWVmQ5chmFZ3ZkLAgGmdoAKU+/JB
9SMq6Xe0Zi5Sx//3pzPLIEC6jxNS1rXv4MPa0JMv2JowY+n3zwav0I4soMO2jhpM+s54pvE7tIYr
73Sp2Wclbh5L4Jd66CU8VKp8Vjv3RA7eio5hYdKcSxZ1g2NLLu3haPPfwEeGFiIKpxohh6W3Mi0v
tM2cXOwRq+FVFusjR7xXAXCM29JbMH421zvlf3OnvlhR5prFrOoiI4Ne+tAyam5cfNQ92oOCRS6a
AlTtK3gBpvZEB6PEFOfk/+Dc8GvH3Xfj9ED7xwq47r1LXPcJtRPzJ6MQD+jcLJ7a0avvYHmKNsiO
m1Ymxq8dV67rzOYA0mP9syMgCKPL4V4QTxViJTV06P94NRVwwLmt/NeOPL74+Uj2q57kZQUu1c8O
5Ye9mxC+Q3aTiaOBEaf12PTT+q9okQDDuZ3/0MLTtxZNm1/WWKCsySv6p3PZ9KesXJxiXG9yjkHz
VYvPnkFLRbiBLSlMxWXis5ydZDrd5Z3xAljLUzrhiy9SsCZcv9tS/7n8/dOsg+ISqZiX9qgnIjAJ
uYdvcZK9qpiv7BEXlsa5jBOmKy2ZmoYjjOQ3fcIbf3LE42QCFUUG82+j2pV3v/Qgs0ku7hU8FGVp
HlNun4DNPCdeDEjhGnd+6a3Mpri26HBa1qbmkepxq/DtrDWWRnKuKII0zXNkr2gc/ouE+ur1zyY7
s8SHMgLXpyP6Zhag+MRwhlTZKOOwaArTxHBRxG+74XHE/nfjZUic9rre+DkZTbEFyy3C1xQO+idI
7cNkoskYsLZEEZ9O9e6ieHpmvCS3ZZvQQ4mB+s+tZLYXSJ64NYp4vC1qI8l9uzDa+xZhmb/h72FP
BGTxd4UK9BBkKfeeNGf9rrSE9yeebGvNLb4wWc4phGZn5zE1B3pkxVsDFWtD/o5e4yPGN7ze1xem
+jmJME9BJe0EbtCaQ+JHVbZP23HFE73042ejdmgNm43EgnwH4neV/mrEHWcfnf1+/acv9e7ZKjV2
aS8zx5iOdtKb4YAMPJSMkEGKakO58uWzcIs5HNbjXdcUQ9EfS68bAxeQIGBS2gxHKlW9shwu3eIy
uD5PNtZUweBZd8eIeZsqiqtNVLBdBbvkymy2MErndNimZ8qJEeh3bFqh3zi4/jvH5fo33Ejdj26A
TMRJDE8FvWqT1+tvZqFTOZdn/fRMg+0WpttV3TGfHHdbSybvCSm+laeBBe1y109Xl62beUlCzSNP
ZbcpsTHfJJ5xdPN0Zf/wNREBd5jPmzHw0wg8HY/DmN6BA9fgxM9vYLyTEfpYTTcUuhxiTbcW8hyt
DtGh3rsJW/L11ltYHubE16ZQOOZB+eeopxal+dYHohi85RLGuxRv6Xujx5nNqQ4ZkSeLAIljCyBS
rcHZxr9ISFvpdUtdYDY4kQVUOBAoWEdGELpm4GCmsdfITgvXpjOLbIogYq00ttYQJCAcC4eRak1k
u3TpWc/VLayAiBW3jnVm7pBw+0fkYNhcf68LI32ONM0wm2jR49oyhx5oRPK6+xuplytXX5psZ30W
Ujl46eHxPZokarcZ4KnIZ7L6e9JrZ1Mgiu27j2H97/AbEhzRK+BpECab+lL+6Oy/uVijQi61/6xX
egODlxkap+OIag6OJP02OX+v9WcdMkK0Qo6VgRw11H4bo3HfHegWmMHW+FZf203c/wOa9pxmdQP9
PzLvUI6K4uYNCpP4xmDahSO9juWj5xhNOOXgT182KcmjdqG+uP54X2cn4e6zdQSH3HluOGV/5HGT
3eZjAfSvO/buFiCS7l9vV2XYWrJ9lJmyXyO4i1+QceVuBtpnAGIwvu+QhblNTI9ucAYBllyCgmvM
kCYFR6r9cf1XLnTSORpVpNAd9azDPt5FSRGlDqx0BGQH4HV0kECm/3T9Pl92I+bM2fterqGQ4XkN
rCjkPOb4VnRr8a5Ll551/8nKI+G5MLtoN8OuF6fNGzNqp5W5/8sGwg+f9X/OahJF2pBQCJ85VFyZ
gHpiZKgxWSt3+HIWwh1m48DJHZmhYl+dcDwP+b3jtEFr6Jty7LPweuN/PRCYM981uZBGAK9boxLZ
w+oCHCUkdz6+hUdU6t0AtnF88Vy/1cLLmOP13dqDUEgy5wh5fOYbMRzkIBKtMHeWLn5Znz/tM4ph
dIF70+kpyRT700bxVPhe+z1hOFpptjvGkRMF36MdwYH6W/ZvGRYF6B+ut8vCS55vwNyuHo3KTtyj
al1UARPlbfPUhhebDO7KW166xaXVPrVOyvIeFSQTnllk2Mnfubqzxufrv36p4WdLmTCNAqs6iqcm
uZfTbTH9uX7dhcE131h1VWUklUSFXJUENXFEaMtbT1eeL2OlXrIR9vvrN1pqm9koRpk7F9bAhlPO
4n2n459jSRoc/pkrPXPp+rMxPKkq1xbPEDjAGiivxFgh1cxIogBnPc5KF1porPkmqxlNY+RePZ60
4z56cfsDsIVHdxLHrqu+c0TKnPnHrZH3hVtOTnrqohdI5afmkXwv9wuK2//tnVMjaFkoWZ0SBqNa
5PFD4Q13mS1XfvrSHEcvzfap+yMHqmsAXClPtfUP+YH7BPLzquhDUdo+vrj8WlzodKwNpPNyvVNd
fvr/HYKgtS6d4dMd4xaZu52dlifDsl4jF4pnHVuoK3aCb2VxGsu1jczSm5+N7B5MFO3ZNTm1ebKn
WfmD9MwK3M4OVGSU2+tPszDG6WyMV1rG0VRZwwk21UNkGvvMhmL4+rWXHmC+RI9Z5kW1KLHEiedh
iPYdNF2Ahz8a5feiz505eR8CpjRVyWUqQZIDHBFSB6k5lTtZgIUSObIMrz/Kwkj/ryP200svSZ33
ucMLeHRqn7A3yJT8ylyZDxcuPifww3OTeV3C5CmKB78t35JEB/U3l6D5fnSMaYoMMG88KfdPBz9R
RD849MHXm2Wh98z3kdTuBocl2j2SLL6TXv6SyGYNhrcwzuZ8/TTH8aEBo9KpGJ6gyfeH/iPHx0gu
ziasR9d//1LLz8ZyEUEa0mREnnL6bPcP5XhO66fvXfrSZJ96jKg6L54oLs29O895iuL3xnn/3qVn
Y9ZAtrZjNsBkNEBxGCBFld4QdnLl0Ghh1M4h+LWCAmRUbXVq4DoOK5W4cCRFMXRgUoaAvq1MPOQy
C3wxj85h+CZLCBJEeHniZX5bZObhIi9JdXUAxeQEXekICboR+ZCUbsF92TeVV4fcsFduv/TmZ0s3
orPMRsceBD1VHGRwOE9I7SDF2vnFl4d9zJmj8lOiaporhuUAyk0ftqS9HScvY5YeiVduvAQH5a4e
Nt/qD3N2Puw/ooMRaDy1gFIKUBwa91+Xr+E6F1rKmi3hmjKr6qqG4D1175lMdpJbFjTga6SOhf42
p+dnRACnYFoUaJafAn6AgSMSvfnZ8LUTmaV3cXmwTyORa2dAYnhWnroqjRDPMdWBKh0hsBGsmn2L
89egSw37R+FFazj4hXnRmg1+kg25E/eRe4QrTENUTWN/oPHj9de9dPHZ8I+SkROSN+XJHeGNiGz9
cjFyXL/2wqQ7J+Vno9CZdB3E/TC4KZ2pz/du2htHmeH4cBCQ2ebAFa+MwaWbzbbnUsS11TCAwiPI
ax4y2qpDY0ln2zo4xwKY3Ns3Mqt/fu/JZgOeG2w0xxIaIa/NMWvSsf7AuGEhIi3Fs4hkf+vititz
6MKYmeP0Y3Oitpc79BiL17r5R0Axg6b9+oMsjJc5Tx96ZAcB3Xl56utXO7+pRy9I4YMZor/Xr7/0
22fjXbm5FEYD0BAcIcFAnjzO/dhds6wvXf3yVJ8GI0afC0cUbNhRzG5oMe6qUrX+4Awf13/9wuD4
L7Ll8/XtMeIw36oT9LPnjlZ39tisfGssXfry90+XVl2DJAMHhxyTUwa5PNYYfdd/9NIrnY3oQWsv
NRJ0l0QCyzZaN4m8044+dtFa1NLSHS6L8Kffrse+pKoA3okz+Os1dPG+rLsSx7pm4Kbj2lS71ESz
Ed3CuVHDVUGPKVTgLTbm4ZSa3zrwhudxNoI9p+QDqhn0mAMBl0S/BFyNir5cfwUL/XJOy09452XA
akbHEd19RK7GoH+bq/vkhSVoDgziU5NHkyWjY2RC1c8vqMgoPeui3XUXi5cF7YQN/fP3HmU2gElr
G900eBTA8vpHMthPnVFv7GIti2yhK83R+I2HHZO4HHoQAqtuVoXNCA+YBn88+/m9B7i8o0+dFWTX
KBpNxU4sye+LyYblukhxng7Z/PduMBvJg3AqJGvBaOvArU2KQ1U4vnBWxB4Lq9oc3iIQHdB4Hdwu
lnqW+s5pYTCLH4X5opJvfrbMAS5mqoluotI8KRsEAtc2/yLm/sNGSs9KAy2949k4bmIYZAUCyE52
fQS1NCd3Vfa71r+vN//S1WcDGRGgfREXIBoP9KOkZ7vzgin5NxnfkkIyOgfMm5O0xqjLFFJyq95X
k0jCPOXdVplriU/219MFnWPmW4BJofWvipPn2OU9ozTZgUfcHjJYw0IH2I/AaVJxiAy7+umVLShE
TZ5lvmrbaFdknIXY9OYh782cwOTRjHsbvhS/rGv7Q485ilPME5ucJuZZcmI+T0nR/naJAfOotsz6
qZde/AjjKnkVaRadci+lL42nzB3PI3JvwPu8zcbGiAMvyc2fUepiiA6Ss7V5/us3SL3ZFDPqasxa
gvgSt3kU1t6tOGyuj4N8ut5Bllr3cttPE0AON5xErdo9wXaG7IePCCyIVj5ev/jX45P+H0oLNXaj
tmrn5BH4UKXhKw9HhVYRdAzpqPRb3+h0TtJSYx7Dt2e5J+EU8tCUdr6tbY089rxINtcf5GtFIfr5
bNtQdAMknEoNp4uJ6tA3/bCtUgfpeBlP4l3qecmTYqwfH+FTnB6zNPG6wHWHgYYZDhahEka/Dklz
YZnLHFY9LWFiq4HDKPGdT7qD2ybejjd2/VbwiyphRObHLwiVEKM4ZTQqV57j68WRznMvJBudVOrY
OaGQ8UN2UAGDedCl3p0pyH1SjPfG6K6sLF/vTyiftVhvDmLoMumcIpj3ZSwPnNCVSy/02TkmHr7U
dMhtTJmiB2skhSmJv2cAAV5/1wudls8mZNp2RhnRCh/hgJFnOnkVjjjEUu4sC5b+wl3Z4i6M67lZ
oI4jqUsnM08oYjOcv7Dph5NksFrxGrCRrFgDvS401twlIImEO8uI3FMk8oeCJ3f91MN0llQrSsWF
9zw3CoConYl80O4p60WQO8q3xo/rL2KhheYmAe4UqbYJrjzC1tMBNDPepexcAe9x/foLL5rNpr7W
aYA5skaYQSQwNhrqyRGeZ56/TrGwH3Jag24CWMzaOdVCQ3nW/860yZA6HYYdJsP4fWLHzF3bQSy8
4TnTCxwFHGZrTU95esPG2De1vUeg7Moea2HKmMO84M3OJDJC6SlO+pABLkdAXPOaFz04exyzkujf
9bex0DxzpBcMnC4r+pieCts7gLH2BjX+yjK00EBzfxrvS2QKxXgEAAX3sAbjeMXrbw04uzfXf/vS
DWZrdDQAugcsDjml/Cnj8E3LZzDW/OsXJ0stM+unKaBNEU1adopbgLPYb07eFVjQY3Se2ju7+WPy
BylezOp+gGnfNl5cvRZ7/d9Mv/8/OKZzumsuh8yCjGg80b4OwWIM6rZ4BtspKM3yo2qz7SSaU573
IKs1fwY+6RA2yZ+qTw4lgyKryXbZZD9zo1sZsgsNPRe5wL6IdbTo7VMajRCK/M06mPD1Sg9cmg8u
N/20FSrxocLqEVASUdR+JQBVKO2z5Y6HQt8M0feAuZRd3vKnu1g11QxcDufUNF1QIKLAA7bLXHMV
AnmD63zxyuZgcsCuCIOR1jlVLYnDeDTchwi0m6PLGcCKnI4fuhjMXxEMwDmqGQjU8LVwogckx4Bh
0Rv2nZVM7m7scfIyWJMV0Nqb4qCl47BTcB2EoDHoFBOlNe1TEeMT3gQUaCuSBLgkV9PjaHjJLYNB
PMxt+Ie7qYjfYY4eN8STzU5kE0CzuoT91QHjZdt7gEYbyqjOACI4W0TiDACuUrYT/RSFGgXGDfy6
7TbqVHfoBzEeGuyH/TqpuxB5GsOpHDS7I2CWHay0ALAZqLVjXQ350a0p2eN9wj6YqS7Mi3a8N+vU
+Jun7TNUY/rXoNp4Z6jIDkanBBIJ2rQjHSG1ReZkpW6AlRzCxOn7LQ4C7Q2PSb9BfEh3x9qu6gOV
ZuyuJao509q+WHgpfn5RyE3rlNiayP4uNt+8yTyAnBmFpnacXeMVAF6B06R823EjeI/jfx2+8e/o
hEgScCh0Ew7dZG9at2oCyuwI8PqOnoFpK38kmRbkIlnussC2tPvexBykj7QXP6ssh17Wrl0x+pED
DIpdJMoMe1ORAGagIdStawR9S4HMggrvgSd56oYRncBnMhi4gytT1cIIcmczVWZOYhI9JlqFbIe0
fDUA10NqZw100ogY4Ovz4UXy+kUHd2fDNFG5KdsY8CN03SggidSOP8BJtQGkYtqh0aBI6BP4npEk
6ketO7YrT7c0+cxGro7oKEXUWiebgPkH2mD15EEtcugrsE2uP9vCLeYOOsU4DnyE3SEJpzUPU1l7
D82Y2Jua8Onle7eYbW+njAH7yUx9KqFXD/JOtIDvZPgSvmSDrS0cS88xO3YAD6kHuzCxTiwdbhPX
uncUdljt8Hb9GRZWxLmfrrIr19KAupy0IoCCxB9E0PD6pRd++dxI17Kp4sQ19Imq7tFohrCJi60u
xI/vXf4ycj7N/mRsPRjlzelkCg1rZxIq683SH9+7uPW/Fxe5oFnOWxsldpafkf2W3pb4lD0ldTWp
lRV4YTs4V2uOZlnzkpbgSzpq5/XOi1ImqD/IuG2z7g/gMG9Q0v7+3vPMetFkYpKHFp2ePNkHGbUD
Ut459ZrlbaETzSWbFQiCLhCIDsLGOkg03Vz4blStyNUuM94Xk9RcpdkDyFLmCGQ9JdXPxLxJdbEz
UQ2wnWqlny79+llHanhtArHiAGDY57fDMP2MkB55vdmXfvtsFrf4IA1QeCgKGN2hYwkQR1N3vsR4
WA6wSddvcvmdXzXQZfx9GgiqAjJZ8WEErbON4dDm3ktlCuNN2xKwHgRD/UP01lqnXWqsy98/3Swe
UvDj7IycXKwc/mjT2/ay+7n+JF9b9UBRtP/36p5yzSS2K/MEFIIPWm5zC31Dvi1+OC/Vm0sBbdt4
DQ4pA/K7PbkHGhY31cHaYkexv8AQy0cJPgnUBGcJ+KJfPwm9Nf217NillzmbE+DlsitIb0Bq788V
ND0tY0EDCLm3BnteWI7nphqTME3GvCCnJt+TTqLIiC2jtPy+uzP6p6LozpnaX2/phbnZmc0Hssc0
EwtJTjRJIpBn+od6GB/juF77vFhorLkANK0EyeFVsE5lap575NL6vQRWMIVtAD5BXa3MoQvPMReB
QtzWA0XUVCfuyNCh4Dma1m4s1iIOly4/mxrGGLg9lknsUzpy51TRUcTeLRfy+fpbWBhMcxlobNU2
WJhopIbW56SwHitTr7zghUlhrvd0o5Y3qsmqEzFsv301+etk3w8RcIIf13/70gueTQS8MBn4ghdk
himA+pHgDj2UUfkfzq6st26cWf4iAZIoUuKrlrN6je049ouQZULtpETtv/7WyZM/XesIMDDAAJkM
eUSym83u6irfROfI9Rn+4U4+cWxLlKfIp5zAHpozGOzHXXpnn5wAdIChCf6/wPHBVK9D4xYviV3s
n55EGN+Vryz66glemHvcZBd4cWyeQTlbB3iPHTzQjIL32QVpf7PRLLh2AhYhZMarzmUmr889zx2w
vCILNIiH6+u3NvbCxksQkg6CiQktOJ0dJFP8x06wdNcHXzlfS/SnEmMM1hGDnHszDzIBRkzhng1j
8F0DlKPa2cggr7jEJQ6U9W2lQLHsoGPfATt8749G52cJiEhGsJs+5Bf4vSw3vmnF2pe40NLIlLAt
Tf9NVkH5QHe1n/CtpsYVi1lCQydwNozCQXKxNurSx5Pa9NFU8EjSCcq149/r+7Ky6f9Kfx/u55bW
NjOhkXk2izmaivGYSb6Rnl5bnoXFg+m8BC6iQzoEfayu9csA4FdBKPL6D18bfXH12wQ1gSTFTifZ
S61+OQ4D5+fb9bHXVn5hyiWDNCktoXM2z3ctixpnfpbKPljxlljU2qovzNgqQM1CPZTmPTsmPzw1
1m9zGm+hPtdGXxhyMaQm02VbnbNcv1roBKydwdw48ytjLyGfVVdISWaE7tyzbpxW33Q03fA/Kzu6
BHi2Mu76rGPO2VU9xB7TcLr8O90K29eGX9zNYK/j6Vz37Gx0g9/0O4rIUGTP10/M2rJcTtIHM3LR
hJ52E57FUibSB0NE6A3e10zUvnzQh7GRhUoU0Uyd624C57wA/1/ubVViVo76EsPpMYNPeQrOrzlr
HrK2/KM7D3IcdNxnVb1FCrC29AtbNcAp72TKleeR9FbQ6DYLBNRFg6ybttrY175jYbLc6dwBEITu
DNLqCXRxBT87Tdt+09CYu2mHqf31tY1eWC6bZsmMGdxxnQB+2xJHDxoaXxt6YbZtHDvNjFj3LAQY
9Twwv7/07lS+Xh99ZYGWYE1jhLihzgAXgZLwdwPc4eAPZ3/nPskCkF9v3VkrdrCEbaZgV7agCwSl
Q4SnERQpmp3baXvjab9yu/+rlXywhKmYavDfF93ZcmAALqsy8CJYJHIzZYepcvZxK6yI8MkK22b8
fn3h1tL6/zSTPswqkDgauFb2OaY5vxOtZhEbO4LMd2Eee1FD3ZRoZBdMHLjAlT3kIEzaJ1sne8V4
lpg9VoE40gWH6ZnaSTCA/RY2kw8bPnclp7SE7DmWtsHCj8FlMkZ5BrbysYA0CUjdPTOQGk0X41ba
Ye07Fv7XK3JhZLMHuS8D1PyADnhuEhjDhgNeG/1y7D9skjZriR5shAPcGvrXGXgiUMDrGLygVHzR
gi5Tf5wiQfklNguYft4/MXAD+51dgWc1Nk6O2OxnXrOgy59/mKWsRFemDVVnalbPDWGHqes3QqbV
k7zww9Cs14XSyN8nrPfO8PvujQAD9o8yQ/ARGkgLDWBfLpzH2jBBEw4lXP6SWdy1o+umdNnqTx5o
/5pkPnwbb0iV9ENxUTCzBCop9HsDNlsJyYtATvaPrO6+ONHCS+MxOzQld4dzWf11m7ceZMIQpvan
FNTqCd2Y5LLvn33Nwl+rsjf6OfEGqHjr4vuADMmuayBS5ZsARn6tKrFU+wPQrU497oKzvGRxCIFf
cTStNouqcdqiFV35DHNx4OCvlemNSX/m4OaZ5oDxw4Xd/fqOr9w6S5goT0ZdEzQJnaVR0l2hrTkq
NIRQjbbMd7wQW0nfFatZYkVnNVpj3/DhnI7A6lLOipfYwFHeiHrX1mhxnrjQc6MKyk9J+dK4T40Z
pVt5kRWbMBenyAall3AL0ziNTgY1FPRd4kFsWNUh9U5zbW7swwqSgSzRojpmcuoIM06kr6JS5aFs
ywjF352TnkyDvrjxq0jHU6/OqQuYNlRwsjT06Maz/PP1I0sg6expi4DKpT/XoKzWtQgpOzOn233l
kJElTrPRloUbup7OKWgXE+BL0yJynQmFd4D+94CoFhsT/esG+/8mT/jilhl0PUO+WzRAhLYDyKBA
mB5ZuCqRY3AhxijdsfnuQl7jbyFjSMKNEpeq0bvfgECy4Xl0t8uqeY7qGpRSUM3IUSQ20rr+W4/V
pUKek/8gmYX821DLNuBD3t6XcYrSsYYovHmG1h6F3hrvMhCxu30PIbMeUkzXF/FzGiqXLNFGKalz
7YDj6JyIlL24kGID0xS6l5LAyzgKHaV2UNw2pqgAe8feGx0e5jmo1DXE9UCVD/J029E/rv+YtfNy
+fMPFwVzRaUa3cenhnk3cQ+tlbzc4wTJjY/93C2RJW7VUuOkHTP2TmXZPiirvE2y8R0MZd/syvp5
/RPWpljctQAneMqOZ5QdrDervncQIFb6+zxsedaVy5wsQW14LWRQGem9EwMhgNJgXOLthcIIfWzl
VO8FvYSh2Vkg7oLWyrSBSVvbmYUnlDHDuQDHPz6LN1BmgZBGhkJL42Uv19dtZYIlGI3ySXoVOEzP
85SEqVkcIcVyhg1tmPDnFwVZAtKayWosquh4NglaYlkDYdii7DeK4yt7vmRHJ4kxXHRUrHNd1j/Z
aFm3iK7Ujo6j91uMYHW8vkRr01z+/IN1tFON5khIDJ9d1+v28AfPJOu7mxLgmNDmI9vINX9+M5El
As1ujRh6WCgv5erBnEw/z/YWN/20/28rZb42wyL0YBmV4FF0wSxCbXWypXqK5WgFXcriSJjDs9xs
gV9bsoU15kaa5y1kQE+u+V1Nf3nOgrb9niCGv74la6fW/t8t6SujK7sEeflEfGMxFFXQWYoHFNsw
is8fviDO/t/hcxNlq7oaEH+o7FtC0ck/wC+q+Yc71IdUphCF7PMMrArt4/XvWZtwEZV0qXaSsRy8
EwrpNfhL8+nYijjt/dwgxmEw63wP2SbH7zj701QgWbo+7coyLhHTGZR7qE0S3KRDHPbIqCf5HBlE
bERBK+dtCZieitQoJiReMTzZ2TY44Sfol+d2HWC+F6jCbGnUr3iZJX7a4QIpXc/0Tko5EZ/SP66u
vpZiIUvsdGZCYwhcit5pFPFeztZdKZ2NvPfaz75sywfHMqNfIGlABn22tCGD1NV/oV75+rWtXdi6
YYxWK4eWnyA598qq8smZ5b3Fu6frw69dh0vwZZqoro1n0ANAPKKDWud0EWM1x7A1HPfY0cYKuJNC
qjUR8QFIMvVYwmg38lIr3mWJHetY5lqiM+jJraFjmENaNb9J2Ks2tlrh1iZY2D90bdFa0xfxCeJ/
tT+M7bObU8TtNYgd6FaWds06FjbPraxTxYXIpm4gVGpDYY6K0QmkdEGnmaoLg2SxUW1esfMliiwj
ludBjbAHF9NTNd3U8f2Q3V8/CGtDXzJdH85wU8imr1MDzfxi6nxQIhSJz9F68811ErbVULCyVOzy
5x8mgfZjG4PtGeBsKdwdgwTZLk5F9iSLcj6VasgPXiqmLy7W4rpPRw/9dPrCkARuf0B1/QkHvMj+
fG29FjYPDXmeNAKj93MVWKASMp3vPd3yuGu7sbD6KUaSllkmYojeLfY277uoNp1h39h9u/vaByyu
dlslFeWGW59LyFFBezmPH5Hp1hdJXrqxAyt+kS1u94RAGHq4FL3avDejorZVoAywnHztAxbGnbod
VoiY9VkVECweXQ9csKn7WkMRcGOGFfexZGGMESF0TPH57NDp1RrcR69ya+iJGw+ptL7mA5eYPj1r
StMZheRqdKBhPQfCtMKsdgIr3WqNX+mJwEX9v2aXtBC4a4TrAKTSOUergf5x4jXivUpl8qvq4+7R
aCx2mhpIw41540WgvAEeCi2CoG/GDXGWNIasjannl7hGR0fNcsisD+P4tcfRssbSG3kDgThSnR3y
7MXfYnU/uhuJwBWPs+TVLqQFhSuBYLxuxSsYrqwjJLx5UEhXhakhusfc2GQ0W5tr4XCqRkENGYH4
mZgP0wiNMQnIxgg9Mu8VfSUbZ3LFppakkYYxicJBU8OZzUfSjj6Us74WRC4Zu2vbMVwvvbT3dV3k
9rjBjDQc3a2G1BWXtsQckl5YOhe4uyBd7Tf2S58fEfB/8bcvPE3P46xG80N3vpB2DT7EHodAgyDq
dgaLyEaodLGWT5JYS9ggWmdZZXYMOeXZ5sDfIEsKgd0btxFAUZLxV9rEsQ/53ON197bifJbQQYsw
rlwFLJwyTnMHAe30meR9aLQ8uj7ByoYsoYMM8pkWueR+a0ATW2SqSOVzKApeH33lnC4Rg6x2ZMfn
FPFEar2hYcX2aWZsVd9XnllL4sgWSZqMGyPeO9BgDEzp6qCbXH1vokGyCd1MjrcGR6tFqWsNYchy
3kqArazZsk5LuxxKbh5o51qb+R6wsO4owjHmG4u24kGWhVrBZDK5EkWsEd0Cme94EDLsTXvY8c4R
R9DdT3eWqZp+Y7q1r1k4LBCS2p2TIv4mQk4QwRn4vW23/X1GrXHDXa2c4iX0MqkZRCJTzztZeIKH
uuih1cLy2cDHuQVQGUlubTxS187E5SM/xJYpMaE2PIPKMHa71y6mUB5269mvhvJGcAruOAIlUG98
cBgKz9fP+Mr6LbniZQ9yxrRLUAWGFHzipsHMez8rv5ivWuIymdIIYUGheIJ8ql+goNyida20INq+
dd5WXJpj/++atRok1i4QIOe8sOc31sv0Ef0eJhR/GwBZDV39tCvjoucz11sNV2t+YRG1JTTuMpF0
HiC+0z139cHr2uj6dqydgMVDDIh2bfUN6j9eMj/XqBKEclB3XZLuhEBrW4/+lamannI7/319wpX9
X4IzB3D6eu6Iu7ikUDovE7rrU+toZpW7ccBW/MESlmnVbRbLKq/OVf4u9IsRA6rvNr7A+9wz5Ybh
rDBFkCUe03Rnyy7r0cPDWI1h341jkGbTGCTxUO5AKZDsHRM6rZltiMe+SiqEHk56I+pLVySQZweI
qBU/RmEXARShu6A35w6QSIf7JmPVTQPtqahAzXffgzI6GCcAf8Bk1b1e34O1JVr4sL6ZQQ9Ikc4X
uPLB0M2QRqj4U19rHyLv++uTrJysJdqzQM2jsdTUnaVjQp3VhPZxEVJyIHm1yyBbPIFacbK+XZ9s
7VRdLOeDI6unUQxuPbHTDBAu1KWNETQbit0BTJOG16dYsXtC/neKso7LwoTsD4SPT6z93Wro3CYj
ZIefG0hdGOkX7WPhXhIAE9GvBIp5d3xq3dsetVLj7foXrO3Iwo20NGtbaKc2Zwh/ZU+T67KIGznd
Scp9MWcjtHfr9jRmo7uHMry18ZpYm3XhYbSWyp1Qkjpr9gNyxr4nk1tK7pMemmDzFFZKRs1WK9nK
XEvEqKTEg3SamM+KNwdljVCHNPZlZd5UwFDV0IAfpiYy8q1sycpFvUSRFjOTLZlQM7K7IohT9Fm2
Mhicn9TeMNSVY71kChUFT4dx6qazbL9Nw/2UVj6lG4/otbEXTqB2uGZ5N/bnFG0DR/SGygdO6RQU
kOz8ef3ArdxbSzQp8foU/yQQAkjUXe7QFysznq8PvfbrFwbPa56VaCpHEYQxXwDhA0ESPze3btwV
D/nP7X/wJ1aDemqTGuAPbNPmlNgZmHIlFqc2ehlUeOhFdqazp699y8LkiRcPVdmW7GSn7qEj1S9r
Lu5yOT1eH/5f6uiTR9g/tccPH6NV57pujgwiOjroW2FCw41ogz3m5ZAGrhJZmCFzdk8hdQiwnIpD
Mbv3c2+KwB3nEYEN7SPOUmsP+VkKunTD8PvRRsq2p3lodam4J02rfvZljP8A5fSIpg0JYs9O3yXz
nOPM8maXUTacuZRVoG3DCMvGbv2sz0UQzybIBebUPrGqoIEhJQMvUu5FQjf6ceACD+tUqRMzEuiy
g+g+cKcGd3o3J3v8Df5CjAT5ArNlhwYUOAkspK0iJ3G0n4DYpfZV0yVQgCfj7HNPPjikeSzK6TeI
5of3KjbHPwpKToM/ORmJADm3oCWhIFru6OaLMa+9cIGWC4BBbDN6qmfm+Y3h3FZVWUaZyraCnhVz
WJJ0gpmEDpnVgPo5fx0c6ivvh562cmErxvAP5/Ph/PCWochUgR7XsqobMnrfytl7Nxoj0tx7Ly1F
NyK3FQJr8g8u8mGizqa1pWcEoyOx4l3K+11ZpHsp6I88z7TPeP+si+4284Z7OjTHIh8fkhjCxdft
ZMVbLRGDfe+A0rO0Ic4B/hiAD4IsbjZ87drQi5uXQNNNuhyXOnF/jyY03r9f/8lr2744WImQvEGI
NQHAyf0UnTsKmKek2KKWXfnZSzjw1FSK22CbAGJ3+g568ZeZbknNrg29SK+W1WiBdk+xUyv1M/bw
RHnycH1R1oa+HOMPp2jiNnh6Lurfoq9j8NFJqDDZ7cZOrqz4kqtz4GXTzTMoU9ksTt1kHlhP/aR3
vnYGlxhMVXvYxdICFTFUR+/BCTqi0yu25l/Xl2bt11+W7MPS1Hk8FzlxkIrJ3l08jtG041/YQ66P
vrbwiwhZpB1lTe+4p3gqy1urTOdjDpzK7vroa7/d/t/fbrlSDKUJKcRYtb8MZcUnbVMjJB2to6/N
sLBSbY+gtFaQpBg0iXjFQ4+gbN8JUD1+bYKFuTaN6C2omswgg2O+rmY/SVpob24loz9ff3uJu3Q9
lARQc7bPhle3O01YC4WqKd0odn4e7NpLXCXLYUmtMixEXEYwZyRocWV7jPhutnE6137/wnBlaUEF
hsObpeCvG0yQyxS5tUXy/fnzzV7CKZGGnq3aaSVKd7bcicnSOwm6x5Pp9OOfsTMgzDC56RGIYffP
9d3+/DFiL2kxJZTZ7DnNGFzbfE/G7M4cy+eyRg+y6TlRpxzf6uskoPm0kTf8/J62l0jDyYtrF3M5
p5o8AjgXqIpFsXxvpp/S3FJG/twKbb6wcZVYGZSAmXPqpNqhP+amAYabTVvw2rVPWBo5criqYGgR
qwfzpy7IrwnMfWD77QOSov/PqdINU1w7awtbV6U1JAm9NEBl3b1M+1tvdjfi7bV9X1q5RFK41RmK
EBm4cqH4YXqh7t+gXQGup2OS3JJs6ytWbHIJYBySKZuF1hc08uTLhOy87J2INpAZDa8f4pX9XmIY
0fzrZk1cqzMTJWQWh4Mz1RC2Hzec+krIZy9hjGWajlllckDB59p4oAV66n0QVsk9Szqxh11Wu7Zv
EB7AdPdmCQ6NUXvxTvae8Vty3W1UU9cW8vLnHy5G7tEEkssj2KZMO9Tl9y75Y3lZEMdbatRrE1zW
9+MEhDVgL2sb+GY6+kAqnFhHn43JpmDI3ULSrVjP/+N9Bf+PmRd0OHvpbIvIHdr2Weus+V5aXN+M
Y9LseVuV++tH41MTYub/Y+gaQaJpSk+fc6p7PAsZ7jMrP1wf/NP1wuCXST+sF6TLSVZPxD7V8as3
fHMR/mvzKc2/YqMYfuHGeqlnD/e6PothQhWnjs9z3tzYpnqyMn5SQoEogMXIgX/JjjDhwrH1JDYm
ipDrnND/6lb6U3IethqCP7VRjL3wZaSfOpV2MzYCMPoemP7Eem+HrXaOTw8VRl+4M/BcjJLJuIHk
Xxny/B4wyQu5HQTbfzluvOFmVrZ7ieiY9Bi3YwU6/6QZ95ac36cSrY0gxPsdF5u8LysHdgnpkNI2
W6cHcHaixsllya3Dt4RXVrZgCZkAZyBv3TSuz6N9MxjfVRyp7v26Jaz96oVrqpwEPOjo1T0nyYPF
flTGt+vjuv+YY/9fXoiZS/ACeqXKOW9LIH2L1PL80Wz5k8zroQe4164fuhbg39lmco+/aVr+PE6G
P7V2F/u1ZYtzmbb2m2fWpLt1sp5BxdtUuT6UXOnKR/Wogt4UyBr/mJTVo8+QbsH/YtM7aZm08E1a
TSedQjcaHEJNdchl1p41BQ+vi15BcKuit6qcW/JkGSkUHoYBqtgQdzf2igMeSMu5O3p1Z96BINo5
DmUsfOlUejcxUK9kFtkXdUMfQZqbgn3THl+JSfluAu3UXcOz9jmH4MIPIE9EESiqeHFwSzEEOaMy
bCCX9Opm+RBq06ohMUrumZN8Q3pgDPDU/gbPUQR9SpD+cJMkwmcau1FxcEHJwfPrWE7hbDUx2iTQ
sCnHsgJlfKl3NVQB/akvJr9OyLz3ctvcoYvU2c0GLX2DGklUViUPocnhHQxX7aqpOCVdUXxLve4/
cOKDTlxMd61BED9OcLgjsy4aWxXyPdl3YxiRu0ubOhgaQ+/tInnnzAZ7Eu9+pFbsHfMyHgPEPCU6
LSHaTCBVEhQ1e7IKaKNc2sFoIsebxnZvaZ03Abr+O9/tPLFTsXXsJ0uGPWnKKGnNF68y30HHPfjV
1JV7ZBb3g+0kQBTgA1PTc6MS5WI/gWr9ztb1czaKP53K//JG3tiUPZuZVe09sKV1vXgph2lfopwO
8iXEecQZSWB77U0WUwYqpsYM2/FSv8vi3dyq6pQVBdM+pLnmZ7CI4VTQ+Ka6UIlZSR1KXka8R5MF
eiKf7YxFeA+FPDGORsr/UDt9LCunvzQda1+kwgg7dM34M/UCbkIquKdK4CpOdkOsDqVw4yCpyKmd
MiBj+PDQTl65H4rqqZ6d7s7uu84vDT4G4Gd745nMDp4r95TMJ8PMoFqZCxDXusW065CWLAR/H9z8
luQSHWm6+IFL+Oxw9g4azTdRQACunkG/JgnECt1WV2GnQIYU28VdOVqvuRd/N6HW0VJ0gXlERxmP
98zRAyhgvGRHi2oOSNmJEBc9C10bimttWu9Sy4hDAzxLPrPxiGJDZoe0Jz/zS8dYSd/oQKBYk4hf
qGLcK6R3/T5rbttW3qAN9BaZ1Eu1gfklaFpUNZ77nnzTKT/PBflvbIpftifEkaha+QVrv3m1eVM4
2b3tFH/Qs/NGuXmDNTxJ7qjATRyKzh0yH7u4e+J5T/xRQNQY6i03VMmfTLp3ZGYilKn8nQ2edXAd
9L17Hq8OJWmgOF7Er0gkA2E7241v2q0b5G4lkexy3tLKPmWgKvZJQTwfsl0IspV7sFMzijvaRoaw
f5kle2rycZ+AsVZ37A6vmps4i6vfZT+YEVMlQNRk+N2kldplaKfxM9O8zYSB6y4B7soeCeayTIZ6
lfdcVkYTVmn2pgocJJlS25/jhoRpq2tIKboh78l7Yg3PvFP7WI+7OPPOqekWgedRHpHOGI6FI9OI
d3mGk91KpDBQQhYljVJvCPByABree9WOIV9LoyI+b2gMhRv+Qmc+w3Lj7GcHEGJQzLa57/sMvlXi
dOe5zEG+i2Q6QR91gOdzBJJgwBCHwrfxasOJAFEzj8X3zumEP1fsv76xH9AiDYWkuBSRBn2vTwW7
n1wIGhh5+apKfYsm48Sf7UQEanBfaOL8xjO9CsuY2wERrruzkDMNJpc74dAXEJYYjjRp+miGHmDg
MHqwZvXcGrIJQDjBH6C4MUWDMO+zafhplnkVckh0+G2uIEgxz0Zoxe6pdcp7uMAnN8tAsUC19OmA
LAncPa4mUUR5mXe+Ad2OIM+m21GNyq+0kftk5tIv+vaHYTTfzaz+lrPuQdmz4VdcNQHIirMAvYUC
KYv6mXU13Zsu+Y0Gve/CvQh+CVD026mH7vT2HZCUEApPTkipsvym8Z5a0uwa3TXnNNE3xOlux0l8
yyt543HUnkArPIUA7rw53fhagXwwHBQ51dTrAt5ab7NpF+Abxl/E2+x5ivl7VQ/vsdsenRi529aw
ASRL7bc0NtR+nIb3WVgqiodMR2Or+yNBiX7SkAWt6kDMfUSYPjWmBhZ8MkH3B4pfX1J2L6GdAkRU
HbBkSnyj5vdtieFNmh/V3HiBCcmBcCJGiau5iADGcf1UVEPkjeN/HlcqshEa+7M5AjvniRNUK9+h
qD743Zj+xYVTQcFgAB8YchcZ781g5HUpfC9T9HZSXRzq1hHga7bnPXi90PTvBRTM4QYu2wBl33vD
yNnO9WjuC7vbzXH+lwLY0HRTGVa1e0DGJAUpJA/iSp8pMZ8Z8GkIO+wTLoabqmkcvyTyxzTPyQ4d
vXnQx24VsYbKgzkZRQAVNyMCKLveJ2WVBYaBbtZ2xB0um6oNZsP41RZmH4GRuwzKEVUSoBMV1GxG
FKGSVu0INR8rQcywlI3rg7H6Ma4uvbRmEyIgEnvU6AjONdBxuKjTd7A5495qhjEkLX0q2tL2R1aO
mC6/HIxizu/Goe0e0PPunI0Wq4+e3fw+A2EPril9yDJ9NzdjgmORjs9jP92iRzrxSyRRw7mz/7Y6
/uaIDjSIqbo1B3lfz6X0O9keKSBUuGAhkYBe618VYePRBqHCLf67hbNA3ACtAgwB0aQjI07zsLEs
3M02eoL54NiP6BfN7jNl5ZE9mHGgmJSvXVP+u8BEWPenQSq/dIqwMtLyJjEgMtxOiQ17eKnbv2WJ
lucaTMJVO0MkTx16lj12kvqmqy1fNOCoGHKxh7QJLnMi3/MOLf68xpa2djjn+hGiHs+aFkEuxqCN
2z+dR/w0H+8qVQOxP+7tprX8sqtRS3chzdy1d2mehu2cRFRlz6K5GRCiFuawN42KBTMUQpRH9pUl
g1pZoKKuDsVs7cH880AAIQZFYqQA1JkAwolRtLLs4aZom33mtL5J4gBMwD+cVt0AGvCeE9RQ2nlC
Sx1qvbaL5nETPhfXVRI0zNhzd4aWWS9ubXBJgJc7KIzmtRqyHXozDghQQuhhPiDZBuDpGKGQ+ZYO
7LH0fgME4btW+lBMBmqqygTcIr/tRXczI4UNOHIe0I49yixHbRPXMkSA8Y5jL11n84iaLGTZ3B+L
Ig3xMr3NFQ8ng7xbGX6VkWqCKPO/RGRVQCuEqLZ5TlMFdC0/VZYOa4LbK2vN9waxbomrSdtRquw2
7EDGbqdsJ9Ly4NRxHTooBfu07kG3PJ2M/NLLEs/PCciRB7Q4OF11bhFcUUIeM7TN+dSTuJFQZY0N
EOnnDq7fPpUHp3+lzavdmzdOn4TISfGoLQrTR2ENonhFXNQnSS3kcmoKbZ262Kmau6FX28exU3TP
atPbd1pbe66Nm67Kk7+x8CBny0hxkj0Un1D4v+0yV+yo1c27Pu4PzLbhJvr60BSxDpO5d4Qv+iEP
YsuwIjwsdVSpAmQK/a7PgEFFEfpnzodjr2vHTzPvdkZX+QBpKJ+0WLm2t04d/L0SJvEhkPcGeRI3
jEv7JylkYE1pE0L0HoReDqnhbrBgNnRkduCOl7wPGgiMH6kr0sfBnJD7I2URJC11canDCdfEaSJb
S7S+JK3jKyURVilHvHly0M81mdyAUQHEYqPan5VR5femaXu/cC7lUXn4JGTJxDHpSmSU8yq7gcqq
eZOiGWUvuKfhUuea+HnSkjTQoxKPPEFECz4PvaMZBNr8hilBDhZ1aZSIvME7DcofqU8qquJjN2r1
M1cQuvNtXWV32pqqXVfbBUW7t5Xe5IU5tw95C96haDDRj72R61l54S4hgROINNUoW/fIwXofWZWn
76hFyo1yoHVJg3zyzF0CAgXqOo0ztclZqe6A7L9fgGtoKlnYEkQXmXuXlXxfTMdC/BV2u/FNq7Ne
0ikfElhT2+TIZSDNUyFwtGd2xGMPAWTsl25xEiaYDpTGMwivTPfec+jWx65ka5ZEjsA75I3M8+Q8
uhU3IMWXWPEhsyfLhC0a9StqdHU4lKWZhnk6NxmMkzlvAkxGf4SGbFowoHWxP6SmMZxkaxlvZBJ9
G4HLbrjz0nH8fT35sJYvWeTfIBNtmtmlRzrT0JqwRuBAJib+c0vb2cgofVrvQXJjkXAD04Wboj3I
O/VJ+jKI6ThK+0HXXeF3nn2QSBo4pbdRFF45wMsuh0mj29RxkKLRzXe0HAxbhJlrq7RIvbkXl2FK
i5+GqYy0oaEw+l+pvlItYuaylSEZR9oNnNXnCgxmCmxc7MGAvkz5TJ0vtQ9jisvefLCBedYOHw0I
W8Y6u5nj9tUzjR/XD9DnhQOMvbCvzmC50fRdfW5hUhG6/PIgCcsX9obnLwjYQzZt4BdXNmGJxp9k
/3+cnUlz27oWhH8RqwBwArYkNVmWbMdT7A0rg8MJnEGQwK9/rbu6V8+yqrJNVSSLxHhO99etGXMm
bpBDIaMMmwkIjAfp2itT4ULp85yG7Pu1b+YqFDdlj4QSXSRZ1yduSHCVf/z6WV1YE84l967Iwgrx
jd6NoLitBrJ/t7V+agFvmFOkXRoEbcRff9OnzyoET+i/LzwD0Z2qjvYQRAZ/uqH6RXN1M9hG/OXn
n01qyEgRdFwNbJ+DIBPpUGPK4Zi5aoBnvTItPp3L+AlnxXQvNwuTElhtLmbzDChFsZWBy/ro6yd0
6ePPpvRJSoVre+Du+0y0Rz4FC1bcybuy61x4/udMg8IrcRZgATISjdnmjQnXyglv4B35OzMyO6ca
tI7rjaozDM0LB0Ub/ruWqoqUoGKNH1XGUOD+XUfuHGugdJ2zYgL+iDll7KE4WKLQIYPXut59/SY+
nRUhO2cbVGOKFclvTwwiGj44yzzcw81V7MAOSFWExmSKWiwulH/3bac39q+lsJcFN82Uu3tS0/fO
728VuilMzUHct/3P3g+qKwPs0hA4Dbx/fRGFKJNNvu/u67m8ESH/4H7/m4TiCqjl0sefzfDBa/rG
VCOCQRz3TgXhitcw1w3S7TZfP6hLX3A2xTs4jVAoyr39SHAfRc03dfuY6GsCg3+k4P93GsRrP5vf
HRtogxBZQKhjL+Yv88HHy35W0T3ypFZVPGzZm0IL+pGs6wSl47fpFWW4n+QbhFhhEu5kLK+sZZfG
39lKMBWOXWBM8/e5fG9RtEU5fJM3v6jI1637868e5jn7gPtQEpdlCBL6zLYIu0J1oS8R4F6+/d3n
n23wCPgGpazWCABq7ljgxs5oos77m1NVyM7BB0Z31IHpDeBqpMHtQhTvnwJq0r/UTpynWGUiHAQF
c2Q/Z5a/GISho3yDKys3UiaDOzWrr5/Rhfd83iYvR8p8gvwMnMh92B0KRKcV5L5lKPw47dLEVetc
Oalc2FvOe+Z9Q2sHjG93b0r/90CCHdA6V2blpY8+m/ZTkCEvI0WqpVe5qLAPqGPoPrt2aTl9yidz
8rw5LoeapDmIGXsfGPdd1Su7qqsa7pTGLbe4KAS7TAXTtiprdmhlR5PQLcct451GDN3kPmcUat2v
39alH3q2PPi8JBZVOr1fyjmZge/PRZb83UefTXg2drqQHPDLgS/HGhBUhMP+3Rg7b59bCUm8CEsN
6XKQ5CFKimbe8NCJS/4nLH99/fdfWJnP2+ecBxXSAfAlLXoyTvo21H8U0IJff/iFWXLeQA+WytYN
R4qV9nFqyUPdruHYrza9ofW7WUi1Ybh+Xpson565Q3Qd/7tJQjXVsTIvvH0lkI6GM16+g4aXoffp
2G2WL2mMHgqqeSPsQ+0Ip5Kfli9pRVEIHnT1kPqnqq0+RboEoonwb3PUl/AtwB9uXnTZN7vMH8hu
SNspEVOtVtwN25XxFF93aGVEflAj3S8ERgtdXtSHAucF0E+yG3lznEfl7oqevNUheS87Q9ahl95a
WmDAVBXZwnX4YbPOxrXoX9D47iNQVTOY6FP46lg3J4sOriECLryVcwNP4/UkBL5R7VmoO5wl613j
UhlPTgoVLlLSnebh69d/Ydqdo+GnQM3ZWAGYL/jPOnye/Sui1c/LMCFcHv9903k5StBywnpPReiu
mZvRgxpD8a1rERYR4t5Qr9AAk1U0afSrSjKOaGal6AdnyzRkVwb3hV93zp9gdZfOesTMb0597dLO
KNWKv3x05yoOp1WwtYI1ss+Cboqt7qC/dib9+PWL+cd78cnafI6gmFsy53OHoFEi4eLxGq6gNHT4
GLsOwjOnnIwxPOPiWx6Q7F6dKK+ZKpyEBJ165ot24rGi7bev/5jPlZX0/KeWKW0JdWeASSyZkmnK
0GY0BVtnvQj2mTc0iVtUwxM3SACOCoSC/v6b72XntaQu8ADIHxChIdN0jqo6XIWp3vmOi81b3nYa
lRkI3f2I1d7662+8tNaebUOI60AUQwrsosi4g3lfi9tJptnKd4rl707y56yMtk2pP4hTLsgyIhOP
4J7ohL8RrnrlZV0Y9Of1JSeFvWl0ESAlc43LqFXhuluIf2XBOJ0wPxmW56WlRjZ5PQwWaN85HDdz
2b4qJQ5CaICGc6DkzfgRzN3Pr9/Ghe3ivNbUqKpUaVDovZ7kamgP2pBkGH4L9/XvPv9sO2qHvIEW
qfL2CK2C7sGPWddElRJrZf8SucvOy0xL3iM0XHkTYKSVimffqoe2zutvldLsUAYCqeh+abIDl264
qeuQr4ugqECZG/tD70j00At066/cGy6NjdO//+uSCrKcDlBMBlXUuHeymm5n3V7Z2y9sWecACOFy
EECKut5bXmAtyjq98kiFqGKIYbfA+kI7HHLc8L5+cxfm6TkMwgyh7GpFGsh6QdRGtYA4Kdpxy5Vz
3aXV1ztbBxTUGRMQst7eqP4udJwfvZy/o3Wt0R/Fu5pSHlUB/R5SsYOEYJ2K+lEsiBg+uWG//oWX
xv7ZqTWsGMQ8NXqsTTWigX2ElzEhYptfe18XnuB586dDhOYS0iXcp4hTHNtgCzAk1Bx/F93Ezps/
ADv3qUo5GvBeDivPRybfYXW/8mwuLEL/D4HwlxGsfOwLwDpMI/gsXRh75Tul0D4gCy68Zk289JDO
FohGMHDOXcdDsVtFedNDYqCjwb9qvDydhj5ZTc9ZDQb7+SgkGuSmrnQsaA4WkCfapIU+ASlAHBa3
pVKQADpIb0EUmb6XAfdvsw46ggCKpdVAMYuvPNXPFwcwm/67OFBANAP4mIa9yszH4PV/RFOtvx7M
Fw4Q578TmjWmpnSBm0GYfNsX+TEYIfIL6zt3Cra1JU+pHm4KhUjIr7/w0m85W+hwhCnArhbixvNs
9c0O0HWW4GIkf/Pp7J+o0n8to3kJS1yjQTxEJ/PngLwTOBHDK3XwC+uoe3ZwNvBAhyTD2ObZEE3F
QxfUkWZ1zGs/GoEt+foXXBrY7L/v2qmaFGkNiu4he4K2COKKeY6k83d5Nsw9Wz5TIUYfuuNgP0F7
sGDeEDePenXlbPz5y2Xu2dKoZs2MXxu1d7rmvdX5bRWM12b8hcd/TrIYBQIslwZ/eQBNFKUwDEDj
6J8ue+0jKYcr+8uFx38OsJiwXpICHKM9bYoatx/lry264zECG64p4y/Actk5w0J5CGWaprrby7bX
v4e29daqU3bbTfOHdXrkGTgQv/UQThByN4/I1kCbHNq8Kz/xwktiZ6tJ7evU2lSrPaSh74HIf4KF
cGWKnD7ik1WTnQ1eT6cwLELOhsARRH9S8CegNVOIsaT5lW/450V89hVnA3jpu0VCwuHvu8R9BCEh
rm/G5/Cn2He7ceXfm9hbVSv5WDzwN/IoDhCu3JZb+SDfm/eArZwr68ylwXg20AUQRwFHMWMPjNuK
hvIFOjccUnuniNmS7sJK1H+3HpxTLauWKg0B9bQP7Uy2iKHkSAit2Nq0fXj/V0vOOY6OzbytPcgx
9zZj3koCo7wSdV3dwxswbP7uK07P8V/rcqcWZYNZYVrl3h0pzTqQOaqX1/Cn//QqPhkV5ylhzSS0
UxMYfpylP/o+k3MMyxzNgbrg7q5WzHlQWTD9CQZgPyJEYo8HXF8hAUu78FZC/blBcHC54lNl4oyq
agNyBBThqswPJwX1uhty96YRJl3TDv1WqJRx51bMq9+ULevkpKiJ3aFf7kjeTHE/KbWvaTFvbGa6
xGknW0UVPAFxwXiQpG3drQKlmx33obdSrQSWpwfR1kPW4D0neflSVYO7b2aT3RWQLu14EdCEIr/p
RnFtnyGZKiH1ZDADpH4fcQW2DzdDtQvyrDlUJU+30vemmJCq2rUuzsZMFP5L1RfQvodztpJl3Tcb
MYwOZEtmmaN2nIyE0EqEr940EI5rfD2Vu0XxUCEgdup5pPJWRLQgL3Rx/7I1dw7pqCVAgbYNBthg
yEcnkUzIa3Mkivz6ethdWOrOOR04q0G6SPNxD9lIE6PRLBAjx/Ld159+YRH454ryr0HdULhaiOF0
H7rkZqyCbwHNfyEr8vs8Z3f49yvT85/d87PBfbaqDuwUrlRbtl+wz8EV0SnvtcWXfywut9t+su5x
MY2+85G2Fqd9/8syN0wybyQPTmG9ZGwU+4D4rUc3qvUfh7wE7sYN9VNHnCDx5mI5DGQG266pyIdg
U4hBgqP7SEqymwZoVh0T2rhN0UONFbNoAYzG12ubZdXr10/y0qpOztYHxDdActHjUapsaBN8XXOq
K+ffJjna2GNt4MWD4n1SOH17X0LtdzsGc3HkQi4Hv/IsxPkA9VE2AU2UZ4iVLnj9jv8xw+pSyph0
tof2e2yh4OScxtCqq/fKa+e1Y8tmhdgTnUeeoX484cCyIqqfr5yIPj9P0PN+42gygJ59LBbW/1b7
M9SkLxaSza8f2+fDmwZnzUbXbRzmzku/l5JlsROOD9B4XRl1/8zB/x919LzZmBGRtb3oUYIJA74b
C7/+TklT3nFajDd+ac0zHYI3I4Zi3/dG1xGFavDY5PlwkJUIH8rFsK1BCFM0gNt65a/6/HGyf4ra
/5pyIKeh76WwVSHE6c4S8eicoiryaxK5zx8o++fE9q+Pb33UAP2Ssr1Qeb0OQttvypaIK3etC6ej
c3jMvJBe6zSle1REBEPzo0+65S1friUMXvr8s+HA+cIybgUezgwMH5xMH9i/vnej/5uALvk3Qw66
nP9u5EUnm5rm07jXo/6l2XjwU779+qMvLKfnpBfWsCyzysx7in13JTLg3fy+aJ/ScvllWvgro86R
+srafWEgnefulbXvt52LsKChE0fAubyo1/5L4BfX7rmXXob73wclW2AzqMZtcSm8u8HwYxlWHzX1
GjS4gitFw0s/4mxj4F6AEkvb09MTK3bTNHtLZAPBvo/udC0R6tJbOTtvu00GeOtp/DDfzvugHPjN
aCrEIJToqY21Z6JgasmVUuWF8tF5HF9JC2bYUGBHtUOwVsDlrYEIyBM9G7pSrJ6eeIYMAOsSe6Ud
9vkjpOeEGEwZBxwqrM85t0m+hDsNk3tPwytj+vMfRM8RMQ3vZOkPE4ptgbn3lKKrctBJhQNDlBbh
r54WG+1cc9RfqOWcJ/E1s18OWeUC6q4GEum0hSEF3pDazw4VJW8+xkokyMmZIq5lSH0+yuk5QyZ0
Cs+I7lRvUVKjdj1MVVJx31/RFmZmgUlwrR3uev+EyXyyI53jYxqrfbezHWBBNMhX0tDspQdEdtf4
rDrZ/gwydCu5D6o5e1MFdJydCes37QxilcKUMERgMWHHR6LvU2MLOMhqC9uXb6flHRmT5Q52weEO
xCbZITZhoHe+DZZbO8NWlTmpg7yv2hwkZAXbcPHrtSZV+uTmetpATV9saoRgJDprwRC3NX8KRJut
Sz50t6mPeEkOo/HKY/kchVTyI0wcy86EBJ5FMk8djtR1SuMSDd8DyttwUy7w2hWVMfedUeMAP5JQ
fZx7Hr3JvWG+0TAfbTUfQe2ve2aPnuH6mLqNhmUtoy8oG7U7DQv7t4nOPY/7OQNeydZSQ+Vfpdte
0vC+ztW07SpZruAQp9+Vm3YbWGURMeZB6GHbUXzzFyCr4hT83SVGJq2TrYoRcFIAxIuodNGw99L8
RD+a+4SO6CC0Iu92uDLwZBbMPKfAQj7neNSbKlXFtwJ+qiqCs5olnee2D9QD3LCew0Q27SNmwodk
XrZpyPByIuocpS/3bBhweENFMlqQubaScO8eZ8vbJB2buEjzXZvluykHfUlqvWumonvGYdGs8m5C
sLbnujHc0WkiZWXXYe/8dCrHWQnb9qvJb59cB6s9YnG/WRGuQOtgkdO1ag3w54c/Dn8QZmMfAWKp
tvhKC4cCIdEEu+CGl+zgLNMPP5U8njr9yCzft4v3TERlYVUM4BqHGRnUngYW4u4wFi74vnIT8vFh
KQwqVug7RVKgQVLV8r2DGSNOB4DmM7KgX+124aYS41GHAkDYjoxbGKXykyUAWep6bKcY9Ef2aprF
v9E498ejZPFgiMal2m9iRpciCosqfKKtgVhDirulJP67G3aw0FupkrQSct+fwHhIVHZOzwmAYCHr
uNEi2Eg5zHEeuqqBXzPXJQTeahqTxYHo93T+xvHYb/Samza/mZeUbhogcXb9yeHqncyECCNctiSz
LElzIJfGtJdI+aj6bbZ09Q1p2mHnYv1bLV6KQyJsFC9ILdcmUoY5m3Ec5mhoXbZN0yKFybRroSZp
+/EbVmqe1HUt9n4j+codmDxUvND3vBHf9Smx06ngaKVQpJjCBVe1chP40J5oX60cWiFKjT4vC+xK
c1X9aQEufnJ7IB6QHoQDpBv8MW1z44zpOwdeAmGhAS5BGi6rUyxr5WbrDKepFkmxd8w2T1BOTMjl
lJupNc3Wcwn+xjBdwSm9JV3zhrb7YdRuYvJ0I/P+2BizzwEzDXoOLkT2DQ6wH0tQPCoi7qvcQFs3
m22XeygzmMWutGu27jDmRwSLHEzarjvSwRi8rJZmfKRhCItc9n2e9KawYQKaXI7+R3PTEbhazUhu
VUq3y9LeeoXcI5hyN7n+bugaWLlg3hv86jXLFlzkWRCnGa5GTu58k5kD6y7b8dR+o666C1Xw4jK+
ngBNkjV9ILlZN2H5Z9bOQ+EuW6dw77zQeWzhQo0pSQ96DO8dm65Tmt1PFPbKOczLaKD5oebuTSWb
bZu163TJ4GhNN4M1Iy6gaReBVam2YYCkgi79XZ7w5LR6LhQ/VlbeY3yv7Iz/0rKd1cVT0aEQWmKx
igIf+gJDMLjrdF3r/jhJ9tsPx31Rh7CczvnakCoAvmPI4zAc06iENRRlEpMlqhIJMfPPjiy3jrcc
2ma4AUgL0AugyvEMnmDjP4yWFoC8h/cL9uba1q+Oh2p5Uw2vgXGea9/5TrvuACoGxpwLaZb/nnbN
sfRR7ISg6QPGvsdyoU8dk8i78TBuQ8VXXTvcQ2L5mvlm7Qj/FjZ0shoz+oZGqYjdk123d3xE6oik
EGbLnXHfZEBY6OYbr8NNCaED6sLBFq6pHY5kR0WKe2a7V/DNsM+T+Rc61k2sg/7oFGqfE/Pa1jDF
dt1yL+fxHhSfh2r5kXPsGX3P7+eGrnMGq2opb23jH6s6uw2Ab8hy/ApTkyriWfBce/3Bl/wZVPwD
R/IZTPJpDE4f4LCV9yoYYnDBIfgdQmI5h+zYoLyXtNx/JP30Z1mCpwwrR1EHVdzy9A3og1uQStMo
8Oa71uPfUP6B4qh5nBvYO8vR35Rzvy/odAdJ5XPu0HvR87UVGMM8/Y4qxq2tq7vAgQopJ813YHI/
RGDvg7k5uLbZ9diB0ZVrVr3XrQn+srwFdgW2s7uU6e2SEXgkioNACBN6XiwWBQc5JWXYQYtfk+7v
aNNAhKjlLcsbLBPtlN5QEIqOvhuqm8DP+7WXu3o/urZfB1lK4mmQj+imvqgCBLtlsUeKkGWsXt0e
sIV97slXLao+6guhEgaXr4/pY8aqWTU/Ox24DxzWkC0kb2w7Z5ytRyRpbZcwPMKcKKM00PC3y/KF
WqSLqkqZranmelMqdIXrwJTYBcIu1m5oT85Y9AxSc+hs8egbnMndhnwENUYeOXElkGkPwV7I7oir
Hrsx21KnBx+iR8S9LE00zsMNIkAPiygTINHjuVavOuhuUq/yItv5JEKLu4A6z9+A14WcsgEP2pHl
Ji/tg6MXGxdEvVjS3IhZ3g119uS47qsx5dOE25wJ1cpD3rhqkGzh1m9+06K2NNffTd3f29C5Bcml
2BS6O7QWcUqtyrOkFKhUKloe/KxflVMIP2YwbRav2FW2kieq9XYem63w+UfY+wnWdbZ2mVdFZVdB
L0ly2D1wj+zsDp43eKXpqlLBvGElIbGoljsYQUaEduZADTT7hVo8TN/95jXhanCcDxz26jg1/XNX
Fd9FZp8ylzl3E/FDDC+jIoSp33thvc3c/laA86H6AUc/Xpa30IbYVQNE+Q3OXdjYy+dqNveDRfiG
rHfzUjyPBW9iktFjgMGQLXRdzPo0Sft3dJafQ2Q7Wyq3unfeurlLcGbBORB3MJBbuumGhv3W7cdN
3s17oBmAUQkOIE4AVSOGm5nNe0bFE8zlD5rUOHKQHECDiRWIfwM/CFaLNegb+5bA+Fv2N2WjDNh7
XfouZ2f+PfCxeeuGbD0BPgDctB4TJpxjVYpN4wdr4DD2aT+/LrBmRzOwqbENMTmHRiDCMwi3YTYV
cEaTesc7UKmFmE+l8sZFqAHHiiFK/wiaErAVzQwgBelYUrIxjBwuAhxA+E010kdn8emubwIvAuaA
3WfZONxTBGLGiOVGOkaJMa8hSE+KkSyxzDMSp3PvRLNlv9AWmbaLhEhIumhf+NOYx3aaX1LShxF8
pW8MgNpCAEgwBYNMSjkjlKpwVMxazHUJ9ElCB4UTDFzekVdabKGdPBIv3ZITJTtvAwGTLHhubjF0
Efzmu6xt36w7DyueDz9gyP4gmi14ZPAl8saxkVKMR+CYY/EH7KALkXfch8vDkGOpg5Tt1Xerl8nF
kNGYTCIDAHFy83uUtuZ1XQc5JrYObztiMbK64M0R9VMDVlKM24EAzzi4dyF/3acZdb/jutNNOCii
aaHRkgaR6QYInGdAsmwkPYZf1mdvUzeuqk7vSjnGfd+iZ2WRB5WvOsq3Abe3ohYrUuFdl2ke4ay3
sp1MgnEE8mhcVzPmGmojYN9QHCHHxM3cWDte1AT1n5naZqXa6cbX3SYw5sWf7Uaw+dUPwF3kjnkG
CutWTO56aoOjI+hhqmyMpX8jcnpAVthzWKd+gvPenruDgogDv8bIdoMWaJrMExY5dNhPkChZwK1N
XlWaj5F/OsBUSm5pgAa2KxGjMA6wcOf2brYjui14P3GfySyis34tUnQIXfmDzT1W1tmsprmjby3S
CqK2L8pknstgvUCMkNBAB7u00t7HMuZOZHMkJnW9o7YGUstNOC5qZ5wsTIYRmD+IULD3Ag/V3JPU
qI+FeDniS/CO1rwmwdrjJHsugtEHMMCZcDPspmHrcNXfpmE97HUFoI5qG4UbmLCbiYCVgyM8Q4I4
fnSHNTCeuQch9WzKDc7N/mMZtu0RypdpM6LHBUSXY7YOybDI6rIFrjWrt7ZXZkNPNlYkObdBIrgY
nuwks10NSMZjtZj6MVMVOBNzOifSmZyEj7IFzJ+RE70gf0y9eVwFadMCB2ZDyAmlb+Nczuw9pDMg
UIqZtfUhXiQO1YA+acV2UAMOTyEBqAr6RnIIQ7irO0TZYX4hAKLzJ30o2AK9DCrrByhLciQUVO5T
j+P9ESedbt0jC/gNt6vgDrsOWAq61+RAdWFv+GR7EPInE+mRsBjX6XGrAA26xXm2SfxhniIrGY8D
6oGF5EzCXymcA3caDtLHCc/LW7LlZmrwXjNEBD4abwKeB3J6lOFxa1W3vUiruwKY+23ZlO2t4qrB
HYkruqYYRPc4VmQQSlFuYsryfIcEN3WPvpK7y9HhA2RcsuLJyTHvC9yW9rib4YLXjeHBkBxQsgwq
atAWQBHaSJ26K2gI65tS+2myeFW1qTt2ykDu5hs5BzLJFj+Nh1SgAjEisjNwWLDmncO3FnektTeb
8aVIC9iyRK+fhNf88NtpjvhcOI9jDbAarGLiHgwbc4sTtU36FlkQoy5dsGsW7xtwvvmzn7kycpCh
usG6nUYu7LyrjHfZEYajedWf0q5CDQ4YZzX/Bh7S9Ji1iuH8BEAZmkYN3EFL8VNOrhODUtBtaN1U
0EVRjoR1zLrgXhCX2ajMZhxKQsjyozBvWTwteRFPDWATYCS6q+WkQsC6mjfwcKvZiWuJKF03X+jj
LJX/HUe32sMcmHAsyLv2u++O9SHHOjFawzB90zvhpwh4zH72nvNSoBW1Eqx6B+ZmXgdtDSIcQpvQ
5nx253DDNI1tscR4K9u5CVh8Aghh06ybO2ec+9gDEgcVDG9O0NfoYwSObht/+QESHI8cFR5CR/Wb
oJnoru2GA5HuygFXGB2qge8zBzAIBQ32j2Ao8JgMH+IaeMhj44QsZpm1CRuRaiBIp07BC/HQkqe2
ED8s1LpAXfvZCmmACnWRAcyQGRl0qKkAKtKU34UGvdJk883EzQ/AEx5Tg5CgcW5haEHJBa7Ae9Es
ANCO4y/oZHNQfZZgrY0FCkfKY06W94LhNoerYZyONebJpIq41CCx9Q0yQg133mptZhg3Wg0ahz4y
kqmkSIcH6MK28GXSpKCsirw6vcu8PFEF3ymssihtP+F4h9QcN8lweohxZntuoPWJmsW1iCtO30e3
WDdtDRibXBk9vw6T80Sm6s2MFjelzkfhrYCPZDs25HuQtcnYBycNe2JRg40aL70LAqui0MXhxip7
OwXud1eaH1Votr0t9ktfPaCT/SANbuudczqMA4vqDcAoBgu/99PBRpxM+mlClOPdgHsJyDTNoPYZ
rAYrl6PtLnBLdzJ+QJGSr2VQNkcast+4hQCKlI5z0pSyupWDZ2PhgvoxC0MesP/1N2jn6V2rg/Cu
k+2EAPgcUxu/NXIaJoB3SvVDIIsgwbL/S9Nlc+Kb5R6OJxB92yWPx5asS6f+mBvyEJBgA5xNFTWT
xVk7KA+DAxxFV4inbsxfiZZH1CJujB22iwtmpNFTDf4N/ZiJ3HhLsTZddV903K4IkBaxLLIj9fIa
xKLx0HgYipr2O3Jy1rpejWKjLkkkByUiXgGhlk6ph6tCSzc0G/FCqLodcRIBwRE7tC1xcaa9DNb9
UJG46PmcoB7E4qDAEQYIMWrXwu3aZ5PW3gEs+hCBXP3LGBoRLTw8DCF/zwrMdzcd+kg7Tfswz6C+
eFXhR3SiEM11I0l8Mb+Dz1FELQrvqD2talIi/Kx7GoPuR5dmP+pA/CQLKoftgEj6rOtenLr/BZRO
elAza2PP97a+rkfgQ/gaWqoHp3EeBfWmCIQ0MGGy2AoEK6NfXIOO2OM1IGtswAqRS2jLu77YEeN9
n2S4lXM2d3CdGvd3yc28Y14QoC5YABzV9R4QNGmFtd3v3RAh4J4aIxAw21sHV7kbvcAgg9nXvPgE
BoIhq1Mg7gwKlXJRr03h6gRewQ71F+Uc2qmujtj+mm2YUgLRSVFNKKNoZ8KqxUsd28ABN2qeiOfH
aYWDTMlznLEQRHMXTAwZIAPzXihUBnAF4gqOUhXPW/Qsrf+EJEYooO3I0qPfVdaLReaZX2Utp7ca
nto/yEkvfxAxNUMcCkBReojbntIqbRDbgJybxpXB3djLHlg87T35EH4eUO2SB+2WToJ8rHTragT3
RnpQBMHkuLKGkeqJfbKmm8DB1qxY0cIpTAz7Yp+tF1I5CQ7t3vPCfBQxC9/8GeZZJp4bLt+rqZeP
rm7qNMZRkt0B3Z0DmFU41W3rTP0zzhuoOSB5COMjJ/UP4rYUkHhWV79sMXWxQeV95y5Dj2qI298F
IHNvCeIIPxpc9+PBrwWLWog2d2x2Bmh6+PKet1ihSAduWYPOw6MsnXHnDC5XUc9gqE10mgGsh/Zg
SLbgVU5lUviOb44j7BurlCicMRZZDo9O0G8nHMJeUHb5H2fntSyn0bbtE/qpgiY07DIweeVgae1Q
kpZEhiY3HP1/zbflUr2yq7wny/YEBrqfvmNHdMzQ1YfVzYvXRviDGbY+5zsx+HMdtX3lReyGzp7v
aEae1RtXh9CphaiqgGRRk/mLjzRWybuESthbTe/dZ4bqRoK3MlLwauXoJ92XK1yRSH4OJXVUxCFl
QNzMQZFrERHrVGI9MJmSlOSRN7bTjSoupLYBWw01x5Fcj5Q2MLvk6d6uMG0IJCVrWJsEdE65210Q
mrnHxUqSnRw6CyF9X14VW9T3lsaji8ha52GgCC3u3Ka5IztoOxrGMPPTjv6hr8aJ2rIJGqjs16hk
q4s7bc+PFCV6O4ea64sp825XZp5/EAir75zFWL8tVs/xpiyaOg/91ej3Rp23T50PN+4scvZ2iPnL
pyXo2WHXkmarbmjEY9fVSZSx3IVV14g29BJvPJWT7ElabNRpnXrjhUFvwzrOwLnUzfbGjO9/me3c
eF67jCk+KFIdTWPtR11mpAd09uZ53Kbm0FWufuXmDb4Mg5k9b4VSaL34BPtS6FRSmehj9rOKgg6/
zDK+4GmUX+bN1lHuqAXCaRAN66hYptjo3exRwV1/im7JuYCZel58O+Dwp+UuG3Kmu3zA2ysLfV9Z
fUNh1xL4X6TClbeRVnG20o50oqHpfyhl5seWuuaDTGpC3hSynQZEYb+09DdXnGO/m3JtnF3Vt/4p
sfrs6C7pfM0yyzmSB7ruzNxkaOTgfMhsra9aYvgPycwTb5Y5Ld/GdWy+JQww/KlHRFR4w/wy8WaH
ucR82oxohsKqcv2/nFuR4+AToybMBtMDveZ/VXlWnvG+ba8lEgcrnPphRERUYmJITgMj2XNrw2+R
Il/kTeiIIegiY1bFRJBogiwNzv+jluubv9kUM7Sl/Re2qJ8dTFk0ZoYvd7ZYAjS+fgDK1XFEIGpj
8feL6xgXIhB1XLr1QDzsMqSfi1HkX81E9w+dVY6vK8niVZgt43dRp93eb4sidoey2g8jASamV/gR
4Wa3kTGQH9W6QBoO5HHm8dBYtvvge/k8kgnHgfxr1ht5RtxvA7Cr6/kl6HIFrHTDRKoSwE4H5BuG
ujd2HmBnXBSZH2tlTES+BY11SoQ1cstyIUCpqPe5ONVtNISZCiGljLfAtzAWmKjVh67r6529NB23
YhVwjirsh0SxYuyMhGS0mM70jQ2jkpNNqluuv7MMrnc+58r9HEzffYu4xLq3+1iZ7RIaGZ3WkVvK
gbjF1MY0y9+EXNfykRjC+gu5xc69WY3Ghewt+/agiQcjqZhRCLd7zGpSM8J5c2vvxh1DQhpG+kwF
97wzx17EPF+vms346Cbik1RATEb1lw51TpTPAH6BIrOwr6xDObaPeoATmu2jK+dram8g2XnOsLh8
nbVxKGtmrKQ+sjIP0ebbr5tuZwCG8t7w1XRHGup2KIFRUIM1T8R41lE5yy8QbfGQGxeTbxFuzpRH
2TKRL121H44efjrOLf89IUoYSdIWrVPyawoIe/aV3PuNkrFIGw75DlGntWcybFdBzUnfc1lzCWJt
zCYFW6iOvPpAYVp2NXuSfG5iK9vd+rjwlsdEZz7rwqyjzBKIFFwOqmr2Cb/zqBCUIIppI8J0cj6S
0m3CvLH60B/kxQLN5ZBnAMxp87PyZk4GlFfs6i34IDEy4OCRsJTSLk9S5MwG0hrJbk0tImhJzG5n
B7t0ljEUd++z75y3DO9lCisU8Wx+h40jmCmA6qj94yyKJux8doZU0RaybdMQ5rRqsvgvWWi2/Q/N
hor+hbK6nkUGEIxQ7LGfKNsuCRMkUOAtkG12MJ20BJpzTnVaPvvNeOek4s7u0u/9WDahZTEqcubH
LExCpzObWehtQ7+vUtM68uumj9uSBY92WrgnC7np0es7GI2Vwamzm6chzXB0MvPEIjPKg8xAaB3L
ecwLGQ1WZe7SXveRqMXVqUG5EidNwybnFRwv+GFqkr9pc8gjZMz7Kdj6EEEzYeFskeyu8bAGLRmq
1Hua7jBEtQEz69bNJ+d0jvYznsIMsS20B7D4CiRGfs8cDabrh5X0PttMPCQjEmxPF8FrSldoTMg7
fkRnfJcdAsQKbUFR5T/WwPD2BR3Vp3bILUKTSQMX5DOdSLksdsqAXW3q1n8Yt2o60d123jpJ13Ob
dj/5XwlyVMSOB5zNQ77QFA+aa9g5U7G3yj5nydxc8pQtuR8s19ipbHV39rgUMRv8mWJn77hu5svk
lzIu3CK4G7DYHxG+PqST99asxXg0W22fmkb/lXTGfGN3pwgqxI3IoFcMAOCxubBmZOzmElFIP+7y
QNWxpdWrKImPJnWS2GXu4DgjOTVqsraJB9E1UWVXPifm/k6KOdhTa5mSgjo4T2xgkZPXAWpizzi1
IptjeEw4D+WTSe4212Kj/ZCNJA/FJBIScZPhVPdGhX2npQvbQpdQOJs8elnxobL+vMJ0HJTdNm+d
ktnRq1MBXUolheoXgVuDJ20MdLBbMpKmnWTZ6bb52qHBDmd7W8MtUPCV66LjqZ+AiZTL8SGvfph5
RxCkNTz5WW7HPEnNS7BBDHpD/52fyAgH6VsgN+ZXTdgTIBYhrOQK//DwIxNwSuw6GebPopze1rEl
QBPWbLdmso08RXNsmU1iVyUTWLomJTh1SwrLMx4z1+Z6kK0Ra2aTN85F5cUxkvYHB9WruzVftsW5
nUDtCTQg8B9VATs9lrGyfeOYuM5I7rkC/Bng++HWt2iu4QYEceax9revvjLr60Zy0CkV6fjdkBMb
j6TChaWwOJuJw5HfrLwdNzUNlCT8M4u3u1mM5CZLd4naYniw2oSYvYag3WLLgJl4rpItg7un4vAg
nPEuMa08sk1Cdt2agbdWluTRNb8xDbV3q1FOjzmHC5oxUL4APL3XBg+44w3jJfGXT4XM675tivVA
BScK4ym4zn228V/KX7NOnYc5ZUyyRWFz3sw5pa+wVV1PHrHW/NRqIIc6HecxckfStLUJBOJyzmTd
ua0QXsphrTXnw4roJd5k871OctKllPwQgRyvY1DP9xXAaE60SlQY0y8pFHeKx43VTD3ngeGk+vku
40Fj6+jGuGJBgboSzXvTQjLXjpVF25i+kZRxN4m1xXOQAk07zs/FoyjC4eMtunm1x2nvV/WladBd
mQk7PmDKW50hSV+30ghL1/3BpfjuVTzRvs/ZO8/rH6rZDkla7iyn/Fk0HrBgR43G1g/hUs9welp8
BtYa56NaYnvW2aF01L07V7ynOe2NyX3CrHaplrreVZXK957WIqLP2Li0bQ3pYvGQO9b6a7XHX5ne
rt3GDHVLM0ApoGwUft2YWz8h4EdO6mZQ0Bja9gIBXpJS7ry4VswriIfWHbz9ing7pO2U4/zGSG4E
W3owvdRq91ZWsK/aA4on1g/iP0mrZUSLZLlZVybM9pKTWrD34Kxfs7bernnayuPQO9lBmiYR7IFT
nKwyG74RZTFfzW2h892txpe1rKdz1zKFMT8lNlajbpHnPp98tRs6v/rQ9uT8NKZ+HAkhRy9gWAu7
+dqRJu964GCD4n5nIxwbTt3jZxNQ/rqbpZN+8Gz0NGNUdfJSgOiDcxV5dRy1u32MTQLdMLvDdAos
0VVRXfTTIVBiDaFSxz0qmh9F5srLItw6UpSK38mqNq9ePYhPnxiUJ1CvIfa9AgFQb9ffYXiX47S2
Ou5Lv8MVslpHC5TnJIqEwgSmwgisDN+70yb8woPdoLJK5JfU6PQRjpL827lND047jnu5jhvGf2V/
6n7eznlfZA+bMUwHYAoSJ8fc/rqxF/wgeC37NfU2XMu4qFgvhjhO2m+PudE4LzpjbTdlDY7XoG8J
g07MaMAmOuFSa0h39SAzFfneZkDOJd2xwSEA6YEmoAxVTc9CJiV/TNw831c3oI3vZOxlkBNSjHNy
DQvd5gUuBj+9740gixKZD3vig8XXrlHJjJkmsHdB3+GeKdT2DGdc4SNmsQRh61xxsI2+n55MeKgk
1LdyH3T9NZb2FaEcXZT2GpqWIgi8yxtGnmpNz3ZjuR9GItd8Z7rGeoe2xdqR0pa9BDnsWzk4v2gk
GX9xl66kv3M4rFKwkaRzzFsEPahutVBynCVQd4SVM4rM5t726+mLVyfUDtjDsh+B3F6DMm32srBR
8GV5cRfMfvmimbLv/KB0vnAGd45FP1DA4srmUC2+cV3ruTggR6CeIKP3gA3TVs6QRcpd12hF8/UA
EmVAfbuec5yXVrx7nQcjOfSQTXfIC4Ibfq5rlh2AjfoG6nQrhuQ8B+8cktMckJvpDVsVu4WeD6nN
oIRLwYgWgR2IloFMntJkCch+HdQPo3eGeC0mForK7N5vGTdPo8jEqXWC6d3Ri34sJYC6nCkLnJIe
YLMEWKMFRjkHoqpa5vw5iz3VdcBvt861ZfLmk8nGjjHFLj4nkvIus21a19Kyhtfap2pBc4/GxdqS
QaubPhqm2QqDbTwOc6uixStqCgERShpVo2OERusLUyKyRCX78dgXObjymhISDThwr0o2mLCTNhnZ
dZ0dN6ROOkwlokXS8/lWeS0evV4LUIg03QdWYVx9wm3AFY2xePVcb7ql4/YHn4H/pOdx2eUpgqPc
7pZ7D6fSwV4Tccgn4u0FDTvxvJZ97N3qlftU9R/oby22haC+d0mHjzmdVHsK20To23PBzkPMfoNk
iLYgqkgQI28QfF11DPKNcCdUFd9yVso7csHlnkc9vTTAGnuH93xE5nXr+/Kxai1sc1MrevwuY+BF
vsznXT1vhBD1mf4YRdrtAr3QeAymG2U+fSM2Bcv7JnXnPipTh3pWnlDG580xWdY4Z3zzu4JU+wBQ
R61Zne5GTo7o+sg0s1KDtdUX/RTrICOsqdJq19QFB4QyyE8bT9216dLi2R4dh0Gm3S55Mftwy2OF
JypfaQzRzgPHmwEVQF/vndwvvwYoLC7UuHi7WW0A7MuYQ3O7NxE+fNE2zZhS846VNlv77ImTM8UB
dV0EkSepM8nKUccFrW4nXUz9jgvPZV2W5gCyhq6nLKeDZL26BE5LK2Om1cGVfftR13CPVr8uV8tB
HxnKMcsfcskx3Qzc8STKQL+tQ2orknLr+i5PzOk7dU3ublw7a4el8NYYQOQMvTCg4ogEwYtvUlbT
v6wrs4aoKMqeg8ieSW93ep7hJHgy+BdL3tCcTFqUYwFzM+KmbXlDRu3PvK7Qi4zGoUuKJ/ojDtwi
ESs2p4BuRi9a0R/hnXvDjEu4OcCefZuquPa9s0T/t6VlZJfzOS1hsCsitSoXvaE6V3O+D+gKTNby
2mVmdzALI2b+Tfd+zyijC/ueiPNuL01jiqqcyU7W5VOAaDhmFDoZjo3ETuYPgqIhF+4fWs/G3mPY
96WqHjN61Cxjfikz9ZRQTeGq8bGzOam4vboPjH5EmJQ7J7dOqwhfF6kpRXBfI+u/SBaxeOnH6VTB
HO8SI3sH9TyUeX5Xdu6yS1DF2XZ2h63SClsz+Wtexr1p+31EFGl2hEakY969Q82bnhIHvfkGMRgg
gYPFtY8ecy+qz51y2jd8leZ1sQ3r3KdDujfL2WI5CUrOj6X/Vg3UF6XWPJ+tzlh4tET2TsiLlUT+
vHafCuDq4laF7V6zRmkNVoIIGNqj9B9lgw0bwaJFaDDEmRrTaTeiXYY1UP6PoKUhPrE3FWmJgzZ0
KXGJkOfJgy1lhck7dc61g59TCCl3Ne3wh4LPEqUunCRpUuyFNTqWzIKOrMh5g4T1fH2cEzJxwTUc
uni0uvYFGlebw8t17eqFPba0AWSL8lWM64dyaeDKbto51OreW0KTzovvCn3fbagQ+rYPTjnj+nme
PcrG6gwNJbB3bFkM2nPtUh8EvXNKfYms3ZDVdzj1m3vyBqHQzENlDUbYk4W+DfTQWfcDWNmDQ/ZV
XXMGDFOWmzenUH7ccZ6mecNap8OWV+QqI+GBd8X2u1tzMR+EMhkxPS22o9XNLaJKzkQh3EI/P1VJ
b30GPHRPRW718Mlefc0ngfTEm8tvVa7lc92K6RIEdXWhoYbCINGmNZUZxSgZ8XyD1pq6H5zI61Oe
P9lsBi5BW6J2SfVlJRUSXoawGHiGkJrA7RwQj/UkJd02yhjGONnqd2HBZ8OLPgZ++azkANvhB/NG
VamLeLvxFNU3qJxZ46eNRWBuz0YOfxTqbdXPIFvlYc236i3p1gaZUgtShto/WhLW1KqBhRsC7T+w
p5F77wmnvWtyhv9BlOXF7wLgi3mddjnhjyVQlCWirB2N+8Ye+p8+WzPCnyk5OKpSJ+KHCy+c0NXs
eGTy+77ymz0K4zZc/DH5GDG/llviHQDvgzxcmmJ5Q5xZfAqxlfRLjfgCNkjf0p7Sc9bIX302PPPZ
imPuNB950JLJa1bBdeUGeegwt3IZbLQtkcFl/5FPknQ/UTzmjlzOdTBxChim9rj1Rnf2t7I+mZ7P
sSijNg1+fYrTcqliXS56vyZZeqTEYyVtjrTtwguq0+ZP1AYlo42ma8vYrVHtCpFmr6wjHWKAtTtZ
bWqdg5EPyym5i/OlUe9TM5jxYq36nND0czJW/S7nwN2TKJkeWodoDuSVryD0KOx9JlhiFer7urxp
PTY3eUL5PT90pW5+rQIJF8lW3m7ptiXqpesf6Him9jrDYdIwfe68oUafk6XuvrDVcrDz1dltJk0p
EPXei0G+KMJ+F1WsC8M/cMyYpoJTdaswS5Vred+WFibaYeh27jy5gJmODbywkd0Nm+s86JSenZYU
vnjBQHI7wwY/uryTQNzlT6ZWZodeuP1Je+t8dQaFEgG45QUWEI2ousW9bVV9NJzJC415Sc6BW2eP
str8XaF7uZvByd77zJ+eZe+YR5NG1zv1AyzY2wvFw+D3gB1eJuxrD6347E70r41KXdweurYZaLgZ
Cgh9w87gMUx6UEbp8lE7WV6WFslWadFyTrPEy1gsqAHUYj2nt4HcJYUbLJIn3F2tNxSB+1Z0z8Y2
fM2z9clr5JOqvcMWaCCKqjqXyKUpyXrrDATcwEP3g/RMPGF2e9SeacaN5cAY3RhYThlW7A3B2R6s
R3daLBCs5NfSBfuay0S8ETeUNG9I5mgfuPmeKyN7ZW2HK4Llm0vqWTKL2X4abPeODoYtHh0UgF5N
/7GtmWhsZzs2voG2UblHJr46gurNjjSJv6SzTpAysogndYFjXupXqeyfad28zEZ5STHUmx5EyQbB
d1vpYO+38cmzXC+aKp0dLbTxEfxjc7MNwXLmGt8yDztaK/GUIs+2CHx1K/p3BNmc0eZVX80RoDY3
ADsktF645lAEaQFZJQTPzfRiQFKGSTFm+8mmzapbC5iAxiem2bfs0LLTb0QTTEAY5B4vRZNQ1nKj
v3lsu4nYzsX2dWzbNAwjuVnCZR7BcN0ZTBTZ2JepGcdY54JasmT9ajbNekESXO/m/saz9VlzoJ1U
7crBTfazG6QgihJ5VIOnxfJSdXuS0eSzed0tmbEc5YAqocN8deQk0B5lYz+OlkSBjLCAi+nfEZNw
E5imlN5kSb6vUx/lOrxkmOflX2IcOwAI+90YclIxhumc+OKvIkfq0lnr5yDGb67ZFSHTLF4DVD00
JY3eSaqGXVvU81Mh69ek9b6kQ+7QfzOjHBXy5Ij0fjNWtoBGZPej7pu41J0Ll8/P4GbmHHrUgcTr
beRKiaMJvQKdZM+wc1bZaIQIEX4llcOdh0gxQtq5MSgUSTgOiGqXMr9PMK+H9Yhoy5yJ8YYpN6lV
BDAdVE4biu6fGid9yZfk3jDcj4yYoa3EMzoXyVUoYpIq1m6+IfrPm33IxeZw9enSeWCMv1eOsWu9
8stWdl9ZkzqwpN7Zt4kerrlHRWdTLxjqEX2KMtFHYTOscNTWD9yRX4upiLPVex2yDeGI92r37n2w
sW7wgCICLddLvzYnMjROiDVeRCOvKEj4OANo61RC4Ao9FFGpi68o0o6IGu1ILG5Dxcp8XwwdNACT
wj4ITLDSfDlt9ibQEGgUbmXPuQYIlQIpRm1+xRjCmDO238e9rX90OikQR+jsg+d0OBSEeCD/3i8L
CdUZSqbAzB4Mx132qFyKUHB6oxLNeeNGePM9brPK1C8WvFQiM2jjwXs22u0VoXESw1xE3kSQUGX5
E7WafbQE7ntvNnfJiPpZ0a0YJlZFoeTQc8/L5ueNw9t1ZbrxRVP2xeSBzrUiXBaCKwKRvdDid04t
75BZU+QJ402M6PW9dk8Q6MkB+9rJrf5Go1m8bE7M8ZiFrcSYM7byLVuR9Vc+G3aCOge9Pv/U+Q81
9jTUNJq5olKP9Js+UpB3XkeaUieSOEy97ArL/RJoktKD4YgdC8rUOSF7ZB0w1y+tlSAxnRVtnltK
95xK7vopQJq4tYcWAu8Mn8zYMaD+lYhALuhj3yAigWH109DnH5tHIMqMM4cHv/plTsgNZtMGguyq
d5jaB1jnZGfagI5pN2C9qbIzj/lnb80Hbenbho4ymU0O3w91lo2LurFCgRpTOgXz3XF2ViplUxXW
zkffHBYts2212v0OJYGPVk4Dbk+1cVcUir2z5Mdy/AeU+CPYmPdXP6NqkwyQdybJ4Q/J4kK94E6P
6cs0TpkvQBLqwEQiMo37hra6qKv94DvCGOuYJyNCqw5pvlzr87xwjYdAqhgD/V+EOoP9JlN7DlY4
yhIE91QrYBdrtbf9kJuwdqr76Vk10cV1UCUPxpbzvKdAF4NdIYdmbBt55CfXeBh6UDSr0OMdporn
paY/lf44jH5e8U5+d/vRw2WdhF015z6xPjCjMyFsiYhIguG5It0Y6zMT8dQaiJAUVMNed2a3Bzj/
q7DLPRHJHC22u01x2OjQHAm5Ptla/bRpoHQMbjBz67sQXO91Nay9j6rpsBIrdQZbMa/NtrrnzWIi
bWbwIuFBjAAS2rsmWameQuYr1HBAe/XSyfbU1evTLWg0HBLmOltjXsuN6b627LPBqShGSfiTul0O
gmn6OvXOd2GA+JUjdqJJ6nUvSlYT0xi/ZlaRRAIefJf1nUCQkxc7z8fZmbnDtxViJyxz4NUhCewD
sRMw6foV5L3crZK1AgaIMU5DRyvkbnvQhWjKtmVXlxXVfh7MEm6KFL1uqs5Epp+glFZMFbTr+Zvw
DiPc097A1ZAn1sPg5t+pMYXZlBvjmtkbwCMo6wKVWb8ytdzQbfyuabBQ+FmkfZxqTLKd9kHPJsDj
FDpy55gWYs+mMp6WnD9Mw6Fspse10t7jgp0nrDPH3N3s2dGMCv8Q4C54bZ3JPt+y3ONWcOJ2hXFN
8XatTDSGt4hopU0z8jp3DWWXHJi579s5J93K2+5aWz+ZwLsUmQxffEIRDEle9xrcVFOnAD2yTqrY
S4uLaqmfNOGqWMQMlAi+98pa+VwFznNmtu6Z36QJyUH4OQn3y6q6IgJFf9CW/V6DiexhXX416cYQ
W/Nco7jP2/aFg9Vj6VuUfILstyyJYbtO+7QvmXLAxENRjCQm6v4rhjh+A4Viyi+tnWlxhtzM7bEo
W0AIlV85UtzhVF+jwREndDq/5LLcear9CXmKEn9mO+vy/iULRroXW+Zka8mPqPxGcgdIX57mTxD0
mxsodcBY0mdpwM5Lpd/SW89e0R5Wz7nzXO5YSjZN27jbPP+rHGCeLfIbRTUY8PIIUVPDvBamfmpq
xl1TtNd10tT9zQ3EM3i7JYNznjEeNQa8CwVBgNcjRaum/LTy6Wtz+wVFAgmFH1mszlNOE1K40Jtm
8ZDQ8Wq8iNZ8GKX1iujkVZOzCEC9IjkdzzdVJPl13WXbxHWlZbFP87OtymujGwvPkzxOYDw42+8s
7ybtr84WOVQri29/62O+VY+a3Qxi1tQI0oCNHNKqQtHlL8W4feKKfB2cFvtWo++nxPsxeMEbWULM
+TTtpJ7Z7mRCr2+VApzIm2nmvpeijNbbvlVLme5KG6JcNHBO/uSey81AQzkuDZJ7q8jd5w45xH7W
znI0CmmF1G4O714p1YNKC7xdiKlQu6Uo3FaZcSJy65gqZM62FM1EIyLAd+iM4ep5hfXgJWbzy+jb
6YUIlrrAo3x7a62s6lptsnwU7P4/jHrrnq2FYcvVtfE5zNO8T9UClVdzgzlt48XGnMCLjg2A8EDG
7WRjZqYUE/+0h439NHfudBoQb+9lbrs1PLs09ttc5GePMu8mBopuMsy+4XCv25u/mHkFsDl/3mDW
bqLsdD93yt7hBNT3gymhZgsHo9Zm9pQGFuXq8hbrLyoRmWUcq760lIqe/59tkwZW8AtdmGTBkzSY
Xv6Uut2pXef3f45P+VMUwy3T5m/ZNdR7p/ks0OoVwXgpsoMPjRR5EEM7p1n/UxidFfwWatKxs9Dz
ulqXErG1xz62TcQFvP3zF/hDtK8V/BZnkpajY/jbpi7TnLvEnbn1KdhcgGi6lkG9KDvIaAL4VfbD
cg9lbx68ol4uaY1Q0ocrRKVTr/+S22GZXLX/lTXxW+wJXJ5ZTnaiKb3KX4DiAeRkflQQT0K4B3p1
47qvbtviZyYM8S+hNH8K8Lh9mL/9hDAWo9KZsV0UW8aCZw/FInqovb2+aoRCyPsjIhP++Wr/IfjE
v32Gv72XqUwX2Zq3XfAeXRnlHltrPNOp+/LPL/+/k5Qs/xaI8reX9z3MEw7pnBdRinMz2WT/brqI
/vnF/3Cr+7+lhXkBI18OcXAx5xQXmOmwxIDr449QAVYbk+TUf36jP1yk3yNfHdOcfEOblExj3Zdj
9V5w2l/n8l/CLP8vtup/3GX+7Qv+7Sox9haczGiHw0olPzY6Pym+Tkt5DwOBSwcbf/O2ZXhCsE3f
5F0uEQtByUqtjX+pFPrDN/Rvf/+3T6ApZU5HvzEv6ZjR/Un5Kf3mgTxnnrb+5df6061w+/u/vUUt
0tIbiVe/lA0qeIiXHv/hf/p9fm/XGybmm8UjnIiS76X9ZggcyK//7aV/W4w8U6ypUWAaZ4B4RVce
r83wOqCX+eeX/9Mt/Nv60tn2JJEhYGvNsw82gXs/qzHGN9BwkNn//B5/+m1/W04sUMHAaDPzYvdP
AgGvhdea3fg/vfjvxXpp06Te0AbkQrEHlMPHPI7slF/++cX/sBD+Xqq3LVbrKaxBl6LNz+lAQXJZ
AONQ36pdm7xtMRz9zvgwJv0vMVB/+DnkbysKJwk9N4FZEp1mARkPe7uQX+xtpiRFDP+ymPzhOfi9
Xg9Bf0uuIvFM1oJof5a7qvuX2Cz5p5f+7SlmyVDoKL3lEiT5+mmNMK07gkoor01H2q21dvyvmzME
tGorD0fFBDvl7IjbyYgz0AjD7Kn3fEDSzN0nCdbg1SvwAmLivktb9tZQIryMG4n8NtjQqhWTr+tD
hSjy3rHASlITu0U3NesR/6yP9lk4d1W++N8Q4SVfna5Pnv3sVjqN/49gIrC01FiCI7KlZqdMG/RF
DgESvHFDXq9RR0CktpwNfWtc3isnM45w2+2TUQ79URVzEhnIumm6atVzMI8Uk4/qVdVBGuPwW0kv
b5N3/NP9iQBDhD4B11sVQXbtcMJFAvXDEW9M+SkLMe29ugrOoxd4vzYfhR3kACiT3yp1lFQNcRyR
xUOyte1Fldr+pmVFvzci7u1cEe2yhk4tBwVSmjf/snH+6U78bbVEZODOnMH1ZWtoL1hfb6IDwgx2
y78VDf/vQDfr/9K1/rYcb83kyk0Z+pIsNgE2+WHU+HbG9tvgEZ3Bm//L7f6nL/LbAjqYjkDU5RBk
7qPeFZ2Cw1LeUfeJG9uj/pdAyD+9y2/rqGVaHfmlzBlVX5UxR1DQh+48KzBbxxDFv6ykf3qX31bS
lOQec1aCubdYdmkJ72WFKB0yFtV/XvD+sFR7tzf+249CogqhyFWXnB3z5lvzd2gnyRrI/9ti/Xvj
XufmfrpiHztXHNmVw4kdUcf/5+w8muTk2S78i6gCRBDbzmFyHm8oj+2HnBHp139Xe+WPd3q6ahbe
TLlQA5KQbp1zHbhdF379mcczj9kbqioPXacbj9lYR9RMGcolhqwFqoa3pnMvrI7PsPQc8f+fEeQJ
RNpFfbqJ4Y+hV6tYRWz/7G1eqScLQImG1ufr13GuqVnfRRqAjkHl03FqHMywnjNs62YwYI3BQ/5B
PWK6K3EzGIuScsSf77U568lmkFpZPTAZmZTWFpnKh1XX6D9Hdpctckontp+zFsnb162d63CzHo3v
mtQHIeSh0tCBQg48qTbRBOngfy4MmjNNzCP44oFK5zQI/2C24soMjJ1o5Mq2p2/F4Rrz8D2jclB0
nva7f88UEEbJ5p2T/4WeidW3npE9WxRkqLQ0GdgnNiQHSeh/HQ7yPKqzX1/+zEfbno35FGlsUWGE
JTnYFVSKa3UFOmX43sJ+nrAW1j006mrAkseB0xDxjYLfUYrgOz/esa3Zj7dNUh5Cs9f2Vpj8QVXx
hpY8v9A3P30wXPvUof6ZDEf8yfmUFMEBx0C4tGUX/wqc3nn5xmPn6rMPrEWBM66iNDg0QW1yjBJb
15Oe1he2dJ9OhVx9NklFfTtFvmnKvXSxSsdm/BSzS1khooNVWF2YCT8dWTQym570Him4XuY+Uq0H
w7nWy6fWvtBtzv3+2SzE09B1Pp7aPtezD7PN5W4oIGhFvpP8YBnkfmdocQez6UeWo8SyxR1kxY2d
PqXGvdu/f/1+zzyceXySg55paKpR7p0u2nnNK8lxSwcb3ddX/7xI5djz+KTB0ibMmwW/PEmFRHvr
afc1xfIY7pws75rCt3D7O+5rkUtQR7WROEcHsIFKpPcKns55tFhkbb/+NWfe1t+6wj8jpUxFN4V9
HR1K0J5xgoZUx1TsIK7WLozzM0/zb33snxaiso9BqU+cNMTDykPrbnQPMVTTr3//mavPidg4ajq7
TfXw4OGYyQrigH6n7qUMp08/4o6tn/7+z0+XWJAinJbhwTKdqzzSybBuqx8wXX4h4rzja36jOM36
+kbOTFlzfn3v472BuhId9OFnW7/2+qVN45knJGbfoCgxCzEiU96r9HWS96Z/Tdjp17/53KVPneqf
5+N3AzhyvKp7fyDUd/IXZWouCBm5MIuf6ZvzZCmHQ0cbAKm7N3zwpnG98IxuoUOUK7WX793AbCZP
s7ydJvZ6+7jXYFR2P9LaJubD/OZEMpvKyZgNixGjJDV6Bx0bIpmgE39KaV8YvOee/2wWd9vARSEY
aHCIY8xLMYffHDXDU/j66Zx7/rOZvG2E1mUQovYVh99Ln0n9gcAD45AHlXpzkZxduI1z7cymctPt
bT1wU5zeBeiKtOC8ufaDt5yzuirJyu/NQ/P0J7uMi8JrfX/fugjhbSNmXcOqSVruj289rnnwkx/4
ZRt6pr/vbc6d9am7mXLNQBuChvtk+/peK7PhHBReYsYKT55jTXjPxG2T6i+57LZFWO++buJMtzJP
7+mfYe16YebIgPdRAjBe5sPAUSWHJ5CxgrevWzgz2c0zkEUfZbEaOIXj5HXlxQbS6EsF93OXng3p
rq39Xu+t6NA40bHps02gRxdWZh73/z+1dsee5x6bBoWaQHXxIQHai66tNnRaaNzHNBD+c6mi8SrV
jeylRQdzHzYyu1BaPHdL82EOGFxFMbeE9eKGyRyMd3dhsXbuVc+GuCYFZKlk4vNv3kXowiDRAb0t
Nl+/5nNXnw1s2+CbanoiOmDg4Ei05t8pH+VbQaGObZze0z/9FEJw3fmKTyaiP4iw2i6t7nKAtF//
+NOA+uRtzzOtasPVq7bug0NbcyLepeJE9w2uEB7iWNcgGNZ9eGFqOtOxjNmY1ggDAwbCIgwHSfZo
APSwlznqgmbtO2N0hzN/MBd1nlavnnCzPyLVIad/7y5nYz3M68TL3Yq+5T1GyICLYi/Uz8j8qAtx
4UGemd7nEU1BGqVl7JbRQfnlVZjme6+vfoqQ5doA2/br2zjT0+YxTZ6niXLsWQZm1W9Ad0tDfbhG
/M1nJGb9LCKk3am4gRy5bQV6gii/aVEmPae3abzUlXFhWjzX5WYDPUmGWqgBAYejumZrIdB8PhFz
jmVqiCcsagjMnDw3Hr5+ZvLzDj4PYgl0JN+wFhk+vfIXChCVQN/QZOOHBs/61NmhTLuXUinP9IJ5
NouuhITd0jAvW+1vMX2EHQqtlMb1SzXEM31gHshSSFllzmClB6u37tD4XPVBvVdR9fz14zozC+uz
XlCq1owrJPWHBFgiViJLIyCr/dY5pGPNU0SQ7YKTzP3oYJfvwoYQlDbo3Yz117/980dj/U+ICJPw
EIa86rCBTgK28gQUMIxLC/Vzl5/NXyXmKV/WzPN5p+2MYtpkur0Kx+Due79+NkcJ13MxK7NaQFmz
gNq8sIr3MP/4+uKf90trHgkSyT7JXME0j8r5OcBHe1NjDF+IKQLkVueXBAefT/GWN1uWEAPu585U
hQdbj179rIS5QcvIdLVjIOQDXJVVaLnYtaxL7/zcjc3664BsOLValR5yPcjTRRG2SJ0c5/coB+Mq
ts34wqro83FhzTU3IXvWpIvN9GDbUbGZ4sn/QTxG9vPr13OmWmJ5sxVKCVrFBLsWHfyaLpv+iFMT
4bhaxijGfZH8yNonU8NOham0RW6KceXopJe+jp9PkZY3W8DIJKplbrLyMlkXBYhC0tpYRtZdMd0V
Ol47+E1f3+aZhuZamjoz2lGQ6HBohFmiwcQ2QTQ1PMe6TlYtwSmU1U+nrjrfm69b/Fyf5FhzfU0p
NcGJFDNOGSbeIYR1jSnY7cpVJ7wALIdurwHExAaH/nZ8ci1UCO/cKXb2F36AME7ftU+WWPrse+cS
kYnXYxIHmvDevWYYH/S+jx5Ss3cmjPZJ9svF+FGjR7RiSNBpLfemV3T1kiJjCaIiBx6ys+q2ei7a
vIYxbMTTiqluumdJbkOHxWsHkNJM9oTolVdyAG20yKzIxkERuM1jVDeOtkComP3KzARvSuqeYm4C
B8N+0fng6c3pI2vL7BYPDFu4xojyjYWut1m2hMDgtvfDfsXp8NDAPREvrWBgZ8SQPfci6BjRXbUx
7VjfVA3+zDwP223TQkp1pYn2LAUDiQS53ky1SQJCBdiEl5KvRlvrgeu7fnSFVHs6eu4IHQCvcLOs
x1osS9WboCXt7mkqswydcADi9MRjlL60D5EU+a86LLOroJ70H38NHhFizwflN84f33KCY8Um5r+s
K7udK5X5U0boridQA8saLt06L7PeWLoVGTci9CGWG17j35p8nWAh4ScTixRX1HUtK/wEjpuEHJ73
3h+rM0w0KNp/RaWRKNoMnMZbUlshK2STSujGcipPRqBqwhgkHdd59WUsfinMAjh5zXS4Q1nd/Sks
Vx5U6o37WlQQv8MBvlHL5mHLuSy4fcsOMREH/WrUCyTwkE+Q//cAWu59VyZLU8OgEVFxvoeOWf6w
7CI/ZYq4b0OPnxySepys3CrPdrHfJB+eDPEBxARd4glKkM2vjATRaNLa+lp3SnPZij4jqaAvs3vT
ISinbHGkOH2SN8sSnyN/HMsIeTmYhsXoT+pZq3v1XOT0ilqM6Z5e2iBwNApRIec3pnVTV+N9m8fZ
HVGt4e8ocfS9Xng4ok2/gOeI29JYWW0UwvCkT79F4+m8GNJXstRyw7k1Un/Yt0bRHCSg+Ru7L/Bf
hiqnw7hhxDvPIo6YBPYZFM8siIE4QFb/2YBCwN8Re5ClnYYyWjo28S1R5xHryipZyQgi/0Ki6AYm
pXBYL+UJJOyZ6QnRXvfXvhfaIVEYZNusleYDvwRbBgadfCeByAIr3UI1CbSoslBPJCwMH5gdpjVO
1/pPzYYc7XPNY1t4hR2giyjEorUFMVlEcGGcyvXOR0pPAk6giv4YTnb8lHnSvQqStL7D2eng/c/y
GlptFpY/29Ll9DlLWvUfZ156tDCkq2/sxLEOHNnbaw+syKOpT8E+ATXzIwr6DjK38R43eX7bdlm3
S2AuY9vUrLs68EPS9TSdxJwBqjRVr30JznwTMqxWeUvR2kqEvesKs8Av25i3URbq+0SDmWBmbbhN
iR5adU7u3Aydve16DfCdn5GHEuld/Vsmeb8aDNt/xOY/Ui4w/bWJRHXL70RR4/PJtJssus5MpCBT
jiXCgvfntVDYRH3wWJUfDIy73cJSXrv1IZ0efcfNQ/iPw19SAHI7YKzlmsj6x6oM0kXqU8aXkdtD
kM/6FVR5y12WvkmKR92WGphf2JIyQp4cReoP1G17F5jlf5XniHUwNlm/8/GLrjVpCgp/KLN7N7cB
nXe5vA+VNLFqaNZ/lT8kWw4yyG2qzUotxwYeUq+C8o8H+ulFjgKEWxhnRyJGgE7aVbxu2fetvHRM
DqSWl1cEzhjXeQn5BZ+jjg3DI5+xtRzzNoeSu9FYv+xsx5EPwhp1PAeC7Oo4m/g/ZZu9QbniTMxX
2qbsISDoAasnhEeevSKPCYF0h9VPClbrMakepPqQU6xKOzAXQDKyeDP0dRkTduRo73gI9GdvGJJr
mGThdpCd/2rQVaE2KfPQE2F6U44jPIqKkryCe7aSiq1RG+hwFEAw3ZQaSetV41pr3nD0VspYR/0k
1AbkTXU1wW0HEBMPzrKVMNhGZTorjDbpFcKqCHm5ztyj+4a474h+2DlJWG01J3Q3EUCnvdZiE1QG
0rUxEMVP2nQrDDxecp2Hqf3DA3R3b1uBS7fB7LGujSp+soiZwItCds1SxRXJcagbHosYjHMIkg1P
s55sSFZwl6jUvJegs7KHimnjXsOJt9W4+MZ1Bu16hHd5jEDh4vsJ4f+lrtu+duEUU2o+lYpAYDS/
SNnQDoYdy1e2c6A5VBy8IsvnKMvWgXkEQ3wN3cU/UtModj3w6N1AYfTZAyp1g17UOeRaUf3xRRnd
YGGP3q2yAATa9SZf0cDYjolt7NM+RAhC9OHOgfN7o8J4/Jnb1bCpnaSC1hhnW6md4smqGIQR7M0B
aldJphTAPfUjrLRyK+F9Fqsp8N0/ceTWu0iAnQDFHd8MSY41rywd0uSG1rupiwmZY1kEL7oMDW0H
mFY+DHiHjpgI7B/K6qaXPqNuYUQDFYzQ8V7MyLKnVaSHfb/CaB0fAjON31yUaGvfDvuNKQbi0POM
+IwuMtc6tsy9wgC99UHHhgttsPSN5yTTqpfQwzsot3VGTb+WXnWAf6j98ms+d707kpk0NFGC011l
GzeIwIxAzVqFWgGrKCyZ9ksY4j1ZBo+TVgh4LUNLrTIo0bjk4avFaeMh07N2jwomXo2NVW2I9Kkp
NAjMc9jENjGJH2uUXc3tNPAsJTkUy7wuimvkaYPahI0NK5ygn5VknsZEGIqjwn2FjbabNNCkHUuE
Cu4AgULE8Sy80Dfw/RfNuo+a8cgbLguQ4UZzLEjUyeF6O+MtBEtmSAEDaHCH4GEIJNkJykOjOdRg
DGD5jLtSJTqEiqT/BcMScbsR1kczANg51E553UaB8WDqLCFt0/TvyFP3EL45fWP+ygDkbmVcYhNt
kI6NYeXcYjtXPDTZ7Mgigl00WinTS9DtClw9WHFBE/3GNNPcZnrK2DR7y1trDd5VLGbqrbLb06xg
JzAhWT5DMtFTqoK6425YcMQPbhdmAAqGurA2FchUvDAR1BEdl9Tk8+XJBmGTGWKHlHXGCOJuJ8u2
JzWpL99AcnL24TN5hSDdCnHXjCwybbtmgp36lo9mVBXTb19VwQ3gjX7ptiXMjN6K+bI2ErZymkbR
jQdNt1xL38i2LLHqjGMh50Rq0sbeO5YWICQVLasUf2AbAiRIm0TuCL4JiiXICjNbZUknho0f9Xaw
KUtWVYupUGQqTQC2oYm7yVYMXXQTVI5HpVD3f2eErcBj07RVZgp1DxVIJ00eunsx/c0sEOOJ8mZE
1wL+Jxy9uDu5rw1enzFBBNCcRL+J6DDWEidU8QZhQj4aeu0dKILWT0HcFuBnbRwpoISjVaus6o4f
7R6V3nv5inWy+6Kb2lSsy7yL3k7yCYhVQM/WXlKStuLW061Mp/KPpXTgyolRGn9a1Tk3o98Vp/sn
CsQQMSv0OrZOCWxNQwpAGgILjl1srvZIYbHqNIGXP9e3+IXzo4sJaxUyHa5wDoUH1sJtRggPVjZA
l8WtAysP6LrRsy4iFYLj0TScOPrL2uQqjZInTwTEnAWGcauJBhqekKXNmllZz0GIR/GoIyBjBZgq
a0UWRnY7SAFnpWYnEVoGdjhySeM1m1PruWVHWuXqEKKH2FWt5r1pWVACUgO4eA/U0X1LwX3hnXPF
tu5S1LJFHj24UI2POmCldw7CpgJ8D1zxyoqGd6J8cItHwzj9ZmVEXp7ObuCHBcTnfdBiQCGCrzDY
ESGudOAsD1kDNikkTOeBQxeAqZkdQ+R2/JFfFLJ2tiKHCEeZwE/xq/hGdDCCynrYCRs+n2iKG83Q
5I3nJc1WU5ZPTbAhTzMGw7IKHbN9qBqtgIDXTa90BmsdME42xG62u0lV44FdFjEJdZXD7q+bTQlf
bN2wYbtSA6md1jC6L32nxrtUJjqIEavbp7gwVzXA8pVG6ggpQr150FxSDwqTxNRM94JlzXZi6RUm
CTpJOm6ySRflwvXApwVM8s91nwaE3U3ZA+cx3socLLzhXqDWTLzhpsrHYjEl/vQSlZl5pLP7x8RR
3hs7+QCahuOtWF1U6BXi+l6kHUVkAoMPsVdYK41MUDTd1bQPmyl4d0OteaxQPANzwv+1ayd2xU1J
IIRn18YHED0007pntu5SNkX9hIS4Pwogh7eshoibEiHmdELpm5aMWHaixG9Wy26sNYmB1mV1O4QJ
wXrkgnVbkGXZLYEVxpVWgqZdxlNm3Mr+tF5k/LzYQ2httKpvfrW5CD5wrbIbUFAHX0oZBQddi+2e
9gZXrekU4RXBicVtNMT5ToQavOra8Pps7XeU204APXYrRleF26yhF0ReN4wrfYAWm0Pc4/8K9REH
ZfFCVEHJik0qFnM5gbox66881NY127LfBHAOD1aWkyIHB4JEvcwvxAv9b3oZXBv3uvDqARY9E3HF
hlv5S0KY2mPdEXcp8xACimcrZt++3GoD/9FUkHAJZJiKA5LtcV/lwJAXJNJrV81YjquRfCOyEPzy
NSvhsZl4zwUQYR2mbA7NC6ZYXPwEnmkQCwdBMnJ8UvxcxyavucX+2DpqukutybhLdeiEKovdjSKF
cUn9rCNfNaqHZU2Sxprv6fTTL1SMXSi2dnokrVvdMOTPhtmT6p1SNylcDaqTQIE2HjR1Z1GT2GKu
ZUZq3gonNZGrZhAbLPoQNy8h22sfIkqGYtMDIN9TtOCLbJL9KU++TtityhumH04qYWt2Rt1tbK+Z
kiXZMRLnt9Nh/TaJo8Gv7C77Sab7LqhsYtDK5NCLUN92RQx1O7FAr4ctkbDOKSUNm3u6tFDAb2QH
UAbCzvhLDCQuLYaidI9BbQAUHJIAeJ+sNrUyvK1gEtjgVRrfyPnUoNInFMEDrzKv0paOFRkNuV6Y
RZxTOCz4NBwdDZECgJlDB8ARZFqea4jVM3eUhBLVwOVaisYXP0N66ZJVbbFsewu1h+VCVAYET8iQ
noRXqZ92OyMB0QlFVj2IsRoOoiecuZoghS17C127DulDDif2f9bEG9G7xsolvWtLad0AYKBlDVF4
dcfnKUmsR44KDHozGLXcD+o7M0clr0dp9BLbGVluSRKTZxqoF89S8DAh9r8VI/UnSLTuuuv78UC6
aAor0rYioPdRdBWUpKmy5a7ghbb2sofe9Z/nmsQPE2MSbRLl42oxGnYZQ+AnVAg6nMhlOYprC9jA
/VB24gZOKnWqMB2rd5bP3b05TMCA0jbMlnXUpddlCvw7i0xvrdi27z0+joeozYN9HTXJKpKdBbPY
tKBje8WHUidxWgZc+6nybXEXFb317MYuRnsD/n/dFMEyzOA35paa/pCS2GlLnTiIq4wU6B3LKxPC
nJbsGN3DCil0d4wgSL2GSeQ85qHIWCPFwuW4DeWbxI9xjNohBATiOksbuNijDadgT3VKvjqjXd04
SRAcDFVH4HHc4ocW9MbrZLu4BQAb/qEOJyE8WxrgQmlOG5Wf1r6hHq6FsruKPfMYvLg1PNhSI/Ep
TMzsqe6t8mMiT2PvdkOym6IwWlexZR/V5BoPdjqRbNvLep9XI6G9BBItO1UYV8K2rZs6d0IAayq8
JYIBg1M2MGl5VXoj+4F1Q5EG6Q+GtH8zUtteAY7HxF05NdtxDxBSJiaX8ZM2Gz8ISQjwINy4clKb
rmTVmNrFH6eEo61RNrwJyEvaWolrrQgRq9499tIbTNDNf4nNd7eCokX2XhyxaZfqEOMQuBUxARuV
itQH6FR1n5Kyc4SxNe5CEujSxTRa1E5sT28hDhX6g5creStSLTrUxujijvDqECK75r5E0wl1747O
A76dUw53ZpHHq/9NFx0mACxhrPzHgm3Vf1GYZw+E7qR3bLnDZZ9Y5YsLbXlHhdJc9pnRES2R1Bu/
a5ttVsW+sSAExz5YUZ0Y7D9Ln7CDotsTT8f+J+qm6ho2cLx1KyfamXbCgxuk95gPWbmC8gPas8rY
9aW5T/ZJ0JLBE9v689RZtcHMSJFr6WZCkoCY5Ld6URrHTIc/oeuiJ5QS6WrIa9kIo/R2RGtzZpPa
bFeNkXc8OXW+d6KhI1fZdVjzDEGHv13TIeNB1MjKCvBUyGqnrmS273pEWb0j9PdihB1mRxWBeWmQ
/a7IlCkJZ0msZ1k5cp2Ljj1A0+Z3+TgFdxSh9ASkdRkczKbV0Bg7RFmzyMTSPyiVL2Kzn1a6HRur
PozdVzgj5bUxxNoW+XALHw709cIIIKCZpheOV1izyCanCkKUlpT6Vq+iblt2PR/fSiOWrkTevWYk
Tguzk80PQZbVaz+wLB4qM/jhZ6F6IqguoBKnlddKGafpPfDXHSbda9xU6pGvW8hO3033PaWYK5fN
MVlkRZVjrCZQl4VZbu5auyj3ZA6xczepenvC8ze2NNj9DUn9QVIVix9FkIJPnMtR6xPvwXfL8NHp
WpIHJHD0x3wEWnsj6rLath4nWCAJOvIcHKOAq+6SI6Exrou2yq6kkQcH8p/1O6yu4ZPG4e1tqVne
3na1aIMHsFtnEQTqKSelIU3zHEoSNLaqkSGqqtLYll5vPNQUcV9gUukESJrqlRgcXrkG0Qu4QQdO
DSzAA3teuaNW01w1Oesrl5TU59iexnuq1GqRmxRwJgjm1+zloq0pu2lDJJja1olvfgAwJbVR1RRd
R1nuh6b2V+y44ocY1AgsD5alaE1IwkgG7SXuzeEugrC8GXjf4RZ8sJNuPAs8r8TGypIViZtzbZNZ
fYhrI3LWLHDdD8i5Kl3arXLeM9119Tuy2HJwp2buvwC0hndRWMkbFZgRnmvOPmSb8gF08C+29ptN
CEXJQO6QQBuJ7N4MP3GeAB8gE25JMfqg4mj/5PUFz1LPQ9B+Yeremp5SJ5ed9RwblsVhQBmKF90a
umNZoZoB86C/+BM05qR0Fg68jhfRldCjm7gLj0mvT9eQzbUNGAtzDy03+0+lunPMEyuNVmYE/rSZ
BJB5xrHYeQnMKQKjh8diqIMDXUl77ZSePUPIIwYBVI24l07S75xxSH4Ts0FuVznJiTVrQ9YytXei
jALSie9A4at3qzCTXRL1xn82vJalTZLf5sJ51+cHpUSs/X8ZCQjDrLKo+B4UkSMFUV5l7fx2JSGE
SeUcVV89RCahN+yYrzLTeROtT6cWvy2fdW/lTa9f/4wzGhN9fqQZOZS+obIczNp9SvL4NvXhZ6nJ
ui5t8QjM/IK55vN2rLnDvgTCbE2Suy2sbOm5v5gjwf9XHNBAQHHV4uu7OXc8PPe/U0vS2yHXKJf1
Qh0GFs/gl830ti7ygVM3o92kmUzRUXnAXwqQunFcoJetwnI38tVfOCR87b7+Lefu+KSO+EeOhp05
S/owRH/S4tdwK1ltc2v0VkM1nBDloNfqQIzbrxs7c7ovZ3qCckq1sRjj9KBbgFh86sHe+Er5YgvW
78KZ9BlVx9wa30+FhB9I6UNmTbRVjgsmhkpotLGMwbkk1zyji5CzI2BZ+oOv94Kir1m/Epy2j0v9
WlYjwVjJC311D7Hll6xgnH793D4fhJacDUIduLnsyKg7cCaIWHD62YXdBSHEuVcyG1movXOJCDth
mSWMDadPJ06o296mhWj3bQIQ6utbOHdyPzfOm4Fi5qIqfqD8QCXZ/60bEshO5l4ZEkKuVbCYtOOb
LBpAcpEa/3WzZ7rD3FHP0TIjOpPBIePoahH0zf0ou5fKoJr5dQNnxs/cQW9WorKFpcWn6ipVuLZq
SrxhisxKSC3ZLuk4oDJA57x+r7nTa/xnuBLKkkZm1wWHYEBu1XUUsX+2zQQBLF9z/nbhps49tdPf
/2llouxRpeZJ59boBzX093rU/IE3cWHOOdOd/9r5/7k8X2AN2UDDUqcrrjzHZ59PvPzXD+jcT58J
iFyjjeycqjKbfFHDnwxAtruOhBAL9//te23Mhn9aov0XDt9tcJW4dzL9xosvqMbODEd3NtI5Dc8b
L+XSHrSlZnrOLHvLwmvhUuv53o+fDXgr1hIjbHj4mVn+lNRVCQb338kRMi68gTO34JwmzX/eriz0
ONByNziMQGMCJ0ClqYYPXYfFVTfT6uu7ODMDOydJ0j+NpG4Rj61A4zRSJc9o5tXI3hpSN2h50ZNu
AEbm65bOTVzOaeT/01RtW41LBRQZIlEm1Og9xCycUS8N5sswyK6phjyFmSJk7v3rFs8Mj7kp3nVN
Nxolo6+Tw/SoJhYLFKQnff/15c+MkLkpPg7B+vVRTanKPxBzGljsVQlF+vri517+6Z7+eViwFcaq
oOB8AHu09CKB/oMVxPSuBZckued+/myAlwryhhWP2NvKABGMpIr8pKB1fv37z119NrSjnrQg0I3g
PD19kRnOjWzfYvZU37v6bHT3p4RupDDhoczICM53VUp9Wj9+ffEzXyJnNrDNPA77mDL2oYl3JrUY
BcrbNp59anWVF26/buSvkeB/1W/W3N3uQFw02OKIA/j9/HYk2GRvFjanhowRAt4ibd9QO4S4PWar
aUgFiuzRfdcrJEAL4yQJMQgC2Q3mSCZ1Yer73qGSkwycWSxiL3QurOPPDKG5Sd6LJ5LiJ0PbE2eG
0ka2XXyLn/DSYubM7DN3yE+tEtlERMgeqvneCHTtVEFCu4+SxxPvnHnuwHJtTcpgXz/1M73Snn31
m3BwIBRSA84t6nfgXDkjYuMsLrzUMz3HPjX7z6AFtRbHhu/4pNqoxzAIIGzjSFkBGPnQIypMftVt
vncjs+nB7ST1twIfmDE+VhybTek+1C4MrjNTjz2bGEyDc5guk/7eJd08yNXGSqZkrRXeo5Yh4fve
Dczmh1bXi1PyFwFDBNagPwuQkZn3XWolFxr49F24xv/chVs3nIcIkjjEgxO8BQnZTTEh3xq80vyC
/fjTJ0Ubs5sYc9z/oo30Y+v8lBbVzWHLST/sye+sj7j+bJpzpQeqOgC1g7SAdIZgaQYfCUF3X7+C
c79+Ns95maV5TB9gaFKlLeD5UVtNBMf9CSKfwIkevm7m0ymEoXsa+/8MilM8SGbrvAhJhY0kpkff
vuS5PHfp2eJFSeKCcvQQxzhrXs3UfSWkNbjQfz6dKvjZp371z8/uJaFsfgVdg3PUYt2U8k45ANr9
IVUXdoznWji9l39ayCIhAwSLxpHQx2VeOMfKwWc7XsLdnLv8fDJqc5WAJDOOrrBbkjrsPzqZ4huq
Bt6FR3Tu8c8mIcIvDAJLa+uoWRNFO6cmZoUA8Z/f6zezaagpLKrGnZKHvuse2Q0++Wn4rbUPL3c2
cKn1teSVwzPCFZ8hJHKrG7O71HNOve9/vuxcfDZq4aR1ZjKhGXQIuOndKzcGIMFZTXuddsXCDC/4
Qs8M3zkCo+CwJwuM3jtAlVn6rradjJCcOHcBW//rN3CmhTkJo4oT7Ba67h1ssDiEeZMc+CD8xyq8
RLAxTo/kk0c1h2F0QnB5h0jGkFMaBalsVNZyIA2t4W0YvobaTUbZKkpjZ3Oq5IeLAMrN13d3ZnzM
yQgg70RE9s107F2LMLKnQgn0yM9fX/zM0BCzDpYwS7eOSPwDQTA3lVOuW/Utv7zL5uj/TxuW6gYv
6l3vMHL8W/CI0Fy/V1QeiRWzLozsc89m9mkghHqopwZjSFo0ASvf1r62RU4BvSQU71tPaG7Id4RH
Rgh+do5pphXOJKSBNnj2ry/+F7D6Sceau/Hd0LEnPRlj3ECcYkpAVdcB6dGLmDyGK1tBleDgTJAe
DfeJH+IAHsDvuwgtf1qHnYF/zXRJJNQQhscxKUkIC7Kb0WusY50jN2pNIr7GTD3L2h5XsUnmW6dV
+SKMAm3RoV3d2bY+LVOyn1a2spwVyS3JTUWM5q6IfO9HogIIvVGTsab++o6Nv3Sjz2559sEiFlZn
uBLUOZXI+hDmq9u+Gzlmh7Hp5llHFJ9n3vR2PbBaHKfXpOvao6ZSf4PiSTwXk5VtOVipPrzeIi9I
9DWIYtcEPGO1V+i4/G3cdfUVoIMwWeTB6Nx7ovAXlZk3h0IKkqQcR217d8gQsJfWvnMpFC3iOvJ2
RdJ3T5iNEjIjNP2ezDlzbbS688cyJ/9GL+NsY3SnaOwJMYVXFGJbJQaK3WnsjrlZI9tpmH0EWCeS
0sNyaUnycnQfebFLzgEpJBxGHQc0EnAm/4+zM1mSk1ei8BMRARIg2FIz9Dy57Q3htn+DmBGj9PT3
lFd95aaIqG0tUCGk1JB5vjMYZ2PM+ED7icF4rsvCGE89wHplPmWF+9Jn1rkomvlbRADwQJEi3drJ
bP+k84zNQ57ZzQFSrPidAAkfsdR0Xq24KO7nwoP16NTIO4ua4mgNbnqj4BRQwHC7pYca1mTPk7LE
3ZSdTZWRCYNRnjV/A5vefjdyX9y5SVqAAVIb1dFLZb5JBxe+URVEGUS2zp3hD/UTK3rkjJu2Vy+e
bSvsJYUJMrki1SFuqXqyJRchaaG1Ka2YhEwWH0bbIGEOWldzR6gBaQucWN8IRCK3btUUuLRDZnM3
jF2K5KRVBFaJArOCwD+yi41sayBbd8tqw+9w9Jr8fQc/tLNDXLmBHNnYzsYM0j306VvUouRwCDwb
VhhzUh5pZjWAf2bZFqlDAQlPXGwNB8OHWgWArvBSRrGo9E/9AD9IOfhN1PeoFfbL2to40OXeGVVs
3oAO+sZjAyR1iEhQisNg8wgj0zaAmbgXSjbA8E81qF4tOrqmV11Y1nTARVqlXeuPlh96CooUUMe4
CRdr8y7JVlbmheCv8y0SA46E2BZ5oa9gWkzEoyv8lSuthcBMtC1XylVVEw8LJoeWKeAujAp8OApW
EH1cjiNL/13bdVFWWR3qOVWE8rf+4DSG3LfC5tdcmTGLaMuiqQxzVjajUVqy5IAySbhtjCiyHDO1
tqdY+rra8ihjqxpsVBZHrr9rUjtA/ezRKJvvU5atHS2XPoK2OjqJheoneKKFyDduUZaB8mH6ZkAy
uBLLF15BJ1sg1wZ9DWkyOA02p6K3X7hjwOTGdSE7hc3i5Q+9sEvVARcd7E8FFCkyYrBpfHDJ5BNU
nccUjAHVbzO4Sb6JuHK+8WICpuxymwsdp5MuXHvAhgvazEiNIwdptdxBw1PCzdhKV1pY6rrz75/O
VAjwFbKsKVjhJkeFNYoNmmdIcDaWn+6ue4fzu31qATXLia9GgP0Tm7YHp8ysHUAW6mgoGIxcbmLp
JbRJzsfKajHpMMkp25hzHKIA9WeSyrse+OPt5TYW5vnfjPqn15CwiupHCfL5hAp01PNYH77FVg62
C1cvfwW/n54NLVlnMZSPIpUH82T+XjIRoOQWm4Z7cKOv7CRtnisDKgfbwFhy0fM7jKDxxnMySE8S
SKhKs4tXvveXV5QMVIT//94jSxVqCEceocbvBrzyHLqzrYKxM+WPpOSvmW/EARxW1+CVC52nI+1G
4c81CmPhTUBA/6tu6VDtBb9tUTjjX4mK1cl2jlPMeVlZXkis+sP2itvOh/ynBDE9yG2KWk9XbrLq
KsoQs3S2nS1zL6VGjqEG37VRznuQG+FP+HJ5IC/EFJ1jkqLoiyWdISPu38XFKbGfVPFw+dEL81CH
lkCbXDhu5zFkbyckjp5pg/t4egtB2+XnL/11bZ4nSjQonXdZSJj3gFM1HOW8Le4TVk5YS4/XlnJm
VbGHglkWFi77kXjTW83ZvUIV/soMXHo++f+Z0Q9E2FA2AwHMYJBZJ91dQckrt5w1AONSA9oU51Vj
uBBKYIo76k6KIjLj4sOiZOUC4OuEJAamNrWJB510LTyJolowOAce5aUZv9e2a0OsD59H323ig9sS
AVvNnGyzZHZWPs3XI8vUeS8+B3WhqzsczOxfsntt4ILZkxN3rgrApg58cQEBUHWDGJIBJTUVES2e
lXuvxrOT7n+Xx+7X64fpa6fNhJlmJuIYyG6ahfD6QB1Fd9WMxv3P/4+rErZIymooC+GElAVFw4HT
68tvndmsYM+Wev883j6tTxVMSwUKtRnAnhAvGt9rE87Y8c2QryTNlp6vzWsLsIk4MyeE8OZOgXil
YhvXfhGD5uxy5y81oM1sytMuJ3ZWRSK/KQvQ2Mm3xoPWp32+7vnazM56P8OprfJCBm9TQT+kA6GT
/WG35fZyA1+zP5ipc13q2RLZSHiF4TPfJ3l6xxMAPZrmHqWf8PY1XhJEFxhXlifYocvNYLTfxdCv
nM++jiumznUhcKkYYBIto5n94shoIQLIdK2kbSGqmDrMpTNm1BBBthp1Rf5oSOvUDo/Me+9pcUOy
BL6k+4lAkLh2Cb8wFnSQC4icnk/72Qtp+ziav6HthV0t8AjXnThNvZKz51BH2XnDQtUrgZJ8OITC
R67e4orAXpkvC99Dr+IEVcKCiEPUUcvde+LSn37d3nS28+vyYPtLjP33ZszUPYrUUDsyRqVJBIc9
SGDNDOKGBldxXjVBKskqvwja1rK2M0h8dyq1pz4wh5k9M2mZ33zTQ9rHq9xz7bdt76HthGZagru+
q3uL9geWzdXPlEtUK7K5NgIeV9lt7LFkB4vwbDf7Hfvuww3gpsM90mHymP+nsYn4D9choBLAxwU0
CTr+6lFgtYOtj3+TxoWJu0GTrczmr3eUpl4sCvlZ7cWJZ0XgM5zGHs6wipYH2PP96HqciQEwWAlL
S99RC0uyKDHAh0lGSXP2nGw3nVVtWvJx+TMuPV0LSiaqov2mc2U0xQ9Dcefb77x6v/zopTmkbTQa
G/fPuFTBRqD+blnpVjjzqZC3PFsDFFp/KaFfjUFtrwF/Drczs5SFpQT3ILOqbuv6ndzSsqd3sylt
SN2HZKdaC5blhhvXkSdhXZoNg3M0aaUOOUvpewYrQlj/QKk0WjkJ4BwKVRIq73GjNlq45hjybSbO
xVvcAUylR7lu0AESfA8rHTBEpioG3ml2I1s0HPUkNuRLM2rOU8arm84FZYUKP35RsTfel7JtjyBE
9S/DwOInSTr4r2Ses+t9WIWWTe0fOM5gOxP0yI07kglIEmAxYUv4ETPS41aqyk4K2u1ACt/DLLCm
XZ9UeVTAZXAvRTe8+rWhdjnpKlSysnyfQuWwgbRGvoHTkkLLDsYDxDkJJHcD6hyw2zi5MctPRlLi
qaJi+V0G4O430IKSj155mY/Kfsf/r8+t/GRD53sYS/z9njLo6aEOTfe8tsc9YeW8mVJVvJmZGvfl
MJiQtLnVzSAsCMJEbr5AappsGbSkwLiS7imBvzzgDZADFZOovg2u/8ewYORMDNyzG2BAYmcIvW1a
quroUosBDjWZkW1XdAOycXmCtsP9xqGj/dnGZvrGvNHZjhmoTb4079OiRsHOXOT7whnIceiy/1oP
+YMincpjZfvzCegI8HioVz3khMsjr3q5FR21diaKf5572eN7WxIOyhyKyJ1dIkpfnhULE04vNIaL
uTvCZbeMDIW4uYHo29hQQ4GDUqnGerzcyN9L0S8mhl5YbE3ndEt9ntZzn+3BMkiDlgHhBupB/gav
2+QPvDD/84V73mLCvLT1CgqXTng41TmDH2/T20fZuH4YQxd+5yQNwP1OyrccRr2/oYXvIGotIKjz
SvngSA7fRS8GKMqDlW43Fv51e9a/SZlPW8p2pKje8BwvNHP4E5P3kYDkMJHgcictxCfdcgIsFgeA
A5zk4sZozhr+dnxUWdr+bODMi7oWkVabq1rS78Yzr+IuRlQX8bojUSUcIKAxk91X5lb1H8aA/bmq
Ib3cu0jaEQqdXkZDc9ehFv98CeX9SL23y49fGrvnnvz8PSYhmDtlIppge57m8UMyirc8afeXH7/w
Qdi52U+PH5mp8n70cXmaEBm0VtOi5n5+bjK73vWtU698jaW30A4SyNA5dlXikAWJaODCK3rk8EJe
4/efn/LVzNOW6753RcOcChtVKvYtdNJzwX9f1z/aWm2ASA5fyA42kEpgHnykCd1CabUZHL693MLS
Nlsv8O7SrMDTAF+oBOu3DQLH3kEBFlQ/aIeDgRIUM6Q/qMAH3biz0r0FIfVKZPz6+OJ6+s0Bgwa5
smO/i5yhRNYXhnd1CRQh8GcQLmS/Z+7vax8hsyz3aWEfRuYr8D2M7ppx4TL9+qArGGowZVXgzksl
x9Tg1rY1UvNjGmAIek3MQRvnvMGnIV75PbxLsq6PHK8C88/vnrumezljjca5WUkHfbkzRRvaJUIh
/blU9lRHWfFjkEg5Il0Jv8lN1hgBlr6V3vpynKMVLRbEwLSYHtTMUV9mO2Raj6XjP18ehV9OUDxa
iwNNB1ILmH91NHH6BqduwBSHd172u8uPX/rn598/fQMoL6hoG3+MptTkN/HsGsfZma6zBmG6GXNe
WGVVjQIelYI9mLIuIUKHfs6BBvfy3/+b1/knwqB7tDCQIf0OL3DeA1pHgbKZ1XBXSwe0OuAkQ6Im
cQOjSUi+mSrh8Q3R/ITT3z4zK5S8UzIEFFyob7mnzGhGXxx6wJfukXuWK7dwX8cQl+mOmp2CfgZW
wPh/07bptkgH989uve9u+m5fpzeJtTICF4aJvlwMOUfgRjY0hBo64AXZqL4PEmzrLvfzwjTSZUDl
bCdTCwJO2DfpLuscFGpUBx9bnUI+WaKQK59z6S3o/49GE47q2GYmImTUf3MAIYUNDgAUzlpK6hxZ
vhgtTBstQwKFLEhxbdhLsMIDgJSMBykb4w8nFFp2xwLEBwfsOt6jBEf8udx3Cy+l+221jpXYqUmq
sOv79EHiNBAyuI+e2k7JlSi30IR+1yU9mYDlOaPegDz29LVn7wa9Mv5op0qwL5wZEvAhmoGNNI35
CEbKdvXqZyH86DdZg8kcyr3GD0vx0Ihymwze7nKvL3xq/dKKQtSPCnCEHpY+tWUPl5QcdUYqoMm9
54ltxcnK1PhbWfDFoNKvr+xeWn7WG300bLpdc8qfkmh8sbZQ/e/TPbjG22lfn/ywe7FvvEgcsLne
Xn7Fha+uX2oVOQEfDBWUEZt8APP6w0TFLm7TlUG19G3OzX5aGoYq61AYjuV5Frdl+kbkr8t/e+m5
598/PbcQgNV4WdxH/cTfShCmvDFZuXZderQWPyA1KhtqAcI0JNbJOlc4jahgvPy3v9yQQ+mixY4G
6D7TIVYfVe2jh9XM/WjjU05XOnvpW2r3Q2Nc9nPt4p8TsYelHW4Pk03sr5yAl+aCNocnRcBzsuce
Ltuy2WadzHepQ36rlNCbZEyc37Tuqh3wNHRl97rQV/q5nhiuskoPq14j90ztwYOZ0h2oqJe/xEJf
6ed5AqwSeEuo2fNdte3kgYoa4Pa3yw9f+uvahnEksEa0CDYUCUhdgVHUL1acvDRdvp+mdK2yYGGc
6ieLlsva7EqLnWr4mcXiPku/XffvtS8ti74TvWO34TDyDcZUUBT2BiFP+Svds9D3umJUdCAwlTXI
wYU4tepVlaDANWsBbaFbdKXoMBLX8X3Sht3Q3oPg+SLc+ulyxyxMAV0ZKgtYcVkF/jcALNEZThxP
frmpR38Pruqpzefn3k5Xku4LmyVdFDqmDTdRACzClAEBjPJN8FsDChrJqDCY1gyflzpLC89ZmhmV
UkC4iiH9zrL8xKbkqvIzkNLPbX4K0U1juoPdWPjKqrOOqQ9sk58l3ZYJzneXP8hSJ/0TqmmSZWmH
HSUDrt2svAfDtx4sy73px2kvOrEWt5f6SYvb1jS3NQFPBqWSwxGu8GYATPqag/jSdNDCtl24eYyT
MjsJYO4bWbzGQnz4bnJN2grfQZvOkzvnINMpdgL5qR0/uAJyLXm+/AH+Dv0v9i26PNQweYLCAxvF
vi6tjlU7ecdWEbCt6CyGfC/tiQBXLrm3aVDS8csCW3GXpPF00yO19cMENgh+YXVhBFWWQW7teOZj
C2sA1DtXYHqDLPNolyA8e7lR/3IATU6QKGhQjd7CzAUujt2Ma/E64ag9BnM3yDwXIkNRNOKWMltu
qLKqY24RyFAF8NTHqTP5f7bNcSNR29l7nfJsCoYK6IOgnUuw8hzlHyVSIAceC1sFbib9Fyuf5C/m
z8APg3AFGZpnuSe3dvIDfECgOGmAn34tE1ttK/cMxoPG/nkC//IhMSXgrqBTbt2kFJucAY9Pm04B
J93235M0O+t1Yw+uxYWDmm3RNa+g+adbu7Pg3IBCkMi2XHslniwMMl1KRJtR2GarmlBNzgE2A/lm
GFQTzLknVvY2C9FR1+BasmyNGnmWsKZdvik50Mmuk9yqTr6BSv1djeqmzMTKJm1h5uuK3NgrQQZ2
zC7kk90FBjHui1LlgWG1NyUD1b4pV5KFS5cDuhZ3lLmpqqZnp7KYcRyOR5d/wGGJHCdXuI+NALpk
YEUZZk4zP5blud7Zg6g8SkpbnubaqcCgQj5on02iOIy5gEcrnBU2AD1MK39xITjpcl67TFRRjPIM
GiMYswm4xk2TesfLU3ypp7UwjufilNvQJvQlLtVIPHoPJdhx4COZbQMKeV+ax9J212RDS81pId1l
ZxYWUiwwxU6aHWZm8UIqOodIR6qn3mTVYzrOYm3MLrWmxXUkDosEgMks9ODdjtvXH0iQ4/q6S59m
CJdRLAYxxeVuXPpIWpDvFajwKFAoQzeB030aD/MNkIBrQ2DpPbQY30IrLmVlN2GbmMgzUcEPVSzr
j6aQ/XtZg5I++o25MvcWXkVXyoqRAiIEwGPoFQ0cNmBUs0GRj1rZ9i8FqnN4+bRtoHaXOxTM8dAz
813Hk5Oi2anDwfvyd1h6/LkHPz0et3c9SpGcLCx96d7P9UT/jA5Y78xk3krB3lIT51PBpybyNFWV
WcNrCuIjfmA9MSIItoaDmxC2ue4tzk1/aoL7cqqE6xag+hI4A8wTgelMnXl3HpaWlRVj6TOff//U
Bsj7KLl3xzIEm6/agdsgdhkz1jJ4S0/X5sMUA9vVAd53Yi3hGw5I4a6ZSL2y51k4gOmi0wEjaHRw
9RCiIiuoqr3riGCyUTywMkgXnq9LTrH5KEQsAL40HUCCb8jYbSTIhPW0ckJaer42CZA9nQa0ADM5
A1SpIJdKfHMx0Q7YG1Q3cDlJp93lkbQQOXR5adc0vqEsHJfgCRtiU/MQo1jcHsUp7+eDFddr9V8L
k4Ke3/TTaBrKeMh6G5e/smLNISulvfNHbu0phzHB5VdZakKbFP3UUjaRog8NbNsKXFxX085PYG4s
a0HeL7fx16vziw0v1WZFN40EleIuTt2lt585ZJRWi+wtsOGqPQLGArOZB4Htrste4YLxNMVqz4fn
AYq6y39g6Xtp6yPKoSY6TzhVZXVefNSV7O9jICG3jpH129Rv3TevhgnBSmtL41BbH4HMVG4VT6j9
knB9AbHeTOmj08Q7d6r2l1/IxwD4qkO1QODlYzyNHm1D2RaBi9zGxHvYb3a/88x7cPweG6fxT5vY
b5ebW4g7VFspLUBlS3NAdsCVaXVHGzd9Qtm293T56Qv9pauFyxlpmgGhOTTFcN8ykPytOomq2kK6
KE3W1rCFLtNVw5apeBfnThU6WZzsRllaO+EII5hAAAZZtW/vRnhCwqWKoWpq6jN/ZdWxll5PWzxH
c+gtG0LOEHd9873qvBGuQNkIPqozkhlI1rh8LlJruJtaVNeXfKxveZwmv4108NimMyE2PmQJLx57
o55+YusOnRCSwe7aorIA2mR6XQhwsh2HqWodzjUZ3+sETgEOBNQJ5D0Kxog9QXGCa45uCPeM6c4w
RbU17d7bYwRUj54BSg2MoKaVReIcrP8d2a6eNo4rBYV1HFvh5A8nTt27ITFeaN7DfzveNJN7m0rj
Ki2Wy3QtZwlzEx942iR02lPbRqn4lo0FpOo/rhvXWtTjwmwk7tGAqWPzzlYv45weLPmaWB+Xn78w
K/+WI35aHUTP4M45AYY85z8cE4B/WLFdfvLCoqBLOVsnEYROYx1yHu+MRuxGB3YPJdlefvzSH9ei
F7LEvq3SuAwb2BDcZmNmHIHkXbueWwj2RAtWTeYmwAO2SejWvwGR3xp+cTS9AwUqvcofLr/BQgfp
Ks7GFXAhG/BpLUyTPGUbYKe4eeUloC7frLycuekEVbWYsj3KEgPkCxDln6/771o8amkpujabzFAl
6kcB+7IAENYDzJfWSgOWOuccCD+NSxs4ZoCnGQlL6h7KLAsc5R4GsUY1XPi+uum4jVofA+ThNhLj
Rt7COpYDww2M/ri7rn+0aRsrn8CPAvRsl5UbHjsgRZigEojrBr8uzvQAj+XA1beRwtBRdbxNvfTK
R2sbjzwzDCOfsLVyLJSMjglcxUYlV04HC5P2L+bl01f1KgVcpFBNBHYBvFMa+F2ukduWvqg2Ywc1
K5Tx0Aa88vuGqo2R7KGbc3/auJy6/E3/Tsx/lxWIUv5/TFbAs02dh7whbgwFfPdyKznO1K7Bx4ZP
a4N+atmDAzkAPLcEz29rRcZTPvnTk7Thm7TtJUNpfVoasD5EZbPnDtVv20pkIFA3GVS9awZpN8Ur
f/frLQNl2n4VFPFE+s08h+2cvHYsjdqmecZt+t1sV4+Xe+TrPqd6QQZXIBS2MxlQHmN/lJIeyiat
A8+qeVAX8HyQVXxVgpXqKbfeTIlhMGikMrd9BD3hmPcU2+94JRR/va+jTBs8AKvbpWG2aVTAGKbo
49Cj+cOEc1jd5o8cVWFVIg5t7P683G9fBzeqp+EKlLMrAew3BK/2zwlWVpPpFYHZd2unh683QFRP
xRXzhEvgHFapoE+d0jGD+pIkT2bZwVYzf61G86YQxnUkT6on50bmIC9tDjIUrrGf0iLyYVIMx8T9
5c5aehdtJaCDgN9SK2FsWrRP05jf27nxhtcDfCaH6ybYnmb7dLmppe9y/v1TeKIDMhRdW8+hKJw3
GI4UyP/x7wC3rKVIF+aknpnjSrowLzHGkJQT2yRxS2ASO4ajP796yTxfN/P1vBOs6OCjVfEpbGto
wp1XCnlhMRUbgsTK5Y5amPh68ikd4Z/Ck0KGvmhAEw0ZTtlNk+zm4RcX8fFyIwtFtFTPa9TpwJvM
FE3kez8H/tjwB4hwzhq5wDJxf2ErZBuKsLbgfON+mJSvLFILo0DPcFStC3cyOPZGhjUHjIVNdVeu
UieXHq6NZgn0hNX51RySGlKc5KYxxk1V1LuVLlt6/Pn3TyMYIgY6OAmtoh4+k/uWe3nYppCrlT7c
vIRHrT+DARrVRsnMQ0oFB68ZpbvSNbelJOS9h5TvRGkNKCZr7Xdi2zD3uvzXFoaMfZ7en/4ZEoaK
ZwqSVILMfVX3O2rWj4I2LyZc/GAq9OtyM1/vMKhOZVS+gbW5LdqoreZHRdsbV8qV1W4hENnap+Ow
vGtmSw6RX/VNEKMoPkiG9Ffpj9uq4SPM3uzbvOIv172I9iXN2Ca510MA24zwZOPWLu3qb5cfvRCF
dLVInDCvqSADi2ZKI47CYQITuzZP9zAWXrnCXmpC23yIHvZHfd0MkZPJ56mw7jtC9mlb/Kk84/vl
t1gY6npeNa3j1vfLZIr8WcCej1ZyB0dWcz/l5nUFadQ5D7JPY9aAwxMBdBCzSUxwahUq2RqF7e0v
v8AC4ZnqBFp/9lkBekdzLl7eQr/2UM8cO40ZTrc2Dg3gApYz+FtiI90hnLq03cC1GZpnZwNBKEBk
yYYBTYmd5sZkdOVPLeyEdGJt3HeuDfs8/Ce738G5bQP69N00lXvfkbtq7B/lMAXKXbk4XpitOr+W
zFBnKTpXkVm096iofU56KBIvd+/SdNUuCOwyVdNodWXk4f4JrHwY5f20bSjU/BunD7nTrAz1pXa0
vaM0rL6ATriNUG2ZBWkMOBucWeEfBYVJo4Ikm1b2wAtzSk99pLWkWdo0MGbN2/qPx2rvrk94f2/X
sKMoB2MN+7vwUXTmpjdQBWaDV0V+nqMoFtZ/oBOugVUXsvpUT3v0bIRmFGaTEZScMUj/ooS3tOnB
7HlK7xhwekHsu8ZWQJyzlX0G5+rM2A95m+x8t5ZHIzaLba3qcgOKnX+Tl4V9Z6d2t708aBaCip4s
SVAob3eDGqK/pQKAa77KEv635zPb5QaWPqIW1ocGrq9Vgjlvtbnz04BQ7Ojw0v2D+4JsS1S5Vv67
sNzq2ZIKRZapjxuICCnXrdk0v4FWy4O0GH8Tyxg2wnNfLr/Q0mjRIn1iJqwwylqGDMqNTdyzPXCj
a7rGpc9B/j8A2zAtBmcsqSMBX7LigcPWtFPz7vI/X3q4FiCcIvdHqvBws+i3NHuC+9a+vUo75wJT
+///3JWNKm04IYWTZT6ifBd3WNDFXvXH9VxHY6mYzQOiJhVW/dvPi/QblWbHA5lO3nXBRs908Nnt
RyExfuyG/alSjpKvfHgwcGEZtHH53+UXWRik5Pz7p/XVSiixU39yQ56+w9ey+1HVSdAUUddfd67X
sxLCpxkRltlFc1w4cHOjtgN0g2kSqKRZtpeg7Byo4UOiV1AkMHctytpWdosL80LPC3g1nzkKdaDn
p8hBuPSIyuSfl7tt6dHn3z9124zLxbZPqQl2cHqnevmUgDZ23aO12Uw61PFlpVAhnAhDSCaPzryW
717619pcpnEKOyUYV4dOGeMAPKJuFHj5fnv5jy9MZqJN5qLLOotiWxRa7SReu9opYH0tXXB5HXq8
rgltSpuyJ12Xoc54HqtvrTKOtUGObUpWHr+wMujpALdCJM1rJ43IAM/X4UdR3WX5tGmaNZnjUgPn
DcynYRNn8C0k0pzDmIstaAMBcg+A6cLTFWWXl7toYUL/XfQ/NZFwJ7OtAVur1n9OOIelqBGIDiXU
5s1YsJW4vfQe598/N9JSzus0byO/yKo7d04huygVbLjj+ZEUSNRcfpdzt/x72wt5vtYMg9bM8NQc
2oM5bmUFtvDEK5T8WNaPxrSRNZfvtTOuxNul1rQ5bdcMTgtO2USZZW3grylRPMNxrww/dKr2inqR
O60ExaWPpM3xyjEnmFkj91FbgBZCyibZ9DQP5b0P/0xD2GsGYV/D212qYx6TPOc4TmCBHQbg/baJ
AVJ8L6pqB0az3Nae2cJAqqI3bTemmwb15PdDU1W/y94pVq5ylnpViwp5BiT8SA3sglKyB90kqM8D
Mk03c22danWjxmEl/iy1pAUHj5CpTlMQj1G5gwJVM4Ad7mTRh1iillIVwSTLlTn2F+X7xcDU0xDY
w/mwa0W3uo/ihh+7wN3su+CUbePv8F1st/RRhSw0DtXuOQ2PThbk3+aVAsSFKPsPFzIeRT5B8RfF
GZ8xs8HAm8sZbObcWYMvLywTOgxScbewKAPXO884ciJ/XGNNs7AQN3QQpJdCGgSYSh3N1ffRN+5o
3wVD/mOS7bfLEWOpAS1iDLz0+zblQyTFwA7lZEwvLfebnZUP6ZHXw1VwCbhDa7GinEaOA1BrRUnx
jQw/ZpYenIoEo7jOpoiaWoSQZZGnTi/8MJniKmod74D8yBbW1rDGmU34Owl7JZYvTBtT2xS0qPZX
kBnQkDk8QyVXk24blf9xY/PF6MbQGFHobAK8tLJzXvpCWjzgOKr3ZRdTSJRAYsGO2XNPRNk7IrLr
NlA6+AFUyDaOoV6IcPKltyVyB5taONXKKvH15CA61wFiZzii4hwc2RN9sVn5qAqyEiq/XhWIjnPI
Wk67XnZm5FSj2uKWB+hzLzeDQcLXsbaLfCdKturLe/6+/8YwolfoiKnwLFW0ceiTX5CK7Fzav8Qy
P6blexkzIJz8g1/EtyXlD3bb7+xsvqqehuisB0ADkOFhs4hiXu1jPtQBZ8MDEjC/nJ6tnPG/jpJE
hz6YxVxzMQsT87M8mV6yrXsz9C1zZYgtPV6b/gqO9T4GgoqAKAwactfA8G3ka6nDpadrc78BDGkw
SEfDxkvfkmRwNnyo3uiUrK2U/sKn16a8Y9i9nXkeSqVQvj6y9zj7gI9bAPQ31CQCRYfWFlSp7eWQ
vDSqtQkvZujUEOdpODDaBT2LNyOQe1Ve/AEu7mAUqxqcpYa09X+ci6rvzk5TsGt44GAuUSuDrnWO
n9rR3J3RJishbCEE6Jp7MwE3e5qhhmozccgsFBiQ5HhVZ+mi+7aEUgJW6FWkih9xQk9VfitbOEDI
x1kUKxHs64BPdLl9OqgsIfAoQN6BbEVfbjogwK2xCYoWQvvMDLrCW+mpBXoH0RX2Esu9WVmjGRkp
f51pwW+6tvivd9rdmIzHpgVdvilOvhyOnJPD5T78eoUhOkqSw7NiMmBmFsKR6LswneTIvRR8Xdrt
gfxcGwQLqVGiIxuVm3NHtjkJ417et3SC++TojtuZmNmmkNx9SeBMH5DOaT4Sns5pQHHe64BIa01r
balbGPKeFilSgKhdJ6MENanttixrc0+H+AXmMKc+rh/dtJiuHJdaxMAVr089u6ujIhP1tuBz8uLF
it61fcdPVWOB25A788oHXBqgWsRQc1wqOMcADAau8F4URbr1pOtuGh+lYjh4GhvThfdUWa3uSxeu
xImnxQ7c5Nk4n2Dp5XDRAthw2A2vyQ5yxG05BslvjwfNXf0w3xU7SMFXDoEL41TX+Cdx4qQzNA3h
LJgCocx1yZvLcg+GuyP4BUlsrxVmLY3VfwT/RZ8XtsQ4MeDFFyajlR5HOhSPklH73stG8Uzn1rlt
GK7AA1As2QtqiM03kCyLh2E2q5UNztcLm69PmSq3eWNavhnmsKvayBS1ESWBBZAi8LK5PPmXmtBm
hJXUrcssRcMJeejvaW/iFOO4Y0TSfPzvuia0uWDkPTxgwccI7Sn+DYL7jdO08Gbszf3l5389qX1P
G/7gZSZmnaguipmzKaxvKFYJiIFSgfQDldor/fT14PP1Ac/NOgZWHReYhU0CT9yRqYUvPVjI71e9
hD64x7IVTjOaZth39lPmjb8lZx+oVt2rzn8EHWJlRC28hj6wUdAwGKY5ZnDfvK8ycpAWDIAHsQNM
d3fdi5y/0qerrkYQlzQZRJiVqPeTY+wYZBp1/1ijJK0zruyt8+t9aqQqiiH9H2fXsSM5rgS/SAAp
Q5FXSWXbmzE7F2GsvBcpSl//oubUy22VHvq02MZALJpMJjMjIyiYYCEo8cS9F6vt0BJdQowDWlTj
FiB25Vz9h+FKlF1Xx8imUes7A6FC2r5Q92sDDu+uXDZc99oYRmBMLNBD1zXGKKovVXfby9/+YgUi
+yVA8Hp9Q96PvoQJqhR5zSlfWvesXPbSONmhcIuNpoW1X29YdjJkZWaXTJ9ljUho/NXOAAixNuKD
ClE03VijtQkY9m1bZCCgukxR9GLDHvBbN4I82Sbv/NokjKsMOEB0/w8zQTus37Nd3KACrmIBDcJ4
mR6GeC7/eOlQH/waF3aOxOpxnivvtpykfp2tSkARD/2sDC/fwAefe1RbyjsWWiXfJwRVu6W26ClH
/eZpyKAx3Y2tdeQlWI6CoS5AJCkVhEN8L4VYQsEPxVLSPQXTQcRcZu1Gh7LILqn/OPWxvWt4lx9b
P9uNXv1zToXeeyVPHtEAq5EXEAygEvw1P0CovPqKXmVyyO1Rhd1Y0iZYOh3fuGpKvhA+gPe3EzSS
slz2QCrGke+TOaIL5CpF3LHnGhTDX2zC0G3pAE/VTZMTZmPeHSjh+c7PKD+1JUeO2V6GFmULau0g
TjfeWaR17mIggTa8ycr1ZMJO7bTnre8DFzi5r8tF7o08iDz7mE83IacJ8vC8mVC+oBYUlEurlTvI
DS7BkhPvzEY2/fiQBZpo03bqiiHu6uymibMba/Ihg7fFNrm2PoYj9Ia5GrMWsNxYueDBdg90KENL
JtH1X75iG+wy7Bs/20DaTLAYJeG4tm/62HFCHCovGCveBAyZjn2VjltNnytmbgJNB4dZaWyX2U1G
xUPvk0ey6cnXPm0EOaRF0TlBr+qNBB8eSJXqsFZusnGKVt5sghlekENkNSkTENa16RRleTXeNsns
hqIQe3+gp2Us71km/+Q07SIKh7lhGu8nJQQz3OJCRo42pQEKL4vlH5Sk/bMDvc6nVibqpmzhayy7
saNGzfLUa7HVT7h24kx3iUaCakmBBpXafh4c+ZX38U0JOMj1E7fyeROmq3NRc7QseudpTF/HTD1D
dPGXq7Y6DN5/KgkTn6viIu0KOeIy9G31wlOGPiwoNTw4Pcg8OycBWURagzKGOFvA+b94///mDYWJ
zSU9KXgsMKNCcQmu07SKlGrcfeOiAVJNwAAPaMY7iKksj4UUZVheHr3o3O2+kTRznm1wAYexhXwc
0zFI1KlfP0DL1j+ijJE/jBot33ia6HuvgCce5axDK4+Xh8Zi7alH83G4+Gl75LpKnkXVk2Psz80D
mpD5rYuHFDASHg8sqNbfiYqiz7rTxa3Sqt8vrZz2POPiE+QhqlAOQu1K9JofsqT3grqaPTAu1GM4
TCUL+wya6GGiMhfQKDwIfc4HOA3qvoA7bYqGDBkLi3E/cjviRZ4zZXt3nORNblVxMEMEIVBuNZ5E
4spQpIAHxlNXfwIgvP8ST9Q/NjVJIwXxoj10HHVkC7ff1+CjiRYJkRUwzc0bVrVmzSaFy+D3S40m
FBs4/fh1xDjQGADEUQ4qmOL5viriz1bjnKSIkYvphs/Xj/2KozVpWXy/RTUO7MRgU3UfgSG/n4ai
DKTPZNQSPKJLulWsWilxChMh2kIsS+fpzM5ad9FoHVy/ufAkhaof9hlkowVUEezUfywrFY1DscE7
c7mQ3rMCwwX3sxDWjDjhPBSzDPnSqdDLxeNAmxdlD1v9TmujGK7YWlQLIoqO3OiG7LL2B1Evy1wF
oug3nP3KTWKiP/VQzw5zW3KTQgz7dhRZfueklrVx3a79fMO3ZnyoStJMzc1MoB2Qxadh5r9sT3+n
lfd8/aCt+FeTjwVZEh+qtw25aZPvPJ0D0YNUHLCHj3394nbfxAu815W0JzT5Ndn0h0EKWEAyd/I3
Hq9rv/1iPG++Pgz+YCMZSM/t0vsRIXn+zMcpjjoQBW9Ui1cuVRMwn9NRDGODMiLaaljUQIUoDTyk
Rs6Db+VT2JSfCuRHCaHIP7mF2MAUr03s8vc3EytsnUI7oCZgEe3sW+bGPTSnyzkSiU0/uHaXA/1m
CHRkDxWHRvhZ2ul9zKcHPqc7rZPD9Y1f8V8m5bCAqkfS53Z9Q4u60FFm8TKSpIXwOK/1I70Qu+F5
M21RMa0YiglVhJC7KluWQK226D9piHx7tj6BZDEa3Q1TXDF0E7AoIGau29mloOrqAG9KXr0SnZDX
F2slvShMpCIinH4cELGdIWH+DMG+V3vUu5lR64h7PX92MgWdoaYd96VSci8yx350Fp8jlsv6Dx45
w1M60+LLXENGXXvPU/e9bH7r4uf16a2dBSMwnUnHas4vyVNa80MlUi8SDrpz3RESRIyl2asVM7GR
FF4bzHCZ4EtK4QNSeHzp7vL5C8tedAXhMPd1Wxt5ZQwTxa7TwYlZVtHzOCUkqACaD/PCe+npcFtV
RbvLuvLH9aVbcQQmjr21CXX60kf3RjOEXvk19q1wrLdIYNfmcfn7Gx8AyR8mCg8N6rPK2+eyuyBk
bXcMpUqmu65PmihNRvlyfSorkbYJS5eJIFBt722Ub+666jFl9FT4uxFt9yUSOGoTIrg2KcN3ztBU
spgu7bOKH8S0RFn9APWyQFVFIMuNdOPathjOM3VLqCeV0ONxOTgo017mz37L68iq5RbCbcXfOEZ8
NDFJPZCN2GcKprcHljhihzaCrf7AtUUyrB1dQbaqmU3OGqXFvBUgVz038bCXCWh0yqfrO77mlE27
L0ElNxW4xbg3nMeiPvkJhIOyojtNjvfrQ2OY8GufgzO6HiZ69vrhVQBXb9nzPm3929GmG955ZSdM
ALaNsLhik41yKLWak+R5fZfkY3X82ASM45oUTGVdo+jZhhSypj+HSqMdtAiWeQs/sHJY/2Lw3lj5
gnqqlc50OedjdoBRB7akAbesjQh4ZZdN9hXeMRGP2stvFhBTtkW6o4jAFqcNqq160doIxmGVUwH6
/87Nb/iFCdMugH7UQVXI/4OJFg7vnceIibzOWGVBYyyGmCmekYS2gc+HkPt/4mqrdXRtE4xrSU6W
l+tMzzdu6ZU7286e0GpiB968lRRfca8m9LpTE0RmssJD0d5/auP6RH1LI02Q3Diu+7N2s1sU1jeC
4pXJmLws2vITy8/S9qbWHmo51HrJgFpvunJ/3Sbe10tjEGX/98VULSPI6Fsy3riH+JAd9UtzHh+m
O3oEkiP0QxUuob2fb9m+PIJP+4Ec64M8sh3bXR9/bX6Xg/jGYqpZkFb7KGZ35BvYHXPyTauNsHst
nWBCsluGFDsZHBdSpklYSlR1fI6jrLW/78mSgCIWsCWASaKulrfgJdjArKw4sb+MdG+mNCgQIxHe
gVokK2/bhHzRHWryH1su46oq+nRkVQnqyF6DbWJGcop8KfytIGVtMwzrL5yhJWDlrW+0tqLKSXkA
nZFPjR9v7Mjayhi3FFIBk5oYeh8X1dk7AkXpwPPxpvzY2hh2j2bHqbArqOKU6bwbpvkBSh19oMCU
dP37K77RBFK31oLKpzUvNyO0XW0JrUD+MDjtrkOT0PUR/vJFveMcTcD0rJlSnBb8HLP2VWVOHGDH
vTvaJc5vYZHiy0JE/wCuMhHOUnQ7mVtAi4lOhFNp6zNZUNjv3EY+Er/waYAiy3K0SsKeXHfRKhit
+ovloIhw/eeuLYjhOkBgnHhicJYzacco79x9Zf0GW+ixyNOPeQcTg90pntiM1uSsljIJZ61BHq+c
r2RZPjjAxRLe2GqnZrAzVtw/z9Kv94U35EfK6hxnXjcbHvyvu3lvUy/W8GaMnFaW01UZuem/Ol+7
++W1OE/5rmgC+VV/Hx7O4h+3CsiHAKviP1hsr7CSzsvsczJU2R4tza+pGniA8uqfZrF+fmzjDT+R
tA6oihPQeYHSKPKG9IS64DFDlnbxnI235YorIoaroAlicrRQkbOdAKdG9c5T2T5vuo19Xzu6hq/w
0OBn+d1AzpkLAeoOnUFB78XjfvEA9kkpoRvY3vc9HjcR2M3Il2XG9XqeXUDTO5U/A522MYf3l4ib
EOwBir1ULhRLBHIYrkDaQpII3dgb7u79dws3MdeJagerBlH8GXJgASRVQ5p/HfI2TOU3bm/JLr6/
DyiT/9s2XCItBnZtdm5tSAOUv4ApD4n1MMy/rp/UtTW6/P2N7c02wI6dXNjZrudXCOr+tiF0HCRd
vGHca4tk2PbUo9ZSuP1w4xLnPi6sw9Cwz90oj0ULOvmk+Rg7IhTY/z2PomgSUYucnvt83Neen4Yo
QX4aBmtjndbmYVg0QuapsZLEP9ORhnX/yoAScwQQjGCyydWwkfhaG8Uw6iZTC2m0DTR9if4ufxS7
tvVe6l68pDpGq1ydb3VurO27Yd9973gavfPuOelZGlBafvHs5qD1B0tV3MRVqyQdGwevsRtLgrws
gBhLMe0svWv2jAceXjUbG3M5SP+9PLgJsh5sQpZeQ2/MLc/9FLHiY9ZtAqtjrUZrgpjtjVv86dKv
E3vk42sd0GmrHLT2ww3LHm1G3Eo16MW3PBa4vvpnkMXGOfr7WHxvVQyz9tggITbJAJ+3S7Cggbxo
/uEzr/6cl8q7aTSSbegWnt0lXPivZCTdz3SpIAPXDreu08p9nnPSRq3iLy23u29e1gJLak2Qxg08
GbNI6tyKgDisbtqyHfbXfdGKrzMhL2Rkc1ZOoD7oq2bf11WYqs/TYJ/c6uljA1zM7o2zQ2dJ26lC
DzcqE/egOkO7RJEHoPU7L/YWvdqKYZlyR+PSN94Iyr6bvm3OUkqQg7M7axo+lKLhJuiloKmdQY6F
Qn2BVBGdPfVT1oSfgeQe9ix368P1pVqZhllikCDoSwtSwp9aHEXwAdufC2IHtZemG1XX97MEzEzC
ej1finKa1FnHuHHsrxm1QvxnTP6B9A8E7EV0fSpr4xi20MUC1DW6Gc6KumTX8ulrLOfnUYAmawLJ
rYVqb7Z4W9qg75s1M4lCnDRhciF2f05cx3kYlVWioFy2HwoswYPx7xOsWGqL2SLy7A9ekEO4iWYP
uWZRT7faid6/gphjXHRVD/7lIo67c8ra9NAtjv1CQWl8xLW0hLOti6BytPrn+ta8f8rQ0vzv6TTQ
U6Ku7EfYX/7op+PdMIs9GhB+Xf/8+w4FnZ3//vxgQWybDJ48F2DWfAWxWBstrW3dz92YHBm69zfe
eSvTMI1FE1V5Wcn6cz3m8jD3ThMlrpVF0m/8DbtfQUYwsyyXMlzZMofAmVu6P9M2DqcO3FyqRpMI
Wv7iVgZkaXVQjFUadJU97nKVbdEsrpwJM7HtQctJkaQHsWLuPM0QBGh10x4lOIWQQZ+/uSDR3rgC
VlJSzExwd0vtcilbhRz9nAcy9nxEifrXpVvF4s4e+hTeUS/WGeyGP0en/nz9oLxfWWcmuQjtMhD3
E9D183GZ7qFqlD6OzeKHYJydbwFH6Q41a/s/zuj2r7Hvio1NXfFMZjZcdYmUwwgK/8ySbdRUBRKY
tfvY1Q1qhBmU07IiAqnORtpt7ZQaviMXqqQDJRAMqK1ZgGPfzaKqn5LIKRyAfa+v5NqUDPcxya7I
gFeWZ8AwTz0oiUP0bo5BG5fPsUd+aE88L1x+KKHFzFT5XCGAojlkDMHg9V2n1l0DZTh0QmzVwld8
uclano9TzkGK258lyY6NWB4XlKKvr9PKZpgpcmtWvtsLBW1nVT/ZfgkVqrx+9rKPQRWZmRZvy5KX
dYGfPtCnjn0R9J+qfL3+01e8qpkQd+oFQO15xDlipfegfbSZtNSqfoLbdzyCo4duhCArXuevdsOb
aA0kPMqpB0gD5Yo3+2TOi59z7ZUkFOD63LGc65uFjtPGaGsbcvn7m9GcOYnTrCP+aczJflzoHtmO
A8rpG8+JFVgFM5PekOZzeTFANivv4EiTwl0OwDqOYbWgNgz93+wBbwHvLBuXHyel9M1giR4tMHa6
77j2o+t7t7amhg+YCZ3cyoZ4DZtJfXCnpdkRpqdPWS7z26SP3TOx5mnLmV+++t9XCPu7Fm/WFLpF
FN1CrXfSorvP8zrKe3sHEpPQqTp0ATanBC1QVgN6nsZ5THqHB3ZBo7naYrxd21MjvBBLYtfIU0IS
iLv2Hogf7wAehiK085RuPCnWhjBCjGyc8KxaSHmuGChZmh7Me8jHQulaALV4fc9WhjDT6n4Czgu6
TBVU8WIVUNblhwYw6oD71VZZdu3aNfPqLh+Vn6jcPzm9/oXSiQeWiOm+qLIfsqy/E73si0K9qkX8
yi132rgrVke9nNI35wPMuQne70V9zur8B/Lu91PrPdgyD9BTXEU4D/80Io7smR38ON24c1e8l5kx
V4sHAlK/znEmPDBvpGUwxgKp5qb1A+3oLUGEtWEMd+ISUmcZvBf46udj5sgfuhs/C6d6cfuPtYAh
W/Dv1SNpXoGO02/Og/bvIVzwh9I4jUYoDoD2vvBD1NjmDee4chH+J2kukQ8ArUh91rSiJxV3/dkp
3XrDKa193YgZdBcv0MC0mvM0F8u95uD8bJy0/XTdfNa+bjiBpEvAxTQrUJcJ8dDOaHTpusfrn17b
ZMP42zSFKEvrQ6zQAqlHPi0eNAlipOJZ+z3mW7y2748Cyed/73M25MzP+gnCLx1F6xpJijCxChUp
LewgpZvW+P5CeWa6XKKINlncrgEnHVkHKpfCf8K7mUd0wuuSkKwL5sLRO9FIfUgKIBPQ/t9ErWZd
5Ck0r8zaW0IlcrlRDV2buOEeAMRnhbIg6FLGbO8gSZASfWqsBwgtbXig912rZ2bXFZ3KSc9Q6xH0
dxk/ieYzdTdi0/cDYc8kLbH7uMonf6jPZdHFaG6Q8U7hPrwppLYOs18uY9BZWpwW3qjv14/j2mwu
G/vGnarYRbN3EZfndEJGkTe8CHzP20FtOPrYAEb0UPeqGRbXRW7A7aHho8iv3qFOOJdbSde1GZie
YByEXSEbeR5LlUQ+wu+wd7QTeKnYOFNrIxjegNjDKGmDuHsU/efEd74nVf5UxfHWDNaMyHAJWaZT
O21zqNqlffZY2LzYyXqwNw7V++GbZybV2RQX1HIgE+4Ckh000vqs/GrvLmi7zxsW6IFvlG1WTM/M
qqcgKOmF7Kuz7VUPlubDbc84Qpup+p6M2trwn+8/uz0zx74wlWdZ6RfnlBDvNkYaHzTEAFR9IUQu
QBDw4Q+kc8qwy5ZFBr2c+UbUtja9y9/fWApTA0mnHmqAnvPc0YeMd4CzPy3FVvPmyikzWUuorTQB
OMw/sfZzaj0JqSPccvvrVrhyxEziBcsbfDnxxjvVhI67JGbTYZiGfOOIrS2NYeOIlmUqHUSCZc2h
pPAQAw1h8RZSV8/Xf/7a2hg2Tma7rfTo+6esAzktO4vmT72VT1yzD8O61WhzmHdSnZOloy+OJ+LL
Xax3fZeXd6x3nACihurT9YmsaPRB0f3fp6jgbl33vIMkBN44TmA3XuuFgz8lB866vtvbvq/6sFRV
i3KXp8H21QDymIUJ7rXfRToVOwvdt0fNZOtuvBVWFsAsDzBQjI1YAXGKoeC+71g6HEmX5weQe8vQ
iR29T6t+i9plbTDjvtE0m7N07LLzBC7gZKwC6N4G3pgELgIhK9/Kkq2cd5N9ooJ4DBss3p2dxOrR
zg0OzyGxN1zQymk0OSeknJWgDEjwNCsPiSwjbj3YXbGRclsxJv+ycm/8TDLavvL7FIhgXv6ywdsS
sLT6NVv+Md+U1luBz3i+4cwUstwuBWri1Co/Pha8plE6lQ5yia3wHuJG0kPh+6jWAe8stIWozeuO
NcnRfG/5APwFGSiwwGhUUX0Htge28dBaW9nL39/MnTkeXvd4g5wqyCWN/m90d4UNpIWvG9/aoTDO
HvqgcrSj+uI0q2KHDpVT4eQfPBKGBwTjbY4qV89PCWGnsqfobNF3nUM33PdKYGiKfNU8deraa/jJ
9ocnMDPQEB0nx6YbvyzdcjdbEJHu9fL1+jKtDWY4xHJhSdcVXJz4MHUiqPF6v6X51EDAprEi4DLs
OHC6Qp2bqU43Dv1KqcJjxgIyhFPEAQElyAh/CVqE7qzQI9tGWVLsIJgGDaBsV6osci3yw1n6j0V2
puYYK+I6UZVA1hl9yw8eK/tHB/IAAc+bLU+05vCMl5huB9vSneufIJUZVXkZVvIfiFkHufe6FFvN
XSs+w6yCU7agu0qXOH6lowPtejdF3T+pVoZTm25c8n+vqP9m5jyT9SHmi4fUuY1sp2PR29lCZ7NP
cytcoAkRpB1Pf0t0xO65q0H7MQJDW6G9cS/L1kI0SJPXBCUSvC6wGCc7HZLd4MbDw2I5NBwtN8X/
0mJPLOUgbYsDUPmF8zyAB+RrLuv4eYypf9ETsk5umrb3BV63OyIGGpUs6XFSCUHzSlLt52GC2GNe
Z7tYxsWXceQXQJ0Qx6HrCPKFXfKqCyV3Y5n5oMASGdgxlm4MGgK58QumbMjAR1plBfmCwv+SBkRO
wDLkVdqErkrEczk48z0byvygisq/m5cOVcie2K9WCfWPmVQJKMOrpYhoylkA0mjXDd0ByIe+nqxo
WrruiPVrwxo8vmqf9S1zgqqS2ePsy7oLHD5PkRo71D+8Kp2+jVTgEVtBx2DfaEHtkJblcjv7ICDK
uNL3U6+KfapJv2H8awGKiUUAXwvI16zKP6UNhYguwFgsGj2lH8CdEp/Y1Ns3rayBzM/m9MFXGhyl
QzfVMqgGHn/Oerz1AsX5FiplxWebXBTEQ9d/DmJU8Akhw5O3TuiBDGYj8lm5bkzGiRz0gyIhmXXq
M+9ULH2kE/EkMrHh1NZ+uxHrZa5bkpTZMdqF7OcKxQ+PlIfrPnrll5usEk4lHOHMnKNL4gSdmHCo
GhAOqI11WXEnJqnEWIIUYHFJjFw7Ce3+uyjGqLDv7fz1+q9f+74R4lBZOR3UF+OTK62DN4AF331s
ymknCd1Y+rURLn9/E0goN114787xqVFjAcB9DLqgZbmHvs2PZUl/fmwaRrSisQFp4uXWKYZgUlPB
WNRLO3yqIfR7fYC/hZ53XK5JbcBqSNbOcolPJIZUmDU5zq2dpUlo+20+QGJ8JhHEcvKfspqWfV1W
6W4GdPLUpVb3tKjJ22VQTDv4lttuXJhr62pc00VFa7u2MeVKZSEa+qN0/NFlTWDlG2u6kt/3TPGr
bgBA35bSws4hPzq6ACnk6XAnRH1KJzYEA3fvZl0TSOYlbWAv3dYz6HIhv7fWRtiTNZPLsrq1Trzq
v6a2/wPqVR1UQSv0U9RjZMXWHEyTbiPRbla+18zY8BC6s7weNhCf4vFHKfDWQy/QsrGSK1v1H2KE
pU3EPDRYSKamZ+Z20OXIMz8LAG2yI7CyblGDrg10iSPf2BowHnTyHCc+zf2Pnv2OYzuw6WMzbVXU
VxbJlBNs0GRkNRreSFkLCZOGq5cub9wHIvVWeuT9kNc1WTBih/aTnGBntlAeZAP8T8TxvsuLt2js
R+q7NChEu/FWeH+9XM/Y9AWNc2igovFpbEZELh0O2+KGdcbzwI3Vx9LUrrn9g2AqpsyLT2WBWyKv
ihAkR+dBlN+v+6b3zcU1tSRRfbX6mJfJ2bH756ziZahs54nM/SOx8++IgB4TZ/oO9aWtDsSVPTKP
gQ+ulVZP0GcvirwJUMV6rQp1p5f8hqr0uUZeaGy2kMjvB+2uyZpRW3rs0Pxrneh0UxS/s94LmZNB
YgFM+KOKrq/gypvHdY37Ayq+rrzwAJ1JXfFjCorse7AdWTeyStqIeCAJFqJYQsfy58hP4/ZL2QgI
E3q8313/Be8HKK4pQtl0uccyYBjOTeX+SMoRUjSi3jjlzvtm65oMGrpxylaC+/vc9JV9Fjz7Y1te
u6/jtj1PyLlFKD0cvBztFbON1nMlne9zY3U7KBwAkja1DxbxQ+qIZ8i1TmEPvlV0m7LnbOhvwQq8
a2woCPTtCWlnF0hoB7RG4JQpeP7VWxRYh3yNFLB72+XZ74rpaKb1YVaOtxMLWQIOmZfw+hquHRUj
NZlBB95DfiU+Va5mZ29ymidLTd0xadzkOEmogZSdcjbCmrXBjDuqnRMUuKYO5xK5oMgqZPtkFXNx
5hbvb9y5ki8JdGSP12e2djoMP+U03F0WGzNrBRLrBb2ZWfV8/dMrZ8MkoHCzIuXE8+OT7+Tfchb/
nJz8XkOk/WOfN26k2q0b3+9RBMyHr2VF0Ws93Jbaf7n+9ZVNMNUT4e/qnCeJOFVglzhWPI9Yzu5Z
Xr4MopdBzein6wOteDwT7FzQbMkK1+enuL8d2iRw6i5KES0LokNopUd9+7EeVfevDb+5wrXfNmyu
cSXZzVy+as/iUeL01Zd4KayNo7ty65kYZyT2BJtdDzSbMBPbmg8T+NtQjn7yhi3e5LVT5fw7EPEL
zRog+RDxJOxb58k59MGdH/YNusQ+tiOGsaPy5Hl1izto7PP71Ol/FuX4QCvnDvpGBzuevhTOFjHX
2noZpr7U3uih1ojHYzmFICcPinCmXdhMWzJza6tlmHfpKqgjkhYBQmX3n9JpWb4kXgma6dzPxEaQ
sOJCTJAzCIfJJKAVf1pi+0Byb59Q8c/1rVhZHxPbPIFeukTbRHzS/RFajIFsvznVF4S6G359ZXlM
/PKEGu/iUbwgff0iCHjFul8Z/XH9t694EBOwnE117zVgKDyVThpKB93z00+v/p0UVeDaG85jbX0u
83pj0ujI03kh4AM5f0mbr3qU+5q9OHG5uz6Hta29/P3N9+eFZU5rD7gdSH0/V+kNeEU2XMXa0ht2
nMcObzuKT8cQuIKAWVhCOD3L5o2dXfvlphFDkQzdi7CsWtonT6pdlm8BONY21jDaEikzz0EnxCkl
I1grZZBMOdCaOnDbBon0rVLx2jCG6SayzQprTJC3sv8kSgZu+aP3MJAYkCffomNd2QUTbeyS5RJy
Y5mqxQ5JjTzpRcMZ18/187P2eeOOHjmk52zmIpMg+xdkLj57HZ5e/ax/fuz7l7V7cz5lS8GPuzDr
JJS49yy01JRFBYBsn24coxUDM6HGgi+UcdnE2ITfvv9se3OQJw+23mjHW1ufy9/f/H6dzPPIcpGc
46nII8UBP9GkRTKHus5GRn/FEP4DL/bA3dNwpD9l4fWnLHbisPbLLVCAfbGn/yZU3L8Z5jczQPiY
q2XRUGIoZwIp0NjlQU3lLAPpJd2Rq2UOQSCd38Yz6F4q0Vd3mZ94R1qlw6eCTF5oMdmdG1LKR8h9
giQVBP+BZokKBzbWUCrKfrRjXOyhlJ3ezNNY7K4fnbWdNRxEq2MxqhEIryEGU8t4xKG/HzwoQbbu
xzzc3xfhm6URiRz7rEVmuC6zEwNFJmq8aGHrPtbF7v5Nrr35fuEv+ehMuHdRrAXCmKZtNC4DCShE
GDYWaeV8mgjjlDQ1Gr08/9TNcxI6CySDuA3ZErthW1WttSEMFwFGYy8bqEb8C0DGQSftZfeZc1Bk
UzJqbQjDS5R+XA0ZaHxPvuC7nsaBreWRgtXj+klasTATOCxEB6GwQiBHP45fMzVGYzVvKVCvffsy
pTd7DDr93rdKIU5OUz9WiYf484Oxp4kSHpuE1NKCa5O1yJ4mWTSfS8nYXW+35NlfiL+RI/iLaXjH
RZgYYQfJXGBA0urc86IF787I/SFUbe39YlnHwqzq+b4jcXKok9Kzw1yA0xHUizhwKc34XWZZ1qEY
QG/tNk5zdCzXPfat03/x+hwXVVv35Q23/BJl0VmBwrkrvxUlK2/HAajn+5IX9Is7pVNQlBZIYcaa
74Wmzqlz8jlyUOTc+/h3u6xuhn/aYVAvkEtNl6BJZxS9GtZ7CGstNGdkg/PgsnH4AWODcEfZk/7k
z3ke6dSBcH0z9VXk9ZaOSgjSfWtV5VRIJ6rm0ZdS7FVz2xQ9tc89aLWLA9pzS3AngfU6B1goGGdt
HwqWWeBZaiCemkFV+fMIlxg2tVI3yoEp4F/HN7Ku6oe2WLKDHOI6DyaB0mzOJve5F6BTz+3Kep0d
PYdL1icnJ1lk5P6Pui9bjhzXkvyVtnpnNQgQIDHW9z6QjE0hhUJSKKWsF5qklMAVJMGdXz/OyOru
quhSaebavIxZLalULCSxnePHj7sS03VpFeDOO223J9rQLw7f8yH4VwN7sYXOwlFRpWJ1VTEl3j05
kGsjPSrQzQGEc47AlBB8SsLaQXe4JK4MEg5vCSvRqGMUDodNQ5bkqc/mqbuXcdPvekSbXxQx/jp8
YvIifOI6t+zOzuQVgdLKKFy/ycqAio9kkD6sk9d/v/Y/21ouYsHGywsV8TG9clra3zW9+52g2L3L
SuZ88Q2fnFOXPpfCsgvU1cv8ajJJGMlnIottF6dwrPoKev+kGsMueeSFEw2e9tL8SnfAbALb2PnG
LtzoqIs5DT2b5V5As3S6mpmbvKJBqLs1JPG+SB//+hGyS3a5A4UIhAt2u5+zfgzgQqt35eT2YVR3
/AvS6mdz4eIAmBVAQWlGskffCuq/NijyKF60qfs4VfOH8tq7f2U2sEvWeMZQ7hcSOsx4xidBokcn
dZWvnK/6pj57VBenwZwbS5MiZ1cQf9vC0bkMrDa6gVzR6V+7/uUU+sNpo625G8Z8hnldRBW2tOZ+
ttMd6qlf+VF9NhDs4gvAeE8Ab0KNlGO3VK+tkwQu6m5jBm6gVaz+tdu42Jd62yI1g9LVHv4FQYtO
hAmg95jSL3KCvz6TmbxY83FiXD5rWOl2eWR8ZWcb+NDe//2lfxJPs0siN6+9slYxN3uFTq44rEtj
rwq7Za1vt1mCeDgR0UcpRu+9icGYgolKcaWHIb7nQNThJZUNwzpqsAU5EkrNQ+mQE8rGQ+2Pc6Z/
c90uu1UyytNgEpazAa+k2tOxdz/+/vL/erNil+xwY3C0k1SzKzHj+ItF42xycKh9r5a/TbL/Ss3z
k3VwSQ+XDDUN7kFxfq7Rwm9G9L6IHdi04d/fxWcfv9zdH5ZBXleV5XVQZ4YlmC/5lsbaJ+KLveiT
2XPJAPcygbqEjPV+aOoXrKwXy8LH//2Ff/b4L9avbHM15HVBoMRPwsE0vgS1uI8eAKt88Wj+Gq1m
l1aUtcpz1S3qX1Unv7eabsqy0zBpgshwIdogd5o1jDK/ErX9bCAuFnLSdYLGMRxwyvKjKLP1JDdo
UP9il/js2Lt04INhYAETRD5cqZEZn6X9Rmr2MbuFRmlbH1oCpE5VkvhYlGsrtr4QNvvspi4Ckwka
IILNCjVHsPVPeVxDB0nwpC98neTdF7nnJ+N0SY1GNJij8AwSPewlA/SEBFPZrHQ/+TOsDVgCCEl8
BSG5n7DJ2CVVOs5KtGWC6Hcl7KlCAzYx1rFvZLRt4RJ3hCdICd1KN87Wo8fqj3ywOrJDE/P4Y66q
XvuQTUD9eKRd9c6GaXyOddM20HIoHeg8TG3yPHXe8NuylcFQ3ssyMP+gFJXWqghhfgWCOedlD1N2
4hwhIuyup5LSrVvXFcyuDb1WczseNbpgjlDfSfa5FdPHimXjusmYOrqOp9YDil6IUon17HJSvmQ9
XPlESxauRj6pI6qZ6Qqd1+23OC/aCmpbTpr7TZI1ByiTg646ucUmsc20knFsrR1OM9hBJel3pDNi
hSbDaB1V/VjCrEvoTULnpYyXTbdeno0bGIzk70MEdnnd29ORNG16lXcgPrI6l4DjImuvJ8e5s62O
2SDH9cVVmapmPbf1cEhJTlMfzP15DUHjYi2mNru14GaxGpRTXIupK7+PrVVtSFHEH3Rq6DXLzbcU
XL9NE087mjU3/ZQpkPIHEqbWXIXYv5fGcqUCW9pFOJfeQbnNtYgq7UdkfqYjFyF0VB/KqoP9Sl0m
24GMUAv1eH9l06xcA9MCDifIvOaqvM4LWJkYVWzteN5NIJjnvNsVHMLX3Tz/gJHZTTzWj43JkzUT
3IAH1BUhiMI5FC/ASXcNfSiQWPvgjBLfZE68KWJ5BEs5Q0FYPguneCM212vdVA7OGQp9tym5s3KX
+TbsfoJU6W+Qfkv8GAYfJHPTwNFyClFzSyChOuFr4F3tl/C9CopqerOLajNT894q/h0U6aOrqsnH
qO/gaIp+F5XsKHVoKCTpAtpbLy3QdxSy6zmMlqpNNQsWzDbs2CxncZSI61tezE6orIrc8j4CjDvB
VaJM+HqCTiZyTHNNvBw6Ldl93emjrqsohC8Sfp3SFzgsXcO25+Q0TnkPe7cXZJC1b9d5HfRcQ7+U
QLV00sz9ICa/ZUIlPqOwq0iIgUuDVVl4xom8Uq4D4mBsBdEECqfo0ZZZdt1DPcMmpJz0DrGStR3y
3oVFmvwYJ1hoO6q8d7X1WynoGFRVey24epE8vx9ZFTRO+xh76lvW8R9wHsl9aOlc29r9MRKV+pwY
GcRJi08jYA9PHdmIzpt97UVpwJ38OipjFdooZK/AyESzmrDfsqkMWgcOqLwgKdwF60Ospx13sntr
SLdjlj/hdE8DuzNrVcubIp+PZKq+Iz+5aRxr9EvVX2mGQfac7JrFYHB4GaErCQmhEP3rLMw1NyGL
nQOCq1eP8/tR0FOlnF3D3SPS5DLQhN2ATQM1K5RkfdQsdx1cpE1b3lJd39N2vhFATasIBB4UHbfJ
7N0wdzzVNdu3Wq6i1tx46fRIU1i0EdRM/MJRV47Qd6oZt1YMw8LIWedz9qOFMWTAm3JNqxrNFQ0C
tJZ8NKn9bMamwOPIWICEH9O3z26MW5otcaEp6PIh8lUBAmJt0j7oKL0lSoKhm87XJpLdWoAIFpKO
hY4rHiDMGgIrMP6A+YQ9zV6B+DGvUlL8ABJzTSNywFTV/jQUsNpynCdVRCHEcdcyUzXEsqtNZBR8
FujRm8wz+nohy+DBW6apWOg6CoqD1FtNTvkD2h4vaMzbZAbQTZOoMOfjGn3bZDsb4QPd3gsyrWCa
JP22HSBCmxcrCuTgCMpUFEAG5k6rWIQaBn2Bm07bipdvNctf5xZdKEPVxQFEIl/A3XpMWY4+FQMt
sMkeX1I7AghTKHc5uNXaXfxaPRLB1VFNt9KOdxV2CidOeVDXM/zHIkAQURndJJXcMiDWu3EophtX
69zPaXuMqunWYhLkPyK+VRYmUKHlcKwn7k90OlpE3qC/CE99WumofWgZ/S2rLfbQwCT7pdAM4wP1
Nb+hKWCqod7Xffw2ZuN9JOgmRWBUwd1w15noucME8ZOpvhmxQeIkGT8sgg40RR8H2zYBp9FmkvC9
HFxrZQTfV5G4d4qxWNs9uDG2KB+TCWSHrJ6J39Z5sfYG+7ttrJsusfclDDyBsdhrATOga+pk88pO
sG+3yl1VM3wWh87c1jY40LxQO9VIdF6Uzb6oMREBamHz7XD6wTfIm63vnbGve8f7MdvqOM7ODhvO
a1ZXmGMwDvE68012QDscmLw7UbeJnfRRwiYdtrB048C3zW8AE/BsJEGW8h2rkCZxM21bnM6+htLJ
xoUMjc+mGgMwsQNt4j28nGP0GMwvkTM81ATkF/CzdsY0R1nW1I+S5pkONZw/qAQYXYhnENB2CCmA
mvXkGvrOEL8jHQEMlw3rNs3fWQPWtKgGCNPCqdgHEPduG4Yqu7Bu0Dq/ybz52rMiSFdMCCBIo8Mu
9R56Ht9BF+zOcFybiqA6WMENfVHuDdIkZ3uTVzKYx7YNQaO/VZgtqAkpBh5C/Mp7p/bnBif85FlD
gIfvgDQ83w2prf2+0880cdKTNTlFUMbDLXQ2wWSq1hbtdyXm1UgXE7mpFn5jJ5jVFdxOe5KlQUK1
5xdz9NQaHK4AUgvM1OKRSnNQQ3mTA8tMTHkfV/nK7mGT2oOYWSXzNo25u80KtN5BS/LFTfjJhTBO
UUAKonHSLGhhFw4bPBX5XmWv7CK6L6S4GrCAA4ckNpr3ykMr8jpszIw2PkOGgNkNtGGqrkS9k4K3
Gy22P7Ka15g8cDCZ1NNoObDNgVl8L0kQueXdhOCiqp0foh/v89iifj9YbZChxQDDbU4zKjueweKr
4pL5ee/AihIHSTy7AC29YlNzW/jlzL5Vsf1aOmJfNeWD7jF9dMzCEWA+zQTsaSVkSlFrNxLer8nI
WaBg8DoU/exHCq4JJIv9PHLe46ZF0NixGwW1FF+YCqFO1hWrvipHtFmJ/JDUSGESANWrhnN4QHXJ
QUf1G51kAvq6W/uuLKp3MEwHHtYDLKQwx6vkIUrN2h0E3EzbxtdDcuCui7bK7onF4rlGO3OIduWb
vh2eqo4+1AK3T6zo3nYKL+id4RFI2PeUJQOk6fOwRE93OHgNBiotIClLwToitXyZx+ZGg+iJSt51
KsCyMS2CjaTlQYRqwVpA3bP3o4prSABqXd/pyM72ItOYHF7RbJRVV7fUtcUALRBsl22mMEY1NMj9
NhXWm2YerB7TujARmlnw3OMJiDWUhZ0SrOW+zcGTNilko8ZoQYjsGcYsxCFB0yVkDqBw4xaBQYj/
5HUumpshUYz4AAhSuZnSubjLeV/cUIcl90Di1U1Ws/IhrmGFlVk8uXdsuKj6CYTuo6CwXCSwTkbk
MZ+9+qmnqromLG1anyFggQIT646pI4cfIlOyCuOSdnUQIxLbAsA0OxjsKDwxe47E3oXr9uBXJHJv
Gfx49yqHDNZutqeBP7DGqnRQ4vD8lkSxDOrZQ3dVPlu97bcGcwLsdzvOQu0IUNU9KO282c3cHaJ6
HnF+wnTlOONKn3jdyi+A9U/S+Ms2ObuBbhBc50dQH+EJhTE0lCPYLK94Of9LhWd22XGjk6JLp9QZ
r1xmh1U2+MbrVh38X/8eiPgkx73suaFEVQPMaoeraJ7JlZfSaQM/Xjhx1l36RRr9yUO6JFjbLRLG
cqyrfStv0hHpjxNM/LrkX7HlPoEqLzt0W6SJkMOTPeyP1d3Y19dliqpelRePukjKDVDwf01xmV22
6WLrgPCWmuN9quP+pUb0+4Cycb6qm/kr9cRPxuPSFD5LvEFWetT7Kks+RuS51agfqDBfoELnz/mf
lSDmXgBPKFzlkiZtvDejyh8S0OcKRHM03kB/j20LBNjrBkbC6zlN+LtHQOmHdYnayCwD6dfm1qlx
erNVRWVviWlqNFrX/aO0Pe+Ydu3ooUHd646yjzvbl5GKe7+OHaja2+UShU6Z6wuPp3BkzbowZX0a
DirLjqqj88o1KBdywhg2SdbTTT6hay1J0E+Hjnj3yhkH5gNnglaGmAGFsorcFMJ0RSBryFJ7YtjN
nRN6rhWitbw4pJat9jN3k603j1nYJXPv5+ib3U5UjeuuaNNVPkLSOs+aEdoxojymfezA6jVH13/S
f4dRd7J1WFQ+R2lebgaGjkPgpc7OjEaHxaALCISy8krCsT0klu35TKHe3o6duo1VblZO7TXoO2Y4
0MeoWncS7Km/X7OfTPjLXoLE9Vgez7rcd5DWuKPAi1c9t9ibLhp+NafKCmxdNz83iH9/G/+Xei/R
zzVBqb3553/g57cSdo0J1L0vfvznqSzwz38s7/mv1/z5Hf/cvJeHl+K9uXzRn96Dz/39e8OX9uVP
P6x0m7TTXfdupvv3psvb8+fjCpdX/p/+8t/ez59ymqr3f/zyBlyzXT5NJaX+5fdf7X7845elS+/f
//jxv/9uuf5//BJMlemay9e/vzTtP35hzq+CuDaRBGoMABEWMtbwfv4N/ZXCYMiWFLqnEjVSAKG6
NG2MN/FfwdDiEiwtG6LPdKHcNiUcwc+fhxZr25XEFrbNKADO/7yuPw3Mfw/Uv+muOJawP27+8Ytt
X9QkQMQgkHKBwKwtJLq0gYz9GRfvk5j0WqVzUK+gOnsiLVSn5qGRwWh5p4ySFRRHHnWU3iZzGsSV
Sf0ygWYbPIeZ38bp89jQZ50qoADSbtBzax2g1/gaDemr4xIkLi27ttIqDfmrqwHeJdPBm1PofUsA
T/UDTbEPc7r10vY4WMiPZ3Tc+m7lNr5VNbeFtfKg0uhTvWhhUcgQcYZ8sa3tIG46GUi4x4oJZSAg
kgLJ1QxcOYgqE1gjaVea903oxHgryQcvzAo0oVGNLwFGfCVFczJk6iE4W2C5E4rUy8hTMdapjwGz
VrWxjO+tUjPgQyJ8bZzpDahu39M+giEAh1dGvfJwn7TFR0ZkkoFtu+kqjSLkqPgrjCLOFtWj3ddM
PqHJgpQYjQc1358vbRocPLGIFtiswKrCRzXA90O4swdRjEDY6/EAoVbrBrUzrSc2bRI9fKSuURsC
AHi5sbTAU+iV9eT2VCIXMe1KusNe5F4Rlq7zQCBGNPIIRMy4CyNiqgA9KF7YWGWFrovYV0Te1jxv
g5rim7mt3vkILs35+j0zXKMJXvuJlbyenwsRcD6r4K80eLjyom/vBgqPrAhDVo99uyJOdTVSAX+M
Zz4g1SFxM2w791ngSVqps3LA/fL6mvkpAVTLmz6o1n0Nw7C8g4Fbj2fuASKEsxcSW7rrcnwkbAu8
UChn00UqD7N48kI8kQF0NO/e6dSqN3B2BaF4Xo/Twa2pvT6PBKlxga43QVFXmGcSo5UU2ZzxYW29
PuvfEo+dJmCNPupk+8ZQvelzswPVA54VDrAyPpX3ud2DG97CmmbU93PBNlaKa69cx1qhL/03BblQ
AKR6A6v7wq8Hw1BWhz8csmbUcTEBiHQPaEIE2BHHgZUts7fWy+ybMWaTeTfAdTxLHDyyy+FIFEDp
mAY5UOjSztnPRYBm/L0a823qVAzwDMcqEFiCDOcraqt7Y+NaMsnvXGdGUtB6IfT5KQBCvSZp14Tz
MvQiR95Y89/yWK0l+uEMsb8NpdwUdRsua7Wu+aEQ7GhBUHr5OXEBdIl+vrY7QAAwVgrmFIMQgYZS
tskr4o5QtsM+KsROp9GpKcRJZfMD2lmvRogszQ0ukEwF6kZeArYPwxwWsBdLbFfArgig5eBASTrC
DeUxNhFwqd38RSGmAJSevZJZnPSEd44Ekle6XJkcRF+w7nYT2DuhJ2z/PCcg13Ho5lPjwkwszmQS
6GXltnzDhCBBvqz1GY3VDHlpLk8eFAew9u9HjAB2AxHWI/5CaSzrEp5NgATHRRpgCGTTMX+Zp1Sm
H4C/2lVd5x+EaiyXYry1xdiAzYiV17D2sei7E6B1ZIoleS/a+N5mcNajEjtlkTRN2DiYs7pdDfR7
q7CMkZK9QlwAM5MR5buAlOJOB6hiHBKBPZUo8m5x97lYbr+yUUZHOL+tu+5di1YGTaaetNI3592x
y7Bel8nDXOwyjcFSWcauBHknKFAzzrOy8GF8cN8nAntcYj0NNn/mLG83tEFD6WTAM/CwtWk+h0ub
ZOBCy2EDYsq3sUw2jWzpRiatXtmqeWIdi0NrAotYcgUEvUMwtpB+CgtZM5/HQ2aia9Y8l7XXAa5H
VywDHcAgW9/zn9Pda2FBIWDwbbnSgmJ5dQRQJDeJNRXg8SDhhXfmNOOxnne1pewQNJOfaMrCiZ0S
iM36Qo0miEm9N278qiBf6pcensFoTmMvngCaxSNup4EuPIRuNl1O+4DWasFuNxgjGGBQ/DpNxGHq
0h+Vi1XiOtAMAc6wDCdi9WrTlyowVeZcwaB6TYy3p/FcbZdjYdYYtboaPSzxfAKtPQYzLX39uakv
izrzCYmt1fn4lMtzPe+K2FMAgn0bHeewbAbeiKuuR1zZ+dLpBJwTIlKsWAoAuQ3RM4WRR4T4MFj9
2zzl2OxAqPdR1YCWcDAyKJfG0M0dYcu0Air+ULtibZtoZTFMd+LhOhpcLLg3YGX1AC7dF9YlqyHF
VJqWrQBKry2OA79m8sS0d0LMCqeWtIQYBQ7vzo5f7XJKAl6WOCfS1+UlQx+/npcWCEVPIgYxPolv
CTkuL04bfK2zHHMaipuN4ieIOCaBjV7lgGE2sjyDml+NvxLLiT5Dety39DtTFDOpd0/nz+064ENZ
kT+QbkNKcm8vW7dN8aZpuag8wwrOoH8HegA6Fnjjg1N6EIP9Vk/VaqR48XKZboEZMqfHDAOsx2Jf
MPFd9EUD4ZboBF+wg2mm02SVwfLi5fbnyjvA/vFkL7ptsE9uYlQVlmPtfFFa4c5qnEgI6oLI7h6W
2x1bUAd6gpvj1qp0EcJbIg2aNHkUPW4v93CgnS9oybtR9bLzIvGpi4s43+NQ4ka9qPWjfNx6EqkB
Yn8vjGca2tb0ZGfLrSz/aYF0OqV4EDkDk4ZNb6XhqDzkOK69lzia9aZGj+Kq1Ym/3G6B7W+Dk++6
MCHSoxf4V0rQwSeGASWnKoUd3rRMDbsHHu3GLzmYFr4LZmLAUnrFoFzMxmJ1HqblgVgeCnOwADiQ
Cec6sQgin2W1ZS1s+AhKpFh+iEP6wAxwoiijH7PGY0mkgcyQQP0uYXfFWD47Bd5dLQcZgxpbDETl
PHidgYtfHqmwgkrbz2cN+Ej7aGQ7j+OECHlFiFmVs4LiTo+jqPYQkSSi3Z+vZZ6X0Io4r5JgI8EI
AVfuUQ/gh/N1VEnRQjmUrxBYYykt992T6mqWZtcbewvxLLVq2fKAKn07CvbzdeOC/lpiaFdTgkEq
vPJ6YiC9Q/AZslkd/UbK+sZLwNVUQxUYR86wMPHLpSIEZTfsHsu8PN9xMeFcm1E1TaDXh8WGz3US
9cOd+5vz4mbLxK4Jqlvj8KMqsNwbgSA0/RDL+I4cza7usmB+/mlC1Y12ZFtYpgj42DZhpW6w896e
PytbvquxdBOeh7Rumm9OLLfn+/Di9AQ/ptvzYZ640ck2XR8whCf1ADRvWQWNNciAV2M4tE6J2iNG
0Sx7U4UgaJXZ0cnKSjRQuddRZ32cv9Bp5LWH2hqkG7BERQdgf6ABKEuvsGpcoVgShWVzC3TvPTPd
M8uQRXjIaoHEzusCVSa0c3YIgsxbD3p4cN4dzrNeobbf594abkB90EPExicw8V3egIAZDzDtdtbE
X5kztqvzhZxfeH7o7vKIqhiAbt4dSuD055Mf8xOR21Q9K8o3XQYcu43r0Z8QmltZthFurzZiCaQk
9hInxs7YtMULU08ewV8ue+iy7YExBFve5D6tNU7fKX9NO5zSTqxDl8Ey2SoR8tdTe0NBoAfZw48k
i64yYqMWITGLpExjXyStte3y/Ho2Nd8nRRS0qA/suJkDbkCnQtmqCJtiNlBZnbY9KdHi7FWb86qN
ZI7UI4G5jBxXWQVH4GQCyh1RlLXpdGg9YKEKnoY/Z+45LVvkpELUac6bGPxD4HcEWysfWvOQ3UjL
0M6J/DkKdtWfFCCSZTk3Sx6kFJhoKRm2qup2CegxIe1bvL+4P//6vF7nSKMKqY9ETGZXlTunQCOr
VbmnBDHMskXGlndlm/3yx3k5BcoCgwiWRtr0r9CR9sJpye+KHqI92LnsNH+SZbvtC3SFT1BTXOay
l/Egp1BLhN4ST6IfaIHAQx8VAk+8o/VOS+S3nC7TkneMJb5F4rIxX8Li6EV4HOc1fN4NWi+e0UWq
Hh3IjkQzRfnNTdtVBmu1IOfwCYw5TDeaUt1AANXbIKf1fMIsDXuGAVp6SBZq1JZ9kFbiMGLG21a9
CBNK/ZoWauXN2PVHFb1U6NnwGcpBgI3oFWSSmzAj/GOW3lU7zkEyYNYnEDgNTXdMrF6G/xnoLrfk
mvkxgmGAnzG8L42WLaGz8U0YDOtnXAxPkgaGTBhNk+GM6Sa9ByC14jEy9E4euliuYuRoJscrli3c
RVzI21IGyx9Snrwu/0dLKoqvBHU61O3zEjM5miCJaotTZ3sHMYndeXrHMWJii0OZFWWqRty4TvR4
XipRh6XRe9k3S6rdlMav0RJ0LJ8skbkuA+MsgRDUDnCca6QaWFoIrRuQeOw9ChhbdNVVIFs4x/9a
ZHnzrRz1S+NlmzJXN0tIgEYBGYhM7Bku1Yo7N+h6JB8DxV5CYcCdeOPstyjHRxVi/nNWSiOBrl5w
c+GKunifrZb1CwPFH0Oya7Fq4QJPYfiUUPd+yKbj+QBfXmIpXByqPdlVGiHnWFCNoRoX/v2d21gn
gHqQw/+5E9TgKXCmEl9odMvM41MSN+fvPN/gz7cCLmkTFBcjynztPMDj/rBcFV00tQvAhbar0fyw
5FaVh3UFvib3eXrohzu5pMTLa3Emz+sePS0og0icr3iZLp3J93BVcYoqLV/ijCXwHL/zufvt/PkR
NsDJnaFAEgDRTlBPwqP6mU/EdIu2IbUiEVwerHi8dZyNZ/qncpmv8YBdzdRggdc2Kriz2VG4ePvM
oasYq1nkuG4gRtdlbF2XcMHukWoalg5+imQV1SxsfnDueuT1rb0ECsuTnjOWhCCrwPQFM+GcnZTo
LUIE28hhBfeyq3MCDB02CGSUd+c4WTTY1HMxtyuBiBNu3m99cr1QyDYafOtq+dcOUxcgk8HMOGe/
6FvaWtCXTCUWDBoCcJ3QGkPpSyPJJwpVNKwhcLGAAKXTnuvxlruahP2A3rWJ4FHGTna1TNwCSbeu
7usW0XSKJ+t59cEdIXXXYQwMM/fe2G6W21gSt0IssWcFSOac3C+gSI3SIW7vx+zigDtP/DNwck7d
/gAo/g7c/RGo+zPlDyid4IgMCNBC4niADC+w+CGJbWeMJcdmZt/0jvNBvQBM4bFw3rIyCrjLfxIo
/19juDfJG6zmyo/2EsT9E+77/xHSawtQNz+Hem9eOpO0yZ/R3vN7fsK9gv2KugMRLuBZDBdfanA/
4V4ufuUeF9JFMk1cShd5vt/hXssmvzK2gMQYZhdx5VIc/B3vtSj5lVPucEk9yTlx/+8A3zOc+9/F
HI/C9dDmgIGhfm8DPxYXE6kcaliB5pBYsYf6G8LbI/CDewcVC8iJN2uFQ3s11VAr0JXEbp/Uu6VU
KYCBbErTZD610g8pwP1ijl/RV9drxwCin74dx6s2mpE9QRCJaPBeaeXd4mi0JwiqFOONaBNgDiyM
XRV4XnFfNT3avEZKgi6LX9J4zgIB0a6shkVH3keowogciWTvhV3rZOsqhphoI7YNwnqQKDPhL3Wg
KGI16tXRF8WSs6LF5UOCwwYGEssNWMwFmze3SnT/xCmA5TVyUOFHVg72mK0DXQ+3OhqCWKSnknRh
xzvkbwrxDkKTOav8ebB3BuVQNiU3EzxWD9yLbtCetWucajsUKAJCcjcUutrgUSt/yMaHqAR3AlSm
qyRJlR+5GiI5AnBnAqA8eyvy5FTGX3luXvgSoRCBkWceSMnYViQm11KA/QMbPuLJWDMnr0IVeU+J
bA4uRoKAC5ajqYqRLMxNt2ZtBAig3VRx8TB81d1tLx0Vf3zIuASUGyA5DNFbgSrExUPW+OYxVi6c
0OLxGMt820Tellfi5Z2WTQCdoS1DMlKUZkW95ov+sbN8xeWXS0HQ5oTbZ95leVbbNS0TiBUg3hLr
eLZ9ktyQ+TeaC0h6N4GYHovI8WPItsjRWyllghlYF9oD102+nosY9L4m8LiF9J6uwbsCWlut+XDv
1hPcTHCA2OUDwaGcIUCVq7L8SsqVLU/nf9yAh60Ci9mmYB//eQDVJNKGNKoOSfNmbKX9bBoOyknQ
NtHDlwOEvy0HvoTgcjOB8tg1b161hkaZ8XXr7RuwIagAEhGNIWQB/RlqE+qt5N43MqwHa7jqmvlY
uljYqY2OySnaQErgAfSbbzXguz9soH9xtNn/41ZcKqClyjEYWGz0UuFeR7xKprxrQ0eLG+paj7rt
rq2EP7XKfgGVaQtq+Uvnqo9GONsvvnt5TH96jC5D4Q1u3uCjOx7jF+uAIl2yQcLrQpln3KeEfYcP
alCyJRfW+VoWgPnW1248bMAHBZ+9tr5S6vyp53Z5DQ4ugTtYDkJeOovPsTU62NGwmyQ2mKq9/sAm
vcJZ8SazdenS703BvltdPwA5F0dZL06JJKmCDpZhvpxYKCPaIqcCtA6xfQoqcbzqrGurRu0aOWZg
Cp4HFTMrM2ts1uINChpJCEr6q7JhMZUZIH5Wgk9tm2LrzFvexiSIJShL2mBGDzGy1Dzb2029/t/c
ncty3Eiypl+F1quZBXhwTQBm08dMpKhLkZRUJFU66g0NIlOZYF6JBJgkV+c1Zj2rWcxu3qDfZJ5k
Pg8AFAJkq6oyMNNhnWVd3RLZSCDg4eH++++/b+//BheSCbSnKM9wZXd0FaYMQUe78tDxIZMt5tXZ
BDLxw+qWyVjkPnfpm/uICkpRRUfw6L6W8akzgZG1CL5MtrML7y6H+HVzvFgBkT+E7zZB8M7dhN/w
nNPHD+Vdcuqsva/AjCdhtP64Ssuz/C69YsDXFxDlq5s0v0DG85eHy/NkE3y5v7w7m0wmFfnT7btg
PqGN9zK7pQ9qs37cQH3D4Jckr6XzdoRSf7rY/nbLhdfFfQklKfh6CSM+8KuzWz/I4u3sGKrRUbFi
LjFFJVHB2ZA4kZlOOZKWKOtW3mH6EF1N1un7ZfgAuXPlZLezx3d5Mb+A9knOWpRnMLrfB3F5tN7y
G4soOb9dX0/n0HhvaWCLZhcL+mCmbvp5Cso2mU+OYNye3rnR1T05s/xnc+N/vZ9H7yhefZ1fkgaw
X5fe5GAxCb6kmxCEbCK1hdtvd49nNwU/H83y4mAmq7kBL3b+YwuccnA3ejxcuSuhceffk8ecXv/w
4WgbzD7Q2/X5poq+bGbuez+saF8RGE+UMxlkcL0sL0aX5VkxY29QLeLQniwO7vPg3Qrlm5kLW3AS
rWfvcs/7WsVHiCz8sr69f3h/u07eTkZ3n2AesAqLyfe7iAPlPiDjXLhfV6H3NZotSKPCcHGQBuGH
Je3OC3zNnU/P9eNU1OTc8WaF0vZ2WsBXvjuLk8XBaAM+kU/5UvWM0U35ugic42Ttv0UL73gxXU4P
Kid5z+C9i/V99GW7hcpACuqNvtDK936zdt+MZpBJKwReMJ7Hw7KKrm4228MZbRQk9NPj+QOsU+eS
ve5TMXM20+949u/Jvff1EVI+z5pDxWcIK6/6jjPCn35PkA5Z5VuPkXbgK2Fxnvtc6+5xhl7G7fLj
6nZxTBpyMtvefJlM3kXVujq6RSP/YXJzBxFvNQWTmAPe3z0cRpM1OMP96mQydRAxT8ODbXgSbbx3
4YKNuPXo+CmBSMvSze4fpiQ7j0jHfZy7l6+Dzfr95S1fW6FjDSJNBTW4vKfidVWgyUGad0/1N5iV
B+kUGvPaz5KKu9+s579si4phzzTFHU6Dt5N5fPv6/m59+dZn1PR2QmfLcvpL+kCXer6aHpeuQ2o7
ST9vJ3ckVzEJ2P2vs/Xo6j4sT1b5ipNw60JF9jNa4U7JGYEhLytGVm+hZcbk7SENtFO4y4yxgyBf
wVBfhIc3U9iEXvk3Rj1Vh85tmF0WOeMDbtwPd8FXdMw/b/z7cXo/ehssWNIwXIE6g2MFXxmmyhzB
y/s5VTH/w+ry7WgeX3FG0LKyiT8XVPuRkns9iYqTy5ubX8vM96BbLqP48/0mzFbV7O3jnftrfhl+
vZ2z0abx4XITHk/vsftHJz9eFlfl/ejs9pHFYthtSm/IvAiv1lNA3zCq3qFADj15Syp5WZVn3Oc5
IopwHV7npze5FBJTCuujT1NAt3uabkiBmYx6czPFZ9+Mjm63sNzRWHl/Cedp5hZn6yI4Ws5ox6g4
95zw6GERvx7B/r6tksPV/eV3D5pOeQMN/5Lx7m8u/Zu/BbS/T25Rjh6helv54SkEz+hgPp8WSPsC
911GR+i1vJsnDhBJdodAwxbt8REzXtAmQ40GVaa1H16B2dPCMb8FWPQW3+AMPBIRQIjc5h5DXNcc
CXL0IGH+dXIXXL7ezG+vy8VZVH7d+h7qZo8fE7rdoHZub1i26IubpKcr72K0qE78ePmRSQSf73MW
6ab0v0Sj++MHb/qWHowz74GtGizC8mBThGj0bh+OwjsvoBzyODu4XV3+RypnTrxKPy9BRg+CqDoP
b27eLAO6XbZFCXMgXb0ubpZoid4wGQ1s/eT+EaxkPb/5LY/T83A9/7S6pFY8Sz9d+suP3mz9Ghw4
iqvz3wkfdOodYXRMIXPkwupJA0Zc9Ftj09ttlS7mXvl6O51fMEKJcs005PD13yxD/61/Nzp9nAB+
uuz09P7jTfj4IUCjfgZbnGarsykDqX5+Q/7zWArap0vJjRwzieO+tNHDrMrXi0tY7NWl/3VRoe4/
C97FKaHdh0CEcB4vvcdD8Y6Pm/Brsk7mVKspd4B9XF4ug8PLR97n7GH50fWQjbqj1r6Zz5f4fhzj
z+/UU0MHtLCHDJQEJPFCb5TAgOpFsKMogRdRhenrbbhlZM/tb9Atjvzg5pcy5L7z5A2ZFwr12/wd
zWbnDCg4jWeTQ4Zdf6Qy8MWrllggsh+Lmw9hQT2mzANmn0HMn9x8vFlNj0A78bvlb1FydxRO3NPp
qvjF38IVmYEm3k0PEbaAbgKvuSy/j248DLNgQvwkm4zuP/vBRTil/nxXTU/iVfWLuy35wyb6+njD
qUa/6l0ATwZnNP1aLbfAeDJpJ7j/UAXpgbeGhwPu63x7KKas968TJ/nIeDj4fZvjy4IGanLtyzVp
c5UcrUaT48K//44uzhuml4Y0MYy+Ouv8b2t/sTgqEwq/y+kh4Pc5NMmrOfO/3XT5Ok/y93dleEgH
MPzIN3fsgXQ7ee/c5JcHG/rLmTZwvL3Fxorbd2m5zqi9UoIZfQxBjMIy/byZP7xhytfhtroChfzV
Hzknt970ZL397IbBx9F6znlCY0J5UZb5Gyim1/ls+Wt1uzwLgearMDytPI+zwH0dPH7GJ7+7dDII
CDQF0CS0cl/HC2Y7bBnF8J5Q1l36IGM3tJo5p27w8D1lesLhI2ro1fxwRENCmcyoaBTRxaTg8Gf2
Lxjr5v7DDWzFAB75QcH7BzLJX8fJ5DTgpL19ILsqZ78sC8rwtAKGafQ+mV1DJKdk9FAdPKYPtwyW
rb4lAZMay0eK+uWnZchIw8eHA8epTqGJnKT35YfNNvo6e3z81V8QLuClvNtifriVPjlqCO+j222j
+fanILX/B0hYhx75jPRYszIbSqQiAV6sdvullmQo3MrnF/pjLEoRftagNXUhReD82QXmGTzP6hqi
pZfuB36QRLgLV33wGfPVctL82Em8fQiOkFXi+sei2sQXdlbo+a0/p47u9js/e4Kx4pgKkdSPgfbM
1sDfB7TwQ9dPm4++BqNkPwFlDIMgrH9ef6FFayDTyc2WINj3Ihd6d/OWXaClrhlEqUCmbkC6/rRE
lpkBhmu0BH64H8cAaKAW+rPHyb6sShQgHac+9Z6z6PWLRLHRs4f+fgxYRODFXGX56F7Aj/b9AKAc
sm399mtzs2gFgDsNl8Bx9wmegIvStF6C/iLEwT7kcRc0PKl/of5GmxbBMz0NAnc/AfqkNkaXrnx4
0R03APM+iVJEttsVss4R+lJYMNsK0X4SpDHjBhgULR/WtLMEeIk0CVVRSX2RTa9fFJaMnj3iIPTD
UewxMKn+aM9OrIB7CEkwrAsCuG3DZ/cSfJyKgZr3TldJ572jDbpPPsqOCJutUX+hTe9fJnMYvX/H
T2mtCVI/lk7EztP7CdXUyGV3Aaarj33Gb3oAxPshSnRk+G0MpJ+BVFL2qRlLDZpl4FNvNpvev5SB
jN7/SDk3LwlF4L3z+umf2/dcmqc8XIOd79/U9EPyHHY3Tl8/8uAKuJRSY/AUS5/cD0zdvuN7+L4A
LDEkB2hsW3v9ccTqJAE0Ges8vz9E7gNbDRLQP3j6kbtPJdGlyaUxfuvif9OwL3T3qZLSgtd5ws77
D2m4JDMiN2hCY+vCvucUoz+LgwgpyE9I8fy08f/6CRjF+1HskSJRVrbTA8am3j9K9kcJrxkgpH5C
/RAgCUxgLsG2apAi+w5AkVk0OgAdjgFxgWQA9SHfS4S92GcRwtDzhIXGV1l0/JO2GT59FOzTsMxZ
FzVgnx4BOf5+5CXSJF0fEjaGQCI/YWQBAF3M8RAcrElydTcArTBGbJbGc+te/7OG+j/tAr1gn671
AEok+6jj/x0xeyIjz28ABousnlTV8I0H5DwJ5UY69fWnjvdJB/wkfkqGa9uy6OGFg2dm7XBrQ5aQ
9mvt2cn3XHDQUSCJgF1uToi8Rs/sRfv478AL+xj3yCPDj8AA2lJI/U02ve/A1MUn+wLeMUqowXl7
O93bR54T8KtJAyz08DJg0Oj1h/shVXJoyC3ERUbT8XWeR7Drp0nMUWeb6ftCPTd6eDw8dS5P6hz1
Ga6fbg5bwAfh9huYnzDQtjUAgDdcAzBsqWbCMWkCed31ORIGC3+izQNki9jlAj0RQzeyA8cP9gNq
JoyHaUK9niGwCKJeA4PYuoSfVh3Dp0+IY1MagJ6sXId8nATMJ0HcVuj86mNdpccU7JbznQ8Jf7MH
dLDb35e/fqIEWHgM+K6pK3Tw8zRLpDGz9eqPnu1EhAkRMUKQ1OZmUxhgXOygiiWvn2Lni8UOSQTB
QhN64+qPfUehb+oCJZMLsX8XaE99eh6QoxDOu0tfmYUesL6lWjzuiT70Z1g/HnVetOPpdNGiH4fg
mEq/51LhtO3UM37jwJgc6+hYyGj3bsgXExRzIvgi5WfXSU8mYnjWOT5NkkB6qDERx3SeOiDbSYE6
CAZte2rh/BqFN9BZAKpGZO4Niqc/eigdpSMPrPMHyGfZexcTNVoCUA1gHIA82cid1+6kKTleEvgR
FqE+1oW3Mr3a6NmFq0bsGofN6xXOYmcJEImMaI7Ds1t7ugWmS8DrRyCX+LXFsfUdAMoJwi3Fzib8
t84ImvNn9yOODIfgjap9fbqrGLZjBBLkswsSmr+bfWDdgSc91Eb7wIfSwABkOlo1+09dmA5yxEdN
pcu6J0eKzPDROd1gasS0bbCTOq89GO2jxzjy26DPvuTeD0xBXYcTn9De89tyrYys7a4BUrjYPSFe
Y/m1s7EpwYlMQR6ArhBKA21kzfbX41zPhe0VUepsyRMWPbxnDnEKW4dCdhQ26b2OcI1GEJ0Tapxt
4msdvEG7leH+dzyKN6R3gcfDdW1f6Dx0DkqLWZv12Rb6GT66F+97qTAZKOW2j9hZASehBkBYMBoB
/6mPdfE/dUbDNQiEq81oS0hr2uuXFFAwHxoLn9bGstcvd2x26vOM6J8zo/1FIgtLAIfFA91piCzW
eX/uzXAJnIiSLjSVUdxsgV6pz2MRSInhMza+1ib3LypGZgYgNA48HFlevcH1EAhpJIgc1D/kH/VV
Fj39yDT48ejiANPwexsftC+i1BFg+pZufJhlhu89HAk3STx7E9fpx77n4hRHMeyO1vHb9vJNPR80
xkCaxtF9fsnwQ8H5KPu4URMU1qeMRdZPscHQBiBqw9ugbJG24IZ2/okNwPQMSHytwzq9Bn7dPeUX
mrqguBDUeLpOzMPOgLM3gtZua9SH4pThm6d/jWoNPN3a9NW/tUUQZoOLZ4jTBkm3yPBJVU0fn5Im
jw/gG+t1PGirbhJ7IaJktvk7GQBtdNJDzBMyQ8LwsZ6vp1spTZXIoXXVS16F4WODX9CIDRu7je54
s53d7gBuInURUchq94Jtbz4yPerifXqxf2SxdOVpS0CnHvV7D3TDvuTOuENTKreIffqAt9pDi+Zn
DKwRQd5qXrxt7903xnTJbBP61Khe6Ii+as0knXlqXrbvxRsTlAXUjX24uh0Rgu6+p0OTkh6ag+22
t24NsFlD3xfATmOyGCT0F7P7WBq46U5+ojfW32fRUW8c5cHbQWsX8kLLXeIRO1YA8utF+ABSHdt2
v3mMRw8qQU6Ia38xxXOkgXPEFqFNtU5zravrUY8y3AGh4Jeicvtyl4o0qSPiivitdeAG7BPDZ3dE
rselaoEizxOO0TF+sQ/ArRT3YJ3xNzy63dM7j94rge7R/9V2vJMQ4gceKtxta551b944u/EgbInF
C39JfXr1LLoTGXxJC1jL2LPu9Ut3jVGy442gNCBRJDjeC0tAd5pP8IOWVf1T/qdta2Bc1ZZ8D0IP
YlQc8PVH3wni/zEDgmPrnt3U7cPnSJDgoqzThnfao0NqoKDrx0lqa1nDdAGI/Nn+okP1j6q6ouOm
Cr/KNOoU06LIr+kl2/0AQKYAtiJO0H3RA6TwHggK8ZDW8loCUyPgGECMAoy79XL6OQB/F86Py8RO
xezF31r0/o1xHw45mjIYLtA2ILOaneAHRldMBgyry7rzHzKG6eknCDb9qNIB2Hlm0kGWA90a0S2T
j3VJz5BkXhkr4MrZ1lmBDpkXZSq8g32RrzGjC9ePJhOarAyH0h5eppoHku+NpJ01IPWz7dz35I6N
4j6RpJKwDzZf/dGXQIDuPhhsl9+j29ZwCaSwBV0T3V1RuOgYP3pdNLFQAmiyaou8vbEqK0AXZUoE
ueBxJlC5dJhHuvYDGMzsCjheVHesc3zMFTN87bxdYl3k+Hj1YHryjjvvXlRpqZlS26JRD2GuxtFa
ZAKUWw1XgPIWwS4nXMvi1n2/yNVhHaR91pXyjSv5Dh268JfQ22T2GXQeNeSm8/p5dg5DuAz08CFM
C+ir1tqm1+8ZBz1w1YB84DPoPp9nDxm6iSZzi/jY9uyhaTmfRjyITJA4gXrVRw/0wQHllVMH+JEK
2XXqDShH5XH2qSl9XffXkaPCFvAS1oU+/lBNXJFHTas95DouoO3lQrccVmviQve2bR9QpTE8AujV
Q4WHp8MHUvGGuK2dgmFExYMjgDihDjQtcoDsTsOHB+9jHAptirr/Iy4A6wEMaz/WHX9SmjeK+qEz
iW8H6WwR7Z5EEYg4Gh0p7s9aNp9fu6TdAS+6lQj7IEeR2iHPmIjAc2f/A3agTEkEhIwH3dzo0tm2
/c1BfyntIMVCXq89ugiYQPKQWZs/4GC7DkDf/PXz8GRA8LUhr6UInfZSINExgfAG4TdGuppkybbX
78sMTSM3QOJLrVNG+/54zZ0doAreHP4ec6IEBuBj3RoYw96EgkJpT7CAF0NBV1S7kOZsf27dYTAE
AEK8S7LDa45IBmnh1PlukgzJyFNXRGpH9vFbpdWcsoThZnBgPqDKw+hq3IKMYpEZxJ3dAC2G7lax
E35G9mCfQ0CVwXQN1OxuPxA18uajx0a0/dL+QuyNAoD6Beu2Q+2md48KULcAD8Ki2v7tXlSAUDFB
Q2wh/2UALFgGVakKsGCDCLVqGwBVKxGtZPQwg4/pAbIOEwxNzR8ODFN4xAH0tr4rzJ84YgS5dSdg
C03tbvGO6BbKGQgATiZMF49u8tCeAo5AigRJkoCX2geFGrc0RhzyKX29FL/rOEePh6E+UxLmH2vH
FBi39NO9wpMT7Ol73kGbOOW5Acuamrh1QKg5DAC5BcnxGuTqHPhCBoYI+2MklXVnnTEEBq0Ltisi
Ju3svf58DmhBZFqjwNrJJCRvhjEPvJcY6e0Q4QLtuHNi1OopAKDJ3rSzWwcAmBMfiPcg+obgPBzt
CTBwbzQRGIiIOSnCO2mBogfYBQTATDU0ADg94NtwumX6ggfDVz/+1GgiFRUpHNzC428A6s8I/CMM
YcChbSOPqe0Eof4QEmEiZIHgpdZBwc28gN1DIFw9VQBA8LYUqp+CwGG0+7FA9jE/jQ9+Hk2UHJDq
pHVbDgM94XNkMCNiNkrCkcgQI1DbzaJCgLFsu7S2MZRC5lLocb+DVGuNf7etzTXiZtHDczYbuj+H
zmUh99PPqD89AmdAQimv3rpMTzIUM+QzUhE9WvwyrQDr160ef0DcQ2AEN8TG2pdxmxf1b0oegptR
1qTaJWBWJ/SVRJjO51EE9OuKzo91Ln+Q0dxwe0CyXtRykNHcMqrJFUK0+ljn93zTnS/HGqc9lW26
xqF29gBPIf1jAuS8DC0VfqR1KxCYAj40s6NUmzBzt5k93ot8WBxI8QHpQaN1ZF0KiO6GoSsk/xH7
VqUwZeh6+AvlHX7oCOjHvmc3poH9EHQB92JCX+8Y6Ai6cAhK+5dtsc+QpQ+qXJLqqU8P/6pLHwTA
jOiWj3WmMEgMGEckOXT/k/GJert2IkooyEkIDBqJyJEQA2yzhQEa4NCuJAGgzY8VkGxPNwOpBzPV
gTmWUOWJC+mUt24NBhniAyUMPnB7JOh2wOQCCZbJlZoSmXUpgTeEFAT8J6G9uh64GPu+twb7wosl
NEBYie0Af8A2OwjqgHV3RIAyYMzzjZQrYAXkqOkEyDhE6HIYAb3grLd906zoWlLvZPcVEC0UhJwh
yLxIDqE5hlWBG92ObLUuSRyZ2gDRAekvvV8EyKo8oOfHDnIgSiwixh1QhrMQFzM0AYc8ENGXmChD
5KA89GG0XQCBkhaREEGUCKo0sz+sswEyPMM16OgigBFDhdWx0R/yCKlLn4yNYAEb2HQNUjW+Hc3f
XkBAdVCmYKRUR+u6qXU4wTBi13AhKf8GKWPL0t4aQI5C8o8R55QOqJLTQ6sW2yaI0DhNoh0M2WBK
YTHqENIOo7PEmXcBeYDakUx6VU2kti0B/F3DLYC8KVxQgIBWGkJ3A+gjihvERGztGGkEm3aPB2TU
ESsAHqq/fcUOBEXtTnqzrEQ4gDIQrx/2T0KFCLxM3rN2EBIMgRTz8mkhZaiZQtLsWoNh1DAZbIpG
UE2H70XEQGQyFEAm4oiCHkRS65yAcW7IFkikEQAlFAWD9MpFxIsUUaCLh01qaN0SDDXxjKjPgzgP
Ou73lBJREUQgi/m+Sj9TqunWmUGjy767JyQkZBu4VI0gH0QMOumlxxTUUo4KEFUZBUwSad0agHY2
BFaDVYAPSrmYCY8NPUbPDZwRgBmFAw9w/Wmz2OUTPePyAW+a3nhsvdc7hJSUkksR5lAdeVgUDxqH
gzRPIwYCGCwgWP3RTkMJiUU9AMa8dZu/zlB3t3qOAAQD0IJrZf51XCiCUCUHBFzS2ujr1Muitz+c
GLiMAHzybzo2JprgMMVJipAMbtg5Nq2Bcf1cJjwDiXAINhuglxjTJiE/E/Gg+lO3JVi0Bk0v1+47
QXroGXCM/2/Uc/Sd4FA+VhMy5Xy0sWuIOXWGOaFPgVx4U6KLT/LfUxBRrCKfMgl5A8OyIBNYdxKY
OkNGgkAOoBmK6QeUCmiZ0c4B5gCBDHFA+uAGSjbXuuPAPAoKhSkkXeS8YJgiUnvp+EInIWtmKIRk
jDZugobaZeQFoAcy8opJ78z9ontOf344Jpg+XCIwMumltk9IYrjhIFIYZ7eHDIDRreBpOIgH24Se
gkan3qLTwBQhlmKRDISUuQEuUUGvYshx6PpIa7oe2tJQje1Tk2APG54GMiCKuZARo1+h09ZqcR1P
wEhMKqoyI6dpsbUPHDDm1IUyH4w6GBhwLRqjp4RkhMKwhjyAK6Dd2j4q8aBjwmCThPSTaf5QGEVP
Y8IAzf8VNWUQFRjF8k9LrCQL7GyEkGZzGaAJ2byJja2LCozTA6Ukj6YA7AhAIBDTHkSErxgJq5Ik
yRUNMvv8IQVvQ38o7FIenMOOvlH+q6ey0wxKhHWX1nCxfWCBaX4geuLUzsmRaKCjX1rqsJ2N4EAl
gkZF4kB4pBBz6xIEcA5DKwATBxIXLESIJPDJ9eKRQ9UAcRXGKcG6U1vBukR5mHm5EGkSH8/fttB0
7ACNXeKFhMFKyDExXrIR9bIoOvQaot/uaQJTc+EIwBVjkgQC4ux6fStEaGtQVkJ/g14DBRhYdygM
oS4OpRAKiaiNClWkB5iIuriMUKWGyHaw8Uxo5p3tbgYBqDgAJMRRGi4DjkbdDFAaoNuID1LTdGOx
CrZZAfIwpg4R0hjkYiJNVMUTkBE9OpJDQRouIN8qtpGFqZJ0CBo1XyG8Bo9GespDGnCeKW9JjBxH
UJAR9UGVnVKabVYAQdx8CWATkCxzKqqPHhp49N6hQQTnrqlZW3QYUNgxfHjqpyKqjpuHTa7QY/0w
ICyCTwLlisiAzlMLm879ZrL57p5QAqtODNAGGRa9Z9oiDd8zs8QEDyOmIQam1bJ36I8k9IMvJQOj
BTuW9jO7CsQihmLk6eIQT4Z2AAFPvc31t+4AmDBTGy4BlBH1sS/6lcq20RpEPqwYJHbRlgUfq0dI
dC1fybCn1NGYsxtayRsybjPkNUfUQZFMa+RW9chPrKTpNa2toHawFvkC4xWQRksgVroIIcmpyEYv
mKpGS7i1osYOi0x1nNjlC2gTN9wIvpClKYkDEGu+P2YHgBfLmJHaSVj3+gG1DZ9dGi2JdaEENJN0
dFhUdZYJZA5QYikoSJhqugbUSFLOQwohODspk2hm4NBrTHYYumCjllaJjAdrE/iT80i7AFjQcxot
BfWQKiKcfXJklwwJK7HLC8D0MrQCZwRpACMIQf9BB5Gd0WMCyYHJgJg8QIAcUTa2r04UmELDDpJL
4KJsAwKCNtHvxgQx0muEAzKGXGBT+yJD4cAbRUVoLoZUzSHIUjVHfLFnBYyaw2Hyj0yjpLWKmcu2
bQXjnTBCaVWqwR6CuuqDpXeMwGHioGhySbtJ/fP6ALYoLGIWqKEZ1Br0MAqfimXaGjQa9Db2FsJ5
MX32BPFBAv8g/jFdr/P+6akQJsWPibTWvX7fODVy9+HGcdYB/auPHhHQbc8wdvDghkva9PFZtAGG
GMSD+hLcMUrCAbGPsDA6NkDYSFMZPRcKJrSvSuoPQZnAxlXv7EtOEMqEKM+JAptt/p/T2dQBiMSS
zB8j8VHEoF41ADUK8FG0ySiRS1ho3RJQ2TRcAokGE5pIkNtoPjo0gCrNPiUzgODmY100aKw6Dh8k
Ji8MEv7dTtnsugCU2giP6CqjBZeqiXWngNguRT3jigAwmTwjtbGnaKezDBIR00pD3tRASDU4a9FZ
MMRQIvY5IBmcadHUeNZrz1AiskdCQrTrRiLNa6EtmKaH9Bl7MERFbYFnraVVOmbAZLqQWoFUTyyl
jBgPZPkxh5y4AP2VWA+KOnPIZXlUUcEujIBOWMNTgcwIFWK6J1qubMcCAFJJiJAqRYif4Z1Krdi2
5zdFyuimp1MVioBUPzvPngilDIYM+XB9WtbHr0VOkEzW8N0zck8wcoDAGgLrsUR8eioSmVcLx1rF
RNYFBOaUMVwgiSEUESRKqRH3jMBJGNRDg9kIWMhHoBahMrXkFlkBavKGViD4DygpWmtyrHa2AMVU
ODJokRAl1HvAtoc35kbAfaBmTEosousUhHrcWfrK0J2KyRlCug/JCqzbAcaxoBpHwpMR6lA0qzOf
rg2ocSQ+NKoUMgZAuXXYIOi24QYQljgmDk0IH995dvQFKBBSQWgUH23a9UM2k2kPrXWRqezAuui/
GZBtQIihdwSFMeAAeskUN1BfAhIgxCQoBsAZUYMo7DN6YxFSRk5CeIqxbWHNiKactgbUByHOgpaL
CA8T+eybwMWZbbjvZeomDAGqYi93DTCLgnFEdFghwaLGVltHGvJNI8AAelwKVYT332BCmhVIrVxo
5IjQWKsxYDyVQspjpLnEf0hOCQmwFwW5ZAgYgVgK6bCFnWRsUcOd4GAHsH8jiHE6KO5E0k2JdUCP
rQ3EPmDU1A2Q5qAzBlmgUSAV/bZOFOBwGrD9ab2n2RKHYaPalDF5ENU9ekaogTOjWnUM6HuAIjqM
ugC0LCZKpss+se5EBMIy3AQNEsAbRngPunTPDhpAgJm1KaUjK3smUtPjADUdERGJ4crXwDChdWcr
jBCpxRUQNTUD661Lh3zX1AocvAFUGSR3GEOkOsh1+hjdQ9JMSeDEDCs7MUHTJeBAJCyWYTTkvnLm
6VbgoMFJ4xTC5VRR6s2gdp5F6dFg01mRIY6SUJyBthHAA56GtGJyFjYPoQhk6A4J/aiQ4OrhUooo
uRTfOr7AoV7Omcn7J22GacmhYJsVQHUyXANEZwC9RXJXLF0+2hpI6wzoEZ2WLdXUuiUwlmJFU4Uc
MGqpss+WAFk6OofQZ7NPmJ9Bq4bvn7CY7jgmdLfZkf7+I6aZobgEpcTW87Bhte4OldBNIOU/tKXQ
NaZyHnG4dLwA0+zCERUiAAJcRYokq3U7wLhKIs/IwzGKHU0h1T2vLYFob6UIjVA8wAsAx9fHr02n
oeEuIDCW0RvshHYsp7YA7BEaaSHW0G7tIkfUjASxaAEG6qfg3dNMHFAQ7B+Gqq3CZ6B5M6OkQSgt
WgI1Y8iMRUxHiehJsdGbj2YF0kkLd8xKgRFQHcMtgPgc7HgEp9tn70UCNBtQRURyzFr6pHEzOQp7
xDo0FcES5ykRHtfffywMOhfAlGIxIFoTeFi0BQA5Da2AUEf1UfD0EOWREdEPQyeibiDT+wBKINyD
pVh3GiamnCElvA4YmkS0lDOnQvLtTjzgQLOkkAaKROqI7ALMAtsCAuP+MplUQ9sQerO12IwaUddZ
AzYKR4GaZFl7C+sSo4bduntUCFqIbgZxITFhLSikWYFM8qHlCk6FsE3BE+0jzxnXzWHTkhjRcc2O
hywq4qvaGtBfTNmAeNCNgpo8ZttGMMXNRXIKdiQ4UTPJUT8QRF1EuJW0Wf4QbbeLPSbSmUYxEYMa
GepMszXNlC8MqyFwpmwSQqoQJRoconWewHhkFerz0lcCHihcnI4XZNQ3/NEIJJWmEttM3/gY5MWS
8uPm22C4//BUjvn5jwk+taVZFA2JeK6R7SO8TzSkomJo4rEQBLqvPyFcRGPsB7fUOiMwVphCn5+q
IPAvBXQZQSAX7CyB6PNLy+GPMTa2bQPfmEANdRCUlVAYhMSlf1RGsHSWgJAbalWC/BIQqvTWWhcN
+iPTpMCjayZkLge9BPVHjwMg2Ys2J0K1P+b4WHYKGqtN0C8iDfbUxZol0K3AoZlCYgRfjfOy6+GZ
Rm/oB0fSXC1KyxLnwSGQERSdLYAaCXbvUkUKKZ4zpKXpZbboKBhEclE0NSmUNAagk8kUi0TGOLEA
zS/Y5gppczG0AwcRWhhCifSOvTjRGnQAjjEWApfcTqWBZoDW7nkhzg5pUR5OBhRCLuyNKqJWBJ2S
TEnmXTPGoaFuWbQVgCwMzYCqKHLL1ItoJgUSV52kXXegGsuIjCgpQykTUQb7toLpGjjIzIIQMbSd
8JjR3Rz9mk+UiVUhY1wZ591Mq7BtDRo1UIOdADwAsxRhmYY3p8eGPqkRYdGTSFczIceinUAbrOFO
cIh/sXLkN6kfAgIJUKSbAf0lIlRma2ho3F0ksuQIEYOHozCD9oJuA1SPJX2UmonAqbgL23YBCKeh
DYAO0DZImzHmpKSWibY63hCEQGHpMM7UedCwtyzaBsM4AplCwR5ggpNij3ZWQBwBH1ZHGNgiS2ib
EQw2vKvfXNVO7QIk+SFVaFd2MIj+rBSLKJf16VNUzaW1TqbX2PXQzQy93c8+yMTCGwxQ3ZIiGWGO
tunRJiQkADq3c0zVYNN5RGLiJXkFmVLgEha1Eoz2zWozPvrpG4U7SoDbYiK9g59UiGWGZG2hrEJT
rNrd/JEiJgVCS+CpUq6Zv8gqJBL9kgmG6A3Z11M6YBqo7/wf+V9TEbIv9zGNd/BtIixDP+1LBHpn
BGrOXLZQBCnVx7oVoMPJdA1C3D9yGoAAmuFTESLYoSiM87MUBaLTyfThGS4ih5+M4kF7GEevrQFk
emk2Y2IVUowiuWFdXWhkioPh38jsqf730h2HpB+IkJjHbYzfOttvmIu7u350BGkVA+NCT6GlwnWC
fSYX0mMFFix8YraBfUJrA3QSIpw08oQR3BYDtA3gxDTVM5SRtmvr0t3Bdj8aXU2xBxPvvP929zPI
1zrbRxXR0PWhJoPlUwN5uWGEOllIsAP0y4BWpCbtAz7Nt7+0zAhDdtS0z+mwJ9sf0Js6SSsya58R
NOT13T0gHTEMpyaqhRgE7Za5SvoOgDhB0E83eZMB2rcEg4zqJr4TzEd7diqB0kaE7nwb/FlHD2Vf
mjoBGUZPBIRikozh6BPlCQF58Qgs8mMlRWofIcBcZ5kOUoB9FLOa7FdPgkBHhBRGMdTWKHhQmU0V
6fecgJLZBBayLwIY0v7rHEd/+a39wwZRG80ipBsCi+Heh/uNz6NFhqIOdAeqm5r/o5kOSIyxO017
vX31Dt+YEkbDqIL9Ri3PQbd8B74obGjIoq3Irn3nn+AThoYgs7kRzOBRWQakVXqtw+TASI4iqZZQ
8LCyVYQg1nAJAngA4N9MFqRTIKT+pccCZEGsAMpiZIOiN9F0KlvlDmrT3D0UbGTVmDgmRFFhiuru
oFZXI1CADcHEWgvzwQad2X0JyHlQz6EZhPIeMpv0y2tLgNyG9FLRVugnpEVKaMGuWhAqEIYbweEh
oTowY4aFUKr7OjlQVFdorAUVgiXHKjR8TJt2gulGgAiMxporZGklMSnafR1UQI1eQGEzRmtMprPY
txGMSyJQQaR/GK25FhfvTWiHR8wSwZliq9iJi+OlDHcCrXNy4LERGvRbDw2dCOYYLfR0zNRLYN8I
jkF6BqCIorrYLIG+E5ymaSDi/K3XwL4MuanWGpwJODyINejN/SiCdbyBAykK/AgiorWiEkNkChIa
ITfXmnovNKDBEvFhIqNmiWoakkVnwgBNpMTIMARBSIQhRqeMzoyCQUkLJTi6tQEiPQ2GDhG2MPqi
bAaP2EAJbGrnIpGB0Ig5NRnWyNFon6jCoJj507nXcQYtZk5wpNbaoh2ABJ7h62f6IOPY0I2iIOY1
Exg7z07YqLJDQLS6udK6s6BRPNr9KKBbXrpCpFueDYA19eTHRXqSkVX0F6MwpqBUu7ID31hgy1ET
OKIQQYFEBDT6eTLtpVSVEFykoGZpyVRQLl7L7lZA7EsCjAn0BpIFBIx8IIrZ2jk2MqYHy9w9kEJR
4Edil1Zx7QSQFnJR14In1e4C69yg8esXnQDSQg5CSAHy6WEEpE4pZSMU1p5OCLu8gLw0ow0ALYi0
n6yIoiGxpTpZOgcBPcT0UghdjtxYDgrroHOQPMMlQEwxFeksH07wC8QRJ0Zki1b6J9qQiE3YZQWo
3RiuAWIKUi9Edh57DyHK6xGxA7WOkwA7keQQMMW+qQzsYMM1cNBehTxA35CMdelsAg5CWgVQXAUl
qSES6yJCY4BEOiiRi6CdnK569dHTQoS6IdURL0X25YOG713qRqDDCgSWKbV6swCJEko6IrHJLAL6
Sy2cQmQ+kQ/OOAXxEZFuc9D1NgCBIKUUBMjABdSnzj8sSokQSTQ0A9qlAiHPISnDSgCZ9vAxyocC
jXFSkjehNWffUdgOCjEIh9HUpUYMeahnADLDO4koIIvMnHwsNADjagn+H5AcuSDYI+qju0AoZNQQ
INjgKuqPsjibNsHQ9WP1mNpZ2Kkf27oIpjmhA5OYgx6+NLVhOsWVlGA3HBgJ2RKWAXQKoiHEGK1D
Rxqdi90dgex33ADxYKuYoFmBI9M5JSiuNXltFJdBId/wQJCBxTGTOSCM1aauJ4eUlzGSFHpB7Szs
gwmHGU8ok3cQnCQ9CmGV6mugphRyVMIphFUCmGxdS0Wjgbn7TgiwdOFSst2fHF7HGYj0Lt2UMKut
i4sHY1Qxn/VHz0Tn2RtGFcuCK2ASgRtYxygF1TT0Ao6P/jCiKeS+wiiS1hHNFUbIrjCiF5wMeVo1
qNi2qMA0LoJR5gkIJkO7RVtYNnnHClgfxhYxwhQiDTpT9u0DcxqNCgj+Ea1aumpgD6FP39Lt7AKH
GKdjugXg0Mg4HogDZD6ghJSONBOIA85C0ZkAJBOilX0B0RDlIhoqwAD72JCSn1cv31b2jLRCGGHE
MqSPMgjEiBehIZlhLAg5BWPbXN8AsBgj2hnCiFXj4oJaVrzr/BDel1wAkUXQExtVxyluGr5+oD8P
/RS4cehJi9YykU5nCaihUCOCXkegLDqc9sWAftPssHsQCFmCTAcxISWpRP+UtgIBAKLIKeAbxDUG
zYrbBAxI0GLkA4BBOUgwgpfJ9SKsAIcWOdaWXWabK2jlLnY3AqTnSQIQLZU53J0N4DCaD7yQ+IBK
ovr8CT/4B4xk0xa4D6f5/PpoWeZlPt78Wo2Lh7PxppqXv/sL//gCe2O53MP767/+hd6J2P2L9qsX
D+txffH61+TP/3614v+y5C/+m9x75wdShu/8cXU1zpa/8ztXq2pZymNM8tVy8+yXm8VRz93cS/ev
jrpLod14+5P2L9/l4yIrrqYP6gcPzVN/yBbjv/7l1fciv8r+0lkJEJ/2j/Ktf/3L0yN3NtFPL7ks
+bayd1kZUWJ43U2u3Sgtg4ZXPKqK1Xrc3pWYgRR5QdDGyi52e/wPq6Kc7r1ajPsLKyOsDK99vqpe
vjaUzZRAx+S+WYyst8KAwaKlRFlIdEXY3jLNRv+OqmPBXaen7dZ/V7Y9Ga+0v+3s4dZS//zPO4Zb
r692qWbb6FtT23bPdt1PfveftEUPs2V2rVm+AJz/8DX8wV36thiPl/Nsed1eSsxf0lfTC5+O7/Or
VXsdtakk/zC97HmWL8u9T7iyYrzHbe+d5rfVmIOovbR8E8WL9o/t5u0Y6B9cmc/LvBxf752XWTne
tJdTVxfFNNPnOOQCRTZ/0UFAt3vmezv3z808RTE/c8CHWZF/+8b5096teglCZ4Xj0f7dC+tTX/+l
M+b/0wYWh/6vt39ffZ9Ms2W+KfUXMsBWe/U4Lr5l+Y1+YeIvUyN9VSzGS/20pZ5getWDbDmZZ9fj
zbS9ltpVAyzE6UO2XGSFdtkhbnha9V/aAB7goKiW47x7r8JjM13cw2zxbXWtvzPpqza97nmR751k
y5l2AD0PEasfccAf9VLTfKlfdADDfbdaTvaO5V/nr87ah6/d3wBv7v3yerUc94IkJi+2X/SCT/2D
i8GV9VenBkeavrtfsrXuGiC9m9/r8UMxeXjsuzN6hswvXcfOx6tirFmGGqdsuhh17PzCtQcwjOPs
MZtNny/JAPv6JFtxLtcPrwxZipCma3GaXWWrZ1tERPGNr8zeW817tizde8YXzubX+Z0ekClwf4AL
Zw/9PS0zJE0v/GG8zubtZdSrkyZs06t+yorsajzfe7+R4F03DeHmml9/9ixUgfw6wIXBb/L1GvBE
u2klfWZ60+f5cpKtcRvtbarAwhvgQLmYZnk/S1LDi0xv+SK7yZ+vtJJ/ML90vtX9PlyWdmV2P6Mu
qmImYWHfzSlahOk9f378Nn5hOYTGYnrp3/JxucwW7YWUaQzh6t6XVVGtm43YvTr9iTKTzPS+j6tl
tpnmxUvfEDPaz/wbztdFVs4fXvIlgYwQMf+G0/z6ej7eO8o2ZXsxWX9Uun56dTzEH8p0z6f5bEWI
/sISATfG8RBAyWk2zx6yveOqyOf/5z//+2YmfzrLryeasyF1R11tAPThIl+sCudkvCn161N7Rt6v
XcTdd/H5mFh+VrXv/N9e59nqgTQn3/u1Wl5nGnCTUvhTlQNTU369ml2v9v5t7yKbkf3lCy26o67M
JIIBIK3jrMqLfNaukTpy4aeJtEH7d7uv26fMmefO1TTPnM2maq/X+Y4B3v05CfILVx7Al5xk63La
i0bqpfndkOGfhwfVYPy/ICA0/wYepO2BAYznFclpUWhX/d13C9gNKv8zLPFVtSkL/V5FpN3UIRyM
55O80s/kAY6bg9WGhVXw8Ltx8TierO56IIPMgRzg5rOi0qPYAdzXQTWfgNxqb1A4haa3+3os2Jjm
FkXqyPSy74txPzAeDWBwR5ty1dscFGaN7/bwcSy+u72Q+G1pdTJdhDf5sxpKPIC7fpMVq3F7RLd3
Kff8vIBY/Wng7U2RLa/G2lUH2NFv82+UNaj8di88RN74llL/cjN+0K47AIz1dlwssqV+2SHWgbqa
vrrSVm1qZ4fFKit181USIKbXfVeROBfaIiAXZn6/74EoerVFxhEPcN0ym+t3K5KRpqvwy7joGRg8
pgEuS2Jymj2M9TrcECfQSVbe9axhCKz/JC+nVT80YY62+VKcz1d32ax/ywOs8UmOXy/HS9KlXF9n
6X0wNYyT6n5MWaUq9LB8CFTidDW/Zk3ae1SJhOgamd7y6WqZ9crv0QBbhCy41G92CADiw7icjovn
QKZQFk0XglrCNtN9xRBH86fVM8cm8qKmd/sJ1lA16WVoQ9AxzlaccvrGg6ptfsOyo/s1YiXibroS
JMF4zSJfalAEXTgD3PMaEkl7GdlxqknI+IbvMhK64lq7sD/EEm/H1/rhgWRZ+y27Ixnn27yEONA3
YyUCZLoWn2cFS6wFl3TQmd9zw8k5Bue/Xulp4xC16N8Irq6wu0PYoO3NKvsQvQfTNcEjc0CNJ4Vu
0ENkNefwP3p7W1SBTO+Y2tJ4b/WdbajtFuZK+8M4ZkiMlCDHVNP1u/fqFm7T+z9ebVZ32mrL0O+R
DAH++aX/iViX0GP/BaGuF7nAiG5b/CZaopzp2+gak3hruOTdvzoahr9dVN+ydjFVENn+YfcD4hV3
NqlqGO0gK75VOvt0gCD11XJS5fO5fuMDxOtyt9l1jzAxQPR7MR3vHWTTbJHpqN8AS/Ehu8s2m+yF
CpZIHP7cXf0+fHuYPRD+vYQkDZHDHPZsT3RSTe/49WqRL3u9A0OkGu11l3tn43X1bZ5ftfcqu0aa
90zvHEZ1n6g9RGbwhsteTZ23FczJ+arS+xWek/6rP40HvstoqWkfX7mQIeqMv7BZeq/Rk7H2pqvc
LAcZAn04QgFvL6nuXNSRTb9B4rUNNPOsbK9VX3oAE/kEllmuqB7rGTpaxO1X7e61z8u947wsN6r6
8WF8l+uuaghGQs3BP6mu9KiNzjfz278g48uvs2t1+xerb9lEC+DQqBzgO2Cw1OtziG2uNi/5ReSt
zL+Id/FbDshOx4K0KgBy7NXe4Rn7ScbemRrsQcEG3kz5ymKSv+js6eEx/5rP5z/9hgFM+ADsKu+R
uOIBrntIaxOEx3YJZDsPQms4z/TYy5f2eNO3WW+yI+quJKW9KuMQJav6+kRKWOV8vNDyXZSgB3gA
adQ5zfgCHbyQ0fMD1MbYW7Xzb+9UXmfgxTbnFNJTaZpO2NeY9mo+oclRC+IHsH9yAyDW7ssdwCEf
rMoNnEjtstKqb7pZD4BANYxExncZXxReIf0A7YWUfQ9w2cNpdt295hC4XBtLC1okp9yh0L+1LxkA
QFMX3fsvr88O/6t26QGMja6ZcbHSmwjDAezicAWLT89DhziCn5oHVdf2y6mM9OebWuBhth7v/TYu
rrXoWkRGTa/8+iannqbnGzL31vS6R5OHddleRnbMEEfN0W2VlStc3HzvbUXoprmP0QBmckTk1ut1
GQK/PSqn+Wqte+Z4gI0oMMhb+sz0K4vCjunre5t90zehqPoaX5S2S+2V/T4A/PuIynNDQAHR/F4P
//6/y/HeNQTj93erXgysBoCZLsbxePmgLcYL6gnVn8YOTvJv/RDAG6IgA/95VU61k0QNBDRdBe63
twpDJGCn9OdPss2VTn7yhjhI4I+sSp0Kzqg6c3sTVvtWCzHUlCPT9eWyvYsOsI9POUqvdMTEG4Iv
fprB6ad7QHdn3hDH0enqUfxkH54agiD5ISfqbg1ATjpGurV/3B09UlftLcQQ2WbtLp2DHIy7am9T
3fUQ0OUZMX2vOCHa3KZW3MisPJPG8YegxtGAMe4RPfxh0m7BLPdOxrQot0sgC808v/aPu5vHOSyS
Xlcnc/IGuC61JT1/GiIru1jpSYgvAzuMjeLv/2O1d7Fa/P1/KkzvU/H3/7W8ynU4Hul48y+6qOix
+7/MXW1z0zAM/iv5C+Q4Cl+4a0tWxutotnHsm7v5So5sGc7MruX47zxKYoicNC6LoOxj2smqbEuK
Xh7xq1gNphn7A07VzdZXdoBwHs/w2bpzCyWqEWeI1qJ6PzpSJXMEYonKPqBfZZ4fG0u0KScIM1Bi
wkm1uoEEwzt29y46fncskRa7yK5XanXPNQYNgxvLb61D0879lijtm6Ep8hTuC+uuxkjPENd96feB
pHyNL8fidkk7aR/6vJEhHYG64ZGRImXcAy9nf/vgHWyqNv/Nv7cfMebYWu4T93Co4wd5bqrhcrKs
bLWAEzff3Ho9MxIu3ALAC0BqMtkt41cin3aMNglGVMLeHZdGaXZsgRnqVnm4eQavXx2VasMk6gRf
FcYzziLlX6/tPRLOjNvwzQ2/l7/RaKrjMQRg4rllHi7a96ifcFQq0Uooxw/Ka5R59EzgFKTKXmXR
1CjfsBEkq2aQhi0ts2+r9QZxMEeGBBFLYMk0dZ3Ec5RcZ8i565IvImCKPqKZGuU7N6wFLpaIk37S
AERg/Ep01i2oxDx6qbP15zsmDYxrlVCacDBXfalvtEpDG0nUrExXNnprS3ZeGuoCnvj3ZZImy/Pk
xY+IthbtYVHqn06M5cCgvskTTCfAkIrHE/y5fdqlC/pM6b/xDjBqB8B/zjjPCei2Me8DSb8DeQc6
z7bcWxS4ofMC2W4qi2EnRsQfz6NU5d9QFMhiJhJVBajIutN4LWY8d0Fu/1zVAsTsisBY3YGtzE44
vR22ke8gYKNQ2skoD2JO7mkdThBp56gOmCHlVvn/LlwNlzv2wg1czgNBxU7Nmuw8z3oMIq3sub8z
YHp5HYcSrQAzo7b8LU4iUkMKlKkoCVyWeZEXfuZLAkUouURhJ1dOEnC5dZkkpS29HJjE+/eRyr9Q
+1CfEzER8LkXFnieXEnRfLHRLizC/VBT7GhgdtF4woTJBq26cZQqhf1UwOk+0cZyokEvJmwFzoz1
mcVoV7fMLmUdpnuOwPYWkMxs4zAWI0T5cH5XH775WKPQ/jWNE9d+lLQDSGwt94l7OBSjWegCpZ5M
0BLYf0tb+oFniVJwAo7j+A2Aav9Lp2KnrH8Ni6BvXOZamec/AQAA//8=</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1 September 2023.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tabSelected="1" workbookViewId="0">
      <selection activeCell="T16" sqref="T16"/>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workbookViewId="0">
      <selection activeCell="I146" sqref="I146"/>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457</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528</v>
      </c>
      <c r="C4" s="125"/>
      <c r="D4" s="62"/>
      <c r="E4" s="121"/>
      <c r="F4" s="126"/>
      <c r="G4" s="121"/>
      <c r="H4" s="121"/>
      <c r="I4" s="122"/>
      <c r="J4" s="122"/>
    </row>
    <row r="5" spans="1:15" x14ac:dyDescent="0.2">
      <c r="B5" s="125"/>
      <c r="C5" s="125"/>
      <c r="D5" s="62"/>
      <c r="E5" s="121"/>
      <c r="F5" s="126"/>
      <c r="G5" s="121"/>
      <c r="H5" s="121"/>
      <c r="I5" s="122"/>
      <c r="J5" s="122"/>
    </row>
    <row r="6" spans="1:15" x14ac:dyDescent="0.2">
      <c r="B6" s="258" t="s">
        <v>458</v>
      </c>
      <c r="C6" s="259"/>
      <c r="D6" s="259"/>
      <c r="E6" s="259"/>
      <c r="F6" s="259"/>
      <c r="G6" s="260"/>
      <c r="H6" s="121"/>
      <c r="I6" s="122"/>
      <c r="J6" s="261" t="s">
        <v>488</v>
      </c>
      <c r="K6" s="262"/>
      <c r="L6" s="262"/>
      <c r="M6" s="262"/>
      <c r="N6" s="262"/>
      <c r="O6" s="263"/>
    </row>
    <row r="7" spans="1:15" x14ac:dyDescent="0.2">
      <c r="A7" s="69"/>
      <c r="B7" s="272" t="s">
        <v>485</v>
      </c>
      <c r="C7" s="272"/>
      <c r="D7" s="272"/>
      <c r="E7" s="272"/>
      <c r="F7" s="272"/>
      <c r="G7" s="273"/>
      <c r="H7" s="121"/>
      <c r="I7" s="122"/>
      <c r="J7" s="266" t="s">
        <v>487</v>
      </c>
      <c r="K7" s="267"/>
      <c r="L7" s="267"/>
      <c r="M7" s="267"/>
      <c r="N7" s="267"/>
      <c r="O7" s="268"/>
    </row>
    <row r="8" spans="1:15" x14ac:dyDescent="0.2">
      <c r="A8" s="69"/>
      <c r="B8" s="249" t="s">
        <v>4</v>
      </c>
      <c r="C8" s="250"/>
      <c r="D8" s="250"/>
      <c r="E8" s="250"/>
      <c r="F8" s="251"/>
      <c r="G8" s="127" t="s">
        <v>459</v>
      </c>
      <c r="H8" s="121"/>
      <c r="I8" s="122"/>
      <c r="J8" s="252" t="s">
        <v>460</v>
      </c>
      <c r="K8" s="253"/>
      <c r="L8" s="253"/>
      <c r="M8" s="253"/>
      <c r="N8" s="254"/>
      <c r="O8" s="127" t="s">
        <v>459</v>
      </c>
    </row>
    <row r="9" spans="1:15" x14ac:dyDescent="0.2">
      <c r="B9" s="128"/>
      <c r="C9" s="129"/>
      <c r="D9" s="130"/>
      <c r="E9" s="131"/>
      <c r="F9" s="132"/>
      <c r="G9" s="121"/>
      <c r="H9" s="121"/>
      <c r="I9" s="122"/>
      <c r="J9" s="138"/>
      <c r="K9" s="2"/>
      <c r="L9" s="44"/>
      <c r="M9" s="4"/>
      <c r="N9" s="3"/>
      <c r="O9" s="139"/>
    </row>
    <row r="10" spans="1:15" ht="14" customHeight="1" x14ac:dyDescent="0.2">
      <c r="A10" s="62"/>
      <c r="B10" s="140" t="s">
        <v>486</v>
      </c>
      <c r="C10" s="27"/>
      <c r="D10" s="27"/>
      <c r="E10" s="27"/>
      <c r="F10" s="27"/>
      <c r="G10" s="27"/>
      <c r="H10" s="121"/>
      <c r="I10" s="122"/>
      <c r="J10" s="258" t="s">
        <v>461</v>
      </c>
      <c r="K10" s="259"/>
      <c r="L10" s="259"/>
      <c r="M10" s="259"/>
      <c r="N10" s="259"/>
      <c r="O10" s="260"/>
    </row>
    <row r="11" spans="1:15" ht="14" customHeight="1" x14ac:dyDescent="0.2">
      <c r="A11" s="62"/>
      <c r="B11" s="269" t="s">
        <v>484</v>
      </c>
      <c r="C11" s="270"/>
      <c r="D11" s="270"/>
      <c r="E11" s="270"/>
      <c r="F11" s="270"/>
      <c r="G11" s="271"/>
      <c r="H11" s="121"/>
      <c r="I11" s="122"/>
      <c r="J11" s="264" t="s">
        <v>462</v>
      </c>
      <c r="K11" s="264"/>
      <c r="L11" s="264"/>
      <c r="M11" s="264"/>
      <c r="N11" s="264"/>
      <c r="O11" s="265"/>
    </row>
    <row r="12" spans="1:15" x14ac:dyDescent="0.2">
      <c r="A12" s="62"/>
      <c r="B12" s="252" t="s">
        <v>483</v>
      </c>
      <c r="C12" s="253"/>
      <c r="D12" s="253"/>
      <c r="E12" s="253"/>
      <c r="F12" s="254"/>
      <c r="G12" s="127" t="s">
        <v>459</v>
      </c>
      <c r="H12" s="121"/>
      <c r="I12" s="122"/>
      <c r="J12" s="255" t="s">
        <v>482</v>
      </c>
      <c r="K12" s="253"/>
      <c r="L12" s="253"/>
      <c r="M12" s="253"/>
      <c r="N12" s="254"/>
      <c r="O12" s="127" t="s">
        <v>459</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6" t="str">
        <f>CONCATENATE(B8, " Flags")</f>
        <v>Overall Alert Flags</v>
      </c>
      <c r="H40" s="257"/>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463</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Alert'!B174</f>
        <v>Sudan</v>
      </c>
      <c r="C42" s="20" t="str">
        <f>'Compound Alert'!C174</f>
        <v>SDN</v>
      </c>
      <c r="D42" s="20" t="str">
        <f>'Compound Alert'!D174</f>
        <v>SSF           Sub-Saharan Africa</v>
      </c>
      <c r="E42" s="20" t="str">
        <f>'Compound Alert'!E174</f>
        <v>IDA</v>
      </c>
      <c r="F42" s="217">
        <f ca="1">'Compound Alert'!F174</f>
        <v>169</v>
      </c>
      <c r="G42" s="22">
        <f ca="1">IF($B$8="Overall Alert",'Compound Alert'!G174,IF($B$8="Underlying Vulnerability",'Compound Alert'!J174,IF($B$8="Emerging Threat",'Compound Alert'!M174)))</f>
        <v>6</v>
      </c>
      <c r="H42" s="23">
        <f ca="1">IF($B$8="Overall Alert",'Compound Alert'!H174,IF($B$8="Underlying Vulnerability",'Compound Alert'!K174,IF($B$8="Emerging Threat",'Compound Alert'!N174)))</f>
        <v>6</v>
      </c>
      <c r="I42" s="50">
        <f ca="1">ROUNDDOWN(G42,0)</f>
        <v>6</v>
      </c>
      <c r="J42"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HIGH</v>
      </c>
      <c r="K42"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2"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2"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2"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HIGH</v>
      </c>
      <c r="O42"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Alert'!B91</f>
        <v>Haiti</v>
      </c>
      <c r="C43" s="20" t="str">
        <f>'Compound Alert'!C91</f>
        <v>HTI</v>
      </c>
      <c r="D43" s="20" t="str">
        <f>'Compound Alert'!D91</f>
        <v>LCN           Latin America &amp; Caribbean</v>
      </c>
      <c r="E43" s="20" t="str">
        <f>'Compound Alert'!E91</f>
        <v>IDA</v>
      </c>
      <c r="F43" s="217">
        <f ca="1">'Compound Alert'!F91</f>
        <v>86</v>
      </c>
      <c r="G43" s="22">
        <f ca="1">IF($B$8="Overall Alert",'Compound Alert'!G91,IF($B$8="Underlying Vulnerability",'Compound Alert'!J91,IF($B$8="Emerging Threat",'Compound Alert'!M91)))</f>
        <v>5.5</v>
      </c>
      <c r="H43" s="23">
        <f ca="1">IF($B$8="Overall Alert",'Compound Alert'!H91,IF($B$8="Underlying Vulnerability",'Compound Alert'!K91,IF($B$8="Emerging Threat",'Compound Alert'!N91)))</f>
        <v>5.5</v>
      </c>
      <c r="I43" s="50">
        <f ca="1">ROUNDDOWN(G43,0)</f>
        <v>5</v>
      </c>
      <c r="J43" s="25" t="str">
        <f ca="1">IF(
   $B$8="Overall Alert",IF(
      'Compound Alert'!R91 &gt;= 7, "HIGH",IF(
         'Compound Alert'!R91 &gt;= 5, "MED","LOW")), IF(
            $B$8="Underlying Vulnerability", IF(
               'Compound Alert'!Y91 &gt;= 10, "HIGH",IF(
                  'Compound Alert'!Y91 &gt;= 7, "MED","LOW")),IF(
                     $B$8="Emerging Threat", IF(
                        'Compound Alert'!AF91 &gt;= 10, "HIGH",IF(
                            'Compound Alert'!AF91 &gt;= 7, "MED","LOW")))))</f>
        <v>HIGH</v>
      </c>
      <c r="K43"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3"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MED</v>
      </c>
      <c r="M43"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3"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HIGH</v>
      </c>
      <c r="O43"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Alert'!B67</f>
        <v>Ethiopia</v>
      </c>
      <c r="C44" s="20" t="str">
        <f>'Compound Alert'!C67</f>
        <v>ETH</v>
      </c>
      <c r="D44" s="20" t="str">
        <f>'Compound Alert'!D67</f>
        <v>SSF           Sub-Saharan Africa</v>
      </c>
      <c r="E44" s="20" t="str">
        <f>'Compound Alert'!E67</f>
        <v>IDA</v>
      </c>
      <c r="F44" s="217">
        <f ca="1">'Compound Alert'!F67</f>
        <v>62</v>
      </c>
      <c r="G44" s="22">
        <f ca="1">IF($B$8="Overall Alert",'Compound Alert'!G67,IF($B$8="Underlying Vulnerability",'Compound Alert'!J67,IF($B$8="Emerging Threat",'Compound Alert'!M67)))</f>
        <v>5</v>
      </c>
      <c r="H44" s="23">
        <f ca="1">IF($B$8="Overall Alert",'Compound Alert'!H67,IF($B$8="Underlying Vulnerability",'Compound Alert'!K67,IF($B$8="Emerging Threat",'Compound Alert'!N67)))</f>
        <v>5</v>
      </c>
      <c r="I44" s="50">
        <f ca="1">ROUNDDOWN(G44,0)</f>
        <v>5</v>
      </c>
      <c r="J44" s="25" t="str">
        <f ca="1">IF(
   $B$8="Overall Alert",IF(
      'Compound Alert'!R67 &gt;= 7, "HIGH",IF(
         'Compound Alert'!R67 &gt;= 5, "MED","LOW")), IF(
            $B$8="Underlying Vulnerability", IF(
               'Compound Alert'!Y67 &gt;= 10, "HIGH",IF(
                  'Compound Alert'!Y67 &gt;= 7, "MED","LOW")),IF(
                     $B$8="Emerging Threat", IF(
                        'Compound Alert'!AF67 &gt;= 10, "HIGH",IF(
                            'Compound Alert'!AF67 &gt;= 7, "MED","LOW")))))</f>
        <v>HIGH</v>
      </c>
      <c r="K44"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44"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HIGH</v>
      </c>
      <c r="M44"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44"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HIGH</v>
      </c>
      <c r="O44"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HIGH</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Alert'!B181</f>
        <v>Somalia</v>
      </c>
      <c r="C45" s="20" t="str">
        <f>'Compound Alert'!C181</f>
        <v>SOM</v>
      </c>
      <c r="D45" s="20" t="str">
        <f>'Compound Alert'!D181</f>
        <v>SSF           Sub-Saharan Africa</v>
      </c>
      <c r="E45" s="20" t="str">
        <f>'Compound Alert'!E181</f>
        <v>IDA</v>
      </c>
      <c r="F45" s="217">
        <f ca="1">'Compound Alert'!F181</f>
        <v>176</v>
      </c>
      <c r="G45" s="22">
        <f ca="1">IF($B$8="Overall Alert",'Compound Alert'!G181,IF($B$8="Underlying Vulnerability",'Compound Alert'!J181,IF($B$8="Emerging Threat",'Compound Alert'!M181)))</f>
        <v>5</v>
      </c>
      <c r="H45" s="23">
        <f ca="1">IF($B$8="Overall Alert",'Compound Alert'!H181,IF($B$8="Underlying Vulnerability",'Compound Alert'!K181,IF($B$8="Emerging Threat",'Compound Alert'!N181)))</f>
        <v>5</v>
      </c>
      <c r="I45" s="50">
        <f ca="1">ROUNDDOWN(G45,0)</f>
        <v>5</v>
      </c>
      <c r="J45"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LOW</v>
      </c>
      <c r="K45"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5"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HIGH</v>
      </c>
      <c r="M45"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5"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5"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HIGH</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Alert'!B192</f>
        <v>Syrian Arab Republic</v>
      </c>
      <c r="C46" s="20" t="str">
        <f>'Compound Alert'!C192</f>
        <v>SYR</v>
      </c>
      <c r="D46" s="20" t="str">
        <f>'Compound Alert'!D192</f>
        <v>MEA           Middle East &amp; North Africa</v>
      </c>
      <c r="E46" s="20" t="str">
        <f>'Compound Alert'!E192</f>
        <v>IDA</v>
      </c>
      <c r="F46" s="217">
        <f ca="1">'Compound Alert'!F192</f>
        <v>187</v>
      </c>
      <c r="G46" s="22">
        <f ca="1">IF($B$8="Overall Alert",'Compound Alert'!G192,IF($B$8="Underlying Vulnerability",'Compound Alert'!J192,IF($B$8="Emerging Threat",'Compound Alert'!M192)))</f>
        <v>5</v>
      </c>
      <c r="H46" s="23">
        <f ca="1">IF($B$8="Overall Alert",'Compound Alert'!H192,IF($B$8="Underlying Vulnerability",'Compound Alert'!K192,IF($B$8="Emerging Threat",'Compound Alert'!N192)))</f>
        <v>5</v>
      </c>
      <c r="I46" s="50">
        <f ca="1">ROUNDDOWN(G46,0)</f>
        <v>5</v>
      </c>
      <c r="J46"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46"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46"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HIGH</v>
      </c>
      <c r="M46"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HIGH</v>
      </c>
      <c r="N46"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46"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HIGH</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Alert'!B19</f>
        <v>Burundi</v>
      </c>
      <c r="C47" s="20" t="str">
        <f>'Compound Alert'!C19</f>
        <v>BDI</v>
      </c>
      <c r="D47" s="20" t="str">
        <f>'Compound Alert'!D19</f>
        <v>SSF           Sub-Saharan Africa</v>
      </c>
      <c r="E47" s="20" t="str">
        <f>'Compound Alert'!E19</f>
        <v>IDA</v>
      </c>
      <c r="F47" s="217">
        <f ca="1">'Compound Alert'!F19</f>
        <v>14</v>
      </c>
      <c r="G47" s="22">
        <f ca="1">IF($B$8="Overall Alert",'Compound Alert'!G19,IF($B$8="Underlying Vulnerability",'Compound Alert'!J19,IF($B$8="Emerging Threat",'Compound Alert'!M19)))</f>
        <v>4.5</v>
      </c>
      <c r="H47" s="23">
        <f ca="1">IF($B$8="Overall Alert",'Compound Alert'!H19,IF($B$8="Underlying Vulnerability",'Compound Alert'!K19,IF($B$8="Emerging Threat",'Compound Alert'!N19)))</f>
        <v>4.5</v>
      </c>
      <c r="I47" s="50">
        <f ca="1">ROUNDDOWN(G47,0)</f>
        <v>4</v>
      </c>
      <c r="J47" s="25" t="str">
        <f ca="1">IF(
   $B$8="Overall Alert",IF(
      'Compound Alert'!R19 &gt;= 7, "HIGH",IF(
         'Compound Alert'!R19 &gt;= 5, "MED","LOW")), IF(
            $B$8="Underlying Vulnerability", IF(
               'Compound Alert'!Y19 &gt;= 10, "HIGH",IF(
                  'Compound Alert'!Y19 &gt;= 7, "MED","LOW")),IF(
                     $B$8="Emerging Threat", IF(
                        'Compound Alert'!AF19 &gt;= 10, "HIGH",IF(
                            'Compound Alert'!AF19 &gt;= 7, "MED","LOW")))))</f>
        <v>HIGH</v>
      </c>
      <c r="K47"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47"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47"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HIGH</v>
      </c>
      <c r="N47"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MED</v>
      </c>
      <c r="O47"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LOW</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Alert'!B183</f>
        <v>South Sudan</v>
      </c>
      <c r="C48" s="20" t="str">
        <f>'Compound Alert'!C183</f>
        <v>SSD</v>
      </c>
      <c r="D48" s="20" t="str">
        <f>'Compound Alert'!D183</f>
        <v>SSF           Sub-Saharan Africa</v>
      </c>
      <c r="E48" s="20" t="str">
        <f>'Compound Alert'!E183</f>
        <v>IDA</v>
      </c>
      <c r="F48" s="217">
        <f ca="1">'Compound Alert'!F183</f>
        <v>178</v>
      </c>
      <c r="G48" s="22">
        <f ca="1">IF($B$8="Overall Alert",'Compound Alert'!G183,IF($B$8="Underlying Vulnerability",'Compound Alert'!J183,IF($B$8="Emerging Threat",'Compound Alert'!M183)))</f>
        <v>4</v>
      </c>
      <c r="H48" s="23">
        <f ca="1">IF($B$8="Overall Alert",'Compound Alert'!H183,IF($B$8="Underlying Vulnerability",'Compound Alert'!K183,IF($B$8="Emerging Threat",'Compound Alert'!N183)))</f>
        <v>4</v>
      </c>
      <c r="I48" s="50">
        <f ca="1">ROUNDDOWN(G48,0)</f>
        <v>4</v>
      </c>
      <c r="J48"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HIGH</v>
      </c>
      <c r="K48"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48" s="25" t="e">
        <f ca="1">IF(
   $B$8="Overall Alert",IF(
      'Compound Alert'!T183 &gt;= 7, "HIGH",IF(
         'Compound Alert'!T183 &gt;= 5, "MED","LOW")), IF(
            $B$8="Underlying Vulnerability", IF(
               'Compound Alert'!AA183 &gt;= 10, "HIGH",IF(
                  'Compound Alert'!AA183 &gt;= 7, "MED","LOW")),IF(
                     $B$8="Emerging Threat", IF(
                        'Compound Alert'!AH183 &gt;= 10, "HIGH",IF(
                            'Compound Alert'!AH183 &gt;= 7, "MED","LOW")))))</f>
        <v>#N/A</v>
      </c>
      <c r="M48"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48"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HIGH</v>
      </c>
      <c r="O48"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Alert'!B223</f>
        <v>Zimbabwe</v>
      </c>
      <c r="C49" s="20" t="str">
        <f>'Compound Alert'!C223</f>
        <v>ZWE</v>
      </c>
      <c r="D49" s="20" t="str">
        <f>'Compound Alert'!D223</f>
        <v>SSF           Sub-Saharan Africa</v>
      </c>
      <c r="E49" s="20" t="str">
        <f>'Compound Alert'!E223</f>
        <v>Blend</v>
      </c>
      <c r="F49" s="217">
        <f>'Compound Alert'!F223</f>
        <v>0</v>
      </c>
      <c r="G49" s="22">
        <f ca="1">IF($B$8="Overall Alert",'Compound Alert'!G223,IF($B$8="Underlying Vulnerability",'Compound Alert'!J223,IF($B$8="Emerging Threat",'Compound Alert'!M223)))</f>
        <v>4</v>
      </c>
      <c r="H49" s="23">
        <f ca="1">IF($B$8="Overall Alert",'Compound Alert'!H223,IF($B$8="Underlying Vulnerability",'Compound Alert'!K223,IF($B$8="Emerging Threat",'Compound Alert'!N223)))</f>
        <v>4</v>
      </c>
      <c r="I49" s="50">
        <f ca="1">ROUNDDOWN(G49,0)</f>
        <v>4</v>
      </c>
      <c r="J49"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HIGH</v>
      </c>
      <c r="K49"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LOW</v>
      </c>
      <c r="L49"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49"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49"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HIGH</v>
      </c>
      <c r="O49"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HIGH</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Alert'!B148</f>
        <v>Nigeria</v>
      </c>
      <c r="C50" s="20" t="str">
        <f>'Compound Alert'!C148</f>
        <v>NGA</v>
      </c>
      <c r="D50" s="20" t="str">
        <f>'Compound Alert'!D148</f>
        <v>SSF           Sub-Saharan Africa</v>
      </c>
      <c r="E50" s="20" t="str">
        <f>'Compound Alert'!E148</f>
        <v>Blend</v>
      </c>
      <c r="F50" s="217">
        <f ca="1">'Compound Alert'!F148</f>
        <v>143</v>
      </c>
      <c r="G50" s="22">
        <f ca="1">IF($B$8="Overall Alert",'Compound Alert'!G148,IF($B$8="Underlying Vulnerability",'Compound Alert'!J148,IF($B$8="Emerging Threat",'Compound Alert'!M148)))</f>
        <v>4</v>
      </c>
      <c r="H50" s="23">
        <f ca="1">IF($B$8="Overall Alert",'Compound Alert'!H148,IF($B$8="Underlying Vulnerability",'Compound Alert'!K148,IF($B$8="Emerging Threat",'Compound Alert'!N148)))</f>
        <v>4</v>
      </c>
      <c r="I50" s="50">
        <f ca="1">ROUNDDOWN(G50,0)</f>
        <v>4</v>
      </c>
      <c r="J50"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50"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50"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50"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LOW</v>
      </c>
      <c r="N50"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50"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HIGH</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Alert'!B143</f>
        <v>Malawi</v>
      </c>
      <c r="C51" s="20" t="str">
        <f>'Compound Alert'!C143</f>
        <v>MWI</v>
      </c>
      <c r="D51" s="20" t="str">
        <f>'Compound Alert'!D143</f>
        <v>SSF           Sub-Saharan Africa</v>
      </c>
      <c r="E51" s="20" t="str">
        <f>'Compound Alert'!E143</f>
        <v>IDA</v>
      </c>
      <c r="F51" s="217">
        <f ca="1">'Compound Alert'!F143</f>
        <v>138</v>
      </c>
      <c r="G51" s="22">
        <f ca="1">IF($B$8="Overall Alert",'Compound Alert'!G143,IF($B$8="Underlying Vulnerability",'Compound Alert'!J143,IF($B$8="Emerging Threat",'Compound Alert'!M143)))</f>
        <v>4</v>
      </c>
      <c r="H51" s="23">
        <f ca="1">IF($B$8="Overall Alert",'Compound Alert'!H143,IF($B$8="Underlying Vulnerability",'Compound Alert'!K143,IF($B$8="Emerging Threat",'Compound Alert'!N143)))</f>
        <v>4</v>
      </c>
      <c r="I51" s="50">
        <f ca="1">ROUNDDOWN(G51,0)</f>
        <v>4</v>
      </c>
      <c r="J51"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LOW</v>
      </c>
      <c r="K51"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MED</v>
      </c>
      <c r="L51"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HIGH</v>
      </c>
      <c r="M51"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51"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HIGH</v>
      </c>
      <c r="O51"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MED</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Alert'!B45</f>
        <v>Congo, Dem. Rep.</v>
      </c>
      <c r="C52" s="20" t="str">
        <f>'Compound Alert'!C45</f>
        <v>COD</v>
      </c>
      <c r="D52" s="20" t="str">
        <f>'Compound Alert'!D45</f>
        <v>SSF           Sub-Saharan Africa</v>
      </c>
      <c r="E52" s="20" t="str">
        <f>'Compound Alert'!E45</f>
        <v>IDA</v>
      </c>
      <c r="F52" s="217">
        <f ca="1">'Compound Alert'!F45</f>
        <v>40</v>
      </c>
      <c r="G52" s="22">
        <f ca="1">IF($B$8="Overall Alert",'Compound Alert'!G45,IF($B$8="Underlying Vulnerability",'Compound Alert'!J45,IF($B$8="Emerging Threat",'Compound Alert'!M45)))</f>
        <v>4</v>
      </c>
      <c r="H52" s="23">
        <f ca="1">IF($B$8="Overall Alert",'Compound Alert'!H45,IF($B$8="Underlying Vulnerability",'Compound Alert'!K45,IF($B$8="Emerging Threat",'Compound Alert'!N45)))</f>
        <v>4</v>
      </c>
      <c r="I52" s="50">
        <f ca="1">ROUNDDOWN(G52,0)</f>
        <v>4</v>
      </c>
      <c r="J52" s="25" t="str">
        <f ca="1">IF(
   $B$8="Overall Alert",IF(
      'Compound Alert'!R45 &gt;= 7, "HIGH",IF(
         'Compound Alert'!R45 &gt;= 5, "MED","LOW")), IF(
            $B$8="Underlying Vulnerability", IF(
               'Compound Alert'!Y45 &gt;= 10, "HIGH",IF(
                  'Compound Alert'!Y45 &gt;= 7, "MED","LOW")),IF(
                     $B$8="Emerging Threat", IF(
                        'Compound Alert'!AF45 &gt;= 10, "HIGH",IF(
                            'Compound Alert'!AF45 &gt;= 7, "MED","LOW")))))</f>
        <v>HIGH</v>
      </c>
      <c r="K52"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52"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HIGH</v>
      </c>
      <c r="M52"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LOW</v>
      </c>
      <c r="N52"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LOW</v>
      </c>
      <c r="O52"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HIGH</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Alert'!B114</f>
        <v>Lebanon</v>
      </c>
      <c r="C53" s="20" t="str">
        <f>'Compound Alert'!C114</f>
        <v>LBN</v>
      </c>
      <c r="D53" s="20" t="str">
        <f>'Compound Alert'!D114</f>
        <v>MEA           Middle East &amp; North Africa</v>
      </c>
      <c r="E53" s="20" t="str">
        <f>'Compound Alert'!E114</f>
        <v>IBRD</v>
      </c>
      <c r="F53" s="217">
        <f ca="1">'Compound Alert'!F114</f>
        <v>109</v>
      </c>
      <c r="G53" s="22">
        <f ca="1">IF($B$8="Overall Alert",'Compound Alert'!G114,IF($B$8="Underlying Vulnerability",'Compound Alert'!J114,IF($B$8="Emerging Threat",'Compound Alert'!M114)))</f>
        <v>4</v>
      </c>
      <c r="H53" s="23">
        <f ca="1">IF($B$8="Overall Alert",'Compound Alert'!H114,IF($B$8="Underlying Vulnerability",'Compound Alert'!K114,IF($B$8="Emerging Threat",'Compound Alert'!N114)))</f>
        <v>4</v>
      </c>
      <c r="I53" s="50">
        <f ca="1">ROUNDDOWN(G53,0)</f>
        <v>4</v>
      </c>
      <c r="J53"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HIGH</v>
      </c>
      <c r="K53"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53"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53"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HIGH</v>
      </c>
      <c r="N53"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53"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Alert'!B106</f>
        <v>Kenya</v>
      </c>
      <c r="C54" s="20" t="str">
        <f>'Compound Alert'!C106</f>
        <v>KEN</v>
      </c>
      <c r="D54" s="20" t="str">
        <f>'Compound Alert'!D106</f>
        <v>SSF           Sub-Saharan Africa</v>
      </c>
      <c r="E54" s="20" t="str">
        <f>'Compound Alert'!E106</f>
        <v>Blend</v>
      </c>
      <c r="F54" s="217">
        <f ca="1">'Compound Alert'!F106</f>
        <v>101</v>
      </c>
      <c r="G54" s="22">
        <f ca="1">IF($B$8="Overall Alert",'Compound Alert'!G106,IF($B$8="Underlying Vulnerability",'Compound Alert'!J106,IF($B$8="Emerging Threat",'Compound Alert'!M106)))</f>
        <v>3.5</v>
      </c>
      <c r="H54" s="23">
        <f ca="1">IF($B$8="Overall Alert",'Compound Alert'!H106,IF($B$8="Underlying Vulnerability",'Compound Alert'!K106,IF($B$8="Emerging Threat",'Compound Alert'!N106)))</f>
        <v>3.5</v>
      </c>
      <c r="I54" s="50">
        <f ca="1">ROUNDDOWN(G54,0)</f>
        <v>3</v>
      </c>
      <c r="J54"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MED</v>
      </c>
      <c r="K54"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HIGH</v>
      </c>
      <c r="L54"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LOW</v>
      </c>
      <c r="M54"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54"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54"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HIGH</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Alert'!B119</f>
        <v>Sri Lanka</v>
      </c>
      <c r="C55" s="20" t="str">
        <f>'Compound Alert'!C119</f>
        <v>LKA</v>
      </c>
      <c r="D55" s="20" t="str">
        <f>'Compound Alert'!D119</f>
        <v>SAS           South Asia</v>
      </c>
      <c r="E55" s="20" t="str">
        <f>'Compound Alert'!E119</f>
        <v>IBRD</v>
      </c>
      <c r="F55" s="217">
        <f ca="1">'Compound Alert'!F119</f>
        <v>114</v>
      </c>
      <c r="G55" s="22">
        <f ca="1">IF($B$8="Overall Alert",'Compound Alert'!G119,IF($B$8="Underlying Vulnerability",'Compound Alert'!J119,IF($B$8="Emerging Threat",'Compound Alert'!M119)))</f>
        <v>3.5</v>
      </c>
      <c r="H55" s="23">
        <f ca="1">IF($B$8="Overall Alert",'Compound Alert'!H119,IF($B$8="Underlying Vulnerability",'Compound Alert'!K119,IF($B$8="Emerging Threat",'Compound Alert'!N119)))</f>
        <v>3.5</v>
      </c>
      <c r="I55" s="50">
        <f ca="1">ROUNDDOWN(G55,0)</f>
        <v>3</v>
      </c>
      <c r="J55"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HIGH</v>
      </c>
      <c r="K55"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LOW</v>
      </c>
      <c r="L55" s="25" t="str">
        <f ca="1">IF(
   $B$8="Overall Alert",IF(
      'Compound Alert'!T119 &gt;= 7, "HIGH",IF(
         'Compound Alert'!T119 &gt;= 5, "MED","LOW")), IF(
            $B$8="Underlying Vulnerability", IF(
               'Compound Alert'!AA119 &gt;= 10, "HIGH",IF(
                  'Compound Alert'!AA119 &gt;= 7, "MED","LOW")),IF(
                     $B$8="Emerging Threat", IF(
                        'Compound Alert'!AH119 &gt;= 10, "HIGH",IF(
                            'Compound Alert'!AH119 &gt;= 7, "MED","LOW")))))</f>
        <v>HIGH</v>
      </c>
      <c r="M55"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55"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HIGH</v>
      </c>
      <c r="O55"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LOW</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Alert'!B136</f>
        <v>Myanmar</v>
      </c>
      <c r="C56" s="20" t="str">
        <f>'Compound Alert'!C136</f>
        <v>MMR</v>
      </c>
      <c r="D56" s="20" t="str">
        <f>'Compound Alert'!D136</f>
        <v>EAS           East Asia &amp; Pacific</v>
      </c>
      <c r="E56" s="20" t="str">
        <f>'Compound Alert'!E136</f>
        <v>IDA</v>
      </c>
      <c r="F56" s="217">
        <f ca="1">'Compound Alert'!F136</f>
        <v>131</v>
      </c>
      <c r="G56" s="22">
        <f ca="1">IF($B$8="Overall Alert",'Compound Alert'!G136,IF($B$8="Underlying Vulnerability",'Compound Alert'!J136,IF($B$8="Emerging Threat",'Compound Alert'!M136)))</f>
        <v>3.5</v>
      </c>
      <c r="H56" s="23">
        <f ca="1">IF($B$8="Overall Alert",'Compound Alert'!H136,IF($B$8="Underlying Vulnerability",'Compound Alert'!K136,IF($B$8="Emerging Threat",'Compound Alert'!N136)))</f>
        <v>3.5</v>
      </c>
      <c r="I56" s="50">
        <f ca="1">ROUNDDOWN(G56,0)</f>
        <v>3</v>
      </c>
      <c r="J56"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56"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56"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HIGH</v>
      </c>
      <c r="M56"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HIGH</v>
      </c>
      <c r="N56"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LOW</v>
      </c>
      <c r="O56"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HIGH</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Alert'!B156</f>
        <v>Pakistan</v>
      </c>
      <c r="C57" s="20" t="str">
        <f>'Compound Alert'!C156</f>
        <v>PAK</v>
      </c>
      <c r="D57" s="20" t="str">
        <f>'Compound Alert'!D156</f>
        <v>SAS           South Asia</v>
      </c>
      <c r="E57" s="20" t="str">
        <f>'Compound Alert'!E156</f>
        <v>Blend</v>
      </c>
      <c r="F57" s="217">
        <f ca="1">'Compound Alert'!F156</f>
        <v>151</v>
      </c>
      <c r="G57" s="22">
        <f ca="1">IF($B$8="Overall Alert",'Compound Alert'!G156,IF($B$8="Underlying Vulnerability",'Compound Alert'!J156,IF($B$8="Emerging Threat",'Compound Alert'!M156)))</f>
        <v>3</v>
      </c>
      <c r="H57" s="23">
        <f ca="1">IF($B$8="Overall Alert",'Compound Alert'!H156,IF($B$8="Underlying Vulnerability",'Compound Alert'!K156,IF($B$8="Emerging Threat",'Compound Alert'!N156)))</f>
        <v>3</v>
      </c>
      <c r="I57" s="50">
        <f ca="1">ROUNDDOWN(G57,0)</f>
        <v>3</v>
      </c>
      <c r="J57"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57"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57"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HIGH</v>
      </c>
      <c r="M57"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LOW</v>
      </c>
      <c r="N57"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LOW</v>
      </c>
      <c r="O57"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Alert'!B47</f>
        <v>Colombia</v>
      </c>
      <c r="C58" s="20" t="str">
        <f>'Compound Alert'!C47</f>
        <v>COL</v>
      </c>
      <c r="D58" s="20" t="str">
        <f>'Compound Alert'!D47</f>
        <v>LCN           Latin America &amp; Caribbean</v>
      </c>
      <c r="E58" s="20" t="str">
        <f>'Compound Alert'!E47</f>
        <v>IBRD</v>
      </c>
      <c r="F58" s="217">
        <f ca="1">'Compound Alert'!F47</f>
        <v>42</v>
      </c>
      <c r="G58" s="22">
        <f ca="1">IF($B$8="Overall Alert",'Compound Alert'!G47,IF($B$8="Underlying Vulnerability",'Compound Alert'!J47,IF($B$8="Emerging Threat",'Compound Alert'!M47)))</f>
        <v>3</v>
      </c>
      <c r="H58" s="23">
        <f ca="1">IF($B$8="Overall Alert",'Compound Alert'!H47,IF($B$8="Underlying Vulnerability",'Compound Alert'!K47,IF($B$8="Emerging Threat",'Compound Alert'!N47)))</f>
        <v>3</v>
      </c>
      <c r="I58" s="50">
        <f ca="1">ROUNDDOWN(G58,0)</f>
        <v>3</v>
      </c>
      <c r="J58"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58"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58"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MED</v>
      </c>
      <c r="M58"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HIGH</v>
      </c>
      <c r="N58"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HIGH</v>
      </c>
      <c r="O58"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MED</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Alert'!B7</f>
        <v>Afghanistan</v>
      </c>
      <c r="C59" s="20" t="str">
        <f>'Compound Alert'!C7</f>
        <v>AFG</v>
      </c>
      <c r="D59" s="20" t="str">
        <f>'Compound Alert'!D7</f>
        <v>SAS           South Asia</v>
      </c>
      <c r="E59" s="20" t="str">
        <f>'Compound Alert'!E7</f>
        <v>IDA</v>
      </c>
      <c r="F59" s="217">
        <f ca="1">'Compound Alert'!F7</f>
        <v>2</v>
      </c>
      <c r="G59" s="22">
        <f ca="1">IF($B$8="Overall Alert",'Compound Alert'!G7,IF($B$8="Underlying Vulnerability",'Compound Alert'!J7,IF($B$8="Emerging Threat",'Compound Alert'!M7)))</f>
        <v>3</v>
      </c>
      <c r="H59" s="23">
        <f ca="1">IF($B$8="Overall Alert",'Compound Alert'!H7,IF($B$8="Underlying Vulnerability",'Compound Alert'!K7,IF($B$8="Emerging Threat",'Compound Alert'!N7)))</f>
        <v>3</v>
      </c>
      <c r="I59" s="50">
        <f ca="1">ROUNDDOWN(G59,0)</f>
        <v>3</v>
      </c>
      <c r="J59"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59"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59" s="25" t="str">
        <f ca="1">IF(
   $B$8="Overall Alert",IF(
      'Compound Alert'!T7 &gt;= 7, "HIGH",IF(
         'Compound Alert'!T7 &gt;= 5, "MED","LOW")), IF(
            $B$8="Underlying Vulnerability", IF(
               'Compound Alert'!AA7 &gt;= 10, "HIGH",IF(
                  'Compound Alert'!AA7 &gt;= 7, "MED","LOW")),IF(
                     $B$8="Emerging Threat", IF(
                        'Compound Alert'!AH7 &gt;= 10, "HIGH",IF(
                            'Compound Alert'!AH7 &gt;= 7, "MED","LOW")))))</f>
        <v>LOW</v>
      </c>
      <c r="M59" s="25" t="str">
        <f ca="1">IF(
   $B$8="Overall Alert",IF(
      'Compound Alert'!U7 &gt;= 7, "HIGH",IF(
         'Compound Alert'!U7 &gt;= 5, "MED","LOW")), IF(
            $B$8="Underlying Vulnerability", IF(
               'Compound Alert'!AB7 &gt;= 10, "HIGH",IF(
                  'Compound Alert'!AB7 &gt;= 7, "MED","LOW")),IF(
                     $B$8="Emerging Threat", IF(
                        'Compound Alert'!AI7 &gt;= 10, "HIGH",IF(
                            'Compound Alert'!AI7 &gt;= 7, "MED","LOW")))))</f>
        <v>HIGH</v>
      </c>
      <c r="N59" s="25" t="str">
        <f ca="1">IF(
   $B$8="Overall Alert",IF(
      'Compound Alert'!V7 &gt;= 7, "HIGH",IF(
         'Compound Alert'!V7 &gt;= 5, "MED","LOW")), IF(
            $B$8="Underlying Vulnerability", IF(
               'Compound Alert'!AC7 &gt;= 10, "HIGH",IF(
                  'Compound Alert'!AC7 &gt;= 7, "MED","LOW")),IF(
                     $B$8="Emerging Threat", IF(
                        'Compound Alert'!AJ7 &gt;= 10, "HIGH",IF(
                            'Compound Alert'!AJ7 &gt;= 7, "MED","LOW")))))</f>
        <v>HIGH</v>
      </c>
      <c r="O59" s="25" t="str">
        <f ca="1">IF(
   $B$8="Overall Alert",IF(
      'Compound Alert'!W7 &gt;= 7, "HIGH",IF(
         'Compound Alert'!W7 &gt;= 5, "MED","LOW")), IF(
            $B$8="Underlying Vulnerability", IF(
               'Compound Alert'!AD7 &gt;= 10, "HIGH",IF(
                  'Compound Alert'!AD7 &gt;= 7, "MED","LOW")),IF(
                     $B$8="Emerging Threat", IF(
                        'Compound Alert'!AK7 &gt;= 10, "HIGH",IF(
                            'Compound Alert'!AK7 &gt;= 7, "MED","LOW")))))</f>
        <v>LOW</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Alert'!B23</f>
        <v>Bangladesh</v>
      </c>
      <c r="C60" s="20" t="str">
        <f>'Compound Alert'!C23</f>
        <v>BGD</v>
      </c>
      <c r="D60" s="20" t="str">
        <f>'Compound Alert'!D23</f>
        <v>SAS           South Asia</v>
      </c>
      <c r="E60" s="20" t="str">
        <f>'Compound Alert'!E23</f>
        <v>IDA</v>
      </c>
      <c r="F60" s="217">
        <f ca="1">'Compound Alert'!F23</f>
        <v>18</v>
      </c>
      <c r="G60" s="22">
        <f ca="1">IF($B$8="Overall Alert",'Compound Alert'!G23,IF($B$8="Underlying Vulnerability",'Compound Alert'!J23,IF($B$8="Emerging Threat",'Compound Alert'!M23)))</f>
        <v>3</v>
      </c>
      <c r="H60" s="23">
        <f ca="1">IF($B$8="Overall Alert",'Compound Alert'!H23,IF($B$8="Underlying Vulnerability",'Compound Alert'!K23,IF($B$8="Emerging Threat",'Compound Alert'!N23)))</f>
        <v>3</v>
      </c>
      <c r="I60" s="50">
        <f ca="1">ROUNDDOWN(G60,0)</f>
        <v>3</v>
      </c>
      <c r="J60" s="25" t="str">
        <f ca="1">IF(
   $B$8="Overall Alert",IF(
      'Compound Alert'!R23 &gt;= 7, "HIGH",IF(
         'Compound Alert'!R23 &gt;= 5, "MED","LOW")), IF(
            $B$8="Underlying Vulnerability", IF(
               'Compound Alert'!Y23 &gt;= 10, "HIGH",IF(
                  'Compound Alert'!Y23 &gt;= 7, "MED","LOW")),IF(
                     $B$8="Emerging Threat", IF(
                        'Compound Alert'!AF23 &gt;= 10, "HIGH",IF(
                            'Compound Alert'!AF23 &gt;= 7, "MED","LOW")))))</f>
        <v>MED</v>
      </c>
      <c r="K60"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60"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60"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HIGH</v>
      </c>
      <c r="N60"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LOW</v>
      </c>
      <c r="O60"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HIGH</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Alert'!B31</f>
        <v>Bolivia</v>
      </c>
      <c r="C61" s="20" t="str">
        <f>'Compound Alert'!C31</f>
        <v>BOL</v>
      </c>
      <c r="D61" s="20" t="str">
        <f>'Compound Alert'!D31</f>
        <v>LCN           Latin America &amp; Caribbean</v>
      </c>
      <c r="E61" s="20" t="str">
        <f>'Compound Alert'!E31</f>
        <v>IBRD</v>
      </c>
      <c r="F61" s="217">
        <f ca="1">'Compound Alert'!F31</f>
        <v>26</v>
      </c>
      <c r="G61" s="22">
        <f ca="1">IF($B$8="Overall Alert",'Compound Alert'!G31,IF($B$8="Underlying Vulnerability",'Compound Alert'!J31,IF($B$8="Emerging Threat",'Compound Alert'!M31)))</f>
        <v>3</v>
      </c>
      <c r="H61" s="23">
        <f ca="1">IF($B$8="Overall Alert",'Compound Alert'!H31,IF($B$8="Underlying Vulnerability",'Compound Alert'!K31,IF($B$8="Emerging Threat",'Compound Alert'!N31)))</f>
        <v>3</v>
      </c>
      <c r="I61" s="50">
        <f ca="1">ROUNDDOWN(G61,0)</f>
        <v>3</v>
      </c>
      <c r="J61" s="25" t="str">
        <f ca="1">IF(
   $B$8="Overall Alert",IF(
      'Compound Alert'!R31 &gt;= 7, "HIGH",IF(
         'Compound Alert'!R31 &gt;= 5, "MED","LOW")), IF(
            $B$8="Underlying Vulnerability", IF(
               'Compound Alert'!Y31 &gt;= 10, "HIGH",IF(
                  'Compound Alert'!Y31 &gt;= 7, "MED","LOW")),IF(
                     $B$8="Emerging Threat", IF(
                        'Compound Alert'!AF31 &gt;= 10, "HIGH",IF(
                            'Compound Alert'!AF31 &gt;= 7, "MED","LOW")))))</f>
        <v>HIGH</v>
      </c>
      <c r="K61"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61" s="25" t="str">
        <f ca="1">IF(
   $B$8="Overall Alert",IF(
      'Compound Alert'!T31 &gt;= 7, "HIGH",IF(
         'Compound Alert'!T31 &gt;= 5, "MED","LOW")), IF(
            $B$8="Underlying Vulnerability", IF(
               'Compound Alert'!AA31 &gt;= 10, "HIGH",IF(
                  'Compound Alert'!AA31 &gt;= 7, "MED","LOW")),IF(
                     $B$8="Emerging Threat", IF(
                        'Compound Alert'!AH31 &gt;= 10, "HIGH",IF(
                            'Compound Alert'!AH31 &gt;= 7, "MED","LOW")))))</f>
        <v>HIGH</v>
      </c>
      <c r="M61"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HIGH</v>
      </c>
      <c r="N61"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LOW</v>
      </c>
      <c r="O61"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Alert'!B32</f>
        <v>Brazil</v>
      </c>
      <c r="C62" s="20" t="str">
        <f>'Compound Alert'!C32</f>
        <v>BRA</v>
      </c>
      <c r="D62" s="20" t="str">
        <f>'Compound Alert'!D32</f>
        <v>LCN           Latin America &amp; Caribbean</v>
      </c>
      <c r="E62" s="20" t="str">
        <f>'Compound Alert'!E32</f>
        <v>IBRD</v>
      </c>
      <c r="F62" s="217">
        <f ca="1">'Compound Alert'!F32</f>
        <v>27</v>
      </c>
      <c r="G62" s="22">
        <f ca="1">IF($B$8="Overall Alert",'Compound Alert'!G32,IF($B$8="Underlying Vulnerability",'Compound Alert'!J32,IF($B$8="Emerging Threat",'Compound Alert'!M32)))</f>
        <v>2.5</v>
      </c>
      <c r="H62" s="23">
        <f ca="1">IF($B$8="Overall Alert",'Compound Alert'!H32,IF($B$8="Underlying Vulnerability",'Compound Alert'!K32,IF($B$8="Emerging Threat",'Compound Alert'!N32)))</f>
        <v>2.5</v>
      </c>
      <c r="I62" s="50">
        <f ca="1">ROUNDDOWN(G62,0)</f>
        <v>2</v>
      </c>
      <c r="J62"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62"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62"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HIGH</v>
      </c>
      <c r="M62"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MED</v>
      </c>
      <c r="N62"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62"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Alert'!B171</f>
        <v>Russian Federation</v>
      </c>
      <c r="C63" s="20" t="str">
        <f>'Compound Alert'!C171</f>
        <v>RUS</v>
      </c>
      <c r="D63" s="20" t="str">
        <f>'Compound Alert'!D171</f>
        <v>ECS           Europe &amp; Central Asia</v>
      </c>
      <c r="E63" s="20" t="str">
        <f>'Compound Alert'!E171</f>
        <v>IBRD</v>
      </c>
      <c r="F63" s="217">
        <f ca="1">'Compound Alert'!F171</f>
        <v>166</v>
      </c>
      <c r="G63" s="22">
        <f ca="1">IF($B$8="Overall Alert",'Compound Alert'!G171,IF($B$8="Underlying Vulnerability",'Compound Alert'!J171,IF($B$8="Emerging Threat",'Compound Alert'!M171)))</f>
        <v>2.5</v>
      </c>
      <c r="H63" s="23">
        <f ca="1">IF($B$8="Overall Alert",'Compound Alert'!H171,IF($B$8="Underlying Vulnerability",'Compound Alert'!K171,IF($B$8="Emerging Threat",'Compound Alert'!N171)))</f>
        <v>2.5</v>
      </c>
      <c r="I63" s="50">
        <f ca="1">ROUNDDOWN(G63,0)</f>
        <v>2</v>
      </c>
      <c r="J63"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63"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63"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HIGH</v>
      </c>
      <c r="M63"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63"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HIGH</v>
      </c>
      <c r="O63"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MED</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Alert'!B134</f>
        <v>Mali</v>
      </c>
      <c r="C64" s="20" t="str">
        <f>'Compound Alert'!C134</f>
        <v>MLI</v>
      </c>
      <c r="D64" s="20" t="str">
        <f>'Compound Alert'!D134</f>
        <v>SSF           Sub-Saharan Africa</v>
      </c>
      <c r="E64" s="20" t="str">
        <f>'Compound Alert'!E134</f>
        <v>IDA</v>
      </c>
      <c r="F64" s="217">
        <f ca="1">'Compound Alert'!F134</f>
        <v>129</v>
      </c>
      <c r="G64" s="22">
        <f ca="1">IF($B$8="Overall Alert",'Compound Alert'!G134,IF($B$8="Underlying Vulnerability",'Compound Alert'!J134,IF($B$8="Emerging Threat",'Compound Alert'!M134)))</f>
        <v>2.5</v>
      </c>
      <c r="H64" s="23">
        <f ca="1">IF($B$8="Overall Alert",'Compound Alert'!H134,IF($B$8="Underlying Vulnerability",'Compound Alert'!K134,IF($B$8="Emerging Threat",'Compound Alert'!N134)))</f>
        <v>2.5</v>
      </c>
      <c r="I64" s="50">
        <f ca="1">ROUNDDOWN(G64,0)</f>
        <v>2</v>
      </c>
      <c r="J64"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LOW</v>
      </c>
      <c r="K64"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64"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LOW</v>
      </c>
      <c r="M64"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MED</v>
      </c>
      <c r="N64"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64"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HIGH</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Alert'!B8</f>
        <v>Angola</v>
      </c>
      <c r="C65" s="20" t="str">
        <f>'Compound Alert'!C8</f>
        <v>AGO</v>
      </c>
      <c r="D65" s="20" t="str">
        <f>'Compound Alert'!D8</f>
        <v>SSF           Sub-Saharan Africa</v>
      </c>
      <c r="E65" s="20" t="str">
        <f>'Compound Alert'!E8</f>
        <v>IBRD</v>
      </c>
      <c r="F65" s="217">
        <f ca="1">'Compound Alert'!F8</f>
        <v>3</v>
      </c>
      <c r="G65" s="22">
        <f ca="1">IF($B$8="Overall Alert",'Compound Alert'!G8,IF($B$8="Underlying Vulnerability",'Compound Alert'!J8,IF($B$8="Emerging Threat",'Compound Alert'!M8)))</f>
        <v>2.5</v>
      </c>
      <c r="H65" s="23">
        <f ca="1">IF($B$8="Overall Alert",'Compound Alert'!H8,IF($B$8="Underlying Vulnerability",'Compound Alert'!K8,IF($B$8="Emerging Threat",'Compound Alert'!N8)))</f>
        <v>2.5</v>
      </c>
      <c r="I65" s="50">
        <f ca="1">ROUNDDOWN(G65,0)</f>
        <v>2</v>
      </c>
      <c r="J65"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65"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65" s="25" t="str">
        <f ca="1">IF(
   $B$8="Overall Alert",IF(
      'Compound Alert'!T8 &gt;= 7, "HIGH",IF(
         'Compound Alert'!T8 &gt;= 5, "MED","LOW")), IF(
            $B$8="Underlying Vulnerability", IF(
               'Compound Alert'!AA8 &gt;= 10, "HIGH",IF(
                  'Compound Alert'!AA8 &gt;= 7, "MED","LOW")),IF(
                     $B$8="Emerging Threat", IF(
                        'Compound Alert'!AH8 &gt;= 10, "HIGH",IF(
                            'Compound Alert'!AH8 &gt;= 7, "MED","LOW")))))</f>
        <v>MED</v>
      </c>
      <c r="M65" s="25" t="str">
        <f ca="1">IF(
   $B$8="Overall Alert",IF(
      'Compound Alert'!U8 &gt;= 7, "HIGH",IF(
         'Compound Alert'!U8 &gt;= 5, "MED","LOW")), IF(
            $B$8="Underlying Vulnerability", IF(
               'Compound Alert'!AB8 &gt;= 10, "HIGH",IF(
                  'Compound Alert'!AB8 &gt;= 7, "MED","LOW")),IF(
                     $B$8="Emerging Threat", IF(
                        'Compound Alert'!AI8 &gt;= 10, "HIGH",IF(
                            'Compound Alert'!AI8 &gt;= 7, "MED","LOW")))))</f>
        <v>HIGH</v>
      </c>
      <c r="N65"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65" s="25" t="str">
        <f ca="1">IF(
   $B$8="Overall Alert",IF(
      'Compound Alert'!W8 &gt;= 7, "HIGH",IF(
         'Compound Alert'!W8 &gt;= 5, "MED","LOW")), IF(
            $B$8="Underlying Vulnerability", IF(
               'Compound Alert'!AD8 &gt;= 10, "HIGH",IF(
                  'Compound Alert'!AD8 &gt;= 7, "MED","LOW")),IF(
                     $B$8="Emerging Threat", IF(
                        'Compound Alert'!AK8 &gt;= 10, "HIGH",IF(
                            'Compound Alert'!AK8 &gt;= 7, "MED","LOW")))))</f>
        <v>MED</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Alert'!B60</f>
        <v>Dominican Republic</v>
      </c>
      <c r="C66" s="20" t="str">
        <f>'Compound Alert'!C60</f>
        <v>DOM</v>
      </c>
      <c r="D66" s="20" t="str">
        <f>'Compound Alert'!D60</f>
        <v>LCN           Latin America &amp; Caribbean</v>
      </c>
      <c r="E66" s="20" t="str">
        <f>'Compound Alert'!E60</f>
        <v>IBRD</v>
      </c>
      <c r="F66" s="217">
        <f ca="1">'Compound Alert'!F60</f>
        <v>55</v>
      </c>
      <c r="G66" s="22">
        <f ca="1">IF($B$8="Overall Alert",'Compound Alert'!G60,IF($B$8="Underlying Vulnerability",'Compound Alert'!J60,IF($B$8="Emerging Threat",'Compound Alert'!M60)))</f>
        <v>2.5</v>
      </c>
      <c r="H66" s="23">
        <f ca="1">IF($B$8="Overall Alert",'Compound Alert'!H60,IF($B$8="Underlying Vulnerability",'Compound Alert'!K60,IF($B$8="Emerging Threat",'Compound Alert'!N60)))</f>
        <v>2.5</v>
      </c>
      <c r="I66" s="50">
        <f ca="1">ROUNDDOWN(G66,0)</f>
        <v>2</v>
      </c>
      <c r="J66" s="25" t="str">
        <f ca="1">IF(
   $B$8="Overall Alert",IF(
      'Compound Alert'!R60 &gt;= 7, "HIGH",IF(
         'Compound Alert'!R60 &gt;= 5, "MED","LOW")), IF(
            $B$8="Underlying Vulnerability", IF(
               'Compound Alert'!Y60 &gt;= 10, "HIGH",IF(
                  'Compound Alert'!Y60 &gt;= 7, "MED","LOW")),IF(
                     $B$8="Emerging Threat", IF(
                        'Compound Alert'!AF60 &gt;= 10, "HIGH",IF(
                            'Compound Alert'!AF60 &gt;= 7, "MED","LOW")))))</f>
        <v>HIGH</v>
      </c>
      <c r="K66"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66"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66"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MED</v>
      </c>
      <c r="N66"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HIGH</v>
      </c>
      <c r="O66"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Alert'!B149</f>
        <v>Nicaragua</v>
      </c>
      <c r="C67" s="20" t="str">
        <f>'Compound Alert'!C149</f>
        <v>NIC</v>
      </c>
      <c r="D67" s="20" t="str">
        <f>'Compound Alert'!D149</f>
        <v>LCN           Latin America &amp; Caribbean</v>
      </c>
      <c r="E67" s="20" t="str">
        <f>'Compound Alert'!E149</f>
        <v>IDA</v>
      </c>
      <c r="F67" s="217">
        <f ca="1">'Compound Alert'!F149</f>
        <v>144</v>
      </c>
      <c r="G67" s="22">
        <f ca="1">IF($B$8="Overall Alert",'Compound Alert'!G149,IF($B$8="Underlying Vulnerability",'Compound Alert'!J149,IF($B$8="Emerging Threat",'Compound Alert'!M149)))</f>
        <v>2</v>
      </c>
      <c r="H67" s="23">
        <f ca="1">IF($B$8="Overall Alert",'Compound Alert'!H149,IF($B$8="Underlying Vulnerability",'Compound Alert'!K149,IF($B$8="Emerging Threat",'Compound Alert'!N149)))</f>
        <v>2</v>
      </c>
      <c r="I67" s="50">
        <f ca="1">ROUNDDOWN(G67,0)</f>
        <v>2</v>
      </c>
      <c r="J67"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67"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MED</v>
      </c>
      <c r="L67"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MED</v>
      </c>
      <c r="M67"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HIGH</v>
      </c>
      <c r="N67"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LOW</v>
      </c>
      <c r="O67"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Alert'!B63</f>
        <v>Egypt, Arab Rep.</v>
      </c>
      <c r="C68" s="20" t="str">
        <f>'Compound Alert'!C63</f>
        <v>EGY</v>
      </c>
      <c r="D68" s="20" t="str">
        <f>'Compound Alert'!D63</f>
        <v>MEA           Middle East &amp; North Africa</v>
      </c>
      <c r="E68" s="20" t="str">
        <f>'Compound Alert'!E63</f>
        <v>IBRD</v>
      </c>
      <c r="F68" s="217">
        <f ca="1">'Compound Alert'!F63</f>
        <v>58</v>
      </c>
      <c r="G68" s="22">
        <f ca="1">IF($B$8="Overall Alert",'Compound Alert'!G63,IF($B$8="Underlying Vulnerability",'Compound Alert'!J63,IF($B$8="Emerging Threat",'Compound Alert'!M63)))</f>
        <v>2</v>
      </c>
      <c r="H68" s="23">
        <f ca="1">IF($B$8="Overall Alert",'Compound Alert'!H63,IF($B$8="Underlying Vulnerability",'Compound Alert'!K63,IF($B$8="Emerging Threat",'Compound Alert'!N63)))</f>
        <v>2</v>
      </c>
      <c r="I68" s="50">
        <f ca="1">ROUNDDOWN(G68,0)</f>
        <v>2</v>
      </c>
      <c r="J68"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68"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68"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68"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MED</v>
      </c>
      <c r="N68"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MED</v>
      </c>
      <c r="O68"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LOW</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Alert'!B140</f>
        <v>Mozambique</v>
      </c>
      <c r="C69" s="20" t="str">
        <f>'Compound Alert'!C140</f>
        <v>MOZ</v>
      </c>
      <c r="D69" s="20" t="str">
        <f>'Compound Alert'!D140</f>
        <v>SSF           Sub-Saharan Africa</v>
      </c>
      <c r="E69" s="20" t="str">
        <f>'Compound Alert'!E140</f>
        <v>IDA</v>
      </c>
      <c r="F69" s="217">
        <f ca="1">'Compound Alert'!F140</f>
        <v>135</v>
      </c>
      <c r="G69" s="22">
        <f ca="1">IF($B$8="Overall Alert",'Compound Alert'!G140,IF($B$8="Underlying Vulnerability",'Compound Alert'!J140,IF($B$8="Emerging Threat",'Compound Alert'!M140)))</f>
        <v>2</v>
      </c>
      <c r="H69" s="23">
        <f ca="1">IF($B$8="Overall Alert",'Compound Alert'!H140,IF($B$8="Underlying Vulnerability",'Compound Alert'!K140,IF($B$8="Emerging Threat",'Compound Alert'!N140)))</f>
        <v>2</v>
      </c>
      <c r="I69" s="50">
        <f ca="1">ROUNDDOWN(G69,0)</f>
        <v>2</v>
      </c>
      <c r="J69"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HIGH</v>
      </c>
      <c r="K69"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LOW</v>
      </c>
      <c r="L69"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HIGH</v>
      </c>
      <c r="M69"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69"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LOW</v>
      </c>
      <c r="O69"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LOW</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Alert'!B46</f>
        <v>Congo, Rep.</v>
      </c>
      <c r="C70" s="20" t="str">
        <f>'Compound Alert'!C46</f>
        <v>COG</v>
      </c>
      <c r="D70" s="20" t="str">
        <f>'Compound Alert'!D46</f>
        <v>SSF           Sub-Saharan Africa</v>
      </c>
      <c r="E70" s="20" t="str">
        <f>'Compound Alert'!E46</f>
        <v>Blend</v>
      </c>
      <c r="F70" s="217">
        <f ca="1">'Compound Alert'!F46</f>
        <v>41</v>
      </c>
      <c r="G70" s="22">
        <f ca="1">IF($B$8="Overall Alert",'Compound Alert'!G46,IF($B$8="Underlying Vulnerability",'Compound Alert'!J46,IF($B$8="Emerging Threat",'Compound Alert'!M46)))</f>
        <v>2</v>
      </c>
      <c r="H70" s="23">
        <f ca="1">IF($B$8="Overall Alert",'Compound Alert'!H46,IF($B$8="Underlying Vulnerability",'Compound Alert'!K46,IF($B$8="Emerging Threat",'Compound Alert'!N46)))</f>
        <v>2</v>
      </c>
      <c r="I70" s="50">
        <f ca="1">ROUNDDOWN(G70,0)</f>
        <v>2</v>
      </c>
      <c r="J70" s="25" t="str">
        <f ca="1">IF(
   $B$8="Overall Alert",IF(
      'Compound Alert'!R46 &gt;= 7, "HIGH",IF(
         'Compound Alert'!R46 &gt;= 5, "MED","LOW")), IF(
            $B$8="Underlying Vulnerability", IF(
               'Compound Alert'!Y46 &gt;= 10, "HIGH",IF(
                  'Compound Alert'!Y46 &gt;= 7, "MED","LOW")),IF(
                     $B$8="Emerging Threat", IF(
                        'Compound Alert'!AF46 &gt;= 10, "HIGH",IF(
                            'Compound Alert'!AF46 &gt;= 7, "MED","LOW")))))</f>
        <v>LOW</v>
      </c>
      <c r="K70" s="25" t="str">
        <f ca="1">IF(
   $B$8="Overall Alert",IF(
      'Compound Alert'!S46 &gt;= 7, "HIGH",IF(
         'Compound Alert'!S46 &gt;= 5, "MED","LOW")), IF(
            $B$8="Underlying Vulnerability", IF(
               'Compound Alert'!Z46 &gt;= 10, "HIGH",IF(
                  'Compound Alert'!Z46 &gt;= 7, "MED","LOW")),IF(
                     $B$8="Emerging Threat", IF(
                        'Compound Alert'!AG46 &gt;= 10, "HIGH",IF(
                            'Compound Alert'!AG46 &gt;= 7, "MED","LOW")))))</f>
        <v>MED</v>
      </c>
      <c r="L70"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HIGH</v>
      </c>
      <c r="M70"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70"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70"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LOW</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Alert'!B203</f>
        <v>Türkiye</v>
      </c>
      <c r="C71" s="20" t="str">
        <f>'Compound Alert'!C203</f>
        <v>TUR</v>
      </c>
      <c r="D71" s="20" t="str">
        <f>'Compound Alert'!D203</f>
        <v>ECS           Europe &amp; Central Asia</v>
      </c>
      <c r="E71" s="20" t="str">
        <f>'Compound Alert'!E203</f>
        <v>IBRD</v>
      </c>
      <c r="F71" s="217">
        <f>'Compound Alert'!F203</f>
        <v>0</v>
      </c>
      <c r="G71" s="22">
        <f ca="1">IF($B$8="Overall Alert",'Compound Alert'!G203,IF($B$8="Underlying Vulnerability",'Compound Alert'!J203,IF($B$8="Emerging Threat",'Compound Alert'!M203)))</f>
        <v>2</v>
      </c>
      <c r="H71" s="23">
        <f ca="1">IF($B$8="Overall Alert",'Compound Alert'!H203,IF($B$8="Underlying Vulnerability",'Compound Alert'!K203,IF($B$8="Emerging Threat",'Compound Alert'!N203)))</f>
        <v>2</v>
      </c>
      <c r="I71" s="50">
        <f ca="1">ROUNDDOWN(G71,0)</f>
        <v>2</v>
      </c>
      <c r="J71"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71"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71"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HIGH</v>
      </c>
      <c r="M71"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71"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71"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Alert'!B22</f>
        <v>Burkina Faso</v>
      </c>
      <c r="C72" s="20" t="str">
        <f>'Compound Alert'!C22</f>
        <v>BFA</v>
      </c>
      <c r="D72" s="20" t="str">
        <f>'Compound Alert'!D22</f>
        <v>SSF           Sub-Saharan Africa</v>
      </c>
      <c r="E72" s="20" t="str">
        <f>'Compound Alert'!E22</f>
        <v>IDA</v>
      </c>
      <c r="F72" s="217">
        <f ca="1">'Compound Alert'!F22</f>
        <v>17</v>
      </c>
      <c r="G72" s="22">
        <f ca="1">IF($B$8="Overall Alert",'Compound Alert'!G22,IF($B$8="Underlying Vulnerability",'Compound Alert'!J22,IF($B$8="Emerging Threat",'Compound Alert'!M22)))</f>
        <v>2</v>
      </c>
      <c r="H72" s="23">
        <f ca="1">IF($B$8="Overall Alert",'Compound Alert'!H22,IF($B$8="Underlying Vulnerability",'Compound Alert'!K22,IF($B$8="Emerging Threat",'Compound Alert'!N22)))</f>
        <v>2</v>
      </c>
      <c r="I72" s="50">
        <f ca="1">ROUNDDOWN(G72,0)</f>
        <v>2</v>
      </c>
      <c r="J72"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72"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72"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72"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LOW</v>
      </c>
      <c r="N72"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LOW</v>
      </c>
      <c r="O72"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Alert'!B12</f>
        <v>Argentina</v>
      </c>
      <c r="C73" s="20" t="str">
        <f>'Compound Alert'!C12</f>
        <v>ARG</v>
      </c>
      <c r="D73" s="20" t="str">
        <f>'Compound Alert'!D12</f>
        <v>LCN           Latin America &amp; Caribbean</v>
      </c>
      <c r="E73" s="20" t="str">
        <f>'Compound Alert'!E12</f>
        <v>IBRD</v>
      </c>
      <c r="F73" s="217">
        <f ca="1">'Compound Alert'!F12</f>
        <v>7</v>
      </c>
      <c r="G73" s="22">
        <f ca="1">IF($B$8="Overall Alert",'Compound Alert'!G12,IF($B$8="Underlying Vulnerability",'Compound Alert'!J12,IF($B$8="Emerging Threat",'Compound Alert'!M12)))</f>
        <v>2</v>
      </c>
      <c r="H73" s="23">
        <f ca="1">IF($B$8="Overall Alert",'Compound Alert'!H12,IF($B$8="Underlying Vulnerability",'Compound Alert'!K12,IF($B$8="Emerging Threat",'Compound Alert'!N12)))</f>
        <v>2</v>
      </c>
      <c r="I73" s="50">
        <f ca="1">ROUNDDOWN(G73,0)</f>
        <v>2</v>
      </c>
      <c r="J73"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73"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73"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HIGH</v>
      </c>
      <c r="M73"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73"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HIGH</v>
      </c>
      <c r="O73"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Alert'!B197</f>
        <v>Tajikistan</v>
      </c>
      <c r="C74" s="20" t="str">
        <f>'Compound Alert'!C197</f>
        <v>TJK</v>
      </c>
      <c r="D74" s="20" t="str">
        <f>'Compound Alert'!D197</f>
        <v>ECS           Europe &amp; Central Asia</v>
      </c>
      <c r="E74" s="20" t="str">
        <f>'Compound Alert'!E197</f>
        <v>IDA</v>
      </c>
      <c r="F74" s="217">
        <f>'Compound Alert'!F197</f>
        <v>0</v>
      </c>
      <c r="G74" s="22">
        <f ca="1">IF($B$8="Overall Alert",'Compound Alert'!G197,IF($B$8="Underlying Vulnerability",'Compound Alert'!J197,IF($B$8="Emerging Threat",'Compound Alert'!M197)))</f>
        <v>2</v>
      </c>
      <c r="H74" s="23">
        <f ca="1">IF($B$8="Overall Alert",'Compound Alert'!H197,IF($B$8="Underlying Vulnerability",'Compound Alert'!K197,IF($B$8="Emerging Threat",'Compound Alert'!N197)))</f>
        <v>2</v>
      </c>
      <c r="I74" s="50">
        <f ca="1">ROUNDDOWN(G74,0)</f>
        <v>2</v>
      </c>
      <c r="J74"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74"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74"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74"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74"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HIGH</v>
      </c>
      <c r="O74"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Alert'!B220</f>
        <v>Yemen, Rep.</v>
      </c>
      <c r="C75" s="20" t="str">
        <f>'Compound Alert'!C220</f>
        <v>YEM</v>
      </c>
      <c r="D75" s="20" t="str">
        <f>'Compound Alert'!D220</f>
        <v>MEA           Middle East &amp; North Africa</v>
      </c>
      <c r="E75" s="20" t="str">
        <f>'Compound Alert'!E220</f>
        <v>IDA</v>
      </c>
      <c r="F75" s="217">
        <f>'Compound Alert'!F220</f>
        <v>0</v>
      </c>
      <c r="G75" s="22">
        <f ca="1">IF($B$8="Overall Alert",'Compound Alert'!G220,IF($B$8="Underlying Vulnerability",'Compound Alert'!J220,IF($B$8="Emerging Threat",'Compound Alert'!M220)))</f>
        <v>2</v>
      </c>
      <c r="H75" s="23">
        <f ca="1">IF($B$8="Overall Alert",'Compound Alert'!H220,IF($B$8="Underlying Vulnerability",'Compound Alert'!K220,IF($B$8="Emerging Threat",'Compound Alert'!N220)))</f>
        <v>2</v>
      </c>
      <c r="I75" s="50">
        <f ca="1">ROUNDDOWN(G75,0)</f>
        <v>2</v>
      </c>
      <c r="J75"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75"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75"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HIGH</v>
      </c>
      <c r="M75"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75"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75"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LOW</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Alert'!B164</f>
        <v>Korea, Dem. People's Rep.</v>
      </c>
      <c r="C76" s="20" t="str">
        <f>'Compound Alert'!C164</f>
        <v>PRK</v>
      </c>
      <c r="D76" s="20" t="str">
        <f>'Compound Alert'!D164</f>
        <v>EAS           East Asia &amp; Pacific</v>
      </c>
      <c r="E76" s="20" t="str">
        <f>'Compound Alert'!E164</f>
        <v>NA</v>
      </c>
      <c r="F76" s="217">
        <f ca="1">'Compound Alert'!F164</f>
        <v>159</v>
      </c>
      <c r="G76" s="22">
        <f ca="1">IF($B$8="Overall Alert",'Compound Alert'!G164,IF($B$8="Underlying Vulnerability",'Compound Alert'!J164,IF($B$8="Emerging Threat",'Compound Alert'!M164)))</f>
        <v>2</v>
      </c>
      <c r="H76" s="23">
        <f ca="1">IF($B$8="Overall Alert",'Compound Alert'!H164,IF($B$8="Underlying Vulnerability",'Compound Alert'!K164,IF($B$8="Emerging Threat",'Compound Alert'!N164)))</f>
        <v>2</v>
      </c>
      <c r="I76" s="50">
        <f ca="1">ROUNDDOWN(G76,0)</f>
        <v>2</v>
      </c>
      <c r="J76"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76"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76"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HIGH</v>
      </c>
      <c r="M76"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76"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HIGH</v>
      </c>
      <c r="O76"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LOW</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Alert'!B213</f>
        <v>Venezuela, RB</v>
      </c>
      <c r="C77" s="20" t="str">
        <f>'Compound Alert'!C213</f>
        <v>VEN</v>
      </c>
      <c r="D77" s="20" t="str">
        <f>'Compound Alert'!D213</f>
        <v>LCN           Latin America &amp; Caribbean</v>
      </c>
      <c r="E77" s="20" t="str">
        <f>'Compound Alert'!E213</f>
        <v>IBRD</v>
      </c>
      <c r="F77" s="217">
        <f>'Compound Alert'!F213</f>
        <v>0</v>
      </c>
      <c r="G77" s="22">
        <f ca="1">IF($B$8="Overall Alert",'Compound Alert'!G213,IF($B$8="Underlying Vulnerability",'Compound Alert'!J213,IF($B$8="Emerging Threat",'Compound Alert'!M213)))</f>
        <v>2</v>
      </c>
      <c r="H77" s="23">
        <f ca="1">IF($B$8="Overall Alert",'Compound Alert'!H213,IF($B$8="Underlying Vulnerability",'Compound Alert'!K213,IF($B$8="Emerging Threat",'Compound Alert'!N213)))</f>
        <v>2</v>
      </c>
      <c r="I77" s="50">
        <f ca="1">ROUNDDOWN(G77,0)</f>
        <v>2</v>
      </c>
      <c r="J77"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77"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77"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HIGH</v>
      </c>
      <c r="M77"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77"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HIGH</v>
      </c>
      <c r="O77"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LOW</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Alert'!B89</f>
        <v>Honduras</v>
      </c>
      <c r="C78" s="20" t="str">
        <f>'Compound Alert'!C89</f>
        <v>HND</v>
      </c>
      <c r="D78" s="20" t="str">
        <f>'Compound Alert'!D89</f>
        <v>LCN           Latin America &amp; Caribbean</v>
      </c>
      <c r="E78" s="20" t="str">
        <f>'Compound Alert'!E89</f>
        <v>IDA</v>
      </c>
      <c r="F78" s="217">
        <f ca="1">'Compound Alert'!F89</f>
        <v>84</v>
      </c>
      <c r="G78" s="22">
        <f ca="1">IF($B$8="Overall Alert",'Compound Alert'!G89,IF($B$8="Underlying Vulnerability",'Compound Alert'!J89,IF($B$8="Emerging Threat",'Compound Alert'!M89)))</f>
        <v>2</v>
      </c>
      <c r="H78" s="23">
        <f ca="1">IF($B$8="Overall Alert",'Compound Alert'!H89,IF($B$8="Underlying Vulnerability",'Compound Alert'!K89,IF($B$8="Emerging Threat",'Compound Alert'!N89)))</f>
        <v>2</v>
      </c>
      <c r="I78" s="50">
        <f ca="1">ROUNDDOWN(G78,0)</f>
        <v>2</v>
      </c>
      <c r="J78"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78"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78"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78"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MED</v>
      </c>
      <c r="N78"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HIGH</v>
      </c>
      <c r="O78"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MED</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Alert'!B208</f>
        <v>Ukraine</v>
      </c>
      <c r="C79" s="20" t="str">
        <f>'Compound Alert'!C208</f>
        <v>UKR</v>
      </c>
      <c r="D79" s="20" t="str">
        <f>'Compound Alert'!D208</f>
        <v>ECS           Europe &amp; Central Asia</v>
      </c>
      <c r="E79" s="20" t="str">
        <f>'Compound Alert'!E208</f>
        <v>IBRD</v>
      </c>
      <c r="F79" s="217">
        <f>'Compound Alert'!F208</f>
        <v>0</v>
      </c>
      <c r="G79" s="22">
        <f ca="1">IF($B$8="Overall Alert",'Compound Alert'!G208,IF($B$8="Underlying Vulnerability",'Compound Alert'!J208,IF($B$8="Emerging Threat",'Compound Alert'!M208)))</f>
        <v>2</v>
      </c>
      <c r="H79" s="23">
        <f ca="1">IF($B$8="Overall Alert",'Compound Alert'!H208,IF($B$8="Underlying Vulnerability",'Compound Alert'!K208,IF($B$8="Emerging Threat",'Compound Alert'!N208)))</f>
        <v>2</v>
      </c>
      <c r="I79" s="50">
        <f ca="1">ROUNDDOWN(G79,0)</f>
        <v>2</v>
      </c>
      <c r="J79"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79"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79"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HIGH</v>
      </c>
      <c r="M79"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LOW</v>
      </c>
      <c r="N79"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LOW</v>
      </c>
      <c r="O79"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Alert'!B207</f>
        <v>Uganda</v>
      </c>
      <c r="C80" s="20" t="str">
        <f>'Compound Alert'!C207</f>
        <v>UGA</v>
      </c>
      <c r="D80" s="20" t="str">
        <f>'Compound Alert'!D207</f>
        <v>SSF           Sub-Saharan Africa</v>
      </c>
      <c r="E80" s="20" t="str">
        <f>'Compound Alert'!E207</f>
        <v>IDA</v>
      </c>
      <c r="F80" s="217">
        <f>'Compound Alert'!F207</f>
        <v>0</v>
      </c>
      <c r="G80" s="22">
        <f ca="1">IF($B$8="Overall Alert",'Compound Alert'!G207,IF($B$8="Underlying Vulnerability",'Compound Alert'!J207,IF($B$8="Emerging Threat",'Compound Alert'!M207)))</f>
        <v>2</v>
      </c>
      <c r="H80" s="23">
        <f ca="1">IF($B$8="Overall Alert",'Compound Alert'!H207,IF($B$8="Underlying Vulnerability",'Compound Alert'!K207,IF($B$8="Emerging Threat",'Compound Alert'!N207)))</f>
        <v>2</v>
      </c>
      <c r="I80" s="50">
        <f ca="1">ROUNDDOWN(G80,0)</f>
        <v>2</v>
      </c>
      <c r="J80"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LOW</v>
      </c>
      <c r="K80"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LOW</v>
      </c>
      <c r="L80"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HIGH</v>
      </c>
      <c r="M80"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80"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LOW</v>
      </c>
      <c r="O80"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HIGH</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Alert'!B167</f>
        <v>West Bank and Gaza</v>
      </c>
      <c r="C81" s="20" t="str">
        <f>'Compound Alert'!C167</f>
        <v>PSE</v>
      </c>
      <c r="D81" s="20" t="str">
        <f>'Compound Alert'!D167</f>
        <v>MEA           Middle East &amp; North Africa</v>
      </c>
      <c r="E81" s="20" t="str">
        <f>'Compound Alert'!E167</f>
        <v>NA</v>
      </c>
      <c r="F81" s="217">
        <f ca="1">'Compound Alert'!F167</f>
        <v>162</v>
      </c>
      <c r="G81" s="22">
        <f ca="1">IF($B$8="Overall Alert",'Compound Alert'!G167,IF($B$8="Underlying Vulnerability",'Compound Alert'!J167,IF($B$8="Emerging Threat",'Compound Alert'!M167)))</f>
        <v>2</v>
      </c>
      <c r="H81" s="23">
        <f ca="1">IF($B$8="Overall Alert",'Compound Alert'!H167,IF($B$8="Underlying Vulnerability",'Compound Alert'!K167,IF($B$8="Emerging Threat",'Compound Alert'!N167)))</f>
        <v>2</v>
      </c>
      <c r="I81" s="50">
        <f ca="1">ROUNDDOWN(G81,0)</f>
        <v>2</v>
      </c>
      <c r="J81"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81"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LOW</v>
      </c>
      <c r="L81"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LOW</v>
      </c>
      <c r="M81"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HIGH</v>
      </c>
      <c r="N81"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81"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Alert'!B194</f>
        <v>Chad</v>
      </c>
      <c r="C82" s="20" t="str">
        <f>'Compound Alert'!C194</f>
        <v>TCD</v>
      </c>
      <c r="D82" s="20" t="str">
        <f>'Compound Alert'!D194</f>
        <v>SSF           Sub-Saharan Africa</v>
      </c>
      <c r="E82" s="20" t="str">
        <f>'Compound Alert'!E194</f>
        <v>IDA</v>
      </c>
      <c r="F82" s="217">
        <f ca="1">'Compound Alert'!F194</f>
        <v>189</v>
      </c>
      <c r="G82" s="22">
        <f ca="1">IF($B$8="Overall Alert",'Compound Alert'!G194,IF($B$8="Underlying Vulnerability",'Compound Alert'!J194,IF($B$8="Emerging Threat",'Compound Alert'!M194)))</f>
        <v>2</v>
      </c>
      <c r="H82" s="23">
        <f ca="1">IF($B$8="Overall Alert",'Compound Alert'!H194,IF($B$8="Underlying Vulnerability",'Compound Alert'!K194,IF($B$8="Emerging Threat",'Compound Alert'!N194)))</f>
        <v>2</v>
      </c>
      <c r="I82" s="50">
        <f ca="1">ROUNDDOWN(G82,0)</f>
        <v>2</v>
      </c>
      <c r="J82"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LOW</v>
      </c>
      <c r="K82"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LOW</v>
      </c>
      <c r="L82"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LOW</v>
      </c>
      <c r="M82"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LOW</v>
      </c>
      <c r="N82"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HIGH</v>
      </c>
      <c r="O82"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HIGH</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Alert'!B44</f>
        <v>Cameroon</v>
      </c>
      <c r="C83" s="20" t="str">
        <f>'Compound Alert'!C44</f>
        <v>CMR</v>
      </c>
      <c r="D83" s="20" t="str">
        <f>'Compound Alert'!D44</f>
        <v>SSF           Sub-Saharan Africa</v>
      </c>
      <c r="E83" s="20" t="str">
        <f>'Compound Alert'!E44</f>
        <v>Blend</v>
      </c>
      <c r="F83" s="217">
        <f ca="1">'Compound Alert'!F44</f>
        <v>39</v>
      </c>
      <c r="G83" s="22">
        <f ca="1">IF($B$8="Overall Alert",'Compound Alert'!G44,IF($B$8="Underlying Vulnerability",'Compound Alert'!J44,IF($B$8="Emerging Threat",'Compound Alert'!M44)))</f>
        <v>1.5</v>
      </c>
      <c r="H83" s="23">
        <f ca="1">IF($B$8="Overall Alert",'Compound Alert'!H44,IF($B$8="Underlying Vulnerability",'Compound Alert'!K44,IF($B$8="Emerging Threat",'Compound Alert'!N44)))</f>
        <v>1.5</v>
      </c>
      <c r="I83" s="50">
        <f ca="1">ROUNDDOWN(G83,0)</f>
        <v>1</v>
      </c>
      <c r="J83" s="25" t="str">
        <f ca="1">IF(
   $B$8="Overall Alert",IF(
      'Compound Alert'!R44 &gt;= 7, "HIGH",IF(
         'Compound Alert'!R44 &gt;= 5, "MED","LOW")), IF(
            $B$8="Underlying Vulnerability", IF(
               'Compound Alert'!Y44 &gt;= 10, "HIGH",IF(
                  'Compound Alert'!Y44 &gt;= 7, "MED","LOW")),IF(
                     $B$8="Emerging Threat", IF(
                        'Compound Alert'!AF44 &gt;= 10, "HIGH",IF(
                            'Compound Alert'!AF44 &gt;= 7, "MED","LOW")))))</f>
        <v>HIGH</v>
      </c>
      <c r="K83" s="25" t="str">
        <f ca="1">IF(
   $B$8="Overall Alert",IF(
      'Compound Alert'!S44 &gt;= 7, "HIGH",IF(
         'Compound Alert'!S44 &gt;= 5, "MED","LOW")), IF(
            $B$8="Underlying Vulnerability", IF(
               'Compound Alert'!Z44 &gt;= 10, "HIGH",IF(
                  'Compound Alert'!Z44 &gt;= 7, "MED","LOW")),IF(
                     $B$8="Emerging Threat", IF(
                        'Compound Alert'!AG44 &gt;= 10, "HIGH",IF(
                            'Compound Alert'!AG44 &gt;= 7, "MED","LOW")))))</f>
        <v>MED</v>
      </c>
      <c r="L83"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LOW</v>
      </c>
      <c r="M83"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83"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83"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LOW</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Alert'!B126</f>
        <v>Morocco</v>
      </c>
      <c r="C84" s="20" t="str">
        <f>'Compound Alert'!C126</f>
        <v>MAR</v>
      </c>
      <c r="D84" s="20" t="str">
        <f>'Compound Alert'!D126</f>
        <v>MEA           Middle East &amp; North Africa</v>
      </c>
      <c r="E84" s="20" t="str">
        <f>'Compound Alert'!E126</f>
        <v>IBRD</v>
      </c>
      <c r="F84" s="217">
        <f ca="1">'Compound Alert'!F126</f>
        <v>121</v>
      </c>
      <c r="G84" s="22">
        <f ca="1">IF($B$8="Overall Alert",'Compound Alert'!G126,IF($B$8="Underlying Vulnerability",'Compound Alert'!J126,IF($B$8="Emerging Threat",'Compound Alert'!M126)))</f>
        <v>1.5</v>
      </c>
      <c r="H84" s="23">
        <f ca="1">IF($B$8="Overall Alert",'Compound Alert'!H126,IF($B$8="Underlying Vulnerability",'Compound Alert'!K126,IF($B$8="Emerging Threat",'Compound Alert'!N126)))</f>
        <v>1.5</v>
      </c>
      <c r="I84" s="50">
        <f ca="1">ROUNDDOWN(G84,0)</f>
        <v>1</v>
      </c>
      <c r="J84"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84"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84"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84"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HIGH</v>
      </c>
      <c r="N84"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LOW</v>
      </c>
      <c r="O84"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Alert'!B202</f>
        <v>Tunisia</v>
      </c>
      <c r="C85" s="20" t="str">
        <f>'Compound Alert'!C202</f>
        <v>TUN</v>
      </c>
      <c r="D85" s="20" t="str">
        <f>'Compound Alert'!D202</f>
        <v>MEA           Middle East &amp; North Africa</v>
      </c>
      <c r="E85" s="20" t="str">
        <f>'Compound Alert'!E202</f>
        <v>IBRD</v>
      </c>
      <c r="F85" s="217">
        <f>'Compound Alert'!F202</f>
        <v>0</v>
      </c>
      <c r="G85" s="22">
        <f ca="1">IF($B$8="Overall Alert",'Compound Alert'!G202,IF($B$8="Underlying Vulnerability",'Compound Alert'!J202,IF($B$8="Emerging Threat",'Compound Alert'!M202)))</f>
        <v>1.5</v>
      </c>
      <c r="H85" s="23">
        <f ca="1">IF($B$8="Overall Alert",'Compound Alert'!H202,IF($B$8="Underlying Vulnerability",'Compound Alert'!K202,IF($B$8="Emerging Threat",'Compound Alert'!N202)))</f>
        <v>1.5</v>
      </c>
      <c r="I85" s="50">
        <f ca="1">ROUNDDOWN(G85,0)</f>
        <v>1</v>
      </c>
      <c r="J85"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85"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85"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HIGH</v>
      </c>
      <c r="M85"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MED</v>
      </c>
      <c r="N85"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LOW</v>
      </c>
      <c r="O85"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Alert'!B79</f>
        <v>Gambia, The</v>
      </c>
      <c r="C86" s="20" t="str">
        <f>'Compound Alert'!C79</f>
        <v>GMB</v>
      </c>
      <c r="D86" s="20" t="str">
        <f>'Compound Alert'!D79</f>
        <v>SSF           Sub-Saharan Africa</v>
      </c>
      <c r="E86" s="20" t="str">
        <f>'Compound Alert'!E79</f>
        <v>IDA</v>
      </c>
      <c r="F86" s="217">
        <f ca="1">'Compound Alert'!F79</f>
        <v>74</v>
      </c>
      <c r="G86" s="22">
        <f ca="1">IF($B$8="Overall Alert",'Compound Alert'!G79,IF($B$8="Underlying Vulnerability",'Compound Alert'!J79,IF($B$8="Emerging Threat",'Compound Alert'!M79)))</f>
        <v>1.5</v>
      </c>
      <c r="H86" s="23">
        <f ca="1">IF($B$8="Overall Alert",'Compound Alert'!H79,IF($B$8="Underlying Vulnerability",'Compound Alert'!K79,IF($B$8="Emerging Threat",'Compound Alert'!N79)))</f>
        <v>1.5</v>
      </c>
      <c r="I86" s="50">
        <f ca="1">ROUNDDOWN(G86,0)</f>
        <v>1</v>
      </c>
      <c r="J86"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86"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86"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HIGH</v>
      </c>
      <c r="M86"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LOW</v>
      </c>
      <c r="N86"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86"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Alert'!B115</f>
        <v>Liberia</v>
      </c>
      <c r="C87" s="20" t="str">
        <f>'Compound Alert'!C115</f>
        <v>LBR</v>
      </c>
      <c r="D87" s="20" t="str">
        <f>'Compound Alert'!D115</f>
        <v>SSF           Sub-Saharan Africa</v>
      </c>
      <c r="E87" s="20" t="str">
        <f>'Compound Alert'!E115</f>
        <v>IDA</v>
      </c>
      <c r="F87" s="217">
        <f ca="1">'Compound Alert'!F115</f>
        <v>110</v>
      </c>
      <c r="G87" s="22">
        <f ca="1">IF($B$8="Overall Alert",'Compound Alert'!G115,IF($B$8="Underlying Vulnerability",'Compound Alert'!J115,IF($B$8="Emerging Threat",'Compound Alert'!M115)))</f>
        <v>1.5</v>
      </c>
      <c r="H87" s="23">
        <f ca="1">IF($B$8="Overall Alert",'Compound Alert'!H115,IF($B$8="Underlying Vulnerability",'Compound Alert'!K115,IF($B$8="Emerging Threat",'Compound Alert'!N115)))</f>
        <v>1.5</v>
      </c>
      <c r="I87" s="50">
        <f ca="1">ROUNDDOWN(G87,0)</f>
        <v>1</v>
      </c>
      <c r="J87"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87"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87"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LOW</v>
      </c>
      <c r="M87"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HIGH</v>
      </c>
      <c r="N87"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87"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LOW</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Alert'!B69</f>
        <v>Fiji</v>
      </c>
      <c r="C88" s="20" t="str">
        <f>'Compound Alert'!C69</f>
        <v>FJI</v>
      </c>
      <c r="D88" s="20" t="str">
        <f>'Compound Alert'!D69</f>
        <v>EAS           East Asia &amp; Pacific</v>
      </c>
      <c r="E88" s="20" t="str">
        <f>'Compound Alert'!E69</f>
        <v>Blend</v>
      </c>
      <c r="F88" s="217">
        <f ca="1">'Compound Alert'!F69</f>
        <v>64</v>
      </c>
      <c r="G88" s="22">
        <f ca="1">IF($B$8="Overall Alert",'Compound Alert'!G69,IF($B$8="Underlying Vulnerability",'Compound Alert'!J69,IF($B$8="Emerging Threat",'Compound Alert'!M69)))</f>
        <v>1.5</v>
      </c>
      <c r="H88" s="23">
        <f ca="1">IF($B$8="Overall Alert",'Compound Alert'!H69,IF($B$8="Underlying Vulnerability",'Compound Alert'!K69,IF($B$8="Emerging Threat",'Compound Alert'!N69)))</f>
        <v>1.5</v>
      </c>
      <c r="I88" s="50">
        <f ca="1">ROUNDDOWN(G88,0)</f>
        <v>1</v>
      </c>
      <c r="J88" s="25" t="str">
        <f ca="1">IF(
   $B$8="Overall Alert",IF(
      'Compound Alert'!R69 &gt;= 7, "HIGH",IF(
         'Compound Alert'!R69 &gt;= 5, "MED","LOW")), IF(
            $B$8="Underlying Vulnerability", IF(
               'Compound Alert'!Y69 &gt;= 10, "HIGH",IF(
                  'Compound Alert'!Y69 &gt;= 7, "MED","LOW")),IF(
                     $B$8="Emerging Threat", IF(
                        'Compound Alert'!AF69 &gt;= 10, "HIGH",IF(
                            'Compound Alert'!AF69 &gt;= 7, "MED","LOW")))))</f>
        <v>HIGH</v>
      </c>
      <c r="K88"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88" s="25" t="str">
        <f ca="1">IF(
   $B$8="Overall Alert",IF(
      'Compound Alert'!T69 &gt;= 7, "HIGH",IF(
         'Compound Alert'!T69 &gt;= 5, "MED","LOW")), IF(
            $B$8="Underlying Vulnerability", IF(
               'Compound Alert'!AA69 &gt;= 10, "HIGH",IF(
                  'Compound Alert'!AA69 &gt;= 7, "MED","LOW")),IF(
                     $B$8="Emerging Threat", IF(
                        'Compound Alert'!AH69 &gt;= 10, "HIGH",IF(
                            'Compound Alert'!AH69 &gt;= 7, "MED","LOW")))))</f>
        <v>MED</v>
      </c>
      <c r="M88"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88"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88"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Alert'!B221</f>
        <v>South Africa</v>
      </c>
      <c r="C89" s="20" t="str">
        <f>'Compound Alert'!C221</f>
        <v>ZAF</v>
      </c>
      <c r="D89" s="20" t="str">
        <f>'Compound Alert'!D221</f>
        <v>SSF           Sub-Saharan Africa</v>
      </c>
      <c r="E89" s="20" t="str">
        <f>'Compound Alert'!E221</f>
        <v>IBRD</v>
      </c>
      <c r="F89" s="217">
        <f>'Compound Alert'!F221</f>
        <v>0</v>
      </c>
      <c r="G89" s="22">
        <f ca="1">IF($B$8="Overall Alert",'Compound Alert'!G221,IF($B$8="Underlying Vulnerability",'Compound Alert'!J221,IF($B$8="Emerging Threat",'Compound Alert'!M221)))</f>
        <v>1.5</v>
      </c>
      <c r="H89" s="23">
        <f ca="1">IF($B$8="Overall Alert",'Compound Alert'!H221,IF($B$8="Underlying Vulnerability",'Compound Alert'!K221,IF($B$8="Emerging Threat",'Compound Alert'!N221)))</f>
        <v>1.5</v>
      </c>
      <c r="I89" s="50">
        <f ca="1">ROUNDDOWN(G89,0)</f>
        <v>1</v>
      </c>
      <c r="J89"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89"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89"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MED</v>
      </c>
      <c r="M89"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HIGH</v>
      </c>
      <c r="N89"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LOW</v>
      </c>
      <c r="O89"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Alert'!B93</f>
        <v>Indonesia</v>
      </c>
      <c r="C90" s="20" t="str">
        <f>'Compound Alert'!C93</f>
        <v>IDN</v>
      </c>
      <c r="D90" s="20" t="str">
        <f>'Compound Alert'!D93</f>
        <v>EAS           East Asia &amp; Pacific</v>
      </c>
      <c r="E90" s="20" t="str">
        <f>'Compound Alert'!E93</f>
        <v>IBRD</v>
      </c>
      <c r="F90" s="217">
        <f ca="1">'Compound Alert'!F93</f>
        <v>88</v>
      </c>
      <c r="G90" s="22">
        <f ca="1">IF($B$8="Overall Alert",'Compound Alert'!G93,IF($B$8="Underlying Vulnerability",'Compound Alert'!J93,IF($B$8="Emerging Threat",'Compound Alert'!M93)))</f>
        <v>1.5</v>
      </c>
      <c r="H90" s="23">
        <f ca="1">IF($B$8="Overall Alert",'Compound Alert'!H93,IF($B$8="Underlying Vulnerability",'Compound Alert'!K93,IF($B$8="Emerging Threat",'Compound Alert'!N93)))</f>
        <v>1.5</v>
      </c>
      <c r="I90" s="50">
        <f ca="1">ROUNDDOWN(G90,0)</f>
        <v>1</v>
      </c>
      <c r="J90"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90" s="25" t="str">
        <f ca="1">IF(
   $B$8="Overall Alert",IF(
      'Compound Alert'!S93 &gt;= 7, "HIGH",IF(
         'Compound Alert'!S93 &gt;= 5, "MED","LOW")), IF(
            $B$8="Underlying Vulnerability", IF(
               'Compound Alert'!Z93 &gt;= 10, "HIGH",IF(
                  'Compound Alert'!Z93 &gt;= 7, "MED","LOW")),IF(
                     $B$8="Emerging Threat", IF(
                        'Compound Alert'!AG93 &gt;= 10, "HIGH",IF(
                            'Compound Alert'!AG93 &gt;= 7, "MED","LOW")))))</f>
        <v>LOW</v>
      </c>
      <c r="L90"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MED</v>
      </c>
      <c r="M90"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90"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HIGH</v>
      </c>
      <c r="O90"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Alert'!B113</f>
        <v>Lao PDR</v>
      </c>
      <c r="C91" s="20" t="str">
        <f>'Compound Alert'!C113</f>
        <v>LAO</v>
      </c>
      <c r="D91" s="20" t="str">
        <f>'Compound Alert'!D113</f>
        <v>EAS           East Asia &amp; Pacific</v>
      </c>
      <c r="E91" s="20" t="str">
        <f>'Compound Alert'!E113</f>
        <v>IDA</v>
      </c>
      <c r="F91" s="217">
        <f ca="1">'Compound Alert'!F113</f>
        <v>108</v>
      </c>
      <c r="G91" s="22">
        <f ca="1">IF($B$8="Overall Alert",'Compound Alert'!G113,IF($B$8="Underlying Vulnerability",'Compound Alert'!J113,IF($B$8="Emerging Threat",'Compound Alert'!M113)))</f>
        <v>1.5</v>
      </c>
      <c r="H91" s="23">
        <f ca="1">IF($B$8="Overall Alert",'Compound Alert'!H113,IF($B$8="Underlying Vulnerability",'Compound Alert'!K113,IF($B$8="Emerging Threat",'Compound Alert'!N113)))</f>
        <v>1.5</v>
      </c>
      <c r="I91" s="50">
        <f ca="1">ROUNDDOWN(G91,0)</f>
        <v>1</v>
      </c>
      <c r="J91"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91"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91"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HIGH</v>
      </c>
      <c r="M91"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91"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LOW</v>
      </c>
      <c r="O91"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Alert'!B138</f>
        <v>Mongolia</v>
      </c>
      <c r="C92" s="20" t="str">
        <f>'Compound Alert'!C138</f>
        <v>MNG</v>
      </c>
      <c r="D92" s="20" t="str">
        <f>'Compound Alert'!D138</f>
        <v>EAS           East Asia &amp; Pacific</v>
      </c>
      <c r="E92" s="20" t="str">
        <f>'Compound Alert'!E138</f>
        <v>IBRD</v>
      </c>
      <c r="F92" s="217">
        <f ca="1">'Compound Alert'!F138</f>
        <v>133</v>
      </c>
      <c r="G92" s="22">
        <f ca="1">IF($B$8="Overall Alert",'Compound Alert'!G138,IF($B$8="Underlying Vulnerability",'Compound Alert'!J138,IF($B$8="Emerging Threat",'Compound Alert'!M138)))</f>
        <v>1.5</v>
      </c>
      <c r="H92" s="23">
        <f ca="1">IF($B$8="Overall Alert",'Compound Alert'!H138,IF($B$8="Underlying Vulnerability",'Compound Alert'!K138,IF($B$8="Emerging Threat",'Compound Alert'!N138)))</f>
        <v>1.5</v>
      </c>
      <c r="I92" s="50">
        <f ca="1">ROUNDDOWN(G92,0)</f>
        <v>1</v>
      </c>
      <c r="J92"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MED</v>
      </c>
      <c r="K92"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92"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92"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HIGH</v>
      </c>
      <c r="N92"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LOW</v>
      </c>
      <c r="O92"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Alert'!B222</f>
        <v>Zambia</v>
      </c>
      <c r="C93" s="20" t="str">
        <f>'Compound Alert'!C222</f>
        <v>ZMB</v>
      </c>
      <c r="D93" s="20" t="str">
        <f>'Compound Alert'!D222</f>
        <v>SSF           Sub-Saharan Africa</v>
      </c>
      <c r="E93" s="20" t="str">
        <f>'Compound Alert'!E222</f>
        <v>IDA</v>
      </c>
      <c r="F93" s="217">
        <f>'Compound Alert'!F222</f>
        <v>0</v>
      </c>
      <c r="G93" s="22">
        <f ca="1">IF($B$8="Overall Alert",'Compound Alert'!G222,IF($B$8="Underlying Vulnerability",'Compound Alert'!J222,IF($B$8="Emerging Threat",'Compound Alert'!M222)))</f>
        <v>1.5</v>
      </c>
      <c r="H93" s="23">
        <f ca="1">IF($B$8="Overall Alert",'Compound Alert'!H222,IF($B$8="Underlying Vulnerability",'Compound Alert'!K222,IF($B$8="Emerging Threat",'Compound Alert'!N222)))</f>
        <v>1.5</v>
      </c>
      <c r="I93" s="50">
        <f ca="1">ROUNDDOWN(G93,0)</f>
        <v>1</v>
      </c>
      <c r="J93"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LOW</v>
      </c>
      <c r="K93"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93"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HIGH</v>
      </c>
      <c r="M93"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93"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MED</v>
      </c>
      <c r="O93"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LOW</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Alert'!B81</f>
        <v>Equatorial Guinea</v>
      </c>
      <c r="C94" s="20" t="str">
        <f>'Compound Alert'!C81</f>
        <v>GNQ</v>
      </c>
      <c r="D94" s="20" t="str">
        <f>'Compound Alert'!D81</f>
        <v>SSF           Sub-Saharan Africa</v>
      </c>
      <c r="E94" s="20" t="str">
        <f>'Compound Alert'!E81</f>
        <v>IBRD</v>
      </c>
      <c r="F94" s="217">
        <f ca="1">'Compound Alert'!F81</f>
        <v>76</v>
      </c>
      <c r="G94" s="22">
        <f ca="1">IF($B$8="Overall Alert",'Compound Alert'!G81,IF($B$8="Underlying Vulnerability",'Compound Alert'!J81,IF($B$8="Emerging Threat",'Compound Alert'!M81)))</f>
        <v>1.5</v>
      </c>
      <c r="H94" s="23">
        <f ca="1">IF($B$8="Overall Alert",'Compound Alert'!H81,IF($B$8="Underlying Vulnerability",'Compound Alert'!K81,IF($B$8="Emerging Threat",'Compound Alert'!N81)))</f>
        <v>1.5</v>
      </c>
      <c r="I94" s="50">
        <f ca="1">ROUNDDOWN(G94,0)</f>
        <v>1</v>
      </c>
      <c r="J94" s="25" t="str">
        <f ca="1">IF(
   $B$8="Overall Alert",IF(
      'Compound Alert'!R81 &gt;= 7, "HIGH",IF(
         'Compound Alert'!R81 &gt;= 5, "MED","LOW")), IF(
            $B$8="Underlying Vulnerability", IF(
               'Compound Alert'!Y81 &gt;= 10, "HIGH",IF(
                  'Compound Alert'!Y81 &gt;= 7, "MED","LOW")),IF(
                     $B$8="Emerging Threat", IF(
                        'Compound Alert'!AF81 &gt;= 10, "HIGH",IF(
                            'Compound Alert'!AF81 &gt;= 7, "MED","LOW")))))</f>
        <v>HIGH</v>
      </c>
      <c r="K94"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94"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MED</v>
      </c>
      <c r="M94"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94"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94"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Alert'!B211</f>
        <v>Uzbekistan</v>
      </c>
      <c r="C95" s="20" t="str">
        <f>'Compound Alert'!C211</f>
        <v>UZB</v>
      </c>
      <c r="D95" s="20" t="str">
        <f>'Compound Alert'!D211</f>
        <v>ECS           Europe &amp; Central Asia</v>
      </c>
      <c r="E95" s="20" t="str">
        <f>'Compound Alert'!E211</f>
        <v>Blend</v>
      </c>
      <c r="F95" s="217">
        <f>'Compound Alert'!F211</f>
        <v>0</v>
      </c>
      <c r="G95" s="22">
        <f ca="1">IF($B$8="Overall Alert",'Compound Alert'!G211,IF($B$8="Underlying Vulnerability",'Compound Alert'!J211,IF($B$8="Emerging Threat",'Compound Alert'!M211)))</f>
        <v>1.5</v>
      </c>
      <c r="H95" s="23">
        <f ca="1">IF($B$8="Overall Alert",'Compound Alert'!H211,IF($B$8="Underlying Vulnerability",'Compound Alert'!K211,IF($B$8="Emerging Threat",'Compound Alert'!N211)))</f>
        <v>1.5</v>
      </c>
      <c r="I95" s="50">
        <f ca="1">ROUNDDOWN(G95,0)</f>
        <v>1</v>
      </c>
      <c r="J95"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95"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95"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MED</v>
      </c>
      <c r="M95"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95"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HIGH</v>
      </c>
      <c r="O95"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Alert'!B131</f>
        <v>Mexico</v>
      </c>
      <c r="C96" s="20" t="str">
        <f>'Compound Alert'!C131</f>
        <v>MEX</v>
      </c>
      <c r="D96" s="20" t="str">
        <f>'Compound Alert'!D131</f>
        <v>LCN           Latin America &amp; Caribbean</v>
      </c>
      <c r="E96" s="20" t="str">
        <f>'Compound Alert'!E131</f>
        <v>IBRD</v>
      </c>
      <c r="F96" s="217">
        <f ca="1">'Compound Alert'!F131</f>
        <v>126</v>
      </c>
      <c r="G96" s="22">
        <f ca="1">IF($B$8="Overall Alert",'Compound Alert'!G131,IF($B$8="Underlying Vulnerability",'Compound Alert'!J131,IF($B$8="Emerging Threat",'Compound Alert'!M131)))</f>
        <v>1.5</v>
      </c>
      <c r="H96" s="23">
        <f ca="1">IF($B$8="Overall Alert",'Compound Alert'!H131,IF($B$8="Underlying Vulnerability",'Compound Alert'!K131,IF($B$8="Emerging Threat",'Compound Alert'!N131)))</f>
        <v>1.5</v>
      </c>
      <c r="I96" s="50">
        <f ca="1">ROUNDDOWN(G96,0)</f>
        <v>1</v>
      </c>
      <c r="J96"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96"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96"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MED</v>
      </c>
      <c r="M96"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96"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HIGH</v>
      </c>
      <c r="O96"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Alert'!B107</f>
        <v>Kyrgyz Republic</v>
      </c>
      <c r="C97" s="20" t="str">
        <f>'Compound Alert'!C107</f>
        <v>KGZ</v>
      </c>
      <c r="D97" s="20" t="str">
        <f>'Compound Alert'!D107</f>
        <v>ECS           Europe &amp; Central Asia</v>
      </c>
      <c r="E97" s="20" t="str">
        <f>'Compound Alert'!E107</f>
        <v>IDA</v>
      </c>
      <c r="F97" s="217">
        <f ca="1">'Compound Alert'!F107</f>
        <v>102</v>
      </c>
      <c r="G97" s="22">
        <f ca="1">IF($B$8="Overall Alert",'Compound Alert'!G107,IF($B$8="Underlying Vulnerability",'Compound Alert'!J107,IF($B$8="Emerging Threat",'Compound Alert'!M107)))</f>
        <v>1.5</v>
      </c>
      <c r="H97" s="23">
        <f ca="1">IF($B$8="Overall Alert",'Compound Alert'!H107,IF($B$8="Underlying Vulnerability",'Compound Alert'!K107,IF($B$8="Emerging Threat",'Compound Alert'!N107)))</f>
        <v>1.5</v>
      </c>
      <c r="I97" s="50">
        <f ca="1">ROUNDDOWN(G97,0)</f>
        <v>1</v>
      </c>
      <c r="J97"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MED</v>
      </c>
      <c r="K97"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97"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LOW</v>
      </c>
      <c r="M97"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97"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HIGH</v>
      </c>
      <c r="O97"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Alert'!B161</f>
        <v>Papua New Guinea</v>
      </c>
      <c r="C98" s="20" t="str">
        <f>'Compound Alert'!C161</f>
        <v>PNG</v>
      </c>
      <c r="D98" s="20" t="str">
        <f>'Compound Alert'!D161</f>
        <v>EAS           East Asia &amp; Pacific</v>
      </c>
      <c r="E98" s="20" t="str">
        <f>'Compound Alert'!E161</f>
        <v>Blend</v>
      </c>
      <c r="F98" s="217">
        <f ca="1">'Compound Alert'!F161</f>
        <v>156</v>
      </c>
      <c r="G98" s="22">
        <f ca="1">IF($B$8="Overall Alert",'Compound Alert'!G161,IF($B$8="Underlying Vulnerability",'Compound Alert'!J161,IF($B$8="Emerging Threat",'Compound Alert'!M161)))</f>
        <v>1.5</v>
      </c>
      <c r="H98" s="23">
        <f ca="1">IF($B$8="Overall Alert",'Compound Alert'!H161,IF($B$8="Underlying Vulnerability",'Compound Alert'!K161,IF($B$8="Emerging Threat",'Compound Alert'!N161)))</f>
        <v>1.5</v>
      </c>
      <c r="I98" s="50">
        <f ca="1">ROUNDDOWN(G98,0)</f>
        <v>1</v>
      </c>
      <c r="J98"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98"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98"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HIGH</v>
      </c>
      <c r="M98"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LOW</v>
      </c>
      <c r="N98"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98"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MED</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Alert'!B98</f>
        <v>Iraq</v>
      </c>
      <c r="C99" s="20" t="str">
        <f>'Compound Alert'!C98</f>
        <v>IRQ</v>
      </c>
      <c r="D99" s="20" t="str">
        <f>'Compound Alert'!D98</f>
        <v>MEA           Middle East &amp; North Africa</v>
      </c>
      <c r="E99" s="20" t="str">
        <f>'Compound Alert'!E98</f>
        <v>IBRD</v>
      </c>
      <c r="F99" s="217">
        <f ca="1">'Compound Alert'!F98</f>
        <v>93</v>
      </c>
      <c r="G99" s="22">
        <f ca="1">IF($B$8="Overall Alert",'Compound Alert'!G98,IF($B$8="Underlying Vulnerability",'Compound Alert'!J98,IF($B$8="Emerging Threat",'Compound Alert'!M98)))</f>
        <v>1.5</v>
      </c>
      <c r="H99" s="23">
        <f ca="1">IF($B$8="Overall Alert",'Compound Alert'!H98,IF($B$8="Underlying Vulnerability",'Compound Alert'!K98,IF($B$8="Emerging Threat",'Compound Alert'!N98)))</f>
        <v>1.5</v>
      </c>
      <c r="I99" s="50">
        <f ca="1">ROUNDDOWN(G99,0)</f>
        <v>1</v>
      </c>
      <c r="J99"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99" s="25" t="str">
        <f ca="1">IF(
   $B$8="Overall Alert",IF(
      'Compound Alert'!S98 &gt;= 7, "HIGH",IF(
         'Compound Alert'!S98 &gt;= 5, "MED","LOW")), IF(
            $B$8="Underlying Vulnerability", IF(
               'Compound Alert'!Z98 &gt;= 10, "HIGH",IF(
                  'Compound Alert'!Z98 &gt;= 7, "MED","LOW")),IF(
                     $B$8="Emerging Threat", IF(
                        'Compound Alert'!AG98 &gt;= 10, "HIGH",IF(
                            'Compound Alert'!AG98 &gt;= 7, "MED","LOW")))))</f>
        <v>LOW</v>
      </c>
      <c r="L99"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LOW</v>
      </c>
      <c r="M99"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MED</v>
      </c>
      <c r="N99"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HIGH</v>
      </c>
      <c r="O99"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Alert'!B185</f>
        <v>Suriname</v>
      </c>
      <c r="C100" s="20" t="str">
        <f>'Compound Alert'!C185</f>
        <v>SUR</v>
      </c>
      <c r="D100" s="20" t="str">
        <f>'Compound Alert'!D185</f>
        <v>LCN           Latin America &amp; Caribbean</v>
      </c>
      <c r="E100" s="20" t="str">
        <f>'Compound Alert'!E185</f>
        <v>IBRD</v>
      </c>
      <c r="F100" s="217">
        <f ca="1">'Compound Alert'!F185</f>
        <v>180</v>
      </c>
      <c r="G100" s="22">
        <f ca="1">IF($B$8="Overall Alert",'Compound Alert'!G185,IF($B$8="Underlying Vulnerability",'Compound Alert'!J185,IF($B$8="Emerging Threat",'Compound Alert'!M185)))</f>
        <v>1.5</v>
      </c>
      <c r="H100" s="23">
        <f ca="1">IF($B$8="Overall Alert",'Compound Alert'!H185,IF($B$8="Underlying Vulnerability",'Compound Alert'!K185,IF($B$8="Emerging Threat",'Compound Alert'!N185)))</f>
        <v>1.5</v>
      </c>
      <c r="I100" s="50">
        <f ca="1">ROUNDDOWN(G100,0)</f>
        <v>1</v>
      </c>
      <c r="J100"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LOW</v>
      </c>
      <c r="K100"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100"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MED</v>
      </c>
      <c r="M100"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100"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HIGH</v>
      </c>
      <c r="O100"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Alert'!B42</f>
        <v>China</v>
      </c>
      <c r="C101" s="20" t="str">
        <f>'Compound Alert'!C42</f>
        <v>CHN</v>
      </c>
      <c r="D101" s="20" t="str">
        <f>'Compound Alert'!D42</f>
        <v>EAS           East Asia &amp; Pacific</v>
      </c>
      <c r="E101" s="20" t="str">
        <f>'Compound Alert'!E42</f>
        <v>IBRD</v>
      </c>
      <c r="F101" s="217">
        <f ca="1">'Compound Alert'!F42</f>
        <v>37</v>
      </c>
      <c r="G101" s="22">
        <f ca="1">IF($B$8="Overall Alert",'Compound Alert'!G42,IF($B$8="Underlying Vulnerability",'Compound Alert'!J42,IF($B$8="Emerging Threat",'Compound Alert'!M42)))</f>
        <v>1.5</v>
      </c>
      <c r="H101" s="23">
        <f ca="1">IF($B$8="Overall Alert",'Compound Alert'!H42,IF($B$8="Underlying Vulnerability",'Compound Alert'!K42,IF($B$8="Emerging Threat",'Compound Alert'!N42)))</f>
        <v>1.5</v>
      </c>
      <c r="I101" s="50">
        <f ca="1">ROUNDDOWN(G101,0)</f>
        <v>1</v>
      </c>
      <c r="J101"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101"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101"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MED</v>
      </c>
      <c r="M101"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101"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HIGH</v>
      </c>
      <c r="O101"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Alert'!B205</f>
        <v>Taiwan, China</v>
      </c>
      <c r="C102" s="20" t="str">
        <f>'Compound Alert'!C205</f>
        <v>TWN</v>
      </c>
      <c r="D102" s="20" t="str">
        <f>'Compound Alert'!D205</f>
        <v>EAS           East Asia &amp; Pacific</v>
      </c>
      <c r="E102" s="20" t="str">
        <f>'Compound Alert'!E205</f>
        <v>NA</v>
      </c>
      <c r="F102" s="217">
        <f>'Compound Alert'!F205</f>
        <v>0</v>
      </c>
      <c r="G102" s="22">
        <f ca="1">IF($B$8="Overall Alert",'Compound Alert'!G205,IF($B$8="Underlying Vulnerability",'Compound Alert'!J205,IF($B$8="Emerging Threat",'Compound Alert'!M205)))</f>
        <v>1.5</v>
      </c>
      <c r="H102" s="23">
        <f ca="1">IF($B$8="Overall Alert",'Compound Alert'!H205,IF($B$8="Underlying Vulnerability",'Compound Alert'!K205,IF($B$8="Emerging Threat",'Compound Alert'!N205)))</f>
        <v>1.5</v>
      </c>
      <c r="I102" s="50">
        <f ca="1">ROUNDDOWN(G102,0)</f>
        <v>1</v>
      </c>
      <c r="J102"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102" s="25" t="e">
        <f ca="1">IF(
   $B$8="Overall Alert",IF(
      'Compound Alert'!S205 &gt;= 7, "HIGH",IF(
         'Compound Alert'!S205 &gt;= 5, "MED","LOW")), IF(
            $B$8="Underlying Vulnerability", IF(
               'Compound Alert'!Z205 &gt;= 10, "HIGH",IF(
                  'Compound Alert'!Z205 &gt;= 7, "MED","LOW")),IF(
                     $B$8="Emerging Threat", IF(
                        'Compound Alert'!AG205 &gt;= 10, "HIGH",IF(
                            'Compound Alert'!AG205 &gt;= 7, "MED","LOW")))))</f>
        <v>#N/A</v>
      </c>
      <c r="L102"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MED</v>
      </c>
      <c r="M102" s="25" t="str">
        <f ca="1">IF(
   $B$8="Overall Alert",IF(
      'Compound Alert'!U205 &gt;= 7, "HIGH",IF(
         'Compound Alert'!U205 &gt;= 5, "MED","LOW")), IF(
            $B$8="Underlying Vulnerability", IF(
               'Compound Alert'!AB205 &gt;= 10, "HIGH",IF(
                  'Compound Alert'!AB205 &gt;= 7, "MED","LOW")),IF(
                     $B$8="Emerging Threat", IF(
                        'Compound Alert'!AI205 &gt;= 10, "HIGH",IF(
                            'Compound Alert'!AI205 &gt;= 7, "MED","LOW")))))</f>
        <v>LOW</v>
      </c>
      <c r="N102"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HIGH</v>
      </c>
      <c r="O102"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Alert'!B85</f>
        <v>Guatemala</v>
      </c>
      <c r="C103" s="20" t="str">
        <f>'Compound Alert'!C85</f>
        <v>GTM</v>
      </c>
      <c r="D103" s="20" t="str">
        <f>'Compound Alert'!D85</f>
        <v>LCN           Latin America &amp; Caribbean</v>
      </c>
      <c r="E103" s="20" t="str">
        <f>'Compound Alert'!E85</f>
        <v>IBRD</v>
      </c>
      <c r="F103" s="217">
        <f ca="1">'Compound Alert'!F85</f>
        <v>80</v>
      </c>
      <c r="G103" s="22">
        <f ca="1">IF($B$8="Overall Alert",'Compound Alert'!G85,IF($B$8="Underlying Vulnerability",'Compound Alert'!J85,IF($B$8="Emerging Threat",'Compound Alert'!M85)))</f>
        <v>1</v>
      </c>
      <c r="H103" s="23">
        <f ca="1">IF($B$8="Overall Alert",'Compound Alert'!H85,IF($B$8="Underlying Vulnerability",'Compound Alert'!K85,IF($B$8="Emerging Threat",'Compound Alert'!N85)))</f>
        <v>1</v>
      </c>
      <c r="I103" s="50">
        <f ca="1">ROUNDDOWN(G103,0)</f>
        <v>1</v>
      </c>
      <c r="J103"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103" s="25" t="str">
        <f ca="1">IF(
   $B$8="Overall Alert",IF(
      'Compound Alert'!S85 &gt;= 7, "HIGH",IF(
         'Compound Alert'!S85 &gt;= 5, "MED","LOW")), IF(
            $B$8="Underlying Vulnerability", IF(
               'Compound Alert'!Z85 &gt;= 10, "HIGH",IF(
                  'Compound Alert'!Z85 &gt;= 7, "MED","LOW")),IF(
                     $B$8="Emerging Threat", IF(
                        'Compound Alert'!AG85 &gt;= 10, "HIGH",IF(
                            'Compound Alert'!AG85 &gt;= 7, "MED","LOW")))))</f>
        <v>LOW</v>
      </c>
      <c r="L103"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103"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103"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LOW</v>
      </c>
      <c r="O103"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Alert'!B29</f>
        <v>Belize</v>
      </c>
      <c r="C104" s="20" t="str">
        <f>'Compound Alert'!C29</f>
        <v>BLZ</v>
      </c>
      <c r="D104" s="20" t="str">
        <f>'Compound Alert'!D29</f>
        <v>LCN           Latin America &amp; Caribbean</v>
      </c>
      <c r="E104" s="20" t="str">
        <f>'Compound Alert'!E29</f>
        <v>IBRD</v>
      </c>
      <c r="F104" s="217">
        <f ca="1">'Compound Alert'!F29</f>
        <v>24</v>
      </c>
      <c r="G104" s="22">
        <f ca="1">IF($B$8="Overall Alert",'Compound Alert'!G29,IF($B$8="Underlying Vulnerability",'Compound Alert'!J29,IF($B$8="Emerging Threat",'Compound Alert'!M29)))</f>
        <v>1</v>
      </c>
      <c r="H104" s="23">
        <f ca="1">IF($B$8="Overall Alert",'Compound Alert'!H29,IF($B$8="Underlying Vulnerability",'Compound Alert'!K29,IF($B$8="Emerging Threat",'Compound Alert'!N29)))</f>
        <v>1</v>
      </c>
      <c r="I104" s="50">
        <f ca="1">ROUNDDOWN(G104,0)</f>
        <v>1</v>
      </c>
      <c r="J104" s="25" t="str">
        <f ca="1">IF(
   $B$8="Overall Alert",IF(
      'Compound Alert'!R29 &gt;= 7, "HIGH",IF(
         'Compound Alert'!R29 &gt;= 5, "MED","LOW")), IF(
            $B$8="Underlying Vulnerability", IF(
               'Compound Alert'!Y29 &gt;= 10, "HIGH",IF(
                  'Compound Alert'!Y29 &gt;= 7, "MED","LOW")),IF(
                     $B$8="Emerging Threat", IF(
                        'Compound Alert'!AF29 &gt;= 10, "HIGH",IF(
                            'Compound Alert'!AF29 &gt;= 7, "MED","LOW")))))</f>
        <v>HIGH</v>
      </c>
      <c r="K104"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104"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LOW</v>
      </c>
      <c r="M104"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104"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LOW</v>
      </c>
      <c r="O104"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Alert'!B172</f>
        <v>Rwanda</v>
      </c>
      <c r="C105" s="20" t="str">
        <f>'Compound Alert'!C172</f>
        <v>RWA</v>
      </c>
      <c r="D105" s="20" t="str">
        <f>'Compound Alert'!D172</f>
        <v>SSF           Sub-Saharan Africa</v>
      </c>
      <c r="E105" s="20" t="str">
        <f>'Compound Alert'!E172</f>
        <v>IDA</v>
      </c>
      <c r="F105" s="217">
        <f ca="1">'Compound Alert'!F172</f>
        <v>167</v>
      </c>
      <c r="G105" s="22">
        <f ca="1">IF($B$8="Overall Alert",'Compound Alert'!G172,IF($B$8="Underlying Vulnerability",'Compound Alert'!J172,IF($B$8="Emerging Threat",'Compound Alert'!M172)))</f>
        <v>1</v>
      </c>
      <c r="H105" s="23">
        <f ca="1">IF($B$8="Overall Alert",'Compound Alert'!H172,IF($B$8="Underlying Vulnerability",'Compound Alert'!K172,IF($B$8="Emerging Threat",'Compound Alert'!N172)))</f>
        <v>1</v>
      </c>
      <c r="I105" s="50">
        <f ca="1">ROUNDDOWN(G105,0)</f>
        <v>1</v>
      </c>
      <c r="J105"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105"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105"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MED</v>
      </c>
      <c r="M105"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MED</v>
      </c>
      <c r="N105"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LOW</v>
      </c>
      <c r="O105"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Alert'!B78</f>
        <v>Guinea</v>
      </c>
      <c r="C106" s="20" t="str">
        <f>'Compound Alert'!C78</f>
        <v>GIN</v>
      </c>
      <c r="D106" s="20" t="str">
        <f>'Compound Alert'!D78</f>
        <v>SSF           Sub-Saharan Africa</v>
      </c>
      <c r="E106" s="20" t="str">
        <f>'Compound Alert'!E78</f>
        <v>IDA</v>
      </c>
      <c r="F106" s="217">
        <f ca="1">'Compound Alert'!F78</f>
        <v>73</v>
      </c>
      <c r="G106" s="22">
        <f ca="1">IF($B$8="Overall Alert",'Compound Alert'!G78,IF($B$8="Underlying Vulnerability",'Compound Alert'!J78,IF($B$8="Emerging Threat",'Compound Alert'!M78)))</f>
        <v>1</v>
      </c>
      <c r="H106" s="23">
        <f ca="1">IF($B$8="Overall Alert",'Compound Alert'!H78,IF($B$8="Underlying Vulnerability",'Compound Alert'!K78,IF($B$8="Emerging Threat",'Compound Alert'!N78)))</f>
        <v>1</v>
      </c>
      <c r="I106" s="50">
        <f ca="1">ROUNDDOWN(G106,0)</f>
        <v>1</v>
      </c>
      <c r="J106" s="25" t="str">
        <f ca="1">IF(
   $B$8="Overall Alert",IF(
      'Compound Alert'!R78 &gt;= 7, "HIGH",IF(
         'Compound Alert'!R78 &gt;= 5, "MED","LOW")), IF(
            $B$8="Underlying Vulnerability", IF(
               'Compound Alert'!Y78 &gt;= 10, "HIGH",IF(
                  'Compound Alert'!Y78 &gt;= 7, "MED","LOW")),IF(
                     $B$8="Emerging Threat", IF(
                        'Compound Alert'!AF78 &gt;= 10, "HIGH",IF(
                            'Compound Alert'!AF78 &gt;= 7, "MED","LOW")))))</f>
        <v>HIGH</v>
      </c>
      <c r="K106" s="25" t="str">
        <f ca="1">IF(
   $B$8="Overall Alert",IF(
      'Compound Alert'!S78 &gt;= 7, "HIGH",IF(
         'Compound Alert'!S78 &gt;= 5, "MED","LOW")), IF(
            $B$8="Underlying Vulnerability", IF(
               'Compound Alert'!Z78 &gt;= 10, "HIGH",IF(
                  'Compound Alert'!Z78 &gt;= 7, "MED","LOW")),IF(
                     $B$8="Emerging Threat", IF(
                        'Compound Alert'!AG78 &gt;= 10, "HIGH",IF(
                            'Compound Alert'!AG78 &gt;= 7, "MED","LOW")))))</f>
        <v>LOW</v>
      </c>
      <c r="L106"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LOW</v>
      </c>
      <c r="M106"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LOW</v>
      </c>
      <c r="N106"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106"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LOW</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Alert'!B37</f>
        <v>Central African Republic</v>
      </c>
      <c r="C107" s="20" t="str">
        <f>'Compound Alert'!C37</f>
        <v>CAF</v>
      </c>
      <c r="D107" s="20" t="str">
        <f>'Compound Alert'!D37</f>
        <v>SSF           Sub-Saharan Africa</v>
      </c>
      <c r="E107" s="20" t="str">
        <f>'Compound Alert'!E37</f>
        <v>IDA</v>
      </c>
      <c r="F107" s="217">
        <f ca="1">'Compound Alert'!F37</f>
        <v>32</v>
      </c>
      <c r="G107" s="22">
        <f ca="1">IF($B$8="Overall Alert",'Compound Alert'!G37,IF($B$8="Underlying Vulnerability",'Compound Alert'!J37,IF($B$8="Emerging Threat",'Compound Alert'!M37)))</f>
        <v>1</v>
      </c>
      <c r="H107" s="23">
        <f ca="1">IF($B$8="Overall Alert",'Compound Alert'!H37,IF($B$8="Underlying Vulnerability",'Compound Alert'!K37,IF($B$8="Emerging Threat",'Compound Alert'!N37)))</f>
        <v>1</v>
      </c>
      <c r="I107" s="50">
        <f ca="1">ROUNDDOWN(G107,0)</f>
        <v>1</v>
      </c>
      <c r="J107"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107" s="25" t="str">
        <f ca="1">IF(
   $B$8="Overall Alert",IF(
      'Compound Alert'!S37 &gt;= 7, "HIGH",IF(
         'Compound Alert'!S37 &gt;= 5, "MED","LOW")), IF(
            $B$8="Underlying Vulnerability", IF(
               'Compound Alert'!Z37 &gt;= 10, "HIGH",IF(
                  'Compound Alert'!Z37 &gt;= 7, "MED","LOW")),IF(
                     $B$8="Emerging Threat", IF(
                        'Compound Alert'!AG37 &gt;= 10, "HIGH",IF(
                            'Compound Alert'!AG37 &gt;= 7, "MED","LOW")))))</f>
        <v>HIGH</v>
      </c>
      <c r="L107"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LOW</v>
      </c>
      <c r="M107"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LOW</v>
      </c>
      <c r="N107"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107"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Alert'!B105</f>
        <v>Kazakhstan</v>
      </c>
      <c r="C108" s="20" t="str">
        <f>'Compound Alert'!C105</f>
        <v>KAZ</v>
      </c>
      <c r="D108" s="20" t="str">
        <f>'Compound Alert'!D105</f>
        <v>ECS           Europe &amp; Central Asia</v>
      </c>
      <c r="E108" s="20" t="str">
        <f>'Compound Alert'!E105</f>
        <v>IBRD</v>
      </c>
      <c r="F108" s="217">
        <f ca="1">'Compound Alert'!F105</f>
        <v>100</v>
      </c>
      <c r="G108" s="22">
        <f ca="1">IF($B$8="Overall Alert",'Compound Alert'!G105,IF($B$8="Underlying Vulnerability",'Compound Alert'!J105,IF($B$8="Emerging Threat",'Compound Alert'!M105)))</f>
        <v>1</v>
      </c>
      <c r="H108" s="23">
        <f ca="1">IF($B$8="Overall Alert",'Compound Alert'!H105,IF($B$8="Underlying Vulnerability",'Compound Alert'!K105,IF($B$8="Emerging Threat",'Compound Alert'!N105)))</f>
        <v>1</v>
      </c>
      <c r="I108" s="50">
        <f ca="1">ROUNDDOWN(G108,0)</f>
        <v>1</v>
      </c>
      <c r="J108"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108"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108"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LOW</v>
      </c>
      <c r="M108"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108"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HIGH</v>
      </c>
      <c r="O108"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Alert'!B216</f>
        <v>Vietnam</v>
      </c>
      <c r="C109" s="20" t="str">
        <f>'Compound Alert'!C216</f>
        <v>VNM</v>
      </c>
      <c r="D109" s="20" t="str">
        <f>'Compound Alert'!D216</f>
        <v>EAS           East Asia &amp; Pacific</v>
      </c>
      <c r="E109" s="20" t="str">
        <f>'Compound Alert'!E216</f>
        <v>IBRD</v>
      </c>
      <c r="F109" s="217">
        <f>'Compound Alert'!F216</f>
        <v>0</v>
      </c>
      <c r="G109" s="22">
        <f ca="1">IF($B$8="Overall Alert",'Compound Alert'!G216,IF($B$8="Underlying Vulnerability",'Compound Alert'!J216,IF($B$8="Emerging Threat",'Compound Alert'!M216)))</f>
        <v>1</v>
      </c>
      <c r="H109" s="23">
        <f ca="1">IF($B$8="Overall Alert",'Compound Alert'!H216,IF($B$8="Underlying Vulnerability",'Compound Alert'!K216,IF($B$8="Emerging Threat",'Compound Alert'!N216)))</f>
        <v>1</v>
      </c>
      <c r="I109" s="50">
        <f ca="1">ROUNDDOWN(G109,0)</f>
        <v>1</v>
      </c>
      <c r="J109"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LOW</v>
      </c>
      <c r="K109"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109"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MED</v>
      </c>
      <c r="M109"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MED</v>
      </c>
      <c r="N109"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109"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Alert'!B206</f>
        <v>Tanzania</v>
      </c>
      <c r="C110" s="20" t="str">
        <f>'Compound Alert'!C206</f>
        <v>TZA</v>
      </c>
      <c r="D110" s="20" t="str">
        <f>'Compound Alert'!D206</f>
        <v>SSF           Sub-Saharan Africa</v>
      </c>
      <c r="E110" s="20" t="str">
        <f>'Compound Alert'!E206</f>
        <v>IDA</v>
      </c>
      <c r="F110" s="217">
        <f>'Compound Alert'!F206</f>
        <v>0</v>
      </c>
      <c r="G110" s="22">
        <f ca="1">IF($B$8="Overall Alert",'Compound Alert'!G206,IF($B$8="Underlying Vulnerability",'Compound Alert'!J206,IF($B$8="Emerging Threat",'Compound Alert'!M206)))</f>
        <v>1</v>
      </c>
      <c r="H110" s="23">
        <f ca="1">IF($B$8="Overall Alert",'Compound Alert'!H206,IF($B$8="Underlying Vulnerability",'Compound Alert'!K206,IF($B$8="Emerging Threat",'Compound Alert'!N206)))</f>
        <v>1</v>
      </c>
      <c r="I110" s="50">
        <f ca="1">ROUNDDOWN(G110,0)</f>
        <v>1</v>
      </c>
      <c r="J110"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HIGH</v>
      </c>
      <c r="K110"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110"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LOW</v>
      </c>
      <c r="M110"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110"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LOW</v>
      </c>
      <c r="O110"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Alert'!B178</f>
        <v>Sierra Leone</v>
      </c>
      <c r="C111" s="20" t="str">
        <f>'Compound Alert'!C178</f>
        <v>SLE</v>
      </c>
      <c r="D111" s="20" t="str">
        <f>'Compound Alert'!D178</f>
        <v>SSF           Sub-Saharan Africa</v>
      </c>
      <c r="E111" s="20" t="str">
        <f>'Compound Alert'!E178</f>
        <v>IDA</v>
      </c>
      <c r="F111" s="217">
        <f ca="1">'Compound Alert'!F178</f>
        <v>173</v>
      </c>
      <c r="G111" s="22">
        <f ca="1">IF($B$8="Overall Alert",'Compound Alert'!G178,IF($B$8="Underlying Vulnerability",'Compound Alert'!J178,IF($B$8="Emerging Threat",'Compound Alert'!M178)))</f>
        <v>1</v>
      </c>
      <c r="H111" s="23">
        <f ca="1">IF($B$8="Overall Alert",'Compound Alert'!H178,IF($B$8="Underlying Vulnerability",'Compound Alert'!K178,IF($B$8="Emerging Threat",'Compound Alert'!N178)))</f>
        <v>1</v>
      </c>
      <c r="I111" s="50">
        <f ca="1">ROUNDDOWN(G111,0)</f>
        <v>1</v>
      </c>
      <c r="J111"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111"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111"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HIGH</v>
      </c>
      <c r="M111"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111"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111"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LOW</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Alert'!B76</f>
        <v>Ghana</v>
      </c>
      <c r="C112" s="20" t="str">
        <f>'Compound Alert'!C76</f>
        <v>GHA</v>
      </c>
      <c r="D112" s="20" t="str">
        <f>'Compound Alert'!D76</f>
        <v>SSF           Sub-Saharan Africa</v>
      </c>
      <c r="E112" s="20" t="str">
        <f>'Compound Alert'!E76</f>
        <v>IDA</v>
      </c>
      <c r="F112" s="217">
        <f ca="1">'Compound Alert'!F76</f>
        <v>71</v>
      </c>
      <c r="G112" s="22">
        <f ca="1">IF($B$8="Overall Alert",'Compound Alert'!G76,IF($B$8="Underlying Vulnerability",'Compound Alert'!J76,IF($B$8="Emerging Threat",'Compound Alert'!M76)))</f>
        <v>1</v>
      </c>
      <c r="H112" s="23">
        <f ca="1">IF($B$8="Overall Alert",'Compound Alert'!H76,IF($B$8="Underlying Vulnerability",'Compound Alert'!K76,IF($B$8="Emerging Threat",'Compound Alert'!N76)))</f>
        <v>1</v>
      </c>
      <c r="I112" s="50">
        <f ca="1">ROUNDDOWN(G112,0)</f>
        <v>1</v>
      </c>
      <c r="J112"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112"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112"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HIGH</v>
      </c>
      <c r="M112"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LOW</v>
      </c>
      <c r="N112"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112"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Alert'!B103</f>
        <v>Jordan</v>
      </c>
      <c r="C113" s="20" t="str">
        <f>'Compound Alert'!C103</f>
        <v>JOR</v>
      </c>
      <c r="D113" s="20" t="str">
        <f>'Compound Alert'!D103</f>
        <v>MEA           Middle East &amp; North Africa</v>
      </c>
      <c r="E113" s="20" t="str">
        <f>'Compound Alert'!E103</f>
        <v>IBRD</v>
      </c>
      <c r="F113" s="217">
        <f ca="1">'Compound Alert'!F103</f>
        <v>98</v>
      </c>
      <c r="G113" s="22">
        <f ca="1">IF($B$8="Overall Alert",'Compound Alert'!G103,IF($B$8="Underlying Vulnerability",'Compound Alert'!J103,IF($B$8="Emerging Threat",'Compound Alert'!M103)))</f>
        <v>1</v>
      </c>
      <c r="H113" s="23">
        <f ca="1">IF($B$8="Overall Alert",'Compound Alert'!H103,IF($B$8="Underlying Vulnerability",'Compound Alert'!K103,IF($B$8="Emerging Threat",'Compound Alert'!N103)))</f>
        <v>1</v>
      </c>
      <c r="I113" s="50">
        <f ca="1">ROUNDDOWN(G113,0)</f>
        <v>1</v>
      </c>
      <c r="J113"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113"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113"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113"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HIGH</v>
      </c>
      <c r="N113"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113"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Alert'!B219</f>
        <v>Kosovo</v>
      </c>
      <c r="C114" s="20" t="str">
        <f>'Compound Alert'!C219</f>
        <v>XKX</v>
      </c>
      <c r="D114" s="20" t="str">
        <f>'Compound Alert'!D219</f>
        <v>ECS           Europe &amp; Central Asia</v>
      </c>
      <c r="E114" s="20" t="str">
        <f>'Compound Alert'!E219</f>
        <v>IDA</v>
      </c>
      <c r="F114" s="217">
        <f>'Compound Alert'!F219</f>
        <v>0</v>
      </c>
      <c r="G114" s="22">
        <f ca="1">IF($B$8="Overall Alert",'Compound Alert'!G219,IF($B$8="Underlying Vulnerability",'Compound Alert'!J219,IF($B$8="Emerging Threat",'Compound Alert'!M219)))</f>
        <v>1</v>
      </c>
      <c r="H114" s="23">
        <f ca="1">IF($B$8="Overall Alert",'Compound Alert'!H219,IF($B$8="Underlying Vulnerability",'Compound Alert'!K219,IF($B$8="Emerging Threat",'Compound Alert'!N219)))</f>
        <v>1</v>
      </c>
      <c r="I114" s="50">
        <f ca="1">ROUNDDOWN(G114,0)</f>
        <v>1</v>
      </c>
      <c r="J114"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14" s="25" t="e">
        <f ca="1">IF(
   $B$8="Overall Alert",IF(
      'Compound Alert'!S219 &gt;= 7, "HIGH",IF(
         'Compound Alert'!S219 &gt;= 5, "MED","LOW")), IF(
            $B$8="Underlying Vulnerability", IF(
               'Compound Alert'!Z219 &gt;= 10, "HIGH",IF(
                  'Compound Alert'!Z219 &gt;= 7, "MED","LOW")),IF(
                     $B$8="Emerging Threat", IF(
                        'Compound Alert'!AG219 &gt;= 10, "HIGH",IF(
                            'Compound Alert'!AG219 &gt;= 7, "MED","LOW")))))</f>
        <v>#N/A</v>
      </c>
      <c r="L114"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LOW</v>
      </c>
      <c r="M114" s="25" t="e">
        <f ca="1">IF(
   $B$8="Overall Alert",IF(
      'Compound Alert'!U219 &gt;= 7, "HIGH",IF(
         'Compound Alert'!U219 &gt;= 5, "MED","LOW")), IF(
            $B$8="Underlying Vulnerability", IF(
               'Compound Alert'!AB219 &gt;= 10, "HIGH",IF(
                  'Compound Alert'!AB219 &gt;= 7, "MED","LOW")),IF(
                     $B$8="Emerging Threat", IF(
                        'Compound Alert'!AI219 &gt;= 10, "HIGH",IF(
                            'Compound Alert'!AI219 &gt;= 7, "MED","LOW")))))</f>
        <v>#N/A</v>
      </c>
      <c r="N114"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14"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HIGH</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Alert'!B73</f>
        <v>Gabon</v>
      </c>
      <c r="C115" s="20" t="str">
        <f>'Compound Alert'!C73</f>
        <v>GAB</v>
      </c>
      <c r="D115" s="20" t="str">
        <f>'Compound Alert'!D73</f>
        <v>SSF           Sub-Saharan Africa</v>
      </c>
      <c r="E115" s="20" t="str">
        <f>'Compound Alert'!E73</f>
        <v>IBRD</v>
      </c>
      <c r="F115" s="217">
        <f ca="1">'Compound Alert'!F73</f>
        <v>68</v>
      </c>
      <c r="G115" s="22">
        <f ca="1">IF($B$8="Overall Alert",'Compound Alert'!G73,IF($B$8="Underlying Vulnerability",'Compound Alert'!J73,IF($B$8="Emerging Threat",'Compound Alert'!M73)))</f>
        <v>1</v>
      </c>
      <c r="H115" s="23">
        <f ca="1">IF($B$8="Overall Alert",'Compound Alert'!H73,IF($B$8="Underlying Vulnerability",'Compound Alert'!K73,IF($B$8="Emerging Threat",'Compound Alert'!N73)))</f>
        <v>1</v>
      </c>
      <c r="I115" s="50">
        <f ca="1">ROUNDDOWN(G115,0)</f>
        <v>1</v>
      </c>
      <c r="J115" s="25" t="str">
        <f ca="1">IF(
   $B$8="Overall Alert",IF(
      'Compound Alert'!R73 &gt;= 7, "HIGH",IF(
         'Compound Alert'!R73 &gt;= 5, "MED","LOW")), IF(
            $B$8="Underlying Vulnerability", IF(
               'Compound Alert'!Y73 &gt;= 10, "HIGH",IF(
                  'Compound Alert'!Y73 &gt;= 7, "MED","LOW")),IF(
                     $B$8="Emerging Threat", IF(
                        'Compound Alert'!AF73 &gt;= 10, "HIGH",IF(
                            'Compound Alert'!AF73 &gt;= 7, "MED","LOW")))))</f>
        <v>HIGH</v>
      </c>
      <c r="K115"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115"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LOW</v>
      </c>
      <c r="M115"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115"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115"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Alert'!B35</f>
        <v>Bhutan</v>
      </c>
      <c r="C116" s="20" t="str">
        <f>'Compound Alert'!C35</f>
        <v>BTN</v>
      </c>
      <c r="D116" s="20" t="str">
        <f>'Compound Alert'!D35</f>
        <v>SAS           South Asia</v>
      </c>
      <c r="E116" s="20" t="str">
        <f>'Compound Alert'!E35</f>
        <v>IDA</v>
      </c>
      <c r="F116" s="217">
        <f ca="1">'Compound Alert'!F35</f>
        <v>30</v>
      </c>
      <c r="G116" s="22">
        <f ca="1">IF($B$8="Overall Alert",'Compound Alert'!G35,IF($B$8="Underlying Vulnerability",'Compound Alert'!J35,IF($B$8="Emerging Threat",'Compound Alert'!M35)))</f>
        <v>1</v>
      </c>
      <c r="H116" s="23">
        <f ca="1">IF($B$8="Overall Alert",'Compound Alert'!H35,IF($B$8="Underlying Vulnerability",'Compound Alert'!K35,IF($B$8="Emerging Threat",'Compound Alert'!N35)))</f>
        <v>1</v>
      </c>
      <c r="I116" s="50">
        <f ca="1">ROUNDDOWN(G116,0)</f>
        <v>1</v>
      </c>
      <c r="J116"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16"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16"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LOW</v>
      </c>
      <c r="M116"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HIGH</v>
      </c>
      <c r="N116"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116"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Alert'!B179</f>
        <v>El Salvador</v>
      </c>
      <c r="C117" s="20" t="str">
        <f>'Compound Alert'!C179</f>
        <v>SLV</v>
      </c>
      <c r="D117" s="20" t="str">
        <f>'Compound Alert'!D179</f>
        <v>LCN           Latin America &amp; Caribbean</v>
      </c>
      <c r="E117" s="20" t="str">
        <f>'Compound Alert'!E179</f>
        <v>IBRD</v>
      </c>
      <c r="F117" s="217">
        <f ca="1">'Compound Alert'!F179</f>
        <v>174</v>
      </c>
      <c r="G117" s="22">
        <f ca="1">IF($B$8="Overall Alert",'Compound Alert'!G179,IF($B$8="Underlying Vulnerability",'Compound Alert'!J179,IF($B$8="Emerging Threat",'Compound Alert'!M179)))</f>
        <v>1</v>
      </c>
      <c r="H117" s="23">
        <f ca="1">IF($B$8="Overall Alert",'Compound Alert'!H179,IF($B$8="Underlying Vulnerability",'Compound Alert'!K179,IF($B$8="Emerging Threat",'Compound Alert'!N179)))</f>
        <v>1</v>
      </c>
      <c r="I117" s="50">
        <f ca="1">ROUNDDOWN(G117,0)</f>
        <v>1</v>
      </c>
      <c r="J117"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17"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17" s="25" t="str">
        <f ca="1">IF(
   $B$8="Overall Alert",IF(
      'Compound Alert'!T179 &gt;= 7, "HIGH",IF(
         'Compound Alert'!T179 &gt;= 5, "MED","LOW")), IF(
            $B$8="Underlying Vulnerability", IF(
               'Compound Alert'!AA179 &gt;= 10, "HIGH",IF(
                  'Compound Alert'!AA179 &gt;= 7, "MED","LOW")),IF(
                     $B$8="Emerging Threat", IF(
                        'Compound Alert'!AH179 &gt;= 10, "HIGH",IF(
                            'Compound Alert'!AH179 &gt;= 7, "MED","LOW")))))</f>
        <v>LOW</v>
      </c>
      <c r="M117"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17"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HIGH</v>
      </c>
      <c r="O117"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Alert'!B177</f>
        <v>Solomon Islands</v>
      </c>
      <c r="C118" s="20" t="str">
        <f>'Compound Alert'!C177</f>
        <v>SLB</v>
      </c>
      <c r="D118" s="20" t="str">
        <f>'Compound Alert'!D177</f>
        <v>EAS           East Asia &amp; Pacific</v>
      </c>
      <c r="E118" s="20" t="str">
        <f>'Compound Alert'!E177</f>
        <v>IDA</v>
      </c>
      <c r="F118" s="217">
        <f ca="1">'Compound Alert'!F177</f>
        <v>172</v>
      </c>
      <c r="G118" s="22">
        <f ca="1">IF($B$8="Overall Alert",'Compound Alert'!G177,IF($B$8="Underlying Vulnerability",'Compound Alert'!J177,IF($B$8="Emerging Threat",'Compound Alert'!M177)))</f>
        <v>1</v>
      </c>
      <c r="H118" s="23">
        <f ca="1">IF($B$8="Overall Alert",'Compound Alert'!H177,IF($B$8="Underlying Vulnerability",'Compound Alert'!K177,IF($B$8="Emerging Threat",'Compound Alert'!N177)))</f>
        <v>1</v>
      </c>
      <c r="I118" s="50">
        <f ca="1">ROUNDDOWN(G118,0)</f>
        <v>1</v>
      </c>
      <c r="J118"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118"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118" s="25" t="e">
        <f ca="1">IF(
   $B$8="Overall Alert",IF(
      'Compound Alert'!T177 &gt;= 7, "HIGH",IF(
         'Compound Alert'!T177 &gt;= 5, "MED","LOW")), IF(
            $B$8="Underlying Vulnerability", IF(
               'Compound Alert'!AA177 &gt;= 10, "HIGH",IF(
                  'Compound Alert'!AA177 &gt;= 7, "MED","LOW")),IF(
                     $B$8="Emerging Threat", IF(
                        'Compound Alert'!AH177 &gt;= 10, "HIGH",IF(
                            'Compound Alert'!AH177 &gt;= 7, "MED","LOW")))))</f>
        <v>#N/A</v>
      </c>
      <c r="M118"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118"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HIGH</v>
      </c>
      <c r="O118"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Alert'!B51</f>
        <v>Cuba</v>
      </c>
      <c r="C119" s="20" t="str">
        <f>'Compound Alert'!C51</f>
        <v>CUB</v>
      </c>
      <c r="D119" s="20" t="str">
        <f>'Compound Alert'!D51</f>
        <v>LCN           Latin America &amp; Caribbean</v>
      </c>
      <c r="E119" s="20" t="str">
        <f>'Compound Alert'!E51</f>
        <v>NA</v>
      </c>
      <c r="F119" s="217">
        <f ca="1">'Compound Alert'!F51</f>
        <v>46</v>
      </c>
      <c r="G119" s="22">
        <f ca="1">IF($B$8="Overall Alert",'Compound Alert'!G51,IF($B$8="Underlying Vulnerability",'Compound Alert'!J51,IF($B$8="Emerging Threat",'Compound Alert'!M51)))</f>
        <v>1</v>
      </c>
      <c r="H119" s="23">
        <f ca="1">IF($B$8="Overall Alert",'Compound Alert'!H51,IF($B$8="Underlying Vulnerability",'Compound Alert'!K51,IF($B$8="Emerging Threat",'Compound Alert'!N51)))</f>
        <v>1</v>
      </c>
      <c r="I119" s="50">
        <f ca="1">ROUNDDOWN(G119,0)</f>
        <v>1</v>
      </c>
      <c r="J119"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19"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19"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HIGH</v>
      </c>
      <c r="M119"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19"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19"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Alert'!B198</f>
        <v>Turkmenistan</v>
      </c>
      <c r="C120" s="20" t="str">
        <f>'Compound Alert'!C198</f>
        <v>TKM</v>
      </c>
      <c r="D120" s="20" t="str">
        <f>'Compound Alert'!D198</f>
        <v>ECS           Europe &amp; Central Asia</v>
      </c>
      <c r="E120" s="20" t="str">
        <f>'Compound Alert'!E198</f>
        <v>IBRD</v>
      </c>
      <c r="F120" s="217">
        <f>'Compound Alert'!F198</f>
        <v>0</v>
      </c>
      <c r="G120" s="22">
        <f ca="1">IF($B$8="Overall Alert",'Compound Alert'!G198,IF($B$8="Underlying Vulnerability",'Compound Alert'!J198,IF($B$8="Emerging Threat",'Compound Alert'!M198)))</f>
        <v>1</v>
      </c>
      <c r="H120" s="23">
        <f ca="1">IF($B$8="Overall Alert",'Compound Alert'!H198,IF($B$8="Underlying Vulnerability",'Compound Alert'!K198,IF($B$8="Emerging Threat",'Compound Alert'!N198)))</f>
        <v>1</v>
      </c>
      <c r="I120" s="50">
        <f ca="1">ROUNDDOWN(G120,0)</f>
        <v>1</v>
      </c>
      <c r="J120"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120"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120" s="25" t="str">
        <f ca="1">IF(
   $B$8="Overall Alert",IF(
      'Compound Alert'!T198 &gt;= 7, "HIGH",IF(
         'Compound Alert'!T198 &gt;= 5, "MED","LOW")), IF(
            $B$8="Underlying Vulnerability", IF(
               'Compound Alert'!AA198 &gt;= 10, "HIGH",IF(
                  'Compound Alert'!AA198 &gt;= 7, "MED","LOW")),IF(
                     $B$8="Emerging Threat", IF(
                        'Compound Alert'!AH198 &gt;= 10, "HIGH",IF(
                            'Compound Alert'!AH198 &gt;= 7, "MED","LOW")))))</f>
        <v>MED</v>
      </c>
      <c r="M120"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120"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MED</v>
      </c>
      <c r="O120"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Alert'!B147</f>
        <v>Niger</v>
      </c>
      <c r="C121" s="20" t="str">
        <f>'Compound Alert'!C147</f>
        <v>NER</v>
      </c>
      <c r="D121" s="20" t="str">
        <f>'Compound Alert'!D147</f>
        <v>SSF           Sub-Saharan Africa</v>
      </c>
      <c r="E121" s="20" t="str">
        <f>'Compound Alert'!E147</f>
        <v>IDA</v>
      </c>
      <c r="F121" s="217">
        <f ca="1">'Compound Alert'!F147</f>
        <v>142</v>
      </c>
      <c r="G121" s="22">
        <f ca="1">IF($B$8="Overall Alert",'Compound Alert'!G147,IF($B$8="Underlying Vulnerability",'Compound Alert'!J147,IF($B$8="Emerging Threat",'Compound Alert'!M147)))</f>
        <v>1</v>
      </c>
      <c r="H121" s="23">
        <f ca="1">IF($B$8="Overall Alert",'Compound Alert'!H147,IF($B$8="Underlying Vulnerability",'Compound Alert'!K147,IF($B$8="Emerging Threat",'Compound Alert'!N147)))</f>
        <v>1</v>
      </c>
      <c r="I121" s="50">
        <f ca="1">ROUNDDOWN(G121,0)</f>
        <v>1</v>
      </c>
      <c r="J121"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121"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LOW</v>
      </c>
      <c r="L121"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LOW</v>
      </c>
      <c r="M121"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LOW</v>
      </c>
      <c r="N121"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LOW</v>
      </c>
      <c r="O121"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HIGH</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Alert'!B152</f>
        <v>Nepal</v>
      </c>
      <c r="C122" s="20" t="str">
        <f>'Compound Alert'!C152</f>
        <v>NPL</v>
      </c>
      <c r="D122" s="20" t="str">
        <f>'Compound Alert'!D152</f>
        <v>SAS           South Asia</v>
      </c>
      <c r="E122" s="20" t="str">
        <f>'Compound Alert'!E152</f>
        <v>IDA</v>
      </c>
      <c r="F122" s="217">
        <f ca="1">'Compound Alert'!F152</f>
        <v>147</v>
      </c>
      <c r="G122" s="22">
        <f ca="1">IF($B$8="Overall Alert",'Compound Alert'!G152,IF($B$8="Underlying Vulnerability",'Compound Alert'!J152,IF($B$8="Emerging Threat",'Compound Alert'!M152)))</f>
        <v>1</v>
      </c>
      <c r="H122" s="23">
        <f ca="1">IF($B$8="Overall Alert",'Compound Alert'!H152,IF($B$8="Underlying Vulnerability",'Compound Alert'!K152,IF($B$8="Emerging Threat",'Compound Alert'!N152)))</f>
        <v>1</v>
      </c>
      <c r="I122" s="50">
        <f ca="1">ROUNDDOWN(G122,0)</f>
        <v>1</v>
      </c>
      <c r="J122"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HIGH</v>
      </c>
      <c r="K122"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122"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LOW</v>
      </c>
      <c r="M122"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122"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LOW</v>
      </c>
      <c r="O122"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Alert'!B97</f>
        <v>Iran, Islamic Rep.</v>
      </c>
      <c r="C123" s="20" t="str">
        <f>'Compound Alert'!C97</f>
        <v>IRN</v>
      </c>
      <c r="D123" s="20" t="str">
        <f>'Compound Alert'!D97</f>
        <v>MEA           Middle East &amp; North Africa</v>
      </c>
      <c r="E123" s="20" t="str">
        <f>'Compound Alert'!E97</f>
        <v>IBRD</v>
      </c>
      <c r="F123" s="217">
        <f ca="1">'Compound Alert'!F97</f>
        <v>92</v>
      </c>
      <c r="G123" s="22">
        <f ca="1">IF($B$8="Overall Alert",'Compound Alert'!G97,IF($B$8="Underlying Vulnerability",'Compound Alert'!J97,IF($B$8="Emerging Threat",'Compound Alert'!M97)))</f>
        <v>1</v>
      </c>
      <c r="H123" s="23">
        <f ca="1">IF($B$8="Overall Alert",'Compound Alert'!H97,IF($B$8="Underlying Vulnerability",'Compound Alert'!K97,IF($B$8="Emerging Threat",'Compound Alert'!N97)))</f>
        <v>1</v>
      </c>
      <c r="I123" s="50">
        <f ca="1">ROUNDDOWN(G123,0)</f>
        <v>1</v>
      </c>
      <c r="J123"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123"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123"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LOW</v>
      </c>
      <c r="M123"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123"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HIGH</v>
      </c>
      <c r="O123"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LOW</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Alert'!B184</f>
        <v>São Tomé and Príncipe</v>
      </c>
      <c r="C124" s="20" t="str">
        <f>'Compound Alert'!C184</f>
        <v>STP</v>
      </c>
      <c r="D124" s="20" t="str">
        <f>'Compound Alert'!D184</f>
        <v>SSF           Sub-Saharan Africa</v>
      </c>
      <c r="E124" s="20" t="str">
        <f>'Compound Alert'!E184</f>
        <v>IDA</v>
      </c>
      <c r="F124" s="217">
        <f ca="1">'Compound Alert'!F184</f>
        <v>179</v>
      </c>
      <c r="G124" s="22">
        <f ca="1">IF($B$8="Overall Alert",'Compound Alert'!G184,IF($B$8="Underlying Vulnerability",'Compound Alert'!J184,IF($B$8="Emerging Threat",'Compound Alert'!M184)))</f>
        <v>1</v>
      </c>
      <c r="H124" s="23">
        <f ca="1">IF($B$8="Overall Alert",'Compound Alert'!H184,IF($B$8="Underlying Vulnerability",'Compound Alert'!K184,IF($B$8="Emerging Threat",'Compound Alert'!N184)))</f>
        <v>1</v>
      </c>
      <c r="I124" s="50">
        <f ca="1">ROUNDDOWN(G124,0)</f>
        <v>1</v>
      </c>
      <c r="J124"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124"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124"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LOW</v>
      </c>
      <c r="M124"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124"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124"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HIGH</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Alert'!B129</f>
        <v>Madagascar</v>
      </c>
      <c r="C125" s="20" t="str">
        <f>'Compound Alert'!C129</f>
        <v>MDG</v>
      </c>
      <c r="D125" s="20" t="str">
        <f>'Compound Alert'!D129</f>
        <v>SSF           Sub-Saharan Africa</v>
      </c>
      <c r="E125" s="20" t="str">
        <f>'Compound Alert'!E129</f>
        <v>IDA</v>
      </c>
      <c r="F125" s="217">
        <f ca="1">'Compound Alert'!F129</f>
        <v>124</v>
      </c>
      <c r="G125" s="22">
        <f ca="1">IF($B$8="Overall Alert",'Compound Alert'!G129,IF($B$8="Underlying Vulnerability",'Compound Alert'!J129,IF($B$8="Emerging Threat",'Compound Alert'!M129)))</f>
        <v>1</v>
      </c>
      <c r="H125" s="23">
        <f ca="1">IF($B$8="Overall Alert",'Compound Alert'!H129,IF($B$8="Underlying Vulnerability",'Compound Alert'!K129,IF($B$8="Emerging Threat",'Compound Alert'!N129)))</f>
        <v>1</v>
      </c>
      <c r="I125" s="50">
        <f ca="1">ROUNDDOWN(G125,0)</f>
        <v>1</v>
      </c>
      <c r="J125"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125"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LOW</v>
      </c>
      <c r="L125"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MED</v>
      </c>
      <c r="M125"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125"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LOW</v>
      </c>
      <c r="O125"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MED</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Alert'!B95</f>
        <v>India</v>
      </c>
      <c r="C126" s="20" t="str">
        <f>'Compound Alert'!C95</f>
        <v>IND</v>
      </c>
      <c r="D126" s="20" t="str">
        <f>'Compound Alert'!D95</f>
        <v>SAS           South Asia</v>
      </c>
      <c r="E126" s="20" t="str">
        <f>'Compound Alert'!E95</f>
        <v>IBRD</v>
      </c>
      <c r="F126" s="217">
        <f ca="1">'Compound Alert'!F95</f>
        <v>90</v>
      </c>
      <c r="G126" s="22">
        <f ca="1">IF($B$8="Overall Alert",'Compound Alert'!G95,IF($B$8="Underlying Vulnerability",'Compound Alert'!J95,IF($B$8="Emerging Threat",'Compound Alert'!M95)))</f>
        <v>1</v>
      </c>
      <c r="H126" s="23">
        <f ca="1">IF($B$8="Overall Alert",'Compound Alert'!H95,IF($B$8="Underlying Vulnerability",'Compound Alert'!K95,IF($B$8="Emerging Threat",'Compound Alert'!N95)))</f>
        <v>1</v>
      </c>
      <c r="I126" s="50">
        <f ca="1">ROUNDDOWN(G126,0)</f>
        <v>1</v>
      </c>
      <c r="J126" s="25" t="str">
        <f ca="1">IF(
   $B$8="Overall Alert",IF(
      'Compound Alert'!R95 &gt;= 7, "HIGH",IF(
         'Compound Alert'!R95 &gt;= 5, "MED","LOW")), IF(
            $B$8="Underlying Vulnerability", IF(
               'Compound Alert'!Y95 &gt;= 10, "HIGH",IF(
                  'Compound Alert'!Y95 &gt;= 7, "MED","LOW")),IF(
                     $B$8="Emerging Threat", IF(
                        'Compound Alert'!AF95 &gt;= 10, "HIGH",IF(
                            'Compound Alert'!AF95 &gt;= 7, "MED","LOW")))))</f>
        <v>LOW</v>
      </c>
      <c r="K126"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126"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MED</v>
      </c>
      <c r="M126"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126"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LOW</v>
      </c>
      <c r="O126"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MED</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Alert'!B21</f>
        <v>Benin</v>
      </c>
      <c r="C127" s="20" t="str">
        <f>'Compound Alert'!C21</f>
        <v>BEN</v>
      </c>
      <c r="D127" s="20" t="str">
        <f>'Compound Alert'!D21</f>
        <v>SSF           Sub-Saharan Africa</v>
      </c>
      <c r="E127" s="20" t="str">
        <f>'Compound Alert'!E21</f>
        <v>IDA</v>
      </c>
      <c r="F127" s="217">
        <f ca="1">'Compound Alert'!F21</f>
        <v>16</v>
      </c>
      <c r="G127" s="22">
        <f ca="1">IF($B$8="Overall Alert",'Compound Alert'!G21,IF($B$8="Underlying Vulnerability",'Compound Alert'!J21,IF($B$8="Emerging Threat",'Compound Alert'!M21)))</f>
        <v>1</v>
      </c>
      <c r="H127" s="23">
        <f ca="1">IF($B$8="Overall Alert",'Compound Alert'!H21,IF($B$8="Underlying Vulnerability",'Compound Alert'!K21,IF($B$8="Emerging Threat",'Compound Alert'!N21)))</f>
        <v>1</v>
      </c>
      <c r="I127" s="50">
        <f ca="1">ROUNDDOWN(G127,0)</f>
        <v>1</v>
      </c>
      <c r="J127"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27"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27"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27"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27"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MED</v>
      </c>
      <c r="O127"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MED</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Alert'!B210</f>
        <v>United States</v>
      </c>
      <c r="C128" s="20" t="str">
        <f>'Compound Alert'!C210</f>
        <v>USA</v>
      </c>
      <c r="D128" s="20" t="str">
        <f>'Compound Alert'!D210</f>
        <v>NAC           North America</v>
      </c>
      <c r="E128" s="20" t="str">
        <f>'Compound Alert'!E210</f>
        <v>NA</v>
      </c>
      <c r="F128" s="217">
        <f>'Compound Alert'!F210</f>
        <v>0</v>
      </c>
      <c r="G128" s="22">
        <f ca="1">IF($B$8="Overall Alert",'Compound Alert'!G210,IF($B$8="Underlying Vulnerability",'Compound Alert'!J210,IF($B$8="Emerging Threat",'Compound Alert'!M210)))</f>
        <v>1</v>
      </c>
      <c r="H128" s="23">
        <f ca="1">IF($B$8="Overall Alert",'Compound Alert'!H210,IF($B$8="Underlying Vulnerability",'Compound Alert'!K210,IF($B$8="Emerging Threat",'Compound Alert'!N210)))</f>
        <v>1</v>
      </c>
      <c r="I128" s="50">
        <f ca="1">ROUNDDOWN(G128,0)</f>
        <v>1</v>
      </c>
      <c r="J128"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128"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128"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128"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128"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HIGH</v>
      </c>
      <c r="O128"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Alert'!B48</f>
        <v>Comoros</v>
      </c>
      <c r="C129" s="20" t="str">
        <f>'Compound Alert'!C48</f>
        <v>COM</v>
      </c>
      <c r="D129" s="20" t="str">
        <f>'Compound Alert'!D48</f>
        <v>SSF           Sub-Saharan Africa</v>
      </c>
      <c r="E129" s="20" t="str">
        <f>'Compound Alert'!E48</f>
        <v>IDA</v>
      </c>
      <c r="F129" s="217">
        <f ca="1">'Compound Alert'!F48</f>
        <v>43</v>
      </c>
      <c r="G129" s="22">
        <f ca="1">IF($B$8="Overall Alert",'Compound Alert'!G48,IF($B$8="Underlying Vulnerability",'Compound Alert'!J48,IF($B$8="Emerging Threat",'Compound Alert'!M48)))</f>
        <v>1</v>
      </c>
      <c r="H129" s="23">
        <f ca="1">IF($B$8="Overall Alert",'Compound Alert'!H48,IF($B$8="Underlying Vulnerability",'Compound Alert'!K48,IF($B$8="Emerging Threat",'Compound Alert'!N48)))</f>
        <v>1</v>
      </c>
      <c r="I129" s="50">
        <f ca="1">ROUNDDOWN(G129,0)</f>
        <v>1</v>
      </c>
      <c r="J129" s="25" t="str">
        <f ca="1">IF(
   $B$8="Overall Alert",IF(
      'Compound Alert'!R48 &gt;= 7, "HIGH",IF(
         'Compound Alert'!R48 &gt;= 5, "MED","LOW")), IF(
            $B$8="Underlying Vulnerability", IF(
               'Compound Alert'!Y48 &gt;= 10, "HIGH",IF(
                  'Compound Alert'!Y48 &gt;= 7, "MED","LOW")),IF(
                     $B$8="Emerging Threat", IF(
                        'Compound Alert'!AF48 &gt;= 10, "HIGH",IF(
                            'Compound Alert'!AF48 &gt;= 7, "MED","LOW")))))</f>
        <v>LOW</v>
      </c>
      <c r="K129"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129" s="25" t="e">
        <f ca="1">IF(
   $B$8="Overall Alert",IF(
      'Compound Alert'!T48 &gt;= 7, "HIGH",IF(
         'Compound Alert'!T48 &gt;= 5, "MED","LOW")), IF(
            $B$8="Underlying Vulnerability", IF(
               'Compound Alert'!AA48 &gt;= 10, "HIGH",IF(
                  'Compound Alert'!AA48 &gt;= 7, "MED","LOW")),IF(
                     $B$8="Emerging Threat", IF(
                        'Compound Alert'!AH48 &gt;= 10, "HIGH",IF(
                            'Compound Alert'!AH48 &gt;= 7, "MED","LOW")))))</f>
        <v>#N/A</v>
      </c>
      <c r="M129"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HIGH</v>
      </c>
      <c r="N129"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129"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Alert'!B159</f>
        <v>Philippines</v>
      </c>
      <c r="C130" s="20" t="str">
        <f>'Compound Alert'!C159</f>
        <v>PHL</v>
      </c>
      <c r="D130" s="20" t="str">
        <f>'Compound Alert'!D159</f>
        <v>EAS           East Asia &amp; Pacific</v>
      </c>
      <c r="E130" s="20" t="str">
        <f>'Compound Alert'!E159</f>
        <v>IBRD</v>
      </c>
      <c r="F130" s="217">
        <f ca="1">'Compound Alert'!F159</f>
        <v>154</v>
      </c>
      <c r="G130" s="22">
        <f ca="1">IF($B$8="Overall Alert",'Compound Alert'!G159,IF($B$8="Underlying Vulnerability",'Compound Alert'!J159,IF($B$8="Emerging Threat",'Compound Alert'!M159)))</f>
        <v>1</v>
      </c>
      <c r="H130" s="23">
        <f ca="1">IF($B$8="Overall Alert",'Compound Alert'!H159,IF($B$8="Underlying Vulnerability",'Compound Alert'!K159,IF($B$8="Emerging Threat",'Compound Alert'!N159)))</f>
        <v>1</v>
      </c>
      <c r="I130" s="50">
        <f ca="1">ROUNDDOWN(G130,0)</f>
        <v>1</v>
      </c>
      <c r="J130"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130"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LOW</v>
      </c>
      <c r="L130"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130"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130"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HIGH</v>
      </c>
      <c r="O130"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Alert'!B30</f>
        <v>Bermuda</v>
      </c>
      <c r="C131" s="20" t="str">
        <f>'Compound Alert'!C30</f>
        <v>BMU</v>
      </c>
      <c r="D131" s="20" t="str">
        <f>'Compound Alert'!D30</f>
        <v>NAC           North America</v>
      </c>
      <c r="E131" s="20" t="str">
        <f>'Compound Alert'!E30</f>
        <v>NA</v>
      </c>
      <c r="F131" s="217">
        <f ca="1">'Compound Alert'!F30</f>
        <v>25</v>
      </c>
      <c r="G131" s="22">
        <f ca="1">IF($B$8="Overall Alert",'Compound Alert'!G30,IF($B$8="Underlying Vulnerability",'Compound Alert'!J30,IF($B$8="Emerging Threat",'Compound Alert'!M30)))</f>
        <v>1</v>
      </c>
      <c r="H131" s="23">
        <f ca="1">IF($B$8="Overall Alert",'Compound Alert'!H30,IF($B$8="Underlying Vulnerability",'Compound Alert'!K30,IF($B$8="Emerging Threat",'Compound Alert'!N30)))</f>
        <v>1</v>
      </c>
      <c r="I131" s="50">
        <f ca="1">ROUNDDOWN(G131,0)</f>
        <v>1</v>
      </c>
      <c r="J131"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131" s="25" t="e">
        <f ca="1">IF(
   $B$8="Overall Alert",IF(
      'Compound Alert'!S30 &gt;= 7, "HIGH",IF(
         'Compound Alert'!S30 &gt;= 5, "MED","LOW")), IF(
            $B$8="Underlying Vulnerability", IF(
               'Compound Alert'!Z30 &gt;= 10, "HIGH",IF(
                  'Compound Alert'!Z30 &gt;= 7, "MED","LOW")),IF(
                     $B$8="Emerging Threat", IF(
                        'Compound Alert'!AG30 &gt;= 10, "HIGH",IF(
                            'Compound Alert'!AG30 &gt;= 7, "MED","LOW")))))</f>
        <v>#N/A</v>
      </c>
      <c r="L131" s="25" t="e">
        <f ca="1">IF(
   $B$8="Overall Alert",IF(
      'Compound Alert'!T30 &gt;= 7, "HIGH",IF(
         'Compound Alert'!T30 &gt;= 5, "MED","LOW")), IF(
            $B$8="Underlying Vulnerability", IF(
               'Compound Alert'!AA30 &gt;= 10, "HIGH",IF(
                  'Compound Alert'!AA30 &gt;= 7, "MED","LOW")),IF(
                     $B$8="Emerging Threat", IF(
                        'Compound Alert'!AH30 &gt;= 10, "HIGH",IF(
                            'Compound Alert'!AH30 &gt;= 7, "MED","LOW")))))</f>
        <v>#N/A</v>
      </c>
      <c r="M131" s="25" t="e">
        <f ca="1">IF(
   $B$8="Overall Alert",IF(
      'Compound Alert'!U30 &gt;= 7, "HIGH",IF(
         'Compound Alert'!U30 &gt;= 5, "MED","LOW")), IF(
            $B$8="Underlying Vulnerability", IF(
               'Compound Alert'!AB30 &gt;= 10, "HIGH",IF(
                  'Compound Alert'!AB30 &gt;= 7, "MED","LOW")),IF(
                     $B$8="Emerging Threat", IF(
                        'Compound Alert'!AI30 &gt;= 10, "HIGH",IF(
                            'Compound Alert'!AI30 &gt;= 7, "MED","LOW")))))</f>
        <v>#N/A</v>
      </c>
      <c r="N131"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HIGH</v>
      </c>
      <c r="O131"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Alert'!B193</f>
        <v>Turks and Caicos Islands</v>
      </c>
      <c r="C132" s="20" t="str">
        <f>'Compound Alert'!C193</f>
        <v>TCA</v>
      </c>
      <c r="D132" s="20" t="str">
        <f>'Compound Alert'!D193</f>
        <v>LCN           Latin America &amp; Caribbean</v>
      </c>
      <c r="E132" s="20" t="str">
        <f>'Compound Alert'!E193</f>
        <v>NA</v>
      </c>
      <c r="F132" s="217">
        <f ca="1">'Compound Alert'!F193</f>
        <v>188</v>
      </c>
      <c r="G132" s="22">
        <f ca="1">IF($B$8="Overall Alert",'Compound Alert'!G193,IF($B$8="Underlying Vulnerability",'Compound Alert'!J193,IF($B$8="Emerging Threat",'Compound Alert'!M193)))</f>
        <v>1</v>
      </c>
      <c r="H132" s="23">
        <f ca="1">IF($B$8="Overall Alert",'Compound Alert'!H193,IF($B$8="Underlying Vulnerability",'Compound Alert'!K193,IF($B$8="Emerging Threat",'Compound Alert'!N193)))</f>
        <v>1</v>
      </c>
      <c r="I132" s="50">
        <f ca="1">ROUNDDOWN(G132,0)</f>
        <v>1</v>
      </c>
      <c r="J132"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132" s="25" t="e">
        <f ca="1">IF(
   $B$8="Overall Alert",IF(
      'Compound Alert'!S193 &gt;= 7, "HIGH",IF(
         'Compound Alert'!S193 &gt;= 5, "MED","LOW")), IF(
            $B$8="Underlying Vulnerability", IF(
               'Compound Alert'!Z193 &gt;= 10, "HIGH",IF(
                  'Compound Alert'!Z193 &gt;= 7, "MED","LOW")),IF(
                     $B$8="Emerging Threat", IF(
                        'Compound Alert'!AG193 &gt;= 10, "HIGH",IF(
                            'Compound Alert'!AG193 &gt;= 7, "MED","LOW")))))</f>
        <v>#N/A</v>
      </c>
      <c r="L132" s="25" t="e">
        <f ca="1">IF(
   $B$8="Overall Alert",IF(
      'Compound Alert'!T193 &gt;= 7, "HIGH",IF(
         'Compound Alert'!T193 &gt;= 5, "MED","LOW")), IF(
            $B$8="Underlying Vulnerability", IF(
               'Compound Alert'!AA193 &gt;= 10, "HIGH",IF(
                  'Compound Alert'!AA193 &gt;= 7, "MED","LOW")),IF(
                     $B$8="Emerging Threat", IF(
                        'Compound Alert'!AH193 &gt;= 10, "HIGH",IF(
                            'Compound Alert'!AH193 &gt;= 7, "MED","LOW")))))</f>
        <v>#N/A</v>
      </c>
      <c r="M132" s="25" t="e">
        <f ca="1">IF(
   $B$8="Overall Alert",IF(
      'Compound Alert'!U193 &gt;= 7, "HIGH",IF(
         'Compound Alert'!U193 &gt;= 5, "MED","LOW")), IF(
            $B$8="Underlying Vulnerability", IF(
               'Compound Alert'!AB193 &gt;= 10, "HIGH",IF(
                  'Compound Alert'!AB193 &gt;= 7, "MED","LOW")),IF(
                     $B$8="Emerging Threat", IF(
                        'Compound Alert'!AI193 &gt;= 10, "HIGH",IF(
                            'Compound Alert'!AI193 &gt;= 7, "MED","LOW")))))</f>
        <v>#N/A</v>
      </c>
      <c r="N132"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HIGH</v>
      </c>
      <c r="O132"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Alert'!B50</f>
        <v>Costa Rica</v>
      </c>
      <c r="C133" s="20" t="str">
        <f>'Compound Alert'!C50</f>
        <v>CRI</v>
      </c>
      <c r="D133" s="20" t="str">
        <f>'Compound Alert'!D50</f>
        <v>LCN           Latin America &amp; Caribbean</v>
      </c>
      <c r="E133" s="20" t="str">
        <f>'Compound Alert'!E50</f>
        <v>IBRD</v>
      </c>
      <c r="F133" s="217">
        <f ca="1">'Compound Alert'!F50</f>
        <v>45</v>
      </c>
      <c r="G133" s="22">
        <f ca="1">IF($B$8="Overall Alert",'Compound Alert'!G50,IF($B$8="Underlying Vulnerability",'Compound Alert'!J50,IF($B$8="Emerging Threat",'Compound Alert'!M50)))</f>
        <v>0.5</v>
      </c>
      <c r="H133" s="23">
        <f ca="1">IF($B$8="Overall Alert",'Compound Alert'!H50,IF($B$8="Underlying Vulnerability",'Compound Alert'!K50,IF($B$8="Emerging Threat",'Compound Alert'!N50)))</f>
        <v>0.5</v>
      </c>
      <c r="I133" s="50">
        <f ca="1">ROUNDDOWN(G133,0)</f>
        <v>0</v>
      </c>
      <c r="J133" s="25" t="str">
        <f ca="1">IF(
   $B$8="Overall Alert",IF(
      'Compound Alert'!R50 &gt;= 7, "HIGH",IF(
         'Compound Alert'!R50 &gt;= 5, "MED","LOW")), IF(
            $B$8="Underlying Vulnerability", IF(
               'Compound Alert'!Y50 &gt;= 10, "HIGH",IF(
                  'Compound Alert'!Y50 &gt;= 7, "MED","LOW")),IF(
                     $B$8="Emerging Threat", IF(
                        'Compound Alert'!AF50 &gt;= 10, "HIGH",IF(
                            'Compound Alert'!AF50 &gt;= 7, "MED","LOW")))))</f>
        <v>LOW</v>
      </c>
      <c r="K133"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133"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133"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MED</v>
      </c>
      <c r="N133"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LOW</v>
      </c>
      <c r="O133"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Alert'!B144</f>
        <v>Malaysia</v>
      </c>
      <c r="C134" s="20" t="str">
        <f>'Compound Alert'!C144</f>
        <v>MYS</v>
      </c>
      <c r="D134" s="20" t="str">
        <f>'Compound Alert'!D144</f>
        <v>EAS           East Asia &amp; Pacific</v>
      </c>
      <c r="E134" s="20" t="str">
        <f>'Compound Alert'!E144</f>
        <v>IBRD</v>
      </c>
      <c r="F134" s="217">
        <f ca="1">'Compound Alert'!F144</f>
        <v>139</v>
      </c>
      <c r="G134" s="22">
        <f ca="1">IF($B$8="Overall Alert",'Compound Alert'!G144,IF($B$8="Underlying Vulnerability",'Compound Alert'!J144,IF($B$8="Emerging Threat",'Compound Alert'!M144)))</f>
        <v>0.5</v>
      </c>
      <c r="H134" s="23">
        <f ca="1">IF($B$8="Overall Alert",'Compound Alert'!H144,IF($B$8="Underlying Vulnerability",'Compound Alert'!K144,IF($B$8="Emerging Threat",'Compound Alert'!N144)))</f>
        <v>0.5</v>
      </c>
      <c r="I134" s="50">
        <f ca="1">ROUNDDOWN(G134,0)</f>
        <v>0</v>
      </c>
      <c r="J134"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134"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134"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MED</v>
      </c>
      <c r="M134"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134"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LOW</v>
      </c>
      <c r="O134"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Alert'!B43</f>
        <v>Côte d’Ivoire</v>
      </c>
      <c r="C135" s="20" t="str">
        <f>'Compound Alert'!C43</f>
        <v>CIV</v>
      </c>
      <c r="D135" s="20" t="str">
        <f>'Compound Alert'!D43</f>
        <v>SSF           Sub-Saharan Africa</v>
      </c>
      <c r="E135" s="20" t="str">
        <f>'Compound Alert'!E43</f>
        <v>IDA</v>
      </c>
      <c r="F135" s="217">
        <f ca="1">'Compound Alert'!F43</f>
        <v>38</v>
      </c>
      <c r="G135" s="22">
        <f ca="1">IF($B$8="Overall Alert",'Compound Alert'!G43,IF($B$8="Underlying Vulnerability",'Compound Alert'!J43,IF($B$8="Emerging Threat",'Compound Alert'!M43)))</f>
        <v>0.5</v>
      </c>
      <c r="H135" s="23">
        <f ca="1">IF($B$8="Overall Alert",'Compound Alert'!H43,IF($B$8="Underlying Vulnerability",'Compound Alert'!K43,IF($B$8="Emerging Threat",'Compound Alert'!N43)))</f>
        <v>0.5</v>
      </c>
      <c r="I135" s="50">
        <f ca="1">ROUNDDOWN(G135,0)</f>
        <v>0</v>
      </c>
      <c r="J135"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135"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135"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MED</v>
      </c>
      <c r="M135"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LOW</v>
      </c>
      <c r="N135"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135"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Alert'!B158</f>
        <v>Peru</v>
      </c>
      <c r="C136" s="20" t="str">
        <f>'Compound Alert'!C158</f>
        <v>PER</v>
      </c>
      <c r="D136" s="20" t="str">
        <f>'Compound Alert'!D158</f>
        <v>LCN           Latin America &amp; Caribbean</v>
      </c>
      <c r="E136" s="20" t="str">
        <f>'Compound Alert'!E158</f>
        <v>IBRD</v>
      </c>
      <c r="F136" s="217">
        <f ca="1">'Compound Alert'!F158</f>
        <v>153</v>
      </c>
      <c r="G136" s="22">
        <f ca="1">IF($B$8="Overall Alert",'Compound Alert'!G158,IF($B$8="Underlying Vulnerability",'Compound Alert'!J158,IF($B$8="Emerging Threat",'Compound Alert'!M158)))</f>
        <v>0.5</v>
      </c>
      <c r="H136" s="23">
        <f ca="1">IF($B$8="Overall Alert",'Compound Alert'!H158,IF($B$8="Underlying Vulnerability",'Compound Alert'!K158,IF($B$8="Emerging Threat",'Compound Alert'!N158)))</f>
        <v>0.5</v>
      </c>
      <c r="I136" s="50">
        <f ca="1">ROUNDDOWN(G136,0)</f>
        <v>0</v>
      </c>
      <c r="J136"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36"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36"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MED</v>
      </c>
      <c r="M136"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36"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LOW</v>
      </c>
      <c r="O136"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Alert'!B196</f>
        <v>Thailand</v>
      </c>
      <c r="C137" s="20" t="str">
        <f>'Compound Alert'!C196</f>
        <v>THA</v>
      </c>
      <c r="D137" s="20" t="str">
        <f>'Compound Alert'!D196</f>
        <v>EAS           East Asia &amp; Pacific</v>
      </c>
      <c r="E137" s="20" t="str">
        <f>'Compound Alert'!E196</f>
        <v>IBRD</v>
      </c>
      <c r="F137" s="217">
        <f>'Compound Alert'!F196</f>
        <v>0</v>
      </c>
      <c r="G137" s="22">
        <f ca="1">IF($B$8="Overall Alert",'Compound Alert'!G196,IF($B$8="Underlying Vulnerability",'Compound Alert'!J196,IF($B$8="Emerging Threat",'Compound Alert'!M196)))</f>
        <v>0.5</v>
      </c>
      <c r="H137" s="23">
        <f ca="1">IF($B$8="Overall Alert",'Compound Alert'!H196,IF($B$8="Underlying Vulnerability",'Compound Alert'!K196,IF($B$8="Emerging Threat",'Compound Alert'!N196)))</f>
        <v>0.5</v>
      </c>
      <c r="I137" s="50">
        <f ca="1">ROUNDDOWN(G137,0)</f>
        <v>0</v>
      </c>
      <c r="J137"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37"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37"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MED</v>
      </c>
      <c r="M137"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37"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LOW</v>
      </c>
      <c r="O137"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Alert'!B173</f>
        <v>Saudi Arabia</v>
      </c>
      <c r="C138" s="20" t="str">
        <f>'Compound Alert'!C173</f>
        <v>SAU</v>
      </c>
      <c r="D138" s="20" t="str">
        <f>'Compound Alert'!D173</f>
        <v>MEA           Middle East &amp; North Africa</v>
      </c>
      <c r="E138" s="20" t="str">
        <f>'Compound Alert'!E173</f>
        <v>NA</v>
      </c>
      <c r="F138" s="217">
        <f ca="1">'Compound Alert'!F173</f>
        <v>168</v>
      </c>
      <c r="G138" s="22">
        <f ca="1">IF($B$8="Overall Alert",'Compound Alert'!G173,IF($B$8="Underlying Vulnerability",'Compound Alert'!J173,IF($B$8="Emerging Threat",'Compound Alert'!M173)))</f>
        <v>0.5</v>
      </c>
      <c r="H138" s="23">
        <f ca="1">IF($B$8="Overall Alert",'Compound Alert'!H173,IF($B$8="Underlying Vulnerability",'Compound Alert'!K173,IF($B$8="Emerging Threat",'Compound Alert'!N173)))</f>
        <v>0.5</v>
      </c>
      <c r="I138" s="50">
        <f ca="1">ROUNDDOWN(G138,0)</f>
        <v>0</v>
      </c>
      <c r="J138"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138"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138"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MED</v>
      </c>
      <c r="M138"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138"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138"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Alert'!B75</f>
        <v>Georgia</v>
      </c>
      <c r="C139" s="20" t="str">
        <f>'Compound Alert'!C75</f>
        <v>GEO</v>
      </c>
      <c r="D139" s="20" t="str">
        <f>'Compound Alert'!D75</f>
        <v>ECS           Europe &amp; Central Asia</v>
      </c>
      <c r="E139" s="20" t="str">
        <f>'Compound Alert'!E75</f>
        <v>IBRD</v>
      </c>
      <c r="F139" s="217">
        <f ca="1">'Compound Alert'!F75</f>
        <v>70</v>
      </c>
      <c r="G139" s="22">
        <f ca="1">IF($B$8="Overall Alert",'Compound Alert'!G75,IF($B$8="Underlying Vulnerability",'Compound Alert'!J75,IF($B$8="Emerging Threat",'Compound Alert'!M75)))</f>
        <v>0.5</v>
      </c>
      <c r="H139" s="23">
        <f ca="1">IF($B$8="Overall Alert",'Compound Alert'!H75,IF($B$8="Underlying Vulnerability",'Compound Alert'!K75,IF($B$8="Emerging Threat",'Compound Alert'!N75)))</f>
        <v>0.5</v>
      </c>
      <c r="I139" s="50">
        <f ca="1">ROUNDDOWN(G139,0)</f>
        <v>0</v>
      </c>
      <c r="J139"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139"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139"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139"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MED</v>
      </c>
      <c r="N139"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139"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Alert'!B189</f>
        <v>Eswatini</v>
      </c>
      <c r="C140" s="20" t="str">
        <f>'Compound Alert'!C189</f>
        <v>SWZ</v>
      </c>
      <c r="D140" s="20" t="str">
        <f>'Compound Alert'!D189</f>
        <v>SSF           Sub-Saharan Africa</v>
      </c>
      <c r="E140" s="20" t="str">
        <f>'Compound Alert'!E189</f>
        <v>IBRD</v>
      </c>
      <c r="F140" s="217">
        <f ca="1">'Compound Alert'!F189</f>
        <v>184</v>
      </c>
      <c r="G140" s="22">
        <f ca="1">IF($B$8="Overall Alert",'Compound Alert'!G189,IF($B$8="Underlying Vulnerability",'Compound Alert'!J189,IF($B$8="Emerging Threat",'Compound Alert'!M189)))</f>
        <v>0.5</v>
      </c>
      <c r="H140" s="23">
        <f ca="1">IF($B$8="Overall Alert",'Compound Alert'!H189,IF($B$8="Underlying Vulnerability",'Compound Alert'!K189,IF($B$8="Emerging Threat",'Compound Alert'!N189)))</f>
        <v>0.5</v>
      </c>
      <c r="I140" s="50">
        <f ca="1">ROUNDDOWN(G140,0)</f>
        <v>0</v>
      </c>
      <c r="J140"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40"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40"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MED</v>
      </c>
      <c r="M140"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40"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40"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Alert'!B27</f>
        <v>Bosnia and Herzegovina</v>
      </c>
      <c r="C141" s="20" t="str">
        <f>'Compound Alert'!C27</f>
        <v>BIH</v>
      </c>
      <c r="D141" s="20" t="str">
        <f>'Compound Alert'!D27</f>
        <v>ECS           Europe &amp; Central Asia</v>
      </c>
      <c r="E141" s="20" t="str">
        <f>'Compound Alert'!E27</f>
        <v>IBRD</v>
      </c>
      <c r="F141" s="217">
        <f ca="1">'Compound Alert'!F27</f>
        <v>22</v>
      </c>
      <c r="G141" s="22">
        <f ca="1">IF($B$8="Overall Alert",'Compound Alert'!G27,IF($B$8="Underlying Vulnerability",'Compound Alert'!J27,IF($B$8="Emerging Threat",'Compound Alert'!M27)))</f>
        <v>0.5</v>
      </c>
      <c r="H141" s="23">
        <f ca="1">IF($B$8="Overall Alert",'Compound Alert'!H27,IF($B$8="Underlying Vulnerability",'Compound Alert'!K27,IF($B$8="Emerging Threat",'Compound Alert'!N27)))</f>
        <v>0.5</v>
      </c>
      <c r="I141" s="50">
        <f ca="1">ROUNDDOWN(G141,0)</f>
        <v>0</v>
      </c>
      <c r="J141" s="25" t="str">
        <f ca="1">IF(
   $B$8="Overall Alert",IF(
      'Compound Alert'!R27 &gt;= 7, "HIGH",IF(
         'Compound Alert'!R27 &gt;= 5, "MED","LOW")), IF(
            $B$8="Underlying Vulnerability", IF(
               'Compound Alert'!Y27 &gt;= 10, "HIGH",IF(
                  'Compound Alert'!Y27 &gt;= 7, "MED","LOW")),IF(
                     $B$8="Emerging Threat", IF(
                        'Compound Alert'!AF27 &gt;= 10, "HIGH",IF(
                            'Compound Alert'!AF27 &gt;= 7, "MED","LOW")))))</f>
        <v>LOW</v>
      </c>
      <c r="K141"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41"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41"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MED</v>
      </c>
      <c r="N141"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41"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Alert'!B64</f>
        <v>Eritrea</v>
      </c>
      <c r="C142" s="20" t="str">
        <f>'Compound Alert'!C64</f>
        <v>ERI</v>
      </c>
      <c r="D142" s="20" t="str">
        <f>'Compound Alert'!D64</f>
        <v>SSF           Sub-Saharan Africa</v>
      </c>
      <c r="E142" s="20" t="str">
        <f>'Compound Alert'!E64</f>
        <v>IDA</v>
      </c>
      <c r="F142" s="217">
        <f ca="1">'Compound Alert'!F64</f>
        <v>59</v>
      </c>
      <c r="G142" s="22">
        <f ca="1">IF($B$8="Overall Alert",'Compound Alert'!G64,IF($B$8="Underlying Vulnerability",'Compound Alert'!J64,IF($B$8="Emerging Threat",'Compound Alert'!M64)))</f>
        <v>0.5</v>
      </c>
      <c r="H142" s="23">
        <f ca="1">IF($B$8="Overall Alert",'Compound Alert'!H64,IF($B$8="Underlying Vulnerability",'Compound Alert'!K64,IF($B$8="Emerging Threat",'Compound Alert'!N64)))</f>
        <v>0.5</v>
      </c>
      <c r="I142" s="50">
        <f ca="1">ROUNDDOWN(G142,0)</f>
        <v>0</v>
      </c>
      <c r="J142"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42"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42"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MED</v>
      </c>
      <c r="M142"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42"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42"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Alert'!B92</f>
        <v>Hungary</v>
      </c>
      <c r="C143" s="20" t="str">
        <f>'Compound Alert'!C92</f>
        <v>HUN</v>
      </c>
      <c r="D143" s="20" t="str">
        <f>'Compound Alert'!D92</f>
        <v>ECS           Europe &amp; Central Asia</v>
      </c>
      <c r="E143" s="20" t="str">
        <f>'Compound Alert'!E92</f>
        <v>NA</v>
      </c>
      <c r="F143" s="217">
        <f ca="1">'Compound Alert'!F92</f>
        <v>87</v>
      </c>
      <c r="G143" s="22">
        <f ca="1">IF($B$8="Overall Alert",'Compound Alert'!G92,IF($B$8="Underlying Vulnerability",'Compound Alert'!J92,IF($B$8="Emerging Threat",'Compound Alert'!M92)))</f>
        <v>0.5</v>
      </c>
      <c r="H143" s="23">
        <f ca="1">IF($B$8="Overall Alert",'Compound Alert'!H92,IF($B$8="Underlying Vulnerability",'Compound Alert'!K92,IF($B$8="Emerging Threat",'Compound Alert'!N92)))</f>
        <v>0.5</v>
      </c>
      <c r="I143" s="50">
        <f ca="1">ROUNDDOWN(G143,0)</f>
        <v>0</v>
      </c>
      <c r="J143"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143"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143"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MED</v>
      </c>
      <c r="M143"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143"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143"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Alert'!B209</f>
        <v>Uruguay</v>
      </c>
      <c r="C144" s="20" t="str">
        <f>'Compound Alert'!C209</f>
        <v>URY</v>
      </c>
      <c r="D144" s="20" t="str">
        <f>'Compound Alert'!D209</f>
        <v>LCN           Latin America &amp; Caribbean</v>
      </c>
      <c r="E144" s="20" t="str">
        <f>'Compound Alert'!E209</f>
        <v>IBRD</v>
      </c>
      <c r="F144" s="217">
        <f>'Compound Alert'!F209</f>
        <v>0</v>
      </c>
      <c r="G144" s="22">
        <f ca="1">IF($B$8="Overall Alert",'Compound Alert'!G209,IF($B$8="Underlying Vulnerability",'Compound Alert'!J209,IF($B$8="Emerging Threat",'Compound Alert'!M209)))</f>
        <v>0.5</v>
      </c>
      <c r="H144" s="23">
        <f ca="1">IF($B$8="Overall Alert",'Compound Alert'!H209,IF($B$8="Underlying Vulnerability",'Compound Alert'!K209,IF($B$8="Emerging Threat",'Compound Alert'!N209)))</f>
        <v>0.5</v>
      </c>
      <c r="I144" s="50">
        <f ca="1">ROUNDDOWN(G144,0)</f>
        <v>0</v>
      </c>
      <c r="J144"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LOW</v>
      </c>
      <c r="K144"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44"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MED</v>
      </c>
      <c r="M144"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44"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44"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Alert'!B80</f>
        <v>Guinea-Bissau</v>
      </c>
      <c r="C145" s="20" t="str">
        <f>'Compound Alert'!C80</f>
        <v>GNB</v>
      </c>
      <c r="D145" s="20" t="str">
        <f>'Compound Alert'!D80</f>
        <v>SSF           Sub-Saharan Africa</v>
      </c>
      <c r="E145" s="20" t="str">
        <f>'Compound Alert'!E80</f>
        <v>IDA</v>
      </c>
      <c r="F145" s="217">
        <f ca="1">'Compound Alert'!F80</f>
        <v>75</v>
      </c>
      <c r="G145" s="22">
        <f ca="1">IF($B$8="Overall Alert",'Compound Alert'!G80,IF($B$8="Underlying Vulnerability",'Compound Alert'!J80,IF($B$8="Emerging Threat",'Compound Alert'!M80)))</f>
        <v>0.5</v>
      </c>
      <c r="H145" s="23">
        <f ca="1">IF($B$8="Overall Alert",'Compound Alert'!H80,IF($B$8="Underlying Vulnerability",'Compound Alert'!K80,IF($B$8="Emerging Threat",'Compound Alert'!N80)))</f>
        <v>0.5</v>
      </c>
      <c r="I145" s="50">
        <f ca="1">ROUNDDOWN(G145,0)</f>
        <v>0</v>
      </c>
      <c r="J145"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145" s="25" t="str">
        <f ca="1">IF(
   $B$8="Overall Alert",IF(
      'Compound Alert'!S80 &gt;= 7, "HIGH",IF(
         'Compound Alert'!S80 &gt;= 5, "MED","LOW")), IF(
            $B$8="Underlying Vulnerability", IF(
               'Compound Alert'!Z80 &gt;= 10, "HIGH",IF(
                  'Compound Alert'!Z80 &gt;= 7, "MED","LOW")),IF(
                     $B$8="Emerging Threat", IF(
                        'Compound Alert'!AG80 &gt;= 10, "HIGH",IF(
                            'Compound Alert'!AG80 &gt;= 7, "MED","LOW")))))</f>
        <v>MED</v>
      </c>
      <c r="L145" s="25" t="e">
        <f ca="1">IF(
   $B$8="Overall Alert",IF(
      'Compound Alert'!T80 &gt;= 7, "HIGH",IF(
         'Compound Alert'!T80 &gt;= 5, "MED","LOW")), IF(
            $B$8="Underlying Vulnerability", IF(
               'Compound Alert'!AA80 &gt;= 10, "HIGH",IF(
                  'Compound Alert'!AA80 &gt;= 7, "MED","LOW")),IF(
                     $B$8="Emerging Threat", IF(
                        'Compound Alert'!AH80 &gt;= 10, "HIGH",IF(
                            'Compound Alert'!AH80 &gt;= 7, "MED","LOW")))))</f>
        <v>#N/A</v>
      </c>
      <c r="M145"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LOW</v>
      </c>
      <c r="N145"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145"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Alert'!B109</f>
        <v>Kiribati</v>
      </c>
      <c r="C146" s="20" t="str">
        <f>'Compound Alert'!C109</f>
        <v>KIR</v>
      </c>
      <c r="D146" s="20" t="str">
        <f>'Compound Alert'!D109</f>
        <v>EAS           East Asia &amp; Pacific</v>
      </c>
      <c r="E146" s="20" t="str">
        <f>'Compound Alert'!E109</f>
        <v>IDA</v>
      </c>
      <c r="F146" s="217">
        <f ca="1">'Compound Alert'!F109</f>
        <v>104</v>
      </c>
      <c r="G146" s="22">
        <f ca="1">IF($B$8="Overall Alert",'Compound Alert'!G109,IF($B$8="Underlying Vulnerability",'Compound Alert'!J109,IF($B$8="Emerging Threat",'Compound Alert'!M109)))</f>
        <v>0.5</v>
      </c>
      <c r="H146" s="23">
        <f ca="1">IF($B$8="Overall Alert",'Compound Alert'!H109,IF($B$8="Underlying Vulnerability",'Compound Alert'!K109,IF($B$8="Emerging Threat",'Compound Alert'!N109)))</f>
        <v>0.5</v>
      </c>
      <c r="I146" s="50">
        <f ca="1">ROUNDDOWN(G146,0)</f>
        <v>0</v>
      </c>
      <c r="J146"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146"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146" s="25" t="e">
        <f ca="1">IF(
   $B$8="Overall Alert",IF(
      'Compound Alert'!T109 &gt;= 7, "HIGH",IF(
         'Compound Alert'!T109 &gt;= 5, "MED","LOW")), IF(
            $B$8="Underlying Vulnerability", IF(
               'Compound Alert'!AA109 &gt;= 10, "HIGH",IF(
                  'Compound Alert'!AA109 &gt;= 7, "MED","LOW")),IF(
                     $B$8="Emerging Threat", IF(
                        'Compound Alert'!AH109 &gt;= 10, "HIGH",IF(
                            'Compound Alert'!AH109 &gt;= 7, "MED","LOW")))))</f>
        <v>#N/A</v>
      </c>
      <c r="M146"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146"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MED</v>
      </c>
      <c r="O146"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Alert'!B153</f>
        <v>Nauru</v>
      </c>
      <c r="C147" s="20" t="str">
        <f>'Compound Alert'!C153</f>
        <v>NRU</v>
      </c>
      <c r="D147" s="20" t="str">
        <f>'Compound Alert'!D153</f>
        <v>EAS           East Asia &amp; Pacific</v>
      </c>
      <c r="E147" s="20" t="str">
        <f>'Compound Alert'!E153</f>
        <v>IBRD</v>
      </c>
      <c r="F147" s="217">
        <f ca="1">'Compound Alert'!F153</f>
        <v>148</v>
      </c>
      <c r="G147" s="22">
        <f ca="1">IF($B$8="Overall Alert",'Compound Alert'!G153,IF($B$8="Underlying Vulnerability",'Compound Alert'!J153,IF($B$8="Emerging Threat",'Compound Alert'!M153)))</f>
        <v>0.5</v>
      </c>
      <c r="H147" s="23">
        <f ca="1">IF($B$8="Overall Alert",'Compound Alert'!H153,IF($B$8="Underlying Vulnerability",'Compound Alert'!K153,IF($B$8="Emerging Threat",'Compound Alert'!N153)))</f>
        <v>0.5</v>
      </c>
      <c r="I147" s="50">
        <f ca="1">ROUNDDOWN(G147,0)</f>
        <v>0</v>
      </c>
      <c r="J147"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147" s="25" t="e">
        <f ca="1">IF(
   $B$8="Overall Alert",IF(
      'Compound Alert'!S153 &gt;= 7, "HIGH",IF(
         'Compound Alert'!S153 &gt;= 5, "MED","LOW")), IF(
            $B$8="Underlying Vulnerability", IF(
               'Compound Alert'!Z153 &gt;= 10, "HIGH",IF(
                  'Compound Alert'!Z153 &gt;= 7, "MED","LOW")),IF(
                     $B$8="Emerging Threat", IF(
                        'Compound Alert'!AG153 &gt;= 10, "HIGH",IF(
                            'Compound Alert'!AG153 &gt;= 7, "MED","LOW")))))</f>
        <v>#N/A</v>
      </c>
      <c r="L147" s="25" t="e">
        <f ca="1">IF(
   $B$8="Overall Alert",IF(
      'Compound Alert'!T153 &gt;= 7, "HIGH",IF(
         'Compound Alert'!T153 &gt;= 5, "MED","LOW")), IF(
            $B$8="Underlying Vulnerability", IF(
               'Compound Alert'!AA153 &gt;= 10, "HIGH",IF(
                  'Compound Alert'!AA153 &gt;= 7, "MED","LOW")),IF(
                     $B$8="Emerging Threat", IF(
                        'Compound Alert'!AH153 &gt;= 10, "HIGH",IF(
                            'Compound Alert'!AH153 &gt;= 7, "MED","LOW")))))</f>
        <v>#N/A</v>
      </c>
      <c r="M147"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147"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MED</v>
      </c>
      <c r="O147"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Alert'!B201</f>
        <v>Trinidad and Tobago</v>
      </c>
      <c r="C148" s="20" t="str">
        <f>'Compound Alert'!C201</f>
        <v>TTO</v>
      </c>
      <c r="D148" s="20" t="str">
        <f>'Compound Alert'!D201</f>
        <v>LCN           Latin America &amp; Caribbean</v>
      </c>
      <c r="E148" s="20" t="str">
        <f>'Compound Alert'!E201</f>
        <v>IBRD</v>
      </c>
      <c r="F148" s="217">
        <f>'Compound Alert'!F201</f>
        <v>0</v>
      </c>
      <c r="G148" s="22">
        <f ca="1">IF($B$8="Overall Alert",'Compound Alert'!G201,IF($B$8="Underlying Vulnerability",'Compound Alert'!J201,IF($B$8="Emerging Threat",'Compound Alert'!M201)))</f>
        <v>0.5</v>
      </c>
      <c r="H148" s="23">
        <f ca="1">IF($B$8="Overall Alert",'Compound Alert'!H201,IF($B$8="Underlying Vulnerability",'Compound Alert'!K201,IF($B$8="Emerging Threat",'Compound Alert'!N201)))</f>
        <v>0.5</v>
      </c>
      <c r="I148" s="50">
        <f ca="1">ROUNDDOWN(G148,0)</f>
        <v>0</v>
      </c>
      <c r="J148"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48"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48"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48"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48"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MED</v>
      </c>
      <c r="O148"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Alert'!B11</f>
        <v>United Arab Emirates</v>
      </c>
      <c r="C149" s="20" t="str">
        <f>'Compound Alert'!C11</f>
        <v>ARE</v>
      </c>
      <c r="D149" s="20" t="str">
        <f>'Compound Alert'!D11</f>
        <v>MEA           Middle East &amp; North Africa</v>
      </c>
      <c r="E149" s="20" t="str">
        <f>'Compound Alert'!E11</f>
        <v>NA</v>
      </c>
      <c r="F149" s="217">
        <f ca="1">'Compound Alert'!F11</f>
        <v>6</v>
      </c>
      <c r="G149" s="22">
        <f ca="1">IF($B$8="Overall Alert",'Compound Alert'!G11,IF($B$8="Underlying Vulnerability",'Compound Alert'!J11,IF($B$8="Emerging Threat",'Compound Alert'!M11)))</f>
        <v>0.5</v>
      </c>
      <c r="H149" s="23">
        <f ca="1">IF($B$8="Overall Alert",'Compound Alert'!H11,IF($B$8="Underlying Vulnerability",'Compound Alert'!K11,IF($B$8="Emerging Threat",'Compound Alert'!N11)))</f>
        <v>0.5</v>
      </c>
      <c r="I149" s="50">
        <f ca="1">ROUNDDOWN(G149,0)</f>
        <v>0</v>
      </c>
      <c r="J149" s="25" t="str">
        <f ca="1">IF(
   $B$8="Overall Alert",IF(
      'Compound Alert'!R11 &gt;= 7, "HIGH",IF(
         'Compound Alert'!R11 &gt;= 5, "MED","LOW")), IF(
            $B$8="Underlying Vulnerability", IF(
               'Compound Alert'!Y11 &gt;= 10, "HIGH",IF(
                  'Compound Alert'!Y11 &gt;= 7, "MED","LOW")),IF(
                     $B$8="Emerging Threat", IF(
                        'Compound Alert'!AF11 &gt;= 10, "HIGH",IF(
                            'Compound Alert'!AF11 &gt;= 7, "MED","LOW")))))</f>
        <v>MED</v>
      </c>
      <c r="K149"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149"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149"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149"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149"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Alert'!B191</f>
        <v>Seychelles</v>
      </c>
      <c r="C150" s="20" t="str">
        <f>'Compound Alert'!C191</f>
        <v>SYC</v>
      </c>
      <c r="D150" s="20" t="str">
        <f>'Compound Alert'!D191</f>
        <v>SSF           Sub-Saharan Africa</v>
      </c>
      <c r="E150" s="20" t="str">
        <f>'Compound Alert'!E191</f>
        <v>IBRD</v>
      </c>
      <c r="F150" s="217">
        <f ca="1">'Compound Alert'!F191</f>
        <v>186</v>
      </c>
      <c r="G150" s="22">
        <f ca="1">IF($B$8="Overall Alert",'Compound Alert'!G191,IF($B$8="Underlying Vulnerability",'Compound Alert'!J191,IF($B$8="Emerging Threat",'Compound Alert'!M191)))</f>
        <v>0.5</v>
      </c>
      <c r="H150" s="23">
        <f ca="1">IF($B$8="Overall Alert",'Compound Alert'!H191,IF($B$8="Underlying Vulnerability",'Compound Alert'!K191,IF($B$8="Emerging Threat",'Compound Alert'!N191)))</f>
        <v>0.5</v>
      </c>
      <c r="I150" s="50">
        <f ca="1">ROUNDDOWN(G150,0)</f>
        <v>0</v>
      </c>
      <c r="J150"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150"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150"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150"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150"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MED</v>
      </c>
      <c r="O150"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Alert'!B56</f>
        <v>Germany</v>
      </c>
      <c r="C151" s="20" t="str">
        <f>'Compound Alert'!C56</f>
        <v>DEU</v>
      </c>
      <c r="D151" s="20" t="str">
        <f>'Compound Alert'!D56</f>
        <v>ECS           Europe &amp; Central Asia</v>
      </c>
      <c r="E151" s="20" t="str">
        <f>'Compound Alert'!E56</f>
        <v>NA</v>
      </c>
      <c r="F151" s="217">
        <f ca="1">'Compound Alert'!F56</f>
        <v>51</v>
      </c>
      <c r="G151" s="22">
        <f ca="1">IF($B$8="Overall Alert",'Compound Alert'!G56,IF($B$8="Underlying Vulnerability",'Compound Alert'!J56,IF($B$8="Emerging Threat",'Compound Alert'!M56)))</f>
        <v>0.5</v>
      </c>
      <c r="H151" s="23">
        <f ca="1">IF($B$8="Overall Alert",'Compound Alert'!H56,IF($B$8="Underlying Vulnerability",'Compound Alert'!K56,IF($B$8="Emerging Threat",'Compound Alert'!N56)))</f>
        <v>0.5</v>
      </c>
      <c r="I151" s="50">
        <f ca="1">ROUNDDOWN(G151,0)</f>
        <v>0</v>
      </c>
      <c r="J151"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151"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151"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LOW</v>
      </c>
      <c r="M151"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151"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MED</v>
      </c>
      <c r="O151"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Alert'!B70</f>
        <v>France</v>
      </c>
      <c r="C152" s="20" t="str">
        <f>'Compound Alert'!C70</f>
        <v>FRA</v>
      </c>
      <c r="D152" s="20" t="str">
        <f>'Compound Alert'!D70</f>
        <v>ECS           Europe &amp; Central Asia</v>
      </c>
      <c r="E152" s="20" t="str">
        <f>'Compound Alert'!E70</f>
        <v>NA</v>
      </c>
      <c r="F152" s="217">
        <f ca="1">'Compound Alert'!F70</f>
        <v>65</v>
      </c>
      <c r="G152" s="22">
        <f ca="1">IF($B$8="Overall Alert",'Compound Alert'!G70,IF($B$8="Underlying Vulnerability",'Compound Alert'!J70,IF($B$8="Emerging Threat",'Compound Alert'!M70)))</f>
        <v>0.5</v>
      </c>
      <c r="H152" s="23">
        <f ca="1">IF($B$8="Overall Alert",'Compound Alert'!H70,IF($B$8="Underlying Vulnerability",'Compound Alert'!K70,IF($B$8="Emerging Threat",'Compound Alert'!N70)))</f>
        <v>0.5</v>
      </c>
      <c r="I152" s="50">
        <f ca="1">ROUNDDOWN(G152,0)</f>
        <v>0</v>
      </c>
      <c r="J152"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152"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152"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LOW</v>
      </c>
      <c r="M152"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152"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MED</v>
      </c>
      <c r="O152"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Alert'!B17</f>
        <v>Austria</v>
      </c>
      <c r="C153" s="20" t="str">
        <f>'Compound Alert'!C17</f>
        <v>AUT</v>
      </c>
      <c r="D153" s="20" t="str">
        <f>'Compound Alert'!D17</f>
        <v>ECS           Europe &amp; Central Asia</v>
      </c>
      <c r="E153" s="20" t="str">
        <f>'Compound Alert'!E17</f>
        <v>NA</v>
      </c>
      <c r="F153" s="217">
        <f ca="1">'Compound Alert'!F17</f>
        <v>12</v>
      </c>
      <c r="G153" s="22">
        <f ca="1">IF($B$8="Overall Alert",'Compound Alert'!G17,IF($B$8="Underlying Vulnerability",'Compound Alert'!J17,IF($B$8="Emerging Threat",'Compound Alert'!M17)))</f>
        <v>0.5</v>
      </c>
      <c r="H153" s="23">
        <f ca="1">IF($B$8="Overall Alert",'Compound Alert'!H17,IF($B$8="Underlying Vulnerability",'Compound Alert'!K17,IF($B$8="Emerging Threat",'Compound Alert'!N17)))</f>
        <v>0.5</v>
      </c>
      <c r="I153" s="50">
        <f ca="1">ROUNDDOWN(G153,0)</f>
        <v>0</v>
      </c>
      <c r="J153"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153"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153"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153"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153"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MED</v>
      </c>
      <c r="O153"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Alert'!B41</f>
        <v>Chile</v>
      </c>
      <c r="C154" s="20" t="str">
        <f>'Compound Alert'!C41</f>
        <v>CHL</v>
      </c>
      <c r="D154" s="20" t="str">
        <f>'Compound Alert'!D41</f>
        <v>LCN           Latin America &amp; Caribbean</v>
      </c>
      <c r="E154" s="20" t="str">
        <f>'Compound Alert'!E41</f>
        <v>IBRD</v>
      </c>
      <c r="F154" s="217">
        <f ca="1">'Compound Alert'!F41</f>
        <v>36</v>
      </c>
      <c r="G154" s="22">
        <f ca="1">IF($B$8="Overall Alert",'Compound Alert'!G41,IF($B$8="Underlying Vulnerability",'Compound Alert'!J41,IF($B$8="Emerging Threat",'Compound Alert'!M41)))</f>
        <v>0</v>
      </c>
      <c r="H154" s="23">
        <f ca="1">IF($B$8="Overall Alert",'Compound Alert'!H41,IF($B$8="Underlying Vulnerability",'Compound Alert'!K41,IF($B$8="Emerging Threat",'Compound Alert'!N41)))</f>
        <v>0</v>
      </c>
      <c r="I154" s="50">
        <f ca="1">ROUNDDOWN(G154,0)</f>
        <v>0</v>
      </c>
      <c r="J154"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154"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154"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154"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154"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LOW</v>
      </c>
      <c r="O154"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Alert'!B61</f>
        <v>Algeria</v>
      </c>
      <c r="C155" s="20" t="str">
        <f>'Compound Alert'!C61</f>
        <v>DZA</v>
      </c>
      <c r="D155" s="20" t="str">
        <f>'Compound Alert'!D61</f>
        <v>MEA           Middle East &amp; North Africa</v>
      </c>
      <c r="E155" s="20" t="str">
        <f>'Compound Alert'!E61</f>
        <v>IBRD</v>
      </c>
      <c r="F155" s="217">
        <f ca="1">'Compound Alert'!F61</f>
        <v>56</v>
      </c>
      <c r="G155" s="22">
        <f ca="1">IF($B$8="Overall Alert",'Compound Alert'!G61,IF($B$8="Underlying Vulnerability",'Compound Alert'!J61,IF($B$8="Emerging Threat",'Compound Alert'!M61)))</f>
        <v>0</v>
      </c>
      <c r="H155" s="23">
        <f ca="1">IF($B$8="Overall Alert",'Compound Alert'!H61,IF($B$8="Underlying Vulnerability",'Compound Alert'!K61,IF($B$8="Emerging Threat",'Compound Alert'!N61)))</f>
        <v>0</v>
      </c>
      <c r="I155" s="50">
        <f ca="1">ROUNDDOWN(G155,0)</f>
        <v>0</v>
      </c>
      <c r="J155"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55"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55"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LOW</v>
      </c>
      <c r="M155"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55"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LOW</v>
      </c>
      <c r="O155"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Alert'!B72</f>
        <v>Micronesia, Fed. Sts.</v>
      </c>
      <c r="C156" s="20" t="str">
        <f>'Compound Alert'!C72</f>
        <v>FSM</v>
      </c>
      <c r="D156" s="20" t="str">
        <f>'Compound Alert'!D72</f>
        <v>EAS           East Asia &amp; Pacific</v>
      </c>
      <c r="E156" s="20" t="str">
        <f>'Compound Alert'!E72</f>
        <v>IDA</v>
      </c>
      <c r="F156" s="217">
        <f ca="1">'Compound Alert'!F72</f>
        <v>67</v>
      </c>
      <c r="G156" s="22">
        <f ca="1">IF($B$8="Overall Alert",'Compound Alert'!G72,IF($B$8="Underlying Vulnerability",'Compound Alert'!J72,IF($B$8="Emerging Threat",'Compound Alert'!M72)))</f>
        <v>0</v>
      </c>
      <c r="H156" s="23">
        <f ca="1">IF($B$8="Overall Alert",'Compound Alert'!H72,IF($B$8="Underlying Vulnerability",'Compound Alert'!K72,IF($B$8="Emerging Threat",'Compound Alert'!N72)))</f>
        <v>0</v>
      </c>
      <c r="I156" s="50">
        <f ca="1">ROUNDDOWN(G156,0)</f>
        <v>0</v>
      </c>
      <c r="J156"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156" s="25" t="e">
        <f ca="1">IF(
   $B$8="Overall Alert",IF(
      'Compound Alert'!S72 &gt;= 7, "HIGH",IF(
         'Compound Alert'!S72 &gt;= 5, "MED","LOW")), IF(
            $B$8="Underlying Vulnerability", IF(
               'Compound Alert'!Z72 &gt;= 10, "HIGH",IF(
                  'Compound Alert'!Z72 &gt;= 7, "MED","LOW")),IF(
                     $B$8="Emerging Threat", IF(
                        'Compound Alert'!AG72 &gt;= 10, "HIGH",IF(
                            'Compound Alert'!AG72 &gt;= 7, "MED","LOW")))))</f>
        <v>#N/A</v>
      </c>
      <c r="L156" s="25" t="e">
        <f ca="1">IF(
   $B$8="Overall Alert",IF(
      'Compound Alert'!T72 &gt;= 7, "HIGH",IF(
         'Compound Alert'!T72 &gt;= 5, "MED","LOW")), IF(
            $B$8="Underlying Vulnerability", IF(
               'Compound Alert'!AA72 &gt;= 10, "HIGH",IF(
                  'Compound Alert'!AA72 &gt;= 7, "MED","LOW")),IF(
                     $B$8="Emerging Threat", IF(
                        'Compound Alert'!AH72 &gt;= 10, "HIGH",IF(
                            'Compound Alert'!AH72 &gt;= 7, "MED","LOW")))))</f>
        <v>#N/A</v>
      </c>
      <c r="M156"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156"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LOW</v>
      </c>
      <c r="O156"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Alert'!B6</f>
        <v>Aruba</v>
      </c>
      <c r="C157" s="20" t="str">
        <f>'Compound Alert'!C6</f>
        <v>ABW</v>
      </c>
      <c r="D157" s="20" t="str">
        <f>'Compound Alert'!D6</f>
        <v>LCN           Latin America &amp; Caribbean</v>
      </c>
      <c r="E157" s="20" t="str">
        <f>'Compound Alert'!E6</f>
        <v>NA</v>
      </c>
      <c r="F157" s="217">
        <f ca="1">'Compound Alert'!F6</f>
        <v>1</v>
      </c>
      <c r="G157" s="22">
        <f ca="1">IF($B$8="Overall Alert",'Compound Alert'!G6,IF($B$8="Underlying Vulnerability",'Compound Alert'!J6,IF($B$8="Emerging Threat",'Compound Alert'!M6)))</f>
        <v>0</v>
      </c>
      <c r="H157" s="23">
        <f ca="1">IF($B$8="Overall Alert",'Compound Alert'!H6,IF($B$8="Underlying Vulnerability",'Compound Alert'!K6,IF($B$8="Emerging Threat",'Compound Alert'!N6)))</f>
        <v>0</v>
      </c>
      <c r="I157" s="50">
        <f ca="1">ROUNDDOWN(G157,0)</f>
        <v>0</v>
      </c>
      <c r="J157"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57" s="25" t="e">
        <f ca="1">IF(
   $B$8="Overall Alert",IF(
      'Compound Alert'!S6 &gt;= 7, "HIGH",IF(
         'Compound Alert'!S6 &gt;= 5, "MED","LOW")), IF(
            $B$8="Underlying Vulnerability", IF(
               'Compound Alert'!Z6 &gt;= 10, "HIGH",IF(
                  'Compound Alert'!Z6 &gt;= 7, "MED","LOW")),IF(
                     $B$8="Emerging Threat", IF(
                        'Compound Alert'!AG6 &gt;= 10, "HIGH",IF(
                            'Compound Alert'!AG6 &gt;= 7, "MED","LOW")))))</f>
        <v>#N/A</v>
      </c>
      <c r="L157"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57" s="25" t="str">
        <f ca="1">IF(
   $B$8="Overall Alert",IF(
      'Compound Alert'!U6 &gt;= 7, "HIGH",IF(
         'Compound Alert'!U6 &gt;= 5, "MED","LOW")), IF(
            $B$8="Underlying Vulnerability", IF(
               'Compound Alert'!AB6 &gt;= 10, "HIGH",IF(
                  'Compound Alert'!AB6 &gt;= 7, "MED","LOW")),IF(
                     $B$8="Emerging Threat", IF(
                        'Compound Alert'!AI6 &gt;= 10, "HIGH",IF(
                            'Compound Alert'!AI6 &gt;= 7, "MED","LOW")))))</f>
        <v>LOW</v>
      </c>
      <c r="N157" s="25" t="str">
        <f ca="1">IF(
   $B$8="Overall Alert",IF(
      'Compound Alert'!V6 &gt;= 7, "HIGH",IF(
         'Compound Alert'!V6 &gt;= 5, "MED","LOW")), IF(
            $B$8="Underlying Vulnerability", IF(
               'Compound Alert'!AC6 &gt;= 10, "HIGH",IF(
                  'Compound Alert'!AC6 &gt;= 7, "MED","LOW")),IF(
                     $B$8="Emerging Threat", IF(
                        'Compound Alert'!AJ6 &gt;= 10, "HIGH",IF(
                            'Compound Alert'!AJ6 &gt;= 7, "MED","LOW")))))</f>
        <v>LOW</v>
      </c>
      <c r="O157"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Alert'!B141</f>
        <v>Mauritania</v>
      </c>
      <c r="C158" s="20" t="str">
        <f>'Compound Alert'!C141</f>
        <v>MRT</v>
      </c>
      <c r="D158" s="20" t="str">
        <f>'Compound Alert'!D141</f>
        <v>SSF           Sub-Saharan Africa</v>
      </c>
      <c r="E158" s="20" t="str">
        <f>'Compound Alert'!E141</f>
        <v>IDA</v>
      </c>
      <c r="F158" s="217">
        <f ca="1">'Compound Alert'!F141</f>
        <v>136</v>
      </c>
      <c r="G158" s="22">
        <f ca="1">IF($B$8="Overall Alert",'Compound Alert'!G141,IF($B$8="Underlying Vulnerability",'Compound Alert'!J141,IF($B$8="Emerging Threat",'Compound Alert'!M141)))</f>
        <v>0</v>
      </c>
      <c r="H158" s="23">
        <f ca="1">IF($B$8="Overall Alert",'Compound Alert'!H141,IF($B$8="Underlying Vulnerability",'Compound Alert'!K141,IF($B$8="Emerging Threat",'Compound Alert'!N141)))</f>
        <v>0</v>
      </c>
      <c r="I158" s="50">
        <f ca="1">ROUNDDOWN(G158,0)</f>
        <v>0</v>
      </c>
      <c r="J158"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158"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LOW</v>
      </c>
      <c r="L158"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158"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158"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158"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Alert'!B157</f>
        <v>Panama</v>
      </c>
      <c r="C159" s="20" t="str">
        <f>'Compound Alert'!C157</f>
        <v>PAN</v>
      </c>
      <c r="D159" s="20" t="str">
        <f>'Compound Alert'!D157</f>
        <v>LCN           Latin America &amp; Caribbean</v>
      </c>
      <c r="E159" s="20" t="str">
        <f>'Compound Alert'!E157</f>
        <v>IBRD</v>
      </c>
      <c r="F159" s="217">
        <f ca="1">'Compound Alert'!F157</f>
        <v>152</v>
      </c>
      <c r="G159" s="22">
        <f ca="1">IF($B$8="Overall Alert",'Compound Alert'!G157,IF($B$8="Underlying Vulnerability",'Compound Alert'!J157,IF($B$8="Emerging Threat",'Compound Alert'!M157)))</f>
        <v>0</v>
      </c>
      <c r="H159" s="23">
        <f ca="1">IF($B$8="Overall Alert",'Compound Alert'!H157,IF($B$8="Underlying Vulnerability",'Compound Alert'!K157,IF($B$8="Emerging Threat",'Compound Alert'!N157)))</f>
        <v>0</v>
      </c>
      <c r="I159" s="50">
        <f ca="1">ROUNDDOWN(G159,0)</f>
        <v>0</v>
      </c>
      <c r="J159"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59"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59"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59"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LOW</v>
      </c>
      <c r="N159"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159"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Alert'!B104</f>
        <v>Japan</v>
      </c>
      <c r="C160" s="20" t="str">
        <f>'Compound Alert'!C104</f>
        <v>JPN</v>
      </c>
      <c r="D160" s="20" t="str">
        <f>'Compound Alert'!D104</f>
        <v>EAS           East Asia &amp; Pacific</v>
      </c>
      <c r="E160" s="20" t="str">
        <f>'Compound Alert'!E104</f>
        <v>NA</v>
      </c>
      <c r="F160" s="217">
        <f ca="1">'Compound Alert'!F104</f>
        <v>99</v>
      </c>
      <c r="G160" s="22">
        <f ca="1">IF($B$8="Overall Alert",'Compound Alert'!G104,IF($B$8="Underlying Vulnerability",'Compound Alert'!J104,IF($B$8="Emerging Threat",'Compound Alert'!M104)))</f>
        <v>0</v>
      </c>
      <c r="H160" s="23">
        <f ca="1">IF($B$8="Overall Alert",'Compound Alert'!H104,IF($B$8="Underlying Vulnerability",'Compound Alert'!K104,IF($B$8="Emerging Threat",'Compound Alert'!N104)))</f>
        <v>0</v>
      </c>
      <c r="I160" s="50">
        <f ca="1">ROUNDDOWN(G160,0)</f>
        <v>0</v>
      </c>
      <c r="J160"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160"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160"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160"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160"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LOW</v>
      </c>
      <c r="O160"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Alert'!B16</f>
        <v>Australia</v>
      </c>
      <c r="C161" s="20" t="str">
        <f>'Compound Alert'!C16</f>
        <v>AUS</v>
      </c>
      <c r="D161" s="20" t="str">
        <f>'Compound Alert'!D16</f>
        <v>EAS           East Asia &amp; Pacific</v>
      </c>
      <c r="E161" s="20" t="str">
        <f>'Compound Alert'!E16</f>
        <v>NA</v>
      </c>
      <c r="F161" s="217">
        <f ca="1">'Compound Alert'!F16</f>
        <v>11</v>
      </c>
      <c r="G161" s="22">
        <f ca="1">IF($B$8="Overall Alert",'Compound Alert'!G16,IF($B$8="Underlying Vulnerability",'Compound Alert'!J16,IF($B$8="Emerging Threat",'Compound Alert'!M16)))</f>
        <v>0</v>
      </c>
      <c r="H161" s="23">
        <f ca="1">IF($B$8="Overall Alert",'Compound Alert'!H16,IF($B$8="Underlying Vulnerability",'Compound Alert'!K16,IF($B$8="Emerging Threat",'Compound Alert'!N16)))</f>
        <v>0</v>
      </c>
      <c r="I161" s="50">
        <f ca="1">ROUNDDOWN(G161,0)</f>
        <v>0</v>
      </c>
      <c r="J161"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61"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61"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LOW</v>
      </c>
      <c r="M161"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61"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LOW</v>
      </c>
      <c r="O161"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Alert'!B168</f>
        <v>French Polynesia</v>
      </c>
      <c r="C162" s="20" t="str">
        <f>'Compound Alert'!C168</f>
        <v>PYF</v>
      </c>
      <c r="D162" s="20" t="str">
        <f>'Compound Alert'!D168</f>
        <v>EAS           East Asia &amp; Pacific</v>
      </c>
      <c r="E162" s="20" t="str">
        <f>'Compound Alert'!E168</f>
        <v>NA</v>
      </c>
      <c r="F162" s="217">
        <f ca="1">'Compound Alert'!F168</f>
        <v>163</v>
      </c>
      <c r="G162" s="22">
        <f ca="1">IF($B$8="Overall Alert",'Compound Alert'!G168,IF($B$8="Underlying Vulnerability",'Compound Alert'!J168,IF($B$8="Emerging Threat",'Compound Alert'!M168)))</f>
        <v>0</v>
      </c>
      <c r="H162" s="23">
        <f ca="1">IF($B$8="Overall Alert",'Compound Alert'!H168,IF($B$8="Underlying Vulnerability",'Compound Alert'!K168,IF($B$8="Emerging Threat",'Compound Alert'!N168)))</f>
        <v>0</v>
      </c>
      <c r="I162" s="50">
        <f ca="1">ROUNDDOWN(G162,0)</f>
        <v>0</v>
      </c>
      <c r="J162"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162" s="25" t="e">
        <f ca="1">IF(
   $B$8="Overall Alert",IF(
      'Compound Alert'!S168 &gt;= 7, "HIGH",IF(
         'Compound Alert'!S168 &gt;= 5, "MED","LOW")), IF(
            $B$8="Underlying Vulnerability", IF(
               'Compound Alert'!Z168 &gt;= 10, "HIGH",IF(
                  'Compound Alert'!Z168 &gt;= 7, "MED","LOW")),IF(
                     $B$8="Emerging Threat", IF(
                        'Compound Alert'!AG168 &gt;= 10, "HIGH",IF(
                            'Compound Alert'!AG168 &gt;= 7, "MED","LOW")))))</f>
        <v>#N/A</v>
      </c>
      <c r="L162" s="25" t="e">
        <f ca="1">IF(
   $B$8="Overall Alert",IF(
      'Compound Alert'!T168 &gt;= 7, "HIGH",IF(
         'Compound Alert'!T168 &gt;= 5, "MED","LOW")), IF(
            $B$8="Underlying Vulnerability", IF(
               'Compound Alert'!AA168 &gt;= 10, "HIGH",IF(
                  'Compound Alert'!AA168 &gt;= 7, "MED","LOW")),IF(
                     $B$8="Emerging Threat", IF(
                        'Compound Alert'!AH168 &gt;= 10, "HIGH",IF(
                            'Compound Alert'!AH168 &gt;= 7, "MED","LOW")))))</f>
        <v>#N/A</v>
      </c>
      <c r="M162" s="25" t="e">
        <f ca="1">IF(
   $B$8="Overall Alert",IF(
      'Compound Alert'!U168 &gt;= 7, "HIGH",IF(
         'Compound Alert'!U168 &gt;= 5, "MED","LOW")), IF(
            $B$8="Underlying Vulnerability", IF(
               'Compound Alert'!AB168 &gt;= 10, "HIGH",IF(
                  'Compound Alert'!AB168 &gt;= 7, "MED","LOW")),IF(
                     $B$8="Emerging Threat", IF(
                        'Compound Alert'!AI168 &gt;= 10, "HIGH",IF(
                            'Compound Alert'!AI168 &gt;= 7, "MED","LOW")))))</f>
        <v>#N/A</v>
      </c>
      <c r="N162"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162"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Alert'!B175</f>
        <v>Senegal</v>
      </c>
      <c r="C163" s="20" t="str">
        <f>'Compound Alert'!C175</f>
        <v>SEN</v>
      </c>
      <c r="D163" s="20" t="str">
        <f>'Compound Alert'!D175</f>
        <v>SSF           Sub-Saharan Africa</v>
      </c>
      <c r="E163" s="20" t="str">
        <f>'Compound Alert'!E175</f>
        <v>IDA</v>
      </c>
      <c r="F163" s="217">
        <f ca="1">'Compound Alert'!F175</f>
        <v>170</v>
      </c>
      <c r="G163" s="22">
        <f ca="1">IF($B$8="Overall Alert",'Compound Alert'!G175,IF($B$8="Underlying Vulnerability",'Compound Alert'!J175,IF($B$8="Emerging Threat",'Compound Alert'!M175)))</f>
        <v>0</v>
      </c>
      <c r="H163" s="23">
        <f ca="1">IF($B$8="Overall Alert",'Compound Alert'!H175,IF($B$8="Underlying Vulnerability",'Compound Alert'!K175,IF($B$8="Emerging Threat",'Compound Alert'!N175)))</f>
        <v>0</v>
      </c>
      <c r="I163" s="50">
        <f ca="1">ROUNDDOWN(G163,0)</f>
        <v>0</v>
      </c>
      <c r="J163"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163"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163"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163"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LOW</v>
      </c>
      <c r="N163"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163"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Alert'!B116</f>
        <v>Libya</v>
      </c>
      <c r="C164" s="20" t="str">
        <f>'Compound Alert'!C116</f>
        <v>LBY</v>
      </c>
      <c r="D164" s="20" t="str">
        <f>'Compound Alert'!D116</f>
        <v>MEA           Middle East &amp; North Africa</v>
      </c>
      <c r="E164" s="20" t="str">
        <f>'Compound Alert'!E116</f>
        <v>IBRD</v>
      </c>
      <c r="F164" s="217">
        <f ca="1">'Compound Alert'!F116</f>
        <v>111</v>
      </c>
      <c r="G164" s="22">
        <f ca="1">IF($B$8="Overall Alert",'Compound Alert'!G116,IF($B$8="Underlying Vulnerability",'Compound Alert'!J116,IF($B$8="Emerging Threat",'Compound Alert'!M116)))</f>
        <v>0</v>
      </c>
      <c r="H164" s="23">
        <f ca="1">IF($B$8="Overall Alert",'Compound Alert'!H116,IF($B$8="Underlying Vulnerability",'Compound Alert'!K116,IF($B$8="Emerging Threat",'Compound Alert'!N116)))</f>
        <v>0</v>
      </c>
      <c r="I164" s="50">
        <f ca="1">ROUNDDOWN(G164,0)</f>
        <v>0</v>
      </c>
      <c r="J164"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164"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164"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164"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164"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LOW</v>
      </c>
      <c r="O164"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Alert'!B166</f>
        <v>Paraguay</v>
      </c>
      <c r="C165" s="20" t="str">
        <f>'Compound Alert'!C166</f>
        <v>PRY</v>
      </c>
      <c r="D165" s="20" t="str">
        <f>'Compound Alert'!D166</f>
        <v>LCN           Latin America &amp; Caribbean</v>
      </c>
      <c r="E165" s="20" t="str">
        <f>'Compound Alert'!E166</f>
        <v>IBRD</v>
      </c>
      <c r="F165" s="217">
        <f ca="1">'Compound Alert'!F166</f>
        <v>161</v>
      </c>
      <c r="G165" s="22">
        <f ca="1">IF($B$8="Overall Alert",'Compound Alert'!G166,IF($B$8="Underlying Vulnerability",'Compound Alert'!J166,IF($B$8="Emerging Threat",'Compound Alert'!M166)))</f>
        <v>0</v>
      </c>
      <c r="H165" s="23">
        <f ca="1">IF($B$8="Overall Alert",'Compound Alert'!H166,IF($B$8="Underlying Vulnerability",'Compound Alert'!K166,IF($B$8="Emerging Threat",'Compound Alert'!N166)))</f>
        <v>0</v>
      </c>
      <c r="I165" s="50">
        <f ca="1">ROUNDDOWN(G165,0)</f>
        <v>0</v>
      </c>
      <c r="J165"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165"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165"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165"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LOW</v>
      </c>
      <c r="N165"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LOW</v>
      </c>
      <c r="O165"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Alert'!B87</f>
        <v>Guyana</v>
      </c>
      <c r="C166" s="20" t="str">
        <f>'Compound Alert'!C87</f>
        <v>GUY</v>
      </c>
      <c r="D166" s="20" t="str">
        <f>'Compound Alert'!D87</f>
        <v>LCN           Latin America &amp; Caribbean</v>
      </c>
      <c r="E166" s="20" t="str">
        <f>'Compound Alert'!E87</f>
        <v>IDA</v>
      </c>
      <c r="F166" s="217">
        <f ca="1">'Compound Alert'!F87</f>
        <v>82</v>
      </c>
      <c r="G166" s="22">
        <f ca="1">IF($B$8="Overall Alert",'Compound Alert'!G87,IF($B$8="Underlying Vulnerability",'Compound Alert'!J87,IF($B$8="Emerging Threat",'Compound Alert'!M87)))</f>
        <v>0</v>
      </c>
      <c r="H166" s="23">
        <f ca="1">IF($B$8="Overall Alert",'Compound Alert'!H87,IF($B$8="Underlying Vulnerability",'Compound Alert'!K87,IF($B$8="Emerging Threat",'Compound Alert'!N87)))</f>
        <v>0</v>
      </c>
      <c r="I166" s="50">
        <f ca="1">ROUNDDOWN(G166,0)</f>
        <v>0</v>
      </c>
      <c r="J166"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66"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66"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66"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66"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LOW</v>
      </c>
      <c r="O166"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Alert'!B212</f>
        <v>St. Vincent and the Grenadines</v>
      </c>
      <c r="C167" s="20" t="str">
        <f>'Compound Alert'!C212</f>
        <v>VCT</v>
      </c>
      <c r="D167" s="20" t="str">
        <f>'Compound Alert'!D212</f>
        <v>LCN           Latin America &amp; Caribbean</v>
      </c>
      <c r="E167" s="20" t="str">
        <f>'Compound Alert'!E212</f>
        <v>Blend</v>
      </c>
      <c r="F167" s="217">
        <f>'Compound Alert'!F212</f>
        <v>0</v>
      </c>
      <c r="G167" s="22">
        <f ca="1">IF($B$8="Overall Alert",'Compound Alert'!G212,IF($B$8="Underlying Vulnerability",'Compound Alert'!J212,IF($B$8="Emerging Threat",'Compound Alert'!M212)))</f>
        <v>0</v>
      </c>
      <c r="H167" s="23">
        <f ca="1">IF($B$8="Overall Alert",'Compound Alert'!H212,IF($B$8="Underlying Vulnerability",'Compound Alert'!K212,IF($B$8="Emerging Threat",'Compound Alert'!N212)))</f>
        <v>0</v>
      </c>
      <c r="I167" s="50">
        <f ca="1">ROUNDDOWN(G167,0)</f>
        <v>0</v>
      </c>
      <c r="J167"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67"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67" s="25" t="e">
        <f ca="1">IF(
   $B$8="Overall Alert",IF(
      'Compound Alert'!T212 &gt;= 7, "HIGH",IF(
         'Compound Alert'!T212 &gt;= 5, "MED","LOW")), IF(
            $B$8="Underlying Vulnerability", IF(
               'Compound Alert'!AA212 &gt;= 10, "HIGH",IF(
                  'Compound Alert'!AA212 &gt;= 7, "MED","LOW")),IF(
                     $B$8="Emerging Threat", IF(
                        'Compound Alert'!AH212 &gt;= 10, "HIGH",IF(
                            'Compound Alert'!AH212 &gt;= 7, "MED","LOW")))))</f>
        <v>#N/A</v>
      </c>
      <c r="M167"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67"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LOW</v>
      </c>
      <c r="O167"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Alert'!B34</f>
        <v>Brunei Darussalam</v>
      </c>
      <c r="C168" s="20" t="str">
        <f>'Compound Alert'!C34</f>
        <v>BRN</v>
      </c>
      <c r="D168" s="20" t="str">
        <f>'Compound Alert'!D34</f>
        <v>EAS           East Asia &amp; Pacific</v>
      </c>
      <c r="E168" s="20" t="str">
        <f>'Compound Alert'!E34</f>
        <v>NA</v>
      </c>
      <c r="F168" s="217">
        <f ca="1">'Compound Alert'!F34</f>
        <v>29</v>
      </c>
      <c r="G168" s="22">
        <f ca="1">IF($B$8="Overall Alert",'Compound Alert'!G34,IF($B$8="Underlying Vulnerability",'Compound Alert'!J34,IF($B$8="Emerging Threat",'Compound Alert'!M34)))</f>
        <v>0</v>
      </c>
      <c r="H168" s="23">
        <f ca="1">IF($B$8="Overall Alert",'Compound Alert'!H34,IF($B$8="Underlying Vulnerability",'Compound Alert'!K34,IF($B$8="Emerging Threat",'Compound Alert'!N34)))</f>
        <v>0</v>
      </c>
      <c r="I168" s="50">
        <f ca="1">ROUNDDOWN(G168,0)</f>
        <v>0</v>
      </c>
      <c r="J168"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68"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68"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68"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68"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LOW</v>
      </c>
      <c r="O168"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Alert'!B84</f>
        <v>Greenland</v>
      </c>
      <c r="C169" s="20" t="str">
        <f>'Compound Alert'!C84</f>
        <v>GRL</v>
      </c>
      <c r="D169" s="20" t="str">
        <f>'Compound Alert'!D84</f>
        <v>ECS           Europe &amp; Central Asia</v>
      </c>
      <c r="E169" s="20" t="str">
        <f>'Compound Alert'!E84</f>
        <v>NA</v>
      </c>
      <c r="F169" s="217">
        <f ca="1">'Compound Alert'!F84</f>
        <v>79</v>
      </c>
      <c r="G169" s="22">
        <f ca="1">IF($B$8="Overall Alert",'Compound Alert'!G84,IF($B$8="Underlying Vulnerability",'Compound Alert'!J84,IF($B$8="Emerging Threat",'Compound Alert'!M84)))</f>
        <v>0</v>
      </c>
      <c r="H169" s="23">
        <f ca="1">IF($B$8="Overall Alert",'Compound Alert'!H84,IF($B$8="Underlying Vulnerability",'Compound Alert'!K84,IF($B$8="Emerging Threat",'Compound Alert'!N84)))</f>
        <v>0</v>
      </c>
      <c r="I169" s="50">
        <f ca="1">ROUNDDOWN(G169,0)</f>
        <v>0</v>
      </c>
      <c r="J169"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169" s="25" t="e">
        <f ca="1">IF(
   $B$8="Overall Alert",IF(
      'Compound Alert'!S84 &gt;= 7, "HIGH",IF(
         'Compound Alert'!S84 &gt;= 5, "MED","LOW")), IF(
            $B$8="Underlying Vulnerability", IF(
               'Compound Alert'!Z84 &gt;= 10, "HIGH",IF(
                  'Compound Alert'!Z84 &gt;= 7, "MED","LOW")),IF(
                     $B$8="Emerging Threat", IF(
                        'Compound Alert'!AG84 &gt;= 10, "HIGH",IF(
                            'Compound Alert'!AG84 &gt;= 7, "MED","LOW")))))</f>
        <v>#N/A</v>
      </c>
      <c r="L169"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169" s="25" t="e">
        <f ca="1">IF(
   $B$8="Overall Alert",IF(
      'Compound Alert'!U84 &gt;= 7, "HIGH",IF(
         'Compound Alert'!U84 &gt;= 5, "MED","LOW")), IF(
            $B$8="Underlying Vulnerability", IF(
               'Compound Alert'!AB84 &gt;= 10, "HIGH",IF(
                  'Compound Alert'!AB84 &gt;= 7, "MED","LOW")),IF(
                     $B$8="Emerging Threat", IF(
                        'Compound Alert'!AI84 &gt;= 10, "HIGH",IF(
                            'Compound Alert'!AI84 &gt;= 7, "MED","LOW")))))</f>
        <v>#N/A</v>
      </c>
      <c r="N169"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169"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Alert'!B163</f>
        <v>Puerto Rico</v>
      </c>
      <c r="C170" s="20" t="str">
        <f>'Compound Alert'!C163</f>
        <v>PRI</v>
      </c>
      <c r="D170" s="20" t="str">
        <f>'Compound Alert'!D163</f>
        <v>LCN           Latin America &amp; Caribbean</v>
      </c>
      <c r="E170" s="20" t="str">
        <f>'Compound Alert'!E163</f>
        <v>NA</v>
      </c>
      <c r="F170" s="217">
        <f ca="1">'Compound Alert'!F163</f>
        <v>158</v>
      </c>
      <c r="G170" s="22">
        <f ca="1">IF($B$8="Overall Alert",'Compound Alert'!G163,IF($B$8="Underlying Vulnerability",'Compound Alert'!J163,IF($B$8="Emerging Threat",'Compound Alert'!M163)))</f>
        <v>0</v>
      </c>
      <c r="H170" s="23">
        <f ca="1">IF($B$8="Overall Alert",'Compound Alert'!H163,IF($B$8="Underlying Vulnerability",'Compound Alert'!K163,IF($B$8="Emerging Threat",'Compound Alert'!N163)))</f>
        <v>0</v>
      </c>
      <c r="I170" s="50">
        <f ca="1">ROUNDDOWN(G170,0)</f>
        <v>0</v>
      </c>
      <c r="J170"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170"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170"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LOW</v>
      </c>
      <c r="M170" s="25" t="str">
        <f ca="1">IF(
   $B$8="Overall Alert",IF(
      'Compound Alert'!U163 &gt;= 7, "HIGH",IF(
         'Compound Alert'!U163 &gt;= 5, "MED","LOW")), IF(
            $B$8="Underlying Vulnerability", IF(
               'Compound Alert'!AB163 &gt;= 10, "HIGH",IF(
                  'Compound Alert'!AB163 &gt;= 7, "MED","LOW")),IF(
                     $B$8="Emerging Threat", IF(
                        'Compound Alert'!AI163 &gt;= 10, "HIGH",IF(
                            'Compound Alert'!AI163 &gt;= 7, "MED","LOW")))))</f>
        <v>LOW</v>
      </c>
      <c r="N170"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LOW</v>
      </c>
      <c r="O170"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Alert'!B195</f>
        <v>Togo</v>
      </c>
      <c r="C171" s="20" t="str">
        <f>'Compound Alert'!C195</f>
        <v>TGO</v>
      </c>
      <c r="D171" s="20" t="str">
        <f>'Compound Alert'!D195</f>
        <v>SSF           Sub-Saharan Africa</v>
      </c>
      <c r="E171" s="20" t="str">
        <f>'Compound Alert'!E195</f>
        <v>IDA</v>
      </c>
      <c r="F171" s="217">
        <f ca="1">'Compound Alert'!F195</f>
        <v>190</v>
      </c>
      <c r="G171" s="22">
        <f ca="1">IF($B$8="Overall Alert",'Compound Alert'!G195,IF($B$8="Underlying Vulnerability",'Compound Alert'!J195,IF($B$8="Emerging Threat",'Compound Alert'!M195)))</f>
        <v>0</v>
      </c>
      <c r="H171" s="23">
        <f ca="1">IF($B$8="Overall Alert",'Compound Alert'!H195,IF($B$8="Underlying Vulnerability",'Compound Alert'!K195,IF($B$8="Emerging Threat",'Compound Alert'!N195)))</f>
        <v>0</v>
      </c>
      <c r="I171" s="50">
        <f ca="1">ROUNDDOWN(G171,0)</f>
        <v>0</v>
      </c>
      <c r="J171"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LOW</v>
      </c>
      <c r="K171"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171"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171"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171"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171"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Alert'!B65</f>
        <v>Spain</v>
      </c>
      <c r="C172" s="20" t="str">
        <f>'Compound Alert'!C65</f>
        <v>ESP</v>
      </c>
      <c r="D172" s="20" t="str">
        <f>'Compound Alert'!D65</f>
        <v>ECS           Europe &amp; Central Asia</v>
      </c>
      <c r="E172" s="20" t="str">
        <f>'Compound Alert'!E65</f>
        <v>NA</v>
      </c>
      <c r="F172" s="217">
        <f ca="1">'Compound Alert'!F65</f>
        <v>60</v>
      </c>
      <c r="G172" s="22">
        <f ca="1">IF($B$8="Overall Alert",'Compound Alert'!G65,IF($B$8="Underlying Vulnerability",'Compound Alert'!J65,IF($B$8="Emerging Threat",'Compound Alert'!M65)))</f>
        <v>0</v>
      </c>
      <c r="H172" s="23">
        <f ca="1">IF($B$8="Overall Alert",'Compound Alert'!H65,IF($B$8="Underlying Vulnerability",'Compound Alert'!K65,IF($B$8="Emerging Threat",'Compound Alert'!N65)))</f>
        <v>0</v>
      </c>
      <c r="I172" s="50">
        <f ca="1">ROUNDDOWN(G172,0)</f>
        <v>0</v>
      </c>
      <c r="J172"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72"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72"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LOW</v>
      </c>
      <c r="M172"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72"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LOW</v>
      </c>
      <c r="O172"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Alert'!B58</f>
        <v>Dominica</v>
      </c>
      <c r="C173" s="20" t="str">
        <f>'Compound Alert'!C58</f>
        <v>DMA</v>
      </c>
      <c r="D173" s="20" t="str">
        <f>'Compound Alert'!D58</f>
        <v>LCN           Latin America &amp; Caribbean</v>
      </c>
      <c r="E173" s="20" t="str">
        <f>'Compound Alert'!E58</f>
        <v>Blend</v>
      </c>
      <c r="F173" s="217">
        <f ca="1">'Compound Alert'!F58</f>
        <v>53</v>
      </c>
      <c r="G173" s="22">
        <f ca="1">IF($B$8="Overall Alert",'Compound Alert'!G58,IF($B$8="Underlying Vulnerability",'Compound Alert'!J58,IF($B$8="Emerging Threat",'Compound Alert'!M58)))</f>
        <v>0</v>
      </c>
      <c r="H173" s="23">
        <f ca="1">IF($B$8="Overall Alert",'Compound Alert'!H58,IF($B$8="Underlying Vulnerability",'Compound Alert'!K58,IF($B$8="Emerging Threat",'Compound Alert'!N58)))</f>
        <v>0</v>
      </c>
      <c r="I173" s="50">
        <f ca="1">ROUNDDOWN(G173,0)</f>
        <v>0</v>
      </c>
      <c r="J173"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173"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173" s="25" t="e">
        <f ca="1">IF(
   $B$8="Overall Alert",IF(
      'Compound Alert'!T58 &gt;= 7, "HIGH",IF(
         'Compound Alert'!T58 &gt;= 5, "MED","LOW")), IF(
            $B$8="Underlying Vulnerability", IF(
               'Compound Alert'!AA58 &gt;= 10, "HIGH",IF(
                  'Compound Alert'!AA58 &gt;= 7, "MED","LOW")),IF(
                     $B$8="Emerging Threat", IF(
                        'Compound Alert'!AH58 &gt;= 10, "HIGH",IF(
                            'Compound Alert'!AH58 &gt;= 7, "MED","LOW")))))</f>
        <v>#N/A</v>
      </c>
      <c r="M173"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173"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LOW</v>
      </c>
      <c r="O173"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Alert'!B14</f>
        <v>American Samoa</v>
      </c>
      <c r="C174" s="20" t="str">
        <f>'Compound Alert'!C14</f>
        <v>ASM</v>
      </c>
      <c r="D174" s="20" t="str">
        <f>'Compound Alert'!D14</f>
        <v>EAS           East Asia &amp; Pacific</v>
      </c>
      <c r="E174" s="20" t="str">
        <f>'Compound Alert'!E14</f>
        <v>NA</v>
      </c>
      <c r="F174" s="217">
        <f ca="1">'Compound Alert'!F14</f>
        <v>9</v>
      </c>
      <c r="G174" s="22">
        <f ca="1">IF($B$8="Overall Alert",'Compound Alert'!G14,IF($B$8="Underlying Vulnerability",'Compound Alert'!J14,IF($B$8="Emerging Threat",'Compound Alert'!M14)))</f>
        <v>0</v>
      </c>
      <c r="H174" s="23">
        <f ca="1">IF($B$8="Overall Alert",'Compound Alert'!H14,IF($B$8="Underlying Vulnerability",'Compound Alert'!K14,IF($B$8="Emerging Threat",'Compound Alert'!N14)))</f>
        <v>0</v>
      </c>
      <c r="I174" s="50">
        <f ca="1">ROUNDDOWN(G174,0)</f>
        <v>0</v>
      </c>
      <c r="J174"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74" s="25" t="e">
        <f ca="1">IF(
   $B$8="Overall Alert",IF(
      'Compound Alert'!S14 &gt;= 7, "HIGH",IF(
         'Compound Alert'!S14 &gt;= 5, "MED","LOW")), IF(
            $B$8="Underlying Vulnerability", IF(
               'Compound Alert'!Z14 &gt;= 10, "HIGH",IF(
                  'Compound Alert'!Z14 &gt;= 7, "MED","LOW")),IF(
                     $B$8="Emerging Threat", IF(
                        'Compound Alert'!AG14 &gt;= 10, "HIGH",IF(
                            'Compound Alert'!AG14 &gt;= 7, "MED","LOW")))))</f>
        <v>#N/A</v>
      </c>
      <c r="L174" s="25" t="e">
        <f ca="1">IF(
   $B$8="Overall Alert",IF(
      'Compound Alert'!T14 &gt;= 7, "HIGH",IF(
         'Compound Alert'!T14 &gt;= 5, "MED","LOW")), IF(
            $B$8="Underlying Vulnerability", IF(
               'Compound Alert'!AA14 &gt;= 10, "HIGH",IF(
                  'Compound Alert'!AA14 &gt;= 7, "MED","LOW")),IF(
                     $B$8="Emerging Threat", IF(
                        'Compound Alert'!AH14 &gt;= 10, "HIGH",IF(
                            'Compound Alert'!AH14 &gt;= 7, "MED","LOW")))))</f>
        <v>#N/A</v>
      </c>
      <c r="M174" s="25" t="e">
        <f ca="1">IF(
   $B$8="Overall Alert",IF(
      'Compound Alert'!U14 &gt;= 7, "HIGH",IF(
         'Compound Alert'!U14 &gt;= 5, "MED","LOW")), IF(
            $B$8="Underlying Vulnerability", IF(
               'Compound Alert'!AB14 &gt;= 10, "HIGH",IF(
                  'Compound Alert'!AB14 &gt;= 7, "MED","LOW")),IF(
                     $B$8="Emerging Threat", IF(
                        'Compound Alert'!AI14 &gt;= 10, "HIGH",IF(
                            'Compound Alert'!AI14 &gt;= 7, "MED","LOW")))))</f>
        <v>#N/A</v>
      </c>
      <c r="N174"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LOW</v>
      </c>
      <c r="O174"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Alert'!B125</f>
        <v>St. Martin (French part)</v>
      </c>
      <c r="C175" s="20" t="str">
        <f>'Compound Alert'!C125</f>
        <v>MAF</v>
      </c>
      <c r="D175" s="20" t="str">
        <f>'Compound Alert'!D125</f>
        <v>LCN           Latin America &amp; Caribbean</v>
      </c>
      <c r="E175" s="20" t="str">
        <f>'Compound Alert'!E125</f>
        <v>NA</v>
      </c>
      <c r="F175" s="217">
        <f ca="1">'Compound Alert'!F125</f>
        <v>120</v>
      </c>
      <c r="G175" s="22">
        <f ca="1">IF($B$8="Overall Alert",'Compound Alert'!G125,IF($B$8="Underlying Vulnerability",'Compound Alert'!J125,IF($B$8="Emerging Threat",'Compound Alert'!M125)))</f>
        <v>0</v>
      </c>
      <c r="H175" s="23">
        <f ca="1">IF($B$8="Overall Alert",'Compound Alert'!H125,IF($B$8="Underlying Vulnerability",'Compound Alert'!K125,IF($B$8="Emerging Threat",'Compound Alert'!N125)))</f>
        <v>0</v>
      </c>
      <c r="I175" s="50">
        <f ca="1">ROUNDDOWN(G175,0)</f>
        <v>0</v>
      </c>
      <c r="J175"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175" s="25" t="e">
        <f ca="1">IF(
   $B$8="Overall Alert",IF(
      'Compound Alert'!S125 &gt;= 7, "HIGH",IF(
         'Compound Alert'!S125 &gt;= 5, "MED","LOW")), IF(
            $B$8="Underlying Vulnerability", IF(
               'Compound Alert'!Z125 &gt;= 10, "HIGH",IF(
                  'Compound Alert'!Z125 &gt;= 7, "MED","LOW")),IF(
                     $B$8="Emerging Threat", IF(
                        'Compound Alert'!AG125 &gt;= 10, "HIGH",IF(
                            'Compound Alert'!AG125 &gt;= 7, "MED","LOW")))))</f>
        <v>#N/A</v>
      </c>
      <c r="L175" s="25" t="e">
        <f ca="1">IF(
   $B$8="Overall Alert",IF(
      'Compound Alert'!T125 &gt;= 7, "HIGH",IF(
         'Compound Alert'!T125 &gt;= 5, "MED","LOW")), IF(
            $B$8="Underlying Vulnerability", IF(
               'Compound Alert'!AA125 &gt;= 10, "HIGH",IF(
                  'Compound Alert'!AA125 &gt;= 7, "MED","LOW")),IF(
                     $B$8="Emerging Threat", IF(
                        'Compound Alert'!AH125 &gt;= 10, "HIGH",IF(
                            'Compound Alert'!AH125 &gt;= 7, "MED","LOW")))))</f>
        <v>#N/A</v>
      </c>
      <c r="M175" s="25" t="e">
        <f ca="1">IF(
   $B$8="Overall Alert",IF(
      'Compound Alert'!U125 &gt;= 7, "HIGH",IF(
         'Compound Alert'!U125 &gt;= 5, "MED","LOW")), IF(
            $B$8="Underlying Vulnerability", IF(
               'Compound Alert'!AB125 &gt;= 10, "HIGH",IF(
                  'Compound Alert'!AB125 &gt;= 7, "MED","LOW")),IF(
                     $B$8="Emerging Threat", IF(
                        'Compound Alert'!AI125 &gt;= 10, "HIGH",IF(
                            'Compound Alert'!AI125 &gt;= 7, "MED","LOW")))))</f>
        <v>#N/A</v>
      </c>
      <c r="N175"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LOW</v>
      </c>
      <c r="O175"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Alert'!B214</f>
        <v>British Virgin Islands</v>
      </c>
      <c r="C176" s="20" t="str">
        <f>'Compound Alert'!C214</f>
        <v>VGB</v>
      </c>
      <c r="D176" s="20" t="str">
        <f>'Compound Alert'!D214</f>
        <v>LCN           Latin America &amp; Caribbean</v>
      </c>
      <c r="E176" s="20" t="str">
        <f>'Compound Alert'!E214</f>
        <v>NA</v>
      </c>
      <c r="F176" s="217">
        <f>'Compound Alert'!F214</f>
        <v>0</v>
      </c>
      <c r="G176" s="22">
        <f ca="1">IF($B$8="Overall Alert",'Compound Alert'!G214,IF($B$8="Underlying Vulnerability",'Compound Alert'!J214,IF($B$8="Emerging Threat",'Compound Alert'!M214)))</f>
        <v>0</v>
      </c>
      <c r="H176" s="23">
        <f ca="1">IF($B$8="Overall Alert",'Compound Alert'!H214,IF($B$8="Underlying Vulnerability",'Compound Alert'!K214,IF($B$8="Emerging Threat",'Compound Alert'!N214)))</f>
        <v>0</v>
      </c>
      <c r="I176" s="50">
        <f ca="1">ROUNDDOWN(G176,0)</f>
        <v>0</v>
      </c>
      <c r="J176"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176" s="25" t="e">
        <f ca="1">IF(
   $B$8="Overall Alert",IF(
      'Compound Alert'!S214 &gt;= 7, "HIGH",IF(
         'Compound Alert'!S214 &gt;= 5, "MED","LOW")), IF(
            $B$8="Underlying Vulnerability", IF(
               'Compound Alert'!Z214 &gt;= 10, "HIGH",IF(
                  'Compound Alert'!Z214 &gt;= 7, "MED","LOW")),IF(
                     $B$8="Emerging Threat", IF(
                        'Compound Alert'!AG214 &gt;= 10, "HIGH",IF(
                            'Compound Alert'!AG214 &gt;= 7, "MED","LOW")))))</f>
        <v>#N/A</v>
      </c>
      <c r="L176" s="25" t="e">
        <f ca="1">IF(
   $B$8="Overall Alert",IF(
      'Compound Alert'!T214 &gt;= 7, "HIGH",IF(
         'Compound Alert'!T214 &gt;= 5, "MED","LOW")), IF(
            $B$8="Underlying Vulnerability", IF(
               'Compound Alert'!AA214 &gt;= 10, "HIGH",IF(
                  'Compound Alert'!AA214 &gt;= 7, "MED","LOW")),IF(
                     $B$8="Emerging Threat", IF(
                        'Compound Alert'!AH214 &gt;= 10, "HIGH",IF(
                            'Compound Alert'!AH214 &gt;= 7, "MED","LOW")))))</f>
        <v>#N/A</v>
      </c>
      <c r="M176" s="25" t="e">
        <f ca="1">IF(
   $B$8="Overall Alert",IF(
      'Compound Alert'!U214 &gt;= 7, "HIGH",IF(
         'Compound Alert'!U214 &gt;= 5, "MED","LOW")), IF(
            $B$8="Underlying Vulnerability", IF(
               'Compound Alert'!AB214 &gt;= 10, "HIGH",IF(
                  'Compound Alert'!AB214 &gt;= 7, "MED","LOW")),IF(
                     $B$8="Emerging Threat", IF(
                        'Compound Alert'!AI214 &gt;= 10, "HIGH",IF(
                            'Compound Alert'!AI214 &gt;= 7, "MED","LOW")))))</f>
        <v>#N/A</v>
      </c>
      <c r="N176"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LOW</v>
      </c>
      <c r="O176"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Alert'!B215</f>
        <v>Virgin Islands (U.S.)</v>
      </c>
      <c r="C177" s="20" t="str">
        <f>'Compound Alert'!C215</f>
        <v>VIR</v>
      </c>
      <c r="D177" s="20" t="str">
        <f>'Compound Alert'!D215</f>
        <v>LCN           Latin America &amp; Caribbean</v>
      </c>
      <c r="E177" s="20" t="str">
        <f>'Compound Alert'!E215</f>
        <v>NA</v>
      </c>
      <c r="F177" s="217">
        <f>'Compound Alert'!F215</f>
        <v>0</v>
      </c>
      <c r="G177" s="22">
        <f ca="1">IF($B$8="Overall Alert",'Compound Alert'!G215,IF($B$8="Underlying Vulnerability",'Compound Alert'!J215,IF($B$8="Emerging Threat",'Compound Alert'!M215)))</f>
        <v>0</v>
      </c>
      <c r="H177" s="23">
        <f ca="1">IF($B$8="Overall Alert",'Compound Alert'!H215,IF($B$8="Underlying Vulnerability",'Compound Alert'!K215,IF($B$8="Emerging Threat",'Compound Alert'!N215)))</f>
        <v>0</v>
      </c>
      <c r="I177" s="50">
        <f ca="1">ROUNDDOWN(G177,0)</f>
        <v>0</v>
      </c>
      <c r="J177"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177" s="25" t="e">
        <f ca="1">IF(
   $B$8="Overall Alert",IF(
      'Compound Alert'!S215 &gt;= 7, "HIGH",IF(
         'Compound Alert'!S215 &gt;= 5, "MED","LOW")), IF(
            $B$8="Underlying Vulnerability", IF(
               'Compound Alert'!Z215 &gt;= 10, "HIGH",IF(
                  'Compound Alert'!Z215 &gt;= 7, "MED","LOW")),IF(
                     $B$8="Emerging Threat", IF(
                        'Compound Alert'!AG215 &gt;= 10, "HIGH",IF(
                            'Compound Alert'!AG215 &gt;= 7, "MED","LOW")))))</f>
        <v>#N/A</v>
      </c>
      <c r="L177" s="25" t="e">
        <f ca="1">IF(
   $B$8="Overall Alert",IF(
      'Compound Alert'!T215 &gt;= 7, "HIGH",IF(
         'Compound Alert'!T215 &gt;= 5, "MED","LOW")), IF(
            $B$8="Underlying Vulnerability", IF(
               'Compound Alert'!AA215 &gt;= 10, "HIGH",IF(
                  'Compound Alert'!AA215 &gt;= 7, "MED","LOW")),IF(
                     $B$8="Emerging Threat", IF(
                        'Compound Alert'!AH215 &gt;= 10, "HIGH",IF(
                            'Compound Alert'!AH215 &gt;= 7, "MED","LOW")))))</f>
        <v>#N/A</v>
      </c>
      <c r="M177" s="25" t="e">
        <f ca="1">IF(
   $B$8="Overall Alert",IF(
      'Compound Alert'!U215 &gt;= 7, "HIGH",IF(
         'Compound Alert'!U215 &gt;= 5, "MED","LOW")), IF(
            $B$8="Underlying Vulnerability", IF(
               'Compound Alert'!AB215 &gt;= 10, "HIGH",IF(
                  'Compound Alert'!AB215 &gt;= 7, "MED","LOW")),IF(
                     $B$8="Emerging Threat", IF(
                        'Compound Alert'!AI215 &gt;= 10, "HIGH",IF(
                            'Compound Alert'!AI215 &gt;= 7, "MED","LOW")))))</f>
        <v>#N/A</v>
      </c>
      <c r="N177"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LOW</v>
      </c>
      <c r="O177"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Alert'!B128</f>
        <v>Moldova</v>
      </c>
      <c r="C178" s="20" t="str">
        <f>'Compound Alert'!C128</f>
        <v>MDA</v>
      </c>
      <c r="D178" s="20" t="str">
        <f>'Compound Alert'!D128</f>
        <v>ECS           Europe &amp; Central Asia</v>
      </c>
      <c r="E178" s="20" t="str">
        <f>'Compound Alert'!E128</f>
        <v>IBRD</v>
      </c>
      <c r="F178" s="217">
        <f ca="1">'Compound Alert'!F128</f>
        <v>123</v>
      </c>
      <c r="G178" s="22">
        <f ca="1">IF($B$8="Overall Alert",'Compound Alert'!G128,IF($B$8="Underlying Vulnerability",'Compound Alert'!J128,IF($B$8="Emerging Threat",'Compound Alert'!M128)))</f>
        <v>0</v>
      </c>
      <c r="H178" s="23">
        <f ca="1">IF($B$8="Overall Alert",'Compound Alert'!H128,IF($B$8="Underlying Vulnerability",'Compound Alert'!K128,IF($B$8="Emerging Threat",'Compound Alert'!N128)))</f>
        <v>0</v>
      </c>
      <c r="I178" s="50">
        <f ca="1">ROUNDDOWN(G178,0)</f>
        <v>0</v>
      </c>
      <c r="J178"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178"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178"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LOW</v>
      </c>
      <c r="M178"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LOW</v>
      </c>
      <c r="N178"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178"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Alert'!B28</f>
        <v>Belarus</v>
      </c>
      <c r="C179" s="20" t="str">
        <f>'Compound Alert'!C28</f>
        <v>BLR</v>
      </c>
      <c r="D179" s="20" t="str">
        <f>'Compound Alert'!D28</f>
        <v>ECS           Europe &amp; Central Asia</v>
      </c>
      <c r="E179" s="20" t="str">
        <f>'Compound Alert'!E28</f>
        <v>IBRD</v>
      </c>
      <c r="F179" s="217">
        <f ca="1">'Compound Alert'!F28</f>
        <v>23</v>
      </c>
      <c r="G179" s="22">
        <f ca="1">IF($B$8="Overall Alert",'Compound Alert'!G28,IF($B$8="Underlying Vulnerability",'Compound Alert'!J28,IF($B$8="Emerging Threat",'Compound Alert'!M28)))</f>
        <v>0</v>
      </c>
      <c r="H179" s="23">
        <f ca="1">IF($B$8="Overall Alert",'Compound Alert'!H28,IF($B$8="Underlying Vulnerability",'Compound Alert'!K28,IF($B$8="Emerging Threat",'Compound Alert'!N28)))</f>
        <v>0</v>
      </c>
      <c r="I179" s="50">
        <f ca="1">ROUNDDOWN(G179,0)</f>
        <v>0</v>
      </c>
      <c r="J179"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79"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79"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LOW</v>
      </c>
      <c r="M179"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79"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79"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Alert'!B182</f>
        <v>Serbia</v>
      </c>
      <c r="C180" s="20" t="str">
        <f>'Compound Alert'!C182</f>
        <v>SRB</v>
      </c>
      <c r="D180" s="20" t="str">
        <f>'Compound Alert'!D182</f>
        <v>ECS           Europe &amp; Central Asia</v>
      </c>
      <c r="E180" s="20" t="str">
        <f>'Compound Alert'!E182</f>
        <v>IBRD</v>
      </c>
      <c r="F180" s="217">
        <f ca="1">'Compound Alert'!F182</f>
        <v>177</v>
      </c>
      <c r="G180" s="22">
        <f ca="1">IF($B$8="Overall Alert",'Compound Alert'!G182,IF($B$8="Underlying Vulnerability",'Compound Alert'!J182,IF($B$8="Emerging Threat",'Compound Alert'!M182)))</f>
        <v>0</v>
      </c>
      <c r="H180" s="23">
        <f ca="1">IF($B$8="Overall Alert",'Compound Alert'!H182,IF($B$8="Underlying Vulnerability",'Compound Alert'!K182,IF($B$8="Emerging Threat",'Compound Alert'!N182)))</f>
        <v>0</v>
      </c>
      <c r="I180" s="50">
        <f ca="1">ROUNDDOWN(G180,0)</f>
        <v>0</v>
      </c>
      <c r="J180"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180"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180"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LOW</v>
      </c>
      <c r="M180"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180"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180"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Alert'!B18</f>
        <v>Azerbaijan</v>
      </c>
      <c r="C181" s="20" t="str">
        <f>'Compound Alert'!C18</f>
        <v>AZE</v>
      </c>
      <c r="D181" s="20" t="str">
        <f>'Compound Alert'!D18</f>
        <v>ECS           Europe &amp; Central Asia</v>
      </c>
      <c r="E181" s="20" t="str">
        <f>'Compound Alert'!E18</f>
        <v>IBRD</v>
      </c>
      <c r="F181" s="217">
        <f ca="1">'Compound Alert'!F18</f>
        <v>13</v>
      </c>
      <c r="G181" s="22">
        <f ca="1">IF($B$8="Overall Alert",'Compound Alert'!G18,IF($B$8="Underlying Vulnerability",'Compound Alert'!J18,IF($B$8="Emerging Threat",'Compound Alert'!M18)))</f>
        <v>0</v>
      </c>
      <c r="H181" s="23">
        <f ca="1">IF($B$8="Overall Alert",'Compound Alert'!H18,IF($B$8="Underlying Vulnerability",'Compound Alert'!K18,IF($B$8="Emerging Threat",'Compound Alert'!N18)))</f>
        <v>0</v>
      </c>
      <c r="I181" s="50">
        <f ca="1">ROUNDDOWN(G181,0)</f>
        <v>0</v>
      </c>
      <c r="J181"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81"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81"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LOW</v>
      </c>
      <c r="M181"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LOW</v>
      </c>
      <c r="N181"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81"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Alert'!B165</f>
        <v>Portugal</v>
      </c>
      <c r="C182" s="20" t="str">
        <f>'Compound Alert'!C165</f>
        <v>PRT</v>
      </c>
      <c r="D182" s="20" t="str">
        <f>'Compound Alert'!D165</f>
        <v>ECS           Europe &amp; Central Asia</v>
      </c>
      <c r="E182" s="20" t="str">
        <f>'Compound Alert'!E165</f>
        <v>NA</v>
      </c>
      <c r="F182" s="217">
        <f ca="1">'Compound Alert'!F165</f>
        <v>160</v>
      </c>
      <c r="G182" s="22">
        <f ca="1">IF($B$8="Overall Alert",'Compound Alert'!G165,IF($B$8="Underlying Vulnerability",'Compound Alert'!J165,IF($B$8="Emerging Threat",'Compound Alert'!M165)))</f>
        <v>0</v>
      </c>
      <c r="H182" s="23">
        <f ca="1">IF($B$8="Overall Alert",'Compound Alert'!H165,IF($B$8="Underlying Vulnerability",'Compound Alert'!K165,IF($B$8="Emerging Threat",'Compound Alert'!N165)))</f>
        <v>0</v>
      </c>
      <c r="I182" s="50">
        <f ca="1">ROUNDDOWN(G182,0)</f>
        <v>0</v>
      </c>
      <c r="J182"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182"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182"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182"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182"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LOW</v>
      </c>
      <c r="O182"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Alert'!B218</f>
        <v>Samoa</v>
      </c>
      <c r="C183" s="20" t="str">
        <f>'Compound Alert'!C218</f>
        <v>WSM</v>
      </c>
      <c r="D183" s="20" t="str">
        <f>'Compound Alert'!D218</f>
        <v>EAS           East Asia &amp; Pacific</v>
      </c>
      <c r="E183" s="20" t="str">
        <f>'Compound Alert'!E218</f>
        <v>IDA</v>
      </c>
      <c r="F183" s="217">
        <f>'Compound Alert'!F218</f>
        <v>0</v>
      </c>
      <c r="G183" s="22">
        <f ca="1">IF($B$8="Overall Alert",'Compound Alert'!G218,IF($B$8="Underlying Vulnerability",'Compound Alert'!J218,IF($B$8="Emerging Threat",'Compound Alert'!M218)))</f>
        <v>0</v>
      </c>
      <c r="H183" s="23">
        <f ca="1">IF($B$8="Overall Alert",'Compound Alert'!H218,IF($B$8="Underlying Vulnerability",'Compound Alert'!K218,IF($B$8="Emerging Threat",'Compound Alert'!N218)))</f>
        <v>0</v>
      </c>
      <c r="I183" s="50">
        <f ca="1">ROUNDDOWN(G183,0)</f>
        <v>0</v>
      </c>
      <c r="J183"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183"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183" s="25" t="e">
        <f ca="1">IF(
   $B$8="Overall Alert",IF(
      'Compound Alert'!T218 &gt;= 7, "HIGH",IF(
         'Compound Alert'!T218 &gt;= 5, "MED","LOW")), IF(
            $B$8="Underlying Vulnerability", IF(
               'Compound Alert'!AA218 &gt;= 10, "HIGH",IF(
                  'Compound Alert'!AA218 &gt;= 7, "MED","LOW")),IF(
                     $B$8="Emerging Threat", IF(
                        'Compound Alert'!AH218 &gt;= 10, "HIGH",IF(
                            'Compound Alert'!AH218 &gt;= 7, "MED","LOW")))))</f>
        <v>#N/A</v>
      </c>
      <c r="M183"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183"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LOW</v>
      </c>
      <c r="O183"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Alert'!B15</f>
        <v>Antigua and Barbuda</v>
      </c>
      <c r="C184" s="20" t="str">
        <f>'Compound Alert'!C15</f>
        <v>ATG</v>
      </c>
      <c r="D184" s="20" t="str">
        <f>'Compound Alert'!D15</f>
        <v>LCN           Latin America &amp; Caribbean</v>
      </c>
      <c r="E184" s="20" t="str">
        <f>'Compound Alert'!E15</f>
        <v>IBRD</v>
      </c>
      <c r="F184" s="217">
        <f ca="1">'Compound Alert'!F15</f>
        <v>10</v>
      </c>
      <c r="G184" s="22">
        <f ca="1">IF($B$8="Overall Alert",'Compound Alert'!G15,IF($B$8="Underlying Vulnerability",'Compound Alert'!J15,IF($B$8="Emerging Threat",'Compound Alert'!M15)))</f>
        <v>0</v>
      </c>
      <c r="H184" s="23">
        <f ca="1">IF($B$8="Overall Alert",'Compound Alert'!H15,IF($B$8="Underlying Vulnerability",'Compound Alert'!K15,IF($B$8="Emerging Threat",'Compound Alert'!N15)))</f>
        <v>0</v>
      </c>
      <c r="I184" s="50">
        <f ca="1">ROUNDDOWN(G184,0)</f>
        <v>0</v>
      </c>
      <c r="J184"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184" s="25" t="e">
        <f ca="1">IF(
   $B$8="Overall Alert",IF(
      'Compound Alert'!S15 &gt;= 7, "HIGH",IF(
         'Compound Alert'!S15 &gt;= 5, "MED","LOW")), IF(
            $B$8="Underlying Vulnerability", IF(
               'Compound Alert'!Z15 &gt;= 10, "HIGH",IF(
                  'Compound Alert'!Z15 &gt;= 7, "MED","LOW")),IF(
                     $B$8="Emerging Threat", IF(
                        'Compound Alert'!AG15 &gt;= 10, "HIGH",IF(
                            'Compound Alert'!AG15 &gt;= 7, "MED","LOW")))))</f>
        <v>#N/A</v>
      </c>
      <c r="L184" s="25" t="e">
        <f ca="1">IF(
   $B$8="Overall Alert",IF(
      'Compound Alert'!T15 &gt;= 7, "HIGH",IF(
         'Compound Alert'!T15 &gt;= 5, "MED","LOW")), IF(
            $B$8="Underlying Vulnerability", IF(
               'Compound Alert'!AA15 &gt;= 10, "HIGH",IF(
                  'Compound Alert'!AA15 &gt;= 7, "MED","LOW")),IF(
                     $B$8="Emerging Threat", IF(
                        'Compound Alert'!AH15 &gt;= 10, "HIGH",IF(
                            'Compound Alert'!AH15 &gt;= 7, "MED","LOW")))))</f>
        <v>#N/A</v>
      </c>
      <c r="M184"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184"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LOW</v>
      </c>
      <c r="O184"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Alert'!B110</f>
        <v>St. Kitts and Nevis</v>
      </c>
      <c r="C185" s="20" t="str">
        <f>'Compound Alert'!C110</f>
        <v>KNA</v>
      </c>
      <c r="D185" s="20" t="str">
        <f>'Compound Alert'!D110</f>
        <v>LCN           Latin America &amp; Caribbean</v>
      </c>
      <c r="E185" s="20" t="str">
        <f>'Compound Alert'!E110</f>
        <v>IBRD</v>
      </c>
      <c r="F185" s="217">
        <f ca="1">'Compound Alert'!F110</f>
        <v>105</v>
      </c>
      <c r="G185" s="22">
        <f ca="1">IF($B$8="Overall Alert",'Compound Alert'!G110,IF($B$8="Underlying Vulnerability",'Compound Alert'!J110,IF($B$8="Emerging Threat",'Compound Alert'!M110)))</f>
        <v>0</v>
      </c>
      <c r="H185" s="23">
        <f ca="1">IF($B$8="Overall Alert",'Compound Alert'!H110,IF($B$8="Underlying Vulnerability",'Compound Alert'!K110,IF($B$8="Emerging Threat",'Compound Alert'!N110)))</f>
        <v>0</v>
      </c>
      <c r="I185" s="50">
        <f ca="1">ROUNDDOWN(G185,0)</f>
        <v>0</v>
      </c>
      <c r="J185"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185"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185" s="25" t="e">
        <f ca="1">IF(
   $B$8="Overall Alert",IF(
      'Compound Alert'!T110 &gt;= 7, "HIGH",IF(
         'Compound Alert'!T110 &gt;= 5, "MED","LOW")), IF(
            $B$8="Underlying Vulnerability", IF(
               'Compound Alert'!AA110 &gt;= 10, "HIGH",IF(
                  'Compound Alert'!AA110 &gt;= 7, "MED","LOW")),IF(
                     $B$8="Emerging Threat", IF(
                        'Compound Alert'!AH110 &gt;= 10, "HIGH",IF(
                            'Compound Alert'!AH110 &gt;= 7, "MED","LOW")))))</f>
        <v>#N/A</v>
      </c>
      <c r="M185"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185"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LOW</v>
      </c>
      <c r="O185"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Alert'!B151</f>
        <v>Norway</v>
      </c>
      <c r="C186" s="20" t="str">
        <f>'Compound Alert'!C151</f>
        <v>NOR</v>
      </c>
      <c r="D186" s="20" t="str">
        <f>'Compound Alert'!D151</f>
        <v>ECS           Europe &amp; Central Asia</v>
      </c>
      <c r="E186" s="20" t="str">
        <f>'Compound Alert'!E151</f>
        <v>NA</v>
      </c>
      <c r="F186" s="217">
        <f ca="1">'Compound Alert'!F151</f>
        <v>146</v>
      </c>
      <c r="G186" s="22">
        <f ca="1">IF($B$8="Overall Alert",'Compound Alert'!G151,IF($B$8="Underlying Vulnerability",'Compound Alert'!J151,IF($B$8="Emerging Threat",'Compound Alert'!M151)))</f>
        <v>0</v>
      </c>
      <c r="H186" s="23">
        <f ca="1">IF($B$8="Overall Alert",'Compound Alert'!H151,IF($B$8="Underlying Vulnerability",'Compound Alert'!K151,IF($B$8="Emerging Threat",'Compound Alert'!N151)))</f>
        <v>0</v>
      </c>
      <c r="I186" s="50">
        <f ca="1">ROUNDDOWN(G186,0)</f>
        <v>0</v>
      </c>
      <c r="J186"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186"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186"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186"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186"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186"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Alert'!B36</f>
        <v>Botswana</v>
      </c>
      <c r="C187" s="20" t="str">
        <f>'Compound Alert'!C36</f>
        <v>BWA</v>
      </c>
      <c r="D187" s="20" t="str">
        <f>'Compound Alert'!D36</f>
        <v>SSF           Sub-Saharan Africa</v>
      </c>
      <c r="E187" s="20" t="str">
        <f>'Compound Alert'!E36</f>
        <v>IBRD</v>
      </c>
      <c r="F187" s="217">
        <f ca="1">'Compound Alert'!F36</f>
        <v>31</v>
      </c>
      <c r="G187" s="22">
        <f ca="1">IF($B$8="Overall Alert",'Compound Alert'!G36,IF($B$8="Underlying Vulnerability",'Compound Alert'!J36,IF($B$8="Emerging Threat",'Compound Alert'!M36)))</f>
        <v>0</v>
      </c>
      <c r="H187" s="23">
        <f ca="1">IF($B$8="Overall Alert",'Compound Alert'!H36,IF($B$8="Underlying Vulnerability",'Compound Alert'!K36,IF($B$8="Emerging Threat",'Compound Alert'!N36)))</f>
        <v>0</v>
      </c>
      <c r="I187" s="50">
        <f ca="1">ROUNDDOWN(G187,0)</f>
        <v>0</v>
      </c>
      <c r="J187"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187"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187"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187"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187"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187"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Alert'!B82</f>
        <v>Greece</v>
      </c>
      <c r="C188" s="20" t="str">
        <f>'Compound Alert'!C82</f>
        <v>GRC</v>
      </c>
      <c r="D188" s="20" t="str">
        <f>'Compound Alert'!D82</f>
        <v>ECS           Europe &amp; Central Asia</v>
      </c>
      <c r="E188" s="20" t="str">
        <f>'Compound Alert'!E82</f>
        <v>NA</v>
      </c>
      <c r="F188" s="217">
        <f ca="1">'Compound Alert'!F82</f>
        <v>77</v>
      </c>
      <c r="G188" s="22">
        <f ca="1">IF($B$8="Overall Alert",'Compound Alert'!G82,IF($B$8="Underlying Vulnerability",'Compound Alert'!J82,IF($B$8="Emerging Threat",'Compound Alert'!M82)))</f>
        <v>0</v>
      </c>
      <c r="H188" s="23">
        <f ca="1">IF($B$8="Overall Alert",'Compound Alert'!H82,IF($B$8="Underlying Vulnerability",'Compound Alert'!K82,IF($B$8="Emerging Threat",'Compound Alert'!N82)))</f>
        <v>0</v>
      </c>
      <c r="I188" s="50">
        <f ca="1">ROUNDDOWN(G188,0)</f>
        <v>0</v>
      </c>
      <c r="J188"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188"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188"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188"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188"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LOW</v>
      </c>
      <c r="O188"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Alert'!B39</f>
        <v>Switzerland</v>
      </c>
      <c r="C189" s="20" t="str">
        <f>'Compound Alert'!C39</f>
        <v>CHE</v>
      </c>
      <c r="D189" s="20" t="str">
        <f>'Compound Alert'!D39</f>
        <v>ECS           Europe &amp; Central Asia</v>
      </c>
      <c r="E189" s="20" t="str">
        <f>'Compound Alert'!E39</f>
        <v>NA</v>
      </c>
      <c r="F189" s="217">
        <f ca="1">'Compound Alert'!F39</f>
        <v>34</v>
      </c>
      <c r="G189" s="22">
        <f ca="1">IF($B$8="Overall Alert",'Compound Alert'!G39,IF($B$8="Underlying Vulnerability",'Compound Alert'!J39,IF($B$8="Emerging Threat",'Compound Alert'!M39)))</f>
        <v>0</v>
      </c>
      <c r="H189" s="23">
        <f ca="1">IF($B$8="Overall Alert",'Compound Alert'!H39,IF($B$8="Underlying Vulnerability",'Compound Alert'!K39,IF($B$8="Emerging Threat",'Compound Alert'!N39)))</f>
        <v>0</v>
      </c>
      <c r="I189" s="50">
        <f ca="1">ROUNDDOWN(G189,0)</f>
        <v>0</v>
      </c>
      <c r="J189"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189"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189"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189"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189"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189"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Alert'!B74</f>
        <v>United Kingdom</v>
      </c>
      <c r="C190" s="20" t="str">
        <f>'Compound Alert'!C74</f>
        <v>GBR</v>
      </c>
      <c r="D190" s="20" t="str">
        <f>'Compound Alert'!D74</f>
        <v>ECS           Europe &amp; Central Asia</v>
      </c>
      <c r="E190" s="20" t="str">
        <f>'Compound Alert'!E74</f>
        <v>NA</v>
      </c>
      <c r="F190" s="217">
        <f ca="1">'Compound Alert'!F74</f>
        <v>69</v>
      </c>
      <c r="G190" s="22">
        <f ca="1">IF($B$8="Overall Alert",'Compound Alert'!G74,IF($B$8="Underlying Vulnerability",'Compound Alert'!J74,IF($B$8="Emerging Threat",'Compound Alert'!M74)))</f>
        <v>0</v>
      </c>
      <c r="H190" s="23">
        <f ca="1">IF($B$8="Overall Alert",'Compound Alert'!H74,IF($B$8="Underlying Vulnerability",'Compound Alert'!K74,IF($B$8="Emerging Threat",'Compound Alert'!N74)))</f>
        <v>0</v>
      </c>
      <c r="I190" s="50">
        <f ca="1">ROUNDDOWN(G190,0)</f>
        <v>0</v>
      </c>
      <c r="J190"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190"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190"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190"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190"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190"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Alert'!B90</f>
        <v>Croatia</v>
      </c>
      <c r="C191" s="20" t="str">
        <f>'Compound Alert'!C90</f>
        <v>HRV</v>
      </c>
      <c r="D191" s="20" t="str">
        <f>'Compound Alert'!D90</f>
        <v>ECS           Europe &amp; Central Asia</v>
      </c>
      <c r="E191" s="20" t="str">
        <f>'Compound Alert'!E90</f>
        <v>IBRD</v>
      </c>
      <c r="F191" s="217">
        <f ca="1">'Compound Alert'!F90</f>
        <v>85</v>
      </c>
      <c r="G191" s="22">
        <f ca="1">IF($B$8="Overall Alert",'Compound Alert'!G90,IF($B$8="Underlying Vulnerability",'Compound Alert'!J90,IF($B$8="Emerging Threat",'Compound Alert'!M90)))</f>
        <v>0</v>
      </c>
      <c r="H191" s="23">
        <f ca="1">IF($B$8="Overall Alert",'Compound Alert'!H90,IF($B$8="Underlying Vulnerability",'Compound Alert'!K90,IF($B$8="Emerging Threat",'Compound Alert'!N90)))</f>
        <v>0</v>
      </c>
      <c r="I191" s="50">
        <f ca="1">ROUNDDOWN(G191,0)</f>
        <v>0</v>
      </c>
      <c r="J191"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191"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191"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191"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191"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191"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Alert'!B122</f>
        <v>Luxembourg</v>
      </c>
      <c r="C192" s="20" t="str">
        <f>'Compound Alert'!C122</f>
        <v>LUX</v>
      </c>
      <c r="D192" s="20" t="str">
        <f>'Compound Alert'!D122</f>
        <v>ECS           Europe &amp; Central Asia</v>
      </c>
      <c r="E192" s="20" t="str">
        <f>'Compound Alert'!E122</f>
        <v>NA</v>
      </c>
      <c r="F192" s="217">
        <f ca="1">'Compound Alert'!F122</f>
        <v>117</v>
      </c>
      <c r="G192" s="22">
        <f ca="1">IF($B$8="Overall Alert",'Compound Alert'!G122,IF($B$8="Underlying Vulnerability",'Compound Alert'!J122,IF($B$8="Emerging Threat",'Compound Alert'!M122)))</f>
        <v>0</v>
      </c>
      <c r="H192" s="23">
        <f ca="1">IF($B$8="Overall Alert",'Compound Alert'!H122,IF($B$8="Underlying Vulnerability",'Compound Alert'!K122,IF($B$8="Emerging Threat",'Compound Alert'!N122)))</f>
        <v>0</v>
      </c>
      <c r="I192" s="50">
        <f ca="1">ROUNDDOWN(G192,0)</f>
        <v>0</v>
      </c>
      <c r="J192"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192"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192"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192"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192"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192"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Alert'!B176</f>
        <v>Singapore</v>
      </c>
      <c r="C193" s="20" t="str">
        <f>'Compound Alert'!C176</f>
        <v>SGP</v>
      </c>
      <c r="D193" s="20" t="str">
        <f>'Compound Alert'!D176</f>
        <v>EAS           East Asia &amp; Pacific</v>
      </c>
      <c r="E193" s="20" t="str">
        <f>'Compound Alert'!E176</f>
        <v>NA</v>
      </c>
      <c r="F193" s="217">
        <f ca="1">'Compound Alert'!F176</f>
        <v>171</v>
      </c>
      <c r="G193" s="22">
        <f ca="1">IF($B$8="Overall Alert",'Compound Alert'!G176,IF($B$8="Underlying Vulnerability",'Compound Alert'!J176,IF($B$8="Emerging Threat",'Compound Alert'!M176)))</f>
        <v>0</v>
      </c>
      <c r="H193" s="23">
        <f ca="1">IF($B$8="Overall Alert",'Compound Alert'!H176,IF($B$8="Underlying Vulnerability",'Compound Alert'!K176,IF($B$8="Emerging Threat",'Compound Alert'!N176)))</f>
        <v>0</v>
      </c>
      <c r="I193" s="50">
        <f ca="1">ROUNDDOWN(G193,0)</f>
        <v>0</v>
      </c>
      <c r="J193"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193"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193"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193"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193"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193"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Alert'!B154</f>
        <v>New Zealand</v>
      </c>
      <c r="C194" s="20" t="str">
        <f>'Compound Alert'!C154</f>
        <v>NZL</v>
      </c>
      <c r="D194" s="20" t="str">
        <f>'Compound Alert'!D154</f>
        <v>EAS           East Asia &amp; Pacific</v>
      </c>
      <c r="E194" s="20" t="str">
        <f>'Compound Alert'!E154</f>
        <v>NA</v>
      </c>
      <c r="F194" s="217">
        <f ca="1">'Compound Alert'!F154</f>
        <v>149</v>
      </c>
      <c r="G194" s="22">
        <f ca="1">IF($B$8="Overall Alert",'Compound Alert'!G154,IF($B$8="Underlying Vulnerability",'Compound Alert'!J154,IF($B$8="Emerging Threat",'Compound Alert'!M154)))</f>
        <v>0</v>
      </c>
      <c r="H194" s="23">
        <f ca="1">IF($B$8="Overall Alert",'Compound Alert'!H154,IF($B$8="Underlying Vulnerability",'Compound Alert'!K154,IF($B$8="Emerging Threat",'Compound Alert'!N154)))</f>
        <v>0</v>
      </c>
      <c r="I194" s="50">
        <f ca="1">ROUNDDOWN(G194,0)</f>
        <v>0</v>
      </c>
      <c r="J194"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194"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194"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194"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194"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194"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Alert'!B187</f>
        <v>Slovenia</v>
      </c>
      <c r="C195" s="20" t="str">
        <f>'Compound Alert'!C187</f>
        <v>SVN</v>
      </c>
      <c r="D195" s="20" t="str">
        <f>'Compound Alert'!D187</f>
        <v>ECS           Europe &amp; Central Asia</v>
      </c>
      <c r="E195" s="20" t="str">
        <f>'Compound Alert'!E187</f>
        <v>NA</v>
      </c>
      <c r="F195" s="217">
        <f ca="1">'Compound Alert'!F187</f>
        <v>182</v>
      </c>
      <c r="G195" s="22">
        <f ca="1">IF($B$8="Overall Alert",'Compound Alert'!G187,IF($B$8="Underlying Vulnerability",'Compound Alert'!J187,IF($B$8="Emerging Threat",'Compound Alert'!M187)))</f>
        <v>0</v>
      </c>
      <c r="H195" s="23">
        <f ca="1">IF($B$8="Overall Alert",'Compound Alert'!H187,IF($B$8="Underlying Vulnerability",'Compound Alert'!K187,IF($B$8="Emerging Threat",'Compound Alert'!N187)))</f>
        <v>0</v>
      </c>
      <c r="I195" s="50">
        <f ca="1">ROUNDDOWN(G195,0)</f>
        <v>0</v>
      </c>
      <c r="J195"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195"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195"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195"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195"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195"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Alert'!B66</f>
        <v>Estonia</v>
      </c>
      <c r="C196" s="20" t="str">
        <f>'Compound Alert'!C66</f>
        <v>EST</v>
      </c>
      <c r="D196" s="20" t="str">
        <f>'Compound Alert'!D66</f>
        <v>ECS           Europe &amp; Central Asia</v>
      </c>
      <c r="E196" s="20" t="str">
        <f>'Compound Alert'!E66</f>
        <v>NA</v>
      </c>
      <c r="F196" s="217">
        <f ca="1">'Compound Alert'!F66</f>
        <v>61</v>
      </c>
      <c r="G196" s="22">
        <f ca="1">IF($B$8="Overall Alert",'Compound Alert'!G66,IF($B$8="Underlying Vulnerability",'Compound Alert'!J66,IF($B$8="Emerging Threat",'Compound Alert'!M66)))</f>
        <v>0</v>
      </c>
      <c r="H196" s="23">
        <f ca="1">IF($B$8="Overall Alert",'Compound Alert'!H66,IF($B$8="Underlying Vulnerability",'Compound Alert'!K66,IF($B$8="Emerging Threat",'Compound Alert'!N66)))</f>
        <v>0</v>
      </c>
      <c r="I196" s="50">
        <f ca="1">ROUNDDOWN(G196,0)</f>
        <v>0</v>
      </c>
      <c r="J196"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196"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196"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196"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196"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196"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Alert'!B62</f>
        <v>Ecuador</v>
      </c>
      <c r="C197" s="20" t="str">
        <f>'Compound Alert'!C62</f>
        <v>ECU</v>
      </c>
      <c r="D197" s="20" t="str">
        <f>'Compound Alert'!D62</f>
        <v>LCN           Latin America &amp; Caribbean</v>
      </c>
      <c r="E197" s="20" t="str">
        <f>'Compound Alert'!E62</f>
        <v>IBRD</v>
      </c>
      <c r="F197" s="217">
        <f ca="1">'Compound Alert'!F62</f>
        <v>57</v>
      </c>
      <c r="G197" s="22">
        <f ca="1">IF($B$8="Overall Alert",'Compound Alert'!G62,IF($B$8="Underlying Vulnerability",'Compound Alert'!J62,IF($B$8="Emerging Threat",'Compound Alert'!M62)))</f>
        <v>0</v>
      </c>
      <c r="H197" s="23">
        <f ca="1">IF($B$8="Overall Alert",'Compound Alert'!H62,IF($B$8="Underlying Vulnerability",'Compound Alert'!K62,IF($B$8="Emerging Threat",'Compound Alert'!N62)))</f>
        <v>0</v>
      </c>
      <c r="I197" s="50">
        <f ca="1">ROUNDDOWN(G197,0)</f>
        <v>0</v>
      </c>
      <c r="J197"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197"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197"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197"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197"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LOW</v>
      </c>
      <c r="O197"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Alert'!B142</f>
        <v>Mauritius</v>
      </c>
      <c r="C198" s="20" t="str">
        <f>'Compound Alert'!C142</f>
        <v>MUS</v>
      </c>
      <c r="D198" s="20" t="str">
        <f>'Compound Alert'!D142</f>
        <v>SSF           Sub-Saharan Africa</v>
      </c>
      <c r="E198" s="20" t="str">
        <f>'Compound Alert'!E142</f>
        <v>IBRD</v>
      </c>
      <c r="F198" s="217">
        <f ca="1">'Compound Alert'!F142</f>
        <v>137</v>
      </c>
      <c r="G198" s="22">
        <f ca="1">IF($B$8="Overall Alert",'Compound Alert'!G142,IF($B$8="Underlying Vulnerability",'Compound Alert'!J142,IF($B$8="Emerging Threat",'Compound Alert'!M142)))</f>
        <v>0</v>
      </c>
      <c r="H198" s="23">
        <f ca="1">IF($B$8="Overall Alert",'Compound Alert'!H142,IF($B$8="Underlying Vulnerability",'Compound Alert'!K142,IF($B$8="Emerging Threat",'Compound Alert'!N142)))</f>
        <v>0</v>
      </c>
      <c r="I198" s="50">
        <f ca="1">ROUNDDOWN(G198,0)</f>
        <v>0</v>
      </c>
      <c r="J198"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LOW</v>
      </c>
      <c r="K198"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198"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198"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198"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LOW</v>
      </c>
      <c r="O198"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Alert'!B108</f>
        <v>Cambodia</v>
      </c>
      <c r="C199" s="20" t="str">
        <f>'Compound Alert'!C108</f>
        <v>KHM</v>
      </c>
      <c r="D199" s="20" t="str">
        <f>'Compound Alert'!D108</f>
        <v>EAS           East Asia &amp; Pacific</v>
      </c>
      <c r="E199" s="20" t="str">
        <f>'Compound Alert'!E108</f>
        <v>IDA</v>
      </c>
      <c r="F199" s="217">
        <f ca="1">'Compound Alert'!F108</f>
        <v>103</v>
      </c>
      <c r="G199" s="22">
        <f ca="1">IF($B$8="Overall Alert",'Compound Alert'!G108,IF($B$8="Underlying Vulnerability",'Compound Alert'!J108,IF($B$8="Emerging Threat",'Compound Alert'!M108)))</f>
        <v>0</v>
      </c>
      <c r="H199" s="23">
        <f ca="1">IF($B$8="Overall Alert",'Compound Alert'!H108,IF($B$8="Underlying Vulnerability",'Compound Alert'!K108,IF($B$8="Emerging Threat",'Compound Alert'!N108)))</f>
        <v>0</v>
      </c>
      <c r="I199" s="50">
        <f ca="1">ROUNDDOWN(G199,0)</f>
        <v>0</v>
      </c>
      <c r="J199"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LOW</v>
      </c>
      <c r="K199"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199"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199"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199"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199"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Alert'!B204</f>
        <v>Tuvalu</v>
      </c>
      <c r="C200" s="20" t="str">
        <f>'Compound Alert'!C204</f>
        <v>TUV</v>
      </c>
      <c r="D200" s="20" t="str">
        <f>'Compound Alert'!D204</f>
        <v>EAS           East Asia &amp; Pacific</v>
      </c>
      <c r="E200" s="20" t="str">
        <f>'Compound Alert'!E204</f>
        <v>IDA</v>
      </c>
      <c r="F200" s="217">
        <f>'Compound Alert'!F204</f>
        <v>0</v>
      </c>
      <c r="G200" s="22">
        <f ca="1">IF($B$8="Overall Alert",'Compound Alert'!G204,IF($B$8="Underlying Vulnerability",'Compound Alert'!J204,IF($B$8="Emerging Threat",'Compound Alert'!M204)))</f>
        <v>0</v>
      </c>
      <c r="H200" s="23">
        <f ca="1">IF($B$8="Overall Alert",'Compound Alert'!H204,IF($B$8="Underlying Vulnerability",'Compound Alert'!K204,IF($B$8="Emerging Threat",'Compound Alert'!N204)))</f>
        <v>0</v>
      </c>
      <c r="I200" s="50">
        <f ca="1">ROUNDDOWN(G200,0)</f>
        <v>0</v>
      </c>
      <c r="J200"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200" s="25" t="e">
        <f ca="1">IF(
   $B$8="Overall Alert",IF(
      'Compound Alert'!S204 &gt;= 7, "HIGH",IF(
         'Compound Alert'!S204 &gt;= 5, "MED","LOW")), IF(
            $B$8="Underlying Vulnerability", IF(
               'Compound Alert'!Z204 &gt;= 10, "HIGH",IF(
                  'Compound Alert'!Z204 &gt;= 7, "MED","LOW")),IF(
                     $B$8="Emerging Threat", IF(
                        'Compound Alert'!AG204 &gt;= 10, "HIGH",IF(
                            'Compound Alert'!AG204 &gt;= 7, "MED","LOW")))))</f>
        <v>#N/A</v>
      </c>
      <c r="L200" s="25" t="e">
        <f ca="1">IF(
   $B$8="Overall Alert",IF(
      'Compound Alert'!T204 &gt;= 7, "HIGH",IF(
         'Compound Alert'!T204 &gt;= 5, "MED","LOW")), IF(
            $B$8="Underlying Vulnerability", IF(
               'Compound Alert'!AA204 &gt;= 10, "HIGH",IF(
                  'Compound Alert'!AA204 &gt;= 7, "MED","LOW")),IF(
                     $B$8="Emerging Threat", IF(
                        'Compound Alert'!AH204 &gt;= 10, "HIGH",IF(
                            'Compound Alert'!AH204 &gt;= 7, "MED","LOW")))))</f>
        <v>#N/A</v>
      </c>
      <c r="M200"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200"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LOW</v>
      </c>
      <c r="O200"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Alert'!B155</f>
        <v>Oman</v>
      </c>
      <c r="C201" s="20" t="str">
        <f>'Compound Alert'!C155</f>
        <v>OMN</v>
      </c>
      <c r="D201" s="20" t="str">
        <f>'Compound Alert'!D155</f>
        <v>MEA           Middle East &amp; North Africa</v>
      </c>
      <c r="E201" s="20" t="str">
        <f>'Compound Alert'!E155</f>
        <v>NA</v>
      </c>
      <c r="F201" s="217">
        <f ca="1">'Compound Alert'!F155</f>
        <v>150</v>
      </c>
      <c r="G201" s="22">
        <f ca="1">IF($B$8="Overall Alert",'Compound Alert'!G155,IF($B$8="Underlying Vulnerability",'Compound Alert'!J155,IF($B$8="Emerging Threat",'Compound Alert'!M155)))</f>
        <v>0</v>
      </c>
      <c r="H201" s="23">
        <f ca="1">IF($B$8="Overall Alert",'Compound Alert'!H155,IF($B$8="Underlying Vulnerability",'Compound Alert'!K155,IF($B$8="Emerging Threat",'Compound Alert'!N155)))</f>
        <v>0</v>
      </c>
      <c r="I201" s="50">
        <f ca="1">ROUNDDOWN(G201,0)</f>
        <v>0</v>
      </c>
      <c r="J201"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201"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201"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201"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201"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201"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Alert'!B217</f>
        <v>Vanuatu</v>
      </c>
      <c r="C202" s="20" t="str">
        <f>'Compound Alert'!C217</f>
        <v>VUT</v>
      </c>
      <c r="D202" s="20" t="str">
        <f>'Compound Alert'!D217</f>
        <v>EAS           East Asia &amp; Pacific</v>
      </c>
      <c r="E202" s="20" t="str">
        <f>'Compound Alert'!E217</f>
        <v>IDA</v>
      </c>
      <c r="F202" s="217">
        <f>'Compound Alert'!F217</f>
        <v>0</v>
      </c>
      <c r="G202" s="22">
        <f ca="1">IF($B$8="Overall Alert",'Compound Alert'!G217,IF($B$8="Underlying Vulnerability",'Compound Alert'!J217,IF($B$8="Emerging Threat",'Compound Alert'!M217)))</f>
        <v>0</v>
      </c>
      <c r="H202" s="23">
        <f ca="1">IF($B$8="Overall Alert",'Compound Alert'!H217,IF($B$8="Underlying Vulnerability",'Compound Alert'!K217,IF($B$8="Emerging Threat",'Compound Alert'!N217)))</f>
        <v>0</v>
      </c>
      <c r="I202" s="50">
        <f ca="1">ROUNDDOWN(G202,0)</f>
        <v>0</v>
      </c>
      <c r="J202"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202"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202" s="25" t="e">
        <f ca="1">IF(
   $B$8="Overall Alert",IF(
      'Compound Alert'!T217 &gt;= 7, "HIGH",IF(
         'Compound Alert'!T217 &gt;= 5, "MED","LOW")), IF(
            $B$8="Underlying Vulnerability", IF(
               'Compound Alert'!AA217 &gt;= 10, "HIGH",IF(
                  'Compound Alert'!AA217 &gt;= 7, "MED","LOW")),IF(
                     $B$8="Emerging Threat", IF(
                        'Compound Alert'!AH217 &gt;= 10, "HIGH",IF(
                            'Compound Alert'!AH217 &gt;= 7, "MED","LOW")))))</f>
        <v>#N/A</v>
      </c>
      <c r="M202"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202"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LOW</v>
      </c>
      <c r="O202"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Alert'!B13</f>
        <v>Armenia</v>
      </c>
      <c r="C203" s="20" t="str">
        <f>'Compound Alert'!C13</f>
        <v>ARM</v>
      </c>
      <c r="D203" s="20" t="str">
        <f>'Compound Alert'!D13</f>
        <v>ECS           Europe &amp; Central Asia</v>
      </c>
      <c r="E203" s="20" t="str">
        <f>'Compound Alert'!E13</f>
        <v>IBRD</v>
      </c>
      <c r="F203" s="217">
        <f ca="1">'Compound Alert'!F13</f>
        <v>8</v>
      </c>
      <c r="G203" s="22">
        <f ca="1">IF($B$8="Overall Alert",'Compound Alert'!G13,IF($B$8="Underlying Vulnerability",'Compound Alert'!J13,IF($B$8="Emerging Threat",'Compound Alert'!M13)))</f>
        <v>0</v>
      </c>
      <c r="H203" s="23">
        <f ca="1">IF($B$8="Overall Alert",'Compound Alert'!H13,IF($B$8="Underlying Vulnerability",'Compound Alert'!K13,IF($B$8="Emerging Threat",'Compound Alert'!N13)))</f>
        <v>0</v>
      </c>
      <c r="I203" s="50">
        <f ca="1">ROUNDDOWN(G203,0)</f>
        <v>0</v>
      </c>
      <c r="J203"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203"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203"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203"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203"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203"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Alert'!B117</f>
        <v>St. Lucia</v>
      </c>
      <c r="C204" s="20" t="str">
        <f>'Compound Alert'!C117</f>
        <v>LCA</v>
      </c>
      <c r="D204" s="20" t="str">
        <f>'Compound Alert'!D117</f>
        <v>LCN           Latin America &amp; Caribbean</v>
      </c>
      <c r="E204" s="20" t="str">
        <f>'Compound Alert'!E117</f>
        <v>Blend</v>
      </c>
      <c r="F204" s="217">
        <f ca="1">'Compound Alert'!F117</f>
        <v>112</v>
      </c>
      <c r="G204" s="22">
        <f ca="1">IF($B$8="Overall Alert",'Compound Alert'!G117,IF($B$8="Underlying Vulnerability",'Compound Alert'!J117,IF($B$8="Emerging Threat",'Compound Alert'!M117)))</f>
        <v>0</v>
      </c>
      <c r="H204" s="23">
        <f ca="1">IF($B$8="Overall Alert",'Compound Alert'!H117,IF($B$8="Underlying Vulnerability",'Compound Alert'!K117,IF($B$8="Emerging Threat",'Compound Alert'!N117)))</f>
        <v>0</v>
      </c>
      <c r="I204" s="50">
        <f ca="1">ROUNDDOWN(G204,0)</f>
        <v>0</v>
      </c>
      <c r="J204"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204" s="25" t="e">
        <f ca="1">IF(
   $B$8="Overall Alert",IF(
      'Compound Alert'!S117 &gt;= 7, "HIGH",IF(
         'Compound Alert'!S117 &gt;= 5, "MED","LOW")), IF(
            $B$8="Underlying Vulnerability", IF(
               'Compound Alert'!Z117 &gt;= 10, "HIGH",IF(
                  'Compound Alert'!Z117 &gt;= 7, "MED","LOW")),IF(
                     $B$8="Emerging Threat", IF(
                        'Compound Alert'!AG117 &gt;= 10, "HIGH",IF(
                            'Compound Alert'!AG117 &gt;= 7, "MED","LOW")))))</f>
        <v>#N/A</v>
      </c>
      <c r="L204" s="25" t="e">
        <f ca="1">IF(
   $B$8="Overall Alert",IF(
      'Compound Alert'!T117 &gt;= 7, "HIGH",IF(
         'Compound Alert'!T117 &gt;= 5, "MED","LOW")), IF(
            $B$8="Underlying Vulnerability", IF(
               'Compound Alert'!AA117 &gt;= 10, "HIGH",IF(
                  'Compound Alert'!AA117 &gt;= 7, "MED","LOW")),IF(
                     $B$8="Emerging Threat", IF(
                        'Compound Alert'!AH117 &gt;= 10, "HIGH",IF(
                            'Compound Alert'!AH117 &gt;= 7, "MED","LOW")))))</f>
        <v>#N/A</v>
      </c>
      <c r="M204"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204"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LOW</v>
      </c>
      <c r="O204"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Alert'!B111</f>
        <v>Korea, Rep.</v>
      </c>
      <c r="C205" s="20" t="str">
        <f>'Compound Alert'!C111</f>
        <v>KOR</v>
      </c>
      <c r="D205" s="20" t="str">
        <f>'Compound Alert'!D111</f>
        <v>EAS           East Asia &amp; Pacific</v>
      </c>
      <c r="E205" s="20" t="str">
        <f>'Compound Alert'!E111</f>
        <v>NA</v>
      </c>
      <c r="F205" s="217">
        <f ca="1">'Compound Alert'!F111</f>
        <v>106</v>
      </c>
      <c r="G205" s="22">
        <f ca="1">IF($B$8="Overall Alert",'Compound Alert'!G111,IF($B$8="Underlying Vulnerability",'Compound Alert'!J111,IF($B$8="Emerging Threat",'Compound Alert'!M111)))</f>
        <v>0</v>
      </c>
      <c r="H205" s="23">
        <f ca="1">IF($B$8="Overall Alert",'Compound Alert'!H111,IF($B$8="Underlying Vulnerability",'Compound Alert'!K111,IF($B$8="Emerging Threat",'Compound Alert'!N111)))</f>
        <v>0</v>
      </c>
      <c r="I205" s="50">
        <f ca="1">ROUNDDOWN(G205,0)</f>
        <v>0</v>
      </c>
      <c r="J205"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205"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205"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205"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205"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205"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Alert'!B200</f>
        <v>Tonga</v>
      </c>
      <c r="C206" s="20" t="str">
        <f>'Compound Alert'!C200</f>
        <v>TON</v>
      </c>
      <c r="D206" s="20" t="str">
        <f>'Compound Alert'!D200</f>
        <v>EAS           East Asia &amp; Pacific</v>
      </c>
      <c r="E206" s="20" t="str">
        <f>'Compound Alert'!E200</f>
        <v>IDA</v>
      </c>
      <c r="F206" s="217">
        <f>'Compound Alert'!F200</f>
        <v>0</v>
      </c>
      <c r="G206" s="22">
        <f ca="1">IF($B$8="Overall Alert",'Compound Alert'!G200,IF($B$8="Underlying Vulnerability",'Compound Alert'!J200,IF($B$8="Emerging Threat",'Compound Alert'!M200)))</f>
        <v>0</v>
      </c>
      <c r="H206" s="23">
        <f ca="1">IF($B$8="Overall Alert",'Compound Alert'!H200,IF($B$8="Underlying Vulnerability",'Compound Alert'!K200,IF($B$8="Emerging Threat",'Compound Alert'!N200)))</f>
        <v>0</v>
      </c>
      <c r="I206" s="50">
        <f ca="1">ROUNDDOWN(G206,0)</f>
        <v>0</v>
      </c>
      <c r="J206"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206"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206" s="25" t="e">
        <f ca="1">IF(
   $B$8="Overall Alert",IF(
      'Compound Alert'!T200 &gt;= 7, "HIGH",IF(
         'Compound Alert'!T200 &gt;= 5, "MED","LOW")), IF(
            $B$8="Underlying Vulnerability", IF(
               'Compound Alert'!AA200 &gt;= 10, "HIGH",IF(
                  'Compound Alert'!AA200 &gt;= 7, "MED","LOW")),IF(
                     $B$8="Emerging Threat", IF(
                        'Compound Alert'!AH200 &gt;= 10, "HIGH",IF(
                            'Compound Alert'!AH200 &gt;= 7, "MED","LOW")))))</f>
        <v>#N/A</v>
      </c>
      <c r="M206"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206"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LOW</v>
      </c>
      <c r="O206"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Alert'!B9</f>
        <v>Albania</v>
      </c>
      <c r="C207" s="20" t="str">
        <f>'Compound Alert'!C9</f>
        <v>ALB</v>
      </c>
      <c r="D207" s="20" t="str">
        <f>'Compound Alert'!D9</f>
        <v>ECS           Europe &amp; Central Asia</v>
      </c>
      <c r="E207" s="20" t="str">
        <f>'Compound Alert'!E9</f>
        <v>IBRD</v>
      </c>
      <c r="F207" s="217">
        <f ca="1">'Compound Alert'!F9</f>
        <v>4</v>
      </c>
      <c r="G207" s="22">
        <f ca="1">IF($B$8="Overall Alert",'Compound Alert'!G9,IF($B$8="Underlying Vulnerability",'Compound Alert'!J9,IF($B$8="Emerging Threat",'Compound Alert'!M9)))</f>
        <v>0</v>
      </c>
      <c r="H207" s="23">
        <f ca="1">IF($B$8="Overall Alert",'Compound Alert'!H9,IF($B$8="Underlying Vulnerability",'Compound Alert'!K9,IF($B$8="Emerging Threat",'Compound Alert'!N9)))</f>
        <v>0</v>
      </c>
      <c r="I207" s="50">
        <f ca="1">ROUNDDOWN(G207,0)</f>
        <v>0</v>
      </c>
      <c r="J207"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207"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207"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207"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207"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207"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Alert'!B160</f>
        <v>Palau</v>
      </c>
      <c r="C208" s="20" t="str">
        <f>'Compound Alert'!C160</f>
        <v>PLW</v>
      </c>
      <c r="D208" s="20" t="str">
        <f>'Compound Alert'!D160</f>
        <v>EAS           East Asia &amp; Pacific</v>
      </c>
      <c r="E208" s="20" t="str">
        <f>'Compound Alert'!E160</f>
        <v>IBRD</v>
      </c>
      <c r="F208" s="217">
        <f ca="1">'Compound Alert'!F160</f>
        <v>155</v>
      </c>
      <c r="G208" s="22">
        <f ca="1">IF($B$8="Overall Alert",'Compound Alert'!G160,IF($B$8="Underlying Vulnerability",'Compound Alert'!J160,IF($B$8="Emerging Threat",'Compound Alert'!M160)))</f>
        <v>0</v>
      </c>
      <c r="H208" s="23">
        <f ca="1">IF($B$8="Overall Alert",'Compound Alert'!H160,IF($B$8="Underlying Vulnerability",'Compound Alert'!K160,IF($B$8="Emerging Threat",'Compound Alert'!N160)))</f>
        <v>0</v>
      </c>
      <c r="I208" s="50">
        <f ca="1">ROUNDDOWN(G208,0)</f>
        <v>0</v>
      </c>
      <c r="J208"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208" s="25" t="e">
        <f ca="1">IF(
   $B$8="Overall Alert",IF(
      'Compound Alert'!S160 &gt;= 7, "HIGH",IF(
         'Compound Alert'!S160 &gt;= 5, "MED","LOW")), IF(
            $B$8="Underlying Vulnerability", IF(
               'Compound Alert'!Z160 &gt;= 10, "HIGH",IF(
                  'Compound Alert'!Z160 &gt;= 7, "MED","LOW")),IF(
                     $B$8="Emerging Threat", IF(
                        'Compound Alert'!AG160 &gt;= 10, "HIGH",IF(
                            'Compound Alert'!AG160 &gt;= 7, "MED","LOW")))))</f>
        <v>#N/A</v>
      </c>
      <c r="L208" s="25" t="e">
        <f ca="1">IF(
   $B$8="Overall Alert",IF(
      'Compound Alert'!T160 &gt;= 7, "HIGH",IF(
         'Compound Alert'!T160 &gt;= 5, "MED","LOW")), IF(
            $B$8="Underlying Vulnerability", IF(
               'Compound Alert'!AA160 &gt;= 10, "HIGH",IF(
                  'Compound Alert'!AA160 &gt;= 7, "MED","LOW")),IF(
                     $B$8="Emerging Threat", IF(
                        'Compound Alert'!AH160 &gt;= 10, "HIGH",IF(
                            'Compound Alert'!AH160 &gt;= 7, "MED","LOW")))))</f>
        <v>#N/A</v>
      </c>
      <c r="M208"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208"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208"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Alert'!B120</f>
        <v>Lesotho</v>
      </c>
      <c r="C209" s="20" t="str">
        <f>'Compound Alert'!C120</f>
        <v>LSO</v>
      </c>
      <c r="D209" s="20" t="str">
        <f>'Compound Alert'!D120</f>
        <v>SSF           Sub-Saharan Africa</v>
      </c>
      <c r="E209" s="20" t="str">
        <f>'Compound Alert'!E120</f>
        <v>IDA</v>
      </c>
      <c r="F209" s="217">
        <f ca="1">'Compound Alert'!F120</f>
        <v>115</v>
      </c>
      <c r="G209" s="22">
        <f ca="1">IF($B$8="Overall Alert",'Compound Alert'!G120,IF($B$8="Underlying Vulnerability",'Compound Alert'!J120,IF($B$8="Emerging Threat",'Compound Alert'!M120)))</f>
        <v>0</v>
      </c>
      <c r="H209" s="23">
        <f ca="1">IF($B$8="Overall Alert",'Compound Alert'!H120,IF($B$8="Underlying Vulnerability",'Compound Alert'!K120,IF($B$8="Emerging Threat",'Compound Alert'!N120)))</f>
        <v>0</v>
      </c>
      <c r="I209" s="50">
        <f ca="1">ROUNDDOWN(G209,0)</f>
        <v>0</v>
      </c>
      <c r="J209"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209"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209"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LOW</v>
      </c>
      <c r="M209"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209"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209"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Alert'!B199</f>
        <v>Timor-Leste</v>
      </c>
      <c r="C210" s="20" t="str">
        <f>'Compound Alert'!C199</f>
        <v>TLS</v>
      </c>
      <c r="D210" s="20" t="str">
        <f>'Compound Alert'!D199</f>
        <v>EAS           East Asia &amp; Pacific</v>
      </c>
      <c r="E210" s="20" t="str">
        <f>'Compound Alert'!E199</f>
        <v>Blend</v>
      </c>
      <c r="F210" s="217">
        <f>'Compound Alert'!F199</f>
        <v>0</v>
      </c>
      <c r="G210" s="22">
        <f ca="1">IF($B$8="Overall Alert",'Compound Alert'!G199,IF($B$8="Underlying Vulnerability",'Compound Alert'!J199,IF($B$8="Emerging Threat",'Compound Alert'!M199)))</f>
        <v>0</v>
      </c>
      <c r="H210" s="23">
        <f ca="1">IF($B$8="Overall Alert",'Compound Alert'!H199,IF($B$8="Underlying Vulnerability",'Compound Alert'!K199,IF($B$8="Emerging Threat",'Compound Alert'!N199)))</f>
        <v>0</v>
      </c>
      <c r="I210" s="50">
        <f ca="1">ROUNDDOWN(G210,0)</f>
        <v>0</v>
      </c>
      <c r="J210"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LOW</v>
      </c>
      <c r="K210"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210"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210"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210"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LOW</v>
      </c>
      <c r="O210"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Alert'!B99</f>
        <v>Iceland</v>
      </c>
      <c r="C211" s="20" t="str">
        <f>'Compound Alert'!C99</f>
        <v>ISL</v>
      </c>
      <c r="D211" s="20" t="str">
        <f>'Compound Alert'!D99</f>
        <v>ECS           Europe &amp; Central Asia</v>
      </c>
      <c r="E211" s="20" t="str">
        <f>'Compound Alert'!E99</f>
        <v>NA</v>
      </c>
      <c r="F211" s="217">
        <f ca="1">'Compound Alert'!F99</f>
        <v>94</v>
      </c>
      <c r="G211" s="22">
        <f ca="1">IF($B$8="Overall Alert",'Compound Alert'!G99,IF($B$8="Underlying Vulnerability",'Compound Alert'!J99,IF($B$8="Emerging Threat",'Compound Alert'!M99)))</f>
        <v>0</v>
      </c>
      <c r="H211" s="23">
        <f ca="1">IF($B$8="Overall Alert",'Compound Alert'!H99,IF($B$8="Underlying Vulnerability",'Compound Alert'!K99,IF($B$8="Emerging Threat",'Compound Alert'!N99)))</f>
        <v>0</v>
      </c>
      <c r="I211" s="50">
        <f ca="1">ROUNDDOWN(G211,0)</f>
        <v>0</v>
      </c>
      <c r="J211"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211"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211"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211"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211"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211"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Alert'!B102</f>
        <v>Jamaica</v>
      </c>
      <c r="C212" s="20" t="str">
        <f>'Compound Alert'!C102</f>
        <v>JAM</v>
      </c>
      <c r="D212" s="20" t="str">
        <f>'Compound Alert'!D102</f>
        <v>LCN           Latin America &amp; Caribbean</v>
      </c>
      <c r="E212" s="20" t="str">
        <f>'Compound Alert'!E102</f>
        <v>IBRD</v>
      </c>
      <c r="F212" s="217">
        <f ca="1">'Compound Alert'!F102</f>
        <v>97</v>
      </c>
      <c r="G212" s="22">
        <f ca="1">IF($B$8="Overall Alert",'Compound Alert'!G102,IF($B$8="Underlying Vulnerability",'Compound Alert'!J102,IF($B$8="Emerging Threat",'Compound Alert'!M102)))</f>
        <v>0</v>
      </c>
      <c r="H212" s="23">
        <f ca="1">IF($B$8="Overall Alert",'Compound Alert'!H102,IF($B$8="Underlying Vulnerability",'Compound Alert'!K102,IF($B$8="Emerging Threat",'Compound Alert'!N102)))</f>
        <v>0</v>
      </c>
      <c r="I212" s="50">
        <f ca="1">ROUNDDOWN(G212,0)</f>
        <v>0</v>
      </c>
      <c r="J212"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212"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212"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212"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212"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LOW</v>
      </c>
      <c r="O212"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Alert'!B133</f>
        <v>North Macedonia</v>
      </c>
      <c r="C213" s="20" t="str">
        <f>'Compound Alert'!C133</f>
        <v>MKD</v>
      </c>
      <c r="D213" s="20" t="str">
        <f>'Compound Alert'!D133</f>
        <v>ECS           Europe &amp; Central Asia</v>
      </c>
      <c r="E213" s="20" t="str">
        <f>'Compound Alert'!E133</f>
        <v>IBRD</v>
      </c>
      <c r="F213" s="217">
        <f ca="1">'Compound Alert'!F133</f>
        <v>128</v>
      </c>
      <c r="G213" s="22">
        <f ca="1">IF($B$8="Overall Alert",'Compound Alert'!G133,IF($B$8="Underlying Vulnerability",'Compound Alert'!J133,IF($B$8="Emerging Threat",'Compound Alert'!M133)))</f>
        <v>0</v>
      </c>
      <c r="H213" s="23">
        <f ca="1">IF($B$8="Overall Alert",'Compound Alert'!H133,IF($B$8="Underlying Vulnerability",'Compound Alert'!K133,IF($B$8="Emerging Threat",'Compound Alert'!N133)))</f>
        <v>0</v>
      </c>
      <c r="I213" s="50">
        <f ca="1">ROUNDDOWN(G213,0)</f>
        <v>0</v>
      </c>
      <c r="J213"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213"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213"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213"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213"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213"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Alert'!B162</f>
        <v>Poland</v>
      </c>
      <c r="C214" s="20" t="str">
        <f>'Compound Alert'!C162</f>
        <v>POL</v>
      </c>
      <c r="D214" s="20" t="str">
        <f>'Compound Alert'!D162</f>
        <v>ECS           Europe &amp; Central Asia</v>
      </c>
      <c r="E214" s="20" t="str">
        <f>'Compound Alert'!E162</f>
        <v>IBRD</v>
      </c>
      <c r="F214" s="217">
        <f ca="1">'Compound Alert'!F162</f>
        <v>157</v>
      </c>
      <c r="G214" s="22">
        <f ca="1">IF($B$8="Overall Alert",'Compound Alert'!G162,IF($B$8="Underlying Vulnerability",'Compound Alert'!J162,IF($B$8="Emerging Threat",'Compound Alert'!M162)))</f>
        <v>0</v>
      </c>
      <c r="H214" s="23">
        <f ca="1">IF($B$8="Overall Alert",'Compound Alert'!H162,IF($B$8="Underlying Vulnerability",'Compound Alert'!K162,IF($B$8="Emerging Threat",'Compound Alert'!N162)))</f>
        <v>0</v>
      </c>
      <c r="I214" s="50">
        <f ca="1">ROUNDDOWN(G214,0)</f>
        <v>0</v>
      </c>
      <c r="J214"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214"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214"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214"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214"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214"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Alert'!B170</f>
        <v>Romania</v>
      </c>
      <c r="C215" s="20" t="str">
        <f>'Compound Alert'!C170</f>
        <v>ROU</v>
      </c>
      <c r="D215" s="20" t="str">
        <f>'Compound Alert'!D170</f>
        <v>ECS           Europe &amp; Central Asia</v>
      </c>
      <c r="E215" s="20" t="str">
        <f>'Compound Alert'!E170</f>
        <v>IBRD</v>
      </c>
      <c r="F215" s="217">
        <f ca="1">'Compound Alert'!F170</f>
        <v>165</v>
      </c>
      <c r="G215" s="22">
        <f ca="1">IF($B$8="Overall Alert",'Compound Alert'!G170,IF($B$8="Underlying Vulnerability",'Compound Alert'!J170,IF($B$8="Emerging Threat",'Compound Alert'!M170)))</f>
        <v>0</v>
      </c>
      <c r="H215" s="23">
        <f ca="1">IF($B$8="Overall Alert",'Compound Alert'!H170,IF($B$8="Underlying Vulnerability",'Compound Alert'!K170,IF($B$8="Emerging Threat",'Compound Alert'!N170)))</f>
        <v>0</v>
      </c>
      <c r="I215" s="50">
        <f ca="1">ROUNDDOWN(G215,0)</f>
        <v>0</v>
      </c>
      <c r="J215"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215"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215"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LOW</v>
      </c>
      <c r="M215"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215"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215"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Alert'!B186</f>
        <v>Slovak Republic</v>
      </c>
      <c r="C216" s="20" t="str">
        <f>'Compound Alert'!C186</f>
        <v>SVK</v>
      </c>
      <c r="D216" s="20" t="str">
        <f>'Compound Alert'!D186</f>
        <v>ECS           Europe &amp; Central Asia</v>
      </c>
      <c r="E216" s="20" t="str">
        <f>'Compound Alert'!E186</f>
        <v>NA</v>
      </c>
      <c r="F216" s="217">
        <f ca="1">'Compound Alert'!F186</f>
        <v>181</v>
      </c>
      <c r="G216" s="22">
        <f ca="1">IF($B$8="Overall Alert",'Compound Alert'!G186,IF($B$8="Underlying Vulnerability",'Compound Alert'!J186,IF($B$8="Emerging Threat",'Compound Alert'!M186)))</f>
        <v>0</v>
      </c>
      <c r="H216" s="23">
        <f ca="1">IF($B$8="Overall Alert",'Compound Alert'!H186,IF($B$8="Underlying Vulnerability",'Compound Alert'!K186,IF($B$8="Emerging Threat",'Compound Alert'!N186)))</f>
        <v>0</v>
      </c>
      <c r="I216" s="50">
        <f ca="1">ROUNDDOWN(G216,0)</f>
        <v>0</v>
      </c>
      <c r="J216"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216"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216"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216"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216"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216"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Alert'!B100</f>
        <v>Israel</v>
      </c>
      <c r="C217" s="20" t="str">
        <f>'Compound Alert'!C100</f>
        <v>ISR</v>
      </c>
      <c r="D217" s="20" t="str">
        <f>'Compound Alert'!D100</f>
        <v>MEA           Middle East &amp; North Africa</v>
      </c>
      <c r="E217" s="20" t="str">
        <f>'Compound Alert'!E100</f>
        <v>NA</v>
      </c>
      <c r="F217" s="217">
        <f ca="1">'Compound Alert'!F100</f>
        <v>95</v>
      </c>
      <c r="G217" s="22">
        <f ca="1">IF($B$8="Overall Alert",'Compound Alert'!G100,IF($B$8="Underlying Vulnerability",'Compound Alert'!J100,IF($B$8="Emerging Threat",'Compound Alert'!M100)))</f>
        <v>0</v>
      </c>
      <c r="H217" s="23">
        <f ca="1">IF($B$8="Overall Alert",'Compound Alert'!H100,IF($B$8="Underlying Vulnerability",'Compound Alert'!K100,IF($B$8="Emerging Threat",'Compound Alert'!N100)))</f>
        <v>0</v>
      </c>
      <c r="I217" s="50">
        <f ca="1">ROUNDDOWN(G217,0)</f>
        <v>0</v>
      </c>
      <c r="J217"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217"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217"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LOW</v>
      </c>
      <c r="M217"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217"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217"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Alert'!B54</f>
        <v>Cyprus</v>
      </c>
      <c r="C218" s="20" t="str">
        <f>'Compound Alert'!C54</f>
        <v>CYP</v>
      </c>
      <c r="D218" s="20" t="str">
        <f>'Compound Alert'!D54</f>
        <v>ECS           Europe &amp; Central Asia</v>
      </c>
      <c r="E218" s="20" t="str">
        <f>'Compound Alert'!E54</f>
        <v>NA</v>
      </c>
      <c r="F218" s="217">
        <f ca="1">'Compound Alert'!F54</f>
        <v>49</v>
      </c>
      <c r="G218" s="22">
        <f ca="1">IF($B$8="Overall Alert",'Compound Alert'!G54,IF($B$8="Underlying Vulnerability",'Compound Alert'!J54,IF($B$8="Emerging Threat",'Compound Alert'!M54)))</f>
        <v>0</v>
      </c>
      <c r="H218" s="23">
        <f ca="1">IF($B$8="Overall Alert",'Compound Alert'!H54,IF($B$8="Underlying Vulnerability",'Compound Alert'!K54,IF($B$8="Emerging Threat",'Compound Alert'!N54)))</f>
        <v>0</v>
      </c>
      <c r="I218" s="50">
        <f ca="1">ROUNDDOWN(G218,0)</f>
        <v>0</v>
      </c>
      <c r="J218"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218"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218"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218"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218"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LOW</v>
      </c>
      <c r="O218"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Alert'!B130</f>
        <v>Maldives</v>
      </c>
      <c r="C219" s="20" t="str">
        <f>'Compound Alert'!C130</f>
        <v>MDV</v>
      </c>
      <c r="D219" s="20" t="str">
        <f>'Compound Alert'!D130</f>
        <v>SAS           South Asia</v>
      </c>
      <c r="E219" s="20" t="str">
        <f>'Compound Alert'!E130</f>
        <v>IDA</v>
      </c>
      <c r="F219" s="217">
        <f ca="1">'Compound Alert'!F130</f>
        <v>125</v>
      </c>
      <c r="G219" s="22">
        <f ca="1">IF($B$8="Overall Alert",'Compound Alert'!G130,IF($B$8="Underlying Vulnerability",'Compound Alert'!J130,IF($B$8="Emerging Threat",'Compound Alert'!M130)))</f>
        <v>0</v>
      </c>
      <c r="H219" s="23">
        <f ca="1">IF($B$8="Overall Alert",'Compound Alert'!H130,IF($B$8="Underlying Vulnerability",'Compound Alert'!K130,IF($B$8="Emerging Threat",'Compound Alert'!N130)))</f>
        <v>0</v>
      </c>
      <c r="I219" s="50">
        <f ca="1">ROUNDDOWN(G219,0)</f>
        <v>0</v>
      </c>
      <c r="J219"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LOW</v>
      </c>
      <c r="K219"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219" s="25" t="e">
        <f ca="1">IF(
   $B$8="Overall Alert",IF(
      'Compound Alert'!T130 &gt;= 7, "HIGH",IF(
         'Compound Alert'!T130 &gt;= 5, "MED","LOW")), IF(
            $B$8="Underlying Vulnerability", IF(
               'Compound Alert'!AA130 &gt;= 10, "HIGH",IF(
                  'Compound Alert'!AA130 &gt;= 7, "MED","LOW")),IF(
                     $B$8="Emerging Threat", IF(
                        'Compound Alert'!AH130 &gt;= 10, "HIGH",IF(
                            'Compound Alert'!AH130 &gt;= 7, "MED","LOW")))))</f>
        <v>#N/A</v>
      </c>
      <c r="M219"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219"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219"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Alert'!B10</f>
        <v>Andorra</v>
      </c>
      <c r="C220" s="20" t="str">
        <f>'Compound Alert'!C10</f>
        <v>AND</v>
      </c>
      <c r="D220" s="20" t="str">
        <f>'Compound Alert'!D10</f>
        <v>ECS           Europe &amp; Central Asia</v>
      </c>
      <c r="E220" s="20" t="str">
        <f>'Compound Alert'!E10</f>
        <v>NA</v>
      </c>
      <c r="F220" s="217">
        <f ca="1">'Compound Alert'!F10</f>
        <v>5</v>
      </c>
      <c r="G220" s="22">
        <f ca="1">IF($B$8="Overall Alert",'Compound Alert'!G10,IF($B$8="Underlying Vulnerability",'Compound Alert'!J10,IF($B$8="Emerging Threat",'Compound Alert'!M10)))</f>
        <v>0</v>
      </c>
      <c r="H220" s="23">
        <f ca="1">IF($B$8="Overall Alert",'Compound Alert'!H10,IF($B$8="Underlying Vulnerability",'Compound Alert'!K10,IF($B$8="Emerging Threat",'Compound Alert'!N10)))</f>
        <v>0</v>
      </c>
      <c r="I220" s="50">
        <f ca="1">ROUNDDOWN(G220,0)</f>
        <v>0</v>
      </c>
      <c r="J220"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220" s="25" t="e">
        <f ca="1">IF(
   $B$8="Overall Alert",IF(
      'Compound Alert'!S10 &gt;= 7, "HIGH",IF(
         'Compound Alert'!S10 &gt;= 5, "MED","LOW")), IF(
            $B$8="Underlying Vulnerability", IF(
               'Compound Alert'!Z10 &gt;= 10, "HIGH",IF(
                  'Compound Alert'!Z10 &gt;= 7, "MED","LOW")),IF(
                     $B$8="Emerging Threat", IF(
                        'Compound Alert'!AG10 &gt;= 10, "HIGH",IF(
                            'Compound Alert'!AG10 &gt;= 7, "MED","LOW")))))</f>
        <v>#N/A</v>
      </c>
      <c r="L220" s="25" t="e">
        <f ca="1">IF(
   $B$8="Overall Alert",IF(
      'Compound Alert'!T10 &gt;= 7, "HIGH",IF(
         'Compound Alert'!T10 &gt;= 5, "MED","LOW")), IF(
            $B$8="Underlying Vulnerability", IF(
               'Compound Alert'!AA10 &gt;= 10, "HIGH",IF(
                  'Compound Alert'!AA10 &gt;= 7, "MED","LOW")),IF(
                     $B$8="Emerging Threat", IF(
                        'Compound Alert'!AH10 &gt;= 10, "HIGH",IF(
                            'Compound Alert'!AH10 &gt;= 7, "MED","LOW")))))</f>
        <v>#N/A</v>
      </c>
      <c r="M220" s="25" t="str">
        <f ca="1">IF(
   $B$8="Overall Alert",IF(
      'Compound Alert'!U10 &gt;= 7, "HIGH",IF(
         'Compound Alert'!U10 &gt;= 5, "MED","LOW")), IF(
            $B$8="Underlying Vulnerability", IF(
               'Compound Alert'!AB10 &gt;= 10, "HIGH",IF(
                  'Compound Alert'!AB10 &gt;= 7, "MED","LOW")),IF(
                     $B$8="Emerging Threat", IF(
                        'Compound Alert'!AI10 &gt;= 10, "HIGH",IF(
                            'Compound Alert'!AI10 &gt;= 7, "MED","LOW")))))</f>
        <v>LOW</v>
      </c>
      <c r="N220"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220"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Alert'!B20</f>
        <v>Belgium</v>
      </c>
      <c r="C221" s="20" t="str">
        <f>'Compound Alert'!C20</f>
        <v>BEL</v>
      </c>
      <c r="D221" s="20" t="str">
        <f>'Compound Alert'!D20</f>
        <v>ECS           Europe &amp; Central Asia</v>
      </c>
      <c r="E221" s="20" t="str">
        <f>'Compound Alert'!E20</f>
        <v>NA</v>
      </c>
      <c r="F221" s="217">
        <f ca="1">'Compound Alert'!F20</f>
        <v>15</v>
      </c>
      <c r="G221" s="22">
        <f ca="1">IF($B$8="Overall Alert",'Compound Alert'!G20,IF($B$8="Underlying Vulnerability",'Compound Alert'!J20,IF($B$8="Emerging Threat",'Compound Alert'!M20)))</f>
        <v>0</v>
      </c>
      <c r="H221" s="23">
        <f ca="1">IF($B$8="Overall Alert",'Compound Alert'!H20,IF($B$8="Underlying Vulnerability",'Compound Alert'!K20,IF($B$8="Emerging Threat",'Compound Alert'!N20)))</f>
        <v>0</v>
      </c>
      <c r="I221" s="50">
        <f ca="1">ROUNDDOWN(G221,0)</f>
        <v>0</v>
      </c>
      <c r="J221"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221"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221"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221"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221"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221"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Alert'!B24</f>
        <v>Bulgaria</v>
      </c>
      <c r="C222" s="20" t="str">
        <f>'Compound Alert'!C24</f>
        <v>BGR</v>
      </c>
      <c r="D222" s="20" t="str">
        <f>'Compound Alert'!D24</f>
        <v>ECS           Europe &amp; Central Asia</v>
      </c>
      <c r="E222" s="20" t="str">
        <f>'Compound Alert'!E24</f>
        <v>IBRD</v>
      </c>
      <c r="F222" s="217">
        <f ca="1">'Compound Alert'!F24</f>
        <v>19</v>
      </c>
      <c r="G222" s="22">
        <f ca="1">IF($B$8="Overall Alert",'Compound Alert'!G24,IF($B$8="Underlying Vulnerability",'Compound Alert'!J24,IF($B$8="Emerging Threat",'Compound Alert'!M24)))</f>
        <v>0</v>
      </c>
      <c r="H222" s="23">
        <f ca="1">IF($B$8="Overall Alert",'Compound Alert'!H24,IF($B$8="Underlying Vulnerability",'Compound Alert'!K24,IF($B$8="Emerging Threat",'Compound Alert'!N24)))</f>
        <v>0</v>
      </c>
      <c r="I222" s="50">
        <f ca="1">ROUNDDOWN(G222,0)</f>
        <v>0</v>
      </c>
      <c r="J222"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222"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222"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222"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222"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222"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Alert'!B25</f>
        <v>Bahrain</v>
      </c>
      <c r="C223" s="20" t="str">
        <f>'Compound Alert'!C25</f>
        <v>BHR</v>
      </c>
      <c r="D223" s="20" t="str">
        <f>'Compound Alert'!D25</f>
        <v>MEA           Middle East &amp; North Africa</v>
      </c>
      <c r="E223" s="20" t="str">
        <f>'Compound Alert'!E25</f>
        <v>NA</v>
      </c>
      <c r="F223" s="217">
        <f ca="1">'Compound Alert'!F25</f>
        <v>20</v>
      </c>
      <c r="G223" s="22">
        <f ca="1">IF($B$8="Overall Alert",'Compound Alert'!G25,IF($B$8="Underlying Vulnerability",'Compound Alert'!J25,IF($B$8="Emerging Threat",'Compound Alert'!M25)))</f>
        <v>0</v>
      </c>
      <c r="H223" s="23">
        <f ca="1">IF($B$8="Overall Alert",'Compound Alert'!H25,IF($B$8="Underlying Vulnerability",'Compound Alert'!K25,IF($B$8="Emerging Threat",'Compound Alert'!N25)))</f>
        <v>0</v>
      </c>
      <c r="I223" s="50">
        <f ca="1">ROUNDDOWN(G223,0)</f>
        <v>0</v>
      </c>
      <c r="J223"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223"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223"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LOW</v>
      </c>
      <c r="M223"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223"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223"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Alert'!B26</f>
        <v>Bahamas, The</v>
      </c>
      <c r="C224" s="20" t="str">
        <f>'Compound Alert'!C26</f>
        <v>BHS</v>
      </c>
      <c r="D224" s="20" t="str">
        <f>'Compound Alert'!D26</f>
        <v>LCN           Latin America &amp; Caribbean</v>
      </c>
      <c r="E224" s="20" t="str">
        <f>'Compound Alert'!E26</f>
        <v>NA</v>
      </c>
      <c r="F224" s="217">
        <f ca="1">'Compound Alert'!F26</f>
        <v>21</v>
      </c>
      <c r="G224" s="22">
        <f ca="1">IF($B$8="Overall Alert",'Compound Alert'!G26,IF($B$8="Underlying Vulnerability",'Compound Alert'!J26,IF($B$8="Emerging Threat",'Compound Alert'!M26)))</f>
        <v>0</v>
      </c>
      <c r="H224" s="23">
        <f ca="1">IF($B$8="Overall Alert",'Compound Alert'!H26,IF($B$8="Underlying Vulnerability",'Compound Alert'!K26,IF($B$8="Emerging Threat",'Compound Alert'!N26)))</f>
        <v>0</v>
      </c>
      <c r="I224" s="50">
        <f ca="1">ROUNDDOWN(G224,0)</f>
        <v>0</v>
      </c>
      <c r="J224"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224"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224"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224"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224"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224"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Alert'!B33</f>
        <v>Barbados</v>
      </c>
      <c r="C225" s="20" t="str">
        <f>'Compound Alert'!C33</f>
        <v>BRB</v>
      </c>
      <c r="D225" s="20" t="str">
        <f>'Compound Alert'!D33</f>
        <v>LCN           Latin America &amp; Caribbean</v>
      </c>
      <c r="E225" s="20" t="str">
        <f>'Compound Alert'!E33</f>
        <v>NA</v>
      </c>
      <c r="F225" s="217">
        <f ca="1">'Compound Alert'!F33</f>
        <v>28</v>
      </c>
      <c r="G225" s="22">
        <f ca="1">IF($B$8="Overall Alert",'Compound Alert'!G33,IF($B$8="Underlying Vulnerability",'Compound Alert'!J33,IF($B$8="Emerging Threat",'Compound Alert'!M33)))</f>
        <v>0</v>
      </c>
      <c r="H225" s="23">
        <f ca="1">IF($B$8="Overall Alert",'Compound Alert'!H33,IF($B$8="Underlying Vulnerability",'Compound Alert'!K33,IF($B$8="Emerging Threat",'Compound Alert'!N33)))</f>
        <v>0</v>
      </c>
      <c r="I225" s="50">
        <f ca="1">ROUNDDOWN(G225,0)</f>
        <v>0</v>
      </c>
      <c r="J225"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225"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225"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225"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225"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LOW</v>
      </c>
      <c r="O225"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Alert'!B38</f>
        <v>Canada</v>
      </c>
      <c r="C226" s="20" t="str">
        <f>'Compound Alert'!C38</f>
        <v>CAN</v>
      </c>
      <c r="D226" s="20" t="str">
        <f>'Compound Alert'!D38</f>
        <v>NAC           North America</v>
      </c>
      <c r="E226" s="20" t="str">
        <f>'Compound Alert'!E38</f>
        <v>NA</v>
      </c>
      <c r="F226" s="217">
        <f ca="1">'Compound Alert'!F38</f>
        <v>33</v>
      </c>
      <c r="G226" s="22">
        <f ca="1">IF($B$8="Overall Alert",'Compound Alert'!G38,IF($B$8="Underlying Vulnerability",'Compound Alert'!J38,IF($B$8="Emerging Threat",'Compound Alert'!M38)))</f>
        <v>0</v>
      </c>
      <c r="H226" s="23">
        <f ca="1">IF($B$8="Overall Alert",'Compound Alert'!H38,IF($B$8="Underlying Vulnerability",'Compound Alert'!K38,IF($B$8="Emerging Threat",'Compound Alert'!N38)))</f>
        <v>0</v>
      </c>
      <c r="I226" s="50">
        <f ca="1">ROUNDDOWN(G226,0)</f>
        <v>0</v>
      </c>
      <c r="J226"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226"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226"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226"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226"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226"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Alert'!B40</f>
        <v>Channel Islands</v>
      </c>
      <c r="C227" s="20" t="str">
        <f>'Compound Alert'!C40</f>
        <v>CHI</v>
      </c>
      <c r="D227" s="20" t="str">
        <f>'Compound Alert'!D40</f>
        <v>ECS           Europe &amp; Central Asia</v>
      </c>
      <c r="E227" s="20" t="str">
        <f>'Compound Alert'!E40</f>
        <v>NA</v>
      </c>
      <c r="F227" s="217">
        <f ca="1">'Compound Alert'!F40</f>
        <v>35</v>
      </c>
      <c r="G227" s="22">
        <f ca="1">IF($B$8="Overall Alert",'Compound Alert'!G40,IF($B$8="Underlying Vulnerability",'Compound Alert'!J40,IF($B$8="Emerging Threat",'Compound Alert'!M40)))</f>
        <v>0</v>
      </c>
      <c r="H227" s="23">
        <f ca="1">IF($B$8="Overall Alert",'Compound Alert'!H40,IF($B$8="Underlying Vulnerability",'Compound Alert'!K40,IF($B$8="Emerging Threat",'Compound Alert'!N40)))</f>
        <v>0</v>
      </c>
      <c r="I227" s="50">
        <f ca="1">ROUNDDOWN(G227,0)</f>
        <v>0</v>
      </c>
      <c r="J227"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227" s="25" t="e">
        <f ca="1">IF(
   $B$8="Overall Alert",IF(
      'Compound Alert'!S40 &gt;= 7, "HIGH",IF(
         'Compound Alert'!S40 &gt;= 5, "MED","LOW")), IF(
            $B$8="Underlying Vulnerability", IF(
               'Compound Alert'!Z40 &gt;= 10, "HIGH",IF(
                  'Compound Alert'!Z40 &gt;= 7, "MED","LOW")),IF(
                     $B$8="Emerging Threat", IF(
                        'Compound Alert'!AG40 &gt;= 10, "HIGH",IF(
                            'Compound Alert'!AG40 &gt;= 7, "MED","LOW")))))</f>
        <v>#N/A</v>
      </c>
      <c r="L227" s="25" t="e">
        <f ca="1">IF(
   $B$8="Overall Alert",IF(
      'Compound Alert'!T40 &gt;= 7, "HIGH",IF(
         'Compound Alert'!T40 &gt;= 5, "MED","LOW")), IF(
            $B$8="Underlying Vulnerability", IF(
               'Compound Alert'!AA40 &gt;= 10, "HIGH",IF(
                  'Compound Alert'!AA40 &gt;= 7, "MED","LOW")),IF(
                     $B$8="Emerging Threat", IF(
                        'Compound Alert'!AH40 &gt;= 10, "HIGH",IF(
                            'Compound Alert'!AH40 &gt;= 7, "MED","LOW")))))</f>
        <v>#N/A</v>
      </c>
      <c r="M227" s="25" t="e">
        <f ca="1">IF(
   $B$8="Overall Alert",IF(
      'Compound Alert'!U40 &gt;= 7, "HIGH",IF(
         'Compound Alert'!U40 &gt;= 5, "MED","LOW")), IF(
            $B$8="Underlying Vulnerability", IF(
               'Compound Alert'!AB40 &gt;= 10, "HIGH",IF(
                  'Compound Alert'!AB40 &gt;= 7, "MED","LOW")),IF(
                     $B$8="Emerging Threat", IF(
                        'Compound Alert'!AI40 &gt;= 10, "HIGH",IF(
                            'Compound Alert'!AI40 &gt;= 7, "MED","LOW")))))</f>
        <v>#N/A</v>
      </c>
      <c r="N227"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227"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Alert'!B49</f>
        <v>Cabo Verde</v>
      </c>
      <c r="C228" s="20" t="str">
        <f>'Compound Alert'!C49</f>
        <v>CPV</v>
      </c>
      <c r="D228" s="20" t="str">
        <f>'Compound Alert'!D49</f>
        <v>SSF           Sub-Saharan Africa</v>
      </c>
      <c r="E228" s="20" t="str">
        <f>'Compound Alert'!E49</f>
        <v>Blend</v>
      </c>
      <c r="F228" s="217">
        <f ca="1">'Compound Alert'!F49</f>
        <v>44</v>
      </c>
      <c r="G228" s="22">
        <f ca="1">IF($B$8="Overall Alert",'Compound Alert'!G49,IF($B$8="Underlying Vulnerability",'Compound Alert'!J49,IF($B$8="Emerging Threat",'Compound Alert'!M49)))</f>
        <v>0</v>
      </c>
      <c r="H228" s="23">
        <f ca="1">IF($B$8="Overall Alert",'Compound Alert'!H49,IF($B$8="Underlying Vulnerability",'Compound Alert'!K49,IF($B$8="Emerging Threat",'Compound Alert'!N49)))</f>
        <v>0</v>
      </c>
      <c r="I228" s="50">
        <f ca="1">ROUNDDOWN(G228,0)</f>
        <v>0</v>
      </c>
      <c r="J228"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228"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228"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228"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228"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228"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Alert'!B52</f>
        <v>Curaçao</v>
      </c>
      <c r="C229" s="20" t="str">
        <f>'Compound Alert'!C52</f>
        <v>CUW</v>
      </c>
      <c r="D229" s="20" t="str">
        <f>'Compound Alert'!D52</f>
        <v>LCN           Latin America &amp; Caribbean</v>
      </c>
      <c r="E229" s="20" t="str">
        <f>'Compound Alert'!E52</f>
        <v>NA</v>
      </c>
      <c r="F229" s="217">
        <f ca="1">'Compound Alert'!F52</f>
        <v>47</v>
      </c>
      <c r="G229" s="22">
        <f ca="1">IF($B$8="Overall Alert",'Compound Alert'!G52,IF($B$8="Underlying Vulnerability",'Compound Alert'!J52,IF($B$8="Emerging Threat",'Compound Alert'!M52)))</f>
        <v>0</v>
      </c>
      <c r="H229" s="23">
        <f ca="1">IF($B$8="Overall Alert",'Compound Alert'!H52,IF($B$8="Underlying Vulnerability",'Compound Alert'!K52,IF($B$8="Emerging Threat",'Compound Alert'!N52)))</f>
        <v>0</v>
      </c>
      <c r="I229" s="50">
        <f ca="1">ROUNDDOWN(G229,0)</f>
        <v>0</v>
      </c>
      <c r="J229"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29" s="25" t="e">
        <f ca="1">IF(
   $B$8="Overall Alert",IF(
      'Compound Alert'!S52 &gt;= 7, "HIGH",IF(
         'Compound Alert'!S52 &gt;= 5, "MED","LOW")), IF(
            $B$8="Underlying Vulnerability", IF(
               'Compound Alert'!Z52 &gt;= 10, "HIGH",IF(
                  'Compound Alert'!Z52 &gt;= 7, "MED","LOW")),IF(
                     $B$8="Emerging Threat", IF(
                        'Compound Alert'!AG52 &gt;= 10, "HIGH",IF(
                            'Compound Alert'!AG52 &gt;= 7, "MED","LOW")))))</f>
        <v>#N/A</v>
      </c>
      <c r="L229" s="25" t="e">
        <f ca="1">IF(
   $B$8="Overall Alert",IF(
      'Compound Alert'!T52 &gt;= 7, "HIGH",IF(
         'Compound Alert'!T52 &gt;= 5, "MED","LOW")), IF(
            $B$8="Underlying Vulnerability", IF(
               'Compound Alert'!AA52 &gt;= 10, "HIGH",IF(
                  'Compound Alert'!AA52 &gt;= 7, "MED","LOW")),IF(
                     $B$8="Emerging Threat", IF(
                        'Compound Alert'!AH52 &gt;= 10, "HIGH",IF(
                            'Compound Alert'!AH52 &gt;= 7, "MED","LOW")))))</f>
        <v>#N/A</v>
      </c>
      <c r="M229" s="25" t="e">
        <f ca="1">IF(
   $B$8="Overall Alert",IF(
      'Compound Alert'!U52 &gt;= 7, "HIGH",IF(
         'Compound Alert'!U52 &gt;= 5, "MED","LOW")), IF(
            $B$8="Underlying Vulnerability", IF(
               'Compound Alert'!AB52 &gt;= 10, "HIGH",IF(
                  'Compound Alert'!AB52 &gt;= 7, "MED","LOW")),IF(
                     $B$8="Emerging Threat", IF(
                        'Compound Alert'!AI52 &gt;= 10, "HIGH",IF(
                            'Compound Alert'!AI52 &gt;= 7, "MED","LOW")))))</f>
        <v>#N/A</v>
      </c>
      <c r="N229"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29"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Alert'!B53</f>
        <v>Cayman Islands</v>
      </c>
      <c r="C230" s="20" t="str">
        <f>'Compound Alert'!C53</f>
        <v>CYM</v>
      </c>
      <c r="D230" s="20" t="str">
        <f>'Compound Alert'!D53</f>
        <v>LCN           Latin America &amp; Caribbean</v>
      </c>
      <c r="E230" s="20" t="str">
        <f>'Compound Alert'!E53</f>
        <v>NA</v>
      </c>
      <c r="F230" s="217">
        <f ca="1">'Compound Alert'!F53</f>
        <v>48</v>
      </c>
      <c r="G230" s="22">
        <f ca="1">IF($B$8="Overall Alert",'Compound Alert'!G53,IF($B$8="Underlying Vulnerability",'Compound Alert'!J53,IF($B$8="Emerging Threat",'Compound Alert'!M53)))</f>
        <v>0</v>
      </c>
      <c r="H230" s="23">
        <f ca="1">IF($B$8="Overall Alert",'Compound Alert'!H53,IF($B$8="Underlying Vulnerability",'Compound Alert'!K53,IF($B$8="Emerging Threat",'Compound Alert'!N53)))</f>
        <v>0</v>
      </c>
      <c r="I230" s="50">
        <f ca="1">ROUNDDOWN(G230,0)</f>
        <v>0</v>
      </c>
      <c r="J230"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230" s="25" t="e">
        <f ca="1">IF(
   $B$8="Overall Alert",IF(
      'Compound Alert'!S53 &gt;= 7, "HIGH",IF(
         'Compound Alert'!S53 &gt;= 5, "MED","LOW")), IF(
            $B$8="Underlying Vulnerability", IF(
               'Compound Alert'!Z53 &gt;= 10, "HIGH",IF(
                  'Compound Alert'!Z53 &gt;= 7, "MED","LOW")),IF(
                     $B$8="Emerging Threat", IF(
                        'Compound Alert'!AG53 &gt;= 10, "HIGH",IF(
                            'Compound Alert'!AG53 &gt;= 7, "MED","LOW")))))</f>
        <v>#N/A</v>
      </c>
      <c r="L230"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230" s="25" t="e">
        <f ca="1">IF(
   $B$8="Overall Alert",IF(
      'Compound Alert'!U53 &gt;= 7, "HIGH",IF(
         'Compound Alert'!U53 &gt;= 5, "MED","LOW")), IF(
            $B$8="Underlying Vulnerability", IF(
               'Compound Alert'!AB53 &gt;= 10, "HIGH",IF(
                  'Compound Alert'!AB53 &gt;= 7, "MED","LOW")),IF(
                     $B$8="Emerging Threat", IF(
                        'Compound Alert'!AI53 &gt;= 10, "HIGH",IF(
                            'Compound Alert'!AI53 &gt;= 7, "MED","LOW")))))</f>
        <v>#N/A</v>
      </c>
      <c r="N230"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230"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Alert'!B55</f>
        <v>Czech Republic</v>
      </c>
      <c r="C231" s="20" t="str">
        <f>'Compound Alert'!C55</f>
        <v>CZE</v>
      </c>
      <c r="D231" s="20" t="str">
        <f>'Compound Alert'!D55</f>
        <v>ECS           Europe &amp; Central Asia</v>
      </c>
      <c r="E231" s="20" t="str">
        <f>'Compound Alert'!E55</f>
        <v>NA</v>
      </c>
      <c r="F231" s="217">
        <f ca="1">'Compound Alert'!F55</f>
        <v>50</v>
      </c>
      <c r="G231" s="22">
        <f ca="1">IF($B$8="Overall Alert",'Compound Alert'!G55,IF($B$8="Underlying Vulnerability",'Compound Alert'!J55,IF($B$8="Emerging Threat",'Compound Alert'!M55)))</f>
        <v>0</v>
      </c>
      <c r="H231" s="23">
        <f ca="1">IF($B$8="Overall Alert",'Compound Alert'!H55,IF($B$8="Underlying Vulnerability",'Compound Alert'!K55,IF($B$8="Emerging Threat",'Compound Alert'!N55)))</f>
        <v>0</v>
      </c>
      <c r="I231" s="50">
        <f ca="1">ROUNDDOWN(G231,0)</f>
        <v>0</v>
      </c>
      <c r="J231"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31"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31"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31"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31"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31"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Alert'!B57</f>
        <v>Djibouti</v>
      </c>
      <c r="C232" s="20" t="str">
        <f>'Compound Alert'!C57</f>
        <v>DJI</v>
      </c>
      <c r="D232" s="20" t="str">
        <f>'Compound Alert'!D57</f>
        <v>MEA           Middle East &amp; North Africa</v>
      </c>
      <c r="E232" s="20" t="str">
        <f>'Compound Alert'!E57</f>
        <v>IDA</v>
      </c>
      <c r="F232" s="217">
        <f ca="1">'Compound Alert'!F57</f>
        <v>52</v>
      </c>
      <c r="G232" s="22">
        <f ca="1">IF($B$8="Overall Alert",'Compound Alert'!G57,IF($B$8="Underlying Vulnerability",'Compound Alert'!J57,IF($B$8="Emerging Threat",'Compound Alert'!M57)))</f>
        <v>0</v>
      </c>
      <c r="H232" s="23">
        <f ca="1">IF($B$8="Overall Alert",'Compound Alert'!H57,IF($B$8="Underlying Vulnerability",'Compound Alert'!K57,IF($B$8="Emerging Threat",'Compound Alert'!N57)))</f>
        <v>0</v>
      </c>
      <c r="I232" s="50">
        <f ca="1">ROUNDDOWN(G232,0)</f>
        <v>0</v>
      </c>
      <c r="J232" s="25" t="str">
        <f ca="1">IF(
   $B$8="Overall Alert",IF(
      'Compound Alert'!R57 &gt;= 7, "HIGH",IF(
         'Compound Alert'!R57 &gt;= 5, "MED","LOW")), IF(
            $B$8="Underlying Vulnerability", IF(
               'Compound Alert'!Y57 &gt;= 10, "HIGH",IF(
                  'Compound Alert'!Y57 &gt;= 7, "MED","LOW")),IF(
                     $B$8="Emerging Threat", IF(
                        'Compound Alert'!AF57 &gt;= 10, "HIGH",IF(
                            'Compound Alert'!AF57 &gt;= 7, "MED","LOW")))))</f>
        <v>LOW</v>
      </c>
      <c r="K232" s="25" t="str">
        <f ca="1">IF(
   $B$8="Overall Alert",IF(
      'Compound Alert'!S57 &gt;= 7, "HIGH",IF(
         'Compound Alert'!S57 &gt;= 5, "MED","LOW")), IF(
            $B$8="Underlying Vulnerability", IF(
               'Compound Alert'!Z57 &gt;= 10, "HIGH",IF(
                  'Compound Alert'!Z57 &gt;= 7, "MED","LOW")),IF(
                     $B$8="Emerging Threat", IF(
                        'Compound Alert'!AG57 &gt;= 10, "HIGH",IF(
                            'Compound Alert'!AG57 &gt;= 7, "MED","LOW")))))</f>
        <v>LOW</v>
      </c>
      <c r="L232"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LOW</v>
      </c>
      <c r="M232"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232"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232"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Y232" s="27"/>
      <c r="Z232" s="27"/>
      <c r="AA232" s="27"/>
      <c r="AB232" s="27"/>
      <c r="AC232" s="27"/>
      <c r="AD232" s="27"/>
      <c r="AE232" s="27"/>
      <c r="AF232" s="27"/>
    </row>
    <row r="233" spans="1:50" x14ac:dyDescent="0.2">
      <c r="A233" s="63">
        <v>192</v>
      </c>
      <c r="B233" s="20" t="str">
        <f>'Compound Alert'!B59</f>
        <v>Denmark</v>
      </c>
      <c r="C233" s="20" t="str">
        <f>'Compound Alert'!C59</f>
        <v>DNK</v>
      </c>
      <c r="D233" s="20" t="str">
        <f>'Compound Alert'!D59</f>
        <v>ECS           Europe &amp; Central Asia</v>
      </c>
      <c r="E233" s="20" t="str">
        <f>'Compound Alert'!E59</f>
        <v>NA</v>
      </c>
      <c r="F233" s="217">
        <f ca="1">'Compound Alert'!F59</f>
        <v>54</v>
      </c>
      <c r="G233" s="22">
        <f ca="1">IF($B$8="Overall Alert",'Compound Alert'!G59,IF($B$8="Underlying Vulnerability",'Compound Alert'!J59,IF($B$8="Emerging Threat",'Compound Alert'!M59)))</f>
        <v>0</v>
      </c>
      <c r="H233" s="23">
        <f ca="1">IF($B$8="Overall Alert",'Compound Alert'!H59,IF($B$8="Underlying Vulnerability",'Compound Alert'!K59,IF($B$8="Emerging Threat",'Compound Alert'!N59)))</f>
        <v>0</v>
      </c>
      <c r="I233" s="50">
        <f ca="1">ROUNDDOWN(G233,0)</f>
        <v>0</v>
      </c>
      <c r="J233"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33"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33"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33"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33"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33"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c r="Y233" s="27"/>
      <c r="Z233" s="27"/>
      <c r="AA233" s="27"/>
      <c r="AB233" s="27"/>
      <c r="AC233" s="27"/>
      <c r="AD233" s="27"/>
      <c r="AE233" s="27"/>
      <c r="AF233" s="27"/>
    </row>
    <row r="234" spans="1:50" x14ac:dyDescent="0.2">
      <c r="A234" s="63">
        <v>193</v>
      </c>
      <c r="B234" s="20" t="str">
        <f>'Compound Alert'!B68</f>
        <v>Finland</v>
      </c>
      <c r="C234" s="20" t="str">
        <f>'Compound Alert'!C68</f>
        <v>FIN</v>
      </c>
      <c r="D234" s="20" t="str">
        <f>'Compound Alert'!D68</f>
        <v>ECS           Europe &amp; Central Asia</v>
      </c>
      <c r="E234" s="20" t="str">
        <f>'Compound Alert'!E68</f>
        <v>NA</v>
      </c>
      <c r="F234" s="217">
        <f ca="1">'Compound Alert'!F68</f>
        <v>63</v>
      </c>
      <c r="G234" s="22">
        <f ca="1">IF($B$8="Overall Alert",'Compound Alert'!G68,IF($B$8="Underlying Vulnerability",'Compound Alert'!J68,IF($B$8="Emerging Threat",'Compound Alert'!M68)))</f>
        <v>0</v>
      </c>
      <c r="H234" s="23">
        <f ca="1">IF($B$8="Overall Alert",'Compound Alert'!H68,IF($B$8="Underlying Vulnerability",'Compound Alert'!K68,IF($B$8="Emerging Threat",'Compound Alert'!N68)))</f>
        <v>0</v>
      </c>
      <c r="I234" s="50">
        <f ca="1">ROUNDDOWN(G234,0)</f>
        <v>0</v>
      </c>
      <c r="J234"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34"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34"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34"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34"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34"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c r="Y234" s="27"/>
      <c r="Z234" s="27"/>
      <c r="AA234" s="27"/>
      <c r="AB234" s="27"/>
      <c r="AC234" s="27"/>
      <c r="AD234" s="27"/>
      <c r="AE234" s="27"/>
      <c r="AF234" s="27"/>
    </row>
    <row r="235" spans="1:50" x14ac:dyDescent="0.2">
      <c r="A235" s="63">
        <v>194</v>
      </c>
      <c r="B235" s="20" t="str">
        <f>'Compound Alert'!B71</f>
        <v>Faroe Islands</v>
      </c>
      <c r="C235" s="20" t="str">
        <f>'Compound Alert'!C71</f>
        <v>FRO</v>
      </c>
      <c r="D235" s="20" t="str">
        <f>'Compound Alert'!D71</f>
        <v>ECS           Europe &amp; Central Asia</v>
      </c>
      <c r="E235" s="20" t="str">
        <f>'Compound Alert'!E71</f>
        <v>NA</v>
      </c>
      <c r="F235" s="217">
        <f ca="1">'Compound Alert'!F71</f>
        <v>66</v>
      </c>
      <c r="G235" s="22">
        <f ca="1">IF($B$8="Overall Alert",'Compound Alert'!G71,IF($B$8="Underlying Vulnerability",'Compound Alert'!J71,IF($B$8="Emerging Threat",'Compound Alert'!M71)))</f>
        <v>0</v>
      </c>
      <c r="H235" s="23">
        <f ca="1">IF($B$8="Overall Alert",'Compound Alert'!H71,IF($B$8="Underlying Vulnerability",'Compound Alert'!K71,IF($B$8="Emerging Threat",'Compound Alert'!N71)))</f>
        <v>0</v>
      </c>
      <c r="I235" s="50">
        <f ca="1">ROUNDDOWN(G235,0)</f>
        <v>0</v>
      </c>
      <c r="J235"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35" s="25" t="e">
        <f ca="1">IF(
   $B$8="Overall Alert",IF(
      'Compound Alert'!S71 &gt;= 7, "HIGH",IF(
         'Compound Alert'!S71 &gt;= 5, "MED","LOW")), IF(
            $B$8="Underlying Vulnerability", IF(
               'Compound Alert'!Z71 &gt;= 10, "HIGH",IF(
                  'Compound Alert'!Z71 &gt;= 7, "MED","LOW")),IF(
                     $B$8="Emerging Threat", IF(
                        'Compound Alert'!AG71 &gt;= 10, "HIGH",IF(
                            'Compound Alert'!AG71 &gt;= 7, "MED","LOW")))))</f>
        <v>#N/A</v>
      </c>
      <c r="L235" s="25" t="e">
        <f ca="1">IF(
   $B$8="Overall Alert",IF(
      'Compound Alert'!T71 &gt;= 7, "HIGH",IF(
         'Compound Alert'!T71 &gt;= 5, "MED","LOW")), IF(
            $B$8="Underlying Vulnerability", IF(
               'Compound Alert'!AA71 &gt;= 10, "HIGH",IF(
                  'Compound Alert'!AA71 &gt;= 7, "MED","LOW")),IF(
                     $B$8="Emerging Threat", IF(
                        'Compound Alert'!AH71 &gt;= 10, "HIGH",IF(
                            'Compound Alert'!AH71 &gt;= 7, "MED","LOW")))))</f>
        <v>#N/A</v>
      </c>
      <c r="M235" s="25" t="e">
        <f ca="1">IF(
   $B$8="Overall Alert",IF(
      'Compound Alert'!U71 &gt;= 7, "HIGH",IF(
         'Compound Alert'!U71 &gt;= 5, "MED","LOW")), IF(
            $B$8="Underlying Vulnerability", IF(
               'Compound Alert'!AB71 &gt;= 10, "HIGH",IF(
                  'Compound Alert'!AB71 &gt;= 7, "MED","LOW")),IF(
                     $B$8="Emerging Threat", IF(
                        'Compound Alert'!AI71 &gt;= 10, "HIGH",IF(
                            'Compound Alert'!AI71 &gt;= 7, "MED","LOW")))))</f>
        <v>#N/A</v>
      </c>
      <c r="N235"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35"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row>
    <row r="236" spans="1:50" x14ac:dyDescent="0.2">
      <c r="A236" s="63">
        <v>195</v>
      </c>
      <c r="B236" s="20" t="str">
        <f>'Compound Alert'!B77</f>
        <v>Gibraltar</v>
      </c>
      <c r="C236" s="20" t="str">
        <f>'Compound Alert'!C77</f>
        <v>GIB</v>
      </c>
      <c r="D236" s="20" t="str">
        <f>'Compound Alert'!D77</f>
        <v>ECS           Europe &amp; Central Asia</v>
      </c>
      <c r="E236" s="20" t="str">
        <f>'Compound Alert'!E77</f>
        <v>NA</v>
      </c>
      <c r="F236" s="217">
        <f ca="1">'Compound Alert'!F77</f>
        <v>72</v>
      </c>
      <c r="G236" s="22">
        <f ca="1">IF($B$8="Overall Alert",'Compound Alert'!G77,IF($B$8="Underlying Vulnerability",'Compound Alert'!J77,IF($B$8="Emerging Threat",'Compound Alert'!M77)))</f>
        <v>0</v>
      </c>
      <c r="H236" s="23">
        <f ca="1">IF($B$8="Overall Alert",'Compound Alert'!H77,IF($B$8="Underlying Vulnerability",'Compound Alert'!K77,IF($B$8="Emerging Threat",'Compound Alert'!N77)))</f>
        <v>0</v>
      </c>
      <c r="I236" s="50">
        <f ca="1">ROUNDDOWN(G236,0)</f>
        <v>0</v>
      </c>
      <c r="J236"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236" s="25" t="e">
        <f ca="1">IF(
   $B$8="Overall Alert",IF(
      'Compound Alert'!S77 &gt;= 7, "HIGH",IF(
         'Compound Alert'!S77 &gt;= 5, "MED","LOW")), IF(
            $B$8="Underlying Vulnerability", IF(
               'Compound Alert'!Z77 &gt;= 10, "HIGH",IF(
                  'Compound Alert'!Z77 &gt;= 7, "MED","LOW")),IF(
                     $B$8="Emerging Threat", IF(
                        'Compound Alert'!AG77 &gt;= 10, "HIGH",IF(
                            'Compound Alert'!AG77 &gt;= 7, "MED","LOW")))))</f>
        <v>#N/A</v>
      </c>
      <c r="L236" s="25" t="e">
        <f ca="1">IF(
   $B$8="Overall Alert",IF(
      'Compound Alert'!T77 &gt;= 7, "HIGH",IF(
         'Compound Alert'!T77 &gt;= 5, "MED","LOW")), IF(
            $B$8="Underlying Vulnerability", IF(
               'Compound Alert'!AA77 &gt;= 10, "HIGH",IF(
                  'Compound Alert'!AA77 &gt;= 7, "MED","LOW")),IF(
                     $B$8="Emerging Threat", IF(
                        'Compound Alert'!AH77 &gt;= 10, "HIGH",IF(
                            'Compound Alert'!AH77 &gt;= 7, "MED","LOW")))))</f>
        <v>#N/A</v>
      </c>
      <c r="M236" s="25" t="e">
        <f ca="1">IF(
   $B$8="Overall Alert",IF(
      'Compound Alert'!U77 &gt;= 7, "HIGH",IF(
         'Compound Alert'!U77 &gt;= 5, "MED","LOW")), IF(
            $B$8="Underlying Vulnerability", IF(
               'Compound Alert'!AB77 &gt;= 10, "HIGH",IF(
                  'Compound Alert'!AB77 &gt;= 7, "MED","LOW")),IF(
                     $B$8="Emerging Threat", IF(
                        'Compound Alert'!AI77 &gt;= 10, "HIGH",IF(
                            'Compound Alert'!AI77 &gt;= 7, "MED","LOW")))))</f>
        <v>#N/A</v>
      </c>
      <c r="N236"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LOW</v>
      </c>
      <c r="O236"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row>
    <row r="237" spans="1:50" x14ac:dyDescent="0.2">
      <c r="A237" s="63">
        <v>196</v>
      </c>
      <c r="B237" s="20" t="str">
        <f>'Compound Alert'!B83</f>
        <v>Grenada</v>
      </c>
      <c r="C237" s="20" t="str">
        <f>'Compound Alert'!C83</f>
        <v>GRD</v>
      </c>
      <c r="D237" s="20" t="str">
        <f>'Compound Alert'!D83</f>
        <v>LCN           Latin America &amp; Caribbean</v>
      </c>
      <c r="E237" s="20" t="str">
        <f>'Compound Alert'!E83</f>
        <v>Blend</v>
      </c>
      <c r="F237" s="217">
        <f ca="1">'Compound Alert'!F83</f>
        <v>78</v>
      </c>
      <c r="G237" s="22">
        <f ca="1">IF($B$8="Overall Alert",'Compound Alert'!G83,IF($B$8="Underlying Vulnerability",'Compound Alert'!J83,IF($B$8="Emerging Threat",'Compound Alert'!M83)))</f>
        <v>0</v>
      </c>
      <c r="H237" s="23">
        <f ca="1">IF($B$8="Overall Alert",'Compound Alert'!H83,IF($B$8="Underlying Vulnerability",'Compound Alert'!K83,IF($B$8="Emerging Threat",'Compound Alert'!N83)))</f>
        <v>0</v>
      </c>
      <c r="I237" s="50">
        <f ca="1">ROUNDDOWN(G237,0)</f>
        <v>0</v>
      </c>
      <c r="J237"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237" s="25" t="e">
        <f ca="1">IF(
   $B$8="Overall Alert",IF(
      'Compound Alert'!S83 &gt;= 7, "HIGH",IF(
         'Compound Alert'!S83 &gt;= 5, "MED","LOW")), IF(
            $B$8="Underlying Vulnerability", IF(
               'Compound Alert'!Z83 &gt;= 10, "HIGH",IF(
                  'Compound Alert'!Z83 &gt;= 7, "MED","LOW")),IF(
                     $B$8="Emerging Threat", IF(
                        'Compound Alert'!AG83 &gt;= 10, "HIGH",IF(
                            'Compound Alert'!AG83 &gt;= 7, "MED","LOW")))))</f>
        <v>#N/A</v>
      </c>
      <c r="L237" s="25" t="e">
        <f ca="1">IF(
   $B$8="Overall Alert",IF(
      'Compound Alert'!T83 &gt;= 7, "HIGH",IF(
         'Compound Alert'!T83 &gt;= 5, "MED","LOW")), IF(
            $B$8="Underlying Vulnerability", IF(
               'Compound Alert'!AA83 &gt;= 10, "HIGH",IF(
                  'Compound Alert'!AA83 &gt;= 7, "MED","LOW")),IF(
                     $B$8="Emerging Threat", IF(
                        'Compound Alert'!AH83 &gt;= 10, "HIGH",IF(
                            'Compound Alert'!AH83 &gt;= 7, "MED","LOW")))))</f>
        <v>#N/A</v>
      </c>
      <c r="M237"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237"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LOW</v>
      </c>
      <c r="O237"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row>
    <row r="238" spans="1:50" x14ac:dyDescent="0.2">
      <c r="A238" s="63">
        <v>197</v>
      </c>
      <c r="B238" s="20" t="str">
        <f>'Compound Alert'!B86</f>
        <v>Guam</v>
      </c>
      <c r="C238" s="20" t="str">
        <f>'Compound Alert'!C86</f>
        <v>GUM</v>
      </c>
      <c r="D238" s="20" t="str">
        <f>'Compound Alert'!D86</f>
        <v>EAS           East Asia &amp; Pacific</v>
      </c>
      <c r="E238" s="20" t="str">
        <f>'Compound Alert'!E86</f>
        <v>NA</v>
      </c>
      <c r="F238" s="217">
        <f ca="1">'Compound Alert'!F86</f>
        <v>81</v>
      </c>
      <c r="G238" s="22">
        <f ca="1">IF($B$8="Overall Alert",'Compound Alert'!G86,IF($B$8="Underlying Vulnerability",'Compound Alert'!J86,IF($B$8="Emerging Threat",'Compound Alert'!M86)))</f>
        <v>0</v>
      </c>
      <c r="H238" s="23">
        <f ca="1">IF($B$8="Overall Alert",'Compound Alert'!H86,IF($B$8="Underlying Vulnerability",'Compound Alert'!K86,IF($B$8="Emerging Threat",'Compound Alert'!N86)))</f>
        <v>0</v>
      </c>
      <c r="I238" s="50">
        <f ca="1">ROUNDDOWN(G238,0)</f>
        <v>0</v>
      </c>
      <c r="J238"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238" s="25" t="e">
        <f ca="1">IF(
   $B$8="Overall Alert",IF(
      'Compound Alert'!S86 &gt;= 7, "HIGH",IF(
         'Compound Alert'!S86 &gt;= 5, "MED","LOW")), IF(
            $B$8="Underlying Vulnerability", IF(
               'Compound Alert'!Z86 &gt;= 10, "HIGH",IF(
                  'Compound Alert'!Z86 &gt;= 7, "MED","LOW")),IF(
                     $B$8="Emerging Threat", IF(
                        'Compound Alert'!AG86 &gt;= 10, "HIGH",IF(
                            'Compound Alert'!AG86 &gt;= 7, "MED","LOW")))))</f>
        <v>#N/A</v>
      </c>
      <c r="L238" s="25" t="e">
        <f ca="1">IF(
   $B$8="Overall Alert",IF(
      'Compound Alert'!T86 &gt;= 7, "HIGH",IF(
         'Compound Alert'!T86 &gt;= 5, "MED","LOW")), IF(
            $B$8="Underlying Vulnerability", IF(
               'Compound Alert'!AA86 &gt;= 10, "HIGH",IF(
                  'Compound Alert'!AA86 &gt;= 7, "MED","LOW")),IF(
                     $B$8="Emerging Threat", IF(
                        'Compound Alert'!AH86 &gt;= 10, "HIGH",IF(
                            'Compound Alert'!AH86 &gt;= 7, "MED","LOW")))))</f>
        <v>#N/A</v>
      </c>
      <c r="M238" s="25" t="e">
        <f ca="1">IF(
   $B$8="Overall Alert",IF(
      'Compound Alert'!U86 &gt;= 7, "HIGH",IF(
         'Compound Alert'!U86 &gt;= 5, "MED","LOW")), IF(
            $B$8="Underlying Vulnerability", IF(
               'Compound Alert'!AB86 &gt;= 10, "HIGH",IF(
                  'Compound Alert'!AB86 &gt;= 7, "MED","LOW")),IF(
                     $B$8="Emerging Threat", IF(
                        'Compound Alert'!AI86 &gt;= 10, "HIGH",IF(
                            'Compound Alert'!AI86 &gt;= 7, "MED","LOW")))))</f>
        <v>#N/A</v>
      </c>
      <c r="N238"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LOW</v>
      </c>
      <c r="O238"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row>
    <row r="239" spans="1:50" x14ac:dyDescent="0.2">
      <c r="A239" s="63">
        <v>198</v>
      </c>
      <c r="B239" s="20" t="str">
        <f>'Compound Alert'!B88</f>
        <v>Hong Kong SAR, China</v>
      </c>
      <c r="C239" s="20" t="str">
        <f>'Compound Alert'!C88</f>
        <v>HKG</v>
      </c>
      <c r="D239" s="20" t="str">
        <f>'Compound Alert'!D88</f>
        <v>EAS           East Asia &amp; Pacific</v>
      </c>
      <c r="E239" s="20" t="str">
        <f>'Compound Alert'!E88</f>
        <v>NA</v>
      </c>
      <c r="F239" s="217">
        <f ca="1">'Compound Alert'!F88</f>
        <v>83</v>
      </c>
      <c r="G239" s="22">
        <f ca="1">IF($B$8="Overall Alert",'Compound Alert'!G88,IF($B$8="Underlying Vulnerability",'Compound Alert'!J88,IF($B$8="Emerging Threat",'Compound Alert'!M88)))</f>
        <v>0</v>
      </c>
      <c r="H239" s="23">
        <f ca="1">IF($B$8="Overall Alert",'Compound Alert'!H88,IF($B$8="Underlying Vulnerability",'Compound Alert'!K88,IF($B$8="Emerging Threat",'Compound Alert'!N88)))</f>
        <v>0</v>
      </c>
      <c r="I239" s="50">
        <f ca="1">ROUNDDOWN(G239,0)</f>
        <v>0</v>
      </c>
      <c r="J239"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39"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39"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39" s="25" t="str">
        <f ca="1">IF(
   $B$8="Overall Alert",IF(
      'Compound Alert'!U88 &gt;= 7, "HIGH",IF(
         'Compound Alert'!U88 &gt;= 5, "MED","LOW")), IF(
            $B$8="Underlying Vulnerability", IF(
               'Compound Alert'!AB88 &gt;= 10, "HIGH",IF(
                  'Compound Alert'!AB88 &gt;= 7, "MED","LOW")),IF(
                     $B$8="Emerging Threat", IF(
                        'Compound Alert'!AI88 &gt;= 10, "HIGH",IF(
                            'Compound Alert'!AI88 &gt;= 7, "MED","LOW")))))</f>
        <v>LOW</v>
      </c>
      <c r="N239"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39"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row>
    <row r="240" spans="1:50" x14ac:dyDescent="0.2">
      <c r="A240" s="63">
        <v>199</v>
      </c>
      <c r="B240" s="20" t="str">
        <f>'Compound Alert'!B94</f>
        <v>Isle of Man</v>
      </c>
      <c r="C240" s="20" t="str">
        <f>'Compound Alert'!C94</f>
        <v>IMN</v>
      </c>
      <c r="D240" s="20" t="str">
        <f>'Compound Alert'!D94</f>
        <v>ECS           Europe &amp; Central Asia</v>
      </c>
      <c r="E240" s="20" t="str">
        <f>'Compound Alert'!E94</f>
        <v>NA</v>
      </c>
      <c r="F240" s="217">
        <f ca="1">'Compound Alert'!F94</f>
        <v>89</v>
      </c>
      <c r="G240" s="22">
        <f ca="1">IF($B$8="Overall Alert",'Compound Alert'!G94,IF($B$8="Underlying Vulnerability",'Compound Alert'!J94,IF($B$8="Emerging Threat",'Compound Alert'!M94)))</f>
        <v>0</v>
      </c>
      <c r="H240" s="23">
        <f ca="1">IF($B$8="Overall Alert",'Compound Alert'!H94,IF($B$8="Underlying Vulnerability",'Compound Alert'!K94,IF($B$8="Emerging Threat",'Compound Alert'!N94)))</f>
        <v>0</v>
      </c>
      <c r="I240" s="50">
        <f ca="1">ROUNDDOWN(G240,0)</f>
        <v>0</v>
      </c>
      <c r="J240"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40" s="25" t="e">
        <f ca="1">IF(
   $B$8="Overall Alert",IF(
      'Compound Alert'!S94 &gt;= 7, "HIGH",IF(
         'Compound Alert'!S94 &gt;= 5, "MED","LOW")), IF(
            $B$8="Underlying Vulnerability", IF(
               'Compound Alert'!Z94 &gt;= 10, "HIGH",IF(
                  'Compound Alert'!Z94 &gt;= 7, "MED","LOW")),IF(
                     $B$8="Emerging Threat", IF(
                        'Compound Alert'!AG94 &gt;= 10, "HIGH",IF(
                            'Compound Alert'!AG94 &gt;= 7, "MED","LOW")))))</f>
        <v>#N/A</v>
      </c>
      <c r="L240" s="25" t="e">
        <f ca="1">IF(
   $B$8="Overall Alert",IF(
      'Compound Alert'!T94 &gt;= 7, "HIGH",IF(
         'Compound Alert'!T94 &gt;= 5, "MED","LOW")), IF(
            $B$8="Underlying Vulnerability", IF(
               'Compound Alert'!AA94 &gt;= 10, "HIGH",IF(
                  'Compound Alert'!AA94 &gt;= 7, "MED","LOW")),IF(
                     $B$8="Emerging Threat", IF(
                        'Compound Alert'!AH94 &gt;= 10, "HIGH",IF(
                            'Compound Alert'!AH94 &gt;= 7, "MED","LOW")))))</f>
        <v>#N/A</v>
      </c>
      <c r="M240" s="25" t="e">
        <f ca="1">IF(
   $B$8="Overall Alert",IF(
      'Compound Alert'!U94 &gt;= 7, "HIGH",IF(
         'Compound Alert'!U94 &gt;= 5, "MED","LOW")), IF(
            $B$8="Underlying Vulnerability", IF(
               'Compound Alert'!AB94 &gt;= 10, "HIGH",IF(
                  'Compound Alert'!AB94 &gt;= 7, "MED","LOW")),IF(
                     $B$8="Emerging Threat", IF(
                        'Compound Alert'!AI94 &gt;= 10, "HIGH",IF(
                            'Compound Alert'!AI94 &gt;= 7, "MED","LOW")))))</f>
        <v>#N/A</v>
      </c>
      <c r="N240"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40"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row>
    <row r="241" spans="1:15" x14ac:dyDescent="0.2">
      <c r="A241" s="63">
        <v>200</v>
      </c>
      <c r="B241" s="20" t="str">
        <f>'Compound Alert'!B96</f>
        <v>Ireland</v>
      </c>
      <c r="C241" s="20" t="str">
        <f>'Compound Alert'!C96</f>
        <v>IRL</v>
      </c>
      <c r="D241" s="20" t="str">
        <f>'Compound Alert'!D96</f>
        <v>ECS           Europe &amp; Central Asia</v>
      </c>
      <c r="E241" s="20" t="str">
        <f>'Compound Alert'!E96</f>
        <v>NA</v>
      </c>
      <c r="F241" s="217">
        <f ca="1">'Compound Alert'!F96</f>
        <v>91</v>
      </c>
      <c r="G241" s="22">
        <f ca="1">IF($B$8="Overall Alert",'Compound Alert'!G96,IF($B$8="Underlying Vulnerability",'Compound Alert'!J96,IF($B$8="Emerging Threat",'Compound Alert'!M96)))</f>
        <v>0</v>
      </c>
      <c r="H241" s="23">
        <f ca="1">IF($B$8="Overall Alert",'Compound Alert'!H96,IF($B$8="Underlying Vulnerability",'Compound Alert'!K96,IF($B$8="Emerging Threat",'Compound Alert'!N96)))</f>
        <v>0</v>
      </c>
      <c r="I241" s="50">
        <f ca="1">ROUNDDOWN(G241,0)</f>
        <v>0</v>
      </c>
      <c r="J241"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41"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41"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41"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41"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41"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row>
    <row r="242" spans="1:15" x14ac:dyDescent="0.2">
      <c r="A242" s="63">
        <v>201</v>
      </c>
      <c r="B242" s="20" t="str">
        <f>'Compound Alert'!B101</f>
        <v>Italy</v>
      </c>
      <c r="C242" s="20" t="str">
        <f>'Compound Alert'!C101</f>
        <v>ITA</v>
      </c>
      <c r="D242" s="20" t="str">
        <f>'Compound Alert'!D101</f>
        <v>ECS           Europe &amp; Central Asia</v>
      </c>
      <c r="E242" s="20" t="str">
        <f>'Compound Alert'!E101</f>
        <v>NA</v>
      </c>
      <c r="F242" s="217">
        <f ca="1">'Compound Alert'!F101</f>
        <v>96</v>
      </c>
      <c r="G242" s="22">
        <f ca="1">IF($B$8="Overall Alert",'Compound Alert'!G101,IF($B$8="Underlying Vulnerability",'Compound Alert'!J101,IF($B$8="Emerging Threat",'Compound Alert'!M101)))</f>
        <v>0</v>
      </c>
      <c r="H242" s="23">
        <f ca="1">IF($B$8="Overall Alert",'Compound Alert'!H101,IF($B$8="Underlying Vulnerability",'Compound Alert'!K101,IF($B$8="Emerging Threat",'Compound Alert'!N101)))</f>
        <v>0</v>
      </c>
      <c r="I242" s="50">
        <f ca="1">ROUNDDOWN(G242,0)</f>
        <v>0</v>
      </c>
      <c r="J242"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242"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242"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242"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242"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LOW</v>
      </c>
      <c r="O242"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row>
    <row r="243" spans="1:15" x14ac:dyDescent="0.2">
      <c r="A243" s="63">
        <v>202</v>
      </c>
      <c r="B243" s="20" t="str">
        <f>'Compound Alert'!B112</f>
        <v>Kuwait</v>
      </c>
      <c r="C243" s="20" t="str">
        <f>'Compound Alert'!C112</f>
        <v>KWT</v>
      </c>
      <c r="D243" s="20" t="str">
        <f>'Compound Alert'!D112</f>
        <v>MEA           Middle East &amp; North Africa</v>
      </c>
      <c r="E243" s="20" t="str">
        <f>'Compound Alert'!E112</f>
        <v>NA</v>
      </c>
      <c r="F243" s="217">
        <f ca="1">'Compound Alert'!F112</f>
        <v>107</v>
      </c>
      <c r="G243" s="22">
        <f ca="1">IF($B$8="Overall Alert",'Compound Alert'!G112,IF($B$8="Underlying Vulnerability",'Compound Alert'!J112,IF($B$8="Emerging Threat",'Compound Alert'!M112)))</f>
        <v>0</v>
      </c>
      <c r="H243" s="23">
        <f ca="1">IF($B$8="Overall Alert",'Compound Alert'!H112,IF($B$8="Underlying Vulnerability",'Compound Alert'!K112,IF($B$8="Emerging Threat",'Compound Alert'!N112)))</f>
        <v>0</v>
      </c>
      <c r="I243" s="50">
        <f ca="1">ROUNDDOWN(G243,0)</f>
        <v>0</v>
      </c>
      <c r="J243"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243"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243"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LOW</v>
      </c>
      <c r="M243"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243"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243"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row>
    <row r="244" spans="1:15" x14ac:dyDescent="0.2">
      <c r="A244" s="63">
        <v>203</v>
      </c>
      <c r="B244" s="20" t="str">
        <f>'Compound Alert'!B118</f>
        <v>Liechtenstein</v>
      </c>
      <c r="C244" s="20" t="str">
        <f>'Compound Alert'!C118</f>
        <v>LIE</v>
      </c>
      <c r="D244" s="20" t="str">
        <f>'Compound Alert'!D118</f>
        <v>ECS           Europe &amp; Central Asia</v>
      </c>
      <c r="E244" s="20" t="str">
        <f>'Compound Alert'!E118</f>
        <v>NA</v>
      </c>
      <c r="F244" s="217">
        <f ca="1">'Compound Alert'!F118</f>
        <v>113</v>
      </c>
      <c r="G244" s="22">
        <f ca="1">IF($B$8="Overall Alert",'Compound Alert'!G118,IF($B$8="Underlying Vulnerability",'Compound Alert'!J118,IF($B$8="Emerging Threat",'Compound Alert'!M118)))</f>
        <v>0</v>
      </c>
      <c r="H244" s="23">
        <f ca="1">IF($B$8="Overall Alert",'Compound Alert'!H118,IF($B$8="Underlying Vulnerability",'Compound Alert'!K118,IF($B$8="Emerging Threat",'Compound Alert'!N118)))</f>
        <v>0</v>
      </c>
      <c r="I244" s="50">
        <f ca="1">ROUNDDOWN(G244,0)</f>
        <v>0</v>
      </c>
      <c r="J244"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44" s="25" t="e">
        <f ca="1">IF(
   $B$8="Overall Alert",IF(
      'Compound Alert'!S118 &gt;= 7, "HIGH",IF(
         'Compound Alert'!S118 &gt;= 5, "MED","LOW")), IF(
            $B$8="Underlying Vulnerability", IF(
               'Compound Alert'!Z118 &gt;= 10, "HIGH",IF(
                  'Compound Alert'!Z118 &gt;= 7, "MED","LOW")),IF(
                     $B$8="Emerging Threat", IF(
                        'Compound Alert'!AG118 &gt;= 10, "HIGH",IF(
                            'Compound Alert'!AG118 &gt;= 7, "MED","LOW")))))</f>
        <v>#N/A</v>
      </c>
      <c r="L244"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44"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44"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44"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row>
    <row r="245" spans="1:15" x14ac:dyDescent="0.2">
      <c r="A245" s="63">
        <v>204</v>
      </c>
      <c r="B245" s="20" t="str">
        <f>'Compound Alert'!B121</f>
        <v>Lithuania</v>
      </c>
      <c r="C245" s="20" t="str">
        <f>'Compound Alert'!C121</f>
        <v>LTU</v>
      </c>
      <c r="D245" s="20" t="str">
        <f>'Compound Alert'!D121</f>
        <v>ECS           Europe &amp; Central Asia</v>
      </c>
      <c r="E245" s="20" t="str">
        <f>'Compound Alert'!E121</f>
        <v>NA</v>
      </c>
      <c r="F245" s="217">
        <f ca="1">'Compound Alert'!F121</f>
        <v>116</v>
      </c>
      <c r="G245" s="22">
        <f ca="1">IF($B$8="Overall Alert",'Compound Alert'!G121,IF($B$8="Underlying Vulnerability",'Compound Alert'!J121,IF($B$8="Emerging Threat",'Compound Alert'!M121)))</f>
        <v>0</v>
      </c>
      <c r="H245" s="23">
        <f ca="1">IF($B$8="Overall Alert",'Compound Alert'!H121,IF($B$8="Underlying Vulnerability",'Compound Alert'!K121,IF($B$8="Emerging Threat",'Compound Alert'!N121)))</f>
        <v>0</v>
      </c>
      <c r="I245" s="50">
        <f ca="1">ROUNDDOWN(G245,0)</f>
        <v>0</v>
      </c>
      <c r="J245"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45"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45"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45"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45"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45"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row>
    <row r="246" spans="1:15" x14ac:dyDescent="0.2">
      <c r="A246" s="63">
        <v>205</v>
      </c>
      <c r="B246" s="20" t="str">
        <f>'Compound Alert'!B123</f>
        <v>Latvia</v>
      </c>
      <c r="C246" s="20" t="str">
        <f>'Compound Alert'!C123</f>
        <v>LVA</v>
      </c>
      <c r="D246" s="20" t="str">
        <f>'Compound Alert'!D123</f>
        <v>ECS           Europe &amp; Central Asia</v>
      </c>
      <c r="E246" s="20" t="str">
        <f>'Compound Alert'!E123</f>
        <v>NA</v>
      </c>
      <c r="F246" s="217">
        <f ca="1">'Compound Alert'!F123</f>
        <v>118</v>
      </c>
      <c r="G246" s="22">
        <f ca="1">IF($B$8="Overall Alert",'Compound Alert'!G123,IF($B$8="Underlying Vulnerability",'Compound Alert'!J123,IF($B$8="Emerging Threat",'Compound Alert'!M123)))</f>
        <v>0</v>
      </c>
      <c r="H246" s="23">
        <f ca="1">IF($B$8="Overall Alert",'Compound Alert'!H123,IF($B$8="Underlying Vulnerability",'Compound Alert'!K123,IF($B$8="Emerging Threat",'Compound Alert'!N123)))</f>
        <v>0</v>
      </c>
      <c r="I246" s="50">
        <f ca="1">ROUNDDOWN(G246,0)</f>
        <v>0</v>
      </c>
      <c r="J246"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46"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46"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46"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46"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46"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row>
    <row r="247" spans="1:15" x14ac:dyDescent="0.2">
      <c r="A247" s="63">
        <v>206</v>
      </c>
      <c r="B247" s="20" t="str">
        <f>'Compound Alert'!B124</f>
        <v>Macao SAR, China</v>
      </c>
      <c r="C247" s="20" t="str">
        <f>'Compound Alert'!C124</f>
        <v>MAC</v>
      </c>
      <c r="D247" s="20" t="str">
        <f>'Compound Alert'!D124</f>
        <v>EAS           East Asia &amp; Pacific</v>
      </c>
      <c r="E247" s="20" t="str">
        <f>'Compound Alert'!E124</f>
        <v>NA</v>
      </c>
      <c r="F247" s="217">
        <f ca="1">'Compound Alert'!F124</f>
        <v>119</v>
      </c>
      <c r="G247" s="22">
        <f ca="1">IF($B$8="Overall Alert",'Compound Alert'!G124,IF($B$8="Underlying Vulnerability",'Compound Alert'!J124,IF($B$8="Emerging Threat",'Compound Alert'!M124)))</f>
        <v>0</v>
      </c>
      <c r="H247" s="23">
        <f ca="1">IF($B$8="Overall Alert",'Compound Alert'!H124,IF($B$8="Underlying Vulnerability",'Compound Alert'!K124,IF($B$8="Emerging Threat",'Compound Alert'!N124)))</f>
        <v>0</v>
      </c>
      <c r="I247" s="50">
        <f ca="1">ROUNDDOWN(G247,0)</f>
        <v>0</v>
      </c>
      <c r="J247"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47"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47" s="25" t="str">
        <f ca="1">IF(
   $B$8="Overall Alert",IF(
      'Compound Alert'!T124 &gt;= 7, "HIGH",IF(
         'Compound Alert'!T124 &gt;= 5, "MED","LOW")), IF(
            $B$8="Underlying Vulnerability", IF(
               'Compound Alert'!AA124 &gt;= 10, "HIGH",IF(
                  'Compound Alert'!AA124 &gt;= 7, "MED","LOW")),IF(
                     $B$8="Emerging Threat", IF(
                        'Compound Alert'!AH124 &gt;= 10, "HIGH",IF(
                            'Compound Alert'!AH124 &gt;= 7, "MED","LOW")))))</f>
        <v>LOW</v>
      </c>
      <c r="M247" s="25" t="str">
        <f ca="1">IF(
   $B$8="Overall Alert",IF(
      'Compound Alert'!U124 &gt;= 7, "HIGH",IF(
         'Compound Alert'!U124 &gt;= 5, "MED","LOW")), IF(
            $B$8="Underlying Vulnerability", IF(
               'Compound Alert'!AB124 &gt;= 10, "HIGH",IF(
                  'Compound Alert'!AB124 &gt;= 7, "MED","LOW")),IF(
                     $B$8="Emerging Threat", IF(
                        'Compound Alert'!AI124 &gt;= 10, "HIGH",IF(
                            'Compound Alert'!AI124 &gt;= 7, "MED","LOW")))))</f>
        <v>LOW</v>
      </c>
      <c r="N247"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47"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row>
    <row r="248" spans="1:15" x14ac:dyDescent="0.2">
      <c r="A248" s="63">
        <v>207</v>
      </c>
      <c r="B248" s="20" t="str">
        <f>'Compound Alert'!B127</f>
        <v>Monaco</v>
      </c>
      <c r="C248" s="20" t="str">
        <f>'Compound Alert'!C127</f>
        <v>MCO</v>
      </c>
      <c r="D248" s="20" t="str">
        <f>'Compound Alert'!D127</f>
        <v>ECS           Europe &amp; Central Asia</v>
      </c>
      <c r="E248" s="20" t="str">
        <f>'Compound Alert'!E127</f>
        <v>NA</v>
      </c>
      <c r="F248" s="217">
        <f ca="1">'Compound Alert'!F127</f>
        <v>122</v>
      </c>
      <c r="G248" s="22">
        <f ca="1">IF($B$8="Overall Alert",'Compound Alert'!G127,IF($B$8="Underlying Vulnerability",'Compound Alert'!J127,IF($B$8="Emerging Threat",'Compound Alert'!M127)))</f>
        <v>0</v>
      </c>
      <c r="H248" s="23">
        <f ca="1">IF($B$8="Overall Alert",'Compound Alert'!H127,IF($B$8="Underlying Vulnerability",'Compound Alert'!K127,IF($B$8="Emerging Threat",'Compound Alert'!N127)))</f>
        <v>0</v>
      </c>
      <c r="I248" s="50">
        <f ca="1">ROUNDDOWN(G248,0)</f>
        <v>0</v>
      </c>
      <c r="J248"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48" s="25" t="e">
        <f ca="1">IF(
   $B$8="Overall Alert",IF(
      'Compound Alert'!S127 &gt;= 7, "HIGH",IF(
         'Compound Alert'!S127 &gt;= 5, "MED","LOW")), IF(
            $B$8="Underlying Vulnerability", IF(
               'Compound Alert'!Z127 &gt;= 10, "HIGH",IF(
                  'Compound Alert'!Z127 &gt;= 7, "MED","LOW")),IF(
                     $B$8="Emerging Threat", IF(
                        'Compound Alert'!AG127 &gt;= 10, "HIGH",IF(
                            'Compound Alert'!AG127 &gt;= 7, "MED","LOW")))))</f>
        <v>#N/A</v>
      </c>
      <c r="L248" s="25" t="e">
        <f ca="1">IF(
   $B$8="Overall Alert",IF(
      'Compound Alert'!T127 &gt;= 7, "HIGH",IF(
         'Compound Alert'!T127 &gt;= 5, "MED","LOW")), IF(
            $B$8="Underlying Vulnerability", IF(
               'Compound Alert'!AA127 &gt;= 10, "HIGH",IF(
                  'Compound Alert'!AA127 &gt;= 7, "MED","LOW")),IF(
                     $B$8="Emerging Threat", IF(
                        'Compound Alert'!AH127 &gt;= 10, "HIGH",IF(
                            'Compound Alert'!AH127 &gt;= 7, "MED","LOW")))))</f>
        <v>#N/A</v>
      </c>
      <c r="M248" s="25" t="e">
        <f ca="1">IF(
   $B$8="Overall Alert",IF(
      'Compound Alert'!U127 &gt;= 7, "HIGH",IF(
         'Compound Alert'!U127 &gt;= 5, "MED","LOW")), IF(
            $B$8="Underlying Vulnerability", IF(
               'Compound Alert'!AB127 &gt;= 10, "HIGH",IF(
                  'Compound Alert'!AB127 &gt;= 7, "MED","LOW")),IF(
                     $B$8="Emerging Threat", IF(
                        'Compound Alert'!AI127 &gt;= 10, "HIGH",IF(
                            'Compound Alert'!AI127 &gt;= 7, "MED","LOW")))))</f>
        <v>#N/A</v>
      </c>
      <c r="N248"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48"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row>
    <row r="249" spans="1:15" x14ac:dyDescent="0.2">
      <c r="A249" s="63">
        <v>208</v>
      </c>
      <c r="B249" s="20" t="str">
        <f>'Compound Alert'!B132</f>
        <v>Marshall Islands</v>
      </c>
      <c r="C249" s="20" t="str">
        <f>'Compound Alert'!C132</f>
        <v>MHL</v>
      </c>
      <c r="D249" s="20" t="str">
        <f>'Compound Alert'!D132</f>
        <v>EAS           East Asia &amp; Pacific</v>
      </c>
      <c r="E249" s="20" t="str">
        <f>'Compound Alert'!E132</f>
        <v>IDA</v>
      </c>
      <c r="F249" s="217">
        <f ca="1">'Compound Alert'!F132</f>
        <v>127</v>
      </c>
      <c r="G249" s="22">
        <f ca="1">IF($B$8="Overall Alert",'Compound Alert'!G132,IF($B$8="Underlying Vulnerability",'Compound Alert'!J132,IF($B$8="Emerging Threat",'Compound Alert'!M132)))</f>
        <v>0</v>
      </c>
      <c r="H249" s="23">
        <f ca="1">IF($B$8="Overall Alert",'Compound Alert'!H132,IF($B$8="Underlying Vulnerability",'Compound Alert'!K132,IF($B$8="Emerging Threat",'Compound Alert'!N132)))</f>
        <v>0</v>
      </c>
      <c r="I249" s="50">
        <f ca="1">ROUNDDOWN(G249,0)</f>
        <v>0</v>
      </c>
      <c r="J249"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249" s="25" t="e">
        <f ca="1">IF(
   $B$8="Overall Alert",IF(
      'Compound Alert'!S132 &gt;= 7, "HIGH",IF(
         'Compound Alert'!S132 &gt;= 5, "MED","LOW")), IF(
            $B$8="Underlying Vulnerability", IF(
               'Compound Alert'!Z132 &gt;= 10, "HIGH",IF(
                  'Compound Alert'!Z132 &gt;= 7, "MED","LOW")),IF(
                     $B$8="Emerging Threat", IF(
                        'Compound Alert'!AG132 &gt;= 10, "HIGH",IF(
                            'Compound Alert'!AG132 &gt;= 7, "MED","LOW")))))</f>
        <v>#N/A</v>
      </c>
      <c r="L249" s="25" t="e">
        <f ca="1">IF(
   $B$8="Overall Alert",IF(
      'Compound Alert'!T132 &gt;= 7, "HIGH",IF(
         'Compound Alert'!T132 &gt;= 5, "MED","LOW")), IF(
            $B$8="Underlying Vulnerability", IF(
               'Compound Alert'!AA132 &gt;= 10, "HIGH",IF(
                  'Compound Alert'!AA132 &gt;= 7, "MED","LOW")),IF(
                     $B$8="Emerging Threat", IF(
                        'Compound Alert'!AH132 &gt;= 10, "HIGH",IF(
                            'Compound Alert'!AH132 &gt;= 7, "MED","LOW")))))</f>
        <v>#N/A</v>
      </c>
      <c r="M249"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249"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LOW</v>
      </c>
      <c r="O249"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row>
    <row r="250" spans="1:15" x14ac:dyDescent="0.2">
      <c r="A250" s="63">
        <v>209</v>
      </c>
      <c r="B250" s="20" t="str">
        <f>'Compound Alert'!B135</f>
        <v>Malta</v>
      </c>
      <c r="C250" s="20" t="str">
        <f>'Compound Alert'!C135</f>
        <v>MLT</v>
      </c>
      <c r="D250" s="20" t="str">
        <f>'Compound Alert'!D135</f>
        <v>MEA           Middle East &amp; North Africa</v>
      </c>
      <c r="E250" s="20" t="str">
        <f>'Compound Alert'!E135</f>
        <v>NA</v>
      </c>
      <c r="F250" s="217">
        <f ca="1">'Compound Alert'!F135</f>
        <v>130</v>
      </c>
      <c r="G250" s="22">
        <f ca="1">IF($B$8="Overall Alert",'Compound Alert'!G135,IF($B$8="Underlying Vulnerability",'Compound Alert'!J135,IF($B$8="Emerging Threat",'Compound Alert'!M135)))</f>
        <v>0</v>
      </c>
      <c r="H250" s="23">
        <f ca="1">IF($B$8="Overall Alert",'Compound Alert'!H135,IF($B$8="Underlying Vulnerability",'Compound Alert'!K135,IF($B$8="Emerging Threat",'Compound Alert'!N135)))</f>
        <v>0</v>
      </c>
      <c r="I250" s="50">
        <f ca="1">ROUNDDOWN(G250,0)</f>
        <v>0</v>
      </c>
      <c r="J250"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50"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50"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50"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50"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50"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row>
    <row r="251" spans="1:15" x14ac:dyDescent="0.2">
      <c r="A251" s="63">
        <v>210</v>
      </c>
      <c r="B251" s="20" t="str">
        <f>'Compound Alert'!B137</f>
        <v>Montenegro</v>
      </c>
      <c r="C251" s="20" t="str">
        <f>'Compound Alert'!C137</f>
        <v>MNE</v>
      </c>
      <c r="D251" s="20" t="str">
        <f>'Compound Alert'!D137</f>
        <v>ECS           Europe &amp; Central Asia</v>
      </c>
      <c r="E251" s="20" t="str">
        <f>'Compound Alert'!E137</f>
        <v>IBRD</v>
      </c>
      <c r="F251" s="217">
        <f ca="1">'Compound Alert'!F137</f>
        <v>132</v>
      </c>
      <c r="G251" s="22">
        <f ca="1">IF($B$8="Overall Alert",'Compound Alert'!G137,IF($B$8="Underlying Vulnerability",'Compound Alert'!J137,IF($B$8="Emerging Threat",'Compound Alert'!M137)))</f>
        <v>0</v>
      </c>
      <c r="H251" s="23">
        <f ca="1">IF($B$8="Overall Alert",'Compound Alert'!H137,IF($B$8="Underlying Vulnerability",'Compound Alert'!K137,IF($B$8="Emerging Threat",'Compound Alert'!N137)))</f>
        <v>0</v>
      </c>
      <c r="I251" s="50">
        <f ca="1">ROUNDDOWN(G251,0)</f>
        <v>0</v>
      </c>
      <c r="J251"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251"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251"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LOW</v>
      </c>
      <c r="M251"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251"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251"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row>
    <row r="252" spans="1:15" x14ac:dyDescent="0.2">
      <c r="A252" s="63">
        <v>211</v>
      </c>
      <c r="B252" s="20" t="str">
        <f>'Compound Alert'!B139</f>
        <v>Northern Mariana Islands</v>
      </c>
      <c r="C252" s="20" t="str">
        <f>'Compound Alert'!C139</f>
        <v>MNP</v>
      </c>
      <c r="D252" s="20" t="str">
        <f>'Compound Alert'!D139</f>
        <v>EAS           East Asia &amp; Pacific</v>
      </c>
      <c r="E252" s="20" t="str">
        <f>'Compound Alert'!E139</f>
        <v>NA</v>
      </c>
      <c r="F252" s="217">
        <f ca="1">'Compound Alert'!F139</f>
        <v>134</v>
      </c>
      <c r="G252" s="22">
        <f ca="1">IF($B$8="Overall Alert",'Compound Alert'!G139,IF($B$8="Underlying Vulnerability",'Compound Alert'!J139,IF($B$8="Emerging Threat",'Compound Alert'!M139)))</f>
        <v>0</v>
      </c>
      <c r="H252" s="23">
        <f ca="1">IF($B$8="Overall Alert",'Compound Alert'!H139,IF($B$8="Underlying Vulnerability",'Compound Alert'!K139,IF($B$8="Emerging Threat",'Compound Alert'!N139)))</f>
        <v>0</v>
      </c>
      <c r="I252" s="50">
        <f ca="1">ROUNDDOWN(G252,0)</f>
        <v>0</v>
      </c>
      <c r="J252"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252" s="25" t="e">
        <f ca="1">IF(
   $B$8="Overall Alert",IF(
      'Compound Alert'!S139 &gt;= 7, "HIGH",IF(
         'Compound Alert'!S139 &gt;= 5, "MED","LOW")), IF(
            $B$8="Underlying Vulnerability", IF(
               'Compound Alert'!Z139 &gt;= 10, "HIGH",IF(
                  'Compound Alert'!Z139 &gt;= 7, "MED","LOW")),IF(
                     $B$8="Emerging Threat", IF(
                        'Compound Alert'!AG139 &gt;= 10, "HIGH",IF(
                            'Compound Alert'!AG139 &gt;= 7, "MED","LOW")))))</f>
        <v>#N/A</v>
      </c>
      <c r="L252" s="25" t="e">
        <f ca="1">IF(
   $B$8="Overall Alert",IF(
      'Compound Alert'!T139 &gt;= 7, "HIGH",IF(
         'Compound Alert'!T139 &gt;= 5, "MED","LOW")), IF(
            $B$8="Underlying Vulnerability", IF(
               'Compound Alert'!AA139 &gt;= 10, "HIGH",IF(
                  'Compound Alert'!AA139 &gt;= 7, "MED","LOW")),IF(
                     $B$8="Emerging Threat", IF(
                        'Compound Alert'!AH139 &gt;= 10, "HIGH",IF(
                            'Compound Alert'!AH139 &gt;= 7, "MED","LOW")))))</f>
        <v>#N/A</v>
      </c>
      <c r="M252" s="25" t="e">
        <f ca="1">IF(
   $B$8="Overall Alert",IF(
      'Compound Alert'!U139 &gt;= 7, "HIGH",IF(
         'Compound Alert'!U139 &gt;= 5, "MED","LOW")), IF(
            $B$8="Underlying Vulnerability", IF(
               'Compound Alert'!AB139 &gt;= 10, "HIGH",IF(
                  'Compound Alert'!AB139 &gt;= 7, "MED","LOW")),IF(
                     $B$8="Emerging Threat", IF(
                        'Compound Alert'!AI139 &gt;= 10, "HIGH",IF(
                            'Compound Alert'!AI139 &gt;= 7, "MED","LOW")))))</f>
        <v>#N/A</v>
      </c>
      <c r="N252"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LOW</v>
      </c>
      <c r="O252"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row>
    <row r="253" spans="1:15" x14ac:dyDescent="0.2">
      <c r="A253" s="63">
        <v>212</v>
      </c>
      <c r="B253" s="20" t="str">
        <f>'Compound Alert'!B145</f>
        <v>Namibia</v>
      </c>
      <c r="C253" s="20" t="str">
        <f>'Compound Alert'!C145</f>
        <v>NAM</v>
      </c>
      <c r="D253" s="20" t="str">
        <f>'Compound Alert'!D145</f>
        <v>SSF           Sub-Saharan Africa</v>
      </c>
      <c r="E253" s="20" t="str">
        <f>'Compound Alert'!E145</f>
        <v>IBRD</v>
      </c>
      <c r="F253" s="217">
        <f ca="1">'Compound Alert'!F145</f>
        <v>140</v>
      </c>
      <c r="G253" s="22">
        <f ca="1">IF($B$8="Overall Alert",'Compound Alert'!G145,IF($B$8="Underlying Vulnerability",'Compound Alert'!J145,IF($B$8="Emerging Threat",'Compound Alert'!M145)))</f>
        <v>0</v>
      </c>
      <c r="H253" s="23">
        <f ca="1">IF($B$8="Overall Alert",'Compound Alert'!H145,IF($B$8="Underlying Vulnerability",'Compound Alert'!K145,IF($B$8="Emerging Threat",'Compound Alert'!N145)))</f>
        <v>0</v>
      </c>
      <c r="I253" s="50">
        <f ca="1">ROUNDDOWN(G253,0)</f>
        <v>0</v>
      </c>
      <c r="J253"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253"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253"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253"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253"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LOW</v>
      </c>
      <c r="O253"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row>
    <row r="254" spans="1:15" x14ac:dyDescent="0.2">
      <c r="A254" s="63">
        <v>213</v>
      </c>
      <c r="B254" s="20" t="str">
        <f>'Compound Alert'!B146</f>
        <v>New Caledonia</v>
      </c>
      <c r="C254" s="20" t="str">
        <f>'Compound Alert'!C146</f>
        <v>NCL</v>
      </c>
      <c r="D254" s="20" t="str">
        <f>'Compound Alert'!D146</f>
        <v>EAS           East Asia &amp; Pacific</v>
      </c>
      <c r="E254" s="20" t="str">
        <f>'Compound Alert'!E146</f>
        <v>NA</v>
      </c>
      <c r="F254" s="217">
        <f ca="1">'Compound Alert'!F146</f>
        <v>141</v>
      </c>
      <c r="G254" s="22">
        <f ca="1">IF($B$8="Overall Alert",'Compound Alert'!G146,IF($B$8="Underlying Vulnerability",'Compound Alert'!J146,IF($B$8="Emerging Threat",'Compound Alert'!M146)))</f>
        <v>0</v>
      </c>
      <c r="H254" s="23">
        <f ca="1">IF($B$8="Overall Alert",'Compound Alert'!H146,IF($B$8="Underlying Vulnerability",'Compound Alert'!K146,IF($B$8="Emerging Threat",'Compound Alert'!N146)))</f>
        <v>0</v>
      </c>
      <c r="I254" s="50">
        <f ca="1">ROUNDDOWN(G254,0)</f>
        <v>0</v>
      </c>
      <c r="J254"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254" s="25" t="e">
        <f ca="1">IF(
   $B$8="Overall Alert",IF(
      'Compound Alert'!S146 &gt;= 7, "HIGH",IF(
         'Compound Alert'!S146 &gt;= 5, "MED","LOW")), IF(
            $B$8="Underlying Vulnerability", IF(
               'Compound Alert'!Z146 &gt;= 10, "HIGH",IF(
                  'Compound Alert'!Z146 &gt;= 7, "MED","LOW")),IF(
                     $B$8="Emerging Threat", IF(
                        'Compound Alert'!AG146 &gt;= 10, "HIGH",IF(
                            'Compound Alert'!AG146 &gt;= 7, "MED","LOW")))))</f>
        <v>#N/A</v>
      </c>
      <c r="L254" s="25" t="e">
        <f ca="1">IF(
   $B$8="Overall Alert",IF(
      'Compound Alert'!T146 &gt;= 7, "HIGH",IF(
         'Compound Alert'!T146 &gt;= 5, "MED","LOW")), IF(
            $B$8="Underlying Vulnerability", IF(
               'Compound Alert'!AA146 &gt;= 10, "HIGH",IF(
                  'Compound Alert'!AA146 &gt;= 7, "MED","LOW")),IF(
                     $B$8="Emerging Threat", IF(
                        'Compound Alert'!AH146 &gt;= 10, "HIGH",IF(
                            'Compound Alert'!AH146 &gt;= 7, "MED","LOW")))))</f>
        <v>#N/A</v>
      </c>
      <c r="M254" s="25" t="e">
        <f ca="1">IF(
   $B$8="Overall Alert",IF(
      'Compound Alert'!U146 &gt;= 7, "HIGH",IF(
         'Compound Alert'!U146 &gt;= 5, "MED","LOW")), IF(
            $B$8="Underlying Vulnerability", IF(
               'Compound Alert'!AB146 &gt;= 10, "HIGH",IF(
                  'Compound Alert'!AB146 &gt;= 7, "MED","LOW")),IF(
                     $B$8="Emerging Threat", IF(
                        'Compound Alert'!AI146 &gt;= 10, "HIGH",IF(
                            'Compound Alert'!AI146 &gt;= 7, "MED","LOW")))))</f>
        <v>#N/A</v>
      </c>
      <c r="N254"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LOW</v>
      </c>
      <c r="O254"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row>
    <row r="255" spans="1:15" x14ac:dyDescent="0.2">
      <c r="A255" s="63">
        <v>214</v>
      </c>
      <c r="B255" s="20" t="str">
        <f>'Compound Alert'!B150</f>
        <v>Netherlands</v>
      </c>
      <c r="C255" s="20" t="str">
        <f>'Compound Alert'!C150</f>
        <v>NLD</v>
      </c>
      <c r="D255" s="20" t="str">
        <f>'Compound Alert'!D150</f>
        <v>ECS           Europe &amp; Central Asia</v>
      </c>
      <c r="E255" s="20" t="str">
        <f>'Compound Alert'!E150</f>
        <v>NA</v>
      </c>
      <c r="F255" s="217">
        <f ca="1">'Compound Alert'!F150</f>
        <v>145</v>
      </c>
      <c r="G255" s="22">
        <f ca="1">IF($B$8="Overall Alert",'Compound Alert'!G150,IF($B$8="Underlying Vulnerability",'Compound Alert'!J150,IF($B$8="Emerging Threat",'Compound Alert'!M150)))</f>
        <v>0</v>
      </c>
      <c r="H255" s="23">
        <f ca="1">IF($B$8="Overall Alert",'Compound Alert'!H150,IF($B$8="Underlying Vulnerability",'Compound Alert'!K150,IF($B$8="Emerging Threat",'Compound Alert'!N150)))</f>
        <v>0</v>
      </c>
      <c r="I255" s="50">
        <f ca="1">ROUNDDOWN(G255,0)</f>
        <v>0</v>
      </c>
      <c r="J255"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55"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55"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55"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55"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55"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row>
    <row r="256" spans="1:15" x14ac:dyDescent="0.2">
      <c r="A256" s="63">
        <v>215</v>
      </c>
      <c r="B256" s="20" t="str">
        <f>'Compound Alert'!B169</f>
        <v>Qatar</v>
      </c>
      <c r="C256" s="20" t="str">
        <f>'Compound Alert'!C169</f>
        <v>QAT</v>
      </c>
      <c r="D256" s="20" t="str">
        <f>'Compound Alert'!D169</f>
        <v>MEA           Middle East &amp; North Africa</v>
      </c>
      <c r="E256" s="20" t="str">
        <f>'Compound Alert'!E169</f>
        <v>NA</v>
      </c>
      <c r="F256" s="217">
        <f ca="1">'Compound Alert'!F169</f>
        <v>164</v>
      </c>
      <c r="G256" s="22">
        <f ca="1">IF($B$8="Overall Alert",'Compound Alert'!G169,IF($B$8="Underlying Vulnerability",'Compound Alert'!J169,IF($B$8="Emerging Threat",'Compound Alert'!M169)))</f>
        <v>0</v>
      </c>
      <c r="H256" s="23">
        <f ca="1">IF($B$8="Overall Alert",'Compound Alert'!H169,IF($B$8="Underlying Vulnerability",'Compound Alert'!K169,IF($B$8="Emerging Threat",'Compound Alert'!N169)))</f>
        <v>0</v>
      </c>
      <c r="I256" s="50">
        <f ca="1">ROUNDDOWN(G256,0)</f>
        <v>0</v>
      </c>
      <c r="J256"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56"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56"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56"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56"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56"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57" spans="1:15" x14ac:dyDescent="0.2">
      <c r="A257" s="63">
        <v>216</v>
      </c>
      <c r="B257" s="20" t="str">
        <f>'Compound Alert'!B180</f>
        <v>San Marino</v>
      </c>
      <c r="C257" s="20" t="str">
        <f>'Compound Alert'!C180</f>
        <v>SMR</v>
      </c>
      <c r="D257" s="20" t="str">
        <f>'Compound Alert'!D180</f>
        <v>ECS           Europe &amp; Central Asia</v>
      </c>
      <c r="E257" s="20" t="str">
        <f>'Compound Alert'!E180</f>
        <v>NA</v>
      </c>
      <c r="F257" s="217">
        <f ca="1">'Compound Alert'!F180</f>
        <v>175</v>
      </c>
      <c r="G257" s="22">
        <f ca="1">IF($B$8="Overall Alert",'Compound Alert'!G180,IF($B$8="Underlying Vulnerability",'Compound Alert'!J180,IF($B$8="Emerging Threat",'Compound Alert'!M180)))</f>
        <v>0</v>
      </c>
      <c r="H257" s="23">
        <f ca="1">IF($B$8="Overall Alert",'Compound Alert'!H180,IF($B$8="Underlying Vulnerability",'Compound Alert'!K180,IF($B$8="Emerging Threat",'Compound Alert'!N180)))</f>
        <v>0</v>
      </c>
      <c r="I257" s="50">
        <f ca="1">ROUNDDOWN(G257,0)</f>
        <v>0</v>
      </c>
      <c r="J257"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257" s="25" t="e">
        <f ca="1">IF(
   $B$8="Overall Alert",IF(
      'Compound Alert'!S180 &gt;= 7, "HIGH",IF(
         'Compound Alert'!S180 &gt;= 5, "MED","LOW")), IF(
            $B$8="Underlying Vulnerability", IF(
               'Compound Alert'!Z180 &gt;= 10, "HIGH",IF(
                  'Compound Alert'!Z180 &gt;= 7, "MED","LOW")),IF(
                     $B$8="Emerging Threat", IF(
                        'Compound Alert'!AG180 &gt;= 10, "HIGH",IF(
                            'Compound Alert'!AG180 &gt;= 7, "MED","LOW")))))</f>
        <v>#N/A</v>
      </c>
      <c r="L257" s="25" t="e">
        <f ca="1">IF(
   $B$8="Overall Alert",IF(
      'Compound Alert'!T180 &gt;= 7, "HIGH",IF(
         'Compound Alert'!T180 &gt;= 5, "MED","LOW")), IF(
            $B$8="Underlying Vulnerability", IF(
               'Compound Alert'!AA180 &gt;= 10, "HIGH",IF(
                  'Compound Alert'!AA180 &gt;= 7, "MED","LOW")),IF(
                     $B$8="Emerging Threat", IF(
                        'Compound Alert'!AH180 &gt;= 10, "HIGH",IF(
                            'Compound Alert'!AH180 &gt;= 7, "MED","LOW")))))</f>
        <v>#N/A</v>
      </c>
      <c r="M257" s="25" t="str">
        <f ca="1">IF(
   $B$8="Overall Alert",IF(
      'Compound Alert'!U180 &gt;= 7, "HIGH",IF(
         'Compound Alert'!U180 &gt;= 5, "MED","LOW")), IF(
            $B$8="Underlying Vulnerability", IF(
               'Compound Alert'!AB180 &gt;= 10, "HIGH",IF(
                  'Compound Alert'!AB180 &gt;= 7, "MED","LOW")),IF(
                     $B$8="Emerging Threat", IF(
                        'Compound Alert'!AI180 &gt;= 10, "HIGH",IF(
                            'Compound Alert'!AI180 &gt;= 7, "MED","LOW")))))</f>
        <v>LOW</v>
      </c>
      <c r="N257"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257"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row>
    <row r="258" spans="1:15" x14ac:dyDescent="0.2">
      <c r="A258" s="63">
        <v>217</v>
      </c>
      <c r="B258" s="20" t="str">
        <f>'Compound Alert'!B188</f>
        <v>Sweden</v>
      </c>
      <c r="C258" s="20" t="str">
        <f>'Compound Alert'!C188</f>
        <v>SWE</v>
      </c>
      <c r="D258" s="20" t="str">
        <f>'Compound Alert'!D188</f>
        <v>ECS           Europe &amp; Central Asia</v>
      </c>
      <c r="E258" s="20" t="str">
        <f>'Compound Alert'!E188</f>
        <v>NA</v>
      </c>
      <c r="F258" s="217">
        <f ca="1">'Compound Alert'!F188</f>
        <v>183</v>
      </c>
      <c r="G258" s="22">
        <f ca="1">IF($B$8="Overall Alert",'Compound Alert'!G188,IF($B$8="Underlying Vulnerability",'Compound Alert'!J188,IF($B$8="Emerging Threat",'Compound Alert'!M188)))</f>
        <v>0</v>
      </c>
      <c r="H258" s="23">
        <f ca="1">IF($B$8="Overall Alert",'Compound Alert'!H188,IF($B$8="Underlying Vulnerability",'Compound Alert'!K188,IF($B$8="Emerging Threat",'Compound Alert'!N188)))</f>
        <v>0</v>
      </c>
      <c r="I258" s="50">
        <f ca="1">ROUNDDOWN(G258,0)</f>
        <v>0</v>
      </c>
      <c r="J258"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258"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258"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LOW</v>
      </c>
      <c r="M258"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258"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258"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row>
    <row r="259" spans="1:15" x14ac:dyDescent="0.2">
      <c r="A259" s="63">
        <v>218</v>
      </c>
      <c r="B259" s="20" t="str">
        <f>'Compound Alert'!B190</f>
        <v>Sint Maarten (Dutch part)</v>
      </c>
      <c r="C259" s="20" t="str">
        <f>'Compound Alert'!C190</f>
        <v>SXM</v>
      </c>
      <c r="D259" s="20" t="str">
        <f>'Compound Alert'!D190</f>
        <v>LCN           Latin America &amp; Caribbean</v>
      </c>
      <c r="E259" s="20" t="str">
        <f>'Compound Alert'!E190</f>
        <v>NA</v>
      </c>
      <c r="F259" s="217">
        <f ca="1">'Compound Alert'!F190</f>
        <v>185</v>
      </c>
      <c r="G259" s="22">
        <f ca="1">IF($B$8="Overall Alert",'Compound Alert'!G190,IF($B$8="Underlying Vulnerability",'Compound Alert'!J190,IF($B$8="Emerging Threat",'Compound Alert'!M190)))</f>
        <v>0</v>
      </c>
      <c r="H259" s="23">
        <f ca="1">IF($B$8="Overall Alert",'Compound Alert'!H190,IF($B$8="Underlying Vulnerability",'Compound Alert'!K190,IF($B$8="Emerging Threat",'Compound Alert'!N190)))</f>
        <v>0</v>
      </c>
      <c r="I259" s="50">
        <f ca="1">ROUNDDOWN(G259,0)</f>
        <v>0</v>
      </c>
      <c r="J259"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59" s="25" t="e">
        <f ca="1">IF(
   $B$8="Overall Alert",IF(
      'Compound Alert'!S190 &gt;= 7, "HIGH",IF(
         'Compound Alert'!S190 &gt;= 5, "MED","LOW")), IF(
            $B$8="Underlying Vulnerability", IF(
               'Compound Alert'!Z190 &gt;= 10, "HIGH",IF(
                  'Compound Alert'!Z190 &gt;= 7, "MED","LOW")),IF(
                     $B$8="Emerging Threat", IF(
                        'Compound Alert'!AG190 &gt;= 10, "HIGH",IF(
                            'Compound Alert'!AG190 &gt;= 7, "MED","LOW")))))</f>
        <v>#N/A</v>
      </c>
      <c r="L259" s="25" t="e">
        <f ca="1">IF(
   $B$8="Overall Alert",IF(
      'Compound Alert'!T190 &gt;= 7, "HIGH",IF(
         'Compound Alert'!T190 &gt;= 5, "MED","LOW")), IF(
            $B$8="Underlying Vulnerability", IF(
               'Compound Alert'!AA190 &gt;= 10, "HIGH",IF(
                  'Compound Alert'!AA190 &gt;= 7, "MED","LOW")),IF(
                     $B$8="Emerging Threat", IF(
                        'Compound Alert'!AH190 &gt;= 10, "HIGH",IF(
                            'Compound Alert'!AH190 &gt;= 7, "MED","LOW")))))</f>
        <v>#N/A</v>
      </c>
      <c r="M259" s="25" t="e">
        <f ca="1">IF(
   $B$8="Overall Alert",IF(
      'Compound Alert'!U190 &gt;= 7, "HIGH",IF(
         'Compound Alert'!U190 &gt;= 5, "MED","LOW")), IF(
            $B$8="Underlying Vulnerability", IF(
               'Compound Alert'!AB190 &gt;= 10, "HIGH",IF(
                  'Compound Alert'!AB190 &gt;= 7, "MED","LOW")),IF(
                     $B$8="Emerging Threat", IF(
                        'Compound Alert'!AI190 &gt;= 10, "HIGH",IF(
                            'Compound Alert'!AI190 &gt;= 7, "MED","LOW")))))</f>
        <v>#N/A</v>
      </c>
      <c r="N259"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59"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69" spans="1:15" x14ac:dyDescent="0.2">
      <c r="B269" s="28" t="s">
        <v>463</v>
      </c>
      <c r="G269" s="29" t="s">
        <v>464</v>
      </c>
    </row>
    <row r="270" spans="1:15" x14ac:dyDescent="0.2">
      <c r="B270" s="28">
        <v>0</v>
      </c>
      <c r="G270" s="29">
        <f t="shared" ref="G270:G276" ca="1" si="0">COUNTIFS($G$42:$G$259,"&gt;="&amp;B270,$G$42:$G$259,"&lt;"&amp;B271)</f>
        <v>127</v>
      </c>
    </row>
    <row r="271" spans="1:15" x14ac:dyDescent="0.2">
      <c r="B271" s="28">
        <v>1</v>
      </c>
      <c r="G271" s="29">
        <f t="shared" ca="1" si="0"/>
        <v>50</v>
      </c>
    </row>
    <row r="272" spans="1:15" x14ac:dyDescent="0.2">
      <c r="B272" s="28">
        <v>2</v>
      </c>
      <c r="G272" s="29">
        <f t="shared" ca="1" si="0"/>
        <v>21</v>
      </c>
    </row>
    <row r="273" spans="2:7" x14ac:dyDescent="0.2">
      <c r="B273" s="28">
        <v>3</v>
      </c>
      <c r="G273" s="29">
        <f t="shared" ca="1" si="0"/>
        <v>8</v>
      </c>
    </row>
    <row r="274" spans="2:7" x14ac:dyDescent="0.2">
      <c r="B274" s="28">
        <v>4</v>
      </c>
      <c r="G274" s="29">
        <f t="shared" ca="1" si="0"/>
        <v>7</v>
      </c>
    </row>
    <row r="275" spans="2:7" x14ac:dyDescent="0.2">
      <c r="B275" s="28">
        <v>5</v>
      </c>
      <c r="G275" s="29">
        <f t="shared" ca="1" si="0"/>
        <v>4</v>
      </c>
    </row>
    <row r="276" spans="2:7" x14ac:dyDescent="0.2">
      <c r="B276" s="28">
        <v>6</v>
      </c>
      <c r="G276" s="29">
        <f t="shared" ca="1" si="0"/>
        <v>1</v>
      </c>
    </row>
    <row r="277" spans="2:7" x14ac:dyDescent="0.2">
      <c r="B277" s="28">
        <v>7</v>
      </c>
    </row>
  </sheetData>
  <autoFilter ref="B41:O231" xr:uid="{AF15D802-11A7-724C-8F3F-C2A98827DA09}">
    <sortState xmlns:xlrd2="http://schemas.microsoft.com/office/spreadsheetml/2017/richdata2" ref="B42:O259">
      <sortCondition descending="1" ref="G41:G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23" priority="3">
      <formula>J42=""</formula>
    </cfRule>
    <cfRule type="containsText" dxfId="322" priority="4" operator="containsText" text="LOW">
      <formula>NOT(ISERROR(SEARCH("LOW",J42)))</formula>
    </cfRule>
    <cfRule type="containsText" dxfId="321" priority="5" operator="containsText" text="MED">
      <formula>NOT(ISERROR(SEARCH("MED",J42)))</formula>
    </cfRule>
    <cfRule type="containsText" dxfId="320" priority="6" operator="containsText" text="HIGH">
      <formula>NOT(ISERROR(SEARCH("HIGH",J42)))</formula>
    </cfRule>
  </conditionalFormatting>
  <conditionalFormatting sqref="J41:P41 P42:P231">
    <cfRule type="expression" dxfId="319" priority="14">
      <formula>J41=""</formula>
    </cfRule>
    <cfRule type="containsText" dxfId="318" priority="15" operator="containsText" text="LOW">
      <formula>NOT(ISERROR(SEARCH("LOW",J41)))</formula>
    </cfRule>
    <cfRule type="containsText" dxfId="317" priority="16" operator="containsText" text="MED">
      <formula>NOT(ISERROR(SEARCH("MED",J41)))</formula>
    </cfRule>
    <cfRule type="containsText" dxfId="316" priority="17" operator="containsText" text="HIGH">
      <formula>NOT(ISERROR(SEARCH("HIGH",J41)))</formula>
    </cfRule>
  </conditionalFormatting>
  <conditionalFormatting sqref="Q41:R231">
    <cfRule type="expression" dxfId="315" priority="20">
      <formula>Q41=""</formula>
    </cfRule>
    <cfRule type="cellIs" dxfId="314" priority="21" operator="between">
      <formula>0</formula>
      <formula>0.332</formula>
    </cfRule>
    <cfRule type="cellIs" dxfId="313" priority="22" operator="between">
      <formula>0.333333333333333</formula>
      <formula>0.665</formula>
    </cfRule>
    <cfRule type="cellIs" dxfId="312"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7"/>
  <sheetViews>
    <sheetView workbookViewId="0">
      <selection activeCell="E44" sqref="E44"/>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8.140625" style="73" bestFit="1" customWidth="1"/>
    <col min="6" max="6" width="22.42578125" style="75" bestFit="1" customWidth="1"/>
    <col min="7" max="7" width="8.140625" style="75" bestFit="1" customWidth="1"/>
    <col min="8" max="8" width="12" style="236" bestFit="1" customWidth="1"/>
    <col min="9" max="9" width="9.5703125" style="233" hidden="1" customWidth="1"/>
    <col min="10" max="10" width="9" style="234" hidden="1" customWidth="1"/>
    <col min="11" max="11" width="30.28515625" style="78" hidden="1" customWidth="1"/>
    <col min="12" max="12" width="37.42578125" style="78" hidden="1" customWidth="1"/>
    <col min="13" max="13" width="8.5703125" style="76" hidden="1" customWidth="1"/>
    <col min="14" max="14" width="21.85546875" style="78" hidden="1" customWidth="1"/>
    <col min="15" max="15" width="18.85546875" style="78" hidden="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6" t="s">
        <v>416</v>
      </c>
      <c r="J2" s="275" t="s">
        <v>421</v>
      </c>
      <c r="K2" s="275"/>
      <c r="L2" s="275"/>
      <c r="M2" s="275"/>
    </row>
    <row r="3" spans="2:18" ht="16" customHeight="1" x14ac:dyDescent="0.2">
      <c r="B3" s="96" t="s">
        <v>415</v>
      </c>
      <c r="I3" s="276"/>
      <c r="J3" s="275"/>
      <c r="K3" s="275"/>
      <c r="L3" s="275"/>
      <c r="M3" s="275"/>
    </row>
    <row r="4" spans="2:18" x14ac:dyDescent="0.2">
      <c r="B4" s="31"/>
      <c r="I4" s="276"/>
      <c r="J4" s="275"/>
      <c r="K4" s="275"/>
      <c r="L4" s="275"/>
      <c r="M4" s="275"/>
    </row>
    <row r="5" spans="2:18" x14ac:dyDescent="0.2">
      <c r="I5" s="75"/>
      <c r="J5" s="78"/>
    </row>
    <row r="6" spans="2:18" ht="18" customHeight="1" thickBot="1" x14ac:dyDescent="0.25">
      <c r="I6" s="274" t="s">
        <v>411</v>
      </c>
      <c r="J6" s="274"/>
      <c r="K6" s="223"/>
      <c r="L6" s="223"/>
    </row>
    <row r="7" spans="2:18" ht="18" thickBot="1" x14ac:dyDescent="0.25">
      <c r="B7" s="225" t="s">
        <v>542</v>
      </c>
      <c r="C7" s="74" t="s">
        <v>543</v>
      </c>
      <c r="D7" s="235" t="s">
        <v>544</v>
      </c>
      <c r="E7" s="74" t="s">
        <v>545</v>
      </c>
      <c r="F7" s="74" t="s">
        <v>546</v>
      </c>
      <c r="G7" s="74" t="s">
        <v>547</v>
      </c>
      <c r="H7" s="237" t="s">
        <v>548</v>
      </c>
      <c r="I7" s="245" t="s">
        <v>549</v>
      </c>
      <c r="J7" s="245" t="s">
        <v>550</v>
      </c>
      <c r="K7" s="224" t="s">
        <v>551</v>
      </c>
      <c r="L7" s="224" t="s">
        <v>552</v>
      </c>
      <c r="M7" s="77" t="s">
        <v>640</v>
      </c>
      <c r="N7" s="77" t="s">
        <v>641</v>
      </c>
      <c r="O7" s="231" t="s">
        <v>642</v>
      </c>
      <c r="P7" s="237" t="s">
        <v>643</v>
      </c>
      <c r="Q7" s="237" t="s">
        <v>553</v>
      </c>
      <c r="R7" s="237" t="s">
        <v>554</v>
      </c>
    </row>
    <row r="8" spans="2:18" ht="17" x14ac:dyDescent="0.2">
      <c r="B8" s="226" t="s">
        <v>549</v>
      </c>
      <c r="C8" s="227" t="s">
        <v>379</v>
      </c>
      <c r="D8" s="227">
        <v>1</v>
      </c>
      <c r="E8" s="227" t="s">
        <v>555</v>
      </c>
      <c r="F8" s="228" t="s">
        <v>556</v>
      </c>
      <c r="G8" s="228" t="s">
        <v>648</v>
      </c>
      <c r="H8" s="238">
        <v>45117</v>
      </c>
      <c r="I8" s="230">
        <v>1</v>
      </c>
      <c r="J8" s="230"/>
      <c r="K8" s="222" t="s">
        <v>506</v>
      </c>
      <c r="L8" s="222" t="s">
        <v>557</v>
      </c>
      <c r="M8" s="222" t="b">
        <v>0</v>
      </c>
      <c r="N8" s="232" t="s">
        <v>644</v>
      </c>
      <c r="O8" s="232" t="s">
        <v>816</v>
      </c>
      <c r="P8" s="232" t="s">
        <v>645</v>
      </c>
      <c r="Q8" s="232" t="b">
        <v>0</v>
      </c>
      <c r="R8" s="232" t="b">
        <v>1</v>
      </c>
    </row>
    <row r="9" spans="2:18" ht="17" x14ac:dyDescent="0.2">
      <c r="B9" s="226" t="s">
        <v>549</v>
      </c>
      <c r="C9" s="227" t="s">
        <v>379</v>
      </c>
      <c r="D9" s="227">
        <v>34</v>
      </c>
      <c r="E9" s="227" t="s">
        <v>646</v>
      </c>
      <c r="F9" s="228" t="s">
        <v>647</v>
      </c>
      <c r="G9" s="228" t="s">
        <v>648</v>
      </c>
      <c r="H9" s="238">
        <v>45092</v>
      </c>
      <c r="I9" s="230">
        <v>1</v>
      </c>
      <c r="J9" s="230"/>
      <c r="K9" s="222" t="s">
        <v>625</v>
      </c>
      <c r="L9" s="222" t="s">
        <v>649</v>
      </c>
      <c r="M9" s="222" t="b">
        <v>0</v>
      </c>
      <c r="N9" s="232" t="s">
        <v>650</v>
      </c>
      <c r="O9" s="232" t="s">
        <v>817</v>
      </c>
      <c r="P9" s="232" t="s">
        <v>651</v>
      </c>
      <c r="Q9" s="232" t="b">
        <v>0</v>
      </c>
      <c r="R9" s="232" t="b">
        <v>1</v>
      </c>
    </row>
    <row r="10" spans="2:18" ht="17" x14ac:dyDescent="0.2">
      <c r="B10" s="226" t="s">
        <v>549</v>
      </c>
      <c r="C10" s="227" t="s">
        <v>372</v>
      </c>
      <c r="D10" s="227">
        <v>2</v>
      </c>
      <c r="E10" s="227" t="s">
        <v>558</v>
      </c>
      <c r="F10" s="228" t="s">
        <v>559</v>
      </c>
      <c r="G10" s="228" t="s">
        <v>560</v>
      </c>
      <c r="H10" s="238">
        <v>44428</v>
      </c>
      <c r="I10" s="230">
        <v>2</v>
      </c>
      <c r="J10" s="230"/>
      <c r="K10" s="222" t="s">
        <v>386</v>
      </c>
      <c r="L10" s="222" t="s">
        <v>561</v>
      </c>
      <c r="M10" s="222" t="b">
        <v>0</v>
      </c>
      <c r="N10" s="232" t="s">
        <v>562</v>
      </c>
      <c r="O10" s="232" t="s">
        <v>818</v>
      </c>
      <c r="P10" s="232" t="s">
        <v>652</v>
      </c>
      <c r="Q10" s="232" t="b">
        <v>1</v>
      </c>
      <c r="R10" s="232" t="b">
        <v>1</v>
      </c>
    </row>
    <row r="11" spans="2:18" ht="17" x14ac:dyDescent="0.2">
      <c r="B11" s="226" t="s">
        <v>549</v>
      </c>
      <c r="C11" s="227" t="s">
        <v>372</v>
      </c>
      <c r="D11" s="227">
        <v>42</v>
      </c>
      <c r="E11" s="227" t="s">
        <v>777</v>
      </c>
      <c r="F11" s="228" t="s">
        <v>567</v>
      </c>
      <c r="G11" s="228" t="s">
        <v>648</v>
      </c>
      <c r="H11" s="238">
        <v>44805</v>
      </c>
      <c r="I11" s="230">
        <v>1</v>
      </c>
      <c r="J11" s="230"/>
      <c r="K11" s="222" t="s">
        <v>775</v>
      </c>
      <c r="L11" s="222" t="s">
        <v>778</v>
      </c>
      <c r="M11" s="222" t="b">
        <v>0</v>
      </c>
      <c r="N11" s="232" t="s">
        <v>779</v>
      </c>
      <c r="O11" s="232" t="s">
        <v>819</v>
      </c>
      <c r="P11" s="232" t="s">
        <v>780</v>
      </c>
      <c r="Q11" s="232" t="b">
        <v>0</v>
      </c>
      <c r="R11" s="232" t="b">
        <v>1</v>
      </c>
    </row>
    <row r="12" spans="2:18" ht="34" x14ac:dyDescent="0.2">
      <c r="B12" s="226" t="s">
        <v>549</v>
      </c>
      <c r="C12" s="227" t="s">
        <v>371</v>
      </c>
      <c r="D12" s="227">
        <v>3</v>
      </c>
      <c r="E12" s="227" t="s">
        <v>563</v>
      </c>
      <c r="F12" s="228" t="s">
        <v>564</v>
      </c>
      <c r="G12" s="228" t="s">
        <v>648</v>
      </c>
      <c r="H12" s="238">
        <v>44546</v>
      </c>
      <c r="I12" s="230">
        <v>1</v>
      </c>
      <c r="J12" s="230"/>
      <c r="K12" s="222" t="s">
        <v>387</v>
      </c>
      <c r="L12" s="222" t="s">
        <v>565</v>
      </c>
      <c r="M12" s="222" t="b">
        <v>0</v>
      </c>
      <c r="N12" s="232" t="s">
        <v>653</v>
      </c>
      <c r="O12" s="232" t="s">
        <v>820</v>
      </c>
      <c r="P12" s="232" t="s">
        <v>654</v>
      </c>
      <c r="Q12" s="232" t="b">
        <v>0</v>
      </c>
      <c r="R12" s="232" t="b">
        <v>1</v>
      </c>
    </row>
    <row r="13" spans="2:18" ht="17" x14ac:dyDescent="0.2">
      <c r="B13" s="226" t="s">
        <v>549</v>
      </c>
      <c r="C13" s="227" t="s">
        <v>373</v>
      </c>
      <c r="D13" s="227">
        <v>5</v>
      </c>
      <c r="E13" s="227" t="s">
        <v>612</v>
      </c>
      <c r="F13" s="228" t="s">
        <v>567</v>
      </c>
      <c r="G13" s="228" t="s">
        <v>568</v>
      </c>
      <c r="H13" s="238">
        <v>45139</v>
      </c>
      <c r="I13" s="230">
        <v>2</v>
      </c>
      <c r="J13" s="230"/>
      <c r="K13" s="222" t="s">
        <v>388</v>
      </c>
      <c r="L13" s="222" t="s">
        <v>569</v>
      </c>
      <c r="M13" s="222" t="b">
        <v>0</v>
      </c>
      <c r="N13" s="232" t="s">
        <v>655</v>
      </c>
      <c r="O13" s="232" t="s">
        <v>821</v>
      </c>
      <c r="P13" s="232" t="s">
        <v>656</v>
      </c>
      <c r="Q13" s="232" t="b">
        <v>1</v>
      </c>
      <c r="R13" s="232" t="b">
        <v>1</v>
      </c>
    </row>
    <row r="14" spans="2:18" ht="34" x14ac:dyDescent="0.2">
      <c r="B14" s="226" t="s">
        <v>549</v>
      </c>
      <c r="C14" s="227" t="s">
        <v>373</v>
      </c>
      <c r="D14" s="227">
        <v>43</v>
      </c>
      <c r="E14" s="227" t="s">
        <v>781</v>
      </c>
      <c r="F14" s="228" t="s">
        <v>556</v>
      </c>
      <c r="G14" s="228" t="s">
        <v>588</v>
      </c>
      <c r="H14" s="238" t="s">
        <v>930</v>
      </c>
      <c r="I14" s="230">
        <v>1</v>
      </c>
      <c r="J14" s="230">
        <v>1</v>
      </c>
      <c r="K14" s="222" t="s">
        <v>618</v>
      </c>
      <c r="L14" s="222" t="s">
        <v>619</v>
      </c>
      <c r="M14" s="222" t="b">
        <v>0</v>
      </c>
      <c r="N14" s="232" t="s">
        <v>682</v>
      </c>
      <c r="O14" s="232" t="s">
        <v>822</v>
      </c>
      <c r="P14" s="232" t="s">
        <v>683</v>
      </c>
      <c r="Q14" s="232" t="b">
        <v>0</v>
      </c>
      <c r="R14" s="232" t="b">
        <v>1</v>
      </c>
    </row>
    <row r="15" spans="2:18" ht="17" x14ac:dyDescent="0.2">
      <c r="B15" s="226" t="s">
        <v>549</v>
      </c>
      <c r="C15" s="227" t="s">
        <v>570</v>
      </c>
      <c r="D15" s="227">
        <v>6</v>
      </c>
      <c r="E15" s="227" t="s">
        <v>571</v>
      </c>
      <c r="F15" s="228" t="s">
        <v>566</v>
      </c>
      <c r="G15" s="228" t="s">
        <v>648</v>
      </c>
      <c r="H15" s="238">
        <v>45016</v>
      </c>
      <c r="I15" s="229">
        <v>1</v>
      </c>
      <c r="J15" s="230"/>
      <c r="K15" s="222" t="s">
        <v>389</v>
      </c>
      <c r="L15" s="222" t="s">
        <v>572</v>
      </c>
      <c r="M15" s="222" t="b">
        <v>0</v>
      </c>
      <c r="N15" s="232" t="s">
        <v>657</v>
      </c>
      <c r="O15" s="232" t="s">
        <v>823</v>
      </c>
      <c r="P15" s="232" t="s">
        <v>658</v>
      </c>
      <c r="Q15" s="232" t="b">
        <v>0</v>
      </c>
      <c r="R15" s="232" t="b">
        <v>1</v>
      </c>
    </row>
    <row r="16" spans="2:18" ht="17" x14ac:dyDescent="0.2">
      <c r="B16" s="226" t="s">
        <v>549</v>
      </c>
      <c r="C16" s="227" t="s">
        <v>390</v>
      </c>
      <c r="D16" s="227">
        <v>7</v>
      </c>
      <c r="E16" s="227" t="s">
        <v>573</v>
      </c>
      <c r="F16" s="228" t="s">
        <v>566</v>
      </c>
      <c r="G16" s="228" t="s">
        <v>648</v>
      </c>
      <c r="H16" s="238">
        <v>45016</v>
      </c>
      <c r="I16" s="229">
        <v>1</v>
      </c>
      <c r="J16" s="230"/>
      <c r="K16" s="222" t="s">
        <v>391</v>
      </c>
      <c r="L16" s="222" t="s">
        <v>574</v>
      </c>
      <c r="M16" s="222" t="b">
        <v>0</v>
      </c>
      <c r="N16" s="232" t="s">
        <v>659</v>
      </c>
      <c r="O16" s="232" t="s">
        <v>823</v>
      </c>
      <c r="P16" s="232" t="s">
        <v>658</v>
      </c>
      <c r="Q16" s="232" t="b">
        <v>0</v>
      </c>
      <c r="R16" s="232" t="b">
        <v>1</v>
      </c>
    </row>
    <row r="17" spans="2:18" ht="17" x14ac:dyDescent="0.2">
      <c r="B17" s="226" t="s">
        <v>575</v>
      </c>
      <c r="C17" s="227" t="s">
        <v>379</v>
      </c>
      <c r="D17" s="227">
        <v>8</v>
      </c>
      <c r="E17" s="227" t="s">
        <v>576</v>
      </c>
      <c r="F17" s="228" t="s">
        <v>577</v>
      </c>
      <c r="G17" s="228" t="s">
        <v>601</v>
      </c>
      <c r="H17" s="238">
        <v>45170</v>
      </c>
      <c r="I17" s="229"/>
      <c r="J17" s="230">
        <v>1</v>
      </c>
      <c r="K17" s="222" t="s">
        <v>413</v>
      </c>
      <c r="L17" s="222" t="s">
        <v>578</v>
      </c>
      <c r="M17" s="222" t="b">
        <v>1</v>
      </c>
      <c r="N17" s="232" t="s">
        <v>579</v>
      </c>
      <c r="O17" s="232" t="s">
        <v>824</v>
      </c>
      <c r="P17" s="232" t="s">
        <v>660</v>
      </c>
      <c r="Q17" s="232" t="b">
        <v>0</v>
      </c>
      <c r="R17" s="232" t="b">
        <v>1</v>
      </c>
    </row>
    <row r="18" spans="2:18" ht="34" x14ac:dyDescent="0.2">
      <c r="B18" s="226" t="s">
        <v>575</v>
      </c>
      <c r="C18" s="227" t="s">
        <v>379</v>
      </c>
      <c r="D18" s="227">
        <v>32</v>
      </c>
      <c r="E18" s="227" t="s">
        <v>580</v>
      </c>
      <c r="F18" s="228" t="s">
        <v>581</v>
      </c>
      <c r="G18" s="228" t="s">
        <v>560</v>
      </c>
      <c r="H18" s="238" t="s">
        <v>931</v>
      </c>
      <c r="I18" s="229"/>
      <c r="J18" s="230">
        <v>1</v>
      </c>
      <c r="K18" s="222" t="s">
        <v>523</v>
      </c>
      <c r="L18" s="222" t="s">
        <v>582</v>
      </c>
      <c r="M18" s="222" t="b">
        <v>1</v>
      </c>
      <c r="N18" s="232" t="s">
        <v>825</v>
      </c>
      <c r="O18" s="232" t="s">
        <v>826</v>
      </c>
      <c r="P18" s="232" t="s">
        <v>661</v>
      </c>
      <c r="Q18" s="232" t="b">
        <v>0</v>
      </c>
      <c r="R18" s="232" t="b">
        <v>1</v>
      </c>
    </row>
    <row r="19" spans="2:18" ht="17" x14ac:dyDescent="0.2">
      <c r="B19" s="226" t="s">
        <v>575</v>
      </c>
      <c r="C19" s="227" t="s">
        <v>379</v>
      </c>
      <c r="D19" s="227">
        <v>36</v>
      </c>
      <c r="E19" s="227" t="s">
        <v>662</v>
      </c>
      <c r="F19" s="228" t="s">
        <v>663</v>
      </c>
      <c r="G19" s="228" t="s">
        <v>560</v>
      </c>
      <c r="H19" s="238">
        <v>45154</v>
      </c>
      <c r="I19" s="229"/>
      <c r="J19" s="230">
        <v>1</v>
      </c>
      <c r="K19" s="222" t="s">
        <v>626</v>
      </c>
      <c r="L19" s="222" t="s">
        <v>796</v>
      </c>
      <c r="M19" s="222" t="b">
        <v>1</v>
      </c>
      <c r="N19" s="232" t="s">
        <v>664</v>
      </c>
      <c r="O19" s="232" t="s">
        <v>827</v>
      </c>
      <c r="P19" s="232" t="s">
        <v>665</v>
      </c>
      <c r="Q19" s="232" t="b">
        <v>0</v>
      </c>
      <c r="R19" s="232" t="b">
        <v>1</v>
      </c>
    </row>
    <row r="20" spans="2:18" ht="17" x14ac:dyDescent="0.2">
      <c r="B20" s="226" t="s">
        <v>575</v>
      </c>
      <c r="C20" s="227" t="s">
        <v>379</v>
      </c>
      <c r="D20" s="227">
        <v>37</v>
      </c>
      <c r="E20" s="227" t="s">
        <v>666</v>
      </c>
      <c r="F20" s="228" t="s">
        <v>567</v>
      </c>
      <c r="G20" s="228" t="s">
        <v>568</v>
      </c>
      <c r="H20" s="238">
        <v>45139</v>
      </c>
      <c r="I20" s="229"/>
      <c r="J20" s="230">
        <v>1</v>
      </c>
      <c r="K20" s="222" t="s">
        <v>854</v>
      </c>
      <c r="L20" s="222" t="s">
        <v>863</v>
      </c>
      <c r="M20" s="222" t="b">
        <v>0</v>
      </c>
      <c r="N20" s="232" t="s">
        <v>667</v>
      </c>
      <c r="O20" s="232" t="s">
        <v>821</v>
      </c>
      <c r="P20" s="232" t="s">
        <v>656</v>
      </c>
      <c r="Q20" s="232" t="b">
        <v>0</v>
      </c>
      <c r="R20" s="232" t="b">
        <v>1</v>
      </c>
    </row>
    <row r="21" spans="2:18" ht="17" x14ac:dyDescent="0.2">
      <c r="B21" s="226" t="s">
        <v>575</v>
      </c>
      <c r="C21" s="227" t="s">
        <v>379</v>
      </c>
      <c r="D21" s="227">
        <v>38</v>
      </c>
      <c r="E21" s="227" t="s">
        <v>668</v>
      </c>
      <c r="F21" s="228" t="s">
        <v>577</v>
      </c>
      <c r="G21" s="228" t="s">
        <v>601</v>
      </c>
      <c r="H21" s="238">
        <v>45170</v>
      </c>
      <c r="I21" s="229"/>
      <c r="J21" s="230">
        <v>1</v>
      </c>
      <c r="K21" s="222" t="s">
        <v>627</v>
      </c>
      <c r="L21" s="222" t="s">
        <v>669</v>
      </c>
      <c r="M21" s="222" t="b">
        <v>1</v>
      </c>
      <c r="N21" s="232" t="s">
        <v>670</v>
      </c>
      <c r="O21" s="232" t="s">
        <v>824</v>
      </c>
      <c r="P21" s="232" t="s">
        <v>660</v>
      </c>
      <c r="Q21" s="232" t="b">
        <v>0</v>
      </c>
      <c r="R21" s="232" t="b">
        <v>1</v>
      </c>
    </row>
    <row r="22" spans="2:18" ht="17" x14ac:dyDescent="0.2">
      <c r="B22" s="226" t="s">
        <v>575</v>
      </c>
      <c r="C22" s="227" t="s">
        <v>372</v>
      </c>
      <c r="D22" s="227">
        <v>11</v>
      </c>
      <c r="E22" s="227" t="s">
        <v>583</v>
      </c>
      <c r="F22" s="228" t="s">
        <v>584</v>
      </c>
      <c r="G22" s="228" t="s">
        <v>560</v>
      </c>
      <c r="H22" s="238">
        <v>45077</v>
      </c>
      <c r="I22" s="229"/>
      <c r="J22" s="229">
        <v>1</v>
      </c>
      <c r="K22" s="222" t="s">
        <v>790</v>
      </c>
      <c r="L22" s="222" t="s">
        <v>795</v>
      </c>
      <c r="M22" s="222" t="b">
        <v>0</v>
      </c>
      <c r="N22" s="232" t="s">
        <v>585</v>
      </c>
      <c r="O22" s="232" t="s">
        <v>828</v>
      </c>
      <c r="P22" s="232" t="s">
        <v>671</v>
      </c>
      <c r="Q22" s="232" t="b">
        <v>0</v>
      </c>
      <c r="R22" s="232" t="b">
        <v>1</v>
      </c>
    </row>
    <row r="23" spans="2:18" ht="17" x14ac:dyDescent="0.2">
      <c r="B23" s="226" t="s">
        <v>575</v>
      </c>
      <c r="C23" s="227" t="s">
        <v>372</v>
      </c>
      <c r="D23" s="227">
        <v>12</v>
      </c>
      <c r="E23" s="227" t="s">
        <v>586</v>
      </c>
      <c r="F23" s="228" t="s">
        <v>587</v>
      </c>
      <c r="G23" s="228" t="s">
        <v>588</v>
      </c>
      <c r="H23" s="238">
        <v>44803</v>
      </c>
      <c r="I23" s="229"/>
      <c r="J23" s="229">
        <v>1</v>
      </c>
      <c r="K23" s="222" t="s">
        <v>438</v>
      </c>
      <c r="L23" s="222" t="s">
        <v>589</v>
      </c>
      <c r="M23" s="222" t="b">
        <v>0</v>
      </c>
      <c r="N23" s="232" t="s">
        <v>672</v>
      </c>
      <c r="O23" s="232" t="s">
        <v>829</v>
      </c>
      <c r="P23" s="232" t="s">
        <v>673</v>
      </c>
      <c r="Q23" s="232" t="b">
        <v>0</v>
      </c>
      <c r="R23" s="232" t="b">
        <v>1</v>
      </c>
    </row>
    <row r="24" spans="2:18" ht="17" x14ac:dyDescent="0.2">
      <c r="B24" s="226" t="s">
        <v>575</v>
      </c>
      <c r="C24" s="227" t="s">
        <v>372</v>
      </c>
      <c r="D24" s="227">
        <v>13</v>
      </c>
      <c r="E24" s="227" t="s">
        <v>624</v>
      </c>
      <c r="F24" s="228" t="s">
        <v>556</v>
      </c>
      <c r="G24" s="228" t="s">
        <v>568</v>
      </c>
      <c r="H24" s="238">
        <v>45153</v>
      </c>
      <c r="I24" s="229"/>
      <c r="J24" s="229">
        <v>1</v>
      </c>
      <c r="K24" s="222" t="s">
        <v>392</v>
      </c>
      <c r="L24" s="222" t="s">
        <v>590</v>
      </c>
      <c r="M24" s="222" t="b">
        <v>0</v>
      </c>
      <c r="N24" s="232" t="s">
        <v>591</v>
      </c>
      <c r="O24" s="232" t="s">
        <v>830</v>
      </c>
      <c r="P24" s="232" t="s">
        <v>674</v>
      </c>
      <c r="Q24" s="232" t="b">
        <v>0</v>
      </c>
      <c r="R24" s="232" t="b">
        <v>1</v>
      </c>
    </row>
    <row r="25" spans="2:18" ht="17" x14ac:dyDescent="0.2">
      <c r="B25" s="226" t="s">
        <v>575</v>
      </c>
      <c r="C25" s="227" t="s">
        <v>371</v>
      </c>
      <c r="D25" s="227">
        <v>21</v>
      </c>
      <c r="E25" s="227" t="s">
        <v>593</v>
      </c>
      <c r="F25" s="228" t="s">
        <v>594</v>
      </c>
      <c r="G25" s="228" t="s">
        <v>560</v>
      </c>
      <c r="H25" s="238">
        <v>45170</v>
      </c>
      <c r="I25" s="229"/>
      <c r="J25" s="229">
        <v>1</v>
      </c>
      <c r="K25" s="222" t="s">
        <v>524</v>
      </c>
      <c r="L25" s="222" t="s">
        <v>595</v>
      </c>
      <c r="M25" s="222" t="b">
        <v>1</v>
      </c>
      <c r="N25" s="232" t="s">
        <v>675</v>
      </c>
      <c r="O25" s="232" t="s">
        <v>831</v>
      </c>
      <c r="P25" s="232" t="s">
        <v>676</v>
      </c>
      <c r="Q25" s="232" t="b">
        <v>0</v>
      </c>
      <c r="R25" s="232" t="b">
        <v>1</v>
      </c>
    </row>
    <row r="26" spans="2:18" ht="17" x14ac:dyDescent="0.2">
      <c r="B26" s="226" t="s">
        <v>575</v>
      </c>
      <c r="C26" s="227" t="s">
        <v>371</v>
      </c>
      <c r="D26" s="227">
        <v>39</v>
      </c>
      <c r="E26" s="227" t="s">
        <v>677</v>
      </c>
      <c r="F26" s="228" t="s">
        <v>678</v>
      </c>
      <c r="G26" s="228" t="s">
        <v>560</v>
      </c>
      <c r="H26" s="238">
        <v>45170</v>
      </c>
      <c r="I26" s="229"/>
      <c r="J26" s="229">
        <v>1</v>
      </c>
      <c r="K26" s="222" t="s">
        <v>630</v>
      </c>
      <c r="L26" s="222" t="s">
        <v>679</v>
      </c>
      <c r="M26" s="222" t="b">
        <v>1</v>
      </c>
      <c r="N26" s="232" t="s">
        <v>680</v>
      </c>
      <c r="O26" s="232" t="s">
        <v>832</v>
      </c>
      <c r="P26" s="232" t="s">
        <v>681</v>
      </c>
      <c r="Q26" s="232" t="b">
        <v>0</v>
      </c>
      <c r="R26" s="232" t="b">
        <v>1</v>
      </c>
    </row>
    <row r="27" spans="2:18" ht="17" x14ac:dyDescent="0.2">
      <c r="B27" s="226" t="s">
        <v>575</v>
      </c>
      <c r="C27" s="227" t="s">
        <v>373</v>
      </c>
      <c r="D27" s="227">
        <v>22</v>
      </c>
      <c r="E27" s="227" t="s">
        <v>613</v>
      </c>
      <c r="F27" s="228" t="s">
        <v>567</v>
      </c>
      <c r="G27" s="228" t="s">
        <v>568</v>
      </c>
      <c r="H27" s="238">
        <v>45139</v>
      </c>
      <c r="I27" s="229"/>
      <c r="J27" s="229">
        <v>2</v>
      </c>
      <c r="K27" s="222" t="s">
        <v>393</v>
      </c>
      <c r="L27" s="222" t="s">
        <v>596</v>
      </c>
      <c r="M27" s="222" t="b">
        <v>0</v>
      </c>
      <c r="N27" s="232" t="s">
        <v>655</v>
      </c>
      <c r="O27" s="232" t="s">
        <v>821</v>
      </c>
      <c r="P27" s="232" t="s">
        <v>656</v>
      </c>
      <c r="Q27" s="232" t="b">
        <v>1</v>
      </c>
      <c r="R27" s="232" t="b">
        <v>1</v>
      </c>
    </row>
    <row r="28" spans="2:18" ht="17" x14ac:dyDescent="0.2">
      <c r="B28" s="226" t="s">
        <v>575</v>
      </c>
      <c r="C28" s="227" t="s">
        <v>373</v>
      </c>
      <c r="D28" s="227">
        <v>33</v>
      </c>
      <c r="E28" s="227" t="s">
        <v>781</v>
      </c>
      <c r="F28" s="228" t="s">
        <v>556</v>
      </c>
      <c r="G28" s="228" t="s">
        <v>588</v>
      </c>
      <c r="H28" s="238">
        <v>44882</v>
      </c>
      <c r="I28" s="229">
        <v>1</v>
      </c>
      <c r="J28" s="230">
        <v>1</v>
      </c>
      <c r="K28" s="222" t="s">
        <v>618</v>
      </c>
      <c r="L28" s="222" t="s">
        <v>619</v>
      </c>
      <c r="M28" s="222" t="b">
        <v>0</v>
      </c>
      <c r="N28" s="232" t="s">
        <v>682</v>
      </c>
      <c r="O28" s="232" t="s">
        <v>833</v>
      </c>
      <c r="P28" s="232" t="s">
        <v>683</v>
      </c>
      <c r="Q28" s="232" t="b">
        <v>0</v>
      </c>
      <c r="R28" s="232" t="b">
        <v>1</v>
      </c>
    </row>
    <row r="29" spans="2:18" ht="34" x14ac:dyDescent="0.2">
      <c r="B29" s="226" t="s">
        <v>575</v>
      </c>
      <c r="C29" s="227" t="s">
        <v>570</v>
      </c>
      <c r="D29" s="227">
        <v>23</v>
      </c>
      <c r="E29" s="227" t="s">
        <v>597</v>
      </c>
      <c r="F29" s="228" t="s">
        <v>598</v>
      </c>
      <c r="G29" s="228" t="s">
        <v>592</v>
      </c>
      <c r="H29" s="238">
        <v>45170</v>
      </c>
      <c r="I29" s="229"/>
      <c r="J29" s="230">
        <v>1</v>
      </c>
      <c r="K29" s="222" t="s">
        <v>395</v>
      </c>
      <c r="L29" s="222" t="s">
        <v>599</v>
      </c>
      <c r="M29" s="222" t="b">
        <v>1</v>
      </c>
      <c r="N29" s="232" t="s">
        <v>684</v>
      </c>
      <c r="O29" s="232" t="s">
        <v>834</v>
      </c>
      <c r="P29" s="232" t="s">
        <v>685</v>
      </c>
      <c r="Q29" s="232" t="b">
        <v>0</v>
      </c>
      <c r="R29" s="232" t="b">
        <v>1</v>
      </c>
    </row>
    <row r="30" spans="2:18" ht="17" x14ac:dyDescent="0.2">
      <c r="B30" s="226" t="s">
        <v>575</v>
      </c>
      <c r="C30" s="227" t="s">
        <v>570</v>
      </c>
      <c r="D30" s="227">
        <v>24</v>
      </c>
      <c r="E30" s="227" t="s">
        <v>600</v>
      </c>
      <c r="F30" s="228" t="s">
        <v>584</v>
      </c>
      <c r="G30" s="228" t="s">
        <v>601</v>
      </c>
      <c r="H30" s="238">
        <v>45097</v>
      </c>
      <c r="I30" s="229"/>
      <c r="J30" s="230">
        <v>1</v>
      </c>
      <c r="K30" s="222" t="s">
        <v>396</v>
      </c>
      <c r="L30" s="222" t="s">
        <v>396</v>
      </c>
      <c r="M30" s="222" t="b">
        <v>0</v>
      </c>
      <c r="N30" s="232" t="s">
        <v>686</v>
      </c>
      <c r="O30" s="232" t="s">
        <v>835</v>
      </c>
      <c r="P30" s="232" t="s">
        <v>687</v>
      </c>
      <c r="Q30" s="232" t="b">
        <v>0</v>
      </c>
      <c r="R30" s="232" t="b">
        <v>1</v>
      </c>
    </row>
    <row r="31" spans="2:18" ht="17" x14ac:dyDescent="0.2">
      <c r="B31" s="226" t="s">
        <v>575</v>
      </c>
      <c r="C31" s="227" t="s">
        <v>570</v>
      </c>
      <c r="D31" s="227">
        <v>25</v>
      </c>
      <c r="E31" s="227" t="s">
        <v>602</v>
      </c>
      <c r="F31" s="228" t="s">
        <v>566</v>
      </c>
      <c r="G31" s="228" t="s">
        <v>592</v>
      </c>
      <c r="H31" s="238">
        <v>45141</v>
      </c>
      <c r="I31" s="229"/>
      <c r="J31" s="230">
        <v>1</v>
      </c>
      <c r="K31" s="222" t="s">
        <v>807</v>
      </c>
      <c r="L31" s="222" t="s">
        <v>809</v>
      </c>
      <c r="M31" s="222" t="b">
        <v>1</v>
      </c>
      <c r="N31" s="232" t="s">
        <v>842</v>
      </c>
      <c r="O31" s="232" t="s">
        <v>843</v>
      </c>
      <c r="P31" s="232" t="s">
        <v>844</v>
      </c>
      <c r="Q31" s="232" t="b">
        <v>0</v>
      </c>
      <c r="R31" s="232" t="b">
        <v>1</v>
      </c>
    </row>
    <row r="32" spans="2:18" ht="34" x14ac:dyDescent="0.2">
      <c r="B32" s="226" t="s">
        <v>575</v>
      </c>
      <c r="C32" s="227" t="s">
        <v>570</v>
      </c>
      <c r="D32" s="227">
        <v>26</v>
      </c>
      <c r="E32" s="227" t="s">
        <v>603</v>
      </c>
      <c r="F32" s="228" t="s">
        <v>604</v>
      </c>
      <c r="G32" s="228" t="s">
        <v>605</v>
      </c>
      <c r="H32" s="238">
        <v>45154</v>
      </c>
      <c r="I32" s="229"/>
      <c r="J32" s="230">
        <v>1</v>
      </c>
      <c r="K32" s="222" t="s">
        <v>394</v>
      </c>
      <c r="L32" s="222" t="s">
        <v>606</v>
      </c>
      <c r="M32" s="222" t="b">
        <v>1</v>
      </c>
      <c r="N32" s="232" t="s">
        <v>688</v>
      </c>
      <c r="O32" s="232" t="s">
        <v>688</v>
      </c>
      <c r="P32" s="232" t="s">
        <v>689</v>
      </c>
      <c r="Q32" s="232" t="b">
        <v>0</v>
      </c>
      <c r="R32" s="232" t="b">
        <v>1</v>
      </c>
    </row>
    <row r="33" spans="2:18" ht="17" x14ac:dyDescent="0.2">
      <c r="B33" s="226" t="s">
        <v>575</v>
      </c>
      <c r="C33" s="227" t="s">
        <v>570</v>
      </c>
      <c r="D33" s="227">
        <v>41</v>
      </c>
      <c r="E33" s="227" t="s">
        <v>690</v>
      </c>
      <c r="F33" s="228" t="s">
        <v>663</v>
      </c>
      <c r="G33" s="228" t="s">
        <v>560</v>
      </c>
      <c r="H33" s="238">
        <v>45154</v>
      </c>
      <c r="I33" s="229"/>
      <c r="J33" s="230">
        <v>1</v>
      </c>
      <c r="K33" s="222" t="s">
        <v>636</v>
      </c>
      <c r="L33" s="222" t="s">
        <v>691</v>
      </c>
      <c r="M33" s="222" t="b">
        <v>1</v>
      </c>
      <c r="N33" s="232" t="s">
        <v>664</v>
      </c>
      <c r="O33" s="232" t="s">
        <v>836</v>
      </c>
      <c r="P33" s="232" t="s">
        <v>665</v>
      </c>
      <c r="Q33" s="232" t="b">
        <v>0</v>
      </c>
      <c r="R33" s="232" t="b">
        <v>1</v>
      </c>
    </row>
    <row r="34" spans="2:18" ht="17" x14ac:dyDescent="0.2">
      <c r="B34" s="226" t="s">
        <v>575</v>
      </c>
      <c r="C34" s="227" t="s">
        <v>390</v>
      </c>
      <c r="D34" s="227">
        <v>27</v>
      </c>
      <c r="E34" s="227" t="s">
        <v>607</v>
      </c>
      <c r="F34" s="228" t="s">
        <v>608</v>
      </c>
      <c r="G34" s="228" t="s">
        <v>588</v>
      </c>
      <c r="H34" s="238">
        <v>45023</v>
      </c>
      <c r="I34" s="229"/>
      <c r="J34" s="230">
        <v>1</v>
      </c>
      <c r="K34" s="222" t="s">
        <v>478</v>
      </c>
      <c r="L34" s="222" t="s">
        <v>609</v>
      </c>
      <c r="M34" s="222" t="b">
        <v>0</v>
      </c>
      <c r="N34" s="232" t="s">
        <v>692</v>
      </c>
      <c r="O34" s="232" t="s">
        <v>837</v>
      </c>
      <c r="P34" s="232" t="s">
        <v>693</v>
      </c>
      <c r="Q34" s="232" t="b">
        <v>0</v>
      </c>
      <c r="R34" s="232" t="b">
        <v>1</v>
      </c>
    </row>
    <row r="35" spans="2:18" ht="17" x14ac:dyDescent="0.2">
      <c r="B35" s="226" t="s">
        <v>575</v>
      </c>
      <c r="C35" s="227" t="s">
        <v>390</v>
      </c>
      <c r="D35" s="227">
        <v>28</v>
      </c>
      <c r="E35" s="227" t="s">
        <v>620</v>
      </c>
      <c r="F35" s="228" t="s">
        <v>556</v>
      </c>
      <c r="G35" s="228" t="s">
        <v>588</v>
      </c>
      <c r="H35" s="238">
        <v>44882</v>
      </c>
      <c r="I35" s="229"/>
      <c r="J35" s="230">
        <v>1</v>
      </c>
      <c r="K35" s="222" t="s">
        <v>439</v>
      </c>
      <c r="L35" s="222" t="s">
        <v>610</v>
      </c>
      <c r="M35" s="222" t="b">
        <v>0</v>
      </c>
      <c r="N35" s="232" t="s">
        <v>682</v>
      </c>
      <c r="O35" s="232" t="s">
        <v>833</v>
      </c>
      <c r="P35" s="232" t="s">
        <v>683</v>
      </c>
      <c r="Q35" s="232" t="b">
        <v>0</v>
      </c>
      <c r="R35" s="232" t="b">
        <v>1</v>
      </c>
    </row>
    <row r="36" spans="2:18" ht="17" x14ac:dyDescent="0.2">
      <c r="B36" s="226" t="s">
        <v>575</v>
      </c>
      <c r="C36" s="227" t="s">
        <v>390</v>
      </c>
      <c r="D36" s="227">
        <v>31</v>
      </c>
      <c r="E36" s="227" t="s">
        <v>815</v>
      </c>
      <c r="F36" s="228" t="s">
        <v>556</v>
      </c>
      <c r="G36" s="228" t="s">
        <v>588</v>
      </c>
      <c r="H36" s="238">
        <v>44869</v>
      </c>
      <c r="I36" s="229"/>
      <c r="J36" s="230">
        <v>1</v>
      </c>
      <c r="K36" s="222" t="s">
        <v>440</v>
      </c>
      <c r="L36" s="222" t="s">
        <v>611</v>
      </c>
      <c r="M36" s="222" t="b">
        <v>0</v>
      </c>
      <c r="N36" s="232" t="s">
        <v>694</v>
      </c>
      <c r="O36" s="232" t="s">
        <v>838</v>
      </c>
      <c r="P36" s="232"/>
      <c r="Q36" s="232" t="b">
        <v>0</v>
      </c>
      <c r="R36" s="232" t="b">
        <v>1</v>
      </c>
    </row>
    <row r="37" spans="2:18" ht="17" x14ac:dyDescent="0.2">
      <c r="B37" s="226" t="s">
        <v>575</v>
      </c>
      <c r="C37" s="227" t="s">
        <v>390</v>
      </c>
      <c r="D37" s="227">
        <v>40</v>
      </c>
      <c r="E37" s="227" t="s">
        <v>695</v>
      </c>
      <c r="F37" s="228" t="s">
        <v>663</v>
      </c>
      <c r="G37" s="228" t="s">
        <v>560</v>
      </c>
      <c r="H37" s="238">
        <v>45154</v>
      </c>
      <c r="I37" s="229"/>
      <c r="J37" s="230">
        <v>1</v>
      </c>
      <c r="K37" s="222" t="s">
        <v>638</v>
      </c>
      <c r="L37" s="222" t="s">
        <v>696</v>
      </c>
      <c r="M37" s="222" t="b">
        <v>1</v>
      </c>
      <c r="N37" s="232" t="s">
        <v>664</v>
      </c>
      <c r="O37" s="232" t="s">
        <v>839</v>
      </c>
      <c r="P37" s="232" t="s">
        <v>665</v>
      </c>
      <c r="Q37" s="232" t="b">
        <v>0</v>
      </c>
      <c r="R37" s="232" t="b">
        <v>1</v>
      </c>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row r="55" spans="11:18" x14ac:dyDescent="0.2">
      <c r="K55" s="232"/>
      <c r="L55" s="232"/>
      <c r="M55" s="222"/>
      <c r="N55" s="232"/>
      <c r="O55" s="232"/>
      <c r="P55" s="232"/>
      <c r="Q55" s="232"/>
      <c r="R55" s="232"/>
    </row>
    <row r="56" spans="11:18" x14ac:dyDescent="0.2">
      <c r="K56" s="232"/>
      <c r="L56" s="232"/>
      <c r="M56" s="222"/>
      <c r="N56" s="232"/>
      <c r="O56" s="232"/>
      <c r="P56" s="232"/>
      <c r="Q56" s="232"/>
      <c r="R56" s="232"/>
    </row>
    <row r="57" spans="11:18" x14ac:dyDescent="0.2">
      <c r="K57" s="232"/>
      <c r="L57" s="232"/>
      <c r="M57" s="222"/>
      <c r="N57" s="232"/>
      <c r="O57" s="232"/>
      <c r="P57" s="232"/>
      <c r="Q57" s="232"/>
      <c r="R57" s="232"/>
    </row>
  </sheetData>
  <mergeCells count="3">
    <mergeCell ref="I6:J6"/>
    <mergeCell ref="J2:M4"/>
    <mergeCell ref="I2:I4"/>
  </mergeCells>
  <conditionalFormatting sqref="B8:C37">
    <cfRule type="expression" dxfId="311" priority="776">
      <formula>B8=B7</formula>
    </cfRule>
  </conditionalFormatting>
  <conditionalFormatting sqref="B9:R48">
    <cfRule type="expression" dxfId="310" priority="706" stopIfTrue="1">
      <formula>$B9&lt;&gt;$B8</formula>
    </cfRule>
  </conditionalFormatting>
  <conditionalFormatting sqref="C9:R48">
    <cfRule type="expression" dxfId="309" priority="731" stopIfTrue="1">
      <formula>$C9&lt;&gt;$C8</formula>
    </cfRule>
  </conditionalFormatting>
  <conditionalFormatting sqref="D8:R37">
    <cfRule type="expression" dxfId="308" priority="1">
      <formula>$R8=FALSE</formula>
    </cfRule>
  </conditionalFormatting>
  <conditionalFormatting sqref="D9:R48">
    <cfRule type="expression" dxfId="307" priority="795">
      <formula>$D9&lt;&gt;$D8</formula>
    </cfRule>
  </conditionalFormatting>
  <conditionalFormatting sqref="H8:H37">
    <cfRule type="expression" dxfId="306" priority="869">
      <formula>1=1</formula>
    </cfRule>
  </conditionalFormatting>
  <conditionalFormatting sqref="H8:H51">
    <cfRule type="colorScale" priority="652">
      <colorScale>
        <cfvo type="formula" val="TODAY()-180"/>
        <cfvo type="formula" val="TODAY()-90"/>
        <cfvo type="max"/>
        <color rgb="FFFFC2C3"/>
        <color theme="0"/>
        <color rgb="FFFFFEC2"/>
      </colorScale>
    </cfRule>
  </conditionalFormatting>
  <conditionalFormatting sqref="I8:J48">
    <cfRule type="expression" dxfId="305" priority="4">
      <formula>NOT(ISBLANK($E8))</formula>
    </cfRule>
  </conditionalFormatting>
  <dataValidations disablePrompts="1" count="1">
    <dataValidation type="list" allowBlank="1" showInputMessage="1" showErrorMessage="1" sqref="I8:J36" xr:uid="{0CEA5EEF-4BF5-504A-A718-2263BF7EEAD9}">
      <formula1>"0,1,2"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topLeftCell="B1" zoomScaleNormal="100" workbookViewId="0">
      <pane ySplit="4" topLeftCell="A28" activePane="bottomLeft" state="frozen"/>
      <selection pane="bottomLeft" activeCell="T70" sqref="T70"/>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44">
        <f>MATCH($C7,'Data Reliability'!$E$7:$E$409,0)</f>
        <v>1</v>
      </c>
    </row>
    <row r="2" spans="1:53" s="5" customFormat="1" ht="16" customHeight="1" x14ac:dyDescent="0.2">
      <c r="A2" s="58"/>
      <c r="B2" s="95" t="s">
        <v>418</v>
      </c>
      <c r="C2" s="6"/>
      <c r="D2" s="6"/>
      <c r="E2" s="6"/>
      <c r="F2" s="58"/>
      <c r="G2" s="285" t="s">
        <v>420</v>
      </c>
      <c r="H2" s="285"/>
      <c r="I2" s="285"/>
      <c r="J2" s="285"/>
      <c r="K2" s="285"/>
      <c r="L2" s="285"/>
      <c r="M2" s="285"/>
      <c r="N2" s="285"/>
      <c r="O2" s="286"/>
      <c r="P2" s="114"/>
      <c r="Q2" s="56"/>
      <c r="R2" s="287" t="s">
        <v>363</v>
      </c>
      <c r="S2" s="288"/>
      <c r="T2" s="288"/>
      <c r="U2" s="288"/>
      <c r="V2" s="288"/>
      <c r="W2" s="289"/>
      <c r="X2" s="53"/>
      <c r="Y2" s="287" t="s">
        <v>364</v>
      </c>
      <c r="Z2" s="288"/>
      <c r="AA2" s="288"/>
      <c r="AB2" s="288"/>
      <c r="AC2" s="288"/>
      <c r="AD2" s="289"/>
      <c r="AE2" s="53"/>
      <c r="AF2" s="290" t="s">
        <v>456</v>
      </c>
      <c r="AG2" s="285"/>
      <c r="AH2" s="285"/>
      <c r="AI2" s="285"/>
      <c r="AJ2" s="285"/>
      <c r="AK2" s="286"/>
      <c r="AL2" s="45"/>
      <c r="AM2" s="286" t="s">
        <v>365</v>
      </c>
      <c r="AN2" s="291"/>
    </row>
    <row r="3" spans="1:53" s="7" customFormat="1" ht="58" customHeight="1" x14ac:dyDescent="0.2">
      <c r="A3" s="59"/>
      <c r="B3" s="8"/>
      <c r="C3" s="9"/>
      <c r="D3" s="9"/>
      <c r="E3" s="9"/>
      <c r="F3" s="59"/>
      <c r="G3" s="284" t="s">
        <v>445</v>
      </c>
      <c r="H3" s="284"/>
      <c r="I3" s="284"/>
      <c r="J3" s="284"/>
      <c r="K3" s="284"/>
      <c r="L3" s="284"/>
      <c r="M3" s="284"/>
      <c r="N3" s="284"/>
      <c r="O3" s="284"/>
      <c r="Q3" s="57"/>
      <c r="R3" s="277" t="s">
        <v>366</v>
      </c>
      <c r="S3" s="278"/>
      <c r="T3" s="278"/>
      <c r="U3" s="278"/>
      <c r="V3" s="278"/>
      <c r="W3" s="279"/>
      <c r="X3" s="54"/>
      <c r="Y3" s="277" t="s">
        <v>367</v>
      </c>
      <c r="Z3" s="278"/>
      <c r="AA3" s="278"/>
      <c r="AB3" s="278"/>
      <c r="AC3" s="278"/>
      <c r="AD3" s="279"/>
      <c r="AE3" s="54"/>
      <c r="AF3" s="277" t="s">
        <v>367</v>
      </c>
      <c r="AG3" s="278"/>
      <c r="AH3" s="278"/>
      <c r="AI3" s="278"/>
      <c r="AJ3" s="278"/>
      <c r="AK3" s="279"/>
      <c r="AL3" s="46"/>
      <c r="AM3" s="10"/>
      <c r="AN3" s="10"/>
    </row>
    <row r="4" spans="1:53" s="1" customFormat="1" ht="28" customHeight="1" x14ac:dyDescent="0.2">
      <c r="A4" s="44" t="s">
        <v>400</v>
      </c>
      <c r="B4" s="220" t="s">
        <v>368</v>
      </c>
      <c r="C4" s="221" t="s">
        <v>369</v>
      </c>
      <c r="D4" s="221" t="s">
        <v>427</v>
      </c>
      <c r="E4" s="221" t="s">
        <v>428</v>
      </c>
      <c r="F4" s="60" t="s">
        <v>401</v>
      </c>
      <c r="G4" s="281" t="s">
        <v>4</v>
      </c>
      <c r="H4" s="282"/>
      <c r="I4" s="283"/>
      <c r="J4" s="281" t="s">
        <v>5</v>
      </c>
      <c r="K4" s="282"/>
      <c r="L4" s="283"/>
      <c r="M4" s="280" t="s">
        <v>493</v>
      </c>
      <c r="N4" s="280"/>
      <c r="O4" s="280"/>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508</v>
      </c>
      <c r="AL4" s="47" t="s">
        <v>405</v>
      </c>
      <c r="AM4" s="16" t="s">
        <v>5</v>
      </c>
      <c r="AN4" s="16" t="s">
        <v>493</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728</v>
      </c>
      <c r="C6" s="20" t="s">
        <v>699</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0</v>
      </c>
      <c r="H6" s="23">
        <f t="shared" ref="H6:H69" ca="1" si="0">G6</f>
        <v>0</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0</v>
      </c>
      <c r="N6" s="23">
        <f t="shared" ref="N6:N69" ca="1" si="4">M6</f>
        <v>0</v>
      </c>
      <c r="O6" s="116" t="str">
        <f t="shared" ref="O6:O69" si="5">IF(AN6 &gt;= 0.666, "!!", IF(AND(AN6 &lt; 0.666, AN6  &gt;= 0.333), "!", IF(AN6 &lt; 0.333, "")))</f>
        <v>!</v>
      </c>
      <c r="P6" s="24"/>
      <c r="Q6" s="49"/>
      <c r="R6" s="25">
        <f ca="1">IFERROR(INDEX(Health!$G$8:$G$225,MATCH($C6,_xlfn.ANCHORARRAY(Health!$C$8),0)),NA())</f>
        <v>0</v>
      </c>
      <c r="S6" s="25" t="e">
        <f ca="1">IFERROR(INDEX(Food!$G$8:$G$225,MATCH($C6,_xlfn.ANCHORARRAY(Food!$C$8),0)),NA())</f>
        <v>#N/A</v>
      </c>
      <c r="T6" s="25">
        <f ca="1">IFERROR(INDEX(Macro!$G$8:$G$225,MATCH($C6,_xlfn.ANCHORARRAY(Macro!$C$8),0)),NA())</f>
        <v>0</v>
      </c>
      <c r="U6" s="25">
        <f ca="1">IFERROR(INDEX(Socioeconomic!$G$8:$G$225,MATCH($C6,_xlfn.ANCHORARRAY(Socioeconomic!$C$8),0)),NA())</f>
        <v>2.0000000000000102</v>
      </c>
      <c r="V6" s="25">
        <f ca="1">IFERROR(INDEX('Natural Hazard'!$G$8:$G$225,MATCH($C6,_xlfn.ANCHORARRAY('Natural Hazard'!$C$8),0)),NA())</f>
        <v>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f ca="1">IFERROR(INDEX(Conflict!$H$8:$H$225,MATCH($C6,_xlfn.ANCHORARRAY(Conflict!$C$8),0)),NA())</f>
        <v>0</v>
      </c>
      <c r="AE6" s="50"/>
      <c r="AF6" s="25">
        <f ca="1">IFERROR(INDEX(Health!$I$8:$I$225,MATCH($C6,_xlfn.ANCHORARRAY(Health!$C$8),0)),NA())</f>
        <v>0</v>
      </c>
      <c r="AG6" s="25" t="e">
        <f ca="1">IFERROR(INDEX(Food!$I$8:$I$225,MATCH($C6,_xlfn.ANCHORARRAY(Food!$C$8),0)),NA())</f>
        <v>#N/A</v>
      </c>
      <c r="AH6" s="25">
        <f ca="1">IFERROR(INDEX(Macro!$I$8:$I$225,MATCH($C6,_xlfn.ANCHORARRAY(Macro!$C$8),0)),NA())</f>
        <v>4.4444444444444402</v>
      </c>
      <c r="AI6" s="25">
        <f ca="1">IFERROR(INDEX(Socioeconomic!$I$8:$I$225,MATCH($C6,_xlfn.ANCHORARRAY(Socioeconomic!$C$8),0)),NA())</f>
        <v>2.0000000000000102</v>
      </c>
      <c r="AJ6" s="25">
        <f ca="1">IFERROR(INDEX('Natural Hazard'!$I$8:$I$225,MATCH($C6,_xlfn.ANCHORARRAY('Natural Hazard'!$C$8),0)),NA())</f>
        <v>0</v>
      </c>
      <c r="AK6" s="25">
        <f ca="1">IFERROR(INDEX(Conflict!$I$8:$I$225,MATCH($C6,_xlfn.ANCHORARRAY(Conflict!$C$8),0)),NA())</f>
        <v>0</v>
      </c>
      <c r="AL6" s="49"/>
      <c r="AM6" s="25">
        <f>IFERROR(INDEX('Data Reliability'!$G$6:$G$409,MATCH($C6,'Data Reliability'!$E$6:$E$409,0)),NA())</f>
        <v>0.83333333333333304</v>
      </c>
      <c r="AN6" s="25">
        <f>IFERROR(INDEX('Data Reliability'!$H$6:$H$409,MATCH($C6,'Data Reliability'!$E$6:$E$409,0)),NA())</f>
        <v>0.65833333333333299</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3</v>
      </c>
      <c r="H7" s="23">
        <f t="shared" ca="1" si="0"/>
        <v>3</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5</v>
      </c>
      <c r="K7" s="23">
        <f t="shared" ca="1" si="2"/>
        <v>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3</v>
      </c>
      <c r="N7" s="23">
        <f t="shared" ca="1" si="4"/>
        <v>3</v>
      </c>
      <c r="O7" s="116" t="str">
        <f t="shared" si="5"/>
        <v>!</v>
      </c>
      <c r="P7" s="24"/>
      <c r="Q7" s="49"/>
      <c r="R7" s="25">
        <f ca="1">IFERROR(INDEX(Health!$G$8:$G$225,MATCH($C7,_xlfn.ANCHORARRAY(Health!$C$8),0)),NA())</f>
        <v>0</v>
      </c>
      <c r="S7" s="25">
        <f ca="1">IFERROR(INDEX(Food!$G$8:$G$225,MATCH($C7,_xlfn.ANCHORARRAY(Food!$C$8),0)),NA())</f>
        <v>10</v>
      </c>
      <c r="T7" s="25">
        <f ca="1">IFERROR(INDEX(Macro!$G$8:$G$225,MATCH($C7,_xlfn.ANCHORARRAY(Macro!$C$8),0)),NA())</f>
        <v>0</v>
      </c>
      <c r="U7" s="25">
        <f ca="1">IFERROR(INDEX(Socioeconomic!$G$8:$G$225,MATCH($C7,_xlfn.ANCHORARRAY(Socioeconomic!$C$8),0)),NA())</f>
        <v>10</v>
      </c>
      <c r="V7" s="25">
        <f ca="1">IFERROR(INDEX('Natural Hazard'!$G$8:$G$225,MATCH($C7,_xlfn.ANCHORARRAY('Natural Hazard'!$C$8),0)),NA())</f>
        <v>9.831920802501747</v>
      </c>
      <c r="W7" s="25">
        <f ca="1">IFERROR(INDEX(Conflict!$G$8:$G$225,MATCH($C7,_xlfn.ANCHORARRAY(Conflict!$C$8),0)),NA())</f>
        <v>0</v>
      </c>
      <c r="X7" s="50"/>
      <c r="Y7" s="25">
        <f ca="1">IFERROR(INDEX(Health!$H$8:$H$225,MATCH($C7,_xlfn.ANCHORARRAY(Health!$C$8),0)),NA())</f>
        <v>7.7784256559766698</v>
      </c>
      <c r="Z7" s="25">
        <f ca="1">IFERROR(INDEX(Food!$H$8:$H$225,MATCH($C7,_xlfn.ANCHORARRAY(Food!$C$8),0)),NA())</f>
        <v>10</v>
      </c>
      <c r="AA7" s="25">
        <f ca="1">IFERROR(INDEX(Macro!$H$8:$H$225,MATCH($C7,_xlfn.ANCHORARRAY(Macro!$C$8),0)),NA())</f>
        <v>10</v>
      </c>
      <c r="AB7" s="25">
        <f ca="1">IFERROR(INDEX(Socioeconomic!$H$8:$H$225,MATCH($C7,_xlfn.ANCHORARRAY(Socioeconomic!$C$8),0)),NA())</f>
        <v>10</v>
      </c>
      <c r="AC7" s="25">
        <f ca="1">IFERROR(INDEX('Natural Hazard'!$H$8:$H$225,MATCH($C7,_xlfn.ANCHORARRAY('Natural Hazard'!$C$8),0)),NA())</f>
        <v>9.6666666666666607</v>
      </c>
      <c r="AD7" s="25">
        <f ca="1">IFERROR(INDEX(Conflict!$H$8:$H$225,MATCH($C7,_xlfn.ANCHORARRAY(Conflict!$C$8),0)),NA())</f>
        <v>10</v>
      </c>
      <c r="AE7" s="50"/>
      <c r="AF7" s="25">
        <f ca="1">IFERROR(INDEX(Health!$I$8:$I$225,MATCH($C7,_xlfn.ANCHORARRAY(Health!$C$8),0)),NA())</f>
        <v>0</v>
      </c>
      <c r="AG7" s="25">
        <f ca="1">IFERROR(INDEX(Food!$I$8:$I$225,MATCH($C7,_xlfn.ANCHORARRAY(Food!$C$8),0)),NA())</f>
        <v>10</v>
      </c>
      <c r="AH7" s="25">
        <f ca="1">IFERROR(INDEX(Macro!$I$8:$I$225,MATCH($C7,_xlfn.ANCHORARRAY(Macro!$C$8),0)),NA())</f>
        <v>0</v>
      </c>
      <c r="AI7" s="25">
        <f ca="1">IFERROR(INDEX(Socioeconomic!$I$8:$I$225,MATCH($C7,_xlfn.ANCHORARRAY(Socioeconomic!$C$8),0)),NA())</f>
        <v>10</v>
      </c>
      <c r="AJ7" s="25">
        <f ca="1">IFERROR(INDEX('Natural Hazard'!$I$8:$I$225,MATCH($C7,_xlfn.ANCHORARRAY('Natural Hazard'!$C$8),0)),NA())</f>
        <v>10</v>
      </c>
      <c r="AK7" s="25">
        <f ca="1">IFERROR(INDEX(Conflict!$I$8:$I$225,MATCH($C7,_xlfn.ANCHORARRAY(Conflict!$C$8),0)),NA())</f>
        <v>0</v>
      </c>
      <c r="AL7" s="49"/>
      <c r="AM7" s="25">
        <f>IFERROR(INDEX('Data Reliability'!$G$6:$G$409,MATCH($C7,'Data Reliability'!$E$6:$E$409,0)),NA())</f>
        <v>0.16666666666666699</v>
      </c>
      <c r="AN7" s="25">
        <f>IFERROR(INDEX('Data Reliability'!$H$6:$H$409,MATCH($C7,'Data Reliability'!$E$6:$E$409,0)),NA())</f>
        <v>0.41388888888888897</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2.5</v>
      </c>
      <c r="H8" s="23">
        <f t="shared" ca="1" si="0"/>
        <v>2.5</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2</v>
      </c>
      <c r="K8" s="23">
        <f t="shared" ca="1" si="2"/>
        <v>2</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3</v>
      </c>
      <c r="N8" s="23">
        <f t="shared" ca="1" si="4"/>
        <v>3</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6.9</v>
      </c>
      <c r="U8" s="25">
        <f ca="1">IFERROR(INDEX(Socioeconomic!$G$8:$G$225,MATCH($C8,_xlfn.ANCHORARRAY(Socioeconomic!$C$8),0)),NA())</f>
        <v>9.1025898983279916</v>
      </c>
      <c r="V8" s="25">
        <f ca="1">IFERROR(INDEX('Natural Hazard'!$G$8:$G$225,MATCH($C8,_xlfn.ANCHORARRAY('Natural Hazard'!$C$8),0)),NA())</f>
        <v>5.9160797830996161</v>
      </c>
      <c r="W8" s="25">
        <f ca="1">IFERROR(INDEX(Conflict!$G$8:$G$225,MATCH($C8,_xlfn.ANCHORARRAY(Conflict!$C$8),0)),NA())</f>
        <v>6.2267383309133173</v>
      </c>
      <c r="X8" s="50"/>
      <c r="Y8" s="25">
        <f ca="1">IFERROR(INDEX(Health!$H$8:$H$225,MATCH($C8,_xlfn.ANCHORARRAY(Health!$C$8),0)),NA())</f>
        <v>7.6909620991253602</v>
      </c>
      <c r="Z8" s="25">
        <f ca="1">IFERROR(INDEX(Food!$H$8:$H$225,MATCH($C8,_xlfn.ANCHORARRAY(Food!$C$8),0)),NA())</f>
        <v>9.9536768963520501</v>
      </c>
      <c r="AA8" s="25">
        <f ca="1">IFERROR(INDEX(Macro!$H$8:$H$225,MATCH($C8,_xlfn.ANCHORARRAY(Macro!$C$8),0)),NA())</f>
        <v>7</v>
      </c>
      <c r="AB8" s="25">
        <f ca="1">IFERROR(INDEX(Socioeconomic!$H$8:$H$225,MATCH($C8,_xlfn.ANCHORARRAY(Socioeconomic!$C$8),0)),NA())</f>
        <v>8.2857142857142794</v>
      </c>
      <c r="AC8" s="25">
        <f ca="1">IFERROR(INDEX('Natural Hazard'!$H$8:$H$225,MATCH($C8,_xlfn.ANCHORARRAY('Natural Hazard'!$C$8),0)),NA())</f>
        <v>3.5</v>
      </c>
      <c r="AD8" s="25">
        <f ca="1">IFERROR(INDEX(Conflict!$H$8:$H$225,MATCH($C8,_xlfn.ANCHORARRAY(Conflict!$C$8),0)),NA())</f>
        <v>5.5388957488093098</v>
      </c>
      <c r="AE8" s="50"/>
      <c r="AF8" s="25">
        <f ca="1">IFERROR(INDEX(Health!$I$8:$I$225,MATCH($C8,_xlfn.ANCHORARRAY(Health!$C$8),0)),NA())</f>
        <v>0</v>
      </c>
      <c r="AG8" s="25" t="e">
        <f ca="1">IFERROR(INDEX(Food!$I$8:$I$225,MATCH($C8,_xlfn.ANCHORARRAY(Food!$C$8),0)),NA())</f>
        <v>#N/A</v>
      </c>
      <c r="AH8" s="25">
        <f ca="1">IFERROR(INDEX(Macro!$I$8:$I$225,MATCH($C8,_xlfn.ANCHORARRAY(Macro!$C$8),0)),NA())</f>
        <v>7</v>
      </c>
      <c r="AI8" s="25">
        <f ca="1">IFERROR(INDEX(Socioeconomic!$I$8:$I$225,MATCH($C8,_xlfn.ANCHORARRAY(Socioeconomic!$C$8),0)),NA())</f>
        <v>10</v>
      </c>
      <c r="AJ8" s="25">
        <f ca="1">IFERROR(INDEX('Natural Hazard'!$I$8:$I$225,MATCH($C8,_xlfn.ANCHORARRAY('Natural Hazard'!$C$8),0)),NA())</f>
        <v>10</v>
      </c>
      <c r="AK8" s="25">
        <f ca="1">IFERROR(INDEX(Conflict!$I$8:$I$225,MATCH($C8,_xlfn.ANCHORARRAY(Conflict!$C$8),0)),NA())</f>
        <v>7</v>
      </c>
      <c r="AL8" s="49"/>
      <c r="AM8" s="25">
        <f>IFERROR(INDEX('Data Reliability'!$G$6:$G$409,MATCH($C8,'Data Reliability'!$E$6:$E$409,0)),NA())</f>
        <v>0</v>
      </c>
      <c r="AN8" s="25">
        <f>IFERROR(INDEX('Data Reliability'!$H$6:$H$409,MATCH($C8,'Data Reliability'!$E$6:$E$409,0)),NA())</f>
        <v>0.358333333333333</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3.6367997417718034</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3.9613243480808702</v>
      </c>
      <c r="AB9" s="25">
        <f ca="1">IFERROR(INDEX(Socioeconomic!$H$8:$H$225,MATCH($C9,_xlfn.ANCHORARRAY(Socioeconomic!$C$8),0)),NA())</f>
        <v>2.9999999999999898</v>
      </c>
      <c r="AC9" s="25">
        <f ca="1">IFERROR(INDEX('Natural Hazard'!$H$8:$H$225,MATCH($C9,_xlfn.ANCHORARRAY('Natural Hazard'!$C$8),0)),NA())</f>
        <v>8.5</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3.3388612493090002</v>
      </c>
      <c r="AI9" s="25">
        <f ca="1">IFERROR(INDEX(Socioeconomic!$I$8:$I$225,MATCH($C9,_xlfn.ANCHORARRAY(Socioeconomic!$C$8),0)),NA())</f>
        <v>0</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0.16666666666666699</v>
      </c>
      <c r="AN9" s="25">
        <f>IFERROR(INDEX('Data Reliability'!$H$6:$H$409,MATCH($C9,'Data Reliability'!$E$6:$E$409,0)),NA())</f>
        <v>0.55000000000000004</v>
      </c>
      <c r="AO9" s="21"/>
      <c r="AP9" s="21"/>
      <c r="AQ9" s="21"/>
      <c r="AR9" s="21"/>
      <c r="AS9" s="21"/>
      <c r="AT9" s="21"/>
      <c r="AU9" s="21"/>
      <c r="AV9" s="21"/>
      <c r="AW9" s="21"/>
      <c r="AX9" s="21"/>
      <c r="AY9" s="21"/>
      <c r="AZ9" s="21"/>
      <c r="BA9" s="21"/>
    </row>
    <row r="10" spans="1:53" x14ac:dyDescent="0.2">
      <c r="A10" s="62">
        <v>137</v>
      </c>
      <c r="B10" s="20" t="s">
        <v>729</v>
      </c>
      <c r="C10" s="20" t="s">
        <v>700</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t="e">
        <f ca="1">IFERROR(INDEX(Food!$G$8:$G$225,MATCH($C10,_xlfn.ANCHORARRAY(Food!$C$8),0)),NA())</f>
        <v>#N/A</v>
      </c>
      <c r="T10" s="25" t="e">
        <f ca="1">IFERROR(INDEX(Macro!$G$8:$G$225,MATCH($C10,_xlfn.ANCHORARRAY(Macro!$C$8),0)),NA())</f>
        <v>#N/A</v>
      </c>
      <c r="U10" s="25">
        <f ca="1">IFERROR(INDEX(Socioeconomic!$G$8:$G$225,MATCH($C10,_xlfn.ANCHORARRAY(Socioeconomic!$C$8),0)),NA())</f>
        <v>0.25</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f ca="1">IFERROR(INDEX(Conflict!$H$8:$H$225,MATCH($C10,_xlfn.ANCHORARRAY(Conflict!$C$8),0)),NA())</f>
        <v>0</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f ca="1">IFERROR(INDEX(Socioeconomic!$I$8:$I$225,MATCH($C10,_xlfn.ANCHORARRAY(Socioeconomic!$C$8),0)),NA())</f>
        <v>0.25</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0.75</v>
      </c>
      <c r="AN10" s="25">
        <f>IFERROR(INDEX('Data Reliability'!$H$6:$H$409,MATCH($C10,'Data Reliability'!$E$6:$E$409,0)),NA())</f>
        <v>0.77500000000000002</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0.5</v>
      </c>
      <c r="H11" s="23">
        <f t="shared" ca="1" si="0"/>
        <v>0.5</v>
      </c>
      <c r="I11" s="116" t="str">
        <f t="shared" si="1"/>
        <v>!</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0.5</v>
      </c>
      <c r="N11" s="23">
        <f t="shared" ca="1" si="4"/>
        <v>0.5</v>
      </c>
      <c r="O11" s="116" t="str">
        <f t="shared" si="5"/>
        <v>!!</v>
      </c>
      <c r="P11" s="24"/>
      <c r="Q11" s="49"/>
      <c r="R11" s="25">
        <f ca="1">IFERROR(INDEX(Health!$G$8:$G$225,MATCH($C11,_xlfn.ANCHORARRAY(Health!$C$8),0)),NA())</f>
        <v>5.6928168129060746</v>
      </c>
      <c r="S11" s="25">
        <f ca="1">IFERROR(INDEX(Food!$G$8:$G$225,MATCH($C11,_xlfn.ANCHORARRAY(Food!$C$8),0)),NA())</f>
        <v>0</v>
      </c>
      <c r="T11" s="25">
        <f ca="1">IFERROR(INDEX(Macro!$G$8:$G$225,MATCH($C11,_xlfn.ANCHORARRAY(Macro!$C$8),0)),NA())</f>
        <v>0</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0.94345150893641905</v>
      </c>
      <c r="AB11" s="25">
        <f ca="1">IFERROR(INDEX(Socioeconomic!$H$8:$H$225,MATCH($C11,_xlfn.ANCHORARRAY(Socioeconomic!$C$8),0)),NA())</f>
        <v>0.14285714285714199</v>
      </c>
      <c r="AC11" s="25">
        <f ca="1">IFERROR(INDEX('Natural Hazard'!$H$8:$H$225,MATCH($C11,_xlfn.ANCHORARRAY('Natural Hazard'!$C$8),0)),NA())</f>
        <v>5.3333333333333304</v>
      </c>
      <c r="AD11" s="25">
        <f ca="1">IFERROR(INDEX(Conflict!$H$8:$H$225,MATCH($C11,_xlfn.ANCHORARRAY(Conflict!$C$8),0)),NA())</f>
        <v>0</v>
      </c>
      <c r="AE11" s="50"/>
      <c r="AF11" s="25">
        <f ca="1">IFERROR(INDEX(Health!$I$8:$I$225,MATCH($C11,_xlfn.ANCHORARRAY(Health!$C$8),0)),NA())</f>
        <v>7</v>
      </c>
      <c r="AG11" s="25" t="e">
        <f ca="1">IFERROR(INDEX(Food!$I$8:$I$225,MATCH($C11,_xlfn.ANCHORARRAY(Food!$C$8),0)),NA())</f>
        <v>#N/A</v>
      </c>
      <c r="AH11" s="25">
        <f ca="1">IFERROR(INDEX(Macro!$I$8:$I$225,MATCH($C11,_xlfn.ANCHORARRAY(Macro!$C$8),0)),NA())</f>
        <v>0</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8.3333333333333301E-2</v>
      </c>
      <c r="AN11" s="25">
        <f>IFERROR(INDEX('Data Reliability'!$H$6:$H$409,MATCH($C11,'Data Reliability'!$E$6:$E$409,0)),NA())</f>
        <v>0.66666666666666696</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2</v>
      </c>
      <c r="H12" s="23">
        <f t="shared" ca="1" si="0"/>
        <v>2</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2</v>
      </c>
      <c r="N12" s="23">
        <f t="shared" ca="1" si="4"/>
        <v>2</v>
      </c>
      <c r="O12" s="116" t="str">
        <f t="shared" si="5"/>
        <v>!</v>
      </c>
      <c r="P12" s="24"/>
      <c r="Q12" s="49"/>
      <c r="R12" s="25">
        <f ca="1">IFERROR(INDEX(Health!$G$8:$G$225,MATCH($C12,_xlfn.ANCHORARRAY(Health!$C$8),0)),NA())</f>
        <v>0</v>
      </c>
      <c r="S12" s="25">
        <f ca="1">IFERROR(INDEX(Food!$G$8:$G$225,MATCH($C12,_xlfn.ANCHORARRAY(Food!$C$8),0)),NA())</f>
        <v>0</v>
      </c>
      <c r="T12" s="25">
        <f ca="1">IFERROR(INDEX(Macro!$G$8:$G$225,MATCH($C12,_xlfn.ANCHORARRAY(Macro!$C$8),0)),NA())</f>
        <v>10</v>
      </c>
      <c r="U12" s="25">
        <f ca="1">IFERROR(INDEX(Socioeconomic!$G$8:$G$225,MATCH($C12,_xlfn.ANCHORARRAY(Socioeconomic!$C$8),0)),NA())</f>
        <v>1.707127913861672</v>
      </c>
      <c r="V12" s="25">
        <f ca="1">IFERROR(INDEX('Natural Hazard'!$G$8:$G$225,MATCH($C12,_xlfn.ANCHORARRAY('Natural Hazard'!$C$8),0)),NA())</f>
        <v>7.416198487095663</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2.4285714285714199</v>
      </c>
      <c r="AC12" s="25">
        <f ca="1">IFERROR(INDEX('Natural Hazard'!$H$8:$H$225,MATCH($C12,_xlfn.ANCHORARRAY('Natural Hazard'!$C$8),0)),NA())</f>
        <v>5.5</v>
      </c>
      <c r="AD12" s="25">
        <f ca="1">IFERROR(INDEX(Conflict!$H$8:$H$225,MATCH($C12,_xlfn.ANCHORARRAY(Conflict!$C$8),0)),NA())</f>
        <v>0</v>
      </c>
      <c r="AE12" s="50"/>
      <c r="AF12" s="25">
        <f ca="1">IFERROR(INDEX(Health!$I$8:$I$225,MATCH($C12,_xlfn.ANCHORARRAY(Health!$C$8),0)),NA())</f>
        <v>0</v>
      </c>
      <c r="AG12" s="25" t="e">
        <f ca="1">IFERROR(INDEX(Food!$I$8:$I$225,MATCH($C12,_xlfn.ANCHORARRAY(Food!$C$8),0)),NA())</f>
        <v>#N/A</v>
      </c>
      <c r="AH12" s="25">
        <f ca="1">IFERROR(INDEX(Macro!$I$8:$I$225,MATCH($C12,_xlfn.ANCHORARRAY(Macro!$C$8),0)),NA())</f>
        <v>10</v>
      </c>
      <c r="AI12" s="25">
        <f ca="1">IFERROR(INDEX(Socioeconomic!$I$8:$I$225,MATCH($C12,_xlfn.ANCHORARRAY(Socioeconomic!$C$8),0)),NA())</f>
        <v>1.2</v>
      </c>
      <c r="AJ12" s="25">
        <f ca="1">IFERROR(INDEX('Natural Hazard'!$I$8:$I$225,MATCH($C12,_xlfn.ANCHORARRAY('Natural Hazard'!$C$8),0)),NA())</f>
        <v>10</v>
      </c>
      <c r="AK12" s="25">
        <f ca="1">IFERROR(INDEX(Conflict!$I$8:$I$225,MATCH($C12,_xlfn.ANCHORARRAY(Conflict!$C$8),0)),NA())</f>
        <v>0</v>
      </c>
      <c r="AL12" s="49"/>
      <c r="AM12" s="25">
        <f>IFERROR(INDEX('Data Reliability'!$G$6:$G$409,MATCH($C12,'Data Reliability'!$E$6:$E$409,0)),NA())</f>
        <v>0</v>
      </c>
      <c r="AN12" s="25">
        <f>IFERROR(INDEX('Data Reliability'!$H$6:$H$409,MATCH($C12,'Data Reliability'!$E$6:$E$409,0)),NA())</f>
        <v>0.391666666666667</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0</v>
      </c>
      <c r="N13" s="23">
        <f t="shared" ca="1" si="4"/>
        <v>0</v>
      </c>
      <c r="O13" s="116" t="str">
        <f t="shared" si="5"/>
        <v>!</v>
      </c>
      <c r="P13" s="24"/>
      <c r="Q13" s="49"/>
      <c r="R13" s="25">
        <f ca="1">IFERROR(INDEX(Health!$G$8:$G$225,MATCH($C13,_xlfn.ANCHORARRAY(Health!$C$8),0)),NA())</f>
        <v>0</v>
      </c>
      <c r="S13" s="25">
        <f ca="1">IFERROR(INDEX(Food!$G$8:$G$225,MATCH($C13,_xlfn.ANCHORARRAY(Food!$C$8),0)),NA())</f>
        <v>0</v>
      </c>
      <c r="T13" s="25">
        <f ca="1">IFERROR(INDEX(Macro!$G$8:$G$225,MATCH($C13,_xlfn.ANCHORARRAY(Macro!$C$8),0)),NA())</f>
        <v>2.4778932405919334</v>
      </c>
      <c r="U13" s="25">
        <f ca="1">IFERROR(INDEX(Socioeconomic!$G$8:$G$225,MATCH($C13,_xlfn.ANCHORARRAY(Socioeconomic!$C$8),0)),NA())</f>
        <v>0</v>
      </c>
      <c r="V13" s="25">
        <f ca="1">IFERROR(INDEX('Natural Hazard'!$G$8:$G$225,MATCH($C13,_xlfn.ANCHORARRAY('Natural Hazard'!$C$8),0)),NA())</f>
        <v>0</v>
      </c>
      <c r="W13" s="25">
        <f ca="1">IFERROR(INDEX(Conflict!$G$8:$G$225,MATCH($C13,_xlfn.ANCHORARRAY(Conflict!$C$8),0)),NA())</f>
        <v>0</v>
      </c>
      <c r="X13" s="50"/>
      <c r="Y13" s="25">
        <f ca="1">IFERROR(INDEX(Health!$H$8:$H$225,MATCH($C13,_xlfn.ANCHORARRAY(Health!$C$8),0)),NA())</f>
        <v>0</v>
      </c>
      <c r="Z13" s="25">
        <f ca="1">IFERROR(INDEX(Food!$H$8:$H$225,MATCH($C13,_xlfn.ANCHORARRAY(Food!$C$8),0)),NA())</f>
        <v>2.7033492822966498</v>
      </c>
      <c r="AA13" s="25">
        <f ca="1">IFERROR(INDEX(Macro!$H$8:$H$225,MATCH($C13,_xlfn.ANCHORARRAY(Macro!$C$8),0)),NA())</f>
        <v>3.6536771169059499</v>
      </c>
      <c r="AB13" s="25">
        <f ca="1">IFERROR(INDEX(Socioeconomic!$H$8:$H$225,MATCH($C13,_xlfn.ANCHORARRAY(Socioeconomic!$C$8),0)),NA())</f>
        <v>2.4285714285714199</v>
      </c>
      <c r="AC13" s="25">
        <f ca="1">IFERROR(INDEX('Natural Hazard'!$H$8:$H$225,MATCH($C13,_xlfn.ANCHORARRAY('Natural Hazard'!$C$8),0)),NA())</f>
        <v>5.5</v>
      </c>
      <c r="AD13" s="25">
        <f ca="1">IFERROR(INDEX(Conflict!$H$8:$H$225,MATCH($C13,_xlfn.ANCHORARRAY(Conflict!$C$8),0)),NA())</f>
        <v>1.26124536955371</v>
      </c>
      <c r="AE13" s="50"/>
      <c r="AF13" s="25">
        <f ca="1">IFERROR(INDEX(Health!$I$8:$I$225,MATCH($C13,_xlfn.ANCHORARRAY(Health!$C$8),0)),NA())</f>
        <v>0</v>
      </c>
      <c r="AG13" s="25" t="e">
        <f ca="1">IFERROR(INDEX(Food!$I$8:$I$225,MATCH($C13,_xlfn.ANCHORARRAY(Food!$C$8),0)),NA())</f>
        <v>#N/A</v>
      </c>
      <c r="AH13" s="25">
        <f ca="1">IFERROR(INDEX(Macro!$I$8:$I$225,MATCH($C13,_xlfn.ANCHORARRAY(Macro!$C$8),0)),NA())</f>
        <v>1.6804864566058599</v>
      </c>
      <c r="AI13" s="25">
        <f ca="1">IFERROR(INDEX(Socioeconomic!$I$8:$I$225,MATCH($C13,_xlfn.ANCHORARRAY(Socioeconomic!$C$8),0)),NA())</f>
        <v>0</v>
      </c>
      <c r="AJ13" s="25">
        <f ca="1">IFERROR(INDEX('Natural Hazard'!$I$8:$I$225,MATCH($C13,_xlfn.ANCHORARRAY('Natural Hazard'!$C$8),0)),NA())</f>
        <v>0</v>
      </c>
      <c r="AK13" s="25">
        <f ca="1">IFERROR(INDEX(Conflict!$I$8:$I$225,MATCH($C13,_xlfn.ANCHORARRAY(Conflict!$C$8),0)),NA())</f>
        <v>0</v>
      </c>
      <c r="AL13" s="49"/>
      <c r="AM13" s="25">
        <f>IFERROR(INDEX('Data Reliability'!$G$6:$G$409,MATCH($C13,'Data Reliability'!$E$6:$E$409,0)),NA())</f>
        <v>0.16666666666666699</v>
      </c>
      <c r="AN13" s="25">
        <f>IFERROR(INDEX('Data Reliability'!$H$6:$H$409,MATCH($C13,'Data Reliability'!$E$6:$E$409,0)),NA())</f>
        <v>0.55000000000000004</v>
      </c>
      <c r="AO13" s="21"/>
      <c r="AP13" s="21"/>
      <c r="AQ13" s="21"/>
      <c r="AR13" s="21"/>
      <c r="AS13" s="21"/>
      <c r="AT13" s="21"/>
      <c r="AU13" s="21"/>
      <c r="AV13" s="21"/>
      <c r="AW13" s="21"/>
      <c r="AX13" s="21"/>
      <c r="AY13" s="21"/>
      <c r="AZ13" s="21"/>
      <c r="BA13" s="21"/>
    </row>
    <row r="14" spans="1:53" x14ac:dyDescent="0.2">
      <c r="A14" s="62">
        <v>186</v>
      </c>
      <c r="B14" s="20" t="s">
        <v>730</v>
      </c>
      <c r="C14" s="20" t="s">
        <v>701</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0</v>
      </c>
      <c r="H14" s="23">
        <f t="shared" ca="1" si="0"/>
        <v>0</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0</v>
      </c>
      <c r="N14" s="23">
        <f t="shared" ca="1" si="4"/>
        <v>0</v>
      </c>
      <c r="O14" s="116" t="str">
        <f t="shared" si="5"/>
        <v>!!</v>
      </c>
      <c r="P14" s="24"/>
      <c r="Q14" s="49"/>
      <c r="R14" s="25">
        <f ca="1">IFERROR(INDEX(Health!$G$8:$G$225,MATCH($C14,_xlfn.ANCHORARRAY(Health!$C$8),0)),NA())</f>
        <v>0</v>
      </c>
      <c r="S14" s="25" t="e">
        <f ca="1">IFERROR(INDEX(Food!$G$8:$G$225,MATCH($C14,_xlfn.ANCHORARRAY(Food!$C$8),0)),NA())</f>
        <v>#N/A</v>
      </c>
      <c r="T14" s="25" t="e">
        <f ca="1">IFERROR(INDEX(Macro!$G$8:$G$225,MATCH($C14,_xlfn.ANCHORARRAY(Macro!$C$8),0)),NA())</f>
        <v>#N/A</v>
      </c>
      <c r="U14" s="25" t="e">
        <f ca="1">IFERROR(INDEX(Socioeconomic!$G$8:$G$225,MATCH($C14,_xlfn.ANCHORARRAY(Socioeconomic!$C$8),0)),NA())</f>
        <v>#N/A</v>
      </c>
      <c r="V14" s="25">
        <f ca="1">IFERROR(INDEX('Natural Hazard'!$G$8:$G$225,MATCH($C14,_xlfn.ANCHORARRAY('Natural Hazard'!$C$8),0)),NA())</f>
        <v>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f ca="1">IFERROR(INDEX(Conflict!$H$8:$H$225,MATCH($C14,_xlfn.ANCHORARRAY(Conflict!$C$8),0)),NA())</f>
        <v>0</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0</v>
      </c>
      <c r="AK14" s="25">
        <f ca="1">IFERROR(INDEX(Conflict!$I$8:$I$225,MATCH($C14,_xlfn.ANCHORARRAY(Conflict!$C$8),0)),NA())</f>
        <v>0</v>
      </c>
      <c r="AL14" s="49"/>
      <c r="AM14" s="25">
        <f>IFERROR(INDEX('Data Reliability'!$G$6:$G$409,MATCH($C14,'Data Reliability'!$E$6:$E$409,0)),NA())</f>
        <v>0.91666666666666696</v>
      </c>
      <c r="AN14" s="25">
        <f>IFERROR(INDEX('Data Reliability'!$H$6:$H$409,MATCH($C14,'Data Reliability'!$E$6:$E$409,0)),NA())</f>
        <v>0.81666666666666698</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v>
      </c>
      <c r="H15" s="23">
        <f t="shared" ca="1" si="0"/>
        <v>0</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0.5</v>
      </c>
      <c r="N15" s="23">
        <f t="shared" ca="1" si="4"/>
        <v>0.5</v>
      </c>
      <c r="O15" s="116" t="str">
        <f t="shared" si="5"/>
        <v>!!</v>
      </c>
      <c r="P15" s="24"/>
      <c r="Q15" s="49"/>
      <c r="R15" s="25">
        <f ca="1">IFERROR(INDEX(Health!$G$8:$G$225,MATCH($C15,_xlfn.ANCHORARRAY(Health!$C$8),0)),NA())</f>
        <v>0</v>
      </c>
      <c r="S15" s="25" t="e">
        <f ca="1">IFERROR(INDEX(Food!$G$8:$G$225,MATCH($C15,_xlfn.ANCHORARRAY(Food!$C$8),0)),NA())</f>
        <v>#N/A</v>
      </c>
      <c r="T15" s="25" t="e">
        <f ca="1">IFERROR(INDEX(Macro!$G$8:$G$225,MATCH($C15,_xlfn.ANCHORARRAY(Macro!$C$8),0)),NA())</f>
        <v>#N/A</v>
      </c>
      <c r="U15" s="25">
        <f ca="1">IFERROR(INDEX(Socioeconomic!$G$8:$G$225,MATCH($C15,_xlfn.ANCHORARRAY(Socioeconomic!$C$8),0)),NA())</f>
        <v>0</v>
      </c>
      <c r="V15" s="25">
        <f ca="1">IFERROR(INDEX('Natural Hazard'!$G$8:$G$225,MATCH($C15,_xlfn.ANCHORARRAY('Natural Hazard'!$C$8),0)),NA())</f>
        <v>0</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2.4285714285714199</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0</v>
      </c>
      <c r="AK15" s="25">
        <f ca="1">IFERROR(INDEX(Conflict!$I$8:$I$225,MATCH($C15,_xlfn.ANCHORARRAY(Conflict!$C$8),0)),NA())</f>
        <v>7</v>
      </c>
      <c r="AL15" s="49"/>
      <c r="AM15" s="25">
        <f>IFERROR(INDEX('Data Reliability'!$G$6:$G$409,MATCH($C15,'Data Reliability'!$E$6:$E$409,0)),NA())</f>
        <v>0.33333333333333298</v>
      </c>
      <c r="AN15" s="25">
        <f>IFERROR(INDEX('Data Reliability'!$H$6:$H$409,MATCH($C15,'Data Reliability'!$E$6:$E$409,0)),NA())</f>
        <v>0.71666666666666701</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0</v>
      </c>
      <c r="H16" s="23">
        <f t="shared" ca="1" si="0"/>
        <v>0</v>
      </c>
      <c r="I16" s="116" t="str">
        <f t="shared" si="1"/>
        <v>!</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0</v>
      </c>
      <c r="N16" s="23">
        <f t="shared" ca="1" si="4"/>
        <v>0</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0</v>
      </c>
      <c r="U16" s="25">
        <f ca="1">IFERROR(INDEX(Socioeconomic!$G$8:$G$225,MATCH($C16,_xlfn.ANCHORARRAY(Socioeconomic!$C$8),0)),NA())</f>
        <v>0</v>
      </c>
      <c r="V16" s="25">
        <f ca="1">IFERROR(INDEX('Natural Hazard'!$G$8:$G$225,MATCH($C16,_xlfn.ANCHORARRAY('Natural Hazard'!$C$8),0)),NA())</f>
        <v>0</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0.57142857142857095</v>
      </c>
      <c r="AC16" s="25">
        <f ca="1">IFERROR(INDEX('Natural Hazard'!$H$8:$H$225,MATCH($C16,_xlfn.ANCHORARRAY('Natural Hazard'!$C$8),0)),NA())</f>
        <v>6.3333333333333304</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6.4344941956882202</v>
      </c>
      <c r="AI16" s="25">
        <f ca="1">IFERROR(INDEX(Socioeconomic!$I$8:$I$225,MATCH($C16,_xlfn.ANCHORARRAY(Socioeconomic!$C$8),0)),NA())</f>
        <v>0</v>
      </c>
      <c r="AJ16" s="25">
        <f ca="1">IFERROR(INDEX('Natural Hazard'!$I$8:$I$225,MATCH($C16,_xlfn.ANCHORARRAY('Natural Hazard'!$C$8),0)),NA())</f>
        <v>0</v>
      </c>
      <c r="AK16" s="25">
        <f ca="1">IFERROR(INDEX(Conflict!$I$8:$I$225,MATCH($C16,_xlfn.ANCHORARRAY(Conflict!$C$8),0)),NA())</f>
        <v>0</v>
      </c>
      <c r="AL16" s="49"/>
      <c r="AM16" s="25">
        <f>IFERROR(INDEX('Data Reliability'!$G$6:$G$409,MATCH($C16,'Data Reliability'!$E$6:$E$409,0)),NA())</f>
        <v>8.3333333333333301E-2</v>
      </c>
      <c r="AN16" s="25">
        <f>IFERROR(INDEX('Data Reliability'!$H$6:$H$409,MATCH($C16,'Data Reliability'!$E$6:$E$409,0)),NA())</f>
        <v>0.59166666666666701</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0.5</v>
      </c>
      <c r="H17" s="23">
        <f t="shared" ca="1" si="0"/>
        <v>0.5</v>
      </c>
      <c r="I17" s="116" t="str">
        <f t="shared" si="1"/>
        <v>!</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1</v>
      </c>
      <c r="N17" s="23">
        <f t="shared" ca="1" si="4"/>
        <v>1</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1.1086619080568101</v>
      </c>
      <c r="U17" s="25">
        <f ca="1">IFERROR(INDEX(Socioeconomic!$G$8:$G$225,MATCH($C17,_xlfn.ANCHORARRAY(Socioeconomic!$C$8),0)),NA())</f>
        <v>1.7221249332479573</v>
      </c>
      <c r="V17" s="25">
        <f ca="1">IFERROR(INDEX('Natural Hazard'!$G$8:$G$225,MATCH($C17,_xlfn.ANCHORARRAY('Natural Hazard'!$C$8),0)),NA())</f>
        <v>5</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1.08995019044828</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1.1276948590381399</v>
      </c>
      <c r="AI17" s="25">
        <f ca="1">IFERROR(INDEX(Socioeconomic!$I$8:$I$225,MATCH($C17,_xlfn.ANCHORARRAY(Socioeconomic!$C$8),0)),NA())</f>
        <v>6.92</v>
      </c>
      <c r="AJ17" s="25">
        <f ca="1">IFERROR(INDEX('Natural Hazard'!$I$8:$I$225,MATCH($C17,_xlfn.ANCHORARRAY('Natural Hazard'!$C$8),0)),NA())</f>
        <v>10</v>
      </c>
      <c r="AK17" s="25">
        <f ca="1">IFERROR(INDEX(Conflict!$I$8:$I$225,MATCH($C17,_xlfn.ANCHORARRAY(Conflict!$C$8),0)),NA())</f>
        <v>0</v>
      </c>
      <c r="AL17" s="49"/>
      <c r="AM17" s="25">
        <f>IFERROR(INDEX('Data Reliability'!$G$6:$G$409,MATCH($C17,'Data Reliability'!$E$6:$E$409,0)),NA())</f>
        <v>8.3333333333333301E-2</v>
      </c>
      <c r="AN17" s="25">
        <f>IFERROR(INDEX('Data Reliability'!$H$6:$H$409,MATCH($C17,'Data Reliability'!$E$6:$E$409,0)),NA())</f>
        <v>0.59166666666666701</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0</v>
      </c>
      <c r="H18" s="23">
        <f t="shared" ca="1" si="0"/>
        <v>0</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0</v>
      </c>
      <c r="N18" s="23">
        <f t="shared" ca="1" si="4"/>
        <v>0</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3.181671667142592</v>
      </c>
      <c r="U18" s="25">
        <f ca="1">IFERROR(INDEX(Socioeconomic!$G$8:$G$225,MATCH($C18,_xlfn.ANCHORARRAY(Socioeconomic!$C$8),0)),NA())</f>
        <v>0</v>
      </c>
      <c r="V18" s="25">
        <f ca="1">IFERROR(INDEX('Natural Hazard'!$G$8:$G$225,MATCH($C18,_xlfn.ANCHORARRAY('Natural Hazard'!$C$8),0)),NA())</f>
        <v>0</v>
      </c>
      <c r="W18" s="25">
        <f ca="1">IFERROR(INDEX(Conflict!$G$8:$G$225,MATCH($C18,_xlfn.ANCHORARRAY(Conflict!$C$8),0)),NA())</f>
        <v>2.9324734008950668</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3.9466744799296798</v>
      </c>
      <c r="AB18" s="25">
        <f ca="1">IFERROR(INDEX(Socioeconomic!$H$8:$H$225,MATCH($C18,_xlfn.ANCHORARRAY(Socioeconomic!$C$8),0)),NA())</f>
        <v>3.71428571428571</v>
      </c>
      <c r="AC18" s="25">
        <f ca="1">IFERROR(INDEX('Natural Hazard'!$H$8:$H$225,MATCH($C18,_xlfn.ANCHORARRAY('Natural Hazard'!$C$8),0)),NA())</f>
        <v>6.3333333333333304</v>
      </c>
      <c r="AD18" s="25">
        <f ca="1">IFERROR(INDEX(Conflict!$H$8:$H$225,MATCH($C18,_xlfn.ANCHORARRAY(Conflict!$C$8),0)),NA())</f>
        <v>2.40783206914799</v>
      </c>
      <c r="AE18" s="50"/>
      <c r="AF18" s="25">
        <f ca="1">IFERROR(INDEX(Health!$I$8:$I$225,MATCH($C18,_xlfn.ANCHORARRAY(Health!$C$8),0)),NA())</f>
        <v>0</v>
      </c>
      <c r="AG18" s="25" t="e">
        <f ca="1">IFERROR(INDEX(Food!$I$8:$I$225,MATCH($C18,_xlfn.ANCHORARRAY(Food!$C$8),0)),NA())</f>
        <v>#N/A</v>
      </c>
      <c r="AH18" s="25">
        <f ca="1">IFERROR(INDEX(Macro!$I$8:$I$225,MATCH($C18,_xlfn.ANCHORARRAY(Macro!$C$8),0)),NA())</f>
        <v>2.5649530127142102</v>
      </c>
      <c r="AI18" s="25">
        <f ca="1">IFERROR(INDEX(Socioeconomic!$I$8:$I$225,MATCH($C18,_xlfn.ANCHORARRAY(Socioeconomic!$C$8),0)),NA())</f>
        <v>0</v>
      </c>
      <c r="AJ18" s="25">
        <f ca="1">IFERROR(INDEX('Natural Hazard'!$I$8:$I$225,MATCH($C18,_xlfn.ANCHORARRAY('Natural Hazard'!$C$8),0)),NA())</f>
        <v>0</v>
      </c>
      <c r="AK18" s="25">
        <f ca="1">IFERROR(INDEX(Conflict!$I$8:$I$225,MATCH($C18,_xlfn.ANCHORARRAY(Conflict!$C$8),0)),NA())</f>
        <v>3.5714285714285601</v>
      </c>
      <c r="AL18" s="49"/>
      <c r="AM18" s="25">
        <f>IFERROR(INDEX('Data Reliability'!$G$6:$G$409,MATCH($C18,'Data Reliability'!$E$6:$E$409,0)),NA())</f>
        <v>8.3333333333333301E-2</v>
      </c>
      <c r="AN18" s="25">
        <f>IFERROR(INDEX('Data Reliability'!$H$6:$H$409,MATCH($C18,'Data Reliability'!$E$6:$E$409,0)),NA())</f>
        <v>0.55000000000000004</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4.5</v>
      </c>
      <c r="H19" s="23">
        <f t="shared" ca="1" si="0"/>
        <v>4.5</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4.5</v>
      </c>
      <c r="K19" s="23">
        <f t="shared" ca="1" si="2"/>
        <v>4.5</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4</v>
      </c>
      <c r="N19" s="23">
        <f t="shared" ca="1" si="4"/>
        <v>4</v>
      </c>
      <c r="O19" s="116" t="str">
        <f t="shared" si="5"/>
        <v>!</v>
      </c>
      <c r="P19" s="24"/>
      <c r="Q19" s="49"/>
      <c r="R19" s="25">
        <f ca="1">IFERROR(INDEX(Health!$G$8:$G$225,MATCH($C19,_xlfn.ANCHORARRAY(Health!$C$8),0)),NA())</f>
        <v>9.8649776612296343</v>
      </c>
      <c r="S19" s="25">
        <f ca="1">IFERROR(INDEX(Food!$G$8:$G$225,MATCH($C19,_xlfn.ANCHORARRAY(Food!$C$8),0)),NA())</f>
        <v>7.0710678118654755</v>
      </c>
      <c r="T19" s="25">
        <f ca="1">IFERROR(INDEX(Macro!$G$8:$G$225,MATCH($C19,_xlfn.ANCHORARRAY(Macro!$C$8),0)),NA())</f>
        <v>10</v>
      </c>
      <c r="U19" s="25">
        <f ca="1">IFERROR(INDEX(Socioeconomic!$G$8:$G$225,MATCH($C19,_xlfn.ANCHORARRAY(Socioeconomic!$C$8),0)),NA())</f>
        <v>10</v>
      </c>
      <c r="V19" s="25">
        <f ca="1">IFERROR(INDEX('Natural Hazard'!$G$8:$G$225,MATCH($C19,_xlfn.ANCHORARRAY('Natural Hazard'!$C$8),0)),NA())</f>
        <v>6.5828058860438308</v>
      </c>
      <c r="W19" s="25">
        <f ca="1">IFERROR(INDEX(Conflict!$G$8:$G$225,MATCH($C19,_xlfn.ANCHORARRAY(Conflict!$C$8),0)),NA())</f>
        <v>0</v>
      </c>
      <c r="X19" s="50"/>
      <c r="Y19" s="25">
        <f ca="1">IFERROR(INDEX(Health!$H$8:$H$225,MATCH($C19,_xlfn.ANCHORARRAY(Health!$C$8),0)),NA())</f>
        <v>9.7317784256559694</v>
      </c>
      <c r="Z19" s="25">
        <f ca="1">IFERROR(INDEX(Food!$H$8:$H$225,MATCH($C19,_xlfn.ANCHORARRAY(Food!$C$8),0)),NA())</f>
        <v>10</v>
      </c>
      <c r="AA19" s="25">
        <f ca="1">IFERROR(INDEX(Macro!$H$8:$H$225,MATCH($C19,_xlfn.ANCHORARRAY(Macro!$C$8),0)),NA())</f>
        <v>10</v>
      </c>
      <c r="AB19" s="25">
        <f ca="1">IFERROR(INDEX(Socioeconomic!$H$8:$H$225,MATCH($C19,_xlfn.ANCHORARRAY(Socioeconomic!$C$8),0)),NA())</f>
        <v>10</v>
      </c>
      <c r="AC19" s="25">
        <f ca="1">IFERROR(INDEX('Natural Hazard'!$H$8:$H$225,MATCH($C19,_xlfn.ANCHORARRAY('Natural Hazard'!$C$8),0)),NA())</f>
        <v>4.3333333333333304</v>
      </c>
      <c r="AD19" s="25">
        <f ca="1">IFERROR(INDEX(Conflict!$H$8:$H$225,MATCH($C19,_xlfn.ANCHORARRAY(Conflict!$C$8),0)),NA())</f>
        <v>10</v>
      </c>
      <c r="AE19" s="50"/>
      <c r="AF19" s="25">
        <f ca="1">IFERROR(INDEX(Health!$I$8:$I$225,MATCH($C19,_xlfn.ANCHORARRAY(Health!$C$8),0)),NA())</f>
        <v>10</v>
      </c>
      <c r="AG19" s="25">
        <f ca="1">IFERROR(INDEX(Food!$I$8:$I$225,MATCH($C19,_xlfn.ANCHORARRAY(Food!$C$8),0)),NA())</f>
        <v>5</v>
      </c>
      <c r="AH19" s="25">
        <f ca="1">IFERROR(INDEX(Macro!$I$8:$I$225,MATCH($C19,_xlfn.ANCHORARRAY(Macro!$C$8),0)),NA())</f>
        <v>10</v>
      </c>
      <c r="AI19" s="25">
        <f ca="1">IFERROR(INDEX(Socioeconomic!$I$8:$I$225,MATCH($C19,_xlfn.ANCHORARRAY(Socioeconomic!$C$8),0)),NA())</f>
        <v>10</v>
      </c>
      <c r="AJ19" s="25">
        <f ca="1">IFERROR(INDEX('Natural Hazard'!$I$8:$I$225,MATCH($C19,_xlfn.ANCHORARRAY('Natural Hazard'!$C$8),0)),NA())</f>
        <v>10</v>
      </c>
      <c r="AK19" s="25">
        <f ca="1">IFERROR(INDEX(Conflict!$I$8:$I$225,MATCH($C19,_xlfn.ANCHORARRAY(Conflict!$C$8),0)),NA())</f>
        <v>0</v>
      </c>
      <c r="AL19" s="49"/>
      <c r="AM19" s="25">
        <f>IFERROR(INDEX('Data Reliability'!$G$6:$G$409,MATCH($C19,'Data Reliability'!$E$6:$E$409,0)),NA())</f>
        <v>0</v>
      </c>
      <c r="AN19" s="25">
        <f>IFERROR(INDEX('Data Reliability'!$H$6:$H$409,MATCH($C19,'Data Reliability'!$E$6:$E$409,0)),NA())</f>
        <v>0.33611111111111103</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1</v>
      </c>
      <c r="N20" s="23">
        <f t="shared" ca="1" si="4"/>
        <v>1</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2.1103459237671691</v>
      </c>
      <c r="U20" s="25">
        <f ca="1">IFERROR(INDEX(Socioeconomic!$G$8:$G$225,MATCH($C20,_xlfn.ANCHORARRAY(Socioeconomic!$C$8),0)),NA())</f>
        <v>1.7108894929664071</v>
      </c>
      <c r="V20" s="25">
        <f ca="1">IFERROR(INDEX('Natural Hazard'!$G$8:$G$225,MATCH($C20,_xlfn.ANCHORARRAY('Natural Hazard'!$C$8),0)),NA())</f>
        <v>3.872983346207417</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1.00205098154116</v>
      </c>
      <c r="AB20" s="25">
        <f ca="1">IFERROR(INDEX(Socioeconomic!$H$8:$H$225,MATCH($C20,_xlfn.ANCHORARRAY(Socioeconomic!$C$8),0)),NA())</f>
        <v>0.42857142857142799</v>
      </c>
      <c r="AC20" s="25">
        <f ca="1">IFERROR(INDEX('Natural Hazard'!$H$8:$H$225,MATCH($C20,_xlfn.ANCHORARRAY('Natural Hazard'!$C$8),0)),NA())</f>
        <v>1.5</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4.4444444444444402</v>
      </c>
      <c r="AI20" s="25">
        <f ca="1">IFERROR(INDEX(Socioeconomic!$I$8:$I$225,MATCH($C20,_xlfn.ANCHORARRAY(Socioeconomic!$C$8),0)),NA())</f>
        <v>6.8299999999999903</v>
      </c>
      <c r="AJ20" s="25">
        <f ca="1">IFERROR(INDEX('Natural Hazard'!$I$8:$I$225,MATCH($C20,_xlfn.ANCHORARRAY('Natural Hazard'!$C$8),0)),NA())</f>
        <v>10</v>
      </c>
      <c r="AK20" s="25">
        <f ca="1">IFERROR(INDEX(Conflict!$I$8:$I$225,MATCH($C20,_xlfn.ANCHORARRAY(Conflict!$C$8),0)),NA())</f>
        <v>0</v>
      </c>
      <c r="AL20" s="49"/>
      <c r="AM20" s="25">
        <f>IFERROR(INDEX('Data Reliability'!$G$6:$G$409,MATCH($C20,'Data Reliability'!$E$6:$E$409,0)),NA())</f>
        <v>8.3333333333333301E-2</v>
      </c>
      <c r="AN20" s="25">
        <f>IFERROR(INDEX('Data Reliability'!$H$6:$H$409,MATCH($C20,'Data Reliability'!$E$6:$E$409,0)),NA())</f>
        <v>0.55833333333333302</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1</v>
      </c>
      <c r="H21" s="23">
        <f t="shared" ca="1" si="0"/>
        <v>1</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2</v>
      </c>
      <c r="N21" s="23">
        <f t="shared" ca="1" si="4"/>
        <v>2</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3.9563329281013453</v>
      </c>
      <c r="U21" s="25">
        <f ca="1">IFERROR(INDEX(Socioeconomic!$G$8:$G$225,MATCH($C21,_xlfn.ANCHORARRAY(Socioeconomic!$C$8),0)),NA())</f>
        <v>0</v>
      </c>
      <c r="V21" s="25">
        <f ca="1">IFERROR(INDEX('Natural Hazard'!$G$8:$G$225,MATCH($C21,_xlfn.ANCHORARRAY('Natural Hazard'!$C$8),0)),NA())</f>
        <v>5.627314338711372</v>
      </c>
      <c r="W21" s="25">
        <f ca="1">IFERROR(INDEX(Conflict!$G$8:$G$225,MATCH($C21,_xlfn.ANCHORARRAY(Conflict!$C$8),0)),NA())</f>
        <v>5.0399707682543058</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3.52182830354527</v>
      </c>
      <c r="AB21" s="25">
        <f ca="1">IFERROR(INDEX(Socioeconomic!$H$8:$H$225,MATCH($C21,_xlfn.ANCHORARRAY(Socioeconomic!$C$8),0)),NA())</f>
        <v>8.8571428571428505</v>
      </c>
      <c r="AC21" s="25">
        <f ca="1">IFERROR(INDEX('Natural Hazard'!$H$8:$H$225,MATCH($C21,_xlfn.ANCHORARRAY('Natural Hazard'!$C$8),0)),NA())</f>
        <v>3.1666666666666599</v>
      </c>
      <c r="AD21" s="25">
        <f ca="1">IFERROR(INDEX(Conflict!$H$8:$H$225,MATCH($C21,_xlfn.ANCHORARRAY(Conflict!$C$8),0)),NA())</f>
        <v>2.5401305344857898</v>
      </c>
      <c r="AE21" s="50"/>
      <c r="AF21" s="25">
        <f ca="1">IFERROR(INDEX(Health!$I$8:$I$225,MATCH($C21,_xlfn.ANCHORARRAY(Health!$C$8),0)),NA())</f>
        <v>0</v>
      </c>
      <c r="AG21" s="25" t="e">
        <f ca="1">IFERROR(INDEX(Food!$I$8:$I$225,MATCH($C21,_xlfn.ANCHORARRAY(Food!$C$8),0)),NA())</f>
        <v>#N/A</v>
      </c>
      <c r="AH21" s="25">
        <f ca="1">IFERROR(INDEX(Macro!$I$8:$I$225,MATCH($C21,_xlfn.ANCHORARRAY(Macro!$C$8),0)),NA())</f>
        <v>4.4444444444444402</v>
      </c>
      <c r="AI21" s="25">
        <f ca="1">IFERROR(INDEX(Socioeconomic!$I$8:$I$225,MATCH($C21,_xlfn.ANCHORARRAY(Socioeconomic!$C$8),0)),NA())</f>
        <v>0</v>
      </c>
      <c r="AJ21" s="25">
        <f ca="1">IFERROR(INDEX('Natural Hazard'!$I$8:$I$225,MATCH($C21,_xlfn.ANCHORARRAY('Natural Hazard'!$C$8),0)),NA())</f>
        <v>10</v>
      </c>
      <c r="AK21" s="25">
        <f ca="1">IFERROR(INDEX(Conflict!$I$8:$I$225,MATCH($C21,_xlfn.ANCHORARRAY(Conflict!$C$8),0)),NA())</f>
        <v>10</v>
      </c>
      <c r="AL21" s="49"/>
      <c r="AM21" s="25">
        <f>IFERROR(INDEX('Data Reliability'!$G$6:$G$409,MATCH($C21,'Data Reliability'!$E$6:$E$409,0)),NA())</f>
        <v>8.3333333333333301E-2</v>
      </c>
      <c r="AN21" s="25">
        <f>IFERROR(INDEX('Data Reliability'!$H$6:$H$409,MATCH($C21,'Data Reliability'!$E$6:$E$409,0)),NA())</f>
        <v>0.52500000000000002</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2</v>
      </c>
      <c r="H22" s="23">
        <f t="shared" ca="1" si="0"/>
        <v>2</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3</v>
      </c>
      <c r="K22" s="23">
        <f t="shared" ca="1" si="2"/>
        <v>3</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2</v>
      </c>
      <c r="N22" s="23">
        <f t="shared" ca="1" si="4"/>
        <v>2</v>
      </c>
      <c r="O22" s="116" t="str">
        <f t="shared" si="5"/>
        <v>!</v>
      </c>
      <c r="P22" s="24"/>
      <c r="Q22" s="49"/>
      <c r="R22" s="25">
        <f ca="1">IFERROR(INDEX(Health!$G$8:$G$225,MATCH($C22,_xlfn.ANCHORARRAY(Health!$C$8),0)),NA())</f>
        <v>0</v>
      </c>
      <c r="S22" s="25">
        <f ca="1">IFERROR(INDEX(Food!$G$8:$G$225,MATCH($C22,_xlfn.ANCHORARRAY(Food!$C$8),0)),NA())</f>
        <v>9.080480410933168</v>
      </c>
      <c r="T22" s="25">
        <f ca="1">IFERROR(INDEX(Macro!$G$8:$G$225,MATCH($C22,_xlfn.ANCHORARRAY(Macro!$C$8),0)),NA())</f>
        <v>1.9845670838557328</v>
      </c>
      <c r="U22" s="25">
        <f ca="1">IFERROR(INDEX(Socioeconomic!$G$8:$G$225,MATCH($C22,_xlfn.ANCHORARRAY(Socioeconomic!$C$8),0)),NA())</f>
        <v>0</v>
      </c>
      <c r="V22" s="25">
        <f ca="1">IFERROR(INDEX('Natural Hazard'!$G$8:$G$225,MATCH($C22,_xlfn.ANCHORARRAY('Natural Hazard'!$C$8),0)),NA())</f>
        <v>0</v>
      </c>
      <c r="W22" s="25">
        <f ca="1">IFERROR(INDEX(Conflict!$G$8:$G$225,MATCH($C22,_xlfn.ANCHORARRAY(Conflict!$C$8),0)),NA())</f>
        <v>10</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3.4925285672428901</v>
      </c>
      <c r="AB22" s="25">
        <f ca="1">IFERROR(INDEX(Socioeconomic!$H$8:$H$225,MATCH($C22,_xlfn.ANCHORARRAY(Socioeconomic!$C$8),0)),NA())</f>
        <v>10</v>
      </c>
      <c r="AC22" s="25">
        <f ca="1">IFERROR(INDEX('Natural Hazard'!$H$8:$H$225,MATCH($C22,_xlfn.ANCHORARRAY('Natural Hazard'!$C$8),0)),NA())</f>
        <v>4.5</v>
      </c>
      <c r="AD22" s="25">
        <f ca="1">IFERROR(INDEX(Conflict!$H$8:$H$225,MATCH($C22,_xlfn.ANCHORARRAY(Conflict!$C$8),0)),NA())</f>
        <v>10</v>
      </c>
      <c r="AE22" s="50"/>
      <c r="AF22" s="25">
        <f ca="1">IFERROR(INDEX(Health!$I$8:$I$225,MATCH($C22,_xlfn.ANCHORARRAY(Health!$C$8),0)),NA())</f>
        <v>0</v>
      </c>
      <c r="AG22" s="25">
        <f ca="1">IFERROR(INDEX(Food!$I$8:$I$225,MATCH($C22,_xlfn.ANCHORARRAY(Food!$C$8),0)),NA())</f>
        <v>10</v>
      </c>
      <c r="AH22" s="25">
        <f ca="1">IFERROR(INDEX(Macro!$I$8:$I$225,MATCH($C22,_xlfn.ANCHORARRAY(Macro!$C$8),0)),NA())</f>
        <v>1.1276948590381399</v>
      </c>
      <c r="AI22" s="25">
        <f ca="1">IFERROR(INDEX(Socioeconomic!$I$8:$I$225,MATCH($C22,_xlfn.ANCHORARRAY(Socioeconomic!$C$8),0)),NA())</f>
        <v>0</v>
      </c>
      <c r="AJ22" s="25">
        <f ca="1">IFERROR(INDEX('Natural Hazard'!$I$8:$I$225,MATCH($C22,_xlfn.ANCHORARRAY('Natural Hazard'!$C$8),0)),NA())</f>
        <v>0</v>
      </c>
      <c r="AK22" s="25">
        <f ca="1">IFERROR(INDEX(Conflict!$I$8:$I$225,MATCH($C22,_xlfn.ANCHORARRAY(Conflict!$C$8),0)),NA())</f>
        <v>10</v>
      </c>
      <c r="AL22" s="49"/>
      <c r="AM22" s="25">
        <f>IFERROR(INDEX('Data Reliability'!$G$6:$G$409,MATCH($C22,'Data Reliability'!$E$6:$E$409,0)),NA())</f>
        <v>8.3333333333333301E-2</v>
      </c>
      <c r="AN22" s="25">
        <f>IFERROR(INDEX('Data Reliability'!$H$6:$H$409,MATCH($C22,'Data Reliability'!$E$6:$E$409,0)),NA())</f>
        <v>0.41388888888888897</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3</v>
      </c>
      <c r="H23" s="23">
        <f t="shared" ca="1" si="0"/>
        <v>3</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1.5</v>
      </c>
      <c r="K23" s="23">
        <f t="shared" ca="1" si="2"/>
        <v>1.5</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3</v>
      </c>
      <c r="N23" s="23">
        <f t="shared" ca="1" si="4"/>
        <v>3</v>
      </c>
      <c r="O23" s="116" t="str">
        <f t="shared" si="5"/>
        <v/>
      </c>
      <c r="P23" s="24"/>
      <c r="Q23" s="49"/>
      <c r="R23" s="25">
        <f ca="1">IFERROR(INDEX(Health!$G$8:$G$225,MATCH($C23,_xlfn.ANCHORARRAY(Health!$C$8),0)),NA())</f>
        <v>6.3855704681791421</v>
      </c>
      <c r="S23" s="25">
        <f ca="1">IFERROR(INDEX(Food!$G$8:$G$225,MATCH($C23,_xlfn.ANCHORARRAY(Food!$C$8),0)),NA())</f>
        <v>0</v>
      </c>
      <c r="T23" s="25">
        <f ca="1">IFERROR(INDEX(Macro!$G$8:$G$225,MATCH($C23,_xlfn.ANCHORARRAY(Macro!$C$8),0)),NA())</f>
        <v>6.9</v>
      </c>
      <c r="U23" s="25">
        <f ca="1">IFERROR(INDEX(Socioeconomic!$G$8:$G$225,MATCH($C23,_xlfn.ANCHORARRAY(Socioeconomic!$C$8),0)),NA())</f>
        <v>8.1064348337777759</v>
      </c>
      <c r="V23" s="25">
        <f ca="1">IFERROR(INDEX('Natural Hazard'!$G$8:$G$225,MATCH($C23,_xlfn.ANCHORARRAY('Natural Hazard'!$C$8),0)),NA())</f>
        <v>0</v>
      </c>
      <c r="W23" s="25">
        <f ca="1">IFERROR(INDEX(Conflict!$G$8:$G$225,MATCH($C23,_xlfn.ANCHORARRAY(Conflict!$C$8),0)),NA())</f>
        <v>7.1861325461049423</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7</v>
      </c>
      <c r="AB23" s="25">
        <f ca="1">IFERROR(INDEX(Socioeconomic!$H$8:$H$225,MATCH($C23,_xlfn.ANCHORARRAY(Socioeconomic!$C$8),0)),NA())</f>
        <v>6.5714285714285703</v>
      </c>
      <c r="AC23" s="25">
        <f ca="1">IFERROR(INDEX('Natural Hazard'!$H$8:$H$225,MATCH($C23,_xlfn.ANCHORARRAY('Natural Hazard'!$C$8),0)),NA())</f>
        <v>10</v>
      </c>
      <c r="AD23" s="25">
        <f ca="1">IFERROR(INDEX(Conflict!$H$8:$H$225,MATCH($C23,_xlfn.ANCHORARRAY(Conflict!$C$8),0)),NA())</f>
        <v>5.1640500970188699</v>
      </c>
      <c r="AE23" s="50"/>
      <c r="AF23" s="25">
        <f ca="1">IFERROR(INDEX(Health!$I$8:$I$225,MATCH($C23,_xlfn.ANCHORARRAY(Health!$C$8),0)),NA())</f>
        <v>7</v>
      </c>
      <c r="AG23" s="25" t="e">
        <f ca="1">IFERROR(INDEX(Food!$I$8:$I$225,MATCH($C23,_xlfn.ANCHORARRAY(Food!$C$8),0)),NA())</f>
        <v>#N/A</v>
      </c>
      <c r="AH23" s="25">
        <f ca="1">IFERROR(INDEX(Macro!$I$8:$I$225,MATCH($C23,_xlfn.ANCHORARRAY(Macro!$C$8),0)),NA())</f>
        <v>7</v>
      </c>
      <c r="AI23" s="25">
        <f ca="1">IFERROR(INDEX(Socioeconomic!$I$8:$I$225,MATCH($C23,_xlfn.ANCHORARRAY(Socioeconomic!$C$8),0)),NA())</f>
        <v>10</v>
      </c>
      <c r="AJ23" s="25">
        <f ca="1">IFERROR(INDEX('Natural Hazard'!$I$8:$I$225,MATCH($C23,_xlfn.ANCHORARRAY('Natural Hazard'!$C$8),0)),NA())</f>
        <v>0</v>
      </c>
      <c r="AK23" s="25">
        <f ca="1">IFERROR(INDEX(Conflict!$I$8:$I$225,MATCH($C23,_xlfn.ANCHORARRAY(Conflict!$C$8),0)),NA())</f>
        <v>10</v>
      </c>
      <c r="AL23" s="49"/>
      <c r="AM23" s="25">
        <f>IFERROR(INDEX('Data Reliability'!$G$6:$G$409,MATCH($C23,'Data Reliability'!$E$6:$E$409,0)),NA())</f>
        <v>0</v>
      </c>
      <c r="AN23" s="25">
        <f>IFERROR(INDEX('Data Reliability'!$H$6:$H$409,MATCH($C23,'Data Reliability'!$E$6:$E$409,0)),NA())</f>
        <v>0.32500000000000001</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0.5</v>
      </c>
      <c r="N24" s="23">
        <f t="shared" ca="1" si="4"/>
        <v>0.5</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2.7161330641084698</v>
      </c>
      <c r="U24" s="25">
        <f ca="1">IFERROR(INDEX(Socioeconomic!$G$8:$G$225,MATCH($C24,_xlfn.ANCHORARRAY(Socioeconomic!$C$8),0)),NA())</f>
        <v>1.9928443419967756</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1.8956929387635499</v>
      </c>
      <c r="AB24" s="25">
        <f ca="1">IFERROR(INDEX(Socioeconomic!$H$8:$H$225,MATCH($C24,_xlfn.ANCHORARRAY(Socioeconomic!$C$8),0)),NA())</f>
        <v>2.8571428571428501</v>
      </c>
      <c r="AC24" s="25">
        <f ca="1">IFERROR(INDEX('Natural Hazard'!$H$8:$H$225,MATCH($C24,_xlfn.ANCHORARRAY('Natural Hazard'!$C$8),0)),NA())</f>
        <v>4.1666666666666599</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3.89165284687672</v>
      </c>
      <c r="AI24" s="25">
        <f ca="1">IFERROR(INDEX(Socioeconomic!$I$8:$I$225,MATCH($C24,_xlfn.ANCHORARRAY(Socioeconomic!$C$8),0)),NA())</f>
        <v>1.39</v>
      </c>
      <c r="AJ24" s="25">
        <f ca="1">IFERROR(INDEX('Natural Hazard'!$I$8:$I$225,MATCH($C24,_xlfn.ANCHORARRAY('Natural Hazard'!$C$8),0)),NA())</f>
        <v>0</v>
      </c>
      <c r="AK24" s="25">
        <f ca="1">IFERROR(INDEX(Conflict!$I$8:$I$225,MATCH($C24,_xlfn.ANCHORARRAY(Conflict!$C$8),0)),NA())</f>
        <v>7</v>
      </c>
      <c r="AL24" s="49"/>
      <c r="AM24" s="25">
        <f>IFERROR(INDEX('Data Reliability'!$G$6:$G$409,MATCH($C24,'Data Reliability'!$E$6:$E$409,0)),NA())</f>
        <v>8.3333333333333301E-2</v>
      </c>
      <c r="AN24" s="25">
        <f>IFERROR(INDEX('Data Reliability'!$H$6:$H$409,MATCH($C24,'Data Reliability'!$E$6:$E$409,0)),NA())</f>
        <v>0.54166666666666696</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v>
      </c>
      <c r="H25" s="23">
        <f t="shared" ca="1" si="0"/>
        <v>0</v>
      </c>
      <c r="I25" s="116" t="str">
        <f t="shared" si="1"/>
        <v>!</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v>
      </c>
      <c r="N25" s="23">
        <f t="shared" ca="1" si="4"/>
        <v>0</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3.7881868665169129</v>
      </c>
      <c r="U25" s="25">
        <f ca="1">IFERROR(INDEX(Socioeconomic!$G$8:$G$225,MATCH($C25,_xlfn.ANCHORARRAY(Socioeconomic!$C$8),0)),NA())</f>
        <v>2.9999999999999916</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3.2288309405215299</v>
      </c>
      <c r="AB25" s="25">
        <f ca="1">IFERROR(INDEX(Socioeconomic!$H$8:$H$225,MATCH($C25,_xlfn.ANCHORARRAY(Socioeconomic!$C$8),0)),NA())</f>
        <v>1.28571428571428</v>
      </c>
      <c r="AC25" s="25">
        <f ca="1">IFERROR(INDEX('Natural Hazard'!$H$8:$H$225,MATCH($C25,_xlfn.ANCHORARRAY('Natural Hazard'!$C$8),0)),NA())</f>
        <v>0</v>
      </c>
      <c r="AD25" s="25">
        <f ca="1">IFERROR(INDEX(Conflict!$H$8:$H$225,MATCH($C25,_xlfn.ANCHORARRAY(Conflict!$C$8),0)),NA())</f>
        <v>0.73205150820250398</v>
      </c>
      <c r="AE25" s="50"/>
      <c r="AF25" s="25">
        <f ca="1">IFERROR(INDEX(Health!$I$8:$I$225,MATCH($C25,_xlfn.ANCHORARRAY(Health!$C$8),0)),NA())</f>
        <v>0</v>
      </c>
      <c r="AG25" s="25" t="e">
        <f ca="1">IFERROR(INDEX(Food!$I$8:$I$225,MATCH($C25,_xlfn.ANCHORARRAY(Food!$C$8),0)),NA())</f>
        <v>#N/A</v>
      </c>
      <c r="AH25" s="25">
        <f ca="1">IFERROR(INDEX(Macro!$I$8:$I$225,MATCH($C25,_xlfn.ANCHORARRAY(Macro!$C$8),0)),NA())</f>
        <v>4.4444444444444402</v>
      </c>
      <c r="AI25" s="25">
        <f ca="1">IFERROR(INDEX(Socioeconomic!$I$8:$I$225,MATCH($C25,_xlfn.ANCHORARRAY(Socioeconomic!$C$8),0)),NA())</f>
        <v>6.9999999999999902</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8.3333333333333301E-2</v>
      </c>
      <c r="AN25" s="25">
        <f>IFERROR(INDEX('Data Reliability'!$H$6:$H$409,MATCH($C25,'Data Reliability'!$E$6:$E$409,0)),NA())</f>
        <v>0.625</v>
      </c>
    </row>
    <row r="26" spans="2:40" x14ac:dyDescent="0.2">
      <c r="B26" s="28" t="s">
        <v>731</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4.1513085992944143</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3.44857896278933</v>
      </c>
      <c r="AB26" s="25">
        <f ca="1">IFERROR(INDEX(Socioeconomic!$H$8:$H$225,MATCH($C26,_xlfn.ANCHORARRAY(Socioeconomic!$C$8),0)),NA())</f>
        <v>2.9999999999999898</v>
      </c>
      <c r="AC26" s="25">
        <f ca="1">IFERROR(INDEX('Natural Hazard'!$H$8:$H$225,MATCH($C26,_xlfn.ANCHORARRAY('Natural Hazard'!$C$8),0)),NA())</f>
        <v>3.8333333333333299</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4.99723604201216</v>
      </c>
      <c r="AI26" s="25">
        <f ca="1">IFERROR(INDEX(Socioeconomic!$I$8:$I$225,MATCH($C26,_xlfn.ANCHORARRAY(Socioeconomic!$C$8),0)),NA())</f>
        <v>0</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0.16666666666666699</v>
      </c>
      <c r="AN26" s="25">
        <f>IFERROR(INDEX('Data Reliability'!$H$6:$H$409,MATCH($C26,'Data Reliability'!$E$6:$E$409,0)),NA())</f>
        <v>0.625</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0.5</v>
      </c>
      <c r="H27" s="23">
        <f t="shared" ca="1" si="0"/>
        <v>0.5</v>
      </c>
      <c r="I27" s="116" t="str">
        <f t="shared" si="1"/>
        <v>!</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1</v>
      </c>
      <c r="N27" s="23">
        <f t="shared" ca="1" si="4"/>
        <v>1</v>
      </c>
      <c r="O27" s="116" t="str">
        <f t="shared" si="5"/>
        <v>!</v>
      </c>
      <c r="P27" s="24"/>
      <c r="Q27" s="49"/>
      <c r="R27" s="25">
        <f ca="1">IFERROR(INDEX(Health!$G$8:$G$225,MATCH($C27,_xlfn.ANCHORARRAY(Health!$C$8),0)),NA())</f>
        <v>0</v>
      </c>
      <c r="S27" s="25">
        <f ca="1">IFERROR(INDEX(Food!$G$8:$G$225,MATCH($C27,_xlfn.ANCHORARRAY(Food!$C$8),0)),NA())</f>
        <v>0</v>
      </c>
      <c r="T27" s="25">
        <f ca="1">IFERROR(INDEX(Macro!$G$8:$G$225,MATCH($C27,_xlfn.ANCHORARRAY(Macro!$C$8),0)),NA())</f>
        <v>3.0696402942846253</v>
      </c>
      <c r="U27" s="25">
        <f ca="1">IFERROR(INDEX(Socioeconomic!$G$8:$G$225,MATCH($C27,_xlfn.ANCHORARRAY(Socioeconomic!$C$8),0)),NA())</f>
        <v>6.0944940022004364</v>
      </c>
      <c r="V27" s="25">
        <f ca="1">IFERROR(INDEX('Natural Hazard'!$G$8:$G$225,MATCH($C27,_xlfn.ANCHORARRAY('Natural Hazard'!$C$8),0)),NA())</f>
        <v>0</v>
      </c>
      <c r="W27" s="25">
        <f ca="1">IFERROR(INDEX(Conflict!$G$8:$G$225,MATCH($C27,_xlfn.ANCHORARRAY(Conflict!$C$8),0)),NA())</f>
        <v>2.0352400228123875</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3.52182830354527</v>
      </c>
      <c r="AB27" s="25">
        <f ca="1">IFERROR(INDEX(Socioeconomic!$H$8:$H$225,MATCH($C27,_xlfn.ANCHORARRAY(Socioeconomic!$C$8),0)),NA())</f>
        <v>3.71428571428571</v>
      </c>
      <c r="AC27" s="25">
        <f ca="1">IFERROR(INDEX('Natural Hazard'!$H$8:$H$225,MATCH($C27,_xlfn.ANCHORARRAY('Natural Hazard'!$C$8),0)),NA())</f>
        <v>5</v>
      </c>
      <c r="AD27" s="25">
        <f ca="1">IFERROR(INDEX(Conflict!$H$8:$H$225,MATCH($C27,_xlfn.ANCHORARRAY(Conflict!$C$8),0)),NA())</f>
        <v>2.3196330922561201</v>
      </c>
      <c r="AE27" s="50"/>
      <c r="AF27" s="25">
        <f ca="1">IFERROR(INDEX(Health!$I$8:$I$225,MATCH($C27,_xlfn.ANCHORARRAY(Health!$C$8),0)),NA())</f>
        <v>0</v>
      </c>
      <c r="AG27" s="25" t="e">
        <f ca="1">IFERROR(INDEX(Food!$I$8:$I$225,MATCH($C27,_xlfn.ANCHORARRAY(Food!$C$8),0)),NA())</f>
        <v>#N/A</v>
      </c>
      <c r="AH27" s="25">
        <f ca="1">IFERROR(INDEX(Macro!$I$8:$I$225,MATCH($C27,_xlfn.ANCHORARRAY(Macro!$C$8),0)),NA())</f>
        <v>2.6755113322277499</v>
      </c>
      <c r="AI27" s="25">
        <f ca="1">IFERROR(INDEX(Socioeconomic!$I$8:$I$225,MATCH($C27,_xlfn.ANCHORARRAY(Socioeconomic!$C$8),0)),NA())</f>
        <v>10</v>
      </c>
      <c r="AJ27" s="25">
        <f ca="1">IFERROR(INDEX('Natural Hazard'!$I$8:$I$225,MATCH($C27,_xlfn.ANCHORARRAY('Natural Hazard'!$C$8),0)),NA())</f>
        <v>0</v>
      </c>
      <c r="AK27" s="25">
        <f ca="1">IFERROR(INDEX(Conflict!$I$8:$I$225,MATCH($C27,_xlfn.ANCHORARRAY(Conflict!$C$8),0)),NA())</f>
        <v>1.78571428571429</v>
      </c>
      <c r="AL27" s="49"/>
      <c r="AM27" s="25">
        <f>IFERROR(INDEX('Data Reliability'!$G$6:$G$409,MATCH($C27,'Data Reliability'!$E$6:$E$409,0)),NA())</f>
        <v>0.16666666666666699</v>
      </c>
      <c r="AN27" s="25">
        <f>IFERROR(INDEX('Data Reliability'!$H$6:$H$409,MATCH($C27,'Data Reliability'!$E$6:$E$409,0)),NA())</f>
        <v>0.625</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v>
      </c>
      <c r="H28" s="23">
        <f t="shared" ca="1" si="0"/>
        <v>0</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1</v>
      </c>
      <c r="N28" s="23">
        <f t="shared" ca="1" si="4"/>
        <v>1</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0</v>
      </c>
      <c r="U28" s="25">
        <f ca="1">IFERROR(INDEX(Socioeconomic!$G$8:$G$225,MATCH($C28,_xlfn.ANCHORARRAY(Socioeconomic!$C$8),0)),NA())</f>
        <v>3.1396087108336976</v>
      </c>
      <c r="V28" s="25">
        <f ca="1">IFERROR(INDEX('Natural Hazard'!$G$8:$G$225,MATCH($C28,_xlfn.ANCHORARRAY('Natural Hazard'!$C$8),0)),NA())</f>
        <v>4.2817441928883726</v>
      </c>
      <c r="W28" s="25">
        <f ca="1">IFERROR(INDEX(Conflict!$G$8:$G$225,MATCH($C28,_xlfn.ANCHORARRAY(Conflict!$C$8),0)),NA())</f>
        <v>0</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9.0594784646938198</v>
      </c>
      <c r="AB28" s="25">
        <f ca="1">IFERROR(INDEX(Socioeconomic!$H$8:$H$225,MATCH($C28,_xlfn.ANCHORARRAY(Socioeconomic!$C$8),0)),NA())</f>
        <v>1.71428571428571</v>
      </c>
      <c r="AC28" s="25">
        <f ca="1">IFERROR(INDEX('Natural Hazard'!$H$8:$H$225,MATCH($C28,_xlfn.ANCHORARRAY('Natural Hazard'!$C$8),0)),NA())</f>
        <v>1.8333333333333299</v>
      </c>
      <c r="AD28" s="25">
        <f ca="1">IFERROR(INDEX(Conflict!$H$8:$H$225,MATCH($C28,_xlfn.ANCHORARRAY(Conflict!$C$8),0)),NA())</f>
        <v>1.79043923090492</v>
      </c>
      <c r="AE28" s="50"/>
      <c r="AF28" s="25">
        <f ca="1">IFERROR(INDEX(Health!$I$8:$I$225,MATCH($C28,_xlfn.ANCHORARRAY(Health!$C$8),0)),NA())</f>
        <v>0</v>
      </c>
      <c r="AG28" s="25" t="e">
        <f ca="1">IFERROR(INDEX(Food!$I$8:$I$225,MATCH($C28,_xlfn.ANCHORARRAY(Food!$C$8),0)),NA())</f>
        <v>#N/A</v>
      </c>
      <c r="AH28" s="25">
        <f ca="1">IFERROR(INDEX(Macro!$I$8:$I$225,MATCH($C28,_xlfn.ANCHORARRAY(Macro!$C$8),0)),NA())</f>
        <v>0</v>
      </c>
      <c r="AI28" s="25">
        <f ca="1">IFERROR(INDEX(Socioeconomic!$I$8:$I$225,MATCH($C28,_xlfn.ANCHORARRAY(Socioeconomic!$C$8),0)),NA())</f>
        <v>5.75</v>
      </c>
      <c r="AJ28" s="25">
        <f ca="1">IFERROR(INDEX('Natural Hazard'!$I$8:$I$225,MATCH($C28,_xlfn.ANCHORARRAY('Natural Hazard'!$C$8),0)),NA())</f>
        <v>10</v>
      </c>
      <c r="AK28" s="25">
        <f ca="1">IFERROR(INDEX(Conflict!$I$8:$I$225,MATCH($C28,_xlfn.ANCHORARRAY(Conflict!$C$8),0)),NA())</f>
        <v>0</v>
      </c>
      <c r="AL28" s="49"/>
      <c r="AM28" s="25">
        <f>IFERROR(INDEX('Data Reliability'!$G$6:$G$409,MATCH($C28,'Data Reliability'!$E$6:$E$409,0)),NA())</f>
        <v>8.3333333333333301E-2</v>
      </c>
      <c r="AN28" s="25">
        <f>IFERROR(INDEX('Data Reliability'!$H$6:$H$409,MATCH($C28,'Data Reliability'!$E$6:$E$409,0)),NA())</f>
        <v>0.51666666666666705</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1</v>
      </c>
      <c r="H29" s="23">
        <f t="shared" ca="1" si="0"/>
        <v>1</v>
      </c>
      <c r="I29" s="116" t="str">
        <f t="shared" si="1"/>
        <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1</v>
      </c>
      <c r="K29" s="23">
        <f t="shared" ca="1" si="2"/>
        <v>1</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1</v>
      </c>
      <c r="N29" s="23">
        <f t="shared" ca="1" si="4"/>
        <v>1</v>
      </c>
      <c r="O29" s="116" t="str">
        <f t="shared" si="5"/>
        <v>!</v>
      </c>
      <c r="P29" s="24"/>
      <c r="Q29" s="49"/>
      <c r="R29" s="25">
        <f ca="1">IFERROR(INDEX(Health!$G$8:$G$225,MATCH($C29,_xlfn.ANCHORARRAY(Health!$C$8),0)),NA())</f>
        <v>8.6695068979860324</v>
      </c>
      <c r="S29" s="25">
        <f ca="1">IFERROR(INDEX(Food!$G$8:$G$225,MATCH($C29,_xlfn.ANCHORARRAY(Food!$C$8),0)),NA())</f>
        <v>0</v>
      </c>
      <c r="T29" s="25">
        <f ca="1">IFERROR(INDEX(Macro!$G$8:$G$225,MATCH($C29,_xlfn.ANCHORARRAY(Macro!$C$8),0)),NA())</f>
        <v>3.9589521274535162</v>
      </c>
      <c r="U29" s="25">
        <f ca="1">IFERROR(INDEX(Socioeconomic!$G$8:$G$225,MATCH($C29,_xlfn.ANCHORARRAY(Socioeconomic!$C$8),0)),NA())</f>
        <v>0</v>
      </c>
      <c r="V29" s="25">
        <f ca="1">IFERROR(INDEX('Natural Hazard'!$G$8:$G$225,MATCH($C29,_xlfn.ANCHORARRAY('Natural Hazard'!$C$8),0)),NA())</f>
        <v>0</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4.8549663053032504</v>
      </c>
      <c r="AB29" s="25">
        <f ca="1">IFERROR(INDEX(Socioeconomic!$H$8:$H$225,MATCH($C29,_xlfn.ANCHORARRAY(Socioeconomic!$C$8),0)),NA())</f>
        <v>5.5714285714285703</v>
      </c>
      <c r="AC29" s="25">
        <f ca="1">IFERROR(INDEX('Natural Hazard'!$H$8:$H$225,MATCH($C29,_xlfn.ANCHORARRAY('Natural Hazard'!$C$8),0)),NA())</f>
        <v>7.5</v>
      </c>
      <c r="AD29" s="25">
        <f ca="1">IFERROR(INDEX(Conflict!$H$8:$H$225,MATCH($C29,_xlfn.ANCHORARRAY(Conflict!$C$8),0)),NA())</f>
        <v>0</v>
      </c>
      <c r="AE29" s="50"/>
      <c r="AF29" s="25">
        <f ca="1">IFERROR(INDEX(Health!$I$8:$I$225,MATCH($C29,_xlfn.ANCHORARRAY(Health!$C$8),0)),NA())</f>
        <v>10</v>
      </c>
      <c r="AG29" s="25" t="e">
        <f ca="1">IFERROR(INDEX(Food!$I$8:$I$225,MATCH($C29,_xlfn.ANCHORARRAY(Food!$C$8),0)),NA())</f>
        <v>#N/A</v>
      </c>
      <c r="AH29" s="25">
        <f ca="1">IFERROR(INDEX(Macro!$I$8:$I$225,MATCH($C29,_xlfn.ANCHORARRAY(Macro!$C$8),0)),NA())</f>
        <v>3.22830292979546</v>
      </c>
      <c r="AI29" s="25">
        <f ca="1">IFERROR(INDEX(Socioeconomic!$I$8:$I$225,MATCH($C29,_xlfn.ANCHORARRAY(Socioeconomic!$C$8),0)),NA())</f>
        <v>0</v>
      </c>
      <c r="AJ29" s="25">
        <f ca="1">IFERROR(INDEX('Natural Hazard'!$I$8:$I$225,MATCH($C29,_xlfn.ANCHORARRAY('Natural Hazard'!$C$8),0)),NA())</f>
        <v>0</v>
      </c>
      <c r="AK29" s="25">
        <f ca="1">IFERROR(INDEX(Conflict!$I$8:$I$225,MATCH($C29,_xlfn.ANCHORARRAY(Conflict!$C$8),0)),NA())</f>
        <v>0</v>
      </c>
      <c r="AL29" s="49"/>
      <c r="AM29" s="25">
        <f>IFERROR(INDEX('Data Reliability'!$G$6:$G$409,MATCH($C29,'Data Reliability'!$E$6:$E$409,0)),NA())</f>
        <v>0.16666666666666699</v>
      </c>
      <c r="AN29" s="25">
        <f>IFERROR(INDEX('Data Reliability'!$H$6:$H$409,MATCH($C29,'Data Reliability'!$E$6:$E$409,0)),NA())</f>
        <v>0.47499999999999998</v>
      </c>
    </row>
    <row r="30" spans="2:40" x14ac:dyDescent="0.2">
      <c r="B30" s="28" t="s">
        <v>732</v>
      </c>
      <c r="C30" s="28" t="s">
        <v>702</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1</v>
      </c>
      <c r="H30" s="23">
        <f t="shared" ca="1" si="0"/>
        <v>1</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1</v>
      </c>
      <c r="N30" s="23">
        <f t="shared" ca="1" si="4"/>
        <v>1</v>
      </c>
      <c r="O30" s="116" t="str">
        <f t="shared" si="5"/>
        <v>!!</v>
      </c>
      <c r="P30" s="24"/>
      <c r="Q30" s="49"/>
      <c r="R30" s="25">
        <f ca="1">IFERROR(INDEX(Health!$G$8:$G$225,MATCH($C30,_xlfn.ANCHORARRAY(Health!$C$8),0)),NA())</f>
        <v>0</v>
      </c>
      <c r="S30" s="25" t="e">
        <f ca="1">IFERROR(INDEX(Food!$G$8:$G$225,MATCH($C30,_xlfn.ANCHORARRAY(Food!$C$8),0)),NA())</f>
        <v>#N/A</v>
      </c>
      <c r="T30" s="25" t="e">
        <f ca="1">IFERROR(INDEX(Macro!$G$8:$G$225,MATCH($C30,_xlfn.ANCHORARRAY(Macro!$C$8),0)),NA())</f>
        <v>#N/A</v>
      </c>
      <c r="U30" s="25" t="e">
        <f ca="1">IFERROR(INDEX(Socioeconomic!$G$8:$G$225,MATCH($C30,_xlfn.ANCHORARRAY(Socioeconomic!$C$8),0)),NA())</f>
        <v>#N/A</v>
      </c>
      <c r="V30" s="25">
        <f ca="1">IFERROR(INDEX('Natural Hazard'!$G$8:$G$225,MATCH($C30,_xlfn.ANCHORARRAY('Natural Hazard'!$C$8),0)),NA())</f>
        <v>10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f ca="1">IFERROR(INDEX(Conflict!$H$8:$H$225,MATCH($C30,_xlfn.ANCHORARRAY(Conflict!$C$8),0)),NA())</f>
        <v>0</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10</v>
      </c>
      <c r="AK30" s="25">
        <f ca="1">IFERROR(INDEX(Conflict!$I$8:$I$225,MATCH($C30,_xlfn.ANCHORARRAY(Conflict!$C$8),0)),NA())</f>
        <v>0</v>
      </c>
      <c r="AL30" s="49"/>
      <c r="AM30" s="25">
        <f>IFERROR(INDEX('Data Reliability'!$G$6:$G$409,MATCH($C30,'Data Reliability'!$E$6:$E$409,0)),NA())</f>
        <v>0.91666666666666696</v>
      </c>
      <c r="AN30" s="25">
        <f>IFERROR(INDEX('Data Reliability'!$H$6:$H$409,MATCH($C30,'Data Reliability'!$E$6:$E$409,0)),NA())</f>
        <v>0.78333333333333299</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3</v>
      </c>
      <c r="H31" s="23">
        <f t="shared" ca="1" si="0"/>
        <v>3</v>
      </c>
      <c r="I31" s="116" t="str">
        <f t="shared" si="1"/>
        <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2.5</v>
      </c>
      <c r="N31" s="23">
        <f t="shared" ca="1" si="4"/>
        <v>2.5</v>
      </c>
      <c r="O31" s="116" t="str">
        <f t="shared" si="5"/>
        <v>!</v>
      </c>
      <c r="P31" s="24"/>
      <c r="Q31" s="49"/>
      <c r="R31" s="25">
        <f ca="1">IFERROR(INDEX(Health!$G$8:$G$225,MATCH($C31,_xlfn.ANCHORARRAY(Health!$C$8),0)),NA())</f>
        <v>8.6358126123265659</v>
      </c>
      <c r="S31" s="25">
        <f ca="1">IFERROR(INDEX(Food!$G$8:$G$225,MATCH($C31,_xlfn.ANCHORARRAY(Food!$C$8),0)),NA())</f>
        <v>0</v>
      </c>
      <c r="T31" s="25">
        <f ca="1">IFERROR(INDEX(Macro!$G$8:$G$225,MATCH($C31,_xlfn.ANCHORARRAY(Macro!$C$8),0)),NA())</f>
        <v>7.5042716617378273</v>
      </c>
      <c r="U31" s="25">
        <f ca="1">IFERROR(INDEX(Socioeconomic!$G$8:$G$225,MATCH($C31,_xlfn.ANCHORARRAY(Socioeconomic!$C$8),0)),NA())</f>
        <v>7.0010161927313552</v>
      </c>
      <c r="V31" s="25">
        <f ca="1">IFERROR(INDEX('Natural Hazard'!$G$8:$G$225,MATCH($C31,_xlfn.ANCHORARRAY('Natural Hazard'!$C$8),0)),NA())</f>
        <v>0</v>
      </c>
      <c r="W31" s="25">
        <f ca="1">IFERROR(INDEX(Conflict!$G$8:$G$225,MATCH($C31,_xlfn.ANCHORARRAY(Conflict!$C$8),0)),NA())</f>
        <v>0</v>
      </c>
      <c r="X31" s="50"/>
      <c r="Y31" s="25">
        <f ca="1">IFERROR(INDEX(Health!$H$8:$H$225,MATCH($C31,_xlfn.ANCHORARRAY(Health!$C$8),0)),NA())</f>
        <v>7.45772594752186</v>
      </c>
      <c r="Z31" s="25">
        <f ca="1">IFERROR(INDEX(Food!$H$8:$H$225,MATCH($C31,_xlfn.ANCHORARRAY(Food!$C$8),0)),NA())</f>
        <v>3.7869137232194499</v>
      </c>
      <c r="AA31" s="25">
        <f ca="1">IFERROR(INDEX(Macro!$H$8:$H$225,MATCH($C31,_xlfn.ANCHORARRAY(Macro!$C$8),0)),NA())</f>
        <v>5.6314093173161401</v>
      </c>
      <c r="AB31" s="25">
        <f ca="1">IFERROR(INDEX(Socioeconomic!$H$8:$H$225,MATCH($C31,_xlfn.ANCHORARRAY(Socioeconomic!$C$8),0)),NA())</f>
        <v>6.4285714285714199</v>
      </c>
      <c r="AC31" s="25">
        <f ca="1">IFERROR(INDEX('Natural Hazard'!$H$8:$H$225,MATCH($C31,_xlfn.ANCHORARRAY('Natural Hazard'!$C$8),0)),NA())</f>
        <v>6.3333333333333304</v>
      </c>
      <c r="AD31" s="25">
        <f ca="1">IFERROR(INDEX(Conflict!$H$8:$H$225,MATCH($C31,_xlfn.ANCHORARRAY(Conflict!$C$8),0)),NA())</f>
        <v>1.9668371846886501</v>
      </c>
      <c r="AE31" s="50"/>
      <c r="AF31" s="25">
        <f ca="1">IFERROR(INDEX(Health!$I$8:$I$225,MATCH($C31,_xlfn.ANCHORARRAY(Health!$C$8),0)),NA())</f>
        <v>10</v>
      </c>
      <c r="AG31" s="25" t="e">
        <f ca="1">IFERROR(INDEX(Food!$I$8:$I$225,MATCH($C31,_xlfn.ANCHORARRAY(Food!$C$8),0)),NA())</f>
        <v>#N/A</v>
      </c>
      <c r="AH31" s="25">
        <f ca="1">IFERROR(INDEX(Macro!$I$8:$I$225,MATCH($C31,_xlfn.ANCHORARRAY(Macro!$C$8),0)),NA())</f>
        <v>10</v>
      </c>
      <c r="AI31" s="25">
        <f ca="1">IFERROR(INDEX(Socioeconomic!$I$8:$I$225,MATCH($C31,_xlfn.ANCHORARRAY(Socioeconomic!$C$8),0)),NA())</f>
        <v>7.6244354248045996</v>
      </c>
      <c r="AJ31" s="25">
        <f ca="1">IFERROR(INDEX('Natural Hazard'!$I$8:$I$225,MATCH($C31,_xlfn.ANCHORARRAY('Natural Hazard'!$C$8),0)),NA())</f>
        <v>0</v>
      </c>
      <c r="AK31" s="25">
        <f ca="1">IFERROR(INDEX(Conflict!$I$8:$I$225,MATCH($C31,_xlfn.ANCHORARRAY(Conflict!$C$8),0)),NA())</f>
        <v>0</v>
      </c>
      <c r="AL31" s="49"/>
      <c r="AM31" s="25">
        <f>IFERROR(INDEX('Data Reliability'!$G$6:$G$409,MATCH($C31,'Data Reliability'!$E$6:$E$409,0)),NA())</f>
        <v>8.3333333333333301E-2</v>
      </c>
      <c r="AN31" s="25">
        <f>IFERROR(INDEX('Data Reliability'!$H$6:$H$409,MATCH($C31,'Data Reliability'!$E$6:$E$409,0)),NA())</f>
        <v>0.46666666666666701</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2.5</v>
      </c>
      <c r="H32" s="23">
        <f t="shared" ca="1" si="0"/>
        <v>2.5</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1</v>
      </c>
      <c r="K32" s="23">
        <f t="shared" ca="1" si="2"/>
        <v>1</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3</v>
      </c>
      <c r="N32" s="23">
        <f t="shared" ca="1" si="4"/>
        <v>3</v>
      </c>
      <c r="O32" s="116" t="str">
        <f t="shared" si="5"/>
        <v>!</v>
      </c>
      <c r="P32" s="24"/>
      <c r="Q32" s="49"/>
      <c r="R32" s="25">
        <f ca="1">IFERROR(INDEX(Health!$G$8:$G$225,MATCH($C32,_xlfn.ANCHORARRAY(Health!$C$8),0)),NA())</f>
        <v>2.955451552225306</v>
      </c>
      <c r="S32" s="25">
        <f ca="1">IFERROR(INDEX(Food!$G$8:$G$225,MATCH($C32,_xlfn.ANCHORARRAY(Food!$C$8),0)),NA())</f>
        <v>0</v>
      </c>
      <c r="T32" s="25">
        <f ca="1">IFERROR(INDEX(Macro!$G$8:$G$225,MATCH($C32,_xlfn.ANCHORARRAY(Macro!$C$8),0)),NA())</f>
        <v>10</v>
      </c>
      <c r="U32" s="25">
        <f ca="1">IFERROR(INDEX(Socioeconomic!$G$8:$G$225,MATCH($C32,_xlfn.ANCHORARRAY(Socioeconomic!$C$8),0)),NA())</f>
        <v>5.744562646538026</v>
      </c>
      <c r="V32" s="25">
        <f ca="1">IFERROR(INDEX('Natural Hazard'!$G$8:$G$225,MATCH($C32,_xlfn.ANCHORARRAY('Natural Hazard'!$C$8),0)),NA())</f>
        <v>7.0710678118654755</v>
      </c>
      <c r="W32" s="25">
        <f ca="1">IFERROR(INDEX(Conflict!$G$8:$G$225,MATCH($C32,_xlfn.ANCHORARRAY(Conflict!$C$8),0)),NA())</f>
        <v>1.6731321016544503</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10</v>
      </c>
      <c r="AB32" s="25">
        <f ca="1">IFERROR(INDEX(Socioeconomic!$H$8:$H$225,MATCH($C32,_xlfn.ANCHORARRAY(Socioeconomic!$C$8),0)),NA())</f>
        <v>4.71428571428571</v>
      </c>
      <c r="AC32" s="25">
        <f ca="1">IFERROR(INDEX('Natural Hazard'!$H$8:$H$225,MATCH($C32,_xlfn.ANCHORARRAY('Natural Hazard'!$C$8),0)),NA())</f>
        <v>5</v>
      </c>
      <c r="AD32" s="25">
        <f ca="1">IFERROR(INDEX(Conflict!$H$8:$H$225,MATCH($C32,_xlfn.ANCHORARRAY(Conflict!$C$8),0)),NA())</f>
        <v>2.8047274651613998</v>
      </c>
      <c r="AE32" s="50"/>
      <c r="AF32" s="25">
        <f ca="1">IFERROR(INDEX(Health!$I$8:$I$225,MATCH($C32,_xlfn.ANCHORARRAY(Health!$C$8),0)),NA())</f>
        <v>7</v>
      </c>
      <c r="AG32" s="25" t="e">
        <f ca="1">IFERROR(INDEX(Food!$I$8:$I$225,MATCH($C32,_xlfn.ANCHORARRAY(Food!$C$8),0)),NA())</f>
        <v>#N/A</v>
      </c>
      <c r="AH32" s="25">
        <f ca="1">IFERROR(INDEX(Macro!$I$8:$I$225,MATCH($C32,_xlfn.ANCHORARRAY(Macro!$C$8),0)),NA())</f>
        <v>10</v>
      </c>
      <c r="AI32" s="25">
        <f ca="1">IFERROR(INDEX(Socioeconomic!$I$8:$I$225,MATCH($C32,_xlfn.ANCHORARRAY(Socioeconomic!$C$8),0)),NA())</f>
        <v>7</v>
      </c>
      <c r="AJ32" s="25">
        <f ca="1">IFERROR(INDEX('Natural Hazard'!$I$8:$I$225,MATCH($C32,_xlfn.ANCHORARRAY('Natural Hazard'!$C$8),0)),NA())</f>
        <v>10</v>
      </c>
      <c r="AK32" s="25">
        <f ca="1">IFERROR(INDEX(Conflict!$I$8:$I$225,MATCH($C32,_xlfn.ANCHORARRAY(Conflict!$C$8),0)),NA())</f>
        <v>0.99809021174381596</v>
      </c>
      <c r="AL32" s="49"/>
      <c r="AM32" s="25">
        <f>IFERROR(INDEX('Data Reliability'!$G$6:$G$409,MATCH($C32,'Data Reliability'!$E$6:$E$409,0)),NA())</f>
        <v>0</v>
      </c>
      <c r="AN32" s="25">
        <f>IFERROR(INDEX('Data Reliability'!$H$6:$H$409,MATCH($C32,'Data Reliability'!$E$6:$E$409,0)),NA())</f>
        <v>0.391666666666667</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v>
      </c>
      <c r="H33" s="23">
        <f t="shared" ca="1" si="0"/>
        <v>0</v>
      </c>
      <c r="I33" s="116" t="str">
        <f t="shared" si="1"/>
        <v>!</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0</v>
      </c>
      <c r="N33" s="23">
        <f t="shared" ca="1" si="4"/>
        <v>0</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3.143878507901301</v>
      </c>
      <c r="U33" s="25">
        <f ca="1">IFERROR(INDEX(Socioeconomic!$G$8:$G$225,MATCH($C33,_xlfn.ANCHORARRAY(Socioeconomic!$C$8),0)),NA())</f>
        <v>0</v>
      </c>
      <c r="V33" s="25">
        <f ca="1">IFERROR(INDEX('Natural Hazard'!$G$8:$G$225,MATCH($C33,_xlfn.ANCHORARRAY('Natural Hazard'!$C$8),0)),NA())</f>
        <v>0</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3.17023146791679</v>
      </c>
      <c r="AB33" s="25">
        <f ca="1">IFERROR(INDEX(Socioeconomic!$H$8:$H$225,MATCH($C33,_xlfn.ANCHORARRAY(Socioeconomic!$C$8),0)),NA())</f>
        <v>3.4285714285714199</v>
      </c>
      <c r="AC33" s="25">
        <f ca="1">IFERROR(INDEX('Natural Hazard'!$H$8:$H$225,MATCH($C33,_xlfn.ANCHORARRAY('Natural Hazard'!$C$8),0)),NA())</f>
        <v>4.6666666666666599</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3.1177446102819202</v>
      </c>
      <c r="AI33" s="25">
        <f ca="1">IFERROR(INDEX(Socioeconomic!$I$8:$I$225,MATCH($C33,_xlfn.ANCHORARRAY(Socioeconomic!$C$8),0)),NA())</f>
        <v>0</v>
      </c>
      <c r="AJ33" s="25">
        <f ca="1">IFERROR(INDEX('Natural Hazard'!$I$8:$I$225,MATCH($C33,_xlfn.ANCHORARRAY('Natural Hazard'!$C$8),0)),NA())</f>
        <v>0</v>
      </c>
      <c r="AK33" s="25">
        <f ca="1">IFERROR(INDEX(Conflict!$I$8:$I$225,MATCH($C33,_xlfn.ANCHORARRAY(Conflict!$C$8),0)),NA())</f>
        <v>0</v>
      </c>
      <c r="AL33" s="49"/>
      <c r="AM33" s="25">
        <f>IFERROR(INDEX('Data Reliability'!$G$6:$G$409,MATCH($C33,'Data Reliability'!$E$6:$E$409,0)),NA())</f>
        <v>0.16666666666666699</v>
      </c>
      <c r="AN33" s="25">
        <f>IFERROR(INDEX('Data Reliability'!$H$6:$H$409,MATCH($C33,'Data Reliability'!$E$6:$E$409,0)),NA())</f>
        <v>0.625</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v>
      </c>
      <c r="H34" s="23">
        <f t="shared" ca="1" si="0"/>
        <v>0</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0</v>
      </c>
      <c r="N34" s="23">
        <f t="shared" ca="1" si="4"/>
        <v>0</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0</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2.2857142857142798</v>
      </c>
      <c r="AC34" s="25">
        <f ca="1">IFERROR(INDEX('Natural Hazard'!$H$8:$H$225,MATCH($C34,_xlfn.ANCHORARRAY('Natural Hazard'!$C$8),0)),NA())</f>
        <v>2.8333333333333299</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4.4444444444444402</v>
      </c>
      <c r="AI34" s="25">
        <f ca="1">IFERROR(INDEX(Socioeconomic!$I$8:$I$225,MATCH($C34,_xlfn.ANCHORARRAY(Socioeconomic!$C$8),0)),NA())</f>
        <v>0</v>
      </c>
      <c r="AJ34" s="25">
        <f ca="1">IFERROR(INDEX('Natural Hazard'!$I$8:$I$225,MATCH($C34,_xlfn.ANCHORARRAY('Natural Hazard'!$C$8),0)),NA())</f>
        <v>0</v>
      </c>
      <c r="AK34" s="25">
        <f ca="1">IFERROR(INDEX(Conflict!$I$8:$I$225,MATCH($C34,_xlfn.ANCHORARRAY(Conflict!$C$8),0)),NA())</f>
        <v>0</v>
      </c>
      <c r="AL34" s="49"/>
      <c r="AM34" s="25">
        <f>IFERROR(INDEX('Data Reliability'!$G$6:$G$409,MATCH($C34,'Data Reliability'!$E$6:$E$409,0)),NA())</f>
        <v>0.16666666666666699</v>
      </c>
      <c r="AN34" s="25">
        <f>IFERROR(INDEX('Data Reliability'!$H$6:$H$409,MATCH($C34,'Data Reliability'!$E$6:$E$409,0)),NA())</f>
        <v>0.625</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1</v>
      </c>
      <c r="H35" s="23">
        <f t="shared" ca="1" si="0"/>
        <v>1</v>
      </c>
      <c r="I35" s="116" t="str">
        <f t="shared" si="1"/>
        <v>!</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1</v>
      </c>
      <c r="N35" s="23">
        <f t="shared" ca="1" si="4"/>
        <v>1</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3.240584560798661</v>
      </c>
      <c r="U35" s="25">
        <f ca="1">IFERROR(INDEX(Socioeconomic!$G$8:$G$225,MATCH($C35,_xlfn.ANCHORARRAY(Socioeconomic!$C$8),0)),NA())</f>
        <v>8.4515425472851646</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2.4230881922062699</v>
      </c>
      <c r="AB35" s="25">
        <f ca="1">IFERROR(INDEX(Socioeconomic!$H$8:$H$225,MATCH($C35,_xlfn.ANCHORARRAY(Socioeconomic!$C$8),0)),NA())</f>
        <v>7.1428571428571397</v>
      </c>
      <c r="AC35" s="25">
        <f ca="1">IFERROR(INDEX('Natural Hazard'!$H$8:$H$225,MATCH($C35,_xlfn.ANCHORARRAY('Natural Hazard'!$C$8),0)),NA())</f>
        <v>4.1666666666666599</v>
      </c>
      <c r="AD35" s="25">
        <f ca="1">IFERROR(INDEX(Conflict!$H$8:$H$225,MATCH($C35,_xlfn.ANCHORARRAY(Conflict!$C$8),0)),NA())</f>
        <v>1.01869818310107</v>
      </c>
      <c r="AE35" s="50"/>
      <c r="AF35" s="25">
        <f ca="1">IFERROR(INDEX(Health!$I$8:$I$225,MATCH($C35,_xlfn.ANCHORARRAY(Health!$C$8),0)),NA())</f>
        <v>0</v>
      </c>
      <c r="AG35" s="25" t="e">
        <f ca="1">IFERROR(INDEX(Food!$I$8:$I$225,MATCH($C35,_xlfn.ANCHORARRAY(Food!$C$8),0)),NA())</f>
        <v>#N/A</v>
      </c>
      <c r="AH35" s="25">
        <f ca="1">IFERROR(INDEX(Macro!$I$8:$I$225,MATCH($C35,_xlfn.ANCHORARRAY(Macro!$C$8),0)),NA())</f>
        <v>4.3338861249309</v>
      </c>
      <c r="AI35" s="25">
        <f ca="1">IFERROR(INDEX(Socioeconomic!$I$8:$I$225,MATCH($C35,_xlfn.ANCHORARRAY(Socioeconomic!$C$8),0)),NA())</f>
        <v>10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0.16666666666666699</v>
      </c>
      <c r="AN35" s="25">
        <f>IFERROR(INDEX('Data Reliability'!$H$6:$H$409,MATCH($C35,'Data Reliability'!$E$6:$E$409,0)),NA())</f>
        <v>0.58333333333333304</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0</v>
      </c>
      <c r="N36" s="23">
        <f t="shared" ca="1" si="4"/>
        <v>0</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2.8226910345414762</v>
      </c>
      <c r="U36" s="25">
        <f ca="1">IFERROR(INDEX(Socioeconomic!$G$8:$G$225,MATCH($C36,_xlfn.ANCHORARRAY(Socioeconomic!$C$8),0)),NA())</f>
        <v>0</v>
      </c>
      <c r="V36" s="25">
        <f ca="1">IFERROR(INDEX('Natural Hazard'!$G$8:$G$225,MATCH($C36,_xlfn.ANCHORARRAY('Natural Hazard'!$C$8),0)),NA())</f>
        <v>0</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1.7491942572516801</v>
      </c>
      <c r="AB36" s="25">
        <f ca="1">IFERROR(INDEX(Socioeconomic!$H$8:$H$225,MATCH($C36,_xlfn.ANCHORARRAY(Socioeconomic!$C$8),0)),NA())</f>
        <v>6.71428571428571</v>
      </c>
      <c r="AC36" s="25">
        <f ca="1">IFERROR(INDEX('Natural Hazard'!$H$8:$H$225,MATCH($C36,_xlfn.ANCHORARRAY('Natural Hazard'!$C$8),0)),NA())</f>
        <v>2.5</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4.5550027639579804</v>
      </c>
      <c r="AI36" s="25">
        <f ca="1">IFERROR(INDEX(Socioeconomic!$I$8:$I$225,MATCH($C36,_xlfn.ANCHORARRAY(Socioeconomic!$C$8),0)),NA())</f>
        <v>0</v>
      </c>
      <c r="AJ36" s="25">
        <f ca="1">IFERROR(INDEX('Natural Hazard'!$I$8:$I$225,MATCH($C36,_xlfn.ANCHORARRAY('Natural Hazard'!$C$8),0)),NA())</f>
        <v>0</v>
      </c>
      <c r="AK36" s="25">
        <f ca="1">IFERROR(INDEX(Conflict!$I$8:$I$225,MATCH($C36,_xlfn.ANCHORARRAY(Conflict!$C$8),0)),NA())</f>
        <v>0</v>
      </c>
      <c r="AL36" s="49"/>
      <c r="AM36" s="25">
        <f>IFERROR(INDEX('Data Reliability'!$G$6:$G$409,MATCH($C36,'Data Reliability'!$E$6:$E$409,0)),NA())</f>
        <v>8.3333333333333301E-2</v>
      </c>
      <c r="AN36" s="25">
        <f>IFERROR(INDEX('Data Reliability'!$H$6:$H$409,MATCH($C36,'Data Reliability'!$E$6:$E$409,0)),NA())</f>
        <v>0.59166666666666701</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1</v>
      </c>
      <c r="H37" s="23">
        <f t="shared" ca="1" si="0"/>
        <v>1</v>
      </c>
      <c r="I37" s="116" t="str">
        <f t="shared" si="1"/>
        <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0.5</v>
      </c>
      <c r="N37" s="23">
        <f t="shared" ca="1" si="4"/>
        <v>0.5</v>
      </c>
      <c r="O37" s="116" t="str">
        <f t="shared" si="5"/>
        <v>!</v>
      </c>
      <c r="P37" s="24"/>
      <c r="Q37" s="49"/>
      <c r="R37" s="25">
        <f ca="1">IFERROR(INDEX(Health!$G$8:$G$225,MATCH($C37,_xlfn.ANCHORARRAY(Health!$C$8),0)),NA())</f>
        <v>0</v>
      </c>
      <c r="S37" s="25">
        <f ca="1">IFERROR(INDEX(Food!$G$8:$G$225,MATCH($C37,_xlfn.ANCHORARRAY(Food!$C$8),0)),NA())</f>
        <v>8.3666002653407556</v>
      </c>
      <c r="T37" s="25">
        <f ca="1">IFERROR(INDEX(Macro!$G$8:$G$225,MATCH($C37,_xlfn.ANCHORARRAY(Macro!$C$8),0)),NA())</f>
        <v>2.4333056179372994</v>
      </c>
      <c r="U37" s="25">
        <f ca="1">IFERROR(INDEX(Socioeconomic!$G$8:$G$225,MATCH($C37,_xlfn.ANCHORARRAY(Socioeconomic!$C$8),0)),NA())</f>
        <v>4.7746589833515021</v>
      </c>
      <c r="V37" s="25">
        <f ca="1">IFERROR(INDEX('Natural Hazard'!$G$8:$G$225,MATCH($C37,_xlfn.ANCHORARRAY('Natural Hazard'!$C$8),0)),NA())</f>
        <v>0</v>
      </c>
      <c r="W37" s="25">
        <f ca="1">IFERROR(INDEX(Conflict!$G$8:$G$225,MATCH($C37,_xlfn.ANCHORARRAY(Conflict!$C$8),0)),NA())</f>
        <v>0</v>
      </c>
      <c r="X37" s="50"/>
      <c r="Y37" s="25">
        <f ca="1">IFERROR(INDEX(Health!$H$8:$H$225,MATCH($C37,_xlfn.ANCHORARRAY(Health!$C$8),0)),NA())</f>
        <v>10</v>
      </c>
      <c r="Z37" s="25">
        <f ca="1">IFERROR(INDEX(Food!$H$8:$H$225,MATCH($C37,_xlfn.ANCHORARRAY(Food!$C$8),0)),NA())</f>
        <v>10</v>
      </c>
      <c r="AA37" s="25">
        <f ca="1">IFERROR(INDEX(Macro!$H$8:$H$225,MATCH($C37,_xlfn.ANCHORARRAY(Macro!$C$8),0)),NA())</f>
        <v>5.25051274538529</v>
      </c>
      <c r="AB37" s="25">
        <f ca="1">IFERROR(INDEX(Socioeconomic!$H$8:$H$225,MATCH($C37,_xlfn.ANCHORARRAY(Socioeconomic!$C$8),0)),NA())</f>
        <v>10</v>
      </c>
      <c r="AC37" s="25">
        <f ca="1">IFERROR(INDEX('Natural Hazard'!$H$8:$H$225,MATCH($C37,_xlfn.ANCHORARRAY('Natural Hazard'!$C$8),0)),NA())</f>
        <v>4.3333333333333304</v>
      </c>
      <c r="AD37" s="25">
        <f ca="1">IFERROR(INDEX(Conflict!$H$8:$H$225,MATCH($C37,_xlfn.ANCHORARRAY(Conflict!$C$8),0)),NA())</f>
        <v>10</v>
      </c>
      <c r="AE37" s="50"/>
      <c r="AF37" s="25">
        <f ca="1">IFERROR(INDEX(Health!$I$8:$I$225,MATCH($C37,_xlfn.ANCHORARRAY(Health!$C$8),0)),NA())</f>
        <v>0</v>
      </c>
      <c r="AG37" s="25">
        <f ca="1">IFERROR(INDEX(Food!$I$8:$I$225,MATCH($C37,_xlfn.ANCHORARRAY(Food!$C$8),0)),NA())</f>
        <v>7</v>
      </c>
      <c r="AH37" s="25">
        <f ca="1">IFERROR(INDEX(Macro!$I$8:$I$225,MATCH($C37,_xlfn.ANCHORARRAY(Macro!$C$8),0)),NA())</f>
        <v>1.1276948590381399</v>
      </c>
      <c r="AI37" s="25">
        <f ca="1">IFERROR(INDEX(Socioeconomic!$I$8:$I$225,MATCH($C37,_xlfn.ANCHORARRAY(Socioeconomic!$C$8),0)),NA())</f>
        <v>2.2797368407299201</v>
      </c>
      <c r="AJ37" s="25">
        <f ca="1">IFERROR(INDEX('Natural Hazard'!$I$8:$I$225,MATCH($C37,_xlfn.ANCHORARRAY('Natural Hazard'!$C$8),0)),NA())</f>
        <v>0</v>
      </c>
      <c r="AK37" s="25">
        <f ca="1">IFERROR(INDEX(Conflict!$I$8:$I$225,MATCH($C37,_xlfn.ANCHORARRAY(Conflict!$C$8),0)),NA())</f>
        <v>0</v>
      </c>
      <c r="AL37" s="49"/>
      <c r="AM37" s="25">
        <f>IFERROR(INDEX('Data Reliability'!$G$6:$G$409,MATCH($C37,'Data Reliability'!$E$6:$E$409,0)),NA())</f>
        <v>0.16666666666666699</v>
      </c>
      <c r="AN37" s="25">
        <f>IFERROR(INDEX('Data Reliability'!$H$6:$H$409,MATCH($C37,'Data Reliability'!$E$6:$E$409,0)),NA())</f>
        <v>0.48055555555555601</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0.5</v>
      </c>
      <c r="N38" s="23">
        <f t="shared" ca="1" si="4"/>
        <v>0.5</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2.2169439447375892</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1.33899794901846</v>
      </c>
      <c r="AB38" s="25">
        <f ca="1">IFERROR(INDEX(Socioeconomic!$H$8:$H$225,MATCH($C38,_xlfn.ANCHORARRAY(Socioeconomic!$C$8),0)),NA())</f>
        <v>0.57142857142857095</v>
      </c>
      <c r="AC38" s="25">
        <f ca="1">IFERROR(INDEX('Natural Hazard'!$H$8:$H$225,MATCH($C38,_xlfn.ANCHORARRAY('Natural Hazard'!$C$8),0)),NA())</f>
        <v>5.5</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3.67053620784964</v>
      </c>
      <c r="AI38" s="25">
        <f ca="1">IFERROR(INDEX(Socioeconomic!$I$8:$I$225,MATCH($C38,_xlfn.ANCHORARRAY(Socioeconomic!$C$8),0)),NA())</f>
        <v>0</v>
      </c>
      <c r="AJ38" s="25">
        <f ca="1">IFERROR(INDEX('Natural Hazard'!$I$8:$I$225,MATCH($C38,_xlfn.ANCHORARRAY('Natural Hazard'!$C$8),0)),NA())</f>
        <v>0</v>
      </c>
      <c r="AK38" s="25">
        <f ca="1">IFERROR(INDEX(Conflict!$I$8:$I$225,MATCH($C38,_xlfn.ANCHORARRAY(Conflict!$C$8),0)),NA())</f>
        <v>7</v>
      </c>
      <c r="AL38" s="49"/>
      <c r="AM38" s="25">
        <f>IFERROR(INDEX('Data Reliability'!$G$6:$G$409,MATCH($C38,'Data Reliability'!$E$6:$E$409,0)),NA())</f>
        <v>8.3333333333333301E-2</v>
      </c>
      <c r="AN38" s="25">
        <f>IFERROR(INDEX('Data Reliability'!$H$6:$H$409,MATCH($C38,'Data Reliability'!$E$6:$E$409,0)),NA())</f>
        <v>0.55833333333333302</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1.5</v>
      </c>
      <c r="N39" s="23">
        <f t="shared" ca="1" si="4"/>
        <v>1.5</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4.6547466812563068</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0.42857142857142799</v>
      </c>
      <c r="AC39" s="25">
        <f ca="1">IFERROR(INDEX('Natural Hazard'!$H$8:$H$225,MATCH($C39,_xlfn.ANCHORARRAY('Natural Hazard'!$C$8),0)),NA())</f>
        <v>2.1666666666666599</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7</v>
      </c>
      <c r="AI39" s="25">
        <f ca="1">IFERROR(INDEX(Socioeconomic!$I$8:$I$225,MATCH($C39,_xlfn.ANCHORARRAY(Socioeconomic!$C$8),0)),NA())</f>
        <v>0</v>
      </c>
      <c r="AJ39" s="25">
        <f ca="1">IFERROR(INDEX('Natural Hazard'!$I$8:$I$225,MATCH($C39,_xlfn.ANCHORARRAY('Natural Hazard'!$C$8),0)),NA())</f>
        <v>10</v>
      </c>
      <c r="AK39" s="25">
        <f ca="1">IFERROR(INDEX(Conflict!$I$8:$I$225,MATCH($C39,_xlfn.ANCHORARRAY(Conflict!$C$8),0)),NA())</f>
        <v>0</v>
      </c>
      <c r="AL39" s="49"/>
      <c r="AM39" s="25">
        <f>IFERROR(INDEX('Data Reliability'!$G$6:$G$409,MATCH($C39,'Data Reliability'!$E$6:$E$409,0)),NA())</f>
        <v>8.3333333333333301E-2</v>
      </c>
      <c r="AN39" s="25">
        <f>IFERROR(INDEX('Data Reliability'!$H$6:$H$409,MATCH($C39,'Data Reliability'!$E$6:$E$409,0)),NA())</f>
        <v>0.59166666666666701</v>
      </c>
    </row>
    <row r="40" spans="2:40" x14ac:dyDescent="0.2">
      <c r="B40" s="28" t="s">
        <v>733</v>
      </c>
      <c r="C40" s="28" t="s">
        <v>703</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t="e">
        <f ca="1">IFERROR(INDEX(Food!$G$8:$G$225,MATCH($C40,_xlfn.ANCHORARRAY(Food!$C$8),0)),NA())</f>
        <v>#N/A</v>
      </c>
      <c r="T40" s="25" t="e">
        <f ca="1">IFERROR(INDEX(Macro!$G$8:$G$225,MATCH($C40,_xlfn.ANCHORARRAY(Macro!$C$8),0)),NA())</f>
        <v>#N/A</v>
      </c>
      <c r="U40" s="25" t="e">
        <f ca="1">IFERROR(INDEX(Socioeconomic!$G$8:$G$225,MATCH($C40,_xlfn.ANCHORARRAY(Socioeconomic!$C$8),0)),NA())</f>
        <v>#N/A</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f ca="1">IFERROR(INDEX(Conflict!$H$8:$H$225,MATCH($C40,_xlfn.ANCHORARRAY(Conflict!$C$8),0)),NA())</f>
        <v>0</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0.91666666666666696</v>
      </c>
      <c r="AN40" s="25">
        <f>IFERROR(INDEX('Data Reliability'!$H$6:$H$409,MATCH($C40,'Data Reliability'!$E$6:$E$409,0)),NA())</f>
        <v>0.85</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0</v>
      </c>
      <c r="H41" s="23">
        <f t="shared" ca="1" si="0"/>
        <v>0</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1.5</v>
      </c>
      <c r="N41" s="23">
        <f t="shared" ca="1" si="4"/>
        <v>1.5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1.8556769509413071</v>
      </c>
      <c r="U41" s="25">
        <f ca="1">IFERROR(INDEX(Socioeconomic!$G$8:$G$225,MATCH($C41,_xlfn.ANCHORARRAY(Socioeconomic!$C$8),0)),NA())</f>
        <v>4.4721359549995796</v>
      </c>
      <c r="V41" s="25">
        <f ca="1">IFERROR(INDEX('Natural Hazard'!$G$8:$G$225,MATCH($C41,_xlfn.ANCHORARRAY('Natural Hazard'!$C$8),0)),NA())</f>
        <v>0</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1.0313507178435399</v>
      </c>
      <c r="AB41" s="25">
        <f ca="1">IFERROR(INDEX(Socioeconomic!$H$8:$H$225,MATCH($C41,_xlfn.ANCHORARRAY(Socioeconomic!$C$8),0)),NA())</f>
        <v>2</v>
      </c>
      <c r="AC41" s="25">
        <f ca="1">IFERROR(INDEX('Natural Hazard'!$H$8:$H$225,MATCH($C41,_xlfn.ANCHORARRAY('Natural Hazard'!$C$8),0)),NA())</f>
        <v>8.6666666666666607</v>
      </c>
      <c r="AD41" s="25">
        <f ca="1">IFERROR(INDEX(Conflict!$H$8:$H$225,MATCH($C41,_xlfn.ANCHORARRAY(Conflict!$C$8),0)),NA())</f>
        <v>0</v>
      </c>
      <c r="AE41" s="50"/>
      <c r="AF41" s="25">
        <f ca="1">IFERROR(INDEX(Health!$I$8:$I$225,MATCH($C41,_xlfn.ANCHORARRAY(Health!$C$8),0)),NA())</f>
        <v>7</v>
      </c>
      <c r="AG41" s="25" t="e">
        <f ca="1">IFERROR(INDEX(Food!$I$8:$I$225,MATCH($C41,_xlfn.ANCHORARRAY(Food!$C$8),0)),NA())</f>
        <v>#N/A</v>
      </c>
      <c r="AH41" s="25">
        <f ca="1">IFERROR(INDEX(Macro!$I$8:$I$225,MATCH($C41,_xlfn.ANCHORARRAY(Macro!$C$8),0)),NA())</f>
        <v>3.33886124930901</v>
      </c>
      <c r="AI41" s="25">
        <f ca="1">IFERROR(INDEX(Socioeconomic!$I$8:$I$225,MATCH($C41,_xlfn.ANCHORARRAY(Socioeconomic!$C$8),0)),NA())</f>
        <v>10</v>
      </c>
      <c r="AJ41" s="25">
        <f ca="1">IFERROR(INDEX('Natural Hazard'!$I$8:$I$225,MATCH($C41,_xlfn.ANCHORARRAY('Natural Hazard'!$C$8),0)),NA())</f>
        <v>0</v>
      </c>
      <c r="AK41" s="25">
        <f ca="1">IFERROR(INDEX(Conflict!$I$8:$I$225,MATCH($C41,_xlfn.ANCHORARRAY(Conflict!$C$8),0)),NA())</f>
        <v>0</v>
      </c>
      <c r="AL41" s="49"/>
      <c r="AM41" s="25">
        <f>IFERROR(INDEX('Data Reliability'!$G$6:$G$409,MATCH($C41,'Data Reliability'!$E$6:$E$409,0)),NA())</f>
        <v>8.3333333333333301E-2</v>
      </c>
      <c r="AN41" s="25">
        <f>IFERROR(INDEX('Data Reliability'!$H$6:$H$409,MATCH($C41,'Data Reliability'!$E$6:$E$409,0)),NA())</f>
        <v>0.44166666666666698</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1.5</v>
      </c>
      <c r="H42" s="23">
        <f t="shared" ca="1" si="0"/>
        <v>1.5</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1.5</v>
      </c>
      <c r="K42" s="23">
        <f t="shared" ca="1" si="2"/>
        <v>1.5</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1.5</v>
      </c>
      <c r="N42" s="23">
        <f t="shared" ca="1" si="4"/>
        <v>1.5</v>
      </c>
      <c r="O42" s="116" t="str">
        <f t="shared" si="5"/>
        <v>!</v>
      </c>
      <c r="P42" s="24"/>
      <c r="Q42" s="49"/>
      <c r="R42" s="25">
        <f ca="1">IFERROR(INDEX(Health!$G$8:$G$225,MATCH($C42,_xlfn.ANCHORARRAY(Health!$C$8),0)),NA())</f>
        <v>0</v>
      </c>
      <c r="S42" s="25">
        <f ca="1">IFERROR(INDEX(Food!$G$8:$G$225,MATCH($C42,_xlfn.ANCHORARRAY(Food!$C$8),0)),NA())</f>
        <v>0</v>
      </c>
      <c r="T42" s="25">
        <f ca="1">IFERROR(INDEX(Macro!$G$8:$G$225,MATCH($C42,_xlfn.ANCHORARRAY(Macro!$C$8),0)),NA())</f>
        <v>6.9</v>
      </c>
      <c r="U42" s="25">
        <f ca="1">IFERROR(INDEX(Socioeconomic!$G$8:$G$225,MATCH($C42,_xlfn.ANCHORARRAY(Socioeconomic!$C$8),0)),NA())</f>
        <v>2.985680109168714</v>
      </c>
      <c r="V42" s="25">
        <f ca="1">IFERROR(INDEX('Natural Hazard'!$G$8:$G$225,MATCH($C42,_xlfn.ANCHORARRAY('Natural Hazard'!$C$8),0)),NA())</f>
        <v>10</v>
      </c>
      <c r="W42" s="25">
        <f ca="1">IFERROR(INDEX(Conflict!$G$8:$G$225,MATCH($C42,_xlfn.ANCHORARRAY(Conflict!$C$8),0)),NA())</f>
        <v>0</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7</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0.73205150820250398</v>
      </c>
      <c r="AE42" s="50"/>
      <c r="AF42" s="25">
        <f ca="1">IFERROR(INDEX(Health!$I$8:$I$225,MATCH($C42,_xlfn.ANCHORARRAY(Health!$C$8),0)),NA())</f>
        <v>0</v>
      </c>
      <c r="AG42" s="25" t="e">
        <f ca="1">IFERROR(INDEX(Food!$I$8:$I$225,MATCH($C42,_xlfn.ANCHORARRAY(Food!$C$8),0)),NA())</f>
        <v>#N/A</v>
      </c>
      <c r="AH42" s="25">
        <f ca="1">IFERROR(INDEX(Macro!$I$8:$I$225,MATCH($C42,_xlfn.ANCHORARRAY(Macro!$C$8),0)),NA())</f>
        <v>7</v>
      </c>
      <c r="AI42" s="25">
        <f ca="1">IFERROR(INDEX(Socioeconomic!$I$8:$I$225,MATCH($C42,_xlfn.ANCHORARRAY(Socioeconomic!$C$8),0)),NA())</f>
        <v>2.4</v>
      </c>
      <c r="AJ42" s="25">
        <f ca="1">IFERROR(INDEX('Natural Hazard'!$I$8:$I$225,MATCH($C42,_xlfn.ANCHORARRAY('Natural Hazard'!$C$8),0)),NA())</f>
        <v>10</v>
      </c>
      <c r="AK42" s="25">
        <f ca="1">IFERROR(INDEX(Conflict!$I$8:$I$225,MATCH($C42,_xlfn.ANCHORARRAY(Conflict!$C$8),0)),NA())</f>
        <v>0</v>
      </c>
      <c r="AL42" s="49"/>
      <c r="AM42" s="25">
        <f>IFERROR(INDEX('Data Reliability'!$G$6:$G$409,MATCH($C42,'Data Reliability'!$E$6:$E$409,0)),NA())</f>
        <v>0</v>
      </c>
      <c r="AN42" s="25">
        <f>IFERROR(INDEX('Data Reliability'!$H$6:$H$409,MATCH($C42,'Data Reliability'!$E$6:$E$409,0)),NA())</f>
        <v>0.391666666666667</v>
      </c>
    </row>
    <row r="43" spans="2:40" x14ac:dyDescent="0.2">
      <c r="B43" s="28" t="s">
        <v>771</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0.5</v>
      </c>
      <c r="H43" s="23">
        <f t="shared" ca="1" si="0"/>
        <v>0.5</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2</v>
      </c>
      <c r="K43" s="23">
        <f t="shared" ca="1" si="2"/>
        <v>2</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0.5</v>
      </c>
      <c r="N43" s="23">
        <f t="shared" ca="1" si="4"/>
        <v>0.5</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6.9</v>
      </c>
      <c r="U43" s="25">
        <f ca="1">IFERROR(INDEX(Socioeconomic!$G$8:$G$225,MATCH($C43,_xlfn.ANCHORARRAY(Socioeconomic!$C$8),0)),NA())</f>
        <v>0</v>
      </c>
      <c r="V43" s="25">
        <f ca="1">IFERROR(INDEX('Natural Hazard'!$G$8:$G$225,MATCH($C43,_xlfn.ANCHORARRAY('Natural Hazard'!$C$8),0)),NA())</f>
        <v>0</v>
      </c>
      <c r="W43" s="25">
        <f ca="1">IFERROR(INDEX(Conflict!$G$8:$G$225,MATCH($C43,_xlfn.ANCHORARRAY(Conflict!$C$8),0)),NA())</f>
        <v>0</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7</v>
      </c>
      <c r="AB43" s="25">
        <f ca="1">IFERROR(INDEX(Socioeconomic!$H$8:$H$225,MATCH($C43,_xlfn.ANCHORARRAY(Socioeconomic!$C$8),0)),NA())</f>
        <v>8</v>
      </c>
      <c r="AC43" s="25">
        <f ca="1">IFERROR(INDEX('Natural Hazard'!$H$8:$H$225,MATCH($C43,_xlfn.ANCHORARRAY('Natural Hazard'!$C$8),0)),NA())</f>
        <v>4.6666666666666599</v>
      </c>
      <c r="AD43" s="25">
        <f ca="1">IFERROR(INDEX(Conflict!$H$8:$H$225,MATCH($C43,_xlfn.ANCHORARRAY(Conflict!$C$8),0)),NA())</f>
        <v>5.5829952372552398</v>
      </c>
      <c r="AE43" s="50"/>
      <c r="AF43" s="25">
        <f ca="1">IFERROR(INDEX(Health!$I$8:$I$225,MATCH($C43,_xlfn.ANCHORARRAY(Health!$C$8),0)),NA())</f>
        <v>0</v>
      </c>
      <c r="AG43" s="25" t="e">
        <f ca="1">IFERROR(INDEX(Food!$I$8:$I$225,MATCH($C43,_xlfn.ANCHORARRAY(Food!$C$8),0)),NA())</f>
        <v>#N/A</v>
      </c>
      <c r="AH43" s="25">
        <f ca="1">IFERROR(INDEX(Macro!$I$8:$I$225,MATCH($C43,_xlfn.ANCHORARRAY(Macro!$C$8),0)),NA())</f>
        <v>7</v>
      </c>
      <c r="AI43" s="25">
        <f ca="1">IFERROR(INDEX(Socioeconomic!$I$8:$I$225,MATCH($C43,_xlfn.ANCHORARRAY(Socioeconomic!$C$8),0)),NA())</f>
        <v>0</v>
      </c>
      <c r="AJ43" s="25">
        <f ca="1">IFERROR(INDEX('Natural Hazard'!$I$8:$I$225,MATCH($C43,_xlfn.ANCHORARRAY('Natural Hazard'!$C$8),0)),NA())</f>
        <v>0</v>
      </c>
      <c r="AK43" s="25">
        <f ca="1">IFERROR(INDEX(Conflict!$I$8:$I$225,MATCH($C43,_xlfn.ANCHORARRAY(Conflict!$C$8),0)),NA())</f>
        <v>0</v>
      </c>
      <c r="AL43" s="49"/>
      <c r="AM43" s="25">
        <f>IFERROR(INDEX('Data Reliability'!$G$6:$G$409,MATCH($C43,'Data Reliability'!$E$6:$E$409,0)),NA())</f>
        <v>0</v>
      </c>
      <c r="AN43" s="25">
        <f>IFERROR(INDEX('Data Reliability'!$H$6:$H$409,MATCH($C43,'Data Reliability'!$E$6:$E$409,0)),NA())</f>
        <v>0.47499999999999998</v>
      </c>
    </row>
    <row r="44" spans="2:40" x14ac:dyDescent="0.2">
      <c r="B44" s="28" t="s">
        <v>70</v>
      </c>
      <c r="C44" s="28" t="s">
        <v>71</v>
      </c>
      <c r="D44" s="28" t="s">
        <v>432</v>
      </c>
      <c r="E44" s="28" t="s">
        <v>535</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1.5</v>
      </c>
      <c r="H44" s="23">
        <f t="shared" ca="1" si="0"/>
        <v>1.5</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1</v>
      </c>
      <c r="N44" s="23">
        <f t="shared" ca="1" si="4"/>
        <v>1</v>
      </c>
      <c r="O44" s="116" t="str">
        <f t="shared" si="5"/>
        <v>!</v>
      </c>
      <c r="P44" s="24"/>
      <c r="Q44" s="49"/>
      <c r="R44" s="25">
        <f ca="1">IFERROR(INDEX(Health!$G$8:$G$225,MATCH($C44,_xlfn.ANCHORARRAY(Health!$C$8),0)),NA())</f>
        <v>8.8525333627598091</v>
      </c>
      <c r="S44" s="25">
        <f ca="1">IFERROR(INDEX(Food!$G$8:$G$225,MATCH($C44,_xlfn.ANCHORARRAY(Food!$C$8),0)),NA())</f>
        <v>5.2455622736632312</v>
      </c>
      <c r="T44" s="25">
        <f ca="1">IFERROR(INDEX(Macro!$G$8:$G$225,MATCH($C44,_xlfn.ANCHORARRAY(Macro!$C$8),0)),NA())</f>
        <v>0</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0</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0</v>
      </c>
      <c r="AB44" s="25">
        <f ca="1">IFERROR(INDEX(Socioeconomic!$H$8:$H$225,MATCH($C44,_xlfn.ANCHORARRAY(Socioeconomic!$C$8),0)),NA())</f>
        <v>8.2857142857142794</v>
      </c>
      <c r="AC44" s="25">
        <f ca="1">IFERROR(INDEX('Natural Hazard'!$H$8:$H$225,MATCH($C44,_xlfn.ANCHORARRAY('Natural Hazard'!$C$8),0)),NA())</f>
        <v>4.6666666666666599</v>
      </c>
      <c r="AD44" s="25">
        <f ca="1">IFERROR(INDEX(Conflict!$H$8:$H$225,MATCH($C44,_xlfn.ANCHORARRAY(Conflict!$C$8),0)),NA())</f>
        <v>10</v>
      </c>
      <c r="AE44" s="50"/>
      <c r="AF44" s="25">
        <f ca="1">IFERROR(INDEX(Health!$I$8:$I$225,MATCH($C44,_xlfn.ANCHORARRAY(Health!$C$8),0)),NA())</f>
        <v>10</v>
      </c>
      <c r="AG44" s="25">
        <f ca="1">IFERROR(INDEX(Food!$I$8:$I$225,MATCH($C44,_xlfn.ANCHORARRAY(Food!$C$8),0)),NA())</f>
        <v>3</v>
      </c>
      <c r="AH44" s="25">
        <f ca="1">IFERROR(INDEX(Macro!$I$8:$I$225,MATCH($C44,_xlfn.ANCHORARRAY(Macro!$C$8),0)),NA())</f>
        <v>0</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0</v>
      </c>
      <c r="AL44" s="49"/>
      <c r="AM44" s="25">
        <f>IFERROR(INDEX('Data Reliability'!$G$6:$G$409,MATCH($C44,'Data Reliability'!$E$6:$E$409,0)),NA())</f>
        <v>0</v>
      </c>
      <c r="AN44" s="25">
        <f>IFERROR(INDEX('Data Reliability'!$H$6:$H$409,MATCH($C44,'Data Reliability'!$E$6:$E$409,0)),NA())</f>
        <v>0.33611111111111103</v>
      </c>
    </row>
    <row r="45" spans="2:40" x14ac:dyDescent="0.2">
      <c r="B45" s="28" t="s">
        <v>734</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4</v>
      </c>
      <c r="H45" s="23">
        <f t="shared" ca="1" si="0"/>
        <v>4</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3</v>
      </c>
      <c r="N45" s="23">
        <f t="shared" ca="1" si="4"/>
        <v>3</v>
      </c>
      <c r="O45" s="116" t="str">
        <f t="shared" si="5"/>
        <v/>
      </c>
      <c r="P45" s="24"/>
      <c r="Q45" s="49"/>
      <c r="R45" s="25">
        <f ca="1">IFERROR(INDEX(Health!$G$8:$G$225,MATCH($C45,_xlfn.ANCHORARRAY(Health!$C$8),0)),NA())</f>
        <v>9.25505141403249</v>
      </c>
      <c r="S45" s="25">
        <f ca="1">IFERROR(INDEX(Food!$G$8:$G$225,MATCH($C45,_xlfn.ANCHORARRAY(Food!$C$8),0)),NA())</f>
        <v>8.3666002653407556</v>
      </c>
      <c r="T45" s="25">
        <f ca="1">IFERROR(INDEX(Macro!$G$8:$G$225,MATCH($C45,_xlfn.ANCHORARRAY(Macro!$C$8),0)),NA())</f>
        <v>8.1782555424044023</v>
      </c>
      <c r="U45" s="25">
        <f ca="1">IFERROR(INDEX(Socioeconomic!$G$8:$G$225,MATCH($C45,_xlfn.ANCHORARRAY(Socioeconomic!$C$8),0)),NA())</f>
        <v>0</v>
      </c>
      <c r="V45" s="25">
        <f ca="1">IFERROR(INDEX('Natural Hazard'!$G$8:$G$225,MATCH($C45,_xlfn.ANCHORARRAY('Natural Hazard'!$C$8),0)),NA())</f>
        <v>0</v>
      </c>
      <c r="W45" s="25">
        <f ca="1">IFERROR(INDEX(Conflict!$G$8:$G$225,MATCH($C45,_xlfn.ANCHORARRAY(Conflict!$C$8),0)),NA())</f>
        <v>10</v>
      </c>
      <c r="X45" s="50"/>
      <c r="Y45" s="25">
        <f ca="1">IFERROR(INDEX(Health!$H$8:$H$225,MATCH($C45,_xlfn.ANCHORARRAY(Health!$C$8),0)),NA())</f>
        <v>8.56559766763848</v>
      </c>
      <c r="Z45" s="25">
        <f ca="1">IFERROR(INDEX(Food!$H$8:$H$225,MATCH($C45,_xlfn.ANCHORARRAY(Food!$C$8),0)),NA())</f>
        <v>10</v>
      </c>
      <c r="AA45" s="25">
        <f ca="1">IFERROR(INDEX(Macro!$H$8:$H$225,MATCH($C45,_xlfn.ANCHORARRAY(Macro!$C$8),0)),NA())</f>
        <v>7.6384412540287103</v>
      </c>
      <c r="AB45" s="25">
        <f ca="1">IFERROR(INDEX(Socioeconomic!$H$8:$H$225,MATCH($C45,_xlfn.ANCHORARRAY(Socioeconomic!$C$8),0)),NA())</f>
        <v>9.2857142857142794</v>
      </c>
      <c r="AC45" s="25">
        <f ca="1">IFERROR(INDEX('Natural Hazard'!$H$8:$H$225,MATCH($C45,_xlfn.ANCHORARRAY('Natural Hazard'!$C$8),0)),NA())</f>
        <v>5.9999999999999902</v>
      </c>
      <c r="AD45" s="25">
        <f ca="1">IFERROR(INDEX(Conflict!$H$8:$H$225,MATCH($C45,_xlfn.ANCHORARRAY(Conflict!$C$8),0)),NA())</f>
        <v>10</v>
      </c>
      <c r="AE45" s="50"/>
      <c r="AF45" s="25">
        <f ca="1">IFERROR(INDEX(Health!$I$8:$I$225,MATCH($C45,_xlfn.ANCHORARRAY(Health!$C$8),0)),NA())</f>
        <v>10</v>
      </c>
      <c r="AG45" s="25">
        <f ca="1">IFERROR(INDEX(Food!$I$8:$I$225,MATCH($C45,_xlfn.ANCHORARRAY(Food!$C$8),0)),NA())</f>
        <v>7</v>
      </c>
      <c r="AH45" s="25">
        <f ca="1">IFERROR(INDEX(Macro!$I$8:$I$225,MATCH($C45,_xlfn.ANCHORARRAY(Macro!$C$8),0)),NA())</f>
        <v>8.7562189054726396</v>
      </c>
      <c r="AI45" s="25">
        <f ca="1">IFERROR(INDEX(Socioeconomic!$I$8:$I$225,MATCH($C45,_xlfn.ANCHORARRAY(Socioeconomic!$C$8),0)),NA())</f>
        <v>0</v>
      </c>
      <c r="AJ45" s="25">
        <f ca="1">IFERROR(INDEX('Natural Hazard'!$I$8:$I$225,MATCH($C45,_xlfn.ANCHORARRAY('Natural Hazard'!$C$8),0)),NA())</f>
        <v>0</v>
      </c>
      <c r="AK45" s="25">
        <f ca="1">IFERROR(INDEX(Conflict!$I$8:$I$225,MATCH($C45,_xlfn.ANCHORARRAY(Conflict!$C$8),0)),NA())</f>
        <v>10</v>
      </c>
      <c r="AL45" s="49"/>
      <c r="AM45" s="25">
        <f>IFERROR(INDEX('Data Reliability'!$G$6:$G$409,MATCH($C45,'Data Reliability'!$E$6:$E$409,0)),NA())</f>
        <v>8.3333333333333301E-2</v>
      </c>
      <c r="AN45" s="25">
        <f>IFERROR(INDEX('Data Reliability'!$H$6:$H$409,MATCH($C45,'Data Reliability'!$E$6:$E$409,0)),NA())</f>
        <v>0.297222222222222</v>
      </c>
    </row>
    <row r="46" spans="2:40" x14ac:dyDescent="0.2">
      <c r="B46" s="28" t="s">
        <v>735</v>
      </c>
      <c r="C46" s="28" t="s">
        <v>73</v>
      </c>
      <c r="D46" s="28" t="s">
        <v>432</v>
      </c>
      <c r="E46" s="28" t="s">
        <v>535</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2</v>
      </c>
      <c r="H46" s="23">
        <f t="shared" ca="1" si="0"/>
        <v>2</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4</v>
      </c>
      <c r="K46" s="23">
        <f t="shared" ca="1" si="2"/>
        <v>4</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1</v>
      </c>
      <c r="N46" s="23">
        <f t="shared" ca="1" si="4"/>
        <v>1</v>
      </c>
      <c r="O46" s="116" t="str">
        <f t="shared" si="5"/>
        <v>!</v>
      </c>
      <c r="P46" s="24"/>
      <c r="Q46" s="49"/>
      <c r="R46" s="25">
        <f ca="1">IFERROR(INDEX(Health!$G$8:$G$225,MATCH($C46,_xlfn.ANCHORARRAY(Health!$C$8),0)),NA())</f>
        <v>0</v>
      </c>
      <c r="S46" s="25">
        <f ca="1">IFERROR(INDEX(Food!$G$8:$G$225,MATCH($C46,_xlfn.ANCHORARRAY(Food!$C$8),0)),NA())</f>
        <v>5.4772255750516612</v>
      </c>
      <c r="T46" s="25">
        <f ca="1">IFERROR(INDEX(Macro!$G$8:$G$225,MATCH($C46,_xlfn.ANCHORARRAY(Macro!$C$8),0)),NA())</f>
        <v>10</v>
      </c>
      <c r="U46" s="25">
        <f ca="1">IFERROR(INDEX(Socioeconomic!$G$8:$G$225,MATCH($C46,_xlfn.ANCHORARRAY(Socioeconomic!$C$8),0)),NA())</f>
        <v>6.2163538752618326</v>
      </c>
      <c r="V46" s="25">
        <f ca="1">IFERROR(INDEX('Natural Hazard'!$G$8:$G$225,MATCH($C46,_xlfn.ANCHORARRAY('Natural Hazard'!$C$8),0)),NA())</f>
        <v>0</v>
      </c>
      <c r="W46" s="25">
        <f ca="1">IFERROR(INDEX(Conflict!$G$8:$G$225,MATCH($C46,_xlfn.ANCHORARRAY(Conflict!$C$8),0)),NA())</f>
        <v>0</v>
      </c>
      <c r="X46" s="50"/>
      <c r="Y46" s="25">
        <f ca="1">IFERROR(INDEX(Health!$H$8:$H$225,MATCH($C46,_xlfn.ANCHORARRAY(Health!$C$8),0)),NA())</f>
        <v>8.5072886297375998</v>
      </c>
      <c r="Z46" s="25">
        <f ca="1">IFERROR(INDEX(Food!$H$8:$H$225,MATCH($C46,_xlfn.ANCHORARRAY(Food!$C$8),0)),NA())</f>
        <v>10</v>
      </c>
      <c r="AA46" s="25">
        <f ca="1">IFERROR(INDEX(Macro!$H$8:$H$225,MATCH($C46,_xlfn.ANCHORARRAY(Macro!$C$8),0)),NA())</f>
        <v>10</v>
      </c>
      <c r="AB46" s="25">
        <f ca="1">IFERROR(INDEX(Socioeconomic!$H$8:$H$225,MATCH($C46,_xlfn.ANCHORARRAY(Socioeconomic!$C$8),0)),NA())</f>
        <v>7.71428571428571</v>
      </c>
      <c r="AC46" s="25">
        <f ca="1">IFERROR(INDEX('Natural Hazard'!$H$8:$H$225,MATCH($C46,_xlfn.ANCHORARRAY('Natural Hazard'!$C$8),0)),NA())</f>
        <v>4.8333333333333304</v>
      </c>
      <c r="AD46" s="25">
        <f ca="1">IFERROR(INDEX(Conflict!$H$8:$H$225,MATCH($C46,_xlfn.ANCHORARRAY(Conflict!$C$8),0)),NA())</f>
        <v>10</v>
      </c>
      <c r="AE46" s="50"/>
      <c r="AF46" s="25">
        <f ca="1">IFERROR(INDEX(Health!$I$8:$I$225,MATCH($C46,_xlfn.ANCHORARRAY(Health!$C$8),0)),NA())</f>
        <v>0</v>
      </c>
      <c r="AG46" s="25">
        <f ca="1">IFERROR(INDEX(Food!$I$8:$I$225,MATCH($C46,_xlfn.ANCHORARRAY(Food!$C$8),0)),NA())</f>
        <v>3</v>
      </c>
      <c r="AH46" s="25">
        <f ca="1">IFERROR(INDEX(Macro!$I$8:$I$225,MATCH($C46,_xlfn.ANCHORARRAY(Macro!$C$8),0)),NA())</f>
        <v>10</v>
      </c>
      <c r="AI46" s="25">
        <f ca="1">IFERROR(INDEX(Socioeconomic!$I$8:$I$225,MATCH($C46,_xlfn.ANCHORARRAY(Socioeconomic!$C$8),0)),NA())</f>
        <v>5.0092849725440702</v>
      </c>
      <c r="AJ46" s="25">
        <f ca="1">IFERROR(INDEX('Natural Hazard'!$I$8:$I$225,MATCH($C46,_xlfn.ANCHORARRAY('Natural Hazard'!$C$8),0)),NA())</f>
        <v>0</v>
      </c>
      <c r="AK46" s="25">
        <f ca="1">IFERROR(INDEX(Conflict!$I$8:$I$225,MATCH($C46,_xlfn.ANCHORARRAY(Conflict!$C$8),0)),NA())</f>
        <v>0</v>
      </c>
      <c r="AL46" s="49"/>
      <c r="AM46" s="25">
        <f>IFERROR(INDEX('Data Reliability'!$G$6:$G$409,MATCH($C46,'Data Reliability'!$E$6:$E$409,0)),NA())</f>
        <v>8.3333333333333301E-2</v>
      </c>
      <c r="AN46" s="25">
        <f>IFERROR(INDEX('Data Reliability'!$H$6:$H$409,MATCH($C46,'Data Reliability'!$E$6:$E$409,0)),NA())</f>
        <v>0.452777777777778</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3</v>
      </c>
      <c r="H47" s="23">
        <f t="shared" ca="1" si="0"/>
        <v>3</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1</v>
      </c>
      <c r="K47" s="23">
        <f t="shared" ca="1" si="2"/>
        <v>1</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3.5</v>
      </c>
      <c r="N47" s="23">
        <f t="shared" ca="1" si="4"/>
        <v>3.5</v>
      </c>
      <c r="O47" s="116" t="str">
        <f t="shared" si="5"/>
        <v/>
      </c>
      <c r="P47" s="24"/>
      <c r="Q47" s="49"/>
      <c r="R47" s="25">
        <f ca="1">IFERROR(INDEX(Health!$G$8:$G$225,MATCH($C47,_xlfn.ANCHORARRAY(Health!$C$8),0)),NA())</f>
        <v>0</v>
      </c>
      <c r="S47" s="25">
        <f ca="1">IFERROR(INDEX(Food!$G$8:$G$225,MATCH($C47,_xlfn.ANCHORARRAY(Food!$C$8),0)),NA())</f>
        <v>0</v>
      </c>
      <c r="T47" s="25">
        <f ca="1">IFERROR(INDEX(Macro!$G$8:$G$225,MATCH($C47,_xlfn.ANCHORARRAY(Macro!$C$8),0)),NA())</f>
        <v>6.9</v>
      </c>
      <c r="U47" s="25">
        <f ca="1">IFERROR(INDEX(Socioeconomic!$G$8:$G$225,MATCH($C47,_xlfn.ANCHORARRAY(Socioeconomic!$C$8),0)),NA())</f>
        <v>7.4642002729217882</v>
      </c>
      <c r="V47" s="25">
        <f ca="1">IFERROR(INDEX('Natural Hazard'!$G$8:$G$225,MATCH($C47,_xlfn.ANCHORARRAY('Natural Hazard'!$C$8),0)),NA())</f>
        <v>9.7467943448089631</v>
      </c>
      <c r="W47" s="25">
        <f ca="1">IFERROR(INDEX(Conflict!$G$8:$G$225,MATCH($C47,_xlfn.ANCHORARRAY(Conflict!$C$8),0)),NA())</f>
        <v>5.9987650872393807</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7</v>
      </c>
      <c r="AB47" s="25">
        <f ca="1">IFERROR(INDEX(Socioeconomic!$H$8:$H$225,MATCH($C47,_xlfn.ANCHORARRAY(Socioeconomic!$C$8),0)),NA())</f>
        <v>5.5714285714285703</v>
      </c>
      <c r="AC47" s="25">
        <f ca="1">IFERROR(INDEX('Natural Hazard'!$H$8:$H$225,MATCH($C47,_xlfn.ANCHORARRAY('Natural Hazard'!$C$8),0)),NA())</f>
        <v>9.5</v>
      </c>
      <c r="AD47" s="25">
        <f ca="1">IFERROR(INDEX(Conflict!$H$8:$H$225,MATCH($C47,_xlfn.ANCHORARRAY(Conflict!$C$8),0)),NA())</f>
        <v>3.5985182571882102</v>
      </c>
      <c r="AE47" s="50"/>
      <c r="AF47" s="25">
        <f ca="1">IFERROR(INDEX(Health!$I$8:$I$225,MATCH($C47,_xlfn.ANCHORARRAY(Health!$C$8),0)),NA())</f>
        <v>0</v>
      </c>
      <c r="AG47" s="25" t="e">
        <f ca="1">IFERROR(INDEX(Food!$I$8:$I$225,MATCH($C47,_xlfn.ANCHORARRAY(Food!$C$8),0)),NA())</f>
        <v>#N/A</v>
      </c>
      <c r="AH47" s="25">
        <f ca="1">IFERROR(INDEX(Macro!$I$8:$I$225,MATCH($C47,_xlfn.ANCHORARRAY(Macro!$C$8),0)),NA())</f>
        <v>7</v>
      </c>
      <c r="AI47" s="25">
        <f ca="1">IFERROR(INDEX(Socioeconomic!$I$8:$I$225,MATCH($C47,_xlfn.ANCHORARRAY(Socioeconomic!$C$8),0)),NA())</f>
        <v>10</v>
      </c>
      <c r="AJ47" s="25">
        <f ca="1">IFERROR(INDEX('Natural Hazard'!$I$8:$I$225,MATCH($C47,_xlfn.ANCHORARRAY('Natural Hazard'!$C$8),0)),NA())</f>
        <v>10</v>
      </c>
      <c r="AK47" s="25">
        <f ca="1">IFERROR(INDEX(Conflict!$I$8:$I$225,MATCH($C47,_xlfn.ANCHORARRAY(Conflict!$C$8),0)),NA())</f>
        <v>10</v>
      </c>
      <c r="AL47" s="49"/>
      <c r="AM47" s="25">
        <f>IFERROR(INDEX('Data Reliability'!$G$6:$G$409,MATCH($C47,'Data Reliability'!$E$6:$E$409,0)),NA())</f>
        <v>0</v>
      </c>
      <c r="AN47" s="25">
        <f>IFERROR(INDEX('Data Reliability'!$H$6:$H$409,MATCH($C47,'Data Reliability'!$E$6:$E$409,0)),NA())</f>
        <v>0.32500000000000001</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1</v>
      </c>
      <c r="H48" s="23">
        <f t="shared" ca="1" si="0"/>
        <v>1</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2.5</v>
      </c>
      <c r="K48" s="23">
        <f t="shared" ca="1" si="2"/>
        <v>2.5</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0</v>
      </c>
      <c r="N48" s="23">
        <f t="shared" ca="1" si="4"/>
        <v>0</v>
      </c>
      <c r="O48" s="116" t="str">
        <f t="shared" si="5"/>
        <v>!!</v>
      </c>
      <c r="P48" s="24"/>
      <c r="Q48" s="49"/>
      <c r="R48" s="25">
        <f ca="1">IFERROR(INDEX(Health!$G$8:$G$225,MATCH($C48,_xlfn.ANCHORARRAY(Health!$C$8),0)),NA())</f>
        <v>0</v>
      </c>
      <c r="S48" s="25">
        <f ca="1">IFERROR(INDEX(Food!$G$8:$G$225,MATCH($C48,_xlfn.ANCHORARRAY(Food!$C$8),0)),NA())</f>
        <v>0</v>
      </c>
      <c r="T48" s="25" t="e">
        <f ca="1">IFERROR(INDEX(Macro!$G$8:$G$225,MATCH($C48,_xlfn.ANCHORARRAY(Macro!$C$8),0)),NA())</f>
        <v>#N/A</v>
      </c>
      <c r="U48" s="25">
        <f ca="1">IFERROR(INDEX(Socioeconomic!$G$8:$G$225,MATCH($C48,_xlfn.ANCHORARRAY(Socioeconomic!$C$8),0)),NA())</f>
        <v>7.2280140632115311</v>
      </c>
      <c r="V48" s="25">
        <f ca="1">IFERROR(INDEX('Natural Hazard'!$G$8:$G$225,MATCH($C48,_xlfn.ANCHORARRAY('Natural Hazard'!$C$8),0)),NA())</f>
        <v>0</v>
      </c>
      <c r="W48" s="25">
        <f ca="1">IFERROR(INDEX(Conflict!$G$8:$G$225,MATCH($C48,_xlfn.ANCHORARRAY(Conflict!$C$8),0)),NA())</f>
        <v>0</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9.4285714285714199</v>
      </c>
      <c r="AC48" s="25">
        <f ca="1">IFERROR(INDEX('Natural Hazard'!$H$8:$H$225,MATCH($C48,_xlfn.ANCHORARRAY('Natural Hazard'!$C$8),0)),NA())</f>
        <v>2.8333333333333299</v>
      </c>
      <c r="AD48" s="25">
        <f ca="1">IFERROR(INDEX(Conflict!$H$8:$H$225,MATCH($C48,_xlfn.ANCHORARRAY(Conflict!$C$8),0)),NA())</f>
        <v>10</v>
      </c>
      <c r="AE48" s="50"/>
      <c r="AF48" s="25">
        <f ca="1">IFERROR(INDEX(Health!$I$8:$I$225,MATCH($C48,_xlfn.ANCHORARRAY(Health!$C$8),0)),NA())</f>
        <v>0</v>
      </c>
      <c r="AG48" s="25" t="e">
        <f ca="1">IFERROR(INDEX(Food!$I$8:$I$225,MATCH($C48,_xlfn.ANCHORARRAY(Food!$C$8),0)),NA())</f>
        <v>#N/A</v>
      </c>
      <c r="AH48" s="25" t="e">
        <f ca="1">IFERROR(INDEX(Macro!$I$8:$I$225,MATCH($C48,_xlfn.ANCHORARRAY(Macro!$C$8),0)),NA())</f>
        <v>#N/A</v>
      </c>
      <c r="AI48" s="25">
        <f ca="1">IFERROR(INDEX(Socioeconomic!$I$8:$I$225,MATCH($C48,_xlfn.ANCHORARRAY(Socioeconomic!$C$8),0)),NA())</f>
        <v>5.5410501679679696</v>
      </c>
      <c r="AJ48" s="25">
        <f ca="1">IFERROR(INDEX('Natural Hazard'!$I$8:$I$225,MATCH($C48,_xlfn.ANCHORARRAY('Natural Hazard'!$C$8),0)),NA())</f>
        <v>0</v>
      </c>
      <c r="AK48" s="25">
        <f ca="1">IFERROR(INDEX(Conflict!$I$8:$I$225,MATCH($C48,_xlfn.ANCHORARRAY(Conflict!$C$8),0)),NA())</f>
        <v>0</v>
      </c>
      <c r="AL48" s="49"/>
      <c r="AM48" s="25">
        <f>IFERROR(INDEX('Data Reliability'!$G$6:$G$409,MATCH($C48,'Data Reliability'!$E$6:$E$409,0)),NA())</f>
        <v>0.25</v>
      </c>
      <c r="AN48" s="25">
        <f>IFERROR(INDEX('Data Reliability'!$H$6:$H$409,MATCH($C48,'Data Reliability'!$E$6:$E$409,0)),NA())</f>
        <v>0.70833333333333304</v>
      </c>
    </row>
    <row r="49" spans="2:40" x14ac:dyDescent="0.2">
      <c r="B49" s="28" t="s">
        <v>78</v>
      </c>
      <c r="C49" s="28" t="s">
        <v>79</v>
      </c>
      <c r="D49" s="28" t="s">
        <v>432</v>
      </c>
      <c r="E49" s="28" t="s">
        <v>535</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v>
      </c>
      <c r="K49" s="23">
        <f t="shared" ca="1" si="2"/>
        <v>0</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0</v>
      </c>
      <c r="N49" s="23">
        <f t="shared" ca="1" si="4"/>
        <v>0</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4.1176183334916621</v>
      </c>
      <c r="U49" s="25">
        <f ca="1">IFERROR(INDEX(Socioeconomic!$G$8:$G$225,MATCH($C49,_xlfn.ANCHORARRAY(Socioeconomic!$C$8),0)),NA())</f>
        <v>0</v>
      </c>
      <c r="V49" s="25">
        <f ca="1">IFERROR(INDEX('Natural Hazard'!$G$8:$G$225,MATCH($C49,_xlfn.ANCHORARRAY('Natural Hazard'!$C$8),0)),NA())</f>
        <v>0</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3.8148256665689999</v>
      </c>
      <c r="AB49" s="25">
        <f ca="1">IFERROR(INDEX(Socioeconomic!$H$8:$H$225,MATCH($C49,_xlfn.ANCHORARRAY(Socioeconomic!$C$8),0)),NA())</f>
        <v>6.71428571428571</v>
      </c>
      <c r="AC49" s="25">
        <f ca="1">IFERROR(INDEX('Natural Hazard'!$H$8:$H$225,MATCH($C49,_xlfn.ANCHORARRAY('Natural Hazard'!$C$8),0)),NA())</f>
        <v>1.5</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4.4444444444444402</v>
      </c>
      <c r="AI49" s="25">
        <f ca="1">IFERROR(INDEX(Socioeconomic!$I$8:$I$225,MATCH($C49,_xlfn.ANCHORARRAY(Socioeconomic!$C$8),0)),NA())</f>
        <v>0</v>
      </c>
      <c r="AJ49" s="25">
        <f ca="1">IFERROR(INDEX('Natural Hazard'!$I$8:$I$225,MATCH($C49,_xlfn.ANCHORARRAY('Natural Hazard'!$C$8),0)),NA())</f>
        <v>0</v>
      </c>
      <c r="AK49" s="25">
        <f ca="1">IFERROR(INDEX(Conflict!$I$8:$I$225,MATCH($C49,_xlfn.ANCHORARRAY(Conflict!$C$8),0)),NA())</f>
        <v>0</v>
      </c>
      <c r="AL49" s="49"/>
      <c r="AM49" s="25">
        <f>IFERROR(INDEX('Data Reliability'!$G$6:$G$409,MATCH($C49,'Data Reliability'!$E$6:$E$409,0)),NA())</f>
        <v>0.16666666666666699</v>
      </c>
      <c r="AN49" s="25">
        <f>IFERROR(INDEX('Data Reliability'!$H$6:$H$409,MATCH($C49,'Data Reliability'!$E$6:$E$409,0)),NA())</f>
        <v>0.58333333333333304</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0.5</v>
      </c>
      <c r="H50" s="23">
        <f t="shared" ca="1" si="0"/>
        <v>0.5</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1.5</v>
      </c>
      <c r="N50" s="23">
        <f t="shared" ca="1" si="4"/>
        <v>1.5</v>
      </c>
      <c r="O50" s="116" t="str">
        <f t="shared" si="5"/>
        <v>!</v>
      </c>
      <c r="P50" s="24"/>
      <c r="Q50" s="49"/>
      <c r="R50" s="25">
        <f ca="1">IFERROR(INDEX(Health!$G$8:$G$225,MATCH($C50,_xlfn.ANCHORARRAY(Health!$C$8),0)),NA())</f>
        <v>0</v>
      </c>
      <c r="S50" s="25">
        <f ca="1">IFERROR(INDEX(Food!$G$8:$G$225,MATCH($C50,_xlfn.ANCHORARRAY(Food!$C$8),0)),NA())</f>
        <v>0</v>
      </c>
      <c r="T50" s="25">
        <f ca="1">IFERROR(INDEX(Macro!$G$8:$G$225,MATCH($C50,_xlfn.ANCHORARRAY(Macro!$C$8),0)),NA())</f>
        <v>1.2428362443113594</v>
      </c>
      <c r="U50" s="25">
        <f ca="1">IFERROR(INDEX(Socioeconomic!$G$8:$G$225,MATCH($C50,_xlfn.ANCHORARRAY(Socioeconomic!$C$8),0)),NA())</f>
        <v>5.6061191058138782</v>
      </c>
      <c r="V50" s="25">
        <f ca="1">IFERROR(INDEX('Natural Hazard'!$G$8:$G$225,MATCH($C50,_xlfn.ANCHORARRAY('Natural Hazard'!$C$8),0)),NA())</f>
        <v>0</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2.6867858189276301</v>
      </c>
      <c r="AB50" s="25">
        <f ca="1">IFERROR(INDEX(Socioeconomic!$H$8:$H$225,MATCH($C50,_xlfn.ANCHORARRAY(Socioeconomic!$C$8),0)),NA())</f>
        <v>3.1428571428571401</v>
      </c>
      <c r="AC50" s="25">
        <f ca="1">IFERROR(INDEX('Natural Hazard'!$H$8:$H$225,MATCH($C50,_xlfn.ANCHORARRAY('Natural Hazard'!$C$8),0)),NA())</f>
        <v>8.5</v>
      </c>
      <c r="AD50" s="25">
        <f ca="1">IFERROR(INDEX(Conflict!$H$8:$H$225,MATCH($C50,_xlfn.ANCHORARRAY(Conflict!$C$8),0)),NA())</f>
        <v>0</v>
      </c>
      <c r="AE50" s="50"/>
      <c r="AF50" s="25">
        <f ca="1">IFERROR(INDEX(Health!$I$8:$I$225,MATCH($C50,_xlfn.ANCHORARRAY(Health!$C$8),0)),NA())</f>
        <v>0</v>
      </c>
      <c r="AG50" s="25" t="e">
        <f ca="1">IFERROR(INDEX(Food!$I$8:$I$225,MATCH($C50,_xlfn.ANCHORARRAY(Food!$C$8),0)),NA())</f>
        <v>#N/A</v>
      </c>
      <c r="AH50" s="25">
        <f ca="1">IFERROR(INDEX(Macro!$I$8:$I$225,MATCH($C50,_xlfn.ANCHORARRAY(Macro!$C$8),0)),NA())</f>
        <v>0.57490326147041904</v>
      </c>
      <c r="AI50" s="25">
        <f ca="1">IFERROR(INDEX(Socioeconomic!$I$8:$I$225,MATCH($C50,_xlfn.ANCHORARRAY(Socioeconomic!$C$8),0)),NA())</f>
        <v>10</v>
      </c>
      <c r="AJ50" s="25">
        <f ca="1">IFERROR(INDEX('Natural Hazard'!$I$8:$I$225,MATCH($C50,_xlfn.ANCHORARRAY('Natural Hazard'!$C$8),0)),NA())</f>
        <v>0</v>
      </c>
      <c r="AK50" s="25">
        <f ca="1">IFERROR(INDEX(Conflict!$I$8:$I$225,MATCH($C50,_xlfn.ANCHORARRAY(Conflict!$C$8),0)),NA())</f>
        <v>7</v>
      </c>
      <c r="AL50" s="49"/>
      <c r="AM50" s="25">
        <f>IFERROR(INDEX('Data Reliability'!$G$6:$G$409,MATCH($C50,'Data Reliability'!$E$6:$E$409,0)),NA())</f>
        <v>8.3333333333333301E-2</v>
      </c>
      <c r="AN50" s="25">
        <f>IFERROR(INDEX('Data Reliability'!$H$6:$H$409,MATCH($C50,'Data Reliability'!$E$6:$E$409,0)),NA())</f>
        <v>0.50833333333333297</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1</v>
      </c>
      <c r="H51" s="23">
        <f t="shared" ca="1" si="0"/>
        <v>1</v>
      </c>
      <c r="I51" s="116" t="str">
        <f t="shared" si="1"/>
        <v>!</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1.5</v>
      </c>
      <c r="K51" s="23">
        <f t="shared" ca="1" si="2"/>
        <v>1.5</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0.5</v>
      </c>
      <c r="N51" s="23">
        <f t="shared" ca="1" si="4"/>
        <v>0.5</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8.4845595906262012</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9.6894227951948508</v>
      </c>
      <c r="AB51" s="25">
        <f ca="1">IFERROR(INDEX(Socioeconomic!$H$8:$H$225,MATCH($C51,_xlfn.ANCHORARRAY(Socioeconomic!$C$8),0)),NA())</f>
        <v>2.8571428571428501</v>
      </c>
      <c r="AC51" s="25">
        <f ca="1">IFERROR(INDEX('Natural Hazard'!$H$8:$H$225,MATCH($C51,_xlfn.ANCHORARRAY('Natural Hazard'!$C$8),0)),NA())</f>
        <v>7.5</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7.4295190713101098</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0</v>
      </c>
      <c r="AL51" s="49"/>
      <c r="AM51" s="25">
        <f>IFERROR(INDEX('Data Reliability'!$G$6:$G$409,MATCH($C51,'Data Reliability'!$E$6:$E$409,0)),NA())</f>
        <v>0.16666666666666699</v>
      </c>
      <c r="AN51" s="25">
        <f>IFERROR(INDEX('Data Reliability'!$H$6:$H$409,MATCH($C51,'Data Reliability'!$E$6:$E$409,0)),NA())</f>
        <v>0.63333333333333297</v>
      </c>
    </row>
    <row r="52" spans="2:40" x14ac:dyDescent="0.2">
      <c r="B52" s="28" t="s">
        <v>772</v>
      </c>
      <c r="C52" s="28" t="s">
        <v>704</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t="e">
        <f ca="1">IFERROR(INDEX(Food!$G$8:$G$225,MATCH($C52,_xlfn.ANCHORARRAY(Food!$C$8),0)),NA())</f>
        <v>#N/A</v>
      </c>
      <c r="T52" s="25" t="e">
        <f ca="1">IFERROR(INDEX(Macro!$G$8:$G$225,MATCH($C52,_xlfn.ANCHORARRAY(Macro!$C$8),0)),NA())</f>
        <v>#N/A</v>
      </c>
      <c r="U52" s="25" t="e">
        <f ca="1">IFERROR(INDEX(Socioeconomic!$G$8:$G$225,MATCH($C52,_xlfn.ANCHORARRAY(Socioeconomic!$C$8),0)),NA())</f>
        <v>#N/A</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f ca="1">IFERROR(INDEX(Conflict!$H$8:$H$225,MATCH($C52,_xlfn.ANCHORARRAY(Conflict!$C$8),0)),NA())</f>
        <v>0</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0.91666666666666696</v>
      </c>
      <c r="AN52" s="25">
        <f>IFERROR(INDEX('Data Reliability'!$H$6:$H$409,MATCH($C52,'Data Reliability'!$E$6:$E$409,0)),NA())</f>
        <v>0.85</v>
      </c>
    </row>
    <row r="53" spans="2:40" x14ac:dyDescent="0.2">
      <c r="B53" s="28" t="s">
        <v>736</v>
      </c>
      <c r="C53" s="28" t="s">
        <v>705</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t="e">
        <f ca="1">IFERROR(INDEX(Food!$G$8:$G$225,MATCH($C53,_xlfn.ANCHORARRAY(Food!$C$8),0)),NA())</f>
        <v>#N/A</v>
      </c>
      <c r="T53" s="25">
        <f ca="1">IFERROR(INDEX(Macro!$G$8:$G$225,MATCH($C53,_xlfn.ANCHORARRAY(Macro!$C$8),0)),NA())</f>
        <v>0</v>
      </c>
      <c r="U53" s="25" t="e">
        <f ca="1">IFERROR(INDEX(Socioeconomic!$G$8:$G$225,MATCH($C53,_xlfn.ANCHORARRAY(Socioeconomic!$C$8),0)),NA())</f>
        <v>#N/A</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0.32815704658658001</v>
      </c>
      <c r="AB53" s="25" t="e">
        <f ca="1">IFERROR(INDEX(Socioeconomic!$H$8:$H$225,MATCH($C53,_xlfn.ANCHORARRAY(Socioeconomic!$C$8),0)),NA())</f>
        <v>#N/A</v>
      </c>
      <c r="AC53" s="25" t="e">
        <f ca="1">IFERROR(INDEX('Natural Hazard'!$H$8:$H$225,MATCH($C53,_xlfn.ANCHORARRAY('Natural Hazard'!$C$8),0)),NA())</f>
        <v>#N/A</v>
      </c>
      <c r="AD53" s="25">
        <f ca="1">IFERROR(INDEX(Conflict!$H$8:$H$225,MATCH($C53,_xlfn.ANCHORARRAY(Conflict!$C$8),0)),NA())</f>
        <v>0</v>
      </c>
      <c r="AE53" s="50"/>
      <c r="AF53" s="25">
        <f ca="1">IFERROR(INDEX(Health!$I$8:$I$225,MATCH($C53,_xlfn.ANCHORARRAY(Health!$C$8),0)),NA())</f>
        <v>0</v>
      </c>
      <c r="AG53" s="25" t="e">
        <f ca="1">IFERROR(INDEX(Food!$I$8:$I$225,MATCH($C53,_xlfn.ANCHORARRAY(Food!$C$8),0)),NA())</f>
        <v>#N/A</v>
      </c>
      <c r="AH53" s="25">
        <f ca="1">IFERROR(INDEX(Macro!$I$8:$I$225,MATCH($C53,_xlfn.ANCHORARRAY(Macro!$C$8),0)),NA())</f>
        <v>0</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0.83333333333333304</v>
      </c>
      <c r="AN53" s="25">
        <f>IFERROR(INDEX('Data Reliability'!$H$6:$H$409,MATCH($C53,'Data Reliability'!$E$6:$E$409,0)),NA())</f>
        <v>0.7</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v>
      </c>
      <c r="H54" s="23">
        <f t="shared" ca="1" si="0"/>
        <v>0</v>
      </c>
      <c r="I54" s="116" t="str">
        <f t="shared" si="1"/>
        <v>!</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0</v>
      </c>
      <c r="N54" s="23">
        <f t="shared" ca="1" si="4"/>
        <v>0</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3.2717228380676868</v>
      </c>
      <c r="U54" s="25">
        <f ca="1">IFERROR(INDEX(Socioeconomic!$G$8:$G$225,MATCH($C54,_xlfn.ANCHORARRAY(Socioeconomic!$C$8),0)),NA())</f>
        <v>0</v>
      </c>
      <c r="V54" s="25">
        <f ca="1">IFERROR(INDEX('Natural Hazard'!$G$8:$G$225,MATCH($C54,_xlfn.ANCHORARRAY('Natural Hazard'!$C$8),0)),NA())</f>
        <v>0</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2.40843832405508</v>
      </c>
      <c r="AB54" s="25">
        <f ca="1">IFERROR(INDEX(Socioeconomic!$H$8:$H$225,MATCH($C54,_xlfn.ANCHORARRAY(Socioeconomic!$C$8),0)),NA())</f>
        <v>0.85714285714285499</v>
      </c>
      <c r="AC54" s="25">
        <f ca="1">IFERROR(INDEX('Natural Hazard'!$H$8:$H$225,MATCH($C54,_xlfn.ANCHORARRAY('Natural Hazard'!$C$8),0)),NA())</f>
        <v>5.6666666666666599</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4.4444444444444402</v>
      </c>
      <c r="AI54" s="25">
        <f ca="1">IFERROR(INDEX(Socioeconomic!$I$8:$I$225,MATCH($C54,_xlfn.ANCHORARRAY(Socioeconomic!$C$8),0)),NA())</f>
        <v>0</v>
      </c>
      <c r="AJ54" s="25">
        <f ca="1">IFERROR(INDEX('Natural Hazard'!$I$8:$I$225,MATCH($C54,_xlfn.ANCHORARRAY('Natural Hazard'!$C$8),0)),NA())</f>
        <v>0</v>
      </c>
      <c r="AK54" s="25">
        <f ca="1">IFERROR(INDEX(Conflict!$I$8:$I$225,MATCH($C54,_xlfn.ANCHORARRAY(Conflict!$C$8),0)),NA())</f>
        <v>0</v>
      </c>
      <c r="AL54" s="49"/>
      <c r="AM54" s="25">
        <f>IFERROR(INDEX('Data Reliability'!$G$6:$G$409,MATCH($C54,'Data Reliability'!$E$6:$E$409,0)),NA())</f>
        <v>0.16666666666666699</v>
      </c>
      <c r="AN54" s="25">
        <f>IFERROR(INDEX('Data Reliability'!$H$6:$H$409,MATCH($C54,'Data Reliability'!$E$6:$E$409,0)),NA())</f>
        <v>0.59166666666666701</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1</v>
      </c>
      <c r="N55" s="23">
        <f t="shared" ca="1" si="4"/>
        <v>1</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2.2049298058081237</v>
      </c>
      <c r="U55" s="25">
        <f ca="1">IFERROR(INDEX(Socioeconomic!$G$8:$G$225,MATCH($C55,_xlfn.ANCHORARRAY(Socioeconomic!$C$8),0)),NA())</f>
        <v>1.2626502739419603</v>
      </c>
      <c r="V55" s="25">
        <f ca="1">IFERROR(INDEX('Natural Hazard'!$G$8:$G$225,MATCH($C55,_xlfn.ANCHORARRAY('Natural Hazard'!$C$8),0)),NA())</f>
        <v>3.6514837167011027</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3.33138001757984</v>
      </c>
      <c r="AB55" s="25">
        <f ca="1">IFERROR(INDEX(Socioeconomic!$H$8:$H$225,MATCH($C55,_xlfn.ANCHORARRAY(Socioeconomic!$C$8),0)),NA())</f>
        <v>0.57142857142857095</v>
      </c>
      <c r="AC55" s="25">
        <f ca="1">IFERROR(INDEX('Natural Hazard'!$H$8:$H$225,MATCH($C55,_xlfn.ANCHORARRAY('Natural Hazard'!$C$8),0)),NA())</f>
        <v>1.3333333333333299</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1.4593698175787699</v>
      </c>
      <c r="AI55" s="25">
        <f ca="1">IFERROR(INDEX(Socioeconomic!$I$8:$I$225,MATCH($C55,_xlfn.ANCHORARRAY(Socioeconomic!$C$8),0)),NA())</f>
        <v>2.7899999999999898</v>
      </c>
      <c r="AJ55" s="25">
        <f ca="1">IFERROR(INDEX('Natural Hazard'!$I$8:$I$225,MATCH($C55,_xlfn.ANCHORARRAY('Natural Hazard'!$C$8),0)),NA())</f>
        <v>10</v>
      </c>
      <c r="AK55" s="25">
        <f ca="1">IFERROR(INDEX(Conflict!$I$8:$I$225,MATCH($C55,_xlfn.ANCHORARRAY(Conflict!$C$8),0)),NA())</f>
        <v>5.3571428571428497</v>
      </c>
      <c r="AL55" s="49"/>
      <c r="AM55" s="25">
        <f>IFERROR(INDEX('Data Reliability'!$G$6:$G$409,MATCH($C55,'Data Reliability'!$E$6:$E$409,0)),NA())</f>
        <v>8.3333333333333301E-2</v>
      </c>
      <c r="AN55" s="25">
        <f>IFERROR(INDEX('Data Reliability'!$H$6:$H$409,MATCH($C55,'Data Reliability'!$E$6:$E$409,0)),NA())</f>
        <v>0.59166666666666701</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0.5</v>
      </c>
      <c r="H56" s="23">
        <f t="shared" ca="1" si="0"/>
        <v>0.5</v>
      </c>
      <c r="I56" s="116" t="str">
        <f t="shared" si="1"/>
        <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1</v>
      </c>
      <c r="N56" s="23">
        <f t="shared" ca="1" si="4"/>
        <v>1</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1.6795647637526347</v>
      </c>
      <c r="U56" s="25">
        <f ca="1">IFERROR(INDEX(Socioeconomic!$G$8:$G$225,MATCH($C56,_xlfn.ANCHORARRAY(Socioeconomic!$C$8),0)),NA())</f>
        <v>0</v>
      </c>
      <c r="V56" s="25">
        <f ca="1">IFERROR(INDEX('Natural Hazard'!$G$8:$G$225,MATCH($C56,_xlfn.ANCHORARRAY('Natural Hazard'!$C$8),0)),NA())</f>
        <v>5.1639777949432162</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0.51860533255200802</v>
      </c>
      <c r="AB56" s="25">
        <f ca="1">IFERROR(INDEX(Socioeconomic!$H$8:$H$225,MATCH($C56,_xlfn.ANCHORARRAY(Socioeconomic!$C$8),0)),NA())</f>
        <v>0.57142857142857095</v>
      </c>
      <c r="AC56" s="25">
        <f ca="1">IFERROR(INDEX('Natural Hazard'!$H$8:$H$225,MATCH($C56,_xlfn.ANCHORARRAY('Natural Hazard'!$C$8),0)),NA())</f>
        <v>2.6666666666666599</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5.4394693200663298</v>
      </c>
      <c r="AI56" s="25">
        <f ca="1">IFERROR(INDEX(Socioeconomic!$I$8:$I$225,MATCH($C56,_xlfn.ANCHORARRAY(Socioeconomic!$C$8),0)),NA())</f>
        <v>0</v>
      </c>
      <c r="AJ56" s="25">
        <f ca="1">IFERROR(INDEX('Natural Hazard'!$I$8:$I$225,MATCH($C56,_xlfn.ANCHORARRAY('Natural Hazard'!$C$8),0)),NA())</f>
        <v>10</v>
      </c>
      <c r="AK56" s="25">
        <f ca="1">IFERROR(INDEX(Conflict!$I$8:$I$225,MATCH($C56,_xlfn.ANCHORARRAY(Conflict!$C$8),0)),NA())</f>
        <v>0</v>
      </c>
      <c r="AL56" s="49"/>
      <c r="AM56" s="25">
        <f>IFERROR(INDEX('Data Reliability'!$G$6:$G$409,MATCH($C56,'Data Reliability'!$E$6:$E$409,0)),NA())</f>
        <v>8.3333333333333301E-2</v>
      </c>
      <c r="AN56" s="25">
        <f>IFERROR(INDEX('Data Reliability'!$H$6:$H$409,MATCH($C56,'Data Reliability'!$E$6:$E$409,0)),NA())</f>
        <v>0.55833333333333302</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0</v>
      </c>
      <c r="H57" s="23">
        <f t="shared" ca="1" si="0"/>
        <v>0</v>
      </c>
      <c r="I57" s="116" t="str">
        <f t="shared" si="1"/>
        <v>!</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2</v>
      </c>
      <c r="K57" s="23">
        <f t="shared" ca="1" si="2"/>
        <v>2</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0</v>
      </c>
      <c r="N57" s="23">
        <f t="shared" ca="1" si="4"/>
        <v>0</v>
      </c>
      <c r="O57" s="116" t="str">
        <f t="shared" si="5"/>
        <v>!</v>
      </c>
      <c r="P57" s="24"/>
      <c r="Q57" s="49"/>
      <c r="R57" s="25">
        <f ca="1">IFERROR(INDEX(Health!$G$8:$G$225,MATCH($C57,_xlfn.ANCHORARRAY(Health!$C$8),0)),NA())</f>
        <v>0</v>
      </c>
      <c r="S57" s="25">
        <f ca="1">IFERROR(INDEX(Food!$G$8:$G$225,MATCH($C57,_xlfn.ANCHORARRAY(Food!$C$8),0)),NA())</f>
        <v>0</v>
      </c>
      <c r="T57" s="25">
        <f ca="1">IFERROR(INDEX(Macro!$G$8:$G$225,MATCH($C57,_xlfn.ANCHORARRAY(Macro!$C$8),0)),NA())</f>
        <v>3.8713320622933978</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4.4887196015235897</v>
      </c>
      <c r="AB57" s="25">
        <f ca="1">IFERROR(INDEX(Socioeconomic!$H$8:$H$225,MATCH($C57,_xlfn.ANCHORARRAY(Socioeconomic!$C$8),0)),NA())</f>
        <v>8</v>
      </c>
      <c r="AC57" s="25">
        <f ca="1">IFERROR(INDEX('Natural Hazard'!$H$8:$H$225,MATCH($C57,_xlfn.ANCHORARRAY('Natural Hazard'!$C$8),0)),NA())</f>
        <v>7.6666666666666599</v>
      </c>
      <c r="AD57" s="25">
        <f ca="1">IFERROR(INDEX(Conflict!$H$8:$H$225,MATCH($C57,_xlfn.ANCHORARRAY(Conflict!$C$8),0)),NA())</f>
        <v>4.5025577703298598</v>
      </c>
      <c r="AE57" s="50"/>
      <c r="AF57" s="25">
        <f ca="1">IFERROR(INDEX(Health!$I$8:$I$225,MATCH($C57,_xlfn.ANCHORARRAY(Health!$C$8),0)),NA())</f>
        <v>0</v>
      </c>
      <c r="AG57" s="25" t="e">
        <f ca="1">IFERROR(INDEX(Food!$I$8:$I$225,MATCH($C57,_xlfn.ANCHORARRAY(Food!$C$8),0)),NA())</f>
        <v>#N/A</v>
      </c>
      <c r="AH57" s="25">
        <f ca="1">IFERROR(INDEX(Macro!$I$8:$I$225,MATCH($C57,_xlfn.ANCHORARRAY(Macro!$C$8),0)),NA())</f>
        <v>3.3388612493090002</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0</v>
      </c>
      <c r="AL57" s="49"/>
      <c r="AM57" s="25">
        <f>IFERROR(INDEX('Data Reliability'!$G$6:$G$409,MATCH($C57,'Data Reliability'!$E$6:$E$409,0)),NA())</f>
        <v>0.16666666666666699</v>
      </c>
      <c r="AN57" s="25">
        <f>IFERROR(INDEX('Data Reliability'!$H$6:$H$409,MATCH($C57,'Data Reliability'!$E$6:$E$409,0)),NA())</f>
        <v>0.59166666666666701</v>
      </c>
    </row>
    <row r="58" spans="2:40" x14ac:dyDescent="0.2">
      <c r="B58" s="28" t="s">
        <v>92</v>
      </c>
      <c r="C58" s="28" t="s">
        <v>93</v>
      </c>
      <c r="D58" s="28" t="s">
        <v>435</v>
      </c>
      <c r="E58" s="28" t="s">
        <v>535</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0</v>
      </c>
      <c r="H58" s="23">
        <f t="shared" ca="1" si="0"/>
        <v>0</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0.5</v>
      </c>
      <c r="K58" s="23">
        <f t="shared" ca="1" si="2"/>
        <v>0.5</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0</v>
      </c>
      <c r="N58" s="23">
        <f t="shared" ca="1" si="4"/>
        <v>0</v>
      </c>
      <c r="O58" s="116" t="str">
        <f t="shared" si="5"/>
        <v>!!</v>
      </c>
      <c r="P58" s="24"/>
      <c r="Q58" s="49"/>
      <c r="R58" s="25">
        <f ca="1">IFERROR(INDEX(Health!$G$8:$G$225,MATCH($C58,_xlfn.ANCHORARRAY(Health!$C$8),0)),NA())</f>
        <v>0</v>
      </c>
      <c r="S58" s="25">
        <f ca="1">IFERROR(INDEX(Food!$G$8:$G$225,MATCH($C58,_xlfn.ANCHORARRAY(Food!$C$8),0)),NA())</f>
        <v>0</v>
      </c>
      <c r="T58" s="25" t="e">
        <f ca="1">IFERROR(INDEX(Macro!$G$8:$G$225,MATCH($C58,_xlfn.ANCHORARRAY(Macro!$C$8),0)),NA())</f>
        <v>#N/A</v>
      </c>
      <c r="U58" s="25">
        <f ca="1">IFERROR(INDEX(Socioeconomic!$G$8:$G$225,MATCH($C58,_xlfn.ANCHORARRAY(Socioeconomic!$C$8),0)),NA())</f>
        <v>0</v>
      </c>
      <c r="V58" s="25">
        <f ca="1">IFERROR(INDEX('Natural Hazard'!$G$8:$G$225,MATCH($C58,_xlfn.ANCHORARRAY('Natural Hazard'!$C$8),0)),NA())</f>
        <v>0</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6</v>
      </c>
      <c r="AC58" s="25">
        <f ca="1">IFERROR(INDEX('Natural Hazard'!$H$8:$H$225,MATCH($C58,_xlfn.ANCHORARRAY('Natural Hazard'!$C$8),0)),NA())</f>
        <v>6.5</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0.78333333333333299</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1.5</v>
      </c>
      <c r="N59" s="23">
        <f t="shared" ca="1" si="4"/>
        <v>1.5</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0.28571428571428598</v>
      </c>
      <c r="AC59" s="25">
        <f ca="1">IFERROR(INDEX('Natural Hazard'!$H$8:$H$225,MATCH($C59,_xlfn.ANCHORARRAY('Natural Hazard'!$C$8),0)),NA())</f>
        <v>0</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7</v>
      </c>
      <c r="AI59" s="25">
        <f ca="1">IFERROR(INDEX(Socioeconomic!$I$8:$I$225,MATCH($C59,_xlfn.ANCHORARRAY(Socioeconomic!$C$8),0)),NA())</f>
        <v>0</v>
      </c>
      <c r="AJ59" s="25">
        <f ca="1">IFERROR(INDEX('Natural Hazard'!$I$8:$I$225,MATCH($C59,_xlfn.ANCHORARRAY('Natural Hazard'!$C$8),0)),NA())</f>
        <v>10</v>
      </c>
      <c r="AK59" s="25">
        <f ca="1">IFERROR(INDEX(Conflict!$I$8:$I$225,MATCH($C59,_xlfn.ANCHORARRAY(Conflict!$C$8),0)),NA())</f>
        <v>0</v>
      </c>
      <c r="AL59" s="49"/>
      <c r="AM59" s="25">
        <f>IFERROR(INDEX('Data Reliability'!$G$6:$G$409,MATCH($C59,'Data Reliability'!$E$6:$E$409,0)),NA())</f>
        <v>8.3333333333333301E-2</v>
      </c>
      <c r="AN59" s="25">
        <f>IFERROR(INDEX('Data Reliability'!$H$6:$H$409,MATCH($C59,'Data Reliability'!$E$6:$E$409,0)),NA())</f>
        <v>0.59166666666666701</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2.5</v>
      </c>
      <c r="H60" s="23">
        <f t="shared" ca="1" si="0"/>
        <v>2.5</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3</v>
      </c>
      <c r="N60" s="23">
        <f t="shared" ca="1" si="4"/>
        <v>3</v>
      </c>
      <c r="O60" s="116" t="str">
        <f t="shared" si="5"/>
        <v>!</v>
      </c>
      <c r="P60" s="24"/>
      <c r="Q60" s="49"/>
      <c r="R60" s="25">
        <f ca="1">IFERROR(INDEX(Health!$G$8:$G$225,MATCH($C60,_xlfn.ANCHORARRAY(Health!$C$8),0)),NA())</f>
        <v>7.8208810730005034</v>
      </c>
      <c r="S60" s="25">
        <f ca="1">IFERROR(INDEX(Food!$G$8:$G$225,MATCH($C60,_xlfn.ANCHORARRAY(Food!$C$8),0)),NA())</f>
        <v>0</v>
      </c>
      <c r="T60" s="25">
        <f ca="1">IFERROR(INDEX(Macro!$G$8:$G$225,MATCH($C60,_xlfn.ANCHORARRAY(Macro!$C$8),0)),NA())</f>
        <v>0</v>
      </c>
      <c r="U60" s="25">
        <f ca="1">IFERROR(INDEX(Socioeconomic!$G$8:$G$225,MATCH($C60,_xlfn.ANCHORARRAY(Socioeconomic!$C$8),0)),NA())</f>
        <v>6.9693205243716907</v>
      </c>
      <c r="V60" s="25">
        <f ca="1">IFERROR(INDEX('Natural Hazard'!$G$8:$G$225,MATCH($C60,_xlfn.ANCHORARRAY('Natural Hazard'!$C$8),0)),NA())</f>
        <v>9.7467943448089631</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4.1371227658951</v>
      </c>
      <c r="AB60" s="25">
        <f ca="1">IFERROR(INDEX(Socioeconomic!$H$8:$H$225,MATCH($C60,_xlfn.ANCHORARRAY(Socioeconomic!$C$8),0)),NA())</f>
        <v>4.8571428571428497</v>
      </c>
      <c r="AC60" s="25">
        <f ca="1">IFERROR(INDEX('Natural Hazard'!$H$8:$H$225,MATCH($C60,_xlfn.ANCHORARRAY('Natural Hazard'!$C$8),0)),NA())</f>
        <v>9.5</v>
      </c>
      <c r="AD60" s="25">
        <f ca="1">IFERROR(INDEX(Conflict!$H$8:$H$225,MATCH($C60,_xlfn.ANCHORARRAY(Conflict!$C$8),0)),NA())</f>
        <v>0</v>
      </c>
      <c r="AE60" s="50"/>
      <c r="AF60" s="25">
        <f ca="1">IFERROR(INDEX(Health!$I$8:$I$225,MATCH($C60,_xlfn.ANCHORARRAY(Health!$C$8),0)),NA())</f>
        <v>10</v>
      </c>
      <c r="AG60" s="25" t="e">
        <f ca="1">IFERROR(INDEX(Food!$I$8:$I$225,MATCH($C60,_xlfn.ANCHORARRAY(Food!$C$8),0)),NA())</f>
        <v>#N/A</v>
      </c>
      <c r="AH60" s="25">
        <f ca="1">IFERROR(INDEX(Macro!$I$8:$I$225,MATCH($C60,_xlfn.ANCHORARRAY(Macro!$C$8),0)),NA())</f>
        <v>0</v>
      </c>
      <c r="AI60" s="25">
        <f ca="1">IFERROR(INDEX(Socioeconomic!$I$8:$I$225,MATCH($C60,_xlfn.ANCHORARRAY(Socioeconomic!$C$8),0)),NA())</f>
        <v>10</v>
      </c>
      <c r="AJ60" s="25">
        <f ca="1">IFERROR(INDEX('Natural Hazard'!$I$8:$I$225,MATCH($C60,_xlfn.ANCHORARRAY('Natural Hazard'!$C$8),0)),NA())</f>
        <v>10</v>
      </c>
      <c r="AK60" s="25">
        <f ca="1">IFERROR(INDEX(Conflict!$I$8:$I$225,MATCH($C60,_xlfn.ANCHORARRAY(Conflict!$C$8),0)),NA())</f>
        <v>0</v>
      </c>
      <c r="AL60" s="49"/>
      <c r="AM60" s="25">
        <f>IFERROR(INDEX('Data Reliability'!$G$6:$G$409,MATCH($C60,'Data Reliability'!$E$6:$E$409,0)),NA())</f>
        <v>8.3333333333333301E-2</v>
      </c>
      <c r="AN60" s="25">
        <f>IFERROR(INDEX('Data Reliability'!$H$6:$H$409,MATCH($C60,'Data Reliability'!$E$6:$E$409,0)),NA())</f>
        <v>0.43333333333333302</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0</v>
      </c>
      <c r="H61" s="23">
        <f t="shared" ca="1" si="0"/>
        <v>0</v>
      </c>
      <c r="I61" s="116" t="str">
        <f t="shared" si="1"/>
        <v>!</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1</v>
      </c>
      <c r="K61" s="23">
        <f t="shared" ca="1" si="2"/>
        <v>1</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0</v>
      </c>
      <c r="N61" s="23">
        <f t="shared" ca="1" si="4"/>
        <v>0</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3.8020996674028567</v>
      </c>
      <c r="U61" s="25">
        <f ca="1">IFERROR(INDEX(Socioeconomic!$G$8:$G$225,MATCH($C61,_xlfn.ANCHORARRAY(Socioeconomic!$C$8),0)),NA())</f>
        <v>0</v>
      </c>
      <c r="V61" s="25">
        <f ca="1">IFERROR(INDEX('Natural Hazard'!$G$8:$G$225,MATCH($C61,_xlfn.ANCHORARRAY('Natural Hazard'!$C$8),0)),NA())</f>
        <v>0</v>
      </c>
      <c r="W61" s="25">
        <f ca="1">IFERROR(INDEX(Conflict!$G$8:$G$225,MATCH($C61,_xlfn.ANCHORARRAY(Conflict!$C$8),0)),NA())</f>
        <v>0</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7.1842953413419304</v>
      </c>
      <c r="AB61" s="25">
        <f ca="1">IFERROR(INDEX(Socioeconomic!$H$8:$H$225,MATCH($C61,_xlfn.ANCHORARRAY(Socioeconomic!$C$8),0)),NA())</f>
        <v>3.71428571428571</v>
      </c>
      <c r="AC61" s="25">
        <f ca="1">IFERROR(INDEX('Natural Hazard'!$H$8:$H$225,MATCH($C61,_xlfn.ANCHORARRAY('Natural Hazard'!$C$8),0)),NA())</f>
        <v>6.3333333333333304</v>
      </c>
      <c r="AD61" s="25">
        <f ca="1">IFERROR(INDEX(Conflict!$H$8:$H$225,MATCH($C61,_xlfn.ANCHORARRAY(Conflict!$C$8),0)),NA())</f>
        <v>1.8124889751278801</v>
      </c>
      <c r="AE61" s="50"/>
      <c r="AF61" s="25">
        <f ca="1">IFERROR(INDEX(Health!$I$8:$I$225,MATCH($C61,_xlfn.ANCHORARRAY(Health!$C$8),0)),NA())</f>
        <v>0</v>
      </c>
      <c r="AG61" s="25" t="e">
        <f ca="1">IFERROR(INDEX(Food!$I$8:$I$225,MATCH($C61,_xlfn.ANCHORARRAY(Food!$C$8),0)),NA())</f>
        <v>#N/A</v>
      </c>
      <c r="AH61" s="25">
        <f ca="1">IFERROR(INDEX(Macro!$I$8:$I$225,MATCH($C61,_xlfn.ANCHORARRAY(Macro!$C$8),0)),NA())</f>
        <v>2.0121614151464899</v>
      </c>
      <c r="AI61" s="25" t="e">
        <f ca="1">IFERROR(INDEX(Socioeconomic!$I$8:$I$225,MATCH($C61,_xlfn.ANCHORARRAY(Socioeconomic!$C$8),0)),NA())</f>
        <v>#N/A</v>
      </c>
      <c r="AJ61" s="25">
        <f ca="1">IFERROR(INDEX('Natural Hazard'!$I$8:$I$225,MATCH($C61,_xlfn.ANCHORARRAY('Natural Hazard'!$C$8),0)),NA())</f>
        <v>0</v>
      </c>
      <c r="AK61" s="25">
        <f ca="1">IFERROR(INDEX(Conflict!$I$8:$I$225,MATCH($C61,_xlfn.ANCHORARRAY(Conflict!$C$8),0)),NA())</f>
        <v>0</v>
      </c>
      <c r="AL61" s="49"/>
      <c r="AM61" s="25">
        <f>IFERROR(INDEX('Data Reliability'!$G$6:$G$409,MATCH($C61,'Data Reliability'!$E$6:$E$409,0)),NA())</f>
        <v>8.3333333333333301E-2</v>
      </c>
      <c r="AN61" s="25">
        <f>IFERROR(INDEX('Data Reliability'!$H$6:$H$409,MATCH($C61,'Data Reliability'!$E$6:$E$409,0)),NA())</f>
        <v>0.6</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0</v>
      </c>
      <c r="H62" s="23">
        <f t="shared" ca="1" si="0"/>
        <v>0</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1</v>
      </c>
      <c r="N62" s="23">
        <f t="shared" ca="1" si="4"/>
        <v>1</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1.888038101730414</v>
      </c>
      <c r="U62" s="25">
        <f ca="1">IFERROR(INDEX(Socioeconomic!$G$8:$G$225,MATCH($C62,_xlfn.ANCHORARRAY(Socioeconomic!$C$8),0)),NA())</f>
        <v>2.2021917436152139</v>
      </c>
      <c r="V62" s="25">
        <f ca="1">IFERROR(INDEX('Natural Hazard'!$G$8:$G$225,MATCH($C62,_xlfn.ANCHORARRAY('Natural Hazard'!$C$8),0)),NA())</f>
        <v>0</v>
      </c>
      <c r="W62" s="25">
        <f ca="1">IFERROR(INDEX(Conflict!$G$8:$G$225,MATCH($C62,_xlfn.ANCHORARRAY(Conflict!$C$8),0)),NA())</f>
        <v>4.0990126979433477</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2.64283621447407</v>
      </c>
      <c r="AB62" s="25">
        <f ca="1">IFERROR(INDEX(Socioeconomic!$H$8:$H$225,MATCH($C62,_xlfn.ANCHORARRAY(Socioeconomic!$C$8),0)),NA())</f>
        <v>5</v>
      </c>
      <c r="AC62" s="25">
        <f ca="1">IFERROR(INDEX('Natural Hazard'!$H$8:$H$225,MATCH($C62,_xlfn.ANCHORARRAY('Natural Hazard'!$C$8),0)),NA())</f>
        <v>9.8333333333333304</v>
      </c>
      <c r="AD62" s="25">
        <f ca="1">IFERROR(INDEX(Conflict!$H$8:$H$225,MATCH($C62,_xlfn.ANCHORARRAY(Conflict!$C$8),0)),NA())</f>
        <v>1.68019050979008</v>
      </c>
      <c r="AE62" s="50"/>
      <c r="AF62" s="25">
        <f ca="1">IFERROR(INDEX(Health!$I$8:$I$225,MATCH($C62,_xlfn.ANCHORARRAY(Health!$C$8),0)),NA())</f>
        <v>0</v>
      </c>
      <c r="AG62" s="25" t="e">
        <f ca="1">IFERROR(INDEX(Food!$I$8:$I$225,MATCH($C62,_xlfn.ANCHORARRAY(Food!$C$8),0)),NA())</f>
        <v>#N/A</v>
      </c>
      <c r="AH62" s="25">
        <f ca="1">IFERROR(INDEX(Macro!$I$8:$I$225,MATCH($C62,_xlfn.ANCHORARRAY(Macro!$C$8),0)),NA())</f>
        <v>1.3488114980652199</v>
      </c>
      <c r="AI62" s="25">
        <f ca="1">IFERROR(INDEX(Socioeconomic!$I$8:$I$225,MATCH($C62,_xlfn.ANCHORARRAY(Socioeconomic!$C$8),0)),NA())</f>
        <v>0.96992969512940297</v>
      </c>
      <c r="AJ62" s="25">
        <f ca="1">IFERROR(INDEX('Natural Hazard'!$I$8:$I$225,MATCH($C62,_xlfn.ANCHORARRAY('Natural Hazard'!$C$8),0)),NA())</f>
        <v>0</v>
      </c>
      <c r="AK62" s="25">
        <f ca="1">IFERROR(INDEX(Conflict!$I$8:$I$225,MATCH($C62,_xlfn.ANCHORARRAY(Conflict!$C$8),0)),NA())</f>
        <v>10</v>
      </c>
      <c r="AL62" s="49"/>
      <c r="AM62" s="25">
        <f>IFERROR(INDEX('Data Reliability'!$G$6:$G$409,MATCH($C62,'Data Reliability'!$E$6:$E$409,0)),NA())</f>
        <v>8.3333333333333301E-2</v>
      </c>
      <c r="AN62" s="25">
        <f>IFERROR(INDEX('Data Reliability'!$H$6:$H$409,MATCH($C62,'Data Reliability'!$E$6:$E$409,0)),NA())</f>
        <v>0.44166666666666698</v>
      </c>
    </row>
    <row r="63" spans="2:40" x14ac:dyDescent="0.2">
      <c r="B63" s="28" t="s">
        <v>737</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v>
      </c>
      <c r="H63" s="23">
        <f t="shared" ca="1" si="0"/>
        <v>2</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1.5</v>
      </c>
      <c r="K63" s="23">
        <f t="shared" ca="1" si="2"/>
        <v>1.5</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v>
      </c>
      <c r="N63" s="23">
        <f t="shared" ca="1" si="4"/>
        <v>2</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10</v>
      </c>
      <c r="U63" s="25">
        <f ca="1">IFERROR(INDEX(Socioeconomic!$G$8:$G$225,MATCH($C63,_xlfn.ANCHORARRAY(Socioeconomic!$C$8),0)),NA())</f>
        <v>5.9136645636549696</v>
      </c>
      <c r="V63" s="25">
        <f ca="1">IFERROR(INDEX('Natural Hazard'!$G$8:$G$225,MATCH($C63,_xlfn.ANCHORARRAY('Natural Hazard'!$C$8),0)),NA())</f>
        <v>6.6583281184793917</v>
      </c>
      <c r="W63" s="25">
        <f ca="1">IFERROR(INDEX(Conflict!$G$8:$G$225,MATCH($C63,_xlfn.ANCHORARRAY(Conflict!$C$8),0)),NA())</f>
        <v>0</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10</v>
      </c>
      <c r="AB63" s="25">
        <f ca="1">IFERROR(INDEX(Socioeconomic!$H$8:$H$225,MATCH($C63,_xlfn.ANCHORARRAY(Socioeconomic!$C$8),0)),NA())</f>
        <v>4.8571428571428497</v>
      </c>
      <c r="AC63" s="25">
        <f ca="1">IFERROR(INDEX('Natural Hazard'!$H$8:$H$225,MATCH($C63,_xlfn.ANCHORARRAY('Natural Hazard'!$C$8),0)),NA())</f>
        <v>6.3333333333333304</v>
      </c>
      <c r="AD63" s="25">
        <f ca="1">IFERROR(INDEX(Conflict!$H$8:$H$225,MATCH($C63,_xlfn.ANCHORARRAY(Conflict!$C$8),0)),NA())</f>
        <v>4.3702593049920599</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7.2</v>
      </c>
      <c r="AJ63" s="25">
        <f ca="1">IFERROR(INDEX('Natural Hazard'!$I$8:$I$225,MATCH($C63,_xlfn.ANCHORARRAY('Natural Hazard'!$C$8),0)),NA())</f>
        <v>7</v>
      </c>
      <c r="AK63" s="25">
        <f ca="1">IFERROR(INDEX(Conflict!$I$8:$I$225,MATCH($C63,_xlfn.ANCHORARRAY(Conflict!$C$8),0)),NA())</f>
        <v>0</v>
      </c>
      <c r="AL63" s="49"/>
      <c r="AM63" s="25">
        <f>IFERROR(INDEX('Data Reliability'!$G$6:$G$409,MATCH($C63,'Data Reliability'!$E$6:$E$409,0)),NA())</f>
        <v>0</v>
      </c>
      <c r="AN63" s="25">
        <f>IFERROR(INDEX('Data Reliability'!$H$6:$H$409,MATCH($C63,'Data Reliability'!$E$6:$E$409,0)),NA())</f>
        <v>0.358333333333333</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0.5</v>
      </c>
      <c r="H64" s="23">
        <f t="shared" ca="1" si="0"/>
        <v>0.5</v>
      </c>
      <c r="I64" s="116" t="str">
        <f t="shared" si="1"/>
        <v>!</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0</v>
      </c>
      <c r="N64" s="23">
        <f t="shared" ca="1" si="4"/>
        <v>0</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5.24491796583861</v>
      </c>
      <c r="U64" s="25">
        <f ca="1">IFERROR(INDEX(Socioeconomic!$G$8:$G$225,MATCH($C64,_xlfn.ANCHORARRAY(Socioeconomic!$C$8),0)),NA())</f>
        <v>0</v>
      </c>
      <c r="V64" s="25">
        <f ca="1">IFERROR(INDEX('Natural Hazard'!$G$8:$G$225,MATCH($C64,_xlfn.ANCHORARRAY('Natural Hazard'!$C$8),0)),NA())</f>
        <v>0</v>
      </c>
      <c r="W64" s="25">
        <f ca="1">IFERROR(INDEX(Conflict!$G$8:$G$225,MATCH($C64,_xlfn.ANCHORARRAY(Conflict!$C$8),0)),NA())</f>
        <v>0</v>
      </c>
      <c r="X64" s="50"/>
      <c r="Y64" s="25">
        <f ca="1">IFERROR(INDEX(Health!$H$8:$H$225,MATCH($C64,_xlfn.ANCHORARRAY(Health!$C$8),0)),NA())</f>
        <v>9.9358600583090304</v>
      </c>
      <c r="Z64" s="25">
        <f ca="1">IFERROR(INDEX(Food!$H$8:$H$225,MATCH($C64,_xlfn.ANCHORARRAY(Food!$C$8),0)),NA())</f>
        <v>10</v>
      </c>
      <c r="AA64" s="25">
        <f ca="1">IFERROR(INDEX(Macro!$H$8:$H$225,MATCH($C64,_xlfn.ANCHORARRAY(Macro!$C$8),0)),NA())</f>
        <v>8.2390858482273703</v>
      </c>
      <c r="AB64" s="25">
        <f ca="1">IFERROR(INDEX(Socioeconomic!$H$8:$H$225,MATCH($C64,_xlfn.ANCHORARRAY(Socioeconomic!$C$8),0)),NA())</f>
        <v>8</v>
      </c>
      <c r="AC64" s="25">
        <f ca="1">IFERROR(INDEX('Natural Hazard'!$H$8:$H$225,MATCH($C64,_xlfn.ANCHORARRAY('Natural Hazard'!$C$8),0)),NA())</f>
        <v>4</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3.33886124930901</v>
      </c>
      <c r="AI64" s="25" t="e">
        <f ca="1">IFERROR(INDEX(Socioeconomic!$I$8:$I$225,MATCH($C64,_xlfn.ANCHORARRAY(Socioeconomic!$C$8),0)),NA())</f>
        <v>#N/A</v>
      </c>
      <c r="AJ64" s="25">
        <f ca="1">IFERROR(INDEX('Natural Hazard'!$I$8:$I$225,MATCH($C64,_xlfn.ANCHORARRAY('Natural Hazard'!$C$8),0)),NA())</f>
        <v>0</v>
      </c>
      <c r="AK64" s="25">
        <f ca="1">IFERROR(INDEX(Conflict!$I$8:$I$225,MATCH($C64,_xlfn.ANCHORARRAY(Conflict!$C$8),0)),NA())</f>
        <v>0</v>
      </c>
      <c r="AL64" s="49"/>
      <c r="AM64" s="25">
        <f>IFERROR(INDEX('Data Reliability'!$G$6:$G$409,MATCH($C64,'Data Reliability'!$E$6:$E$409,0)),NA())</f>
        <v>0.16666666666666699</v>
      </c>
      <c r="AN64" s="25">
        <f>IFERROR(INDEX('Data Reliability'!$H$6:$H$409,MATCH($C64,'Data Reliability'!$E$6:$E$409,0)),NA())</f>
        <v>0.66666666666666696</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0</v>
      </c>
      <c r="H65" s="23">
        <f t="shared" ca="1" si="0"/>
        <v>0</v>
      </c>
      <c r="I65" s="116" t="str">
        <f t="shared" si="1"/>
        <v>!</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0</v>
      </c>
      <c r="N65" s="23">
        <f t="shared" ca="1" si="4"/>
        <v>0</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1.3799302578889989</v>
      </c>
      <c r="U65" s="25">
        <f ca="1">IFERROR(INDEX(Socioeconomic!$G$8:$G$225,MATCH($C65,_xlfn.ANCHORARRAY(Socioeconomic!$C$8),0)),NA())</f>
        <v>0</v>
      </c>
      <c r="V65" s="25">
        <f ca="1">IFERROR(INDEX('Natural Hazard'!$G$8:$G$225,MATCH($C65,_xlfn.ANCHORARRAY('Natural Hazard'!$C$8),0)),NA())</f>
        <v>0</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0.48930559624963399</v>
      </c>
      <c r="AB65" s="25">
        <f ca="1">IFERROR(INDEX(Socioeconomic!$H$8:$H$225,MATCH($C65,_xlfn.ANCHORARRAY(Socioeconomic!$C$8),0)),NA())</f>
        <v>0.57142857142857095</v>
      </c>
      <c r="AC65" s="25">
        <f ca="1">IFERROR(INDEX('Natural Hazard'!$H$8:$H$225,MATCH($C65,_xlfn.ANCHORARRAY('Natural Hazard'!$C$8),0)),NA())</f>
        <v>5.1666666666666599</v>
      </c>
      <c r="AD65" s="25">
        <f ca="1">IFERROR(INDEX(Conflict!$H$8:$H$225,MATCH($C65,_xlfn.ANCHORARRAY(Conflict!$C$8),0)),NA())</f>
        <v>0</v>
      </c>
      <c r="AE65" s="50"/>
      <c r="AF65" s="25">
        <f ca="1">IFERROR(INDEX(Health!$I$8:$I$225,MATCH($C65,_xlfn.ANCHORARRAY(Health!$C$8),0)),NA())</f>
        <v>0</v>
      </c>
      <c r="AG65" s="25" t="e">
        <f ca="1">IFERROR(INDEX(Food!$I$8:$I$225,MATCH($C65,_xlfn.ANCHORARRAY(Food!$C$8),0)),NA())</f>
        <v>#N/A</v>
      </c>
      <c r="AH65" s="25">
        <f ca="1">IFERROR(INDEX(Macro!$I$8:$I$225,MATCH($C65,_xlfn.ANCHORARRAY(Macro!$C$8),0)),NA())</f>
        <v>3.89165284687672</v>
      </c>
      <c r="AI65" s="25">
        <f ca="1">IFERROR(INDEX(Socioeconomic!$I$8:$I$225,MATCH($C65,_xlfn.ANCHORARRAY(Socioeconomic!$C$8),0)),NA())</f>
        <v>0</v>
      </c>
      <c r="AJ65" s="25">
        <f ca="1">IFERROR(INDEX('Natural Hazard'!$I$8:$I$225,MATCH($C65,_xlfn.ANCHORARRAY('Natural Hazard'!$C$8),0)),NA())</f>
        <v>0</v>
      </c>
      <c r="AK65" s="25">
        <f ca="1">IFERROR(INDEX(Conflict!$I$8:$I$225,MATCH($C65,_xlfn.ANCHORARRAY(Conflict!$C$8),0)),NA())</f>
        <v>0</v>
      </c>
      <c r="AL65" s="49"/>
      <c r="AM65" s="25">
        <f>IFERROR(INDEX('Data Reliability'!$G$6:$G$409,MATCH($C65,'Data Reliability'!$E$6:$E$409,0)),NA())</f>
        <v>8.3333333333333301E-2</v>
      </c>
      <c r="AN65" s="25">
        <f>IFERROR(INDEX('Data Reliability'!$H$6:$H$409,MATCH($C65,'Data Reliability'!$E$6:$E$409,0)),NA())</f>
        <v>0.59166666666666701</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1</v>
      </c>
      <c r="N66" s="23">
        <f t="shared" ca="1" si="4"/>
        <v>1</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1.8391948101352797</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2.0128918839730399</v>
      </c>
      <c r="AB66" s="25">
        <f ca="1">IFERROR(INDEX(Socioeconomic!$H$8:$H$225,MATCH($C66,_xlfn.ANCHORARRAY(Socioeconomic!$C$8),0)),NA())</f>
        <v>0.71428571428571297</v>
      </c>
      <c r="AC66" s="25">
        <f ca="1">IFERROR(INDEX('Natural Hazard'!$H$8:$H$225,MATCH($C66,_xlfn.ANCHORARRAY('Natural Hazard'!$C$8),0)),NA())</f>
        <v>0</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1.6804864566058599</v>
      </c>
      <c r="AI66" s="25">
        <f ca="1">IFERROR(INDEX(Socioeconomic!$I$8:$I$225,MATCH($C66,_xlfn.ANCHORARRAY(Socioeconomic!$C$8),0)),NA())</f>
        <v>0</v>
      </c>
      <c r="AJ66" s="25">
        <f ca="1">IFERROR(INDEX('Natural Hazard'!$I$8:$I$225,MATCH($C66,_xlfn.ANCHORARRAY('Natural Hazard'!$C$8),0)),NA())</f>
        <v>10</v>
      </c>
      <c r="AK66" s="25">
        <f ca="1">IFERROR(INDEX(Conflict!$I$8:$I$225,MATCH($C66,_xlfn.ANCHORARRAY(Conflict!$C$8),0)),NA())</f>
        <v>1.78571428571429</v>
      </c>
      <c r="AL66" s="49"/>
      <c r="AM66" s="25">
        <f>IFERROR(INDEX('Data Reliability'!$G$6:$G$409,MATCH($C66,'Data Reliability'!$E$6:$E$409,0)),NA())</f>
        <v>0.16666666666666699</v>
      </c>
      <c r="AN66" s="25">
        <f>IFERROR(INDEX('Data Reliability'!$H$6:$H$409,MATCH($C66,'Data Reliability'!$E$6:$E$409,0)),NA())</f>
        <v>0.59166666666666701</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5</v>
      </c>
      <c r="H67" s="23">
        <f t="shared" ca="1" si="0"/>
        <v>5</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3</v>
      </c>
      <c r="K67" s="23">
        <f t="shared" ca="1" si="2"/>
        <v>3</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4.5</v>
      </c>
      <c r="N67" s="23">
        <f t="shared" ca="1" si="4"/>
        <v>4.5</v>
      </c>
      <c r="O67" s="116" t="str">
        <f t="shared" si="5"/>
        <v>!</v>
      </c>
      <c r="P67" s="24"/>
      <c r="Q67" s="49"/>
      <c r="R67" s="25">
        <f ca="1">IFERROR(INDEX(Health!$G$8:$G$225,MATCH($C67,_xlfn.ANCHORARRAY(Health!$C$8),0)),NA())</f>
        <v>7.1794978587902021</v>
      </c>
      <c r="S67" s="25">
        <f ca="1">IFERROR(INDEX(Food!$G$8:$G$225,MATCH($C67,_xlfn.ANCHORARRAY(Food!$C$8),0)),NA())</f>
        <v>8.2495108731843203</v>
      </c>
      <c r="T67" s="25">
        <f ca="1">IFERROR(INDEX(Macro!$G$8:$G$225,MATCH($C67,_xlfn.ANCHORARRAY(Macro!$C$8),0)),NA())</f>
        <v>10</v>
      </c>
      <c r="U67" s="25">
        <f ca="1">IFERROR(INDEX(Socioeconomic!$G$8:$G$225,MATCH($C67,_xlfn.ANCHORARRAY(Socioeconomic!$C$8),0)),NA())</f>
        <v>0</v>
      </c>
      <c r="V67" s="25">
        <f ca="1">IFERROR(INDEX('Natural Hazard'!$G$8:$G$225,MATCH($C67,_xlfn.ANCHORARRAY('Natural Hazard'!$C$8),0)),NA())</f>
        <v>7.5277265270908051</v>
      </c>
      <c r="W67" s="25">
        <f ca="1">IFERROR(INDEX(Conflict!$G$8:$G$225,MATCH($C67,_xlfn.ANCHORARRAY(Conflict!$C$8),0)),NA())</f>
        <v>10</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10</v>
      </c>
      <c r="AB67" s="25">
        <f ca="1">IFERROR(INDEX(Socioeconomic!$H$8:$H$225,MATCH($C67,_xlfn.ANCHORARRAY(Socioeconomic!$C$8),0)),NA())</f>
        <v>8.8571428571428505</v>
      </c>
      <c r="AC67" s="25">
        <f ca="1">IFERROR(INDEX('Natural Hazard'!$H$8:$H$225,MATCH($C67,_xlfn.ANCHORARRAY('Natural Hazard'!$C$8),0)),NA())</f>
        <v>5.6666666666666599</v>
      </c>
      <c r="AD67" s="25">
        <f ca="1">IFERROR(INDEX(Conflict!$H$8:$H$225,MATCH($C67,_xlfn.ANCHORARRAY(Conflict!$C$8),0)),NA())</f>
        <v>10</v>
      </c>
      <c r="AE67" s="50"/>
      <c r="AF67" s="25">
        <f ca="1">IFERROR(INDEX(Health!$I$8:$I$225,MATCH($C67,_xlfn.ANCHORARRAY(Health!$C$8),0)),NA())</f>
        <v>10</v>
      </c>
      <c r="AG67" s="25">
        <f ca="1">IFERROR(INDEX(Food!$I$8:$I$225,MATCH($C67,_xlfn.ANCHORARRAY(Food!$C$8),0)),NA())</f>
        <v>7</v>
      </c>
      <c r="AH67" s="25">
        <f ca="1">IFERROR(INDEX(Macro!$I$8:$I$225,MATCH($C67,_xlfn.ANCHORARRAY(Macro!$C$8),0)),NA())</f>
        <v>10</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10</v>
      </c>
      <c r="AL67" s="49"/>
      <c r="AM67" s="25">
        <f>IFERROR(INDEX('Data Reliability'!$G$6:$G$409,MATCH($C67,'Data Reliability'!$E$6:$E$409,0)),NA())</f>
        <v>0</v>
      </c>
      <c r="AN67" s="25">
        <f>IFERROR(INDEX('Data Reliability'!$H$6:$H$409,MATCH($C67,'Data Reliability'!$E$6:$E$409,0)),NA())</f>
        <v>0.33611111111111103</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1</v>
      </c>
      <c r="N68" s="23">
        <f t="shared" ca="1" si="4"/>
        <v>1</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0.14443435420324455</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5.8599472604754501E-3</v>
      </c>
      <c r="AB68" s="25">
        <f ca="1">IFERROR(INDEX(Socioeconomic!$H$8:$H$225,MATCH($C68,_xlfn.ANCHORARRAY(Socioeconomic!$C$8),0)),NA())</f>
        <v>0.28571428571428598</v>
      </c>
      <c r="AC68" s="25">
        <f ca="1">IFERROR(INDEX('Natural Hazard'!$H$8:$H$225,MATCH($C68,_xlfn.ANCHORARRAY('Natural Hazard'!$C$8),0)),NA())</f>
        <v>0</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3.5599778883361002</v>
      </c>
      <c r="AI68" s="25">
        <f ca="1">IFERROR(INDEX(Socioeconomic!$I$8:$I$225,MATCH($C68,_xlfn.ANCHORARRAY(Socioeconomic!$C$8),0)),NA())</f>
        <v>0</v>
      </c>
      <c r="AJ68" s="25">
        <f ca="1">IFERROR(INDEX('Natural Hazard'!$I$8:$I$225,MATCH($C68,_xlfn.ANCHORARRAY('Natural Hazard'!$C$8),0)),NA())</f>
        <v>10</v>
      </c>
      <c r="AK68" s="25">
        <f ca="1">IFERROR(INDEX(Conflict!$I$8:$I$225,MATCH($C68,_xlfn.ANCHORARRAY(Conflict!$C$8),0)),NA())</f>
        <v>3.5714285714285601</v>
      </c>
      <c r="AL68" s="49"/>
      <c r="AM68" s="25">
        <f>IFERROR(INDEX('Data Reliability'!$G$6:$G$409,MATCH($C68,'Data Reliability'!$E$6:$E$409,0)),NA())</f>
        <v>8.3333333333333301E-2</v>
      </c>
      <c r="AN68" s="25">
        <f>IFERROR(INDEX('Data Reliability'!$H$6:$H$409,MATCH($C68,'Data Reliability'!$E$6:$E$409,0)),NA())</f>
        <v>0.59166666666666701</v>
      </c>
    </row>
    <row r="69" spans="2:40" x14ac:dyDescent="0.2">
      <c r="B69" s="28" t="s">
        <v>113</v>
      </c>
      <c r="C69" s="28" t="s">
        <v>114</v>
      </c>
      <c r="D69" s="28" t="s">
        <v>436</v>
      </c>
      <c r="E69" s="28" t="s">
        <v>535</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1.5</v>
      </c>
      <c r="H69" s="23">
        <f t="shared" ca="1" si="0"/>
        <v>1.5</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1</v>
      </c>
      <c r="K69" s="23">
        <f t="shared" ca="1" si="2"/>
        <v>1</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1.5</v>
      </c>
      <c r="N69" s="23">
        <f t="shared" ca="1" si="4"/>
        <v>1.5</v>
      </c>
      <c r="O69" s="116" t="str">
        <f t="shared" si="5"/>
        <v>!</v>
      </c>
      <c r="P69" s="24"/>
      <c r="Q69" s="49"/>
      <c r="R69" s="25">
        <f ca="1">IFERROR(INDEX(Health!$G$8:$G$225,MATCH($C69,_xlfn.ANCHORARRAY(Health!$C$8),0)),NA())</f>
        <v>9.3021831977712583</v>
      </c>
      <c r="S69" s="25">
        <f ca="1">IFERROR(INDEX(Food!$G$8:$G$225,MATCH($C69,_xlfn.ANCHORARRAY(Food!$C$8),0)),NA())</f>
        <v>0</v>
      </c>
      <c r="T69" s="25">
        <f ca="1">IFERROR(INDEX(Macro!$G$8:$G$225,MATCH($C69,_xlfn.ANCHORARRAY(Macro!$C$8),0)),NA())</f>
        <v>6.9</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f ca="1">IFERROR(INDEX(Macro!$H$8:$H$225,MATCH($C69,_xlfn.ANCHORARRAY(Macro!$C$8),0)),NA())</f>
        <v>7</v>
      </c>
      <c r="AB69" s="25">
        <f ca="1">IFERROR(INDEX(Socioeconomic!$H$8:$H$225,MATCH($C69,_xlfn.ANCHORARRAY(Socioeconomic!$C$8),0)),NA())</f>
        <v>6.1428571428571397</v>
      </c>
      <c r="AC69" s="25">
        <f ca="1">IFERROR(INDEX('Natural Hazard'!$H$8:$H$225,MATCH($C69,_xlfn.ANCHORARRAY('Natural Hazard'!$C$8),0)),NA())</f>
        <v>5</v>
      </c>
      <c r="AD69" s="25">
        <f ca="1">IFERROR(INDEX(Conflict!$H$8:$H$225,MATCH($C69,_xlfn.ANCHORARRAY(Conflict!$C$8),0)),NA())</f>
        <v>1.8565884635738199</v>
      </c>
      <c r="AE69" s="50"/>
      <c r="AF69" s="25">
        <f ca="1">IFERROR(INDEX(Health!$I$8:$I$225,MATCH($C69,_xlfn.ANCHORARRAY(Health!$C$8),0)),NA())</f>
        <v>10</v>
      </c>
      <c r="AG69" s="25" t="e">
        <f ca="1">IFERROR(INDEX(Food!$I$8:$I$225,MATCH($C69,_xlfn.ANCHORARRAY(Food!$C$8),0)),NA())</f>
        <v>#N/A</v>
      </c>
      <c r="AH69" s="25">
        <f ca="1">IFERROR(INDEX(Macro!$I$8:$I$225,MATCH($C69,_xlfn.ANCHORARRAY(Macro!$C$8),0)),NA())</f>
        <v>7</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0.16666666666666699</v>
      </c>
      <c r="AN69" s="25">
        <f>IFERROR(INDEX('Data Reliability'!$H$6:$H$409,MATCH($C69,'Data Reliability'!$E$6:$E$409,0)),NA())</f>
        <v>0.53333333333333299</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0.5</v>
      </c>
      <c r="H70" s="23">
        <f t="shared" ref="H70:H133" ca="1" si="6">G70</f>
        <v>0.5</v>
      </c>
      <c r="I70" s="116" t="str">
        <f t="shared" ref="I70:I133" si="7">IF(AVERAGE(AM70:AN70) &gt;= 0.666, "!!", IF(AND(AVERAGE(AM70:AN70) &lt; 0.666,  AVERAGE(AM70:AN70)  &gt;= 0.333), "!", IF(AVERAGE(AM70:AN70) &lt; 0.333, "")))</f>
        <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1</v>
      </c>
      <c r="N70" s="23">
        <f t="shared" ref="N70:N133" ca="1" si="10">M70</f>
        <v>1</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0.60832640448432607</v>
      </c>
      <c r="U70" s="25">
        <f ca="1">IFERROR(INDEX(Socioeconomic!$G$8:$G$225,MATCH($C70,_xlfn.ANCHORARRAY(Socioeconomic!$C$8),0)),NA())</f>
        <v>0</v>
      </c>
      <c r="V70" s="25">
        <f ca="1">IFERROR(INDEX('Natural Hazard'!$G$8:$G$225,MATCH($C70,_xlfn.ANCHORARRAY('Natural Hazard'!$C$8),0)),NA())</f>
        <v>6.324555320336759</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0.32815704658658201</v>
      </c>
      <c r="AB70" s="25">
        <f ca="1">IFERROR(INDEX(Socioeconomic!$H$8:$H$225,MATCH($C70,_xlfn.ANCHORARRAY(Socioeconomic!$C$8),0)),NA())</f>
        <v>0.57142857142857095</v>
      </c>
      <c r="AC70" s="25">
        <f ca="1">IFERROR(INDEX('Natural Hazard'!$H$8:$H$225,MATCH($C70,_xlfn.ANCHORARRAY('Natural Hazard'!$C$8),0)),NA())</f>
        <v>4</v>
      </c>
      <c r="AD70" s="25">
        <f ca="1">IFERROR(INDEX(Conflict!$H$8:$H$225,MATCH($C70,_xlfn.ANCHORARRAY(Conflict!$C$8),0)),NA())</f>
        <v>0</v>
      </c>
      <c r="AE70" s="50"/>
      <c r="AF70" s="25">
        <f ca="1">IFERROR(INDEX(Health!$I$8:$I$225,MATCH($C70,_xlfn.ANCHORARRAY(Health!$C$8),0)),NA())</f>
        <v>0</v>
      </c>
      <c r="AG70" s="25" t="e">
        <f ca="1">IFERROR(INDEX(Food!$I$8:$I$225,MATCH($C70,_xlfn.ANCHORARRAY(Food!$C$8),0)),NA())</f>
        <v>#N/A</v>
      </c>
      <c r="AH70" s="25">
        <f ca="1">IFERROR(INDEX(Macro!$I$8:$I$225,MATCH($C70,_xlfn.ANCHORARRAY(Macro!$C$8),0)),NA())</f>
        <v>1.1276948590381399</v>
      </c>
      <c r="AI70" s="25">
        <f ca="1">IFERROR(INDEX(Socioeconomic!$I$8:$I$225,MATCH($C70,_xlfn.ANCHORARRAY(Socioeconomic!$C$8),0)),NA())</f>
        <v>0</v>
      </c>
      <c r="AJ70" s="25">
        <f ca="1">IFERROR(INDEX('Natural Hazard'!$I$8:$I$225,MATCH($C70,_xlfn.ANCHORARRAY('Natural Hazard'!$C$8),0)),NA())</f>
        <v>10</v>
      </c>
      <c r="AK70" s="25">
        <f ca="1">IFERROR(INDEX(Conflict!$I$8:$I$225,MATCH($C70,_xlfn.ANCHORARRAY(Conflict!$C$8),0)),NA())</f>
        <v>0</v>
      </c>
      <c r="AL70" s="49"/>
      <c r="AM70" s="25">
        <f>IFERROR(INDEX('Data Reliability'!$G$6:$G$409,MATCH($C70,'Data Reliability'!$E$6:$E$409,0)),NA())</f>
        <v>8.3333333333333301E-2</v>
      </c>
      <c r="AN70" s="25">
        <f>IFERROR(INDEX('Data Reliability'!$H$6:$H$409,MATCH($C70,'Data Reliability'!$E$6:$E$409,0)),NA())</f>
        <v>0.55833333333333302</v>
      </c>
    </row>
    <row r="71" spans="2:40" x14ac:dyDescent="0.2">
      <c r="B71" s="28" t="s">
        <v>738</v>
      </c>
      <c r="C71" s="28" t="s">
        <v>706</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t="e">
        <f ca="1">IFERROR(INDEX(Food!$G$8:$G$225,MATCH($C71,_xlfn.ANCHORARRAY(Food!$C$8),0)),NA())</f>
        <v>#N/A</v>
      </c>
      <c r="T71" s="25" t="e">
        <f ca="1">IFERROR(INDEX(Macro!$G$8:$G$225,MATCH($C71,_xlfn.ANCHORARRAY(Macro!$C$8),0)),NA())</f>
        <v>#N/A</v>
      </c>
      <c r="U71" s="25" t="e">
        <f ca="1">IFERROR(INDEX(Socioeconomic!$G$8:$G$225,MATCH($C71,_xlfn.ANCHORARRAY(Socioeconomic!$C$8),0)),NA())</f>
        <v>#N/A</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f ca="1">IFERROR(INDEX(Conflict!$H$8:$H$225,MATCH($C71,_xlfn.ANCHORARRAY(Conflict!$C$8),0)),NA())</f>
        <v>0</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0.91666666666666696</v>
      </c>
      <c r="AN71" s="25">
        <f>IFERROR(INDEX('Data Reliability'!$H$6:$H$409,MATCH($C71,'Data Reliability'!$E$6:$E$409,0)),NA())</f>
        <v>0.81666666666666698</v>
      </c>
    </row>
    <row r="72" spans="2:40" x14ac:dyDescent="0.2">
      <c r="B72" s="28" t="s">
        <v>739</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0</v>
      </c>
      <c r="H72" s="23">
        <f t="shared" ca="1" si="6"/>
        <v>0</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0</v>
      </c>
      <c r="N72" s="23">
        <f t="shared" ca="1" si="10"/>
        <v>0</v>
      </c>
      <c r="O72" s="116" t="str">
        <f t="shared" si="11"/>
        <v>!!</v>
      </c>
      <c r="P72" s="24"/>
      <c r="Q72" s="49"/>
      <c r="R72" s="25">
        <f ca="1">IFERROR(INDEX(Health!$G$8:$G$225,MATCH($C72,_xlfn.ANCHORARRAY(Health!$C$8),0)),NA())</f>
        <v>0</v>
      </c>
      <c r="S72" s="25" t="e">
        <f ca="1">IFERROR(INDEX(Food!$G$8:$G$225,MATCH($C72,_xlfn.ANCHORARRAY(Food!$C$8),0)),NA())</f>
        <v>#N/A</v>
      </c>
      <c r="T72" s="25" t="e">
        <f ca="1">IFERROR(INDEX(Macro!$G$8:$G$225,MATCH($C72,_xlfn.ANCHORARRAY(Macro!$C$8),0)),NA())</f>
        <v>#N/A</v>
      </c>
      <c r="U72" s="25">
        <f ca="1">IFERROR(INDEX(Socioeconomic!$G$8:$G$225,MATCH($C72,_xlfn.ANCHORARRAY(Socioeconomic!$C$8),0)),NA())</f>
        <v>0</v>
      </c>
      <c r="V72" s="25">
        <f ca="1">IFERROR(INDEX('Natural Hazard'!$G$8:$G$225,MATCH($C72,_xlfn.ANCHORARRAY('Natural Hazard'!$C$8),0)),NA())</f>
        <v>0</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7.5714285714285703</v>
      </c>
      <c r="AC72" s="25">
        <f ca="1">IFERROR(INDEX('Natural Hazard'!$H$8:$H$225,MATCH($C72,_xlfn.ANCHORARRAY('Natural Hazard'!$C$8),0)),NA())</f>
        <v>5.3333333333333304</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0.78333333333333299</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1</v>
      </c>
      <c r="H73" s="23">
        <f t="shared" ca="1" si="6"/>
        <v>1</v>
      </c>
      <c r="I73" s="116" t="str">
        <f t="shared" si="7"/>
        <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1</v>
      </c>
      <c r="N73" s="23">
        <f t="shared" ca="1" si="10"/>
        <v>1</v>
      </c>
      <c r="O73" s="116" t="str">
        <f t="shared" si="11"/>
        <v>!</v>
      </c>
      <c r="P73" s="24"/>
      <c r="Q73" s="49"/>
      <c r="R73" s="25">
        <f ca="1">IFERROR(INDEX(Health!$G$8:$G$225,MATCH($C73,_xlfn.ANCHORARRAY(Health!$C$8),0)),NA())</f>
        <v>9.9092088395125071</v>
      </c>
      <c r="S73" s="25">
        <f ca="1">IFERROR(INDEX(Food!$G$8:$G$225,MATCH($C73,_xlfn.ANCHORARRAY(Food!$C$8),0)),NA())</f>
        <v>0</v>
      </c>
      <c r="T73" s="25">
        <f ca="1">IFERROR(INDEX(Macro!$G$8:$G$225,MATCH($C73,_xlfn.ANCHORARRAY(Macro!$C$8),0)),NA())</f>
        <v>2.9496306605676468</v>
      </c>
      <c r="U73" s="25">
        <f ca="1">IFERROR(INDEX(Socioeconomic!$G$8:$G$225,MATCH($C73,_xlfn.ANCHORARRAY(Socioeconomic!$C$8),0)),NA())</f>
        <v>0</v>
      </c>
      <c r="V73" s="25">
        <f ca="1">IFERROR(INDEX('Natural Hazard'!$G$8:$G$225,MATCH($C73,_xlfn.ANCHORARRAY('Natural Hazard'!$C$8),0)),NA())</f>
        <v>0</v>
      </c>
      <c r="W73" s="25">
        <f ca="1">IFERROR(INDEX(Conflict!$G$8:$G$225,MATCH($C73,_xlfn.ANCHORARRAY(Conflict!$C$8),0)),NA())</f>
        <v>0</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5.1772634046293602</v>
      </c>
      <c r="AB73" s="25">
        <f ca="1">IFERROR(INDEX(Socioeconomic!$H$8:$H$225,MATCH($C73,_xlfn.ANCHORARRAY(Socioeconomic!$C$8),0)),NA())</f>
        <v>6</v>
      </c>
      <c r="AC73" s="25">
        <f ca="1">IFERROR(INDEX('Natural Hazard'!$H$8:$H$225,MATCH($C73,_xlfn.ANCHORARRAY('Natural Hazard'!$C$8),0)),NA())</f>
        <v>2.6666666666666599</v>
      </c>
      <c r="AD73" s="25">
        <f ca="1">IFERROR(INDEX(Conflict!$H$8:$H$225,MATCH($C73,_xlfn.ANCHORARRAY(Conflict!$C$8),0)),NA())</f>
        <v>0.82025048509437304</v>
      </c>
      <c r="AE73" s="50"/>
      <c r="AF73" s="25">
        <f ca="1">IFERROR(INDEX(Health!$I$8:$I$225,MATCH($C73,_xlfn.ANCHORARRAY(Health!$C$8),0)),NA())</f>
        <v>10</v>
      </c>
      <c r="AG73" s="25" t="e">
        <f ca="1">IFERROR(INDEX(Food!$I$8:$I$225,MATCH($C73,_xlfn.ANCHORARRAY(Food!$C$8),0)),NA())</f>
        <v>#N/A</v>
      </c>
      <c r="AH73" s="25">
        <f ca="1">IFERROR(INDEX(Macro!$I$8:$I$225,MATCH($C73,_xlfn.ANCHORARRAY(Macro!$C$8),0)),NA())</f>
        <v>1.6804864566058499</v>
      </c>
      <c r="AI73" s="25">
        <f ca="1">IFERROR(INDEX(Socioeconomic!$I$8:$I$225,MATCH($C73,_xlfn.ANCHORARRAY(Socioeconomic!$C$8),0)),NA())</f>
        <v>0</v>
      </c>
      <c r="AJ73" s="25">
        <f ca="1">IFERROR(INDEX('Natural Hazard'!$I$8:$I$225,MATCH($C73,_xlfn.ANCHORARRAY('Natural Hazard'!$C$8),0)),NA())</f>
        <v>0</v>
      </c>
      <c r="AK73" s="25">
        <f ca="1">IFERROR(INDEX(Conflict!$I$8:$I$225,MATCH($C73,_xlfn.ANCHORARRAY(Conflict!$C$8),0)),NA())</f>
        <v>0</v>
      </c>
      <c r="AL73" s="49"/>
      <c r="AM73" s="25">
        <f>IFERROR(INDEX('Data Reliability'!$G$6:$G$409,MATCH($C73,'Data Reliability'!$E$6:$E$409,0)),NA())</f>
        <v>0.16666666666666699</v>
      </c>
      <c r="AN73" s="25">
        <f>IFERROR(INDEX('Data Reliability'!$H$6:$H$409,MATCH($C73,'Data Reliability'!$E$6:$E$409,0)),NA())</f>
        <v>0.47499999999999998</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0</v>
      </c>
      <c r="N74" s="23">
        <f t="shared" ca="1" si="10"/>
        <v>0</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3.1287990743888519</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1.4708467623791399</v>
      </c>
      <c r="AB74" s="25">
        <f ca="1">IFERROR(INDEX(Socioeconomic!$H$8:$H$225,MATCH($C74,_xlfn.ANCHORARRAY(Socioeconomic!$C$8),0)),NA())</f>
        <v>0.71428571428571297</v>
      </c>
      <c r="AC74" s="25">
        <f ca="1">IFERROR(INDEX('Natural Hazard'!$H$8:$H$225,MATCH($C74,_xlfn.ANCHORARRAY('Natural Hazard'!$C$8),0)),NA())</f>
        <v>2.5</v>
      </c>
      <c r="AD74" s="25">
        <f ca="1">IFERROR(INDEX(Conflict!$H$8:$H$225,MATCH($C74,_xlfn.ANCHORARRAY(Conflict!$C$8),0)),NA())</f>
        <v>0</v>
      </c>
      <c r="AE74" s="50"/>
      <c r="AF74" s="25">
        <f ca="1">IFERROR(INDEX(Health!$I$8:$I$225,MATCH($C74,_xlfn.ANCHORARRAY(Health!$C$8),0)),NA())</f>
        <v>0</v>
      </c>
      <c r="AG74" s="25" t="e">
        <f ca="1">IFERROR(INDEX(Food!$I$8:$I$225,MATCH($C74,_xlfn.ANCHORARRAY(Food!$C$8),0)),NA())</f>
        <v>#N/A</v>
      </c>
      <c r="AH74" s="25">
        <f ca="1">IFERROR(INDEX(Macro!$I$8:$I$225,MATCH($C74,_xlfn.ANCHORARRAY(Macro!$C$8),0)),NA())</f>
        <v>6.6556108347153096</v>
      </c>
      <c r="AI74" s="25">
        <f ca="1">IFERROR(INDEX(Socioeconomic!$I$8:$I$225,MATCH($C74,_xlfn.ANCHORARRAY(Socioeconomic!$C$8),0)),NA())</f>
        <v>0</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8.3333333333333301E-2</v>
      </c>
      <c r="AN74" s="25">
        <f>IFERROR(INDEX('Data Reliability'!$H$6:$H$409,MATCH($C74,'Data Reliability'!$E$6:$E$409,0)),NA())</f>
        <v>0.59166666666666701</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0.5</v>
      </c>
      <c r="H75" s="23">
        <f t="shared" ca="1" si="6"/>
        <v>0.5</v>
      </c>
      <c r="I75" s="116" t="str">
        <f t="shared" si="7"/>
        <v>!</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1</v>
      </c>
      <c r="N75" s="23">
        <f t="shared" ca="1" si="10"/>
        <v>1</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1.9514828874706718</v>
      </c>
      <c r="U75" s="25">
        <f ca="1">IFERROR(INDEX(Socioeconomic!$G$8:$G$225,MATCH($C75,_xlfn.ANCHORARRAY(Socioeconomic!$C$8),0)),NA())</f>
        <v>6.0944940022004364</v>
      </c>
      <c r="V75" s="25">
        <f ca="1">IFERROR(INDEX('Natural Hazard'!$G$8:$G$225,MATCH($C75,_xlfn.ANCHORARRAY('Natural Hazard'!$C$8),0)),NA())</f>
        <v>0</v>
      </c>
      <c r="W75" s="25">
        <f ca="1">IFERROR(INDEX(Conflict!$G$8:$G$225,MATCH($C75,_xlfn.ANCHORARRAY(Conflict!$C$8),0)),NA())</f>
        <v>0</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1.70524465279812</v>
      </c>
      <c r="AB75" s="25">
        <f ca="1">IFERROR(INDEX(Socioeconomic!$H$8:$H$225,MATCH($C75,_xlfn.ANCHORARRAY(Socioeconomic!$C$8),0)),NA())</f>
        <v>3.71428571428571</v>
      </c>
      <c r="AC75" s="25">
        <f ca="1">IFERROR(INDEX('Natural Hazard'!$H$8:$H$225,MATCH($C75,_xlfn.ANCHORARRAY('Natural Hazard'!$C$8),0)),NA())</f>
        <v>5.6666666666666599</v>
      </c>
      <c r="AD75" s="25">
        <f ca="1">IFERROR(INDEX(Conflict!$H$8:$H$225,MATCH($C75,_xlfn.ANCHORARRAY(Conflict!$C$8),0)),NA())</f>
        <v>2.2314341153642601</v>
      </c>
      <c r="AE75" s="50"/>
      <c r="AF75" s="25">
        <f ca="1">IFERROR(INDEX(Health!$I$8:$I$225,MATCH($C75,_xlfn.ANCHORARRAY(Health!$C$8),0)),NA())</f>
        <v>0</v>
      </c>
      <c r="AG75" s="25" t="e">
        <f ca="1">IFERROR(INDEX(Food!$I$8:$I$225,MATCH($C75,_xlfn.ANCHORARRAY(Food!$C$8),0)),NA())</f>
        <v>#N/A</v>
      </c>
      <c r="AH75" s="25">
        <f ca="1">IFERROR(INDEX(Macro!$I$8:$I$225,MATCH($C75,_xlfn.ANCHORARRAY(Macro!$C$8),0)),NA())</f>
        <v>2.2332780541735699</v>
      </c>
      <c r="AI75" s="25">
        <f ca="1">IFERROR(INDEX(Socioeconomic!$I$8:$I$225,MATCH($C75,_xlfn.ANCHORARRAY(Socioeconomic!$C$8),0)),NA())</f>
        <v>10</v>
      </c>
      <c r="AJ75" s="25">
        <f ca="1">IFERROR(INDEX('Natural Hazard'!$I$8:$I$225,MATCH($C75,_xlfn.ANCHORARRAY('Natural Hazard'!$C$8),0)),NA())</f>
        <v>0</v>
      </c>
      <c r="AK75" s="25">
        <f ca="1">IFERROR(INDEX(Conflict!$I$8:$I$225,MATCH($C75,_xlfn.ANCHORARRAY(Conflict!$C$8),0)),NA())</f>
        <v>0</v>
      </c>
      <c r="AL75" s="49"/>
      <c r="AM75" s="25">
        <f>IFERROR(INDEX('Data Reliability'!$G$6:$G$409,MATCH($C75,'Data Reliability'!$E$6:$E$409,0)),NA())</f>
        <v>0.16666666666666699</v>
      </c>
      <c r="AN75" s="25">
        <f>IFERROR(INDEX('Data Reliability'!$H$6:$H$409,MATCH($C75,'Data Reliability'!$E$6:$E$409,0)),NA())</f>
        <v>0.54166666666666696</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1</v>
      </c>
      <c r="H76" s="23">
        <f t="shared" ca="1" si="6"/>
        <v>1</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2</v>
      </c>
      <c r="K76" s="23">
        <f t="shared" ca="1" si="8"/>
        <v>2</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1.5</v>
      </c>
      <c r="N76" s="23">
        <f t="shared" ca="1" si="10"/>
        <v>1.5</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10</v>
      </c>
      <c r="U76" s="25">
        <f ca="1">IFERROR(INDEX(Socioeconomic!$G$8:$G$225,MATCH($C76,_xlfn.ANCHORARRAY(Socioeconomic!$C$8),0)),NA())</f>
        <v>0</v>
      </c>
      <c r="V76" s="25">
        <f ca="1">IFERROR(INDEX('Natural Hazard'!$G$8:$G$225,MATCH($C76,_xlfn.ANCHORARRAY('Natural Hazard'!$C$8),0)),NA())</f>
        <v>0</v>
      </c>
      <c r="W76" s="25">
        <f ca="1">IFERROR(INDEX(Conflict!$G$8:$G$225,MATCH($C76,_xlfn.ANCHORARRAY(Conflict!$C$8),0)),NA())</f>
        <v>1.0084604307233629</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10</v>
      </c>
      <c r="AB76" s="25">
        <f ca="1">IFERROR(INDEX(Socioeconomic!$H$8:$H$225,MATCH($C76,_xlfn.ANCHORARRAY(Socioeconomic!$C$8),0)),NA())</f>
        <v>7.4285714285714199</v>
      </c>
      <c r="AC76" s="25">
        <f ca="1">IFERROR(INDEX('Natural Hazard'!$H$8:$H$225,MATCH($C76,_xlfn.ANCHORARRAY('Natural Hazard'!$C$8),0)),NA())</f>
        <v>4.5</v>
      </c>
      <c r="AD76" s="25">
        <f ca="1">IFERROR(INDEX(Conflict!$H$8:$H$225,MATCH($C76,_xlfn.ANCHORARRAY(Conflict!$C$8),0)),NA())</f>
        <v>0.114658669959426</v>
      </c>
      <c r="AE76" s="50"/>
      <c r="AF76" s="25">
        <f ca="1">IFERROR(INDEX(Health!$I$8:$I$225,MATCH($C76,_xlfn.ANCHORARRAY(Health!$C$8),0)),NA())</f>
        <v>0</v>
      </c>
      <c r="AG76" s="25" t="e">
        <f ca="1">IFERROR(INDEX(Food!$I$8:$I$225,MATCH($C76,_xlfn.ANCHORARRAY(Food!$C$8),0)),NA())</f>
        <v>#N/A</v>
      </c>
      <c r="AH76" s="25">
        <f ca="1">IFERROR(INDEX(Macro!$I$8:$I$225,MATCH($C76,_xlfn.ANCHORARRAY(Macro!$C$8),0)),NA())</f>
        <v>10</v>
      </c>
      <c r="AI76" s="25">
        <f ca="1">IFERROR(INDEX(Socioeconomic!$I$8:$I$225,MATCH($C76,_xlfn.ANCHORARRAY(Socioeconomic!$C$8),0)),NA())</f>
        <v>0</v>
      </c>
      <c r="AJ76" s="25">
        <f ca="1">IFERROR(INDEX('Natural Hazard'!$I$8:$I$225,MATCH($C76,_xlfn.ANCHORARRAY('Natural Hazard'!$C$8),0)),NA())</f>
        <v>0</v>
      </c>
      <c r="AK76" s="25">
        <f ca="1">IFERROR(INDEX(Conflict!$I$8:$I$225,MATCH($C76,_xlfn.ANCHORARRAY(Conflict!$C$8),0)),NA())</f>
        <v>8.8697386834735799</v>
      </c>
      <c r="AL76" s="49"/>
      <c r="AM76" s="25">
        <f>IFERROR(INDEX('Data Reliability'!$G$6:$G$409,MATCH($C76,'Data Reliability'!$E$6:$E$409,0)),NA())</f>
        <v>0</v>
      </c>
      <c r="AN76" s="25">
        <f>IFERROR(INDEX('Data Reliability'!$H$6:$H$409,MATCH($C76,'Data Reliability'!$E$6:$E$409,0)),NA())</f>
        <v>0.4</v>
      </c>
    </row>
    <row r="77" spans="2:40" x14ac:dyDescent="0.2">
      <c r="B77" s="28" t="s">
        <v>740</v>
      </c>
      <c r="C77" s="28" t="s">
        <v>707</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0</v>
      </c>
      <c r="H77" s="23">
        <f t="shared" ca="1" si="6"/>
        <v>0</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0</v>
      </c>
      <c r="N77" s="23">
        <f t="shared" ca="1" si="10"/>
        <v>0</v>
      </c>
      <c r="O77" s="116" t="str">
        <f t="shared" si="11"/>
        <v>!!</v>
      </c>
      <c r="P77" s="24"/>
      <c r="Q77" s="49"/>
      <c r="R77" s="25">
        <f ca="1">IFERROR(INDEX(Health!$G$8:$G$225,MATCH($C77,_xlfn.ANCHORARRAY(Health!$C$8),0)),NA())</f>
        <v>0</v>
      </c>
      <c r="S77" s="25" t="e">
        <f ca="1">IFERROR(INDEX(Food!$G$8:$G$225,MATCH($C77,_xlfn.ANCHORARRAY(Food!$C$8),0)),NA())</f>
        <v>#N/A</v>
      </c>
      <c r="T77" s="25" t="e">
        <f ca="1">IFERROR(INDEX(Macro!$G$8:$G$225,MATCH($C77,_xlfn.ANCHORARRAY(Macro!$C$8),0)),NA())</f>
        <v>#N/A</v>
      </c>
      <c r="U77" s="25" t="e">
        <f ca="1">IFERROR(INDEX(Socioeconomic!$G$8:$G$225,MATCH($C77,_xlfn.ANCHORARRAY(Socioeconomic!$C$8),0)),NA())</f>
        <v>#N/A</v>
      </c>
      <c r="V77" s="25">
        <f ca="1">IFERROR(INDEX('Natural Hazard'!$G$8:$G$225,MATCH($C77,_xlfn.ANCHORARRAY('Natural Hazard'!$C$8),0)),NA())</f>
        <v>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f ca="1">IFERROR(INDEX(Conflict!$H$8:$H$225,MATCH($C77,_xlfn.ANCHORARRAY(Conflict!$C$8),0)),NA())</f>
        <v>0</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0</v>
      </c>
      <c r="AK77" s="25">
        <f ca="1">IFERROR(INDEX(Conflict!$I$8:$I$225,MATCH($C77,_xlfn.ANCHORARRAY(Conflict!$C$8),0)),NA())</f>
        <v>0</v>
      </c>
      <c r="AL77" s="49"/>
      <c r="AM77" s="25">
        <f>IFERROR(INDEX('Data Reliability'!$G$6:$G$409,MATCH($C77,'Data Reliability'!$E$6:$E$409,0)),NA())</f>
        <v>0.91666666666666696</v>
      </c>
      <c r="AN77" s="25">
        <f>IFERROR(INDEX('Data Reliability'!$H$6:$H$409,MATCH($C77,'Data Reliability'!$E$6:$E$409,0)),NA())</f>
        <v>0.81666666666666698</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1</v>
      </c>
      <c r="H78" s="23">
        <f t="shared" ca="1" si="6"/>
        <v>1</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2.5</v>
      </c>
      <c r="K78" s="23">
        <f t="shared" ca="1" si="8"/>
        <v>2.5</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1</v>
      </c>
      <c r="N78" s="23">
        <f t="shared" ca="1" si="10"/>
        <v>1</v>
      </c>
      <c r="O78" s="116" t="str">
        <f t="shared" si="11"/>
        <v>!</v>
      </c>
      <c r="P78" s="24"/>
      <c r="Q78" s="49"/>
      <c r="R78" s="25">
        <f ca="1">IFERROR(INDEX(Health!$G$8:$G$225,MATCH($C78,_xlfn.ANCHORARRAY(Health!$C$8),0)),NA())</f>
        <v>9.1441325641011026</v>
      </c>
      <c r="S78" s="25">
        <f ca="1">IFERROR(INDEX(Food!$G$8:$G$225,MATCH($C78,_xlfn.ANCHORARRAY(Food!$C$8),0)),NA())</f>
        <v>0</v>
      </c>
      <c r="T78" s="25">
        <f ca="1">IFERROR(INDEX(Macro!$G$8:$G$225,MATCH($C78,_xlfn.ANCHORARRAY(Macro!$C$8),0)),NA())</f>
        <v>4.9176234938339531</v>
      </c>
      <c r="U78" s="25">
        <f ca="1">IFERROR(INDEX(Socioeconomic!$G$8:$G$225,MATCH($C78,_xlfn.ANCHORARRAY(Socioeconomic!$C$8),0)),NA())</f>
        <v>0</v>
      </c>
      <c r="V78" s="25">
        <f ca="1">IFERROR(INDEX('Natural Hazard'!$G$8:$G$225,MATCH($C78,_xlfn.ANCHORARRAY('Natural Hazard'!$C$8),0)),NA())</f>
        <v>0</v>
      </c>
      <c r="W78" s="25">
        <f ca="1">IFERROR(INDEX(Conflict!$G$8:$G$225,MATCH($C78,_xlfn.ANCHORARRAY(Conflict!$C$8),0)),NA())</f>
        <v>0</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7.2428948139466698</v>
      </c>
      <c r="AB78" s="25">
        <f ca="1">IFERROR(INDEX(Socioeconomic!$H$8:$H$225,MATCH($C78,_xlfn.ANCHORARRAY(Socioeconomic!$C$8),0)),NA())</f>
        <v>8.71428571428571</v>
      </c>
      <c r="AC78" s="25">
        <f ca="1">IFERROR(INDEX('Natural Hazard'!$H$8:$H$225,MATCH($C78,_xlfn.ANCHORARRAY('Natural Hazard'!$C$8),0)),NA())</f>
        <v>4.8333333333333304</v>
      </c>
      <c r="AD78" s="25">
        <f ca="1">IFERROR(INDEX(Conflict!$H$8:$H$225,MATCH($C78,_xlfn.ANCHORARRAY(Conflict!$C$8),0)),NA())</f>
        <v>8.0966660786734792</v>
      </c>
      <c r="AE78" s="50"/>
      <c r="AF78" s="25">
        <f ca="1">IFERROR(INDEX(Health!$I$8:$I$225,MATCH($C78,_xlfn.ANCHORARRAY(Health!$C$8),0)),NA())</f>
        <v>10</v>
      </c>
      <c r="AG78" s="25" t="e">
        <f ca="1">IFERROR(INDEX(Food!$I$8:$I$225,MATCH($C78,_xlfn.ANCHORARRAY(Food!$C$8),0)),NA())</f>
        <v>#N/A</v>
      </c>
      <c r="AH78" s="25">
        <f ca="1">IFERROR(INDEX(Macro!$I$8:$I$225,MATCH($C78,_xlfn.ANCHORARRAY(Macro!$C$8),0)),NA())</f>
        <v>3.3388612493090002</v>
      </c>
      <c r="AI78" s="25">
        <f ca="1">IFERROR(INDEX(Socioeconomic!$I$8:$I$225,MATCH($C78,_xlfn.ANCHORARRAY(Socioeconomic!$C$8),0)),NA())</f>
        <v>0</v>
      </c>
      <c r="AJ78" s="25">
        <f ca="1">IFERROR(INDEX('Natural Hazard'!$I$8:$I$225,MATCH($C78,_xlfn.ANCHORARRAY('Natural Hazard'!$C$8),0)),NA())</f>
        <v>0</v>
      </c>
      <c r="AK78" s="25">
        <f ca="1">IFERROR(INDEX(Conflict!$I$8:$I$225,MATCH($C78,_xlfn.ANCHORARRAY(Conflict!$C$8),0)),NA())</f>
        <v>0</v>
      </c>
      <c r="AL78" s="49"/>
      <c r="AM78" s="25">
        <f>IFERROR(INDEX('Data Reliability'!$G$6:$G$409,MATCH($C78,'Data Reliability'!$E$6:$E$409,0)),NA())</f>
        <v>8.3333333333333301E-2</v>
      </c>
      <c r="AN78" s="25">
        <f>IFERROR(INDEX('Data Reliability'!$H$6:$H$409,MATCH($C78,'Data Reliability'!$E$6:$E$409,0)),NA())</f>
        <v>0.47499999999999998</v>
      </c>
    </row>
    <row r="79" spans="2:40" x14ac:dyDescent="0.2">
      <c r="B79" s="28" t="s">
        <v>741</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1.5</v>
      </c>
      <c r="H79" s="23">
        <f t="shared" ca="1" si="6"/>
        <v>1.5</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3</v>
      </c>
      <c r="K79" s="23">
        <f t="shared" ca="1" si="8"/>
        <v>3</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1</v>
      </c>
      <c r="N79" s="23">
        <f t="shared" ca="1" si="10"/>
        <v>1</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10</v>
      </c>
      <c r="U79" s="25">
        <f ca="1">IFERROR(INDEX(Socioeconomic!$G$8:$G$225,MATCH($C79,_xlfn.ANCHORARRAY(Socioeconomic!$C$8),0)),NA())</f>
        <v>0</v>
      </c>
      <c r="V79" s="25">
        <f ca="1">IFERROR(INDEX('Natural Hazard'!$G$8:$G$225,MATCH($C79,_xlfn.ANCHORARRAY('Natural Hazard'!$C$8),0)),NA())</f>
        <v>0</v>
      </c>
      <c r="W79" s="25">
        <f ca="1">IFERROR(INDEX(Conflict!$G$8:$G$225,MATCH($C79,_xlfn.ANCHORARRAY(Conflict!$C$8),0)),NA())</f>
        <v>4.1128218758506954</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10</v>
      </c>
      <c r="AB79" s="25">
        <f ca="1">IFERROR(INDEX(Socioeconomic!$H$8:$H$225,MATCH($C79,_xlfn.ANCHORARRAY(Socioeconomic!$C$8),0)),NA())</f>
        <v>10</v>
      </c>
      <c r="AC79" s="25">
        <f ca="1">IFERROR(INDEX('Natural Hazard'!$H$8:$H$225,MATCH($C79,_xlfn.ANCHORARRAY('Natural Hazard'!$C$8),0)),NA())</f>
        <v>3.5</v>
      </c>
      <c r="AD79" s="25">
        <f ca="1">IFERROR(INDEX(Conflict!$H$8:$H$225,MATCH($C79,_xlfn.ANCHORARRAY(Conflict!$C$8),0)),NA())</f>
        <v>3.1575233727288698</v>
      </c>
      <c r="AE79" s="50"/>
      <c r="AF79" s="25">
        <f ca="1">IFERROR(INDEX(Health!$I$8:$I$225,MATCH($C79,_xlfn.ANCHORARRAY(Health!$C$8),0)),NA())</f>
        <v>0</v>
      </c>
      <c r="AG79" s="25">
        <f ca="1">IFERROR(INDEX(Food!$I$8:$I$225,MATCH($C79,_xlfn.ANCHORARRAY(Food!$C$8),0)),NA())</f>
        <v>5</v>
      </c>
      <c r="AH79" s="25">
        <f ca="1">IFERROR(INDEX(Macro!$I$8:$I$225,MATCH($C79,_xlfn.ANCHORARRAY(Macro!$C$8),0)),NA())</f>
        <v>10</v>
      </c>
      <c r="AI79" s="25">
        <f ca="1">IFERROR(INDEX(Socioeconomic!$I$8:$I$225,MATCH($C79,_xlfn.ANCHORARRAY(Socioeconomic!$C$8),0)),NA())</f>
        <v>0</v>
      </c>
      <c r="AJ79" s="25">
        <f ca="1">IFERROR(INDEX('Natural Hazard'!$I$8:$I$225,MATCH($C79,_xlfn.ANCHORARRAY('Natural Hazard'!$C$8),0)),NA())</f>
        <v>0</v>
      </c>
      <c r="AK79" s="25">
        <f ca="1">IFERROR(INDEX(Conflict!$I$8:$I$225,MATCH($C79,_xlfn.ANCHORARRAY(Conflict!$C$8),0)),NA())</f>
        <v>5.3571428571428399</v>
      </c>
      <c r="AL79" s="49"/>
      <c r="AM79" s="25">
        <f>IFERROR(INDEX('Data Reliability'!$G$6:$G$409,MATCH($C79,'Data Reliability'!$E$6:$E$409,0)),NA())</f>
        <v>8.3333333333333301E-2</v>
      </c>
      <c r="AN79" s="25">
        <f>IFERROR(INDEX('Data Reliability'!$H$6:$H$409,MATCH($C79,'Data Reliability'!$E$6:$E$409,0)),NA())</f>
        <v>0.452777777777778</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0.5</v>
      </c>
      <c r="H80" s="23">
        <f t="shared" ca="1" si="6"/>
        <v>0.5</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0</v>
      </c>
      <c r="N80" s="23">
        <f t="shared" ca="1" si="10"/>
        <v>0</v>
      </c>
      <c r="O80" s="116" t="str">
        <f t="shared" si="11"/>
        <v>!!</v>
      </c>
      <c r="P80" s="24"/>
      <c r="Q80" s="49"/>
      <c r="R80" s="25">
        <f ca="1">IFERROR(INDEX(Health!$G$8:$G$225,MATCH($C80,_xlfn.ANCHORARRAY(Health!$C$8),0)),NA())</f>
        <v>0</v>
      </c>
      <c r="S80" s="25">
        <f ca="1">IFERROR(INDEX(Food!$G$8:$G$225,MATCH($C80,_xlfn.ANCHORARRAY(Food!$C$8),0)),NA())</f>
        <v>6.5803826185639505</v>
      </c>
      <c r="T80" s="25" t="e">
        <f ca="1">IFERROR(INDEX(Macro!$G$8:$G$225,MATCH($C80,_xlfn.ANCHORARRAY(Macro!$C$8),0)),NA())</f>
        <v>#N/A</v>
      </c>
      <c r="U80" s="25">
        <f ca="1">IFERROR(INDEX(Socioeconomic!$G$8:$G$225,MATCH($C80,_xlfn.ANCHORARRAY(Socioeconomic!$C$8),0)),NA())</f>
        <v>0</v>
      </c>
      <c r="V80" s="25">
        <f ca="1">IFERROR(INDEX('Natural Hazard'!$G$8:$G$225,MATCH($C80,_xlfn.ANCHORARRAY('Natural Hazard'!$C$8),0)),NA())</f>
        <v>0</v>
      </c>
      <c r="W80" s="25">
        <f ca="1">IFERROR(INDEX(Conflict!$G$8:$G$225,MATCH($C80,_xlfn.ANCHORARRAY(Conflict!$C$8),0)),NA())</f>
        <v>0</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9.71428571428571</v>
      </c>
      <c r="AC80" s="25">
        <f ca="1">IFERROR(INDEX('Natural Hazard'!$H$8:$H$225,MATCH($C80,_xlfn.ANCHORARRAY('Natural Hazard'!$C$8),0)),NA())</f>
        <v>2.9999999999999898</v>
      </c>
      <c r="AD80" s="25">
        <f ca="1">IFERROR(INDEX(Conflict!$H$8:$H$225,MATCH($C80,_xlfn.ANCHORARRAY(Conflict!$C$8),0)),NA())</f>
        <v>10</v>
      </c>
      <c r="AE80" s="50"/>
      <c r="AF80" s="25">
        <f ca="1">IFERROR(INDEX(Health!$I$8:$I$225,MATCH($C80,_xlfn.ANCHORARRAY(Health!$C$8),0)),NA())</f>
        <v>0</v>
      </c>
      <c r="AG80" s="25">
        <f ca="1">IFERROR(INDEX(Food!$I$8:$I$225,MATCH($C80,_xlfn.ANCHORARRAY(Food!$C$8),0)),NA())</f>
        <v>5</v>
      </c>
      <c r="AH80" s="25" t="e">
        <f ca="1">IFERROR(INDEX(Macro!$I$8:$I$225,MATCH($C80,_xlfn.ANCHORARRAY(Macro!$C$8),0)),NA())</f>
        <v>#N/A</v>
      </c>
      <c r="AI80" s="25">
        <f ca="1">IFERROR(INDEX(Socioeconomic!$I$8:$I$225,MATCH($C80,_xlfn.ANCHORARRAY(Socioeconomic!$C$8),0)),NA())</f>
        <v>0</v>
      </c>
      <c r="AJ80" s="25">
        <f ca="1">IFERROR(INDEX('Natural Hazard'!$I$8:$I$225,MATCH($C80,_xlfn.ANCHORARRAY('Natural Hazard'!$C$8),0)),NA())</f>
        <v>0</v>
      </c>
      <c r="AK80" s="25">
        <f ca="1">IFERROR(INDEX(Conflict!$I$8:$I$225,MATCH($C80,_xlfn.ANCHORARRAY(Conflict!$C$8),0)),NA())</f>
        <v>0</v>
      </c>
      <c r="AL80" s="49"/>
      <c r="AM80" s="25">
        <f>IFERROR(INDEX('Data Reliability'!$G$6:$G$409,MATCH($C80,'Data Reliability'!$E$6:$E$409,0)),NA())</f>
        <v>0.25</v>
      </c>
      <c r="AN80" s="25">
        <f>IFERROR(INDEX('Data Reliability'!$H$6:$H$409,MATCH($C80,'Data Reliability'!$E$6:$E$409,0)),NA())</f>
        <v>0.68611111111111101</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1.5</v>
      </c>
      <c r="H81" s="23">
        <f t="shared" ca="1" si="6"/>
        <v>1.5</v>
      </c>
      <c r="I81" s="116" t="str">
        <f t="shared" si="7"/>
        <v>!</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v>
      </c>
      <c r="K81" s="23">
        <f t="shared" ca="1" si="8"/>
        <v>1</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1</v>
      </c>
      <c r="N81" s="23">
        <f t="shared" ca="1" si="10"/>
        <v>1</v>
      </c>
      <c r="O81" s="116" t="str">
        <f t="shared" si="11"/>
        <v>!</v>
      </c>
      <c r="P81" s="24"/>
      <c r="Q81" s="49"/>
      <c r="R81" s="25">
        <f ca="1">IFERROR(INDEX(Health!$G$8:$G$225,MATCH($C81,_xlfn.ANCHORARRAY(Health!$C$8),0)),NA())</f>
        <v>10</v>
      </c>
      <c r="S81" s="25">
        <f ca="1">IFERROR(INDEX(Food!$G$8:$G$225,MATCH($C81,_xlfn.ANCHORARRAY(Food!$C$8),0)),NA())</f>
        <v>0</v>
      </c>
      <c r="T81" s="25">
        <f ca="1">IFERROR(INDEX(Macro!$G$8:$G$225,MATCH($C81,_xlfn.ANCHORARRAY(Macro!$C$8),0)),NA())</f>
        <v>5.7064712728933484</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6.81804863756226</v>
      </c>
      <c r="AB81" s="25">
        <f ca="1">IFERROR(INDEX(Socioeconomic!$H$8:$H$225,MATCH($C81,_xlfn.ANCHORARRAY(Socioeconomic!$C$8),0)),NA())</f>
        <v>5.8571428571428497</v>
      </c>
      <c r="AC81" s="25">
        <f ca="1">IFERROR(INDEX('Natural Hazard'!$H$8:$H$225,MATCH($C81,_xlfn.ANCHORARRAY('Natural Hazard'!$C$8),0)),NA())</f>
        <v>3.3333333333333299</v>
      </c>
      <c r="AD81" s="25">
        <f ca="1">IFERROR(INDEX(Conflict!$H$8:$H$225,MATCH($C81,_xlfn.ANCHORARRAY(Conflict!$C$8),0)),NA())</f>
        <v>4.9876521432351399</v>
      </c>
      <c r="AE81" s="50"/>
      <c r="AF81" s="25">
        <f ca="1">IFERROR(INDEX(Health!$I$8:$I$225,MATCH($C81,_xlfn.ANCHORARRAY(Health!$C$8),0)),NA())</f>
        <v>10</v>
      </c>
      <c r="AG81" s="25" t="e">
        <f ca="1">IFERROR(INDEX(Food!$I$8:$I$225,MATCH($C81,_xlfn.ANCHORARRAY(Food!$C$8),0)),NA())</f>
        <v>#N/A</v>
      </c>
      <c r="AH81" s="25">
        <f ca="1">IFERROR(INDEX(Macro!$I$8:$I$225,MATCH($C81,_xlfn.ANCHORARRAY(Macro!$C$8),0)),NA())</f>
        <v>4.7761194029850698</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0.16666666666666699</v>
      </c>
      <c r="AN81" s="25">
        <f>IFERROR(INDEX('Data Reliability'!$H$6:$H$409,MATCH($C81,'Data Reliability'!$E$6:$E$409,0)),NA())</f>
        <v>0.55000000000000004</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0</v>
      </c>
      <c r="H82" s="23">
        <f t="shared" ca="1" si="6"/>
        <v>0</v>
      </c>
      <c r="I82" s="116" t="str">
        <f t="shared" si="7"/>
        <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0.5</v>
      </c>
      <c r="K82" s="23">
        <f t="shared" ca="1" si="8"/>
        <v>0.5</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0</v>
      </c>
      <c r="N82" s="23">
        <f t="shared" ca="1" si="10"/>
        <v>0</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2.5753316314901586</v>
      </c>
      <c r="U82" s="25">
        <f ca="1">IFERROR(INDEX(Socioeconomic!$G$8:$G$225,MATCH($C82,_xlfn.ANCHORARRAY(Socioeconomic!$C$8),0)),NA())</f>
        <v>0</v>
      </c>
      <c r="V82" s="25">
        <f ca="1">IFERROR(INDEX('Natural Hazard'!$G$8:$G$225,MATCH($C82,_xlfn.ANCHORARRAY('Natural Hazard'!$C$8),0)),NA())</f>
        <v>0</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3.9466744799296798</v>
      </c>
      <c r="AB82" s="25">
        <f ca="1">IFERROR(INDEX(Socioeconomic!$H$8:$H$225,MATCH($C82,_xlfn.ANCHORARRAY(Socioeconomic!$C$8),0)),NA())</f>
        <v>0.85714285714285499</v>
      </c>
      <c r="AC82" s="25">
        <f ca="1">IFERROR(INDEX('Natural Hazard'!$H$8:$H$225,MATCH($C82,_xlfn.ANCHORARRAY('Natural Hazard'!$C$8),0)),NA())</f>
        <v>8.1666666666666607</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1.6804864566058499</v>
      </c>
      <c r="AI82" s="25">
        <f ca="1">IFERROR(INDEX(Socioeconomic!$I$8:$I$225,MATCH($C82,_xlfn.ANCHORARRAY(Socioeconomic!$C$8),0)),NA())</f>
        <v>0</v>
      </c>
      <c r="AJ82" s="25">
        <f ca="1">IFERROR(INDEX('Natural Hazard'!$I$8:$I$225,MATCH($C82,_xlfn.ANCHORARRAY('Natural Hazard'!$C$8),0)),NA())</f>
        <v>0</v>
      </c>
      <c r="AK82" s="25">
        <f ca="1">IFERROR(INDEX(Conflict!$I$8:$I$225,MATCH($C82,_xlfn.ANCHORARRAY(Conflict!$C$8),0)),NA())</f>
        <v>0</v>
      </c>
      <c r="AL82" s="49"/>
      <c r="AM82" s="25">
        <f>IFERROR(INDEX('Data Reliability'!$G$6:$G$409,MATCH($C82,'Data Reliability'!$E$6:$E$409,0)),NA())</f>
        <v>8.3333333333333301E-2</v>
      </c>
      <c r="AN82" s="25">
        <f>IFERROR(INDEX('Data Reliability'!$H$6:$H$409,MATCH($C82,'Data Reliability'!$E$6:$E$409,0)),NA())</f>
        <v>0.55833333333333302</v>
      </c>
    </row>
    <row r="83" spans="2:40" x14ac:dyDescent="0.2">
      <c r="B83" s="28" t="s">
        <v>135</v>
      </c>
      <c r="C83" s="28" t="s">
        <v>136</v>
      </c>
      <c r="D83" s="28" t="s">
        <v>435</v>
      </c>
      <c r="E83" s="28" t="s">
        <v>535</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v>
      </c>
      <c r="H83" s="23">
        <f t="shared" ca="1" si="6"/>
        <v>0</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1</v>
      </c>
      <c r="N83" s="23">
        <f t="shared" ca="1" si="10"/>
        <v>1</v>
      </c>
      <c r="O83" s="116" t="str">
        <f t="shared" si="11"/>
        <v>!!</v>
      </c>
      <c r="P83" s="24"/>
      <c r="Q83" s="49"/>
      <c r="R83" s="25">
        <f ca="1">IFERROR(INDEX(Health!$G$8:$G$225,MATCH($C83,_xlfn.ANCHORARRAY(Health!$C$8),0)),NA())</f>
        <v>0</v>
      </c>
      <c r="S83" s="25" t="e">
        <f ca="1">IFERROR(INDEX(Food!$G$8:$G$225,MATCH($C83,_xlfn.ANCHORARRAY(Food!$C$8),0)),NA())</f>
        <v>#N/A</v>
      </c>
      <c r="T83" s="25" t="e">
        <f ca="1">IFERROR(INDEX(Macro!$G$8:$G$225,MATCH($C83,_xlfn.ANCHORARRAY(Macro!$C$8),0)),NA())</f>
        <v>#N/A</v>
      </c>
      <c r="U83" s="25">
        <f ca="1">IFERROR(INDEX(Socioeconomic!$G$8:$G$225,MATCH($C83,_xlfn.ANCHORARRAY(Socioeconomic!$C$8),0)),NA())</f>
        <v>0</v>
      </c>
      <c r="V83" s="25">
        <f ca="1">IFERROR(INDEX('Natural Hazard'!$G$8:$G$225,MATCH($C83,_xlfn.ANCHORARRAY('Natural Hazard'!$C$8),0)),NA())</f>
        <v>3.4156502553198562</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3.1428571428571401</v>
      </c>
      <c r="AC83" s="25">
        <f ca="1">IFERROR(INDEX('Natural Hazard'!$H$8:$H$225,MATCH($C83,_xlfn.ANCHORARRAY('Natural Hazard'!$C$8),0)),NA())</f>
        <v>1.1666666666666601</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10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0.78333333333333299</v>
      </c>
    </row>
    <row r="84" spans="2:40" x14ac:dyDescent="0.2">
      <c r="B84" s="28" t="s">
        <v>742</v>
      </c>
      <c r="C84" s="28" t="s">
        <v>708</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0.5</v>
      </c>
      <c r="N84" s="23">
        <f t="shared" ca="1" si="10"/>
        <v>0.5</v>
      </c>
      <c r="O84" s="116" t="str">
        <f t="shared" si="11"/>
        <v>!!</v>
      </c>
      <c r="P84" s="24"/>
      <c r="Q84" s="49"/>
      <c r="R84" s="25">
        <f ca="1">IFERROR(INDEX(Health!$G$8:$G$225,MATCH($C84,_xlfn.ANCHORARRAY(Health!$C$8),0)),NA())</f>
        <v>0</v>
      </c>
      <c r="S84" s="25" t="e">
        <f ca="1">IFERROR(INDEX(Food!$G$8:$G$225,MATCH($C84,_xlfn.ANCHORARRAY(Food!$C$8),0)),NA())</f>
        <v>#N/A</v>
      </c>
      <c r="T84" s="25">
        <f ca="1">IFERROR(INDEX(Macro!$G$8:$G$225,MATCH($C84,_xlfn.ANCHORARRAY(Macro!$C$8),0)),NA())</f>
        <v>0</v>
      </c>
      <c r="U84" s="25" t="e">
        <f ca="1">IFERROR(INDEX(Socioeconomic!$G$8:$G$225,MATCH($C84,_xlfn.ANCHORARRAY(Socioeconomic!$C$8),0)),NA())</f>
        <v>#N/A</v>
      </c>
      <c r="V84" s="25">
        <f ca="1">IFERROR(INDEX('Natural Hazard'!$G$8:$G$225,MATCH($C84,_xlfn.ANCHORARRAY('Natural Hazard'!$C$8),0)),NA())</f>
        <v>0</v>
      </c>
      <c r="W84" s="25">
        <f ca="1">IFERROR(INDEX(Conflict!$G$8:$G$225,MATCH($C84,_xlfn.ANCHORARRAY(Conflict!$C$8),0)),NA())</f>
        <v>0</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f ca="1">IFERROR(INDEX(Conflict!$H$8:$H$225,MATCH($C84,_xlfn.ANCHORARRAY(Conflict!$C$8),0)),NA())</f>
        <v>0</v>
      </c>
      <c r="AE84" s="50"/>
      <c r="AF84" s="25">
        <f ca="1">IFERROR(INDEX(Health!$I$8:$I$225,MATCH($C84,_xlfn.ANCHORARRAY(Health!$C$8),0)),NA())</f>
        <v>0</v>
      </c>
      <c r="AG84" s="25" t="e">
        <f ca="1">IFERROR(INDEX(Food!$I$8:$I$225,MATCH($C84,_xlfn.ANCHORARRAY(Food!$C$8),0)),NA())</f>
        <v>#N/A</v>
      </c>
      <c r="AH84" s="25">
        <f ca="1">IFERROR(INDEX(Macro!$I$8:$I$225,MATCH($C84,_xlfn.ANCHORARRAY(Macro!$C$8),0)),NA())</f>
        <v>5.5500276395798798</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7</v>
      </c>
      <c r="AL84" s="49"/>
      <c r="AM84" s="25">
        <f>IFERROR(INDEX('Data Reliability'!$G$6:$G$409,MATCH($C84,'Data Reliability'!$E$6:$E$409,0)),NA())</f>
        <v>0.83333333333333304</v>
      </c>
      <c r="AN84" s="25">
        <f>IFERROR(INDEX('Data Reliability'!$H$6:$H$409,MATCH($C84,'Data Reliability'!$E$6:$E$409,0)),NA())</f>
        <v>0.73333333333333295</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1</v>
      </c>
      <c r="H85" s="23">
        <f t="shared" ca="1" si="6"/>
        <v>1</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1</v>
      </c>
      <c r="N85" s="23">
        <f t="shared" ca="1" si="10"/>
        <v>1</v>
      </c>
      <c r="O85" s="116" t="str">
        <f t="shared" si="11"/>
        <v>!</v>
      </c>
      <c r="P85" s="24"/>
      <c r="Q85" s="49"/>
      <c r="R85" s="25">
        <f ca="1">IFERROR(INDEX(Health!$G$8:$G$225,MATCH($C85,_xlfn.ANCHORARRAY(Health!$C$8),0)),NA())</f>
        <v>8.769813053381105</v>
      </c>
      <c r="S85" s="25">
        <f ca="1">IFERROR(INDEX(Food!$G$8:$G$225,MATCH($C85,_xlfn.ANCHORARRAY(Food!$C$8),0)),NA())</f>
        <v>4.7031140738763124</v>
      </c>
      <c r="T85" s="25">
        <f ca="1">IFERROR(INDEX(Macro!$G$8:$G$225,MATCH($C85,_xlfn.ANCHORARRAY(Macro!$C$8),0)),NA())</f>
        <v>3.8899467910304186</v>
      </c>
      <c r="U85" s="25">
        <f ca="1">IFERROR(INDEX(Socioeconomic!$G$8:$G$225,MATCH($C85,_xlfn.ANCHORARRAY(Socioeconomic!$C$8),0)),NA())</f>
        <v>0</v>
      </c>
      <c r="V85" s="25">
        <f ca="1">IFERROR(INDEX('Natural Hazard'!$G$8:$G$225,MATCH($C85,_xlfn.ANCHORARRAY('Natural Hazard'!$C$8),0)),NA())</f>
        <v>0</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3.4046293583357699</v>
      </c>
      <c r="AB85" s="25">
        <f ca="1">IFERROR(INDEX(Socioeconomic!$H$8:$H$225,MATCH($C85,_xlfn.ANCHORARRAY(Socioeconomic!$C$8),0)),NA())</f>
        <v>8</v>
      </c>
      <c r="AC85" s="25">
        <f ca="1">IFERROR(INDEX('Natural Hazard'!$H$8:$H$225,MATCH($C85,_xlfn.ANCHORARRAY('Natural Hazard'!$C$8),0)),NA())</f>
        <v>9.3333333333333304</v>
      </c>
      <c r="AD85" s="25">
        <f ca="1">IFERROR(INDEX(Conflict!$H$8:$H$225,MATCH($C85,_xlfn.ANCHORARRAY(Conflict!$C$8),0)),NA())</f>
        <v>3.42212030340447</v>
      </c>
      <c r="AE85" s="50"/>
      <c r="AF85" s="25">
        <f ca="1">IFERROR(INDEX(Health!$I$8:$I$225,MATCH($C85,_xlfn.ANCHORARRAY(Health!$C$8),0)),NA())</f>
        <v>10</v>
      </c>
      <c r="AG85" s="25">
        <f ca="1">IFERROR(INDEX(Food!$I$8:$I$225,MATCH($C85,_xlfn.ANCHORARRAY(Food!$C$8),0)),NA())</f>
        <v>5</v>
      </c>
      <c r="AH85" s="25">
        <f ca="1">IFERROR(INDEX(Macro!$I$8:$I$225,MATCH($C85,_xlfn.ANCHORARRAY(Macro!$C$8),0)),NA())</f>
        <v>4.4444444444444402</v>
      </c>
      <c r="AI85" s="25">
        <f ca="1">IFERROR(INDEX(Socioeconomic!$I$8:$I$225,MATCH($C85,_xlfn.ANCHORARRAY(Socioeconomic!$C$8),0)),NA())</f>
        <v>0</v>
      </c>
      <c r="AJ85" s="25">
        <f ca="1">IFERROR(INDEX('Natural Hazard'!$I$8:$I$225,MATCH($C85,_xlfn.ANCHORARRAY('Natural Hazard'!$C$8),0)),NA())</f>
        <v>0</v>
      </c>
      <c r="AK85" s="25">
        <f ca="1">IFERROR(INDEX(Conflict!$I$8:$I$225,MATCH($C85,_xlfn.ANCHORARRAY(Conflict!$C$8),0)),NA())</f>
        <v>0</v>
      </c>
      <c r="AL85" s="49"/>
      <c r="AM85" s="25">
        <f>IFERROR(INDEX('Data Reliability'!$G$6:$G$409,MATCH($C85,'Data Reliability'!$E$6:$E$409,0)),NA())</f>
        <v>8.3333333333333301E-2</v>
      </c>
      <c r="AN85" s="25">
        <f>IFERROR(INDEX('Data Reliability'!$H$6:$H$409,MATCH($C85,'Data Reliability'!$E$6:$E$409,0)),NA())</f>
        <v>0.38611111111111102</v>
      </c>
    </row>
    <row r="86" spans="2:40" x14ac:dyDescent="0.2">
      <c r="B86" s="28" t="s">
        <v>743</v>
      </c>
      <c r="C86" s="28" t="s">
        <v>709</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0</v>
      </c>
      <c r="H86" s="23">
        <f t="shared" ca="1" si="6"/>
        <v>0</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0</v>
      </c>
      <c r="N86" s="23">
        <f t="shared" ca="1" si="10"/>
        <v>0</v>
      </c>
      <c r="O86" s="116" t="str">
        <f t="shared" si="11"/>
        <v>!!</v>
      </c>
      <c r="P86" s="24"/>
      <c r="Q86" s="49"/>
      <c r="R86" s="25">
        <f ca="1">IFERROR(INDEX(Health!$G$8:$G$225,MATCH($C86,_xlfn.ANCHORARRAY(Health!$C$8),0)),NA())</f>
        <v>0</v>
      </c>
      <c r="S86" s="25" t="e">
        <f ca="1">IFERROR(INDEX(Food!$G$8:$G$225,MATCH($C86,_xlfn.ANCHORARRAY(Food!$C$8),0)),NA())</f>
        <v>#N/A</v>
      </c>
      <c r="T86" s="25" t="e">
        <f ca="1">IFERROR(INDEX(Macro!$G$8:$G$225,MATCH($C86,_xlfn.ANCHORARRAY(Macro!$C$8),0)),NA())</f>
        <v>#N/A</v>
      </c>
      <c r="U86" s="25" t="e">
        <f ca="1">IFERROR(INDEX(Socioeconomic!$G$8:$G$225,MATCH($C86,_xlfn.ANCHORARRAY(Socioeconomic!$C$8),0)),NA())</f>
        <v>#N/A</v>
      </c>
      <c r="V86" s="25">
        <f ca="1">IFERROR(INDEX('Natural Hazard'!$G$8:$G$225,MATCH($C86,_xlfn.ANCHORARRAY('Natural Hazard'!$C$8),0)),NA())</f>
        <v>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f ca="1">IFERROR(INDEX(Conflict!$H$8:$H$225,MATCH($C86,_xlfn.ANCHORARRAY(Conflict!$C$8),0)),NA())</f>
        <v>0</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0</v>
      </c>
      <c r="AK86" s="25">
        <f ca="1">IFERROR(INDEX(Conflict!$I$8:$I$225,MATCH($C86,_xlfn.ANCHORARRAY(Conflict!$C$8),0)),NA())</f>
        <v>0</v>
      </c>
      <c r="AL86" s="49"/>
      <c r="AM86" s="25">
        <f>IFERROR(INDEX('Data Reliability'!$G$6:$G$409,MATCH($C86,'Data Reliability'!$E$6:$E$409,0)),NA())</f>
        <v>0.91666666666666696</v>
      </c>
      <c r="AN86" s="25">
        <f>IFERROR(INDEX('Data Reliability'!$H$6:$H$409,MATCH($C86,'Data Reliability'!$E$6:$E$409,0)),NA())</f>
        <v>0.81666666666666698</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0</v>
      </c>
      <c r="H87" s="23">
        <f t="shared" ca="1" si="6"/>
        <v>0</v>
      </c>
      <c r="I87" s="116" t="str">
        <f t="shared" si="7"/>
        <v>!</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0</v>
      </c>
      <c r="N87" s="23">
        <f t="shared" ca="1" si="10"/>
        <v>0</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4.1271264236530145</v>
      </c>
      <c r="U87" s="25">
        <f ca="1">IFERROR(INDEX(Socioeconomic!$G$8:$G$225,MATCH($C87,_xlfn.ANCHORARRAY(Socioeconomic!$C$8),0)),NA())</f>
        <v>0</v>
      </c>
      <c r="V87" s="25">
        <f ca="1">IFERROR(INDEX('Natural Hazard'!$G$8:$G$225,MATCH($C87,_xlfn.ANCHORARRAY('Natural Hazard'!$C$8),0)),NA())</f>
        <v>0</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3.0090829182537302</v>
      </c>
      <c r="AB87" s="25">
        <f ca="1">IFERROR(INDEX(Socioeconomic!$H$8:$H$225,MATCH($C87,_xlfn.ANCHORARRAY(Socioeconomic!$C$8),0)),NA())</f>
        <v>5.5714285714285703</v>
      </c>
      <c r="AC87" s="25">
        <f ca="1">IFERROR(INDEX('Natural Hazard'!$H$8:$H$225,MATCH($C87,_xlfn.ANCHORARRAY('Natural Hazard'!$C$8),0)),NA())</f>
        <v>4.8333333333333304</v>
      </c>
      <c r="AD87" s="25">
        <f ca="1">IFERROR(INDEX(Conflict!$H$8:$H$225,MATCH($C87,_xlfn.ANCHORARRAY(Conflict!$C$8),0)),NA())</f>
        <v>0</v>
      </c>
      <c r="AE87" s="50"/>
      <c r="AF87" s="25">
        <f ca="1">IFERROR(INDEX(Health!$I$8:$I$225,MATCH($C87,_xlfn.ANCHORARRAY(Health!$C$8),0)),NA())</f>
        <v>0</v>
      </c>
      <c r="AG87" s="25" t="e">
        <f ca="1">IFERROR(INDEX(Food!$I$8:$I$225,MATCH($C87,_xlfn.ANCHORARRAY(Food!$C$8),0)),NA())</f>
        <v>#N/A</v>
      </c>
      <c r="AH87" s="25">
        <f ca="1">IFERROR(INDEX(Macro!$I$8:$I$225,MATCH($C87,_xlfn.ANCHORARRAY(Macro!$C$8),0)),NA())</f>
        <v>5.66058595909342</v>
      </c>
      <c r="AI87" s="25" t="e">
        <f ca="1">IFERROR(INDEX(Socioeconomic!$I$8:$I$225,MATCH($C87,_xlfn.ANCHORARRAY(Socioeconomic!$C$8),0)),NA())</f>
        <v>#N/A</v>
      </c>
      <c r="AJ87" s="25">
        <f ca="1">IFERROR(INDEX('Natural Hazard'!$I$8:$I$225,MATCH($C87,_xlfn.ANCHORARRAY('Natural Hazard'!$C$8),0)),NA())</f>
        <v>0</v>
      </c>
      <c r="AK87" s="25">
        <f ca="1">IFERROR(INDEX(Conflict!$I$8:$I$225,MATCH($C87,_xlfn.ANCHORARRAY(Conflict!$C$8),0)),NA())</f>
        <v>0</v>
      </c>
      <c r="AL87" s="49"/>
      <c r="AM87" s="25">
        <f>IFERROR(INDEX('Data Reliability'!$G$6:$G$409,MATCH($C87,'Data Reliability'!$E$6:$E$409,0)),NA())</f>
        <v>0.16666666666666699</v>
      </c>
      <c r="AN87" s="25">
        <f>IFERROR(INDEX('Data Reliability'!$H$6:$H$409,MATCH($C87,'Data Reliability'!$E$6:$E$409,0)),NA())</f>
        <v>0.63333333333333297</v>
      </c>
    </row>
    <row r="88" spans="2:40" x14ac:dyDescent="0.2">
      <c r="B88" s="28" t="s">
        <v>744</v>
      </c>
      <c r="C88" s="28" t="s">
        <v>710</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f ca="1">IFERROR(INDEX(Socioeconomic!$G$8:$G$225,MATCH($C88,_xlfn.ANCHORARRAY(Socioeconomic!$C$8),0)),NA())</f>
        <v>0</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f ca="1">IFERROR(INDEX(Conflict!$H$8:$H$225,MATCH($C88,_xlfn.ANCHORARRAY(Conflict!$C$8),0)),NA())</f>
        <v>0</v>
      </c>
      <c r="AE88" s="50"/>
      <c r="AF88" s="25">
        <f ca="1">IFERROR(INDEX(Health!$I$8:$I$225,MATCH($C88,_xlfn.ANCHORARRAY(Health!$C$8),0)),NA())</f>
        <v>0</v>
      </c>
      <c r="AG88" s="25" t="e">
        <f ca="1">IFERROR(INDEX(Food!$I$8:$I$225,MATCH($C88,_xlfn.ANCHORARRAY(Food!$C$8),0)),NA())</f>
        <v>#N/A</v>
      </c>
      <c r="AH88" s="25">
        <f ca="1">IFERROR(INDEX(Macro!$I$8:$I$225,MATCH($C88,_xlfn.ANCHORARRAY(Macro!$C$8),0)),NA())</f>
        <v>4.4444444444444402</v>
      </c>
      <c r="AI88" s="25">
        <f ca="1">IFERROR(INDEX(Socioeconomic!$I$8:$I$225,MATCH($C88,_xlfn.ANCHORARRAY(Socioeconomic!$C$8),0)),NA())</f>
        <v>0</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0.75</v>
      </c>
      <c r="AN88" s="25">
        <f>IFERROR(INDEX('Data Reliability'!$H$6:$H$409,MATCH($C88,'Data Reliability'!$E$6:$E$409,0)),NA())</f>
        <v>0.65833333333333299</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2</v>
      </c>
      <c r="H89" s="23">
        <f t="shared" ca="1" si="6"/>
        <v>2</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2</v>
      </c>
      <c r="N89" s="23">
        <f t="shared" ca="1" si="10"/>
        <v>2</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4.4203807265116168</v>
      </c>
      <c r="U89" s="25">
        <f ca="1">IFERROR(INDEX(Socioeconomic!$G$8:$G$225,MATCH($C89,_xlfn.ANCHORARRAY(Socioeconomic!$C$8),0)),NA())</f>
        <v>5.1916141172911772</v>
      </c>
      <c r="V89" s="25">
        <f ca="1">IFERROR(INDEX('Natural Hazard'!$G$8:$G$225,MATCH($C89,_xlfn.ANCHORARRAY('Natural Hazard'!$C$8),0)),NA())</f>
        <v>9.5742710775633775</v>
      </c>
      <c r="W89" s="25">
        <f ca="1">IFERROR(INDEX(Conflict!$G$8:$G$225,MATCH($C89,_xlfn.ANCHORARRAY(Conflict!$C$8),0)),NA())</f>
        <v>6.2683844972470455</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2.9358335774977999</v>
      </c>
      <c r="AB89" s="25">
        <f ca="1">IFERROR(INDEX(Socioeconomic!$H$8:$H$225,MATCH($C89,_xlfn.ANCHORARRAY(Socioeconomic!$C$8),0)),NA())</f>
        <v>8.1428571428571406</v>
      </c>
      <c r="AC89" s="25">
        <f ca="1">IFERROR(INDEX('Natural Hazard'!$H$8:$H$225,MATCH($C89,_xlfn.ANCHORARRAY('Natural Hazard'!$C$8),0)),NA())</f>
        <v>9.1666666666666607</v>
      </c>
      <c r="AD89" s="25">
        <f ca="1">IFERROR(INDEX(Conflict!$H$8:$H$225,MATCH($C89,_xlfn.ANCHORARRAY(Conflict!$C$8),0)),NA())</f>
        <v>3.9292644205327099</v>
      </c>
      <c r="AE89" s="50"/>
      <c r="AF89" s="25">
        <f ca="1">IFERROR(INDEX(Health!$I$8:$I$225,MATCH($C89,_xlfn.ANCHORARRAY(Health!$C$8),0)),NA())</f>
        <v>0</v>
      </c>
      <c r="AG89" s="25">
        <f ca="1">IFERROR(INDEX(Food!$I$8:$I$225,MATCH($C89,_xlfn.ANCHORARRAY(Food!$C$8),0)),NA())</f>
        <v>5</v>
      </c>
      <c r="AH89" s="25">
        <f ca="1">IFERROR(INDEX(Macro!$I$8:$I$225,MATCH($C89,_xlfn.ANCHORARRAY(Macro!$C$8),0)),NA())</f>
        <v>6.6556108347153096</v>
      </c>
      <c r="AI89" s="25">
        <f ca="1">IFERROR(INDEX(Socioeconomic!$I$8:$I$225,MATCH($C89,_xlfn.ANCHORARRAY(Socioeconomic!$C$8),0)),NA())</f>
        <v>3.3099999999999898</v>
      </c>
      <c r="AJ89" s="25">
        <f ca="1">IFERROR(INDEX('Natural Hazard'!$I$8:$I$225,MATCH($C89,_xlfn.ANCHORARRAY('Natural Hazard'!$C$8),0)),NA())</f>
        <v>10</v>
      </c>
      <c r="AK89" s="25">
        <f ca="1">IFERROR(INDEX(Conflict!$I$8:$I$225,MATCH($C89,_xlfn.ANCHORARRAY(Conflict!$C$8),0)),NA())</f>
        <v>10</v>
      </c>
      <c r="AL89" s="49"/>
      <c r="AM89" s="25">
        <f>IFERROR(INDEX('Data Reliability'!$G$6:$G$409,MATCH($C89,'Data Reliability'!$E$6:$E$409,0)),NA())</f>
        <v>8.3333333333333301E-2</v>
      </c>
      <c r="AN89" s="25">
        <f>IFERROR(INDEX('Data Reliability'!$H$6:$H$409,MATCH($C89,'Data Reliability'!$E$6:$E$409,0)),NA())</f>
        <v>0.46111111111111103</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0.5</v>
      </c>
      <c r="N90" s="23">
        <f t="shared" ca="1" si="10"/>
        <v>0.5</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0</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2.5256372692645699</v>
      </c>
      <c r="AB90" s="25">
        <f ca="1">IFERROR(INDEX(Socioeconomic!$H$8:$H$225,MATCH($C90,_xlfn.ANCHORARRAY(Socioeconomic!$C$8),0)),NA())</f>
        <v>1.4285714285714199</v>
      </c>
      <c r="AC90" s="25">
        <f ca="1">IFERROR(INDEX('Natural Hazard'!$H$8:$H$225,MATCH($C90,_xlfn.ANCHORARRAY('Natural Hazard'!$C$8),0)),NA())</f>
        <v>5.9999999999999902</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0</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7</v>
      </c>
      <c r="AL90" s="49"/>
      <c r="AM90" s="25">
        <f>IFERROR(INDEX('Data Reliability'!$G$6:$G$409,MATCH($C90,'Data Reliability'!$E$6:$E$409,0)),NA())</f>
        <v>0.16666666666666699</v>
      </c>
      <c r="AN90" s="25">
        <f>IFERROR(INDEX('Data Reliability'!$H$6:$H$409,MATCH($C90,'Data Reliability'!$E$6:$E$409,0)),NA())</f>
        <v>0.54166666666666696</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5.5</v>
      </c>
      <c r="H91" s="23">
        <f t="shared" ca="1" si="6"/>
        <v>5.5</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4.5</v>
      </c>
      <c r="K91" s="23">
        <f t="shared" ca="1" si="8"/>
        <v>4.5</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4.5</v>
      </c>
      <c r="N91" s="23">
        <f t="shared" ca="1" si="10"/>
        <v>4.5</v>
      </c>
      <c r="O91" s="116" t="str">
        <f t="shared" si="11"/>
        <v/>
      </c>
      <c r="P91" s="24"/>
      <c r="Q91" s="49"/>
      <c r="R91" s="25">
        <f ca="1">IFERROR(INDEX(Health!$G$8:$G$225,MATCH($C91,_xlfn.ANCHORARRAY(Health!$C$8),0)),NA())</f>
        <v>8.5509960547118027</v>
      </c>
      <c r="S91" s="25">
        <f ca="1">IFERROR(INDEX(Food!$G$8:$G$225,MATCH($C91,_xlfn.ANCHORARRAY(Food!$C$8),0)),NA())</f>
        <v>10</v>
      </c>
      <c r="T91" s="25">
        <f ca="1">IFERROR(INDEX(Macro!$G$8:$G$225,MATCH($C91,_xlfn.ANCHORARRAY(Macro!$C$8),0)),NA())</f>
        <v>5.507324264718144</v>
      </c>
      <c r="U91" s="25">
        <f ca="1">IFERROR(INDEX(Socioeconomic!$G$8:$G$225,MATCH($C91,_xlfn.ANCHORARRAY(Socioeconomic!$C$8),0)),NA())</f>
        <v>9.7100831245522397</v>
      </c>
      <c r="V91" s="25">
        <f ca="1">IFERROR(INDEX('Natural Hazard'!$G$8:$G$225,MATCH($C91,_xlfn.ANCHORARRAY('Natural Hazard'!$C$8),0)),NA())</f>
        <v>10</v>
      </c>
      <c r="W91" s="25">
        <f ca="1">IFERROR(INDEX(Conflict!$G$8:$G$225,MATCH($C91,_xlfn.ANCHORARRAY(Conflict!$C$8),0)),NA())</f>
        <v>8.4515425472851575</v>
      </c>
      <c r="X91" s="50"/>
      <c r="Y91" s="25">
        <f ca="1">IFERROR(INDEX(Health!$H$8:$H$225,MATCH($C91,_xlfn.ANCHORARRAY(Health!$C$8),0)),NA())</f>
        <v>7.3119533527696801</v>
      </c>
      <c r="Z91" s="25">
        <f ca="1">IFERROR(INDEX(Food!$H$8:$H$225,MATCH($C91,_xlfn.ANCHORARRAY(Food!$C$8),0)),NA())</f>
        <v>10</v>
      </c>
      <c r="AA91" s="25">
        <f ca="1">IFERROR(INDEX(Macro!$H$8:$H$225,MATCH($C91,_xlfn.ANCHORARRAY(Macro!$C$8),0)),NA())</f>
        <v>7.3747436273073497</v>
      </c>
      <c r="AB91" s="25">
        <f ca="1">IFERROR(INDEX(Socioeconomic!$H$8:$H$225,MATCH($C91,_xlfn.ANCHORARRAY(Socioeconomic!$C$8),0)),NA())</f>
        <v>9.4285714285714199</v>
      </c>
      <c r="AC91" s="25">
        <f ca="1">IFERROR(INDEX('Natural Hazard'!$H$8:$H$225,MATCH($C91,_xlfn.ANCHORARRAY('Natural Hazard'!$C$8),0)),NA())</f>
        <v>10</v>
      </c>
      <c r="AD91" s="25">
        <f ca="1">IFERROR(INDEX(Conflict!$H$8:$H$225,MATCH($C91,_xlfn.ANCHORARRAY(Conflict!$C$8),0)),NA())</f>
        <v>10</v>
      </c>
      <c r="AE91" s="50"/>
      <c r="AF91" s="25">
        <f ca="1">IFERROR(INDEX(Health!$I$8:$I$225,MATCH($C91,_xlfn.ANCHORARRAY(Health!$C$8),0)),NA())</f>
        <v>10</v>
      </c>
      <c r="AG91" s="25">
        <f ca="1">IFERROR(INDEX(Food!$I$8:$I$225,MATCH($C91,_xlfn.ANCHORARRAY(Food!$C$8),0)),NA())</f>
        <v>10</v>
      </c>
      <c r="AH91" s="25">
        <f ca="1">IFERROR(INDEX(Macro!$I$8:$I$225,MATCH($C91,_xlfn.ANCHORARRAY(Macro!$C$8),0)),NA())</f>
        <v>4.1127694859038098</v>
      </c>
      <c r="AI91" s="25">
        <f ca="1">IFERROR(INDEX(Socioeconomic!$I$8:$I$225,MATCH($C91,_xlfn.ANCHORARRAY(Socioeconomic!$C$8),0)),NA())</f>
        <v>10</v>
      </c>
      <c r="AJ91" s="25">
        <f ca="1">IFERROR(INDEX('Natural Hazard'!$I$8:$I$225,MATCH($C91,_xlfn.ANCHORARRAY('Natural Hazard'!$C$8),0)),NA())</f>
        <v>10</v>
      </c>
      <c r="AK91" s="25">
        <f ca="1">IFERROR(INDEX(Conflict!$I$8:$I$225,MATCH($C91,_xlfn.ANCHORARRAY(Conflict!$C$8),0)),NA())</f>
        <v>7.1428571428571299</v>
      </c>
      <c r="AL91" s="49"/>
      <c r="AM91" s="25">
        <f>IFERROR(INDEX('Data Reliability'!$G$6:$G$409,MATCH($C91,'Data Reliability'!$E$6:$E$409,0)),NA())</f>
        <v>8.3333333333333301E-2</v>
      </c>
      <c r="AN91" s="25">
        <f>IFERROR(INDEX('Data Reliability'!$H$6:$H$409,MATCH($C91,'Data Reliability'!$E$6:$E$409,0)),NA())</f>
        <v>0.28888888888888897</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0.5</v>
      </c>
      <c r="H92" s="23">
        <f t="shared" ca="1" si="6"/>
        <v>0.5</v>
      </c>
      <c r="I92" s="116" t="str">
        <f t="shared" si="7"/>
        <v>!</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0.5</v>
      </c>
      <c r="N92" s="23">
        <f t="shared" ca="1" si="10"/>
        <v>0.5</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5.4288677223300699</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4.2103721066510396</v>
      </c>
      <c r="AB92" s="25">
        <f ca="1">IFERROR(INDEX(Socioeconomic!$H$8:$H$225,MATCH($C92,_xlfn.ANCHORARRAY(Socioeconomic!$C$8),0)),NA())</f>
        <v>1.71428571428571</v>
      </c>
      <c r="AC92" s="25">
        <f ca="1">IFERROR(INDEX('Natural Hazard'!$H$8:$H$225,MATCH($C92,_xlfn.ANCHORARRAY('Natural Hazard'!$C$8),0)),NA())</f>
        <v>4.1666666666666599</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7</v>
      </c>
      <c r="AI92" s="25">
        <f ca="1">IFERROR(INDEX(Socioeconomic!$I$8:$I$225,MATCH($C92,_xlfn.ANCHORARRAY(Socioeconomic!$C$8),0)),NA())</f>
        <v>0</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8.3333333333333301E-2</v>
      </c>
      <c r="AN92" s="25">
        <f>IFERROR(INDEX('Data Reliability'!$H$6:$H$409,MATCH($C92,'Data Reliability'!$E$6:$E$409,0)),NA())</f>
        <v>0.58333333333333304</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1.5</v>
      </c>
      <c r="H93" s="23">
        <f t="shared" ca="1" si="6"/>
        <v>1.5</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1.5</v>
      </c>
      <c r="K93" s="23">
        <f t="shared" ca="1" si="8"/>
        <v>1.5</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1.5</v>
      </c>
      <c r="N93" s="23">
        <f t="shared" ca="1" si="10"/>
        <v>1.5</v>
      </c>
      <c r="O93" s="116" t="str">
        <f t="shared" si="11"/>
        <v>!</v>
      </c>
      <c r="P93" s="24"/>
      <c r="Q93" s="49"/>
      <c r="R93" s="25">
        <f ca="1">IFERROR(INDEX(Health!$G$8:$G$225,MATCH($C93,_xlfn.ANCHORARRAY(Health!$C$8),0)),NA())</f>
        <v>0</v>
      </c>
      <c r="S93" s="25">
        <f ca="1">IFERROR(INDEX(Food!$G$8:$G$225,MATCH($C93,_xlfn.ANCHORARRAY(Food!$C$8),0)),NA())</f>
        <v>0</v>
      </c>
      <c r="T93" s="25">
        <f ca="1">IFERROR(INDEX(Macro!$G$8:$G$225,MATCH($C93,_xlfn.ANCHORARRAY(Macro!$C$8),0)),NA())</f>
        <v>6.9</v>
      </c>
      <c r="U93" s="25">
        <f ca="1">IFERROR(INDEX(Socioeconomic!$G$8:$G$225,MATCH($C93,_xlfn.ANCHORARRAY(Socioeconomic!$C$8),0)),NA())</f>
        <v>0</v>
      </c>
      <c r="V93" s="25">
        <f ca="1">IFERROR(INDEX('Natural Hazard'!$G$8:$G$225,MATCH($C93,_xlfn.ANCHORARRAY('Natural Hazard'!$C$8),0)),NA())</f>
        <v>10</v>
      </c>
      <c r="W93" s="25">
        <f ca="1">IFERROR(INDEX(Conflict!$G$8:$G$225,MATCH($C93,_xlfn.ANCHORARRAY(Conflict!$C$8),0)),NA())</f>
        <v>0</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7</v>
      </c>
      <c r="AB93" s="25">
        <f ca="1">IFERROR(INDEX(Socioeconomic!$H$8:$H$225,MATCH($C93,_xlfn.ANCHORARRAY(Socioeconomic!$C$8),0)),NA())</f>
        <v>4.5714285714285703</v>
      </c>
      <c r="AC93" s="25">
        <f ca="1">IFERROR(INDEX('Natural Hazard'!$H$8:$H$225,MATCH($C93,_xlfn.ANCHORARRAY('Natural Hazard'!$C$8),0)),NA())</f>
        <v>10</v>
      </c>
      <c r="AD93" s="25">
        <f ca="1">IFERROR(INDEX(Conflict!$H$8:$H$225,MATCH($C93,_xlfn.ANCHORARRAY(Conflict!$C$8),0)),NA())</f>
        <v>0.84230022931733795</v>
      </c>
      <c r="AE93" s="50"/>
      <c r="AF93" s="25">
        <f ca="1">IFERROR(INDEX(Health!$I$8:$I$225,MATCH($C93,_xlfn.ANCHORARRAY(Health!$C$8),0)),NA())</f>
        <v>0</v>
      </c>
      <c r="AG93" s="25" t="e">
        <f ca="1">IFERROR(INDEX(Food!$I$8:$I$225,MATCH($C93,_xlfn.ANCHORARRAY(Food!$C$8),0)),NA())</f>
        <v>#N/A</v>
      </c>
      <c r="AH93" s="25">
        <f ca="1">IFERROR(INDEX(Macro!$I$8:$I$225,MATCH($C93,_xlfn.ANCHORARRAY(Macro!$C$8),0)),NA())</f>
        <v>7</v>
      </c>
      <c r="AI93" s="25">
        <f ca="1">IFERROR(INDEX(Socioeconomic!$I$8:$I$225,MATCH($C93,_xlfn.ANCHORARRAY(Socioeconomic!$C$8),0)),NA())</f>
        <v>0</v>
      </c>
      <c r="AJ93" s="25">
        <f ca="1">IFERROR(INDEX('Natural Hazard'!$I$8:$I$225,MATCH($C93,_xlfn.ANCHORARRAY('Natural Hazard'!$C$8),0)),NA())</f>
        <v>10</v>
      </c>
      <c r="AK93" s="25">
        <f ca="1">IFERROR(INDEX(Conflict!$I$8:$I$225,MATCH($C93,_xlfn.ANCHORARRAY(Conflict!$C$8),0)),NA())</f>
        <v>0</v>
      </c>
      <c r="AL93" s="49"/>
      <c r="AM93" s="25">
        <f>IFERROR(INDEX('Data Reliability'!$G$6:$G$409,MATCH($C93,'Data Reliability'!$E$6:$E$409,0)),NA())</f>
        <v>0</v>
      </c>
      <c r="AN93" s="25">
        <f>IFERROR(INDEX('Data Reliability'!$H$6:$H$409,MATCH($C93,'Data Reliability'!$E$6:$E$409,0)),NA())</f>
        <v>0.358333333333333</v>
      </c>
    </row>
    <row r="94" spans="2:40" x14ac:dyDescent="0.2">
      <c r="B94" s="28" t="s">
        <v>745</v>
      </c>
      <c r="C94" s="28" t="s">
        <v>711</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t="e">
        <f ca="1">IFERROR(INDEX(Food!$G$8:$G$225,MATCH($C94,_xlfn.ANCHORARRAY(Food!$C$8),0)),NA())</f>
        <v>#N/A</v>
      </c>
      <c r="T94" s="25" t="e">
        <f ca="1">IFERROR(INDEX(Macro!$G$8:$G$225,MATCH($C94,_xlfn.ANCHORARRAY(Macro!$C$8),0)),NA())</f>
        <v>#N/A</v>
      </c>
      <c r="U94" s="25" t="e">
        <f ca="1">IFERROR(INDEX(Socioeconomic!$G$8:$G$225,MATCH($C94,_xlfn.ANCHORARRAY(Socioeconomic!$C$8),0)),NA())</f>
        <v>#N/A</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f ca="1">IFERROR(INDEX(Conflict!$H$8:$H$225,MATCH($C94,_xlfn.ANCHORARRAY(Conflict!$C$8),0)),NA())</f>
        <v>0</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0.91666666666666696</v>
      </c>
      <c r="AN94" s="25">
        <f>IFERROR(INDEX('Data Reliability'!$H$6:$H$409,MATCH($C94,'Data Reliability'!$E$6:$E$409,0)),NA())</f>
        <v>0.81666666666666698</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1</v>
      </c>
      <c r="H95" s="23">
        <f t="shared" ca="1" si="6"/>
        <v>1</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1.5</v>
      </c>
      <c r="K95" s="23">
        <f t="shared" ca="1" si="8"/>
        <v>1.5</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1.5</v>
      </c>
      <c r="N95" s="23">
        <f t="shared" ca="1" si="10"/>
        <v>1.5</v>
      </c>
      <c r="O95" s="116" t="str">
        <f t="shared" si="11"/>
        <v>!</v>
      </c>
      <c r="P95" s="24"/>
      <c r="Q95" s="49"/>
      <c r="R95" s="25">
        <f ca="1">IFERROR(INDEX(Health!$G$8:$G$225,MATCH($C95,_xlfn.ANCHORARRAY(Health!$C$8),0)),NA())</f>
        <v>0</v>
      </c>
      <c r="S95" s="25">
        <f ca="1">IFERROR(INDEX(Food!$G$8:$G$225,MATCH($C95,_xlfn.ANCHORARRAY(Food!$C$8),0)),NA())</f>
        <v>0</v>
      </c>
      <c r="T95" s="25">
        <f ca="1">IFERROR(INDEX(Macro!$G$8:$G$225,MATCH($C95,_xlfn.ANCHORARRAY(Macro!$C$8),0)),NA())</f>
        <v>6.9</v>
      </c>
      <c r="U95" s="25">
        <f ca="1">IFERROR(INDEX(Socioeconomic!$G$8:$G$225,MATCH($C95,_xlfn.ANCHORARRAY(Socioeconomic!$C$8),0)),NA())</f>
        <v>0</v>
      </c>
      <c r="V95" s="25">
        <f ca="1">IFERROR(INDEX('Natural Hazard'!$G$8:$G$225,MATCH($C95,_xlfn.ANCHORARRAY('Natural Hazard'!$C$8),0)),NA())</f>
        <v>0</v>
      </c>
      <c r="W95" s="25">
        <f ca="1">IFERROR(INDEX(Conflict!$G$8:$G$225,MATCH($C95,_xlfn.ANCHORARRAY(Conflict!$C$8),0)),NA())</f>
        <v>5.2120327016141506</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7</v>
      </c>
      <c r="AB95" s="25">
        <f ca="1">IFERROR(INDEX(Socioeconomic!$H$8:$H$225,MATCH($C95,_xlfn.ANCHORARRAY(Socioeconomic!$C$8),0)),NA())</f>
        <v>6.5714285714285703</v>
      </c>
      <c r="AC95" s="25">
        <f ca="1">IFERROR(INDEX('Natural Hazard'!$H$8:$H$225,MATCH($C95,_xlfn.ANCHORARRAY('Natural Hazard'!$C$8),0)),NA())</f>
        <v>10</v>
      </c>
      <c r="AD95" s="25">
        <f ca="1">IFERROR(INDEX(Conflict!$H$8:$H$225,MATCH($C95,_xlfn.ANCHORARRAY(Conflict!$C$8),0)),NA())</f>
        <v>2.71652848826953</v>
      </c>
      <c r="AE95" s="50"/>
      <c r="AF95" s="25">
        <f ca="1">IFERROR(INDEX(Health!$I$8:$I$225,MATCH($C95,_xlfn.ANCHORARRAY(Health!$C$8),0)),NA())</f>
        <v>0</v>
      </c>
      <c r="AG95" s="25" t="e">
        <f ca="1">IFERROR(INDEX(Food!$I$8:$I$225,MATCH($C95,_xlfn.ANCHORARRAY(Food!$C$8),0)),NA())</f>
        <v>#N/A</v>
      </c>
      <c r="AH95" s="25">
        <f ca="1">IFERROR(INDEX(Macro!$I$8:$I$225,MATCH($C95,_xlfn.ANCHORARRAY(Macro!$C$8),0)),NA())</f>
        <v>7</v>
      </c>
      <c r="AI95" s="25">
        <f ca="1">IFERROR(INDEX(Socioeconomic!$I$8:$I$225,MATCH($C95,_xlfn.ANCHORARRAY(Socioeconomic!$C$8),0)),NA())</f>
        <v>0</v>
      </c>
      <c r="AJ95" s="25">
        <f ca="1">IFERROR(INDEX('Natural Hazard'!$I$8:$I$225,MATCH($C95,_xlfn.ANCHORARRAY('Natural Hazard'!$C$8),0)),NA())</f>
        <v>0</v>
      </c>
      <c r="AK95" s="25">
        <f ca="1">IFERROR(INDEX(Conflict!$I$8:$I$225,MATCH($C95,_xlfn.ANCHORARRAY(Conflict!$C$8),0)),NA())</f>
        <v>10</v>
      </c>
      <c r="AL95" s="49"/>
      <c r="AM95" s="25">
        <f>IFERROR(INDEX('Data Reliability'!$G$6:$G$409,MATCH($C95,'Data Reliability'!$E$6:$E$409,0)),NA())</f>
        <v>0</v>
      </c>
      <c r="AN95" s="25">
        <f>IFERROR(INDEX('Data Reliability'!$H$6:$H$409,MATCH($C95,'Data Reliability'!$E$6:$E$409,0)),NA())</f>
        <v>0.44166666666666698</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1.8184711261954318</v>
      </c>
      <c r="U96" s="25">
        <f ca="1">IFERROR(INDEX(Socioeconomic!$G$8:$G$225,MATCH($C96,_xlfn.ANCHORARRAY(Socioeconomic!$C$8),0)),NA())</f>
        <v>1.2961481396815711</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1.0606504541459101</v>
      </c>
      <c r="AB96" s="25">
        <f ca="1">IFERROR(INDEX(Socioeconomic!$H$8:$H$225,MATCH($C96,_xlfn.ANCHORARRAY(Socioeconomic!$C$8),0)),NA())</f>
        <v>0.42857142857142799</v>
      </c>
      <c r="AC96" s="25">
        <f ca="1">IFERROR(INDEX('Natural Hazard'!$H$8:$H$225,MATCH($C96,_xlfn.ANCHORARRAY('Natural Hazard'!$C$8),0)),NA())</f>
        <v>2.1666666666666599</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3.1177446102819202</v>
      </c>
      <c r="AI96" s="25">
        <f ca="1">IFERROR(INDEX(Socioeconomic!$I$8:$I$225,MATCH($C96,_xlfn.ANCHORARRAY(Socioeconomic!$C$8),0)),NA())</f>
        <v>3.92</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8.3333333333333301E-2</v>
      </c>
      <c r="AN96" s="25">
        <f>IFERROR(INDEX('Data Reliability'!$H$6:$H$409,MATCH($C96,'Data Reliability'!$E$6:$E$409,0)),NA())</f>
        <v>0.625</v>
      </c>
    </row>
    <row r="97" spans="2:40" x14ac:dyDescent="0.2">
      <c r="B97" s="28" t="s">
        <v>746</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1</v>
      </c>
      <c r="H97" s="23">
        <f t="shared" ca="1" si="6"/>
        <v>1</v>
      </c>
      <c r="I97" s="116" t="str">
        <f t="shared" si="7"/>
        <v>!</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1</v>
      </c>
      <c r="N97" s="23">
        <f t="shared" ca="1" si="10"/>
        <v>1</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4.7609888227831956</v>
      </c>
      <c r="U97" s="25">
        <f ca="1">IFERROR(INDEX(Socioeconomic!$G$8:$G$225,MATCH($C97,_xlfn.ANCHORARRAY(Socioeconomic!$C$8),0)),NA())</f>
        <v>3.6668398227512298</v>
      </c>
      <c r="V97" s="25">
        <f ca="1">IFERROR(INDEX('Natural Hazard'!$G$8:$G$225,MATCH($C97,_xlfn.ANCHORARRAY('Natural Hazard'!$C$8),0)),NA())</f>
        <v>9.831920802501747</v>
      </c>
      <c r="W97" s="25">
        <f ca="1">IFERROR(INDEX(Conflict!$G$8:$G$225,MATCH($C97,_xlfn.ANCHORARRAY(Conflict!$C$8),0)),NA())</f>
        <v>0</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9.2352768825080602</v>
      </c>
      <c r="AB97" s="25">
        <f ca="1">IFERROR(INDEX(Socioeconomic!$H$8:$H$225,MATCH($C97,_xlfn.ANCHORARRAY(Socioeconomic!$C$8),0)),NA())</f>
        <v>3.71428571428571</v>
      </c>
      <c r="AC97" s="25">
        <f ca="1">IFERROR(INDEX('Natural Hazard'!$H$8:$H$225,MATCH($C97,_xlfn.ANCHORARRAY('Natural Hazard'!$C$8),0)),NA())</f>
        <v>9.6666666666666607</v>
      </c>
      <c r="AD97" s="25">
        <f ca="1">IFERROR(INDEX(Conflict!$H$8:$H$225,MATCH($C97,_xlfn.ANCHORARRAY(Conflict!$C$8),0)),NA())</f>
        <v>5.2081495854647999</v>
      </c>
      <c r="AE97" s="50"/>
      <c r="AF97" s="25">
        <f ca="1">IFERROR(INDEX(Health!$I$8:$I$225,MATCH($C97,_xlfn.ANCHORARRAY(Health!$C$8),0)),NA())</f>
        <v>0</v>
      </c>
      <c r="AG97" s="25" t="e">
        <f ca="1">IFERROR(INDEX(Food!$I$8:$I$225,MATCH($C97,_xlfn.ANCHORARRAY(Food!$C$8),0)),NA())</f>
        <v>#N/A</v>
      </c>
      <c r="AH97" s="25">
        <f ca="1">IFERROR(INDEX(Macro!$I$8:$I$225,MATCH($C97,_xlfn.ANCHORARRAY(Macro!$C$8),0)),NA())</f>
        <v>2.4543946932006602</v>
      </c>
      <c r="AI97" s="25">
        <f ca="1">IFERROR(INDEX(Socioeconomic!$I$8:$I$225,MATCH($C97,_xlfn.ANCHORARRAY(Socioeconomic!$C$8),0)),NA())</f>
        <v>3.62</v>
      </c>
      <c r="AJ97" s="25">
        <f ca="1">IFERROR(INDEX('Natural Hazard'!$I$8:$I$225,MATCH($C97,_xlfn.ANCHORARRAY('Natural Hazard'!$C$8),0)),NA())</f>
        <v>10</v>
      </c>
      <c r="AK97" s="25">
        <f ca="1">IFERROR(INDEX(Conflict!$I$8:$I$225,MATCH($C97,_xlfn.ANCHORARRAY(Conflict!$C$8),0)),NA())</f>
        <v>0</v>
      </c>
      <c r="AL97" s="49"/>
      <c r="AM97" s="25">
        <f>IFERROR(INDEX('Data Reliability'!$G$6:$G$409,MATCH($C97,'Data Reliability'!$E$6:$E$409,0)),NA())</f>
        <v>0.16666666666666699</v>
      </c>
      <c r="AN97" s="25">
        <f>IFERROR(INDEX('Data Reliability'!$H$6:$H$409,MATCH($C97,'Data Reliability'!$E$6:$E$409,0)),NA())</f>
        <v>0.52500000000000002</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1.5</v>
      </c>
      <c r="H98" s="23">
        <f t="shared" ca="1" si="6"/>
        <v>1.5</v>
      </c>
      <c r="I98" s="116" t="str">
        <f t="shared" si="7"/>
        <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1.5</v>
      </c>
      <c r="N98" s="23">
        <f t="shared" ca="1" si="10"/>
        <v>1.5</v>
      </c>
      <c r="O98" s="116" t="str">
        <f t="shared" si="11"/>
        <v>!</v>
      </c>
      <c r="P98" s="24"/>
      <c r="Q98" s="49"/>
      <c r="R98" s="25">
        <f ca="1">IFERROR(INDEX(Health!$G$8:$G$225,MATCH($C98,_xlfn.ANCHORARRAY(Health!$C$8),0)),NA())</f>
        <v>0</v>
      </c>
      <c r="S98" s="25">
        <f ca="1">IFERROR(INDEX(Food!$G$8:$G$225,MATCH($C98,_xlfn.ANCHORARRAY(Food!$C$8),0)),NA())</f>
        <v>2.4308621740219887</v>
      </c>
      <c r="T98" s="25">
        <f ca="1">IFERROR(INDEX(Macro!$G$8:$G$225,MATCH($C98,_xlfn.ANCHORARRAY(Macro!$C$8),0)),NA())</f>
        <v>0</v>
      </c>
      <c r="U98" s="25">
        <f ca="1">IFERROR(INDEX(Socioeconomic!$G$8:$G$225,MATCH($C98,_xlfn.ANCHORARRAY(Socioeconomic!$C$8),0)),NA())</f>
        <v>6.2449979983983974</v>
      </c>
      <c r="V98" s="25">
        <f ca="1">IFERROR(INDEX('Natural Hazard'!$G$8:$G$225,MATCH($C98,_xlfn.ANCHORARRAY('Natural Hazard'!$C$8),0)),NA())</f>
        <v>9.0369611411506359</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6.012305889247</v>
      </c>
      <c r="AB98" s="25">
        <f ca="1">IFERROR(INDEX(Socioeconomic!$H$8:$H$225,MATCH($C98,_xlfn.ANCHORARRAY(Socioeconomic!$C$8),0)),NA())</f>
        <v>5.5714285714285703</v>
      </c>
      <c r="AC98" s="25">
        <f ca="1">IFERROR(INDEX('Natural Hazard'!$H$8:$H$225,MATCH($C98,_xlfn.ANCHORARRAY('Natural Hazard'!$C$8),0)),NA())</f>
        <v>8.1666666666666607</v>
      </c>
      <c r="AD98" s="25">
        <f ca="1">IFERROR(INDEX(Conflict!$H$8:$H$225,MATCH($C98,_xlfn.ANCHORARRAY(Conflict!$C$8),0)),NA())</f>
        <v>10</v>
      </c>
      <c r="AE98" s="50"/>
      <c r="AF98" s="25">
        <f ca="1">IFERROR(INDEX(Health!$I$8:$I$225,MATCH($C98,_xlfn.ANCHORARRAY(Health!$C$8),0)),NA())</f>
        <v>0</v>
      </c>
      <c r="AG98" s="25">
        <f ca="1">IFERROR(INDEX(Food!$I$8:$I$225,MATCH($C98,_xlfn.ANCHORARRAY(Food!$C$8),0)),NA())</f>
        <v>1</v>
      </c>
      <c r="AH98" s="25">
        <f ca="1">IFERROR(INDEX(Macro!$I$8:$I$225,MATCH($C98,_xlfn.ANCHORARRAY(Macro!$C$8),0)),NA())</f>
        <v>0</v>
      </c>
      <c r="AI98" s="25">
        <f ca="1">IFERROR(INDEX(Socioeconomic!$I$8:$I$225,MATCH($C98,_xlfn.ANCHORARRAY(Socioeconomic!$C$8),0)),NA())</f>
        <v>7</v>
      </c>
      <c r="AJ98" s="25">
        <f ca="1">IFERROR(INDEX('Natural Hazard'!$I$8:$I$225,MATCH($C98,_xlfn.ANCHORARRAY('Natural Hazard'!$C$8),0)),NA())</f>
        <v>10</v>
      </c>
      <c r="AK98" s="25">
        <f ca="1">IFERROR(INDEX(Conflict!$I$8:$I$225,MATCH($C98,_xlfn.ANCHORARRAY(Conflict!$C$8),0)),NA())</f>
        <v>0</v>
      </c>
      <c r="AL98" s="49"/>
      <c r="AM98" s="25">
        <f>IFERROR(INDEX('Data Reliability'!$G$6:$G$409,MATCH($C98,'Data Reliability'!$E$6:$E$409,0)),NA())</f>
        <v>0.16666666666666699</v>
      </c>
      <c r="AN98" s="25">
        <f>IFERROR(INDEX('Data Reliability'!$H$6:$H$409,MATCH($C98,'Data Reliability'!$E$6:$E$409,0)),NA())</f>
        <v>0.469444444444444</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0.5</v>
      </c>
      <c r="N99" s="23">
        <f t="shared" ca="1" si="10"/>
        <v>0.5</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4.1802347698108298</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2.4963375329622002</v>
      </c>
      <c r="AB99" s="25">
        <f ca="1">IFERROR(INDEX(Socioeconomic!$H$8:$H$225,MATCH($C99,_xlfn.ANCHORARRAY(Socioeconomic!$C$8),0)),NA())</f>
        <v>0.28571428571428598</v>
      </c>
      <c r="AC99" s="25">
        <f ca="1">IFERROR(INDEX('Natural Hazard'!$H$8:$H$225,MATCH($C99,_xlfn.ANCHORARRAY('Natural Hazard'!$C$8),0)),NA())</f>
        <v>2</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7</v>
      </c>
      <c r="AI99" s="25">
        <f ca="1">IFERROR(INDEX(Socioeconomic!$I$8:$I$225,MATCH($C99,_xlfn.ANCHORARRAY(Socioeconomic!$C$8),0)),NA())</f>
        <v>0</v>
      </c>
      <c r="AJ99" s="25">
        <f ca="1">IFERROR(INDEX('Natural Hazard'!$I$8:$I$225,MATCH($C99,_xlfn.ANCHORARRAY('Natural Hazard'!$C$8),0)),NA())</f>
        <v>0</v>
      </c>
      <c r="AK99" s="25">
        <f ca="1">IFERROR(INDEX(Conflict!$I$8:$I$225,MATCH($C99,_xlfn.ANCHORARRAY(Conflict!$C$8),0)),NA())</f>
        <v>0</v>
      </c>
      <c r="AL99" s="49"/>
      <c r="AM99" s="25">
        <f>IFERROR(INDEX('Data Reliability'!$G$6:$G$409,MATCH($C99,'Data Reliability'!$E$6:$E$409,0)),NA())</f>
        <v>0.16666666666666699</v>
      </c>
      <c r="AN99" s="25">
        <f>IFERROR(INDEX('Data Reliability'!$H$6:$H$409,MATCH($C99,'Data Reliability'!$E$6:$E$409,0)),NA())</f>
        <v>0.625</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v>
      </c>
      <c r="H100" s="23">
        <f t="shared" ca="1" si="6"/>
        <v>0</v>
      </c>
      <c r="I100" s="116" t="str">
        <f t="shared" si="7"/>
        <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0.5</v>
      </c>
      <c r="N100" s="23">
        <f t="shared" ca="1" si="10"/>
        <v>0.5</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1.3736458851803273</v>
      </c>
      <c r="U100" s="25">
        <f ca="1">IFERROR(INDEX(Socioeconomic!$G$8:$G$225,MATCH($C100,_xlfn.ANCHORARRAY(Socioeconomic!$C$8),0)),NA())</f>
        <v>2.391054758290331</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0.269557573981835</v>
      </c>
      <c r="AB100" s="25">
        <f ca="1">IFERROR(INDEX(Socioeconomic!$H$8:$H$225,MATCH($C100,_xlfn.ANCHORARRAY(Socioeconomic!$C$8),0)),NA())</f>
        <v>0.85714285714285499</v>
      </c>
      <c r="AC100" s="25">
        <f ca="1">IFERROR(INDEX('Natural Hazard'!$H$8:$H$225,MATCH($C100,_xlfn.ANCHORARRAY('Natural Hazard'!$C$8),0)),NA())</f>
        <v>5.9999999999999902</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7</v>
      </c>
      <c r="AI100" s="25">
        <f ca="1">IFERROR(INDEX(Socioeconomic!$I$8:$I$225,MATCH($C100,_xlfn.ANCHORARRAY(Socioeconomic!$C$8),0)),NA())</f>
        <v>6.6699999999999902</v>
      </c>
      <c r="AJ100" s="25">
        <f ca="1">IFERROR(INDEX('Natural Hazard'!$I$8:$I$225,MATCH($C100,_xlfn.ANCHORARRAY('Natural Hazard'!$C$8),0)),NA())</f>
        <v>0</v>
      </c>
      <c r="AK100" s="25">
        <f ca="1">IFERROR(INDEX(Conflict!$I$8:$I$225,MATCH($C100,_xlfn.ANCHORARRAY(Conflict!$C$8),0)),NA())</f>
        <v>0</v>
      </c>
      <c r="AL100" s="49"/>
      <c r="AM100" s="25">
        <f>IFERROR(INDEX('Data Reliability'!$G$6:$G$409,MATCH($C100,'Data Reliability'!$E$6:$E$409,0)),NA())</f>
        <v>8.3333333333333301E-2</v>
      </c>
      <c r="AN100" s="25">
        <f>IFERROR(INDEX('Data Reliability'!$H$6:$H$409,MATCH($C100,'Data Reliability'!$E$6:$E$409,0)),NA())</f>
        <v>0.55833333333333302</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0</v>
      </c>
      <c r="H101" s="23">
        <f t="shared" ca="1" si="6"/>
        <v>0</v>
      </c>
      <c r="I101" s="116" t="str">
        <f t="shared" si="7"/>
        <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0.5</v>
      </c>
      <c r="K101" s="23">
        <f t="shared" ca="1" si="8"/>
        <v>0.5</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0</v>
      </c>
      <c r="N101" s="23">
        <f t="shared" ca="1" si="10"/>
        <v>0</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1.8002096857887897</v>
      </c>
      <c r="U101" s="25">
        <f ca="1">IFERROR(INDEX(Socioeconomic!$G$8:$G$225,MATCH($C101,_xlfn.ANCHORARRAY(Socioeconomic!$C$8),0)),NA())</f>
        <v>1.1180339887498874</v>
      </c>
      <c r="V101" s="25">
        <f ca="1">IFERROR(INDEX('Natural Hazard'!$G$8:$G$225,MATCH($C101,_xlfn.ANCHORARRAY('Natural Hazard'!$C$8),0)),NA())</f>
        <v>0</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1.16319953120422</v>
      </c>
      <c r="AB101" s="25">
        <f ca="1">IFERROR(INDEX(Socioeconomic!$H$8:$H$225,MATCH($C101,_xlfn.ANCHORARRAY(Socioeconomic!$C$8),0)),NA())</f>
        <v>0.71428571428571297</v>
      </c>
      <c r="AC101" s="25">
        <f ca="1">IFERROR(INDEX('Natural Hazard'!$H$8:$H$225,MATCH($C101,_xlfn.ANCHORARRAY('Natural Hazard'!$C$8),0)),NA())</f>
        <v>7</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2.7860696517412902</v>
      </c>
      <c r="AI101" s="25">
        <f ca="1">IFERROR(INDEX(Socioeconomic!$I$8:$I$225,MATCH($C101,_xlfn.ANCHORARRAY(Socioeconomic!$C$8),0)),NA())</f>
        <v>1.74999999999998</v>
      </c>
      <c r="AJ101" s="25">
        <f ca="1">IFERROR(INDEX('Natural Hazard'!$I$8:$I$225,MATCH($C101,_xlfn.ANCHORARRAY('Natural Hazard'!$C$8),0)),NA())</f>
        <v>0</v>
      </c>
      <c r="AK101" s="25">
        <f ca="1">IFERROR(INDEX(Conflict!$I$8:$I$225,MATCH($C101,_xlfn.ANCHORARRAY(Conflict!$C$8),0)),NA())</f>
        <v>0</v>
      </c>
      <c r="AL101" s="49"/>
      <c r="AM101" s="25">
        <f>IFERROR(INDEX('Data Reliability'!$G$6:$G$409,MATCH($C101,'Data Reliability'!$E$6:$E$409,0)),NA())</f>
        <v>8.3333333333333301E-2</v>
      </c>
      <c r="AN101" s="25">
        <f>IFERROR(INDEX('Data Reliability'!$H$6:$H$409,MATCH($C101,'Data Reliability'!$E$6:$E$409,0)),NA())</f>
        <v>0.55833333333333302</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0</v>
      </c>
      <c r="H102" s="23">
        <f t="shared" ca="1" si="6"/>
        <v>0</v>
      </c>
      <c r="I102" s="116" t="str">
        <f t="shared" si="7"/>
        <v>!</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0.5</v>
      </c>
      <c r="K102" s="23">
        <f t="shared" ca="1" si="8"/>
        <v>0.5</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1</v>
      </c>
      <c r="N102" s="23">
        <f t="shared" ca="1" si="10"/>
        <v>1</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3.3112856158294823</v>
      </c>
      <c r="U102" s="25">
        <f ca="1">IFERROR(INDEX(Socioeconomic!$G$8:$G$225,MATCH($C102,_xlfn.ANCHORARRAY(Socioeconomic!$C$8),0)),NA())</f>
        <v>0</v>
      </c>
      <c r="V102" s="25">
        <f ca="1">IFERROR(INDEX('Natural Hazard'!$G$8:$G$225,MATCH($C102,_xlfn.ANCHORARRAY('Natural Hazard'!$C$8),0)),NA())</f>
        <v>0</v>
      </c>
      <c r="W102" s="25">
        <f ca="1">IFERROR(INDEX(Conflict!$G$8:$G$225,MATCH($C102,_xlfn.ANCHORARRAY(Conflict!$C$8),0)),NA())</f>
        <v>0.51438986253190977</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2.46703779665983</v>
      </c>
      <c r="AB102" s="25">
        <f ca="1">IFERROR(INDEX(Socioeconomic!$H$8:$H$225,MATCH($C102,_xlfn.ANCHORARRAY(Socioeconomic!$C$8),0)),NA())</f>
        <v>5.8571428571428497</v>
      </c>
      <c r="AC102" s="25">
        <f ca="1">IFERROR(INDEX('Natural Hazard'!$H$8:$H$225,MATCH($C102,_xlfn.ANCHORARRAY('Natural Hazard'!$C$8),0)),NA())</f>
        <v>7.5</v>
      </c>
      <c r="AD102" s="25">
        <f ca="1">IFERROR(INDEX(Conflict!$H$8:$H$225,MATCH($C102,_xlfn.ANCHORARRAY(Conflict!$C$8),0)),NA())</f>
        <v>2.64596930675597E-2</v>
      </c>
      <c r="AE102" s="50"/>
      <c r="AF102" s="25">
        <f ca="1">IFERROR(INDEX(Health!$I$8:$I$225,MATCH($C102,_xlfn.ANCHORARRAY(Health!$C$8),0)),NA())</f>
        <v>0</v>
      </c>
      <c r="AG102" s="25" t="e">
        <f ca="1">IFERROR(INDEX(Food!$I$8:$I$225,MATCH($C102,_xlfn.ANCHORARRAY(Food!$C$8),0)),NA())</f>
        <v>#N/A</v>
      </c>
      <c r="AH102" s="25">
        <f ca="1">IFERROR(INDEX(Macro!$I$8:$I$225,MATCH($C102,_xlfn.ANCHORARRAY(Macro!$C$8),0)),NA())</f>
        <v>4.4444444444444402</v>
      </c>
      <c r="AI102" s="25">
        <f ca="1">IFERROR(INDEX(Socioeconomic!$I$8:$I$225,MATCH($C102,_xlfn.ANCHORARRAY(Socioeconomic!$C$8),0)),NA())</f>
        <v>0</v>
      </c>
      <c r="AJ102" s="25">
        <f ca="1">IFERROR(INDEX('Natural Hazard'!$I$8:$I$225,MATCH($C102,_xlfn.ANCHORARRAY('Natural Hazard'!$C$8),0)),NA())</f>
        <v>0</v>
      </c>
      <c r="AK102" s="25">
        <f ca="1">IFERROR(INDEX(Conflict!$I$8:$I$225,MATCH($C102,_xlfn.ANCHORARRAY(Conflict!$C$8),0)),NA())</f>
        <v>10</v>
      </c>
      <c r="AL102" s="49"/>
      <c r="AM102" s="25">
        <f>IFERROR(INDEX('Data Reliability'!$G$6:$G$409,MATCH($C102,'Data Reliability'!$E$6:$E$409,0)),NA())</f>
        <v>0.16666666666666699</v>
      </c>
      <c r="AN102" s="25">
        <f>IFERROR(INDEX('Data Reliability'!$H$6:$H$409,MATCH($C102,'Data Reliability'!$E$6:$E$409,0)),NA())</f>
        <v>0.55833333333333302</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1</v>
      </c>
      <c r="H103" s="23">
        <f t="shared" ca="1" si="6"/>
        <v>1</v>
      </c>
      <c r="I103" s="116" t="str">
        <f t="shared" si="7"/>
        <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1</v>
      </c>
      <c r="N103" s="23">
        <f t="shared" ca="1" si="10"/>
        <v>1</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1.5934604230298701</v>
      </c>
      <c r="U103" s="25">
        <f ca="1">IFERROR(INDEX(Socioeconomic!$G$8:$G$225,MATCH($C103,_xlfn.ANCHORARRAY(Socioeconomic!$C$8),0)),NA())</f>
        <v>7.3678839761300665</v>
      </c>
      <c r="V103" s="25">
        <f ca="1">IFERROR(INDEX('Natural Hazard'!$G$8:$G$225,MATCH($C103,_xlfn.ANCHORARRAY('Natural Hazard'!$C$8),0)),NA())</f>
        <v>0</v>
      </c>
      <c r="W103" s="25">
        <f ca="1">IFERROR(INDEX(Conflict!$G$8:$G$225,MATCH($C103,_xlfn.ANCHORARRAY(Conflict!$C$8),0)),NA())</f>
        <v>0</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1.617345443891</v>
      </c>
      <c r="AB103" s="25">
        <f ca="1">IFERROR(INDEX(Socioeconomic!$H$8:$H$225,MATCH($C103,_xlfn.ANCHORARRAY(Socioeconomic!$C$8),0)),NA())</f>
        <v>5.4285714285714199</v>
      </c>
      <c r="AC103" s="25">
        <f ca="1">IFERROR(INDEX('Natural Hazard'!$H$8:$H$225,MATCH($C103,_xlfn.ANCHORARRAY('Natural Hazard'!$C$8),0)),NA())</f>
        <v>5.3333333333333304</v>
      </c>
      <c r="AD103" s="25">
        <f ca="1">IFERROR(INDEX(Conflict!$H$8:$H$225,MATCH($C103,_xlfn.ANCHORARRAY(Conflict!$C$8),0)),NA())</f>
        <v>3.069324395837</v>
      </c>
      <c r="AE103" s="50"/>
      <c r="AF103" s="25">
        <f ca="1">IFERROR(INDEX(Health!$I$8:$I$225,MATCH($C103,_xlfn.ANCHORARRAY(Health!$C$8),0)),NA())</f>
        <v>0</v>
      </c>
      <c r="AG103" s="25" t="e">
        <f ca="1">IFERROR(INDEX(Food!$I$8:$I$225,MATCH($C103,_xlfn.ANCHORARRAY(Food!$C$8),0)),NA())</f>
        <v>#N/A</v>
      </c>
      <c r="AH103" s="25">
        <f ca="1">IFERROR(INDEX(Macro!$I$8:$I$225,MATCH($C103,_xlfn.ANCHORARRAY(Macro!$C$8),0)),NA())</f>
        <v>1.5699281370923099</v>
      </c>
      <c r="AI103" s="25">
        <f ca="1">IFERROR(INDEX(Socioeconomic!$I$8:$I$225,MATCH($C103,_xlfn.ANCHORARRAY(Socioeconomic!$C$8),0)),NA())</f>
        <v>10</v>
      </c>
      <c r="AJ103" s="25">
        <f ca="1">IFERROR(INDEX('Natural Hazard'!$I$8:$I$225,MATCH($C103,_xlfn.ANCHORARRAY('Natural Hazard'!$C$8),0)),NA())</f>
        <v>0</v>
      </c>
      <c r="AK103" s="25">
        <f ca="1">IFERROR(INDEX(Conflict!$I$8:$I$225,MATCH($C103,_xlfn.ANCHORARRAY(Conflict!$C$8),0)),NA())</f>
        <v>0</v>
      </c>
      <c r="AL103" s="49"/>
      <c r="AM103" s="25">
        <f>IFERROR(INDEX('Data Reliability'!$G$6:$G$409,MATCH($C103,'Data Reliability'!$E$6:$E$409,0)),NA())</f>
        <v>8.3333333333333301E-2</v>
      </c>
      <c r="AN103" s="25">
        <f>IFERROR(INDEX('Data Reliability'!$H$6:$H$409,MATCH($C103,'Data Reliability'!$E$6:$E$409,0)),NA())</f>
        <v>0.51666666666666705</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0</v>
      </c>
      <c r="H104" s="23">
        <f t="shared" ca="1" si="6"/>
        <v>0</v>
      </c>
      <c r="I104" s="116" t="str">
        <f t="shared" si="7"/>
        <v>!</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0</v>
      </c>
      <c r="N104" s="23">
        <f t="shared" ca="1" si="10"/>
        <v>0</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0.44077853201547357</v>
      </c>
      <c r="V104" s="25">
        <f ca="1">IFERROR(INDEX('Natural Hazard'!$G$8:$G$225,MATCH($C104,_xlfn.ANCHORARRAY('Natural Hazard'!$C$8),0)),NA())</f>
        <v>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5.66058595909342</v>
      </c>
      <c r="AI104" s="25">
        <f ca="1">IFERROR(INDEX(Socioeconomic!$I$8:$I$225,MATCH($C104,_xlfn.ANCHORARRAY(Socioeconomic!$C$8),0)),NA())</f>
        <v>0.34000000000000302</v>
      </c>
      <c r="AJ104" s="25">
        <f ca="1">IFERROR(INDEX('Natural Hazard'!$I$8:$I$225,MATCH($C104,_xlfn.ANCHORARRAY('Natural Hazard'!$C$8),0)),NA())</f>
        <v>0</v>
      </c>
      <c r="AK104" s="25">
        <f ca="1">IFERROR(INDEX(Conflict!$I$8:$I$225,MATCH($C104,_xlfn.ANCHORARRAY(Conflict!$C$8),0)),NA())</f>
        <v>0</v>
      </c>
      <c r="AL104" s="49"/>
      <c r="AM104" s="25">
        <f>IFERROR(INDEX('Data Reliability'!$G$6:$G$409,MATCH($C104,'Data Reliability'!$E$6:$E$409,0)),NA())</f>
        <v>8.3333333333333301E-2</v>
      </c>
      <c r="AN104" s="25">
        <f>IFERROR(INDEX('Data Reliability'!$H$6:$H$409,MATCH($C104,'Data Reliability'!$E$6:$E$409,0)),NA())</f>
        <v>0.59166666666666701</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1</v>
      </c>
      <c r="H105" s="23">
        <f t="shared" ca="1" si="6"/>
        <v>1</v>
      </c>
      <c r="I105" s="116" t="str">
        <f t="shared" si="7"/>
        <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1</v>
      </c>
      <c r="N105" s="23">
        <f t="shared" ca="1" si="10"/>
        <v>1</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2.8549834907195599</v>
      </c>
      <c r="U105" s="25">
        <f ca="1">IFERROR(INDEX(Socioeconomic!$G$8:$G$225,MATCH($C105,_xlfn.ANCHORARRAY(Socioeconomic!$C$8),0)),NA())</f>
        <v>0</v>
      </c>
      <c r="V105" s="25">
        <f ca="1">IFERROR(INDEX('Natural Hazard'!$G$8:$G$225,MATCH($C105,_xlfn.ANCHORARRAY('Natural Hazard'!$C$8),0)),NA())</f>
        <v>7.3029674334022125</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5.1919132727805399</v>
      </c>
      <c r="AB105" s="25">
        <f ca="1">IFERROR(INDEX(Socioeconomic!$H$8:$H$225,MATCH($C105,_xlfn.ANCHORARRAY(Socioeconomic!$C$8),0)),NA())</f>
        <v>1.4285714285714199</v>
      </c>
      <c r="AC105" s="25">
        <f ca="1">IFERROR(INDEX('Natural Hazard'!$H$8:$H$225,MATCH($C105,_xlfn.ANCHORARRAY('Natural Hazard'!$C$8),0)),NA())</f>
        <v>5.3333333333333304</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1.5699281370923199</v>
      </c>
      <c r="AI105" s="25">
        <f ca="1">IFERROR(INDEX(Socioeconomic!$I$8:$I$225,MATCH($C105,_xlfn.ANCHORARRAY(Socioeconomic!$C$8),0)),NA())</f>
        <v>0</v>
      </c>
      <c r="AJ105" s="25">
        <f ca="1">IFERROR(INDEX('Natural Hazard'!$I$8:$I$225,MATCH($C105,_xlfn.ANCHORARRAY('Natural Hazard'!$C$8),0)),NA())</f>
        <v>10</v>
      </c>
      <c r="AK105" s="25">
        <f ca="1">IFERROR(INDEX(Conflict!$I$8:$I$225,MATCH($C105,_xlfn.ANCHORARRAY(Conflict!$C$8),0)),NA())</f>
        <v>0</v>
      </c>
      <c r="AL105" s="49"/>
      <c r="AM105" s="25">
        <f>IFERROR(INDEX('Data Reliability'!$G$6:$G$409,MATCH($C105,'Data Reliability'!$E$6:$E$409,0)),NA())</f>
        <v>8.3333333333333301E-2</v>
      </c>
      <c r="AN105" s="25">
        <f>IFERROR(INDEX('Data Reliability'!$H$6:$H$409,MATCH($C105,'Data Reliability'!$E$6:$E$409,0)),NA())</f>
        <v>0.55000000000000004</v>
      </c>
    </row>
    <row r="106" spans="2:40" x14ac:dyDescent="0.2">
      <c r="B106" s="28" t="s">
        <v>172</v>
      </c>
      <c r="C106" s="28" t="s">
        <v>173</v>
      </c>
      <c r="D106" s="28" t="s">
        <v>432</v>
      </c>
      <c r="E106" s="28" t="s">
        <v>535</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3.5</v>
      </c>
      <c r="H106" s="23">
        <f t="shared" ca="1" si="6"/>
        <v>3.5</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3.5</v>
      </c>
      <c r="N106" s="23">
        <f t="shared" ca="1" si="10"/>
        <v>3.5</v>
      </c>
      <c r="O106" s="116" t="str">
        <f t="shared" si="11"/>
        <v/>
      </c>
      <c r="P106" s="24"/>
      <c r="Q106" s="49"/>
      <c r="R106" s="25">
        <f ca="1">IFERROR(INDEX(Health!$G$8:$G$225,MATCH($C106,_xlfn.ANCHORARRAY(Health!$C$8),0)),NA())</f>
        <v>6.9735025352637106</v>
      </c>
      <c r="S106" s="25">
        <f ca="1">IFERROR(INDEX(Food!$G$8:$G$225,MATCH($C106,_xlfn.ANCHORARRAY(Food!$C$8),0)),NA())</f>
        <v>7.1293776360708341</v>
      </c>
      <c r="T106" s="25">
        <f ca="1">IFERROR(INDEX(Macro!$G$8:$G$225,MATCH($C106,_xlfn.ANCHORARRAY(Macro!$C$8),0)),NA())</f>
        <v>0</v>
      </c>
      <c r="U106" s="25">
        <f ca="1">IFERROR(INDEX(Socioeconomic!$G$8:$G$225,MATCH($C106,_xlfn.ANCHORARRAY(Socioeconomic!$C$8),0)),NA())</f>
        <v>0</v>
      </c>
      <c r="V106" s="25">
        <f ca="1">IFERROR(INDEX('Natural Hazard'!$G$8:$G$225,MATCH($C106,_xlfn.ANCHORARRAY('Natural Hazard'!$C$8),0)),NA())</f>
        <v>8.266397845091495</v>
      </c>
      <c r="W106" s="25">
        <f ca="1">IFERROR(INDEX(Conflict!$G$8:$G$225,MATCH($C106,_xlfn.ANCHORARRAY(Conflict!$C$8),0)),NA())</f>
        <v>7.5745253625662974</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0</v>
      </c>
      <c r="AB106" s="25">
        <f ca="1">IFERROR(INDEX(Socioeconomic!$H$8:$H$225,MATCH($C106,_xlfn.ANCHORARRAY(Socioeconomic!$C$8),0)),NA())</f>
        <v>7.8571428571428497</v>
      </c>
      <c r="AC106" s="25">
        <f ca="1">IFERROR(INDEX('Natural Hazard'!$H$8:$H$225,MATCH($C106,_xlfn.ANCHORARRAY('Natural Hazard'!$C$8),0)),NA())</f>
        <v>6.8333333333333304</v>
      </c>
      <c r="AD106" s="25">
        <f ca="1">IFERROR(INDEX(Conflict!$H$8:$H$225,MATCH($C106,_xlfn.ANCHORARRAY(Conflict!$C$8),0)),NA())</f>
        <v>5.7373434468160101</v>
      </c>
      <c r="AE106" s="50"/>
      <c r="AF106" s="25">
        <f ca="1">IFERROR(INDEX(Health!$I$8:$I$225,MATCH($C106,_xlfn.ANCHORARRAY(Health!$C$8),0)),NA())</f>
        <v>10</v>
      </c>
      <c r="AG106" s="25">
        <f ca="1">IFERROR(INDEX(Food!$I$8:$I$225,MATCH($C106,_xlfn.ANCHORARRAY(Food!$C$8),0)),NA())</f>
        <v>7</v>
      </c>
      <c r="AH106" s="25">
        <f ca="1">IFERROR(INDEX(Macro!$I$8:$I$225,MATCH($C106,_xlfn.ANCHORARRAY(Macro!$C$8),0)),NA())</f>
        <v>0</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10</v>
      </c>
      <c r="AL106" s="49"/>
      <c r="AM106" s="25">
        <f>IFERROR(INDEX('Data Reliability'!$G$6:$G$409,MATCH($C106,'Data Reliability'!$E$6:$E$409,0)),NA())</f>
        <v>0</v>
      </c>
      <c r="AN106" s="25">
        <f>IFERROR(INDEX('Data Reliability'!$H$6:$H$409,MATCH($C106,'Data Reliability'!$E$6:$E$409,0)),NA())</f>
        <v>0.29444444444444401</v>
      </c>
    </row>
    <row r="107" spans="2:40" x14ac:dyDescent="0.2">
      <c r="B107" s="28" t="s">
        <v>747</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1.5</v>
      </c>
      <c r="H107" s="23">
        <f t="shared" ca="1" si="6"/>
        <v>1.5</v>
      </c>
      <c r="I107" s="116" t="str">
        <f t="shared" si="7"/>
        <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2</v>
      </c>
      <c r="N107" s="23">
        <f t="shared" ca="1" si="10"/>
        <v>2</v>
      </c>
      <c r="O107" s="116" t="str">
        <f t="shared" si="11"/>
        <v>!</v>
      </c>
      <c r="P107" s="24"/>
      <c r="Q107" s="49"/>
      <c r="R107" s="25">
        <f ca="1">IFERROR(INDEX(Health!$G$8:$G$225,MATCH($C107,_xlfn.ANCHORARRAY(Health!$C$8),0)),NA())</f>
        <v>6.1752822435231254</v>
      </c>
      <c r="S107" s="25">
        <f ca="1">IFERROR(INDEX(Food!$G$8:$G$225,MATCH($C107,_xlfn.ANCHORARRAY(Food!$C$8),0)),NA())</f>
        <v>0</v>
      </c>
      <c r="T107" s="25">
        <f ca="1">IFERROR(INDEX(Macro!$G$8:$G$225,MATCH($C107,_xlfn.ANCHORARRAY(Macro!$C$8),0)),NA())</f>
        <v>3.9233628437139201</v>
      </c>
      <c r="U107" s="25">
        <f ca="1">IFERROR(INDEX(Socioeconomic!$G$8:$G$225,MATCH($C107,_xlfn.ANCHORARRAY(Socioeconomic!$C$8),0)),NA())</f>
        <v>4.108179993274728</v>
      </c>
      <c r="V107" s="25">
        <f ca="1">IFERROR(INDEX('Natural Hazard'!$G$8:$G$225,MATCH($C107,_xlfn.ANCHORARRAY('Natural Hazard'!$C$8),0)),NA())</f>
        <v>8.0622577482985491</v>
      </c>
      <c r="W107" s="25">
        <f ca="1">IFERROR(INDEX(Conflict!$G$8:$G$225,MATCH($C107,_xlfn.ANCHORARRAY(Conflict!$C$8),0)),NA())</f>
        <v>3.2989579802968585</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5.1186639320246101</v>
      </c>
      <c r="AB107" s="25">
        <f ca="1">IFERROR(INDEX(Socioeconomic!$H$8:$H$225,MATCH($C107,_xlfn.ANCHORARRAY(Socioeconomic!$C$8),0)),NA())</f>
        <v>4.71428571428571</v>
      </c>
      <c r="AC107" s="25">
        <f ca="1">IFERROR(INDEX('Natural Hazard'!$H$8:$H$225,MATCH($C107,_xlfn.ANCHORARRAY('Natural Hazard'!$C$8),0)),NA())</f>
        <v>6.5</v>
      </c>
      <c r="AD107" s="25">
        <f ca="1">IFERROR(INDEX(Conflict!$H$8:$H$225,MATCH($C107,_xlfn.ANCHORARRAY(Conflict!$C$8),0)),NA())</f>
        <v>3.0472746516140301</v>
      </c>
      <c r="AE107" s="50"/>
      <c r="AF107" s="25">
        <f ca="1">IFERROR(INDEX(Health!$I$8:$I$225,MATCH($C107,_xlfn.ANCHORARRAY(Health!$C$8),0)),NA())</f>
        <v>10</v>
      </c>
      <c r="AG107" s="25" t="e">
        <f ca="1">IFERROR(INDEX(Food!$I$8:$I$225,MATCH($C107,_xlfn.ANCHORARRAY(Food!$C$8),0)),NA())</f>
        <v>#N/A</v>
      </c>
      <c r="AH107" s="25">
        <f ca="1">IFERROR(INDEX(Macro!$I$8:$I$225,MATCH($C107,_xlfn.ANCHORARRAY(Macro!$C$8),0)),NA())</f>
        <v>3.00718629076838</v>
      </c>
      <c r="AI107" s="25">
        <f ca="1">IFERROR(INDEX(Socioeconomic!$I$8:$I$225,MATCH($C107,_xlfn.ANCHORARRAY(Socioeconomic!$C$8),0)),NA())</f>
        <v>3.5799999999999801</v>
      </c>
      <c r="AJ107" s="25">
        <f ca="1">IFERROR(INDEX('Natural Hazard'!$I$8:$I$225,MATCH($C107,_xlfn.ANCHORARRAY('Natural Hazard'!$C$8),0)),NA())</f>
        <v>10</v>
      </c>
      <c r="AK107" s="25">
        <f ca="1">IFERROR(INDEX(Conflict!$I$8:$I$225,MATCH($C107,_xlfn.ANCHORARRAY(Conflict!$C$8),0)),NA())</f>
        <v>3.5714285714285499</v>
      </c>
      <c r="AL107" s="49"/>
      <c r="AM107" s="25">
        <f>IFERROR(INDEX('Data Reliability'!$G$6:$G$409,MATCH($C107,'Data Reliability'!$E$6:$E$409,0)),NA())</f>
        <v>0.16666666666666699</v>
      </c>
      <c r="AN107" s="25">
        <f>IFERROR(INDEX('Data Reliability'!$H$6:$H$409,MATCH($C107,'Data Reliability'!$E$6:$E$409,0)),NA())</f>
        <v>0.43333333333333302</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0</v>
      </c>
      <c r="H108" s="23">
        <f t="shared" ca="1" si="6"/>
        <v>0</v>
      </c>
      <c r="I108" s="116" t="str">
        <f t="shared" si="7"/>
        <v>!</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1.5</v>
      </c>
      <c r="K108" s="23">
        <f t="shared" ca="1" si="8"/>
        <v>1.5</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v>
      </c>
      <c r="N108" s="23">
        <f t="shared" ca="1" si="10"/>
        <v>0</v>
      </c>
      <c r="O108" s="116" t="str">
        <f t="shared" si="11"/>
        <v>!</v>
      </c>
      <c r="P108" s="24"/>
      <c r="Q108" s="49"/>
      <c r="R108" s="25">
        <f ca="1">IFERROR(INDEX(Health!$G$8:$G$225,MATCH($C108,_xlfn.ANCHORARRAY(Health!$C$8),0)),NA())</f>
        <v>0</v>
      </c>
      <c r="S108" s="25">
        <f ca="1">IFERROR(INDEX(Food!$G$8:$G$225,MATCH($C108,_xlfn.ANCHORARRAY(Food!$C$8),0)),NA())</f>
        <v>0</v>
      </c>
      <c r="T108" s="25">
        <f ca="1">IFERROR(INDEX(Macro!$G$8:$G$225,MATCH($C108,_xlfn.ANCHORARRAY(Macro!$C$8),0)),NA())</f>
        <v>0</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4.6938177556402003</v>
      </c>
      <c r="AB108" s="25">
        <f ca="1">IFERROR(INDEX(Socioeconomic!$H$8:$H$225,MATCH($C108,_xlfn.ANCHORARRAY(Socioeconomic!$C$8),0)),NA())</f>
        <v>8.2857142857142794</v>
      </c>
      <c r="AC108" s="25">
        <f ca="1">IFERROR(INDEX('Natural Hazard'!$H$8:$H$225,MATCH($C108,_xlfn.ANCHORARRAY('Natural Hazard'!$C$8),0)),NA())</f>
        <v>8</v>
      </c>
      <c r="AD108" s="25">
        <f ca="1">IFERROR(INDEX(Conflict!$H$8:$H$225,MATCH($C108,_xlfn.ANCHORARRAY(Conflict!$C$8),0)),NA())</f>
        <v>4.0836126300934801</v>
      </c>
      <c r="AE108" s="50"/>
      <c r="AF108" s="25">
        <f ca="1">IFERROR(INDEX(Health!$I$8:$I$225,MATCH($C108,_xlfn.ANCHORARRAY(Health!$C$8),0)),NA())</f>
        <v>0</v>
      </c>
      <c r="AG108" s="25" t="e">
        <f ca="1">IFERROR(INDEX(Food!$I$8:$I$225,MATCH($C108,_xlfn.ANCHORARRAY(Food!$C$8),0)),NA())</f>
        <v>#N/A</v>
      </c>
      <c r="AH108" s="25">
        <f ca="1">IFERROR(INDEX(Macro!$I$8:$I$225,MATCH($C108,_xlfn.ANCHORARRAY(Macro!$C$8),0)),NA())</f>
        <v>0</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8.3333333333333301E-2</v>
      </c>
      <c r="AN108" s="25">
        <f>IFERROR(INDEX('Data Reliability'!$H$6:$H$409,MATCH($C108,'Data Reliability'!$E$6:$E$409,0)),NA())</f>
        <v>0.63333333333333297</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0.5</v>
      </c>
      <c r="H109" s="23">
        <f t="shared" ca="1" si="6"/>
        <v>0.5</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2</v>
      </c>
      <c r="K109" s="23">
        <f t="shared" ca="1" si="8"/>
        <v>2</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1</v>
      </c>
      <c r="N109" s="23">
        <f t="shared" ca="1" si="10"/>
        <v>1</v>
      </c>
      <c r="O109" s="116" t="str">
        <f t="shared" si="11"/>
        <v>!!</v>
      </c>
      <c r="P109" s="24"/>
      <c r="Q109" s="49"/>
      <c r="R109" s="25">
        <f ca="1">IFERROR(INDEX(Health!$G$8:$G$225,MATCH($C109,_xlfn.ANCHORARRAY(Health!$C$8),0)),NA())</f>
        <v>0</v>
      </c>
      <c r="S109" s="25">
        <f ca="1">IFERROR(INDEX(Food!$G$8:$G$225,MATCH($C109,_xlfn.ANCHORARRAY(Food!$C$8),0)),NA())</f>
        <v>0</v>
      </c>
      <c r="T109" s="25" t="e">
        <f ca="1">IFERROR(INDEX(Macro!$G$8:$G$225,MATCH($C109,_xlfn.ANCHORARRAY(Macro!$C$8),0)),NA())</f>
        <v>#N/A</v>
      </c>
      <c r="U109" s="25">
        <f ca="1">IFERROR(INDEX(Socioeconomic!$G$8:$G$225,MATCH($C109,_xlfn.ANCHORARRAY(Socioeconomic!$C$8),0)),NA())</f>
        <v>0</v>
      </c>
      <c r="V109" s="25">
        <f ca="1">IFERROR(INDEX('Natural Hazard'!$G$8:$G$225,MATCH($C109,_xlfn.ANCHORARRAY('Natural Hazard'!$C$8),0)),NA())</f>
        <v>6.8313005106397275</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7.4285714285714199</v>
      </c>
      <c r="AC109" s="25">
        <f ca="1">IFERROR(INDEX('Natural Hazard'!$H$8:$H$225,MATCH($C109,_xlfn.ANCHORARRAY('Natural Hazard'!$C$8),0)),NA())</f>
        <v>4.6666666666666599</v>
      </c>
      <c r="AD109" s="25">
        <f ca="1">IFERROR(INDEX(Conflict!$H$8:$H$225,MATCH($C109,_xlfn.ANCHORARRAY(Conflict!$C$8),0)),NA())</f>
        <v>10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10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748</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v>
      </c>
      <c r="H110" s="23">
        <f t="shared" ca="1" si="6"/>
        <v>0</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0</v>
      </c>
      <c r="N110" s="23">
        <f t="shared" ca="1" si="10"/>
        <v>0</v>
      </c>
      <c r="O110" s="116" t="str">
        <f t="shared" si="11"/>
        <v>!!</v>
      </c>
      <c r="P110" s="24"/>
      <c r="Q110" s="49"/>
      <c r="R110" s="25">
        <f ca="1">IFERROR(INDEX(Health!$G$8:$G$225,MATCH($C110,_xlfn.ANCHORARRAY(Health!$C$8),0)),NA())</f>
        <v>0</v>
      </c>
      <c r="S110" s="25">
        <f ca="1">IFERROR(INDEX(Food!$G$8:$G$225,MATCH($C110,_xlfn.ANCHORARRAY(Food!$C$8),0)),NA())</f>
        <v>0</v>
      </c>
      <c r="T110" s="25" t="e">
        <f ca="1">IFERROR(INDEX(Macro!$G$8:$G$225,MATCH($C110,_xlfn.ANCHORARRAY(Macro!$C$8),0)),NA())</f>
        <v>#N/A</v>
      </c>
      <c r="U110" s="25">
        <f ca="1">IFERROR(INDEX(Socioeconomic!$G$8:$G$225,MATCH($C110,_xlfn.ANCHORARRAY(Socioeconomic!$C$8),0)),NA())</f>
        <v>0</v>
      </c>
      <c r="V110" s="25">
        <f ca="1">IFERROR(INDEX('Natural Hazard'!$G$8:$G$225,MATCH($C110,_xlfn.ANCHORARRAY('Natural Hazard'!$C$8),0)),NA())</f>
        <v>0</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2.71428571428571</v>
      </c>
      <c r="AC110" s="25">
        <f ca="1">IFERROR(INDEX('Natural Hazard'!$H$8:$H$225,MATCH($C110,_xlfn.ANCHORARRAY('Natural Hazard'!$C$8),0)),NA())</f>
        <v>2.9999999999999898</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0.81666666666666698</v>
      </c>
    </row>
    <row r="111" spans="2:40" x14ac:dyDescent="0.2">
      <c r="B111" s="28" t="s">
        <v>749</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0.26961186249605174</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4.98095517140342E-2</v>
      </c>
      <c r="AB111" s="25">
        <f ca="1">IFERROR(INDEX(Socioeconomic!$H$8:$H$225,MATCH($C111,_xlfn.ANCHORARRAY(Socioeconomic!$C$8),0)),NA())</f>
        <v>0.57142857142857095</v>
      </c>
      <c r="AC111" s="25">
        <f ca="1">IFERROR(INDEX('Natural Hazard'!$H$8:$H$225,MATCH($C111,_xlfn.ANCHORARRAY('Natural Hazard'!$C$8),0)),NA())</f>
        <v>8.1666666666666607</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1.4593698175787599</v>
      </c>
      <c r="AI111" s="25">
        <f ca="1">IFERROR(INDEX(Socioeconomic!$I$8:$I$225,MATCH($C111,_xlfn.ANCHORARRAY(Socioeconomic!$C$8),0)),NA())</f>
        <v>0</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8.3333333333333301E-2</v>
      </c>
      <c r="AN111" s="25">
        <f>IFERROR(INDEX('Data Reliability'!$H$6:$H$409,MATCH($C111,'Data Reliability'!$E$6:$E$409,0)),NA())</f>
        <v>0.59166666666666701</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v>
      </c>
      <c r="H112" s="23">
        <f t="shared" ca="1" si="6"/>
        <v>0</v>
      </c>
      <c r="I112" s="116" t="str">
        <f t="shared" si="7"/>
        <v>!</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v>
      </c>
      <c r="N112" s="23">
        <f t="shared" ca="1" si="10"/>
        <v>0</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0</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0</v>
      </c>
      <c r="AB112" s="25">
        <f ca="1">IFERROR(INDEX(Socioeconomic!$H$8:$H$225,MATCH($C112,_xlfn.ANCHORARRAY(Socioeconomic!$C$8),0)),NA())</f>
        <v>2.4285714285714199</v>
      </c>
      <c r="AC112" s="25">
        <f ca="1">IFERROR(INDEX('Natural Hazard'!$H$8:$H$225,MATCH($C112,_xlfn.ANCHORARRAY('Natural Hazard'!$C$8),0)),NA())</f>
        <v>0.5</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6.1028192371475898</v>
      </c>
      <c r="AI112" s="25">
        <f ca="1">IFERROR(INDEX(Socioeconomic!$I$8:$I$225,MATCH($C112,_xlfn.ANCHORARRAY(Socioeconomic!$C$8),0)),NA())</f>
        <v>0</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8.3333333333333301E-2</v>
      </c>
      <c r="AN112" s="25">
        <f>IFERROR(INDEX('Data Reliability'!$H$6:$H$409,MATCH($C112,'Data Reliability'!$E$6:$E$409,0)),NA())</f>
        <v>0.625</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1.5</v>
      </c>
      <c r="H113" s="23">
        <f t="shared" ca="1" si="6"/>
        <v>1.5</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1.5</v>
      </c>
      <c r="N113" s="23">
        <f t="shared" ca="1" si="10"/>
        <v>1.5</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7.4356305988516134</v>
      </c>
      <c r="U113" s="25">
        <f ca="1">IFERROR(INDEX(Socioeconomic!$G$8:$G$225,MATCH($C113,_xlfn.ANCHORARRAY(Socioeconomic!$C$8),0)),NA())</f>
        <v>0</v>
      </c>
      <c r="V113" s="25">
        <f ca="1">IFERROR(INDEX('Natural Hazard'!$G$8:$G$225,MATCH($C113,_xlfn.ANCHORARRAY('Natural Hazard'!$C$8),0)),NA())</f>
        <v>0</v>
      </c>
      <c r="W113" s="25">
        <f ca="1">IFERROR(INDEX(Conflict!$G$8:$G$225,MATCH($C113,_xlfn.ANCHORARRAY(Conflict!$C$8),0)),NA())</f>
        <v>4.4656229884811491</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5.5288602402578402</v>
      </c>
      <c r="AB113" s="25">
        <f ca="1">IFERROR(INDEX(Socioeconomic!$H$8:$H$225,MATCH($C113,_xlfn.ANCHORARRAY(Socioeconomic!$C$8),0)),NA())</f>
        <v>7.1428571428571397</v>
      </c>
      <c r="AC113" s="25">
        <f ca="1">IFERROR(INDEX('Natural Hazard'!$H$8:$H$225,MATCH($C113,_xlfn.ANCHORARRAY('Natural Hazard'!$C$8),0)),NA())</f>
        <v>6.5</v>
      </c>
      <c r="AD113" s="25">
        <f ca="1">IFERROR(INDEX(Conflict!$H$8:$H$225,MATCH($C113,_xlfn.ANCHORARRAY(Conflict!$C$8),0)),NA())</f>
        <v>2.8488269536073298</v>
      </c>
      <c r="AE113" s="50"/>
      <c r="AF113" s="25">
        <f ca="1">IFERROR(INDEX(Health!$I$8:$I$225,MATCH($C113,_xlfn.ANCHORARRAY(Health!$C$8),0)),NA())</f>
        <v>0</v>
      </c>
      <c r="AG113" s="25">
        <f ca="1">IFERROR(INDEX(Food!$I$8:$I$225,MATCH($C113,_xlfn.ANCHORARRAY(Food!$C$8),0)),NA())</f>
        <v>5</v>
      </c>
      <c r="AH113" s="25">
        <f ca="1">IFERROR(INDEX(Macro!$I$8:$I$225,MATCH($C113,_xlfn.ANCHORARRAY(Macro!$C$8),0)),NA())</f>
        <v>10</v>
      </c>
      <c r="AI113" s="25">
        <f ca="1">IFERROR(INDEX(Socioeconomic!$I$8:$I$225,MATCH($C113,_xlfn.ANCHORARRAY(Socioeconomic!$C$8),0)),NA())</f>
        <v>0</v>
      </c>
      <c r="AJ113" s="25">
        <f ca="1">IFERROR(INDEX('Natural Hazard'!$I$8:$I$225,MATCH($C113,_xlfn.ANCHORARRAY('Natural Hazard'!$C$8),0)),NA())</f>
        <v>0</v>
      </c>
      <c r="AK113" s="25">
        <f ca="1">IFERROR(INDEX(Conflict!$I$8:$I$225,MATCH($C113,_xlfn.ANCHORARRAY(Conflict!$C$8),0)),NA())</f>
        <v>7</v>
      </c>
      <c r="AL113" s="49"/>
      <c r="AM113" s="25">
        <f>IFERROR(INDEX('Data Reliability'!$G$6:$G$409,MATCH($C113,'Data Reliability'!$E$6:$E$409,0)),NA())</f>
        <v>8.3333333333333301E-2</v>
      </c>
      <c r="AN113" s="25">
        <f>IFERROR(INDEX('Data Reliability'!$H$6:$H$409,MATCH($C113,'Data Reliability'!$E$6:$E$409,0)),NA())</f>
        <v>0.53611111111111098</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4</v>
      </c>
      <c r="H114" s="23">
        <f t="shared" ca="1" si="6"/>
        <v>4</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3</v>
      </c>
      <c r="K114" s="23">
        <f t="shared" ca="1" si="8"/>
        <v>3</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3.5</v>
      </c>
      <c r="N114" s="23">
        <f t="shared" ca="1" si="10"/>
        <v>3.5</v>
      </c>
      <c r="O114" s="116" t="str">
        <f t="shared" si="11"/>
        <v/>
      </c>
      <c r="P114" s="24"/>
      <c r="Q114" s="49"/>
      <c r="R114" s="25">
        <f ca="1">IFERROR(INDEX(Health!$G$8:$G$225,MATCH($C114,_xlfn.ANCHORARRAY(Health!$C$8),0)),NA())</f>
        <v>8.0232897144852995</v>
      </c>
      <c r="S114" s="25">
        <f ca="1">IFERROR(INDEX(Food!$G$8:$G$225,MATCH($C114,_xlfn.ANCHORARRAY(Food!$C$8),0)),NA())</f>
        <v>4.8592633383453849</v>
      </c>
      <c r="T114" s="25">
        <f ca="1">IFERROR(INDEX(Macro!$G$8:$G$225,MATCH($C114,_xlfn.ANCHORARRAY(Macro!$C$8),0)),NA())</f>
        <v>10</v>
      </c>
      <c r="U114" s="25">
        <f ca="1">IFERROR(INDEX(Socioeconomic!$G$8:$G$225,MATCH($C114,_xlfn.ANCHORARRAY(Socioeconomic!$C$8),0)),NA())</f>
        <v>7</v>
      </c>
      <c r="V114" s="25">
        <f ca="1">IFERROR(INDEX('Natural Hazard'!$G$8:$G$225,MATCH($C114,_xlfn.ANCHORARRAY('Natural Hazard'!$C$8),0)),NA())</f>
        <v>0</v>
      </c>
      <c r="W114" s="25">
        <f ca="1">IFERROR(INDEX(Conflict!$G$8:$G$225,MATCH($C114,_xlfn.ANCHORARRAY(Conflict!$C$8),0)),NA())</f>
        <v>8.4515425472851753</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7</v>
      </c>
      <c r="AC114" s="25">
        <f ca="1">IFERROR(INDEX('Natural Hazard'!$H$8:$H$225,MATCH($C114,_xlfn.ANCHORARRAY('Natural Hazard'!$C$8),0)),NA())</f>
        <v>7</v>
      </c>
      <c r="AD114" s="25">
        <f ca="1">IFERROR(INDEX(Conflict!$H$8:$H$225,MATCH($C114,_xlfn.ANCHORARRAY(Conflict!$C$8),0)),NA())</f>
        <v>10</v>
      </c>
      <c r="AE114" s="50"/>
      <c r="AF114" s="25">
        <f ca="1">IFERROR(INDEX(Health!$I$8:$I$225,MATCH($C114,_xlfn.ANCHORARRAY(Health!$C$8),0)),NA())</f>
        <v>10</v>
      </c>
      <c r="AG114" s="25">
        <f ca="1">IFERROR(INDEX(Food!$I$8:$I$225,MATCH($C114,_xlfn.ANCHORARRAY(Food!$C$8),0)),NA())</f>
        <v>7</v>
      </c>
      <c r="AH114" s="25">
        <f ca="1">IFERROR(INDEX(Macro!$I$8:$I$225,MATCH($C114,_xlfn.ANCHORARRAY(Macro!$C$8),0)),NA())</f>
        <v>10</v>
      </c>
      <c r="AI114" s="25">
        <f ca="1">IFERROR(INDEX(Socioeconomic!$I$8:$I$225,MATCH($C114,_xlfn.ANCHORARRAY(Socioeconomic!$C$8),0)),NA())</f>
        <v>7</v>
      </c>
      <c r="AJ114" s="25">
        <f ca="1">IFERROR(INDEX('Natural Hazard'!$I$8:$I$225,MATCH($C114,_xlfn.ANCHORARRAY('Natural Hazard'!$C$8),0)),NA())</f>
        <v>0</v>
      </c>
      <c r="AK114" s="25">
        <f ca="1">IFERROR(INDEX(Conflict!$I$8:$I$225,MATCH($C114,_xlfn.ANCHORARRAY(Conflict!$C$8),0)),NA())</f>
        <v>7.1428571428571601</v>
      </c>
      <c r="AL114" s="49"/>
      <c r="AM114" s="25">
        <f>IFERROR(INDEX('Data Reliability'!$G$6:$G$409,MATCH($C114,'Data Reliability'!$E$6:$E$409,0)),NA())</f>
        <v>8.3333333333333301E-2</v>
      </c>
      <c r="AN114" s="25">
        <f>IFERROR(INDEX('Data Reliability'!$H$6:$H$409,MATCH($C114,'Data Reliability'!$E$6:$E$409,0)),NA())</f>
        <v>0.24722222222222201</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1.5</v>
      </c>
      <c r="H115" s="23">
        <f t="shared" ca="1" si="6"/>
        <v>1.5</v>
      </c>
      <c r="I115" s="116" t="str">
        <f t="shared" si="7"/>
        <v>!</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1</v>
      </c>
      <c r="N115" s="23">
        <f t="shared" ca="1" si="10"/>
        <v>1</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0</v>
      </c>
      <c r="U115" s="25">
        <f ca="1">IFERROR(INDEX(Socioeconomic!$G$8:$G$225,MATCH($C115,_xlfn.ANCHORARRAY(Socioeconomic!$C$8),0)),NA())</f>
        <v>10</v>
      </c>
      <c r="V115" s="25">
        <f ca="1">IFERROR(INDEX('Natural Hazard'!$G$8:$G$225,MATCH($C115,_xlfn.ANCHORARRAY('Natural Hazard'!$C$8),0)),NA())</f>
        <v>0</v>
      </c>
      <c r="W115" s="25">
        <f ca="1">IFERROR(INDEX(Conflict!$G$8:$G$225,MATCH($C115,_xlfn.ANCHORARRAY(Conflict!$C$8),0)),NA())</f>
        <v>0</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7.7556401992382096</v>
      </c>
      <c r="AB115" s="25">
        <f ca="1">IFERROR(INDEX(Socioeconomic!$H$8:$H$225,MATCH($C115,_xlfn.ANCHORARRAY(Socioeconomic!$C$8),0)),NA())</f>
        <v>10</v>
      </c>
      <c r="AC115" s="25">
        <f ca="1">IFERROR(INDEX('Natural Hazard'!$H$8:$H$225,MATCH($C115,_xlfn.ANCHORARRAY('Natural Hazard'!$C$8),0)),NA())</f>
        <v>4.8333333333333304</v>
      </c>
      <c r="AD115" s="25">
        <f ca="1">IFERROR(INDEX(Conflict!$H$8:$H$225,MATCH($C115,_xlfn.ANCHORARRAY(Conflict!$C$8),0)),NA())</f>
        <v>5.9798906332686501</v>
      </c>
      <c r="AE115" s="50"/>
      <c r="AF115" s="25">
        <f ca="1">IFERROR(INDEX(Health!$I$8:$I$225,MATCH($C115,_xlfn.ANCHORARRAY(Health!$C$8),0)),NA())</f>
        <v>0</v>
      </c>
      <c r="AG115" s="25">
        <f ca="1">IFERROR(INDEX(Food!$I$8:$I$225,MATCH($C115,_xlfn.ANCHORARRAY(Food!$C$8),0)),NA())</f>
        <v>5</v>
      </c>
      <c r="AH115" s="25">
        <f ca="1">IFERROR(INDEX(Macro!$I$8:$I$225,MATCH($C115,_xlfn.ANCHORARRAY(Macro!$C$8),0)),NA())</f>
        <v>0</v>
      </c>
      <c r="AI115" s="25">
        <f ca="1">IFERROR(INDEX(Socioeconomic!$I$8:$I$225,MATCH($C115,_xlfn.ANCHORARRAY(Socioeconomic!$C$8),0)),NA())</f>
        <v>10</v>
      </c>
      <c r="AJ115" s="25">
        <f ca="1">IFERROR(INDEX('Natural Hazard'!$I$8:$I$225,MATCH($C115,_xlfn.ANCHORARRAY('Natural Hazard'!$C$8),0)),NA())</f>
        <v>0</v>
      </c>
      <c r="AK115" s="25">
        <f ca="1">IFERROR(INDEX(Conflict!$I$8:$I$225,MATCH($C115,_xlfn.ANCHORARRAY(Conflict!$C$8),0)),NA())</f>
        <v>0</v>
      </c>
      <c r="AL115" s="49"/>
      <c r="AM115" s="25">
        <f>IFERROR(INDEX('Data Reliability'!$G$6:$G$409,MATCH($C115,'Data Reliability'!$E$6:$E$409,0)),NA())</f>
        <v>0.16666666666666699</v>
      </c>
      <c r="AN115" s="25">
        <f>IFERROR(INDEX('Data Reliability'!$H$6:$H$409,MATCH($C115,'Data Reliability'!$E$6:$E$409,0)),NA())</f>
        <v>0.53611111111111098</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0</v>
      </c>
      <c r="H116" s="23">
        <f t="shared" ca="1" si="6"/>
        <v>0</v>
      </c>
      <c r="I116" s="116" t="str">
        <f t="shared" si="7"/>
        <v>!</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2</v>
      </c>
      <c r="K116" s="23">
        <f t="shared" ca="1" si="8"/>
        <v>2</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0</v>
      </c>
      <c r="N116" s="23">
        <f t="shared" ca="1" si="10"/>
        <v>0</v>
      </c>
      <c r="O116" s="116" t="str">
        <f t="shared" si="11"/>
        <v>!</v>
      </c>
      <c r="P116" s="24"/>
      <c r="Q116" s="49"/>
      <c r="R116" s="25">
        <f ca="1">IFERROR(INDEX(Health!$G$8:$G$225,MATCH($C116,_xlfn.ANCHORARRAY(Health!$C$8),0)),NA())</f>
        <v>0</v>
      </c>
      <c r="S116" s="25">
        <f ca="1">IFERROR(INDEX(Food!$G$8:$G$225,MATCH($C116,_xlfn.ANCHORARRAY(Food!$C$8),0)),NA())</f>
        <v>0</v>
      </c>
      <c r="T116" s="25">
        <f ca="1">IFERROR(INDEX(Macro!$G$8:$G$225,MATCH($C116,_xlfn.ANCHORARRAY(Macro!$C$8),0)),NA())</f>
        <v>0</v>
      </c>
      <c r="U116" s="25">
        <f ca="1">IFERROR(INDEX(Socioeconomic!$G$8:$G$225,MATCH($C116,_xlfn.ANCHORARRAY(Socioeconomic!$C$8),0)),NA())</f>
        <v>0</v>
      </c>
      <c r="V116" s="25">
        <f ca="1">IFERROR(INDEX('Natural Hazard'!$G$8:$G$225,MATCH($C116,_xlfn.ANCHORARRAY('Natural Hazard'!$C$8),0)),NA())</f>
        <v>0</v>
      </c>
      <c r="W116" s="25">
        <f ca="1">IFERROR(INDEX(Conflict!$G$8:$G$225,MATCH($C116,_xlfn.ANCHORARRAY(Conflict!$C$8),0)),NA())</f>
        <v>0</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7.8581892762965104</v>
      </c>
      <c r="AB116" s="25">
        <f ca="1">IFERROR(INDEX(Socioeconomic!$H$8:$H$225,MATCH($C116,_xlfn.ANCHORARRAY(Socioeconomic!$C$8),0)),NA())</f>
        <v>4.1428571428571397</v>
      </c>
      <c r="AC116" s="25">
        <f ca="1">IFERROR(INDEX('Natural Hazard'!$H$8:$H$225,MATCH($C116,_xlfn.ANCHORARRAY('Natural Hazard'!$C$8),0)),NA())</f>
        <v>4.5</v>
      </c>
      <c r="AD116" s="25">
        <f ca="1">IFERROR(INDEX(Conflict!$H$8:$H$225,MATCH($C116,_xlfn.ANCHORARRAY(Conflict!$C$8),0)),NA())</f>
        <v>10</v>
      </c>
      <c r="AE116" s="50"/>
      <c r="AF116" s="25">
        <f ca="1">IFERROR(INDEX(Health!$I$8:$I$225,MATCH($C116,_xlfn.ANCHORARRAY(Health!$C$8),0)),NA())</f>
        <v>0</v>
      </c>
      <c r="AG116" s="25" t="e">
        <f ca="1">IFERROR(INDEX(Food!$I$8:$I$225,MATCH($C116,_xlfn.ANCHORARRAY(Food!$C$8),0)),NA())</f>
        <v>#N/A</v>
      </c>
      <c r="AH116" s="25">
        <f ca="1">IFERROR(INDEX(Macro!$I$8:$I$225,MATCH($C116,_xlfn.ANCHORARRAY(Macro!$C$8),0)),NA())</f>
        <v>0</v>
      </c>
      <c r="AI116" s="25" t="e">
        <f ca="1">IFERROR(INDEX(Socioeconomic!$I$8:$I$225,MATCH($C116,_xlfn.ANCHORARRAY(Socioeconomic!$C$8),0)),NA())</f>
        <v>#N/A</v>
      </c>
      <c r="AJ116" s="25">
        <f ca="1">IFERROR(INDEX('Natural Hazard'!$I$8:$I$225,MATCH($C116,_xlfn.ANCHORARRAY('Natural Hazard'!$C$8),0)),NA())</f>
        <v>0</v>
      </c>
      <c r="AK116" s="25">
        <f ca="1">IFERROR(INDEX(Conflict!$I$8:$I$225,MATCH($C116,_xlfn.ANCHORARRAY(Conflict!$C$8),0)),NA())</f>
        <v>0</v>
      </c>
      <c r="AL116" s="49"/>
      <c r="AM116" s="25">
        <f>IFERROR(INDEX('Data Reliability'!$G$6:$G$409,MATCH($C116,'Data Reliability'!$E$6:$E$409,0)),NA())</f>
        <v>0.16666666666666699</v>
      </c>
      <c r="AN116" s="25">
        <f>IFERROR(INDEX('Data Reliability'!$H$6:$H$409,MATCH($C116,'Data Reliability'!$E$6:$E$409,0)),NA())</f>
        <v>0.6</v>
      </c>
    </row>
    <row r="117" spans="2:40" x14ac:dyDescent="0.2">
      <c r="B117" s="28" t="s">
        <v>531</v>
      </c>
      <c r="C117" s="28" t="s">
        <v>191</v>
      </c>
      <c r="D117" s="28" t="s">
        <v>435</v>
      </c>
      <c r="E117" s="28" t="s">
        <v>535</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v>
      </c>
      <c r="H117" s="23">
        <f t="shared" ca="1" si="6"/>
        <v>0</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0</v>
      </c>
      <c r="N117" s="23">
        <f t="shared" ca="1" si="10"/>
        <v>0</v>
      </c>
      <c r="O117" s="116" t="str">
        <f t="shared" si="11"/>
        <v>!!</v>
      </c>
      <c r="P117" s="24"/>
      <c r="Q117" s="49"/>
      <c r="R117" s="25">
        <f ca="1">IFERROR(INDEX(Health!$G$8:$G$225,MATCH($C117,_xlfn.ANCHORARRAY(Health!$C$8),0)),NA())</f>
        <v>0</v>
      </c>
      <c r="S117" s="25" t="e">
        <f ca="1">IFERROR(INDEX(Food!$G$8:$G$225,MATCH($C117,_xlfn.ANCHORARRAY(Food!$C$8),0)),NA())</f>
        <v>#N/A</v>
      </c>
      <c r="T117" s="25" t="e">
        <f ca="1">IFERROR(INDEX(Macro!$G$8:$G$225,MATCH($C117,_xlfn.ANCHORARRAY(Macro!$C$8),0)),NA())</f>
        <v>#N/A</v>
      </c>
      <c r="U117" s="25">
        <f ca="1">IFERROR(INDEX(Socioeconomic!$G$8:$G$225,MATCH($C117,_xlfn.ANCHORARRAY(Socioeconomic!$C$8),0)),NA())</f>
        <v>0</v>
      </c>
      <c r="V117" s="25">
        <f ca="1">IFERROR(INDEX('Natural Hazard'!$G$8:$G$225,MATCH($C117,_xlfn.ANCHORARRAY('Natural Hazard'!$C$8),0)),NA())</f>
        <v>0</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5.4285714285714199</v>
      </c>
      <c r="AC117" s="25">
        <f ca="1">IFERROR(INDEX('Natural Hazard'!$H$8:$H$225,MATCH($C117,_xlfn.ANCHORARRAY('Natural Hazard'!$C$8),0)),NA())</f>
        <v>2.6666666666666599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0.74166666666666703</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t="e">
        <f ca="1">IFERROR(INDEX(Food!$G$8:$G$225,MATCH($C118,_xlfn.ANCHORARRAY(Food!$C$8),0)),NA())</f>
        <v>#N/A</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0.5</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2.7860696517412902</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0.33333333333333298</v>
      </c>
      <c r="AN118" s="25">
        <f>IFERROR(INDEX('Data Reliability'!$H$6:$H$409,MATCH($C118,'Data Reliability'!$E$6:$E$409,0)),NA())</f>
        <v>0.66666666666666696</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3.5</v>
      </c>
      <c r="H119" s="23">
        <f t="shared" ca="1" si="6"/>
        <v>3.5</v>
      </c>
      <c r="I119" s="116" t="str">
        <f t="shared" si="7"/>
        <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1</v>
      </c>
      <c r="K119" s="23">
        <f t="shared" ca="1" si="8"/>
        <v>1</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4</v>
      </c>
      <c r="N119" s="23">
        <f t="shared" ca="1" si="10"/>
        <v>4</v>
      </c>
      <c r="O119" s="116" t="str">
        <f t="shared" si="11"/>
        <v/>
      </c>
      <c r="P119" s="24"/>
      <c r="Q119" s="49"/>
      <c r="R119" s="25">
        <f ca="1">IFERROR(INDEX(Health!$G$8:$G$225,MATCH($C119,_xlfn.ANCHORARRAY(Health!$C$8),0)),NA())</f>
        <v>7.8950846427403745</v>
      </c>
      <c r="S119" s="25">
        <f ca="1">IFERROR(INDEX(Food!$G$8:$G$225,MATCH($C119,_xlfn.ANCHORARRAY(Food!$C$8),0)),NA())</f>
        <v>0</v>
      </c>
      <c r="T119" s="25">
        <f ca="1">IFERROR(INDEX(Macro!$G$8:$G$225,MATCH($C119,_xlfn.ANCHORARRAY(Macro!$C$8),0)),NA())</f>
        <v>10</v>
      </c>
      <c r="U119" s="25">
        <f ca="1">IFERROR(INDEX(Socioeconomic!$G$8:$G$225,MATCH($C119,_xlfn.ANCHORARRAY(Socioeconomic!$C$8),0)),NA())</f>
        <v>6.4365030434678889</v>
      </c>
      <c r="V119" s="25">
        <f ca="1">IFERROR(INDEX('Natural Hazard'!$G$8:$G$225,MATCH($C119,_xlfn.ANCHORARRAY('Natural Hazard'!$C$8),0)),NA())</f>
        <v>8.266397845091495</v>
      </c>
      <c r="W119" s="25">
        <f ca="1">IFERROR(INDEX(Conflict!$G$8:$G$225,MATCH($C119,_xlfn.ANCHORARRAY(Conflict!$C$8),0)),NA())</f>
        <v>3.3510624787387888</v>
      </c>
      <c r="X119" s="50"/>
      <c r="Y119" s="25">
        <f ca="1">IFERROR(INDEX(Health!$H$8:$H$225,MATCH($C119,_xlfn.ANCHORARRAY(Health!$C$8),0)),NA())</f>
        <v>6.2332361516034904</v>
      </c>
      <c r="Z119" s="25">
        <f ca="1">IFERROR(INDEX(Food!$H$8:$H$225,MATCH($C119,_xlfn.ANCHORARRAY(Food!$C$8),0)),NA())</f>
        <v>6.6242038216560397</v>
      </c>
      <c r="AA119" s="25">
        <f ca="1">IFERROR(INDEX(Macro!$H$8:$H$225,MATCH($C119,_xlfn.ANCHORARRAY(Macro!$C$8),0)),NA())</f>
        <v>10</v>
      </c>
      <c r="AB119" s="25">
        <f ca="1">IFERROR(INDEX(Socioeconomic!$H$8:$H$225,MATCH($C119,_xlfn.ANCHORARRAY(Socioeconomic!$C$8),0)),NA())</f>
        <v>4.1428571428571397</v>
      </c>
      <c r="AC119" s="25">
        <f ca="1">IFERROR(INDEX('Natural Hazard'!$H$8:$H$225,MATCH($C119,_xlfn.ANCHORARRAY('Natural Hazard'!$C$8),0)),NA())</f>
        <v>6.8333333333333304</v>
      </c>
      <c r="AD119" s="25">
        <f ca="1">IFERROR(INDEX(Conflict!$H$8:$H$225,MATCH($C119,_xlfn.ANCHORARRAY(Conflict!$C$8),0)),NA())</f>
        <v>6.2885870523901897</v>
      </c>
      <c r="AE119" s="50"/>
      <c r="AF119" s="25">
        <f ca="1">IFERROR(INDEX(Health!$I$8:$I$225,MATCH($C119,_xlfn.ANCHORARRAY(Health!$C$8),0)),NA())</f>
        <v>10</v>
      </c>
      <c r="AG119" s="25" t="e">
        <f ca="1">IFERROR(INDEX(Food!$I$8:$I$225,MATCH($C119,_xlfn.ANCHORARRAY(Food!$C$8),0)),NA())</f>
        <v>#N/A</v>
      </c>
      <c r="AH119" s="25">
        <f ca="1">IFERROR(INDEX(Macro!$I$8:$I$225,MATCH($C119,_xlfn.ANCHORARRAY(Macro!$C$8),0)),NA())</f>
        <v>10</v>
      </c>
      <c r="AI119" s="25">
        <f ca="1">IFERROR(INDEX(Socioeconomic!$I$8:$I$225,MATCH($C119,_xlfn.ANCHORARRAY(Socioeconomic!$C$8),0)),NA())</f>
        <v>10</v>
      </c>
      <c r="AJ119" s="25">
        <f ca="1">IFERROR(INDEX('Natural Hazard'!$I$8:$I$225,MATCH($C119,_xlfn.ANCHORARRAY('Natural Hazard'!$C$8),0)),NA())</f>
        <v>10</v>
      </c>
      <c r="AK119" s="25">
        <f ca="1">IFERROR(INDEX(Conflict!$I$8:$I$225,MATCH($C119,_xlfn.ANCHORARRAY(Conflict!$C$8),0)),NA())</f>
        <v>1.78571428571427</v>
      </c>
      <c r="AL119" s="49"/>
      <c r="AM119" s="25">
        <f>IFERROR(INDEX('Data Reliability'!$G$6:$G$409,MATCH($C119,'Data Reliability'!$E$6:$E$409,0)),NA())</f>
        <v>0</v>
      </c>
      <c r="AN119" s="25">
        <f>IFERROR(INDEX('Data Reliability'!$H$6:$H$409,MATCH($C119,'Data Reliability'!$E$6:$E$409,0)),NA())</f>
        <v>0.3</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v>
      </c>
      <c r="H120" s="23">
        <f t="shared" ca="1" si="6"/>
        <v>0</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0</v>
      </c>
      <c r="N120" s="23">
        <f t="shared" ca="1" si="10"/>
        <v>0</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0</v>
      </c>
      <c r="U120" s="25">
        <f ca="1">IFERROR(INDEX(Socioeconomic!$G$8:$G$225,MATCH($C120,_xlfn.ANCHORARRAY(Socioeconomic!$C$8),0)),NA())</f>
        <v>0</v>
      </c>
      <c r="V120" s="25">
        <f ca="1">IFERROR(INDEX('Natural Hazard'!$G$8:$G$225,MATCH($C120,_xlfn.ANCHORARRAY('Natural Hazard'!$C$8),0)),NA())</f>
        <v>0</v>
      </c>
      <c r="W120" s="25">
        <f ca="1">IFERROR(INDEX(Conflict!$G$8:$G$225,MATCH($C120,_xlfn.ANCHORARRAY(Conflict!$C$8),0)),NA())</f>
        <v>0</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0</v>
      </c>
      <c r="AB120" s="25">
        <f ca="1">IFERROR(INDEX(Socioeconomic!$H$8:$H$225,MATCH($C120,_xlfn.ANCHORARRAY(Socioeconomic!$C$8),0)),NA())</f>
        <v>9</v>
      </c>
      <c r="AC120" s="25">
        <f ca="1">IFERROR(INDEX('Natural Hazard'!$H$8:$H$225,MATCH($C120,_xlfn.ANCHORARRAY('Natural Hazard'!$C$8),0)),NA())</f>
        <v>2.3333333333333299</v>
      </c>
      <c r="AD120" s="25">
        <f ca="1">IFERROR(INDEX(Conflict!$H$8:$H$225,MATCH($C120,_xlfn.ANCHORARRAY(Conflict!$C$8),0)),NA())</f>
        <v>3.2016228611747999</v>
      </c>
      <c r="AE120" s="50"/>
      <c r="AF120" s="25">
        <f ca="1">IFERROR(INDEX(Health!$I$8:$I$225,MATCH($C120,_xlfn.ANCHORARRAY(Health!$C$8),0)),NA())</f>
        <v>0</v>
      </c>
      <c r="AG120" s="25" t="e">
        <f ca="1">IFERROR(INDEX(Food!$I$8:$I$225,MATCH($C120,_xlfn.ANCHORARRAY(Food!$C$8),0)),NA())</f>
        <v>#N/A</v>
      </c>
      <c r="AH120" s="25">
        <f ca="1">IFERROR(INDEX(Macro!$I$8:$I$225,MATCH($C120,_xlfn.ANCHORARRAY(Macro!$C$8),0)),NA())</f>
        <v>0</v>
      </c>
      <c r="AI120" s="25">
        <f ca="1">IFERROR(INDEX(Socioeconomic!$I$8:$I$225,MATCH($C120,_xlfn.ANCHORARRAY(Socioeconomic!$C$8),0)),NA())</f>
        <v>0</v>
      </c>
      <c r="AJ120" s="25">
        <f ca="1">IFERROR(INDEX('Natural Hazard'!$I$8:$I$225,MATCH($C120,_xlfn.ANCHORARRAY('Natural Hazard'!$C$8),0)),NA())</f>
        <v>0</v>
      </c>
      <c r="AK120" s="25">
        <f ca="1">IFERROR(INDEX(Conflict!$I$8:$I$225,MATCH($C120,_xlfn.ANCHORARRAY(Conflict!$C$8),0)),NA())</f>
        <v>0</v>
      </c>
      <c r="AL120" s="49"/>
      <c r="AM120" s="25">
        <f>IFERROR(INDEX('Data Reliability'!$G$6:$G$409,MATCH($C120,'Data Reliability'!$E$6:$E$409,0)),NA())</f>
        <v>8.3333333333333301E-2</v>
      </c>
      <c r="AN120" s="25">
        <f>IFERROR(INDEX('Data Reliability'!$H$6:$H$409,MATCH($C120,'Data Reliability'!$E$6:$E$409,0)),NA())</f>
        <v>0.47499999999999998</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1</v>
      </c>
      <c r="N121" s="23">
        <f t="shared" ca="1" si="10"/>
        <v>1</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0</v>
      </c>
      <c r="U121" s="25">
        <f ca="1">IFERROR(INDEX(Socioeconomic!$G$8:$G$225,MATCH($C121,_xlfn.ANCHORARRAY(Socioeconomic!$C$8),0)),NA())</f>
        <v>0</v>
      </c>
      <c r="V121" s="25">
        <f ca="1">IFERROR(INDEX('Natural Hazard'!$G$8:$G$225,MATCH($C121,_xlfn.ANCHORARRAY('Natural Hazard'!$C$8),0)),NA())</f>
        <v>3.4156502553198562</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3.3167301494286501</v>
      </c>
      <c r="AB121" s="25">
        <f ca="1">IFERROR(INDEX(Socioeconomic!$H$8:$H$225,MATCH($C121,_xlfn.ANCHORARRAY(Socioeconomic!$C$8),0)),NA())</f>
        <v>1.1428571428571399</v>
      </c>
      <c r="AC121" s="25">
        <f ca="1">IFERROR(INDEX('Natural Hazard'!$H$8:$H$225,MATCH($C121,_xlfn.ANCHORARRAY('Natural Hazard'!$C$8),0)),NA())</f>
        <v>1.1666666666666601</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0</v>
      </c>
      <c r="AI121" s="25">
        <f ca="1">IFERROR(INDEX(Socioeconomic!$I$8:$I$225,MATCH($C121,_xlfn.ANCHORARRAY(Socioeconomic!$C$8),0)),NA())</f>
        <v>0</v>
      </c>
      <c r="AJ121" s="25">
        <f ca="1">IFERROR(INDEX('Natural Hazard'!$I$8:$I$225,MATCH($C121,_xlfn.ANCHORARRAY('Natural Hazard'!$C$8),0)),NA())</f>
        <v>10</v>
      </c>
      <c r="AK121" s="25">
        <f ca="1">IFERROR(INDEX(Conflict!$I$8:$I$225,MATCH($C121,_xlfn.ANCHORARRAY(Conflict!$C$8),0)),NA())</f>
        <v>0</v>
      </c>
      <c r="AL121" s="49"/>
      <c r="AM121" s="25">
        <f>IFERROR(INDEX('Data Reliability'!$G$6:$G$409,MATCH($C121,'Data Reliability'!$E$6:$E$409,0)),NA())</f>
        <v>0.16666666666666699</v>
      </c>
      <c r="AN121" s="25">
        <f>IFERROR(INDEX('Data Reliability'!$H$6:$H$409,MATCH($C121,'Data Reliability'!$E$6:$E$409,0)),NA())</f>
        <v>0.59166666666666701</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1</v>
      </c>
      <c r="N122" s="23">
        <f t="shared" ca="1" si="10"/>
        <v>1</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0.71428571428571297</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6.1028192371475898</v>
      </c>
      <c r="AI122" s="25">
        <f ca="1">IFERROR(INDEX(Socioeconomic!$I$8:$I$225,MATCH($C122,_xlfn.ANCHORARRAY(Socioeconomic!$C$8),0)),NA())</f>
        <v>0</v>
      </c>
      <c r="AJ122" s="25">
        <f ca="1">IFERROR(INDEX('Natural Hazard'!$I$8:$I$225,MATCH($C122,_xlfn.ANCHORARRAY('Natural Hazard'!$C$8),0)),NA())</f>
        <v>10</v>
      </c>
      <c r="AK122" s="25">
        <f ca="1">IFERROR(INDEX(Conflict!$I$8:$I$225,MATCH($C122,_xlfn.ANCHORARRAY(Conflict!$C$8),0)),NA())</f>
        <v>0</v>
      </c>
      <c r="AL122" s="49"/>
      <c r="AM122" s="25">
        <f>IFERROR(INDEX('Data Reliability'!$G$6:$G$409,MATCH($C122,'Data Reliability'!$E$6:$E$409,0)),NA())</f>
        <v>0.16666666666666699</v>
      </c>
      <c r="AN122" s="25">
        <f>IFERROR(INDEX('Data Reliability'!$H$6:$H$409,MATCH($C122,'Data Reliability'!$E$6:$E$409,0)),NA())</f>
        <v>0.59166666666666701</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1</v>
      </c>
      <c r="N123" s="23">
        <f t="shared" ca="1" si="10"/>
        <v>1</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3.8636263110913971</v>
      </c>
      <c r="U123" s="25">
        <f ca="1">IFERROR(INDEX(Socioeconomic!$G$8:$G$225,MATCH($C123,_xlfn.ANCHORARRAY(Socioeconomic!$C$8),0)),NA())</f>
        <v>0</v>
      </c>
      <c r="V123" s="25">
        <f ca="1">IFERROR(INDEX('Natural Hazard'!$G$8:$G$225,MATCH($C123,_xlfn.ANCHORARRAY('Natural Hazard'!$C$8),0)),NA())</f>
        <v>4.2817441928883726</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3.1995312042191602</v>
      </c>
      <c r="AB123" s="25">
        <f ca="1">IFERROR(INDEX(Socioeconomic!$H$8:$H$225,MATCH($C123,_xlfn.ANCHORARRAY(Socioeconomic!$C$8),0)),NA())</f>
        <v>1.5714285714285701</v>
      </c>
      <c r="AC123" s="25">
        <f ca="1">IFERROR(INDEX('Natural Hazard'!$H$8:$H$225,MATCH($C123,_xlfn.ANCHORARRAY('Natural Hazard'!$C$8),0)),NA())</f>
        <v>1.8333333333333299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4.6655610834715304</v>
      </c>
      <c r="AI123" s="25">
        <f ca="1">IFERROR(INDEX(Socioeconomic!$I$8:$I$225,MATCH($C123,_xlfn.ANCHORARRAY(Socioeconomic!$C$8),0)),NA())</f>
        <v>0</v>
      </c>
      <c r="AJ123" s="25">
        <f ca="1">IFERROR(INDEX('Natural Hazard'!$I$8:$I$225,MATCH($C123,_xlfn.ANCHORARRAY('Natural Hazard'!$C$8),0)),NA())</f>
        <v>10</v>
      </c>
      <c r="AK123" s="25">
        <f ca="1">IFERROR(INDEX(Conflict!$I$8:$I$225,MATCH($C123,_xlfn.ANCHORARRAY(Conflict!$C$8),0)),NA())</f>
        <v>0</v>
      </c>
      <c r="AL123" s="49"/>
      <c r="AM123" s="25">
        <f>IFERROR(INDEX('Data Reliability'!$G$6:$G$409,MATCH($C123,'Data Reliability'!$E$6:$E$409,0)),NA())</f>
        <v>0.16666666666666699</v>
      </c>
      <c r="AN123" s="25">
        <f>IFERROR(INDEX('Data Reliability'!$H$6:$H$409,MATCH($C123,'Data Reliability'!$E$6:$E$409,0)),NA())</f>
        <v>0.59166666666666701</v>
      </c>
    </row>
    <row r="124" spans="2:40" x14ac:dyDescent="0.2">
      <c r="B124" s="28" t="s">
        <v>750</v>
      </c>
      <c r="C124" s="28" t="s">
        <v>712</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f ca="1">IFERROR(INDEX(Macro!$G$8:$G$225,MATCH($C124,_xlfn.ANCHORARRAY(Macro!$C$8),0)),NA())</f>
        <v>0</v>
      </c>
      <c r="U124" s="25">
        <f ca="1">IFERROR(INDEX(Socioeconomic!$G$8:$G$225,MATCH($C124,_xlfn.ANCHORARRAY(Socioeconomic!$C$8),0)),NA())</f>
        <v>4</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f ca="1">IFERROR(INDEX(Macro!$H$8:$H$225,MATCH($C124,_xlfn.ANCHORARRAY(Macro!$C$8),0)),NA())</f>
        <v>0</v>
      </c>
      <c r="AB124" s="25" t="e">
        <f ca="1">IFERROR(INDEX(Socioeconomic!$H$8:$H$225,MATCH($C124,_xlfn.ANCHORARRAY(Socioeconomic!$C$8),0)),NA())</f>
        <v>#N/A</v>
      </c>
      <c r="AC124" s="25" t="e">
        <f ca="1">IFERROR(INDEX('Natural Hazard'!$H$8:$H$225,MATCH($C124,_xlfn.ANCHORARRAY('Natural Hazard'!$C$8),0)),NA())</f>
        <v>#N/A</v>
      </c>
      <c r="AD124" s="25">
        <f ca="1">IFERROR(INDEX(Conflict!$H$8:$H$225,MATCH($C124,_xlfn.ANCHORARRAY(Conflict!$C$8),0)),NA())</f>
        <v>0</v>
      </c>
      <c r="AE124" s="50"/>
      <c r="AF124" s="25">
        <f ca="1">IFERROR(INDEX(Health!$I$8:$I$225,MATCH($C124,_xlfn.ANCHORARRAY(Health!$C$8),0)),NA())</f>
        <v>0</v>
      </c>
      <c r="AG124" s="25" t="e">
        <f ca="1">IFERROR(INDEX(Food!$I$8:$I$225,MATCH($C124,_xlfn.ANCHORARRAY(Food!$C$8),0)),NA())</f>
        <v>#N/A</v>
      </c>
      <c r="AH124" s="25">
        <f ca="1">IFERROR(INDEX(Macro!$I$8:$I$225,MATCH($C124,_xlfn.ANCHORARRAY(Macro!$C$8),0)),NA())</f>
        <v>0</v>
      </c>
      <c r="AI124" s="25">
        <f ca="1">IFERROR(INDEX(Socioeconomic!$I$8:$I$225,MATCH($C124,_xlfn.ANCHORARRAY(Socioeconomic!$C$8),0)),NA())</f>
        <v>4</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0.75</v>
      </c>
      <c r="AN124" s="25">
        <f>IFERROR(INDEX('Data Reliability'!$H$6:$H$409,MATCH($C124,'Data Reliability'!$E$6:$E$409,0)),NA())</f>
        <v>0.69166666666666698</v>
      </c>
    </row>
    <row r="125" spans="2:40" x14ac:dyDescent="0.2">
      <c r="B125" s="28" t="s">
        <v>751</v>
      </c>
      <c r="C125" s="28" t="s">
        <v>713</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0</v>
      </c>
      <c r="H125" s="23">
        <f t="shared" ca="1" si="6"/>
        <v>0</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0</v>
      </c>
      <c r="N125" s="23">
        <f t="shared" ca="1" si="10"/>
        <v>0</v>
      </c>
      <c r="O125" s="116" t="str">
        <f t="shared" si="11"/>
        <v>!!</v>
      </c>
      <c r="P125" s="24"/>
      <c r="Q125" s="49"/>
      <c r="R125" s="25">
        <f ca="1">IFERROR(INDEX(Health!$G$8:$G$225,MATCH($C125,_xlfn.ANCHORARRAY(Health!$C$8),0)),NA())</f>
        <v>0</v>
      </c>
      <c r="S125" s="25" t="e">
        <f ca="1">IFERROR(INDEX(Food!$G$8:$G$225,MATCH($C125,_xlfn.ANCHORARRAY(Food!$C$8),0)),NA())</f>
        <v>#N/A</v>
      </c>
      <c r="T125" s="25" t="e">
        <f ca="1">IFERROR(INDEX(Macro!$G$8:$G$225,MATCH($C125,_xlfn.ANCHORARRAY(Macro!$C$8),0)),NA())</f>
        <v>#N/A</v>
      </c>
      <c r="U125" s="25" t="e">
        <f ca="1">IFERROR(INDEX(Socioeconomic!$G$8:$G$225,MATCH($C125,_xlfn.ANCHORARRAY(Socioeconomic!$C$8),0)),NA())</f>
        <v>#N/A</v>
      </c>
      <c r="V125" s="25">
        <f ca="1">IFERROR(INDEX('Natural Hazard'!$G$8:$G$225,MATCH($C125,_xlfn.ANCHORARRAY('Natural Hazard'!$C$8),0)),NA())</f>
        <v>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f ca="1">IFERROR(INDEX(Conflict!$H$8:$H$225,MATCH($C125,_xlfn.ANCHORARRAY(Conflict!$C$8),0)),NA())</f>
        <v>0</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0</v>
      </c>
      <c r="AK125" s="25">
        <f ca="1">IFERROR(INDEX(Conflict!$I$8:$I$225,MATCH($C125,_xlfn.ANCHORARRAY(Conflict!$C$8),0)),NA())</f>
        <v>0</v>
      </c>
      <c r="AL125" s="49"/>
      <c r="AM125" s="25">
        <f>IFERROR(INDEX('Data Reliability'!$G$6:$G$409,MATCH($C125,'Data Reliability'!$E$6:$E$409,0)),NA())</f>
        <v>0.91666666666666696</v>
      </c>
      <c r="AN125" s="25">
        <f>IFERROR(INDEX('Data Reliability'!$H$6:$H$409,MATCH($C125,'Data Reliability'!$E$6:$E$409,0)),NA())</f>
        <v>0.85</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1.5</v>
      </c>
      <c r="H126" s="23">
        <f t="shared" ca="1" si="6"/>
        <v>1.5</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0.5</v>
      </c>
      <c r="K126" s="23">
        <f t="shared" ca="1" si="8"/>
        <v>0.5</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2</v>
      </c>
      <c r="N126" s="23">
        <f t="shared" ca="1" si="10"/>
        <v>2</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8.0178372573727259</v>
      </c>
      <c r="V126" s="25">
        <f ca="1">IFERROR(INDEX('Natural Hazard'!$G$8:$G$225,MATCH($C126,_xlfn.ANCHORARRAY('Natural Hazard'!$C$8),0)),NA())</f>
        <v>0</v>
      </c>
      <c r="W126" s="25">
        <f ca="1">IFERROR(INDEX(Conflict!$G$8:$G$225,MATCH($C126,_xlfn.ANCHORARRAY(Conflict!$C$8),0)),NA())</f>
        <v>3.1478810418758458</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7</v>
      </c>
      <c r="AB126" s="25">
        <f ca="1">IFERROR(INDEX(Socioeconomic!$H$8:$H$225,MATCH($C126,_xlfn.ANCHORARRAY(Socioeconomic!$C$8),0)),NA())</f>
        <v>6.4285714285714199</v>
      </c>
      <c r="AC126" s="25">
        <f ca="1">IFERROR(INDEX('Natural Hazard'!$H$8:$H$225,MATCH($C126,_xlfn.ANCHORARRAY('Natural Hazard'!$C$8),0)),NA())</f>
        <v>6.5</v>
      </c>
      <c r="AD126" s="25">
        <f ca="1">IFERROR(INDEX(Conflict!$H$8:$H$225,MATCH($C126,_xlfn.ANCHORARRAY(Conflict!$C$8),0)),NA())</f>
        <v>1.41559357911448</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10</v>
      </c>
      <c r="AJ126" s="25">
        <f ca="1">IFERROR(INDEX('Natural Hazard'!$I$8:$I$225,MATCH($C126,_xlfn.ANCHORARRAY('Natural Hazard'!$C$8),0)),NA())</f>
        <v>0</v>
      </c>
      <c r="AK126" s="25">
        <f ca="1">IFERROR(INDEX(Conflict!$I$8:$I$225,MATCH($C126,_xlfn.ANCHORARRAY(Conflict!$C$8),0)),NA())</f>
        <v>7</v>
      </c>
      <c r="AL126" s="49"/>
      <c r="AM126" s="25">
        <f>IFERROR(INDEX('Data Reliability'!$G$6:$G$409,MATCH($C126,'Data Reliability'!$E$6:$E$409,0)),NA())</f>
        <v>0</v>
      </c>
      <c r="AN126" s="25">
        <f>IFERROR(INDEX('Data Reliability'!$H$6:$H$409,MATCH($C126,'Data Reliability'!$E$6:$E$409,0)),NA())</f>
        <v>0.358333333333333</v>
      </c>
    </row>
    <row r="127" spans="2:40" x14ac:dyDescent="0.2">
      <c r="B127" s="28" t="s">
        <v>752</v>
      </c>
      <c r="C127" s="28" t="s">
        <v>714</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t="e">
        <f ca="1">IFERROR(INDEX(Food!$G$8:$G$225,MATCH($C127,_xlfn.ANCHORARRAY(Food!$C$8),0)),NA())</f>
        <v>#N/A</v>
      </c>
      <c r="T127" s="25" t="e">
        <f ca="1">IFERROR(INDEX(Macro!$G$8:$G$225,MATCH($C127,_xlfn.ANCHORARRAY(Macro!$C$8),0)),NA())</f>
        <v>#N/A</v>
      </c>
      <c r="U127" s="25" t="e">
        <f ca="1">IFERROR(INDEX(Socioeconomic!$G$8:$G$225,MATCH($C127,_xlfn.ANCHORARRAY(Socioeconomic!$C$8),0)),NA())</f>
        <v>#N/A</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f ca="1">IFERROR(INDEX(Conflict!$H$8:$H$225,MATCH($C127,_xlfn.ANCHORARRAY(Conflict!$C$8),0)),NA())</f>
        <v>0</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0.75</v>
      </c>
      <c r="AN127" s="25">
        <f>IFERROR(INDEX('Data Reliability'!$H$6:$H$409,MATCH($C127,'Data Reliability'!$E$6:$E$409,0)),NA())</f>
        <v>0.81666666666666698</v>
      </c>
    </row>
    <row r="128" spans="2:40" x14ac:dyDescent="0.2">
      <c r="B128" s="28" t="s">
        <v>532</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0</v>
      </c>
      <c r="H128" s="23">
        <f t="shared" ca="1" si="6"/>
        <v>0</v>
      </c>
      <c r="I128" s="116" t="str">
        <f t="shared" si="7"/>
        <v>!</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0</v>
      </c>
      <c r="N128" s="23">
        <f t="shared" ca="1" si="10"/>
        <v>0</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4.9937097192166711</v>
      </c>
      <c r="U128" s="25">
        <f ca="1">IFERROR(INDEX(Socioeconomic!$G$8:$G$225,MATCH($C128,_xlfn.ANCHORARRAY(Socioeconomic!$C$8),0)),NA())</f>
        <v>0</v>
      </c>
      <c r="V128" s="25">
        <f ca="1">IFERROR(INDEX('Natural Hazard'!$G$8:$G$225,MATCH($C128,_xlfn.ANCHORARRAY('Natural Hazard'!$C$8),0)),NA())</f>
        <v>0</v>
      </c>
      <c r="W128" s="25">
        <f ca="1">IFERROR(INDEX(Conflict!$G$8:$G$225,MATCH($C128,_xlfn.ANCHORARRAY(Conflict!$C$8),0)),NA())</f>
        <v>2.5765379859111799</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6.4078523293290397</v>
      </c>
      <c r="AB128" s="25">
        <f ca="1">IFERROR(INDEX(Socioeconomic!$H$8:$H$225,MATCH($C128,_xlfn.ANCHORARRAY(Socioeconomic!$C$8),0)),NA())</f>
        <v>3.5714285714285698</v>
      </c>
      <c r="AC128" s="25">
        <f ca="1">IFERROR(INDEX('Natural Hazard'!$H$8:$H$225,MATCH($C128,_xlfn.ANCHORARRAY('Natural Hazard'!$C$8),0)),NA())</f>
        <v>4.8333333333333304</v>
      </c>
      <c r="AD128" s="25">
        <f ca="1">IFERROR(INDEX(Conflict!$H$8:$H$225,MATCH($C128,_xlfn.ANCHORARRAY(Conflict!$C$8),0)),NA())</f>
        <v>1.2391956253307399</v>
      </c>
      <c r="AE128" s="50"/>
      <c r="AF128" s="25">
        <f ca="1">IFERROR(INDEX(Health!$I$8:$I$225,MATCH($C128,_xlfn.ANCHORARRAY(Health!$C$8),0)),NA())</f>
        <v>0</v>
      </c>
      <c r="AG128" s="25" t="e">
        <f ca="1">IFERROR(INDEX(Food!$I$8:$I$225,MATCH($C128,_xlfn.ANCHORARRAY(Food!$C$8),0)),NA())</f>
        <v>#N/A</v>
      </c>
      <c r="AH128" s="25">
        <f ca="1">IFERROR(INDEX(Macro!$I$8:$I$225,MATCH($C128,_xlfn.ANCHORARRAY(Macro!$C$8),0)),NA())</f>
        <v>3.8916528468767302</v>
      </c>
      <c r="AI128" s="25">
        <f ca="1">IFERROR(INDEX(Socioeconomic!$I$8:$I$225,MATCH($C128,_xlfn.ANCHORARRAY(Socioeconomic!$C$8),0)),NA())</f>
        <v>0</v>
      </c>
      <c r="AJ128" s="25">
        <f ca="1">IFERROR(INDEX('Natural Hazard'!$I$8:$I$225,MATCH($C128,_xlfn.ANCHORARRAY('Natural Hazard'!$C$8),0)),NA())</f>
        <v>0</v>
      </c>
      <c r="AK128" s="25">
        <f ca="1">IFERROR(INDEX(Conflict!$I$8:$I$225,MATCH($C128,_xlfn.ANCHORARRAY(Conflict!$C$8),0)),NA())</f>
        <v>5.3571428571428497</v>
      </c>
      <c r="AL128" s="49"/>
      <c r="AM128" s="25">
        <f>IFERROR(INDEX('Data Reliability'!$G$6:$G$409,MATCH($C128,'Data Reliability'!$E$6:$E$409,0)),NA())</f>
        <v>0.16666666666666699</v>
      </c>
      <c r="AN128" s="25">
        <f>IFERROR(INDEX('Data Reliability'!$H$6:$H$409,MATCH($C128,'Data Reliability'!$E$6:$E$409,0)),NA())</f>
        <v>0.55000000000000004</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1</v>
      </c>
      <c r="H129" s="23">
        <f t="shared" ca="1" si="6"/>
        <v>1</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0.5</v>
      </c>
      <c r="N129" s="23">
        <f t="shared" ca="1" si="10"/>
        <v>0.5</v>
      </c>
      <c r="O129" s="116" t="str">
        <f t="shared" si="11"/>
        <v>!</v>
      </c>
      <c r="P129" s="24"/>
      <c r="Q129" s="49"/>
      <c r="R129" s="25">
        <f ca="1">IFERROR(INDEX(Health!$G$8:$G$225,MATCH($C129,_xlfn.ANCHORARRAY(Health!$C$8),0)),NA())</f>
        <v>0</v>
      </c>
      <c r="S129" s="25">
        <f ca="1">IFERROR(INDEX(Food!$G$8:$G$225,MATCH($C129,_xlfn.ANCHORARRAY(Food!$C$8),0)),NA())</f>
        <v>0</v>
      </c>
      <c r="T129" s="25">
        <f ca="1">IFERROR(INDEX(Macro!$G$8:$G$225,MATCH($C129,_xlfn.ANCHORARRAY(Macro!$C$8),0)),NA())</f>
        <v>5.9003813944390782</v>
      </c>
      <c r="U129" s="25">
        <f ca="1">IFERROR(INDEX(Socioeconomic!$G$8:$G$225,MATCH($C129,_xlfn.ANCHORARRAY(Socioeconomic!$C$8),0)),NA())</f>
        <v>2.1363913949953881</v>
      </c>
      <c r="V129" s="25">
        <f ca="1">IFERROR(INDEX('Natural Hazard'!$G$8:$G$225,MATCH($C129,_xlfn.ANCHORARRAY('Natural Hazard'!$C$8),0)),NA())</f>
        <v>0</v>
      </c>
      <c r="W129" s="25">
        <f ca="1">IFERROR(INDEX(Conflict!$G$8:$G$225,MATCH($C129,_xlfn.ANCHORARRAY(Conflict!$C$8),0)),NA())</f>
        <v>5.9251721908028419</v>
      </c>
      <c r="X129" s="50"/>
      <c r="Y129" s="25">
        <f ca="1">IFERROR(INDEX(Health!$H$8:$H$225,MATCH($C129,_xlfn.ANCHORARRAY(Health!$C$8),0)),NA())</f>
        <v>7.3119533527696801</v>
      </c>
      <c r="Z129" s="25">
        <f ca="1">IFERROR(INDEX(Food!$H$8:$H$225,MATCH($C129,_xlfn.ANCHORARRAY(Food!$C$8),0)),NA())</f>
        <v>10</v>
      </c>
      <c r="AA129" s="25">
        <f ca="1">IFERROR(INDEX(Macro!$H$8:$H$225,MATCH($C129,_xlfn.ANCHORARRAY(Macro!$C$8),0)),NA())</f>
        <v>5.7046586580720797</v>
      </c>
      <c r="AB129" s="25">
        <f ca="1">IFERROR(INDEX(Socioeconomic!$H$8:$H$225,MATCH($C129,_xlfn.ANCHORARRAY(Socioeconomic!$C$8),0)),NA())</f>
        <v>9.2857142857142794</v>
      </c>
      <c r="AC129" s="25">
        <f ca="1">IFERROR(INDEX('Natural Hazard'!$H$8:$H$225,MATCH($C129,_xlfn.ANCHORARRAY('Natural Hazard'!$C$8),0)),NA())</f>
        <v>8.6666666666666607</v>
      </c>
      <c r="AD129" s="25">
        <f ca="1">IFERROR(INDEX(Conflict!$H$8:$H$225,MATCH($C129,_xlfn.ANCHORARRAY(Conflict!$C$8),0)),NA())</f>
        <v>4.3923090492150196</v>
      </c>
      <c r="AE129" s="50"/>
      <c r="AF129" s="25">
        <f ca="1">IFERROR(INDEX(Health!$I$8:$I$225,MATCH($C129,_xlfn.ANCHORARRAY(Health!$C$8),0)),NA())</f>
        <v>0</v>
      </c>
      <c r="AG129" s="25" t="e">
        <f ca="1">IFERROR(INDEX(Food!$I$8:$I$225,MATCH($C129,_xlfn.ANCHORARRAY(Food!$C$8),0)),NA())</f>
        <v>#N/A</v>
      </c>
      <c r="AH129" s="25">
        <f ca="1">IFERROR(INDEX(Macro!$I$8:$I$225,MATCH($C129,_xlfn.ANCHORARRAY(Macro!$C$8),0)),NA())</f>
        <v>6.1028192371475898</v>
      </c>
      <c r="AI129" s="25">
        <f ca="1">IFERROR(INDEX(Socioeconomic!$I$8:$I$225,MATCH($C129,_xlfn.ANCHORARRAY(Socioeconomic!$C$8),0)),NA())</f>
        <v>0.49152580535803703</v>
      </c>
      <c r="AJ129" s="25">
        <f ca="1">IFERROR(INDEX('Natural Hazard'!$I$8:$I$225,MATCH($C129,_xlfn.ANCHORARRAY('Natural Hazard'!$C$8),0)),NA())</f>
        <v>0</v>
      </c>
      <c r="AK129" s="25">
        <f ca="1">IFERROR(INDEX(Conflict!$I$8:$I$225,MATCH($C129,_xlfn.ANCHORARRAY(Conflict!$C$8),0)),NA())</f>
        <v>7.99298617134823</v>
      </c>
      <c r="AL129" s="49"/>
      <c r="AM129" s="25">
        <f>IFERROR(INDEX('Data Reliability'!$G$6:$G$409,MATCH($C129,'Data Reliability'!$E$6:$E$409,0)),NA())</f>
        <v>8.3333333333333301E-2</v>
      </c>
      <c r="AN129" s="25">
        <f>IFERROR(INDEX('Data Reliability'!$H$6:$H$409,MATCH($C129,'Data Reliability'!$E$6:$E$409,0)),NA())</f>
        <v>0.52500000000000002</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0</v>
      </c>
      <c r="H130" s="23">
        <f t="shared" ca="1" si="6"/>
        <v>0</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0</v>
      </c>
      <c r="N130" s="23">
        <f t="shared" ca="1" si="10"/>
        <v>0</v>
      </c>
      <c r="O130" s="116" t="str">
        <f t="shared" si="11"/>
        <v>!!</v>
      </c>
      <c r="P130" s="24"/>
      <c r="Q130" s="49"/>
      <c r="R130" s="25">
        <f ca="1">IFERROR(INDEX(Health!$G$8:$G$225,MATCH($C130,_xlfn.ANCHORARRAY(Health!$C$8),0)),NA())</f>
        <v>0</v>
      </c>
      <c r="S130" s="25">
        <f ca="1">IFERROR(INDEX(Food!$G$8:$G$225,MATCH($C130,_xlfn.ANCHORARRAY(Food!$C$8),0)),NA())</f>
        <v>0</v>
      </c>
      <c r="T130" s="25" t="e">
        <f ca="1">IFERROR(INDEX(Macro!$G$8:$G$225,MATCH($C130,_xlfn.ANCHORARRAY(Macro!$C$8),0)),NA())</f>
        <v>#N/A</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3.4285714285714199</v>
      </c>
      <c r="AC130" s="25">
        <f ca="1">IFERROR(INDEX('Natural Hazard'!$H$8:$H$225,MATCH($C130,_xlfn.ANCHORARRAY('Natural Hazard'!$C$8),0)),NA())</f>
        <v>3.5</v>
      </c>
      <c r="AD130" s="25">
        <f ca="1">IFERROR(INDEX(Conflict!$H$8:$H$225,MATCH($C130,_xlfn.ANCHORARRAY(Conflict!$C$8),0)),NA())</f>
        <v>0.24695713529722901</v>
      </c>
      <c r="AE130" s="50"/>
      <c r="AF130" s="25">
        <f ca="1">IFERROR(INDEX(Health!$I$8:$I$225,MATCH($C130,_xlfn.ANCHORARRAY(Health!$C$8),0)),NA())</f>
        <v>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0.78333333333333299</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1.5</v>
      </c>
      <c r="H131" s="23">
        <f t="shared" ca="1" si="6"/>
        <v>1.5</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1</v>
      </c>
      <c r="K131" s="23">
        <f t="shared" ca="1" si="8"/>
        <v>1</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2</v>
      </c>
      <c r="N131" s="23">
        <f t="shared" ca="1" si="10"/>
        <v>2</v>
      </c>
      <c r="O131" s="116" t="str">
        <f t="shared" si="11"/>
        <v/>
      </c>
      <c r="P131" s="24"/>
      <c r="Q131" s="49"/>
      <c r="R131" s="25">
        <f ca="1">IFERROR(INDEX(Health!$G$8:$G$225,MATCH($C131,_xlfn.ANCHORARRAY(Health!$C$8),0)),NA())</f>
        <v>0</v>
      </c>
      <c r="S131" s="25">
        <f ca="1">IFERROR(INDEX(Food!$G$8:$G$225,MATCH($C131,_xlfn.ANCHORARRAY(Food!$C$8),0)),NA())</f>
        <v>0</v>
      </c>
      <c r="T131" s="25">
        <f ca="1">IFERROR(INDEX(Macro!$G$8:$G$225,MATCH($C131,_xlfn.ANCHORARRAY(Macro!$C$8),0)),NA())</f>
        <v>6.9</v>
      </c>
      <c r="U131" s="25">
        <f ca="1">IFERROR(INDEX(Socioeconomic!$G$8:$G$225,MATCH($C131,_xlfn.ANCHORARRAY(Socioeconomic!$C$8),0)),NA())</f>
        <v>0</v>
      </c>
      <c r="V131" s="25">
        <f ca="1">IFERROR(INDEX('Natural Hazard'!$G$8:$G$225,MATCH($C131,_xlfn.ANCHORARRAY('Natural Hazard'!$C$8),0)),NA())</f>
        <v>9.831920802501747</v>
      </c>
      <c r="W131" s="25">
        <f ca="1">IFERROR(INDEX(Conflict!$G$8:$G$225,MATCH($C131,_xlfn.ANCHORARRAY(Conflict!$C$8),0)),NA())</f>
        <v>3.5183414283968588</v>
      </c>
      <c r="X131" s="50"/>
      <c r="Y131" s="25">
        <f ca="1">IFERROR(INDEX(Health!$H$8:$H$225,MATCH($C131,_xlfn.ANCHORARRAY(Health!$C$8),0)),NA())</f>
        <v>0</v>
      </c>
      <c r="Z131" s="25">
        <f ca="1">IFERROR(INDEX(Food!$H$8:$H$225,MATCH($C131,_xlfn.ANCHORARRAY(Food!$C$8),0)),NA())</f>
        <v>2.59988419224088</v>
      </c>
      <c r="AA131" s="25">
        <f ca="1">IFERROR(INDEX(Macro!$H$8:$H$225,MATCH($C131,_xlfn.ANCHORARRAY(Macro!$C$8),0)),NA())</f>
        <v>7</v>
      </c>
      <c r="AB131" s="25">
        <f ca="1">IFERROR(INDEX(Socioeconomic!$H$8:$H$225,MATCH($C131,_xlfn.ANCHORARRAY(Socioeconomic!$C$8),0)),NA())</f>
        <v>4.71428571428571</v>
      </c>
      <c r="AC131" s="25">
        <f ca="1">IFERROR(INDEX('Natural Hazard'!$H$8:$H$225,MATCH($C131,_xlfn.ANCHORARRAY('Natural Hazard'!$C$8),0)),NA())</f>
        <v>9.6666666666666607</v>
      </c>
      <c r="AD131" s="25">
        <f ca="1">IFERROR(INDEX(Conflict!$H$8:$H$225,MATCH($C131,_xlfn.ANCHORARRAY(Conflict!$C$8),0)),NA())</f>
        <v>1.7683894866819501</v>
      </c>
      <c r="AE131" s="50"/>
      <c r="AF131" s="25">
        <f ca="1">IFERROR(INDEX(Health!$I$8:$I$225,MATCH($C131,_xlfn.ANCHORARRAY(Health!$C$8),0)),NA())</f>
        <v>0</v>
      </c>
      <c r="AG131" s="25" t="e">
        <f ca="1">IFERROR(INDEX(Food!$I$8:$I$225,MATCH($C131,_xlfn.ANCHORARRAY(Food!$C$8),0)),NA())</f>
        <v>#N/A</v>
      </c>
      <c r="AH131" s="25">
        <f ca="1">IFERROR(INDEX(Macro!$I$8:$I$225,MATCH($C131,_xlfn.ANCHORARRAY(Macro!$C$8),0)),NA())</f>
        <v>7</v>
      </c>
      <c r="AI131" s="25">
        <f ca="1">IFERROR(INDEX(Socioeconomic!$I$8:$I$225,MATCH($C131,_xlfn.ANCHORARRAY(Socioeconomic!$C$8),0)),NA())</f>
        <v>0</v>
      </c>
      <c r="AJ131" s="25">
        <f ca="1">IFERROR(INDEX('Natural Hazard'!$I$8:$I$225,MATCH($C131,_xlfn.ANCHORARRAY('Natural Hazard'!$C$8),0)),NA())</f>
        <v>10</v>
      </c>
      <c r="AK131" s="25">
        <f ca="1">IFERROR(INDEX(Conflict!$I$8:$I$225,MATCH($C131,_xlfn.ANCHORARRAY(Conflict!$C$8),0)),NA())</f>
        <v>7</v>
      </c>
      <c r="AL131" s="49"/>
      <c r="AM131" s="25">
        <f>IFERROR(INDEX('Data Reliability'!$G$6:$G$409,MATCH($C131,'Data Reliability'!$E$6:$E$409,0)),NA())</f>
        <v>0</v>
      </c>
      <c r="AN131" s="25">
        <f>IFERROR(INDEX('Data Reliability'!$H$6:$H$409,MATCH($C131,'Data Reliability'!$E$6:$E$409,0)),NA())</f>
        <v>0.32500000000000001</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0</v>
      </c>
      <c r="H132" s="23">
        <f t="shared" ca="1" si="6"/>
        <v>0</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0</v>
      </c>
      <c r="N132" s="23">
        <f t="shared" ca="1" si="10"/>
        <v>0</v>
      </c>
      <c r="O132" s="116" t="str">
        <f t="shared" si="11"/>
        <v>!!</v>
      </c>
      <c r="P132" s="24"/>
      <c r="Q132" s="49"/>
      <c r="R132" s="25">
        <f ca="1">IFERROR(INDEX(Health!$G$8:$G$225,MATCH($C132,_xlfn.ANCHORARRAY(Health!$C$8),0)),NA())</f>
        <v>0</v>
      </c>
      <c r="S132" s="25" t="e">
        <f ca="1">IFERROR(INDEX(Food!$G$8:$G$225,MATCH($C132,_xlfn.ANCHORARRAY(Food!$C$8),0)),NA())</f>
        <v>#N/A</v>
      </c>
      <c r="T132" s="25" t="e">
        <f ca="1">IFERROR(INDEX(Macro!$G$8:$G$225,MATCH($C132,_xlfn.ANCHORARRAY(Macro!$C$8),0)),NA())</f>
        <v>#N/A</v>
      </c>
      <c r="U132" s="25">
        <f ca="1">IFERROR(INDEX(Socioeconomic!$G$8:$G$225,MATCH($C132,_xlfn.ANCHORARRAY(Socioeconomic!$C$8),0)),NA())</f>
        <v>0</v>
      </c>
      <c r="V132" s="25">
        <f ca="1">IFERROR(INDEX('Natural Hazard'!$G$8:$G$225,MATCH($C132,_xlfn.ANCHORARRAY('Natural Hazard'!$C$8),0)),NA())</f>
        <v>0</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7.5714285714285703</v>
      </c>
      <c r="AC132" s="25">
        <f ca="1">IFERROR(INDEX('Natural Hazard'!$H$8:$H$225,MATCH($C132,_xlfn.ANCHORARRAY('Natural Hazard'!$C$8),0)),NA())</f>
        <v>4.3333333333333304</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2.5871282165327742</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1.7198945209493099</v>
      </c>
      <c r="AB133" s="25">
        <f ca="1">IFERROR(INDEX(Socioeconomic!$H$8:$H$225,MATCH($C133,_xlfn.ANCHORARRAY(Socioeconomic!$C$8),0)),NA())</f>
        <v>3.4285714285714199</v>
      </c>
      <c r="AC133" s="25">
        <f ca="1">IFERROR(INDEX('Natural Hazard'!$H$8:$H$225,MATCH($C133,_xlfn.ANCHORARRAY('Natural Hazard'!$C$8),0)),NA())</f>
        <v>4.3333333333333304</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3.89165284687672</v>
      </c>
      <c r="AI133" s="25">
        <f ca="1">IFERROR(INDEX(Socioeconomic!$I$8:$I$225,MATCH($C133,_xlfn.ANCHORARRAY(Socioeconomic!$C$8),0)),NA())</f>
        <v>0</v>
      </c>
      <c r="AJ133" s="25">
        <f ca="1">IFERROR(INDEX('Natural Hazard'!$I$8:$I$225,MATCH($C133,_xlfn.ANCHORARRAY('Natural Hazard'!$C$8),0)),NA())</f>
        <v>0</v>
      </c>
      <c r="AK133" s="25">
        <f ca="1">IFERROR(INDEX(Conflict!$I$8:$I$225,MATCH($C133,_xlfn.ANCHORARRAY(Conflict!$C$8),0)),NA())</f>
        <v>3.5714285714285601</v>
      </c>
      <c r="AL133" s="49"/>
      <c r="AM133" s="25">
        <f>IFERROR(INDEX('Data Reliability'!$G$6:$G$409,MATCH($C133,'Data Reliability'!$E$6:$E$409,0)),NA())</f>
        <v>0.16666666666666699</v>
      </c>
      <c r="AN133" s="25">
        <f>IFERROR(INDEX('Data Reliability'!$H$6:$H$409,MATCH($C133,'Data Reliability'!$E$6:$E$409,0)),NA())</f>
        <v>0.58333333333333304</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2.5</v>
      </c>
      <c r="H134" s="23">
        <f t="shared" ref="H134:H197" ca="1" si="12">G134</f>
        <v>2.5</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2.5</v>
      </c>
      <c r="K134" s="23">
        <f t="shared" ref="K134:K197" ca="1" si="14">J134</f>
        <v>2.5</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1.5</v>
      </c>
      <c r="N134" s="23">
        <f t="shared" ref="N134:N197" ca="1" si="16">M134</f>
        <v>1.5</v>
      </c>
      <c r="O134" s="116" t="str">
        <f t="shared" ref="O134:O197" si="17">IF(AN134 &gt;= 0.666, "!!", IF(AND(AN134 &lt; 0.666, AN134  &gt;= 0.333), "!", IF(AN134 &lt; 0.333, "")))</f>
        <v>!</v>
      </c>
      <c r="P134" s="24"/>
      <c r="Q134" s="49"/>
      <c r="R134" s="25">
        <f ca="1">IFERROR(INDEX(Health!$G$8:$G$225,MATCH($C134,_xlfn.ANCHORARRAY(Health!$C$8),0)),NA())</f>
        <v>0</v>
      </c>
      <c r="S134" s="25">
        <f ca="1">IFERROR(INDEX(Food!$G$8:$G$225,MATCH($C134,_xlfn.ANCHORARRAY(Food!$C$8),0)),NA())</f>
        <v>8.7061000651238203</v>
      </c>
      <c r="T134" s="25">
        <f ca="1">IFERROR(INDEX(Macro!$G$8:$G$225,MATCH($C134,_xlfn.ANCHORARRAY(Macro!$C$8),0)),NA())</f>
        <v>1.5597647606698277</v>
      </c>
      <c r="U134" s="25">
        <f ca="1">IFERROR(INDEX(Socioeconomic!$G$8:$G$225,MATCH($C134,_xlfn.ANCHORARRAY(Socioeconomic!$C$8),0)),NA())</f>
        <v>6.3795138935937494</v>
      </c>
      <c r="V134" s="25">
        <f ca="1">IFERROR(INDEX('Natural Hazard'!$G$8:$G$225,MATCH($C134,_xlfn.ANCHORARRAY('Natural Hazard'!$C$8),0)),NA())</f>
        <v>0</v>
      </c>
      <c r="W134" s="25">
        <f ca="1">IFERROR(INDEX(Conflict!$G$8:$G$225,MATCH($C134,_xlfn.ANCHORARRAY(Conflict!$C$8),0)),NA())</f>
        <v>8.3666002653407556</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6.8766481101670101</v>
      </c>
      <c r="AB134" s="25">
        <f ca="1">IFERROR(INDEX(Socioeconomic!$H$8:$H$225,MATCH($C134,_xlfn.ANCHORARRAY(Socioeconomic!$C$8),0)),NA())</f>
        <v>9.8571428571428505</v>
      </c>
      <c r="AC134" s="25">
        <f ca="1">IFERROR(INDEX('Natural Hazard'!$H$8:$H$225,MATCH($C134,_xlfn.ANCHORARRAY('Natural Hazard'!$C$8),0)),NA())</f>
        <v>5.3333333333333304</v>
      </c>
      <c r="AD134" s="25">
        <f ca="1">IFERROR(INDEX(Conflict!$H$8:$H$225,MATCH($C134,_xlfn.ANCHORARRAY(Conflict!$C$8),0)),NA())</f>
        <v>10</v>
      </c>
      <c r="AE134" s="50"/>
      <c r="AF134" s="25">
        <f ca="1">IFERROR(INDEX(Health!$I$8:$I$225,MATCH($C134,_xlfn.ANCHORARRAY(Health!$C$8),0)),NA())</f>
        <v>0</v>
      </c>
      <c r="AG134" s="25">
        <f ca="1">IFERROR(INDEX(Food!$I$8:$I$225,MATCH($C134,_xlfn.ANCHORARRAY(Food!$C$8),0)),NA())</f>
        <v>10</v>
      </c>
      <c r="AH134" s="25">
        <f ca="1">IFERROR(INDEX(Macro!$I$8:$I$225,MATCH($C134,_xlfn.ANCHORARRAY(Macro!$C$8),0)),NA())</f>
        <v>0.35378662244334602</v>
      </c>
      <c r="AI134" s="25">
        <f ca="1">IFERROR(INDEX(Socioeconomic!$I$8:$I$225,MATCH($C134,_xlfn.ANCHORARRAY(Socioeconomic!$C$8),0)),NA())</f>
        <v>4.1288026468099996</v>
      </c>
      <c r="AJ134" s="25">
        <f ca="1">IFERROR(INDEX('Natural Hazard'!$I$8:$I$225,MATCH($C134,_xlfn.ANCHORARRAY('Natural Hazard'!$C$8),0)),NA())</f>
        <v>0</v>
      </c>
      <c r="AK134" s="25">
        <f ca="1">IFERROR(INDEX(Conflict!$I$8:$I$225,MATCH($C134,_xlfn.ANCHORARRAY(Conflict!$C$8),0)),NA())</f>
        <v>7</v>
      </c>
      <c r="AL134" s="49"/>
      <c r="AM134" s="25">
        <f>IFERROR(INDEX('Data Reliability'!$G$6:$G$409,MATCH($C134,'Data Reliability'!$E$6:$E$409,0)),NA())</f>
        <v>8.3333333333333301E-2</v>
      </c>
      <c r="AN134" s="25">
        <f>IFERROR(INDEX('Data Reliability'!$H$6:$H$409,MATCH($C134,'Data Reliability'!$E$6:$E$409,0)),NA())</f>
        <v>0.41388888888888897</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0</v>
      </c>
      <c r="N135" s="23">
        <f t="shared" ca="1" si="16"/>
        <v>0</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v>
      </c>
      <c r="U135" s="25">
        <f ca="1">IFERROR(INDEX(Socioeconomic!$G$8:$G$225,MATCH($C135,_xlfn.ANCHORARRAY(Socioeconomic!$C$8),0)),NA())</f>
        <v>0</v>
      </c>
      <c r="V135" s="25">
        <f ca="1">IFERROR(INDEX('Natural Hazard'!$G$8:$G$225,MATCH($C135,_xlfn.ANCHORARRAY('Natural Hazard'!$C$8),0)),NA())</f>
        <v>0</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0</v>
      </c>
      <c r="AB135" s="25">
        <f ca="1">IFERROR(INDEX(Socioeconomic!$H$8:$H$225,MATCH($C135,_xlfn.ANCHORARRAY(Socioeconomic!$C$8),0)),NA())</f>
        <v>0.85714285714285499</v>
      </c>
      <c r="AC135" s="25">
        <f ca="1">IFERROR(INDEX('Natural Hazard'!$H$8:$H$225,MATCH($C135,_xlfn.ANCHORARRAY('Natural Hazard'!$C$8),0)),NA())</f>
        <v>2.5</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4.4444444444444402</v>
      </c>
      <c r="AI135" s="25">
        <f ca="1">IFERROR(INDEX(Socioeconomic!$I$8:$I$225,MATCH($C135,_xlfn.ANCHORARRAY(Socioeconomic!$C$8),0)),NA())</f>
        <v>0</v>
      </c>
      <c r="AJ135" s="25">
        <f ca="1">IFERROR(INDEX('Natural Hazard'!$I$8:$I$225,MATCH($C135,_xlfn.ANCHORARRAY('Natural Hazard'!$C$8),0)),NA())</f>
        <v>0</v>
      </c>
      <c r="AK135" s="25">
        <f ca="1">IFERROR(INDEX(Conflict!$I$8:$I$225,MATCH($C135,_xlfn.ANCHORARRAY(Conflict!$C$8),0)),NA())</f>
        <v>0</v>
      </c>
      <c r="AL135" s="49"/>
      <c r="AM135" s="25">
        <f>IFERROR(INDEX('Data Reliability'!$G$6:$G$409,MATCH($C135,'Data Reliability'!$E$6:$E$409,0)),NA())</f>
        <v>0.16666666666666699</v>
      </c>
      <c r="AN135" s="25">
        <f>IFERROR(INDEX('Data Reliability'!$H$6:$H$409,MATCH($C135,'Data Reliability'!$E$6:$E$409,0)),NA())</f>
        <v>0.625</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3.5</v>
      </c>
      <c r="H136" s="23">
        <f t="shared" ca="1" si="12"/>
        <v>3.5</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3</v>
      </c>
      <c r="N136" s="23">
        <f t="shared" ca="1" si="16"/>
        <v>3</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9.0423474940508815</v>
      </c>
      <c r="U136" s="25">
        <f ca="1">IFERROR(INDEX(Socioeconomic!$G$8:$G$225,MATCH($C136,_xlfn.ANCHORARRAY(Socioeconomic!$C$8),0)),NA())</f>
        <v>8.5356395693083709</v>
      </c>
      <c r="V136" s="25">
        <f ca="1">IFERROR(INDEX('Natural Hazard'!$G$8:$G$225,MATCH($C136,_xlfn.ANCHORARRAY('Natural Hazard'!$C$8),0)),NA())</f>
        <v>0</v>
      </c>
      <c r="W136" s="25">
        <f ca="1">IFERROR(INDEX(Conflict!$G$8:$G$225,MATCH($C136,_xlfn.ANCHORARRAY(Conflict!$C$8),0)),NA())</f>
        <v>10</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9.33782595956637</v>
      </c>
      <c r="AB136" s="25">
        <f ca="1">IFERROR(INDEX(Socioeconomic!$H$8:$H$225,MATCH($C136,_xlfn.ANCHORARRAY(Socioeconomic!$C$8),0)),NA())</f>
        <v>7.2857142857142803</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8.7562189054726396</v>
      </c>
      <c r="AI136" s="25">
        <f ca="1">IFERROR(INDEX(Socioeconomic!$I$8:$I$225,MATCH($C136,_xlfn.ANCHORARRAY(Socioeconomic!$C$8),0)),NA())</f>
        <v>10</v>
      </c>
      <c r="AJ136" s="25">
        <f ca="1">IFERROR(INDEX('Natural Hazard'!$I$8:$I$225,MATCH($C136,_xlfn.ANCHORARRAY('Natural Hazard'!$C$8),0)),NA())</f>
        <v>0</v>
      </c>
      <c r="AK136" s="25">
        <f ca="1">IFERROR(INDEX(Conflict!$I$8:$I$225,MATCH($C136,_xlfn.ANCHORARRAY(Conflict!$C$8),0)),NA())</f>
        <v>10</v>
      </c>
      <c r="AL136" s="49"/>
      <c r="AM136" s="25">
        <f>IFERROR(INDEX('Data Reliability'!$G$6:$G$409,MATCH($C136,'Data Reliability'!$E$6:$E$409,0)),NA())</f>
        <v>8.3333333333333301E-2</v>
      </c>
      <c r="AN136" s="25">
        <f>IFERROR(INDEX('Data Reliability'!$H$6:$H$409,MATCH($C136,'Data Reliability'!$E$6:$E$409,0)),NA())</f>
        <v>0.38055555555555598</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v>
      </c>
      <c r="H137" s="23">
        <f t="shared" ca="1" si="12"/>
        <v>0</v>
      </c>
      <c r="I137" s="116" t="str">
        <f t="shared" si="13"/>
        <v>!</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1.5394879389707516</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5.1040140638734197</v>
      </c>
      <c r="AB137" s="25">
        <f ca="1">IFERROR(INDEX(Socioeconomic!$H$8:$H$225,MATCH($C137,_xlfn.ANCHORARRAY(Socioeconomic!$C$8),0)),NA())</f>
        <v>3.1428571428571401</v>
      </c>
      <c r="AC137" s="25">
        <f ca="1">IFERROR(INDEX('Natural Hazard'!$H$8:$H$225,MATCH($C137,_xlfn.ANCHORARRAY('Natural Hazard'!$C$8),0)),NA())</f>
        <v>5.1666666666666599</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0.46434494195688197</v>
      </c>
      <c r="AI137" s="25" t="e">
        <f ca="1">IFERROR(INDEX(Socioeconomic!$I$8:$I$225,MATCH($C137,_xlfn.ANCHORARRAY(Socioeconomic!$C$8),0)),NA())</f>
        <v>#N/A</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0.16666666666666699</v>
      </c>
      <c r="AN137" s="25">
        <f>IFERROR(INDEX('Data Reliability'!$H$6:$H$409,MATCH($C137,'Data Reliability'!$E$6:$E$409,0)),NA())</f>
        <v>0.63333333333333297</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1.5</v>
      </c>
      <c r="H138" s="23">
        <f t="shared" ca="1" si="12"/>
        <v>1.5</v>
      </c>
      <c r="I138" s="116" t="str">
        <f t="shared" si="13"/>
        <v>!</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2</v>
      </c>
      <c r="N138" s="23">
        <f t="shared" ca="1" si="16"/>
        <v>2</v>
      </c>
      <c r="O138" s="116" t="str">
        <f t="shared" si="17"/>
        <v>!</v>
      </c>
      <c r="P138" s="24"/>
      <c r="Q138" s="49"/>
      <c r="R138" s="25">
        <f ca="1">IFERROR(INDEX(Health!$G$8:$G$225,MATCH($C138,_xlfn.ANCHORARRAY(Health!$C$8),0)),NA())</f>
        <v>6.4973643456584149</v>
      </c>
      <c r="S138" s="25">
        <f ca="1">IFERROR(INDEX(Food!$G$8:$G$225,MATCH($C138,_xlfn.ANCHORARRAY(Food!$C$8),0)),NA())</f>
        <v>0</v>
      </c>
      <c r="T138" s="25">
        <f ca="1">IFERROR(INDEX(Macro!$G$8:$G$225,MATCH($C138,_xlfn.ANCHORARRAY(Macro!$C$8),0)),NA())</f>
        <v>2.9828295750702596</v>
      </c>
      <c r="U138" s="25">
        <f ca="1">IFERROR(INDEX(Socioeconomic!$G$8:$G$225,MATCH($C138,_xlfn.ANCHORARRAY(Socioeconomic!$C$8),0)),NA())</f>
        <v>7.0710678118654755</v>
      </c>
      <c r="V138" s="25">
        <f ca="1">IFERROR(INDEX('Natural Hazard'!$G$8:$G$225,MATCH($C138,_xlfn.ANCHORARRAY('Natural Hazard'!$C$8),0)),NA())</f>
        <v>0</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5.2944623498388497</v>
      </c>
      <c r="AB138" s="25">
        <f ca="1">IFERROR(INDEX(Socioeconomic!$H$8:$H$225,MATCH($C138,_xlfn.ANCHORARRAY(Socioeconomic!$C$8),0)),NA())</f>
        <v>5</v>
      </c>
      <c r="AC138" s="25">
        <f ca="1">IFERROR(INDEX('Natural Hazard'!$H$8:$H$225,MATCH($C138,_xlfn.ANCHORARRAY('Natural Hazard'!$C$8),0)),NA())</f>
        <v>3.1666666666666599</v>
      </c>
      <c r="AD138" s="25">
        <f ca="1">IFERROR(INDEX(Conflict!$H$8:$H$225,MATCH($C138,_xlfn.ANCHORARRAY(Conflict!$C$8),0)),NA())</f>
        <v>0</v>
      </c>
      <c r="AE138" s="50"/>
      <c r="AF138" s="25">
        <f ca="1">IFERROR(INDEX(Health!$I$8:$I$225,MATCH($C138,_xlfn.ANCHORARRAY(Health!$C$8),0)),NA())</f>
        <v>10</v>
      </c>
      <c r="AG138" s="25" t="e">
        <f ca="1">IFERROR(INDEX(Food!$I$8:$I$225,MATCH($C138,_xlfn.ANCHORARRAY(Food!$C$8),0)),NA())</f>
        <v>#N/A</v>
      </c>
      <c r="AH138" s="25">
        <f ca="1">IFERROR(INDEX(Macro!$I$8:$I$225,MATCH($C138,_xlfn.ANCHORARRAY(Macro!$C$8),0)),NA())</f>
        <v>1.6804864566058599</v>
      </c>
      <c r="AI138" s="25">
        <f ca="1">IFERROR(INDEX(Socioeconomic!$I$8:$I$225,MATCH($C138,_xlfn.ANCHORARRAY(Socioeconomic!$C$8),0)),NA())</f>
        <v>10</v>
      </c>
      <c r="AJ138" s="25">
        <f ca="1">IFERROR(INDEX('Natural Hazard'!$I$8:$I$225,MATCH($C138,_xlfn.ANCHORARRAY('Natural Hazard'!$C$8),0)),NA())</f>
        <v>0</v>
      </c>
      <c r="AK138" s="25">
        <f ca="1">IFERROR(INDEX(Conflict!$I$8:$I$225,MATCH($C138,_xlfn.ANCHORARRAY(Conflict!$C$8),0)),NA())</f>
        <v>0</v>
      </c>
      <c r="AL138" s="49"/>
      <c r="AM138" s="25">
        <f>IFERROR(INDEX('Data Reliability'!$G$6:$G$409,MATCH($C138,'Data Reliability'!$E$6:$E$409,0)),NA())</f>
        <v>0.16666666666666699</v>
      </c>
      <c r="AN138" s="25">
        <f>IFERROR(INDEX('Data Reliability'!$H$6:$H$409,MATCH($C138,'Data Reliability'!$E$6:$E$409,0)),NA())</f>
        <v>0.5</v>
      </c>
    </row>
    <row r="139" spans="2:40" x14ac:dyDescent="0.2">
      <c r="B139" s="28" t="s">
        <v>753</v>
      </c>
      <c r="C139" s="28" t="s">
        <v>715</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0</v>
      </c>
      <c r="H139" s="23">
        <f t="shared" ca="1" si="12"/>
        <v>0</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0</v>
      </c>
      <c r="N139" s="23">
        <f t="shared" ca="1" si="16"/>
        <v>0</v>
      </c>
      <c r="O139" s="116" t="str">
        <f t="shared" si="17"/>
        <v>!!</v>
      </c>
      <c r="P139" s="24"/>
      <c r="Q139" s="49"/>
      <c r="R139" s="25">
        <f ca="1">IFERROR(INDEX(Health!$G$8:$G$225,MATCH($C139,_xlfn.ANCHORARRAY(Health!$C$8),0)),NA())</f>
        <v>0</v>
      </c>
      <c r="S139" s="25" t="e">
        <f ca="1">IFERROR(INDEX(Food!$G$8:$G$225,MATCH($C139,_xlfn.ANCHORARRAY(Food!$C$8),0)),NA())</f>
        <v>#N/A</v>
      </c>
      <c r="T139" s="25" t="e">
        <f ca="1">IFERROR(INDEX(Macro!$G$8:$G$225,MATCH($C139,_xlfn.ANCHORARRAY(Macro!$C$8),0)),NA())</f>
        <v>#N/A</v>
      </c>
      <c r="U139" s="25" t="e">
        <f ca="1">IFERROR(INDEX(Socioeconomic!$G$8:$G$225,MATCH($C139,_xlfn.ANCHORARRAY(Socioeconomic!$C$8),0)),NA())</f>
        <v>#N/A</v>
      </c>
      <c r="V139" s="25">
        <f ca="1">IFERROR(INDEX('Natural Hazard'!$G$8:$G$225,MATCH($C139,_xlfn.ANCHORARRAY('Natural Hazard'!$C$8),0)),NA())</f>
        <v>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f ca="1">IFERROR(INDEX(Conflict!$H$8:$H$225,MATCH($C139,_xlfn.ANCHORARRAY(Conflict!$C$8),0)),NA())</f>
        <v>0</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0</v>
      </c>
      <c r="AK139" s="25">
        <f ca="1">IFERROR(INDEX(Conflict!$I$8:$I$225,MATCH($C139,_xlfn.ANCHORARRAY(Conflict!$C$8),0)),NA())</f>
        <v>0</v>
      </c>
      <c r="AL139" s="49"/>
      <c r="AM139" s="25">
        <f>IFERROR(INDEX('Data Reliability'!$G$6:$G$409,MATCH($C139,'Data Reliability'!$E$6:$E$409,0)),NA())</f>
        <v>0.91666666666666696</v>
      </c>
      <c r="AN139" s="25">
        <f>IFERROR(INDEX('Data Reliability'!$H$6:$H$409,MATCH($C139,'Data Reliability'!$E$6:$E$409,0)),NA())</f>
        <v>0.81666666666666698</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2</v>
      </c>
      <c r="H140" s="23">
        <f t="shared" ca="1" si="12"/>
        <v>2</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4.5</v>
      </c>
      <c r="K140" s="23">
        <f t="shared" ca="1" si="14"/>
        <v>4.5</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2</v>
      </c>
      <c r="N140" s="23">
        <f t="shared" ca="1" si="16"/>
        <v>2</v>
      </c>
      <c r="O140" s="116" t="str">
        <f t="shared" si="17"/>
        <v>!</v>
      </c>
      <c r="P140" s="24"/>
      <c r="Q140" s="49"/>
      <c r="R140" s="25">
        <f ca="1">IFERROR(INDEX(Health!$G$8:$G$225,MATCH($C140,_xlfn.ANCHORARRAY(Health!$C$8),0)),NA())</f>
        <v>8.5509960547118027</v>
      </c>
      <c r="S140" s="25">
        <f ca="1">IFERROR(INDEX(Food!$G$8:$G$225,MATCH($C140,_xlfn.ANCHORARRAY(Food!$C$8),0)),NA())</f>
        <v>2.9851979941493494</v>
      </c>
      <c r="T140" s="25">
        <f ca="1">IFERROR(INDEX(Macro!$G$8:$G$225,MATCH($C140,_xlfn.ANCHORARRAY(Macro!$C$8),0)),NA())</f>
        <v>10</v>
      </c>
      <c r="U140" s="25">
        <f ca="1">IFERROR(INDEX(Socioeconomic!$G$8:$G$225,MATCH($C140,_xlfn.ANCHORARRAY(Socioeconomic!$C$8),0)),NA())</f>
        <v>0</v>
      </c>
      <c r="V140" s="25">
        <f ca="1">IFERROR(INDEX('Natural Hazard'!$G$8:$G$225,MATCH($C140,_xlfn.ANCHORARRAY('Natural Hazard'!$C$8),0)),NA())</f>
        <v>0</v>
      </c>
      <c r="W140" s="25">
        <f ca="1">IFERROR(INDEX(Conflict!$G$8:$G$225,MATCH($C140,_xlfn.ANCHORARRAY(Conflict!$C$8),0)),NA())</f>
        <v>0</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10</v>
      </c>
      <c r="AB140" s="25">
        <f ca="1">IFERROR(INDEX(Socioeconomic!$H$8:$H$225,MATCH($C140,_xlfn.ANCHORARRAY(Socioeconomic!$C$8),0)),NA())</f>
        <v>10</v>
      </c>
      <c r="AC140" s="25">
        <f ca="1">IFERROR(INDEX('Natural Hazard'!$H$8:$H$225,MATCH($C140,_xlfn.ANCHORARRAY('Natural Hazard'!$C$8),0)),NA())</f>
        <v>8</v>
      </c>
      <c r="AD140" s="25">
        <f ca="1">IFERROR(INDEX(Conflict!$H$8:$H$225,MATCH($C140,_xlfn.ANCHORARRAY(Conflict!$C$8),0)),NA())</f>
        <v>10</v>
      </c>
      <c r="AE140" s="50"/>
      <c r="AF140" s="25">
        <f ca="1">IFERROR(INDEX(Health!$I$8:$I$225,MATCH($C140,_xlfn.ANCHORARRAY(Health!$C$8),0)),NA())</f>
        <v>10</v>
      </c>
      <c r="AG140" s="25">
        <f ca="1">IFERROR(INDEX(Food!$I$8:$I$225,MATCH($C140,_xlfn.ANCHORARRAY(Food!$C$8),0)),NA())</f>
        <v>1</v>
      </c>
      <c r="AH140" s="25">
        <f ca="1">IFERROR(INDEX(Macro!$I$8:$I$225,MATCH($C140,_xlfn.ANCHORARRAY(Macro!$C$8),0)),NA())</f>
        <v>10</v>
      </c>
      <c r="AI140" s="25">
        <f ca="1">IFERROR(INDEX(Socioeconomic!$I$8:$I$225,MATCH($C140,_xlfn.ANCHORARRAY(Socioeconomic!$C$8),0)),NA())</f>
        <v>0</v>
      </c>
      <c r="AJ140" s="25">
        <f ca="1">IFERROR(INDEX('Natural Hazard'!$I$8:$I$225,MATCH($C140,_xlfn.ANCHORARRAY('Natural Hazard'!$C$8),0)),NA())</f>
        <v>0</v>
      </c>
      <c r="AK140" s="25">
        <f ca="1">IFERROR(INDEX(Conflict!$I$8:$I$225,MATCH($C140,_xlfn.ANCHORARRAY(Conflict!$C$8),0)),NA())</f>
        <v>0</v>
      </c>
      <c r="AL140" s="49"/>
      <c r="AM140" s="25">
        <f>IFERROR(INDEX('Data Reliability'!$G$6:$G$409,MATCH($C140,'Data Reliability'!$E$6:$E$409,0)),NA())</f>
        <v>0</v>
      </c>
      <c r="AN140" s="25">
        <f>IFERROR(INDEX('Data Reliability'!$H$6:$H$409,MATCH($C140,'Data Reliability'!$E$6:$E$409,0)),NA())</f>
        <v>0.36944444444444402</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0</v>
      </c>
      <c r="H141" s="23">
        <f t="shared" ca="1" si="12"/>
        <v>0</v>
      </c>
      <c r="I141" s="116" t="str">
        <f t="shared" si="13"/>
        <v>!</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2</v>
      </c>
      <c r="K141" s="23">
        <f t="shared" ca="1" si="14"/>
        <v>2</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v>
      </c>
      <c r="N141" s="23">
        <f t="shared" ca="1" si="16"/>
        <v>0</v>
      </c>
      <c r="O141" s="116" t="str">
        <f t="shared" si="17"/>
        <v>!</v>
      </c>
      <c r="P141" s="24"/>
      <c r="Q141" s="49"/>
      <c r="R141" s="25">
        <f ca="1">IFERROR(INDEX(Health!$G$8:$G$225,MATCH($C141,_xlfn.ANCHORARRAY(Health!$C$8),0)),NA())</f>
        <v>0</v>
      </c>
      <c r="S141" s="25">
        <f ca="1">IFERROR(INDEX(Food!$G$8:$G$225,MATCH($C141,_xlfn.ANCHORARRAY(Food!$C$8),0)),NA())</f>
        <v>0</v>
      </c>
      <c r="T141" s="25">
        <f ca="1">IFERROR(INDEX(Macro!$G$8:$G$225,MATCH($C141,_xlfn.ANCHORARRAY(Macro!$C$8),0)),NA())</f>
        <v>0</v>
      </c>
      <c r="U141" s="25">
        <f ca="1">IFERROR(INDEX(Socioeconomic!$G$8:$G$225,MATCH($C141,_xlfn.ANCHORARRAY(Socioeconomic!$C$8),0)),NA())</f>
        <v>0</v>
      </c>
      <c r="V141" s="25">
        <f ca="1">IFERROR(INDEX('Natural Hazard'!$G$8:$G$225,MATCH($C141,_xlfn.ANCHORARRAY('Natural Hazard'!$C$8),0)),NA())</f>
        <v>0</v>
      </c>
      <c r="W141" s="25">
        <f ca="1">IFERROR(INDEX(Conflict!$G$8:$G$225,MATCH($C141,_xlfn.ANCHORARRAY(Conflict!$C$8),0)),NA())</f>
        <v>0</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4.6645180193378302</v>
      </c>
      <c r="AB141" s="25">
        <f ca="1">IFERROR(INDEX(Socioeconomic!$H$8:$H$225,MATCH($C141,_xlfn.ANCHORARRAY(Socioeconomic!$C$8),0)),NA())</f>
        <v>8.2857142857142794</v>
      </c>
      <c r="AC141" s="25">
        <f ca="1">IFERROR(INDEX('Natural Hazard'!$H$8:$H$225,MATCH($C141,_xlfn.ANCHORARRAY('Natural Hazard'!$C$8),0)),NA())</f>
        <v>7</v>
      </c>
      <c r="AD141" s="25">
        <f ca="1">IFERROR(INDEX(Conflict!$H$8:$H$225,MATCH($C141,_xlfn.ANCHORARRAY(Conflict!$C$8),0)),NA())</f>
        <v>5.5609454930322801</v>
      </c>
      <c r="AE141" s="50"/>
      <c r="AF141" s="25">
        <f ca="1">IFERROR(INDEX(Health!$I$8:$I$225,MATCH($C141,_xlfn.ANCHORARRAY(Health!$C$8),0)),NA())</f>
        <v>0</v>
      </c>
      <c r="AG141" s="25" t="e">
        <f ca="1">IFERROR(INDEX(Food!$I$8:$I$225,MATCH($C141,_xlfn.ANCHORARRAY(Food!$C$8),0)),NA())</f>
        <v>#N/A</v>
      </c>
      <c r="AH141" s="25">
        <f ca="1">IFERROR(INDEX(Macro!$I$8:$I$225,MATCH($C141,_xlfn.ANCHORARRAY(Macro!$C$8),0)),NA())</f>
        <v>0</v>
      </c>
      <c r="AI141" s="25">
        <f ca="1">IFERROR(INDEX(Socioeconomic!$I$8:$I$225,MATCH($C141,_xlfn.ANCHORARRAY(Socioeconomic!$C$8),0)),NA())</f>
        <v>0</v>
      </c>
      <c r="AJ141" s="25">
        <f ca="1">IFERROR(INDEX('Natural Hazard'!$I$8:$I$225,MATCH($C141,_xlfn.ANCHORARRAY('Natural Hazard'!$C$8),0)),NA())</f>
        <v>0</v>
      </c>
      <c r="AK141" s="25">
        <f ca="1">IFERROR(INDEX(Conflict!$I$8:$I$225,MATCH($C141,_xlfn.ANCHORARRAY(Conflict!$C$8),0)),NA())</f>
        <v>0</v>
      </c>
      <c r="AL141" s="49"/>
      <c r="AM141" s="25">
        <f>IFERROR(INDEX('Data Reliability'!$G$6:$G$409,MATCH($C141,'Data Reliability'!$E$6:$E$409,0)),NA())</f>
        <v>0.16666666666666699</v>
      </c>
      <c r="AN141" s="25">
        <f>IFERROR(INDEX('Data Reliability'!$H$6:$H$409,MATCH($C141,'Data Reliability'!$E$6:$E$409,0)),NA())</f>
        <v>0.625</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v>
      </c>
      <c r="H142" s="23">
        <f t="shared" ca="1" si="12"/>
        <v>0</v>
      </c>
      <c r="I142" s="116" t="str">
        <f t="shared" si="13"/>
        <v>!</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0</v>
      </c>
      <c r="N142" s="23">
        <f t="shared" ca="1" si="16"/>
        <v>0</v>
      </c>
      <c r="O142" s="116" t="str">
        <f t="shared" si="17"/>
        <v>!</v>
      </c>
      <c r="P142" s="24"/>
      <c r="Q142" s="49"/>
      <c r="R142" s="25">
        <f ca="1">IFERROR(INDEX(Health!$G$8:$G$225,MATCH($C142,_xlfn.ANCHORARRAY(Health!$C$8),0)),NA())</f>
        <v>0</v>
      </c>
      <c r="S142" s="25">
        <f ca="1">IFERROR(INDEX(Food!$G$8:$G$225,MATCH($C142,_xlfn.ANCHORARRAY(Food!$C$8),0)),NA())</f>
        <v>0</v>
      </c>
      <c r="T142" s="25">
        <f ca="1">IFERROR(INDEX(Macro!$G$8:$G$225,MATCH($C142,_xlfn.ANCHORARRAY(Macro!$C$8),0)),NA())</f>
        <v>3.2510635517396498</v>
      </c>
      <c r="U142" s="25">
        <f ca="1">IFERROR(INDEX(Socioeconomic!$G$8:$G$225,MATCH($C142,_xlfn.ANCHORARRAY(Socioeconomic!$C$8),0)),NA())</f>
        <v>0</v>
      </c>
      <c r="V142" s="25">
        <f ca="1">IFERROR(INDEX('Natural Hazard'!$G$8:$G$225,MATCH($C142,_xlfn.ANCHORARRAY('Natural Hazard'!$C$8),0)),NA())</f>
        <v>0</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1.5880457075886301</v>
      </c>
      <c r="AB142" s="25">
        <f ca="1">IFERROR(INDEX(Socioeconomic!$H$8:$H$225,MATCH($C142,_xlfn.ANCHORARRAY(Socioeconomic!$C$8),0)),NA())</f>
        <v>3.8571428571428501</v>
      </c>
      <c r="AC142" s="25">
        <f ca="1">IFERROR(INDEX('Natural Hazard'!$H$8:$H$225,MATCH($C142,_xlfn.ANCHORARRAY('Natural Hazard'!$C$8),0)),NA())</f>
        <v>4.5</v>
      </c>
      <c r="AD142" s="25">
        <f ca="1">IFERROR(INDEX(Conflict!$H$8:$H$225,MATCH($C142,_xlfn.ANCHORARRAY(Conflict!$C$8),0)),NA())</f>
        <v>0</v>
      </c>
      <c r="AE142" s="50"/>
      <c r="AF142" s="25">
        <f ca="1">IFERROR(INDEX(Health!$I$8:$I$225,MATCH($C142,_xlfn.ANCHORARRAY(Health!$C$8),0)),NA())</f>
        <v>0</v>
      </c>
      <c r="AG142" s="25" t="e">
        <f ca="1">IFERROR(INDEX(Food!$I$8:$I$225,MATCH($C142,_xlfn.ANCHORARRAY(Food!$C$8),0)),NA())</f>
        <v>#N/A</v>
      </c>
      <c r="AH142" s="25">
        <f ca="1">IFERROR(INDEX(Macro!$I$8:$I$225,MATCH($C142,_xlfn.ANCHORARRAY(Macro!$C$8),0)),NA())</f>
        <v>6.6556108347153096</v>
      </c>
      <c r="AI142" s="25">
        <f ca="1">IFERROR(INDEX(Socioeconomic!$I$8:$I$225,MATCH($C142,_xlfn.ANCHORARRAY(Socioeconomic!$C$8),0)),NA())</f>
        <v>0</v>
      </c>
      <c r="AJ142" s="25">
        <f ca="1">IFERROR(INDEX('Natural Hazard'!$I$8:$I$225,MATCH($C142,_xlfn.ANCHORARRAY('Natural Hazard'!$C$8),0)),NA())</f>
        <v>0</v>
      </c>
      <c r="AK142" s="25">
        <f ca="1">IFERROR(INDEX(Conflict!$I$8:$I$225,MATCH($C142,_xlfn.ANCHORARRAY(Conflict!$C$8),0)),NA())</f>
        <v>0</v>
      </c>
      <c r="AL142" s="49"/>
      <c r="AM142" s="25">
        <f>IFERROR(INDEX('Data Reliability'!$G$6:$G$409,MATCH($C142,'Data Reliability'!$E$6:$E$409,0)),NA())</f>
        <v>0.16666666666666699</v>
      </c>
      <c r="AN142" s="25">
        <f>IFERROR(INDEX('Data Reliability'!$H$6:$H$409,MATCH($C142,'Data Reliability'!$E$6:$E$409,0)),NA())</f>
        <v>0.59166666666666701</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4</v>
      </c>
      <c r="H143" s="23">
        <f t="shared" ca="1" si="12"/>
        <v>4</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3.5</v>
      </c>
      <c r="N143" s="23">
        <f t="shared" ca="1" si="16"/>
        <v>3.5</v>
      </c>
      <c r="O143" s="116" t="str">
        <f t="shared" si="17"/>
        <v>!</v>
      </c>
      <c r="P143" s="24"/>
      <c r="Q143" s="49"/>
      <c r="R143" s="25">
        <f ca="1">IFERROR(INDEX(Health!$G$8:$G$225,MATCH($C143,_xlfn.ANCHORARRAY(Health!$C$8),0)),NA())</f>
        <v>0</v>
      </c>
      <c r="S143" s="25">
        <f ca="1">IFERROR(INDEX(Food!$G$8:$G$225,MATCH($C143,_xlfn.ANCHORARRAY(Food!$C$8),0)),NA())</f>
        <v>6.5877885310753488</v>
      </c>
      <c r="T143" s="25">
        <f ca="1">IFERROR(INDEX(Macro!$G$8:$G$225,MATCH($C143,_xlfn.ANCHORARRAY(Macro!$C$8),0)),NA())</f>
        <v>8.630175530117155</v>
      </c>
      <c r="U143" s="25">
        <f ca="1">IFERROR(INDEX(Socioeconomic!$G$8:$G$225,MATCH($C143,_xlfn.ANCHORARRAY(Socioeconomic!$C$8),0)),NA())</f>
        <v>9.4112394811431983</v>
      </c>
      <c r="V143" s="25">
        <f ca="1">IFERROR(INDEX('Natural Hazard'!$G$8:$G$225,MATCH($C143,_xlfn.ANCHORARRAY('Natural Hazard'!$C$8),0)),NA())</f>
        <v>7.7459666924148269</v>
      </c>
      <c r="W143" s="25">
        <f ca="1">IFERROR(INDEX(Conflict!$G$8:$G$225,MATCH($C143,_xlfn.ANCHORARRAY(Conflict!$C$8),0)),NA())</f>
        <v>5.7499031720470484</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7.4479929680632901</v>
      </c>
      <c r="AB143" s="25">
        <f ca="1">IFERROR(INDEX(Socioeconomic!$H$8:$H$225,MATCH($C143,_xlfn.ANCHORARRAY(Socioeconomic!$C$8),0)),NA())</f>
        <v>8.8571428571428505</v>
      </c>
      <c r="AC143" s="25">
        <f ca="1">IFERROR(INDEX('Natural Hazard'!$H$8:$H$225,MATCH($C143,_xlfn.ANCHORARRAY('Natural Hazard'!$C$8),0)),NA())</f>
        <v>5.9999999999999902</v>
      </c>
      <c r="AD143" s="25">
        <f ca="1">IFERROR(INDEX(Conflict!$H$8:$H$225,MATCH($C143,_xlfn.ANCHORARRAY(Conflict!$C$8),0)),NA())</f>
        <v>4.7230552125595304</v>
      </c>
      <c r="AE143" s="50"/>
      <c r="AF143" s="25">
        <f ca="1">IFERROR(INDEX(Health!$I$8:$I$225,MATCH($C143,_xlfn.ANCHORARRAY(Health!$C$8),0)),NA())</f>
        <v>0</v>
      </c>
      <c r="AG143" s="25">
        <f ca="1">IFERROR(INDEX(Food!$I$8:$I$225,MATCH($C143,_xlfn.ANCHORARRAY(Food!$C$8),0)),NA())</f>
        <v>5</v>
      </c>
      <c r="AH143" s="25">
        <f ca="1">IFERROR(INDEX(Macro!$I$8:$I$225,MATCH($C143,_xlfn.ANCHORARRAY(Macro!$C$8),0)),NA())</f>
        <v>10</v>
      </c>
      <c r="AI143" s="25">
        <f ca="1">IFERROR(INDEX(Socioeconomic!$I$8:$I$225,MATCH($C143,_xlfn.ANCHORARRAY(Socioeconomic!$C$8),0)),NA())</f>
        <v>10</v>
      </c>
      <c r="AJ143" s="25">
        <f ca="1">IFERROR(INDEX('Natural Hazard'!$I$8:$I$225,MATCH($C143,_xlfn.ANCHORARRAY('Natural Hazard'!$C$8),0)),NA())</f>
        <v>10</v>
      </c>
      <c r="AK143" s="25">
        <f ca="1">IFERROR(INDEX(Conflict!$I$8:$I$225,MATCH($C143,_xlfn.ANCHORARRAY(Conflict!$C$8),0)),NA())</f>
        <v>7</v>
      </c>
      <c r="AL143" s="49"/>
      <c r="AM143" s="25">
        <f>IFERROR(INDEX('Data Reliability'!$G$6:$G$409,MATCH($C143,'Data Reliability'!$E$6:$E$409,0)),NA())</f>
        <v>8.3333333333333301E-2</v>
      </c>
      <c r="AN143" s="25">
        <f>IFERROR(INDEX('Data Reliability'!$H$6:$H$409,MATCH($C143,'Data Reliability'!$E$6:$E$409,0)),NA())</f>
        <v>0.42777777777777798</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0.5</v>
      </c>
      <c r="H144" s="23">
        <f t="shared" ca="1" si="12"/>
        <v>0.5</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0.5</v>
      </c>
      <c r="K144" s="23">
        <f t="shared" ca="1" si="14"/>
        <v>0.5</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0.5</v>
      </c>
      <c r="N144" s="23">
        <f t="shared" ca="1" si="16"/>
        <v>0.5</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6.9</v>
      </c>
      <c r="U144" s="25">
        <f ca="1">IFERROR(INDEX(Socioeconomic!$G$8:$G$225,MATCH($C144,_xlfn.ANCHORARRAY(Socioeconomic!$C$8),0)),NA())</f>
        <v>1.79284291400159</v>
      </c>
      <c r="V144" s="25">
        <f ca="1">IFERROR(INDEX('Natural Hazard'!$G$8:$G$225,MATCH($C144,_xlfn.ANCHORARRAY('Natural Hazard'!$C$8),0)),NA())</f>
        <v>0</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7</v>
      </c>
      <c r="AB144" s="25">
        <f ca="1">IFERROR(INDEX(Socioeconomic!$H$8:$H$225,MATCH($C144,_xlfn.ANCHORARRAY(Socioeconomic!$C$8),0)),NA())</f>
        <v>2.5714285714285698</v>
      </c>
      <c r="AC144" s="25">
        <f ca="1">IFERROR(INDEX('Natural Hazard'!$H$8:$H$225,MATCH($C144,_xlfn.ANCHORARRAY('Natural Hazard'!$C$8),0)),NA())</f>
        <v>6.5</v>
      </c>
      <c r="AD144" s="25">
        <f ca="1">IFERROR(INDEX(Conflict!$H$8:$H$225,MATCH($C144,_xlfn.ANCHORARRAY(Conflict!$C$8),0)),NA())</f>
        <v>0</v>
      </c>
      <c r="AE144" s="50"/>
      <c r="AF144" s="25">
        <f ca="1">IFERROR(INDEX(Health!$I$8:$I$225,MATCH($C144,_xlfn.ANCHORARRAY(Health!$C$8),0)),NA())</f>
        <v>0</v>
      </c>
      <c r="AG144" s="25" t="e">
        <f ca="1">IFERROR(INDEX(Food!$I$8:$I$225,MATCH($C144,_xlfn.ANCHORARRAY(Food!$C$8),0)),NA())</f>
        <v>#N/A</v>
      </c>
      <c r="AH144" s="25">
        <f ca="1">IFERROR(INDEX(Macro!$I$8:$I$225,MATCH($C144,_xlfn.ANCHORARRAY(Macro!$C$8),0)),NA())</f>
        <v>7</v>
      </c>
      <c r="AI144" s="25">
        <f ca="1">IFERROR(INDEX(Socioeconomic!$I$8:$I$225,MATCH($C144,_xlfn.ANCHORARRAY(Socioeconomic!$C$8),0)),NA())</f>
        <v>1.25</v>
      </c>
      <c r="AJ144" s="25">
        <f ca="1">IFERROR(INDEX('Natural Hazard'!$I$8:$I$225,MATCH($C144,_xlfn.ANCHORARRAY('Natural Hazard'!$C$8),0)),NA())</f>
        <v>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0.45833333333333298</v>
      </c>
    </row>
    <row r="145" spans="2:42"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0</v>
      </c>
      <c r="H145" s="23">
        <f t="shared" ca="1" si="12"/>
        <v>0</v>
      </c>
      <c r="I145" s="116" t="str">
        <f t="shared" si="13"/>
        <v>!</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0</v>
      </c>
      <c r="N145" s="23">
        <f t="shared" ca="1" si="16"/>
        <v>0</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3.4969413553211206</v>
      </c>
      <c r="U145" s="25">
        <f ca="1">IFERROR(INDEX(Socioeconomic!$G$8:$G$225,MATCH($C145,_xlfn.ANCHORARRAY(Socioeconomic!$C$8),0)),NA())</f>
        <v>0</v>
      </c>
      <c r="V145" s="25">
        <f ca="1">IFERROR(INDEX('Natural Hazard'!$G$8:$G$225,MATCH($C145,_xlfn.ANCHORARRAY('Natural Hazard'!$C$8),0)),NA())</f>
        <v>0</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2.2033401699384698</v>
      </c>
      <c r="AB145" s="25">
        <f ca="1">IFERROR(INDEX(Socioeconomic!$H$8:$H$225,MATCH($C145,_xlfn.ANCHORARRAY(Socioeconomic!$C$8),0)),NA())</f>
        <v>8.1428571428571406</v>
      </c>
      <c r="AC145" s="25">
        <f ca="1">IFERROR(INDEX('Natural Hazard'!$H$8:$H$225,MATCH($C145,_xlfn.ANCHORARRAY('Natural Hazard'!$C$8),0)),NA())</f>
        <v>6.1666666666666599</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5.55002763957987</v>
      </c>
      <c r="AI145" s="25">
        <f ca="1">IFERROR(INDEX(Socioeconomic!$I$8:$I$225,MATCH($C145,_xlfn.ANCHORARRAY(Socioeconomic!$C$8),0)),NA())</f>
        <v>0</v>
      </c>
      <c r="AJ145" s="25">
        <f ca="1">IFERROR(INDEX('Natural Hazard'!$I$8:$I$225,MATCH($C145,_xlfn.ANCHORARRAY('Natural Hazard'!$C$8),0)),NA())</f>
        <v>0</v>
      </c>
      <c r="AK145" s="25">
        <f ca="1">IFERROR(INDEX(Conflict!$I$8:$I$225,MATCH($C145,_xlfn.ANCHORARRAY(Conflict!$C$8),0)),NA())</f>
        <v>0</v>
      </c>
      <c r="AL145" s="49"/>
      <c r="AM145" s="25">
        <f>IFERROR(INDEX('Data Reliability'!$G$6:$G$409,MATCH($C145,'Data Reliability'!$E$6:$E$409,0)),NA())</f>
        <v>0.16666666666666699</v>
      </c>
      <c r="AN145" s="25">
        <f>IFERROR(INDEX('Data Reliability'!$H$6:$H$409,MATCH($C145,'Data Reliability'!$E$6:$E$409,0)),NA())</f>
        <v>0.55833333333333302</v>
      </c>
    </row>
    <row r="146" spans="2:42" x14ac:dyDescent="0.2">
      <c r="B146" s="28" t="s">
        <v>754</v>
      </c>
      <c r="C146" s="28" t="s">
        <v>716</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0</v>
      </c>
      <c r="H146" s="23">
        <f t="shared" ca="1" si="12"/>
        <v>0</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0</v>
      </c>
      <c r="N146" s="23">
        <f t="shared" ca="1" si="16"/>
        <v>0</v>
      </c>
      <c r="O146" s="116" t="str">
        <f t="shared" si="17"/>
        <v>!!</v>
      </c>
      <c r="P146" s="24"/>
      <c r="Q146" s="49"/>
      <c r="R146" s="25">
        <f ca="1">IFERROR(INDEX(Health!$G$8:$G$225,MATCH($C146,_xlfn.ANCHORARRAY(Health!$C$8),0)),NA())</f>
        <v>0</v>
      </c>
      <c r="S146" s="25" t="e">
        <f ca="1">IFERROR(INDEX(Food!$G$8:$G$225,MATCH($C146,_xlfn.ANCHORARRAY(Food!$C$8),0)),NA())</f>
        <v>#N/A</v>
      </c>
      <c r="T146" s="25" t="e">
        <f ca="1">IFERROR(INDEX(Macro!$G$8:$G$225,MATCH($C146,_xlfn.ANCHORARRAY(Macro!$C$8),0)),NA())</f>
        <v>#N/A</v>
      </c>
      <c r="U146" s="25" t="e">
        <f ca="1">IFERROR(INDEX(Socioeconomic!$G$8:$G$225,MATCH($C146,_xlfn.ANCHORARRAY(Socioeconomic!$C$8),0)),NA())</f>
        <v>#N/A</v>
      </c>
      <c r="V146" s="25">
        <f ca="1">IFERROR(INDEX('Natural Hazard'!$G$8:$G$225,MATCH($C146,_xlfn.ANCHORARRAY('Natural Hazard'!$C$8),0)),NA())</f>
        <v>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f ca="1">IFERROR(INDEX(Conflict!$H$8:$H$225,MATCH($C146,_xlfn.ANCHORARRAY(Conflict!$C$8),0)),NA())</f>
        <v>0</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0</v>
      </c>
      <c r="AK146" s="25">
        <f ca="1">IFERROR(INDEX(Conflict!$I$8:$I$225,MATCH($C146,_xlfn.ANCHORARRAY(Conflict!$C$8),0)),NA())</f>
        <v>0</v>
      </c>
      <c r="AL146" s="49"/>
      <c r="AM146" s="25">
        <f>IFERROR(INDEX('Data Reliability'!$G$6:$G$409,MATCH($C146,'Data Reliability'!$E$6:$E$409,0)),NA())</f>
        <v>0.91666666666666696</v>
      </c>
      <c r="AN146" s="25">
        <f>IFERROR(INDEX('Data Reliability'!$H$6:$H$409,MATCH($C146,'Data Reliability'!$E$6:$E$409,0)),NA())</f>
        <v>0.81666666666666698</v>
      </c>
    </row>
    <row r="147" spans="2:42"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1</v>
      </c>
      <c r="H147" s="23">
        <f t="shared" ca="1" si="12"/>
        <v>1</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1</v>
      </c>
      <c r="N147" s="23">
        <f t="shared" ca="1" si="16"/>
        <v>1</v>
      </c>
      <c r="O147" s="116" t="str">
        <f t="shared" si="17"/>
        <v>!</v>
      </c>
      <c r="P147" s="24"/>
      <c r="Q147" s="49"/>
      <c r="R147" s="25">
        <f ca="1">IFERROR(INDEX(Health!$G$8:$G$225,MATCH($C147,_xlfn.ANCHORARRAY(Health!$C$8),0)),NA())</f>
        <v>0</v>
      </c>
      <c r="S147" s="25">
        <f ca="1">IFERROR(INDEX(Food!$G$8:$G$225,MATCH($C147,_xlfn.ANCHORARRAY(Food!$C$8),0)),NA())</f>
        <v>3.0333028965259898</v>
      </c>
      <c r="T147" s="25">
        <f ca="1">IFERROR(INDEX(Macro!$G$8:$G$225,MATCH($C147,_xlfn.ANCHORARRAY(Macro!$C$8),0)),NA())</f>
        <v>2.1259450232683439</v>
      </c>
      <c r="U147" s="25">
        <f ca="1">IFERROR(INDEX(Socioeconomic!$G$8:$G$225,MATCH($C147,_xlfn.ANCHORARRAY(Socioeconomic!$C$8),0)),NA())</f>
        <v>0</v>
      </c>
      <c r="V147" s="25">
        <f ca="1">IFERROR(INDEX('Natural Hazard'!$G$8:$G$225,MATCH($C147,_xlfn.ANCHORARRAY('Natural Hazard'!$C$8),0)),NA())</f>
        <v>0</v>
      </c>
      <c r="W147" s="25">
        <f ca="1">IFERROR(INDEX(Conflict!$G$8:$G$225,MATCH($C147,_xlfn.ANCHORARRAY(Conflict!$C$8),0)),NA())</f>
        <v>10</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3.09698212716085</v>
      </c>
      <c r="AB147" s="25">
        <f ca="1">IFERROR(INDEX(Socioeconomic!$H$8:$H$225,MATCH($C147,_xlfn.ANCHORARRAY(Socioeconomic!$C$8),0)),NA())</f>
        <v>10</v>
      </c>
      <c r="AC147" s="25">
        <f ca="1">IFERROR(INDEX('Natural Hazard'!$H$8:$H$225,MATCH($C147,_xlfn.ANCHORARRAY('Natural Hazard'!$C$8),0)),NA())</f>
        <v>5.5</v>
      </c>
      <c r="AD147" s="25">
        <f ca="1">IFERROR(INDEX(Conflict!$H$8:$H$225,MATCH($C147,_xlfn.ANCHORARRAY(Conflict!$C$8),0)),NA())</f>
        <v>10</v>
      </c>
      <c r="AE147" s="50"/>
      <c r="AF147" s="25">
        <f ca="1">IFERROR(INDEX(Health!$I$8:$I$225,MATCH($C147,_xlfn.ANCHORARRAY(Health!$C$8),0)),NA())</f>
        <v>0</v>
      </c>
      <c r="AG147" s="25">
        <f ca="1">IFERROR(INDEX(Food!$I$8:$I$225,MATCH($C147,_xlfn.ANCHORARRAY(Food!$C$8),0)),NA())</f>
        <v>1</v>
      </c>
      <c r="AH147" s="25">
        <f ca="1">IFERROR(INDEX(Macro!$I$8:$I$225,MATCH($C147,_xlfn.ANCHORARRAY(Macro!$C$8),0)),NA())</f>
        <v>1.4593698175787699</v>
      </c>
      <c r="AI147" s="25">
        <f ca="1">IFERROR(INDEX(Socioeconomic!$I$8:$I$225,MATCH($C147,_xlfn.ANCHORARRAY(Socioeconomic!$C$8),0)),NA())</f>
        <v>0</v>
      </c>
      <c r="AJ147" s="25">
        <f ca="1">IFERROR(INDEX('Natural Hazard'!$I$8:$I$225,MATCH($C147,_xlfn.ANCHORARRAY('Natural Hazard'!$C$8),0)),NA())</f>
        <v>0</v>
      </c>
      <c r="AK147" s="25">
        <f ca="1">IFERROR(INDEX(Conflict!$I$8:$I$225,MATCH($C147,_xlfn.ANCHORARRAY(Conflict!$C$8),0)),NA())</f>
        <v>10</v>
      </c>
      <c r="AL147" s="49"/>
      <c r="AM147" s="25">
        <f>IFERROR(INDEX('Data Reliability'!$G$6:$G$409,MATCH($C147,'Data Reliability'!$E$6:$E$409,0)),NA())</f>
        <v>8.3333333333333301E-2</v>
      </c>
      <c r="AN147" s="25">
        <f>IFERROR(INDEX('Data Reliability'!$H$6:$H$409,MATCH($C147,'Data Reliability'!$E$6:$E$409,0)),NA())</f>
        <v>0.50277777777777799</v>
      </c>
    </row>
    <row r="148" spans="2:42" x14ac:dyDescent="0.2">
      <c r="B148" s="28" t="s">
        <v>241</v>
      </c>
      <c r="C148" s="28" t="s">
        <v>242</v>
      </c>
      <c r="D148" s="28" t="s">
        <v>432</v>
      </c>
      <c r="E148" s="28" t="s">
        <v>535</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4</v>
      </c>
      <c r="H148" s="23">
        <f t="shared" ca="1" si="12"/>
        <v>4</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3.5</v>
      </c>
      <c r="K148" s="23">
        <f t="shared" ca="1" si="14"/>
        <v>3.5</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3.5</v>
      </c>
      <c r="N148" s="23">
        <f t="shared" ca="1" si="16"/>
        <v>3.5</v>
      </c>
      <c r="O148" s="116" t="str">
        <f t="shared" si="17"/>
        <v/>
      </c>
      <c r="P148" s="24"/>
      <c r="Q148" s="49"/>
      <c r="R148" s="25">
        <f ca="1">IFERROR(INDEX(Health!$G$8:$G$225,MATCH($C148,_xlfn.ANCHORARRAY(Health!$C$8),0)),NA())</f>
        <v>7.1387743433564559</v>
      </c>
      <c r="S148" s="25">
        <f ca="1">IFERROR(INDEX(Food!$G$8:$G$225,MATCH($C148,_xlfn.ANCHORARRAY(Food!$C$8),0)),NA())</f>
        <v>10</v>
      </c>
      <c r="T148" s="25">
        <f ca="1">IFERROR(INDEX(Macro!$G$8:$G$225,MATCH($C148,_xlfn.ANCHORARRAY(Macro!$C$8),0)),NA())</f>
        <v>10</v>
      </c>
      <c r="U148" s="25">
        <f ca="1">IFERROR(INDEX(Socioeconomic!$G$8:$G$225,MATCH($C148,_xlfn.ANCHORARRAY(Socioeconomic!$C$8),0)),NA())</f>
        <v>0</v>
      </c>
      <c r="V148" s="25">
        <f ca="1">IFERROR(INDEX('Natural Hazard'!$G$8:$G$225,MATCH($C148,_xlfn.ANCHORARRAY('Natural Hazard'!$C$8),0)),NA())</f>
        <v>0</v>
      </c>
      <c r="W148" s="25">
        <f ca="1">IFERROR(INDEX(Conflict!$G$8:$G$225,MATCH($C148,_xlfn.ANCHORARRAY(Conflict!$C$8),0)),NA())</f>
        <v>8.3666002653407556</v>
      </c>
      <c r="X148" s="50"/>
      <c r="Y148" s="25">
        <f ca="1">IFERROR(INDEX(Health!$H$8:$H$225,MATCH($C148,_xlfn.ANCHORARRAY(Health!$C$8),0)),NA())</f>
        <v>5.0962099125364402</v>
      </c>
      <c r="Z148" s="25">
        <f ca="1">IFERROR(INDEX(Food!$H$8:$H$225,MATCH($C148,_xlfn.ANCHORARRAY(Food!$C$8),0)),NA())</f>
        <v>10</v>
      </c>
      <c r="AA148" s="25">
        <f ca="1">IFERROR(INDEX(Macro!$H$8:$H$225,MATCH($C148,_xlfn.ANCHORARRAY(Macro!$C$8),0)),NA())</f>
        <v>10</v>
      </c>
      <c r="AB148" s="25">
        <f ca="1">IFERROR(INDEX(Socioeconomic!$H$8:$H$225,MATCH($C148,_xlfn.ANCHORARRAY(Socioeconomic!$C$8),0)),NA())</f>
        <v>8.2857142857142794</v>
      </c>
      <c r="AC148" s="25">
        <f ca="1">IFERROR(INDEX('Natural Hazard'!$H$8:$H$225,MATCH($C148,_xlfn.ANCHORARRAY('Natural Hazard'!$C$8),0)),NA())</f>
        <v>5.5</v>
      </c>
      <c r="AD148" s="25">
        <f ca="1">IFERROR(INDEX(Conflict!$H$8:$H$225,MATCH($C148,_xlfn.ANCHORARRAY(Conflict!$C$8),0)),NA())</f>
        <v>10</v>
      </c>
      <c r="AE148" s="50"/>
      <c r="AF148" s="25">
        <f ca="1">IFERROR(INDEX(Health!$I$8:$I$225,MATCH($C148,_xlfn.ANCHORARRAY(Health!$C$8),0)),NA())</f>
        <v>10</v>
      </c>
      <c r="AG148" s="25">
        <f ca="1">IFERROR(INDEX(Food!$I$8:$I$225,MATCH($C148,_xlfn.ANCHORARRAY(Food!$C$8),0)),NA())</f>
        <v>10</v>
      </c>
      <c r="AH148" s="25">
        <f ca="1">IFERROR(INDEX(Macro!$I$8:$I$225,MATCH($C148,_xlfn.ANCHORARRAY(Macro!$C$8),0)),NA())</f>
        <v>10</v>
      </c>
      <c r="AI148" s="25">
        <f ca="1">IFERROR(INDEX(Socioeconomic!$I$8:$I$225,MATCH($C148,_xlfn.ANCHORARRAY(Socioeconomic!$C$8),0)),NA())</f>
        <v>0</v>
      </c>
      <c r="AJ148" s="25">
        <f ca="1">IFERROR(INDEX('Natural Hazard'!$I$8:$I$225,MATCH($C148,_xlfn.ANCHORARRAY('Natural Hazard'!$C$8),0)),NA())</f>
        <v>0</v>
      </c>
      <c r="AK148" s="25">
        <f ca="1">IFERROR(INDEX(Conflict!$I$8:$I$225,MATCH($C148,_xlfn.ANCHORARRAY(Conflict!$C$8),0)),NA())</f>
        <v>7</v>
      </c>
      <c r="AL148" s="49"/>
      <c r="AM148" s="25">
        <f>IFERROR(INDEX('Data Reliability'!$G$6:$G$409,MATCH($C148,'Data Reliability'!$E$6:$E$409,0)),NA())</f>
        <v>0</v>
      </c>
      <c r="AN148" s="25">
        <f>IFERROR(INDEX('Data Reliability'!$H$6:$H$409,MATCH($C148,'Data Reliability'!$E$6:$E$409,0)),NA())</f>
        <v>0.20555555555555599</v>
      </c>
    </row>
    <row r="149" spans="2:42"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2</v>
      </c>
      <c r="H149" s="23">
        <f t="shared" ca="1" si="12"/>
        <v>2</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1</v>
      </c>
      <c r="N149" s="23">
        <f t="shared" ca="1" si="16"/>
        <v>1</v>
      </c>
      <c r="O149" s="116" t="str">
        <f t="shared" si="17"/>
        <v>!</v>
      </c>
      <c r="P149" s="24"/>
      <c r="Q149" s="49"/>
      <c r="R149" s="25">
        <f ca="1">IFERROR(INDEX(Health!$G$8:$G$225,MATCH($C149,_xlfn.ANCHORARRAY(Health!$C$8),0)),NA())</f>
        <v>0</v>
      </c>
      <c r="S149" s="25">
        <f ca="1">IFERROR(INDEX(Food!$G$8:$G$225,MATCH($C149,_xlfn.ANCHORARRAY(Food!$C$8),0)),NA())</f>
        <v>5.5762337938507072</v>
      </c>
      <c r="T149" s="25">
        <f ca="1">IFERROR(INDEX(Macro!$G$8:$G$225,MATCH($C149,_xlfn.ANCHORARRAY(Macro!$C$8),0)),NA())</f>
        <v>5.3376055936733016</v>
      </c>
      <c r="U149" s="25">
        <f ca="1">IFERROR(INDEX(Socioeconomic!$G$8:$G$225,MATCH($C149,_xlfn.ANCHORARRAY(Socioeconomic!$C$8),0)),NA())</f>
        <v>8.6189160737133417</v>
      </c>
      <c r="V149" s="25">
        <f ca="1">IFERROR(INDEX('Natural Hazard'!$G$8:$G$225,MATCH($C149,_xlfn.ANCHORARRAY('Natural Hazard'!$C$8),0)),NA())</f>
        <v>0</v>
      </c>
      <c r="W149" s="25">
        <f ca="1">IFERROR(INDEX(Conflict!$G$8:$G$225,MATCH($C149,_xlfn.ANCHORARRAY(Conflict!$C$8),0)),NA())</f>
        <v>0</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5.1333138001757996</v>
      </c>
      <c r="AB149" s="25">
        <f ca="1">IFERROR(INDEX(Socioeconomic!$H$8:$H$225,MATCH($C149,_xlfn.ANCHORARRAY(Socioeconomic!$C$8),0)),NA())</f>
        <v>7.4285714285714199</v>
      </c>
      <c r="AC149" s="25">
        <f ca="1">IFERROR(INDEX('Natural Hazard'!$H$8:$H$225,MATCH($C149,_xlfn.ANCHORARRAY('Natural Hazard'!$C$8),0)),NA())</f>
        <v>9.5</v>
      </c>
      <c r="AD149" s="25">
        <f ca="1">IFERROR(INDEX(Conflict!$H$8:$H$225,MATCH($C149,_xlfn.ANCHORARRAY(Conflict!$C$8),0)),NA())</f>
        <v>3.5103192802963399</v>
      </c>
      <c r="AE149" s="50"/>
      <c r="AF149" s="25">
        <f ca="1">IFERROR(INDEX(Health!$I$8:$I$225,MATCH($C149,_xlfn.ANCHORARRAY(Health!$C$8),0)),NA())</f>
        <v>0</v>
      </c>
      <c r="AG149" s="25">
        <f ca="1">IFERROR(INDEX(Food!$I$8:$I$225,MATCH($C149,_xlfn.ANCHORARRAY(Food!$C$8),0)),NA())</f>
        <v>5</v>
      </c>
      <c r="AH149" s="25">
        <f ca="1">IFERROR(INDEX(Macro!$I$8:$I$225,MATCH($C149,_xlfn.ANCHORARRAY(Macro!$C$8),0)),NA())</f>
        <v>5.5500276395798798</v>
      </c>
      <c r="AI149" s="25">
        <f ca="1">IFERROR(INDEX(Socioeconomic!$I$8:$I$225,MATCH($C149,_xlfn.ANCHORARRAY(Socioeconomic!$C$8),0)),NA())</f>
        <v>10</v>
      </c>
      <c r="AJ149" s="25">
        <f ca="1">IFERROR(INDEX('Natural Hazard'!$I$8:$I$225,MATCH($C149,_xlfn.ANCHORARRAY('Natural Hazard'!$C$8),0)),NA())</f>
        <v>0</v>
      </c>
      <c r="AK149" s="25">
        <f ca="1">IFERROR(INDEX(Conflict!$I$8:$I$225,MATCH($C149,_xlfn.ANCHORARRAY(Conflict!$C$8),0)),NA())</f>
        <v>0</v>
      </c>
      <c r="AL149" s="49"/>
      <c r="AM149" s="25">
        <f>IFERROR(INDEX('Data Reliability'!$G$6:$G$409,MATCH($C149,'Data Reliability'!$E$6:$E$409,0)),NA())</f>
        <v>8.3333333333333301E-2</v>
      </c>
      <c r="AN149" s="25">
        <f>IFERROR(INDEX('Data Reliability'!$H$6:$H$409,MATCH($C149,'Data Reliability'!$E$6:$E$409,0)),NA())</f>
        <v>0.46111111111111103</v>
      </c>
    </row>
    <row r="150" spans="2:42"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1</v>
      </c>
      <c r="N150" s="23">
        <f t="shared" ca="1" si="16"/>
        <v>1</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0.75343222685748812</v>
      </c>
      <c r="U150" s="25">
        <f ca="1">IFERROR(INDEX(Socioeconomic!$G$8:$G$225,MATCH($C150,_xlfn.ANCHORARRAY(Socioeconomic!$C$8),0)),NA())</f>
        <v>0</v>
      </c>
      <c r="V150" s="25">
        <f ca="1">IFERROR(INDEX('Natural Hazard'!$G$8:$G$225,MATCH($C150,_xlfn.ANCHORARRAY('Natural Hazard'!$C$8),0)),NA())</f>
        <v>4.0824829046386224</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0.98740111338998005</v>
      </c>
      <c r="AB150" s="25">
        <f ca="1">IFERROR(INDEX(Socioeconomic!$H$8:$H$225,MATCH($C150,_xlfn.ANCHORARRAY(Socioeconomic!$C$8),0)),NA())</f>
        <v>0.28571428571428598</v>
      </c>
      <c r="AC150" s="25">
        <f ca="1">IFERROR(INDEX('Natural Hazard'!$H$8:$H$225,MATCH($C150,_xlfn.ANCHORARRAY('Natural Hazard'!$C$8),0)),NA())</f>
        <v>1.6666666666666601</v>
      </c>
      <c r="AD150" s="25">
        <f ca="1">IFERROR(INDEX(Conflict!$H$8:$H$225,MATCH($C150,_xlfn.ANCHORARRAY(Conflict!$C$8),0)),NA())</f>
        <v>0</v>
      </c>
      <c r="AE150" s="50"/>
      <c r="AF150" s="25">
        <f ca="1">IFERROR(INDEX(Health!$I$8:$I$225,MATCH($C150,_xlfn.ANCHORARRAY(Health!$C$8),0)),NA())</f>
        <v>0</v>
      </c>
      <c r="AG150" s="25" t="e">
        <f ca="1">IFERROR(INDEX(Food!$I$8:$I$225,MATCH($C150,_xlfn.ANCHORARRAY(Food!$C$8),0)),NA())</f>
        <v>#N/A</v>
      </c>
      <c r="AH150" s="25">
        <f ca="1">IFERROR(INDEX(Macro!$I$8:$I$225,MATCH($C150,_xlfn.ANCHORARRAY(Macro!$C$8),0)),NA())</f>
        <v>0.57490326147043003</v>
      </c>
      <c r="AI150" s="25">
        <f ca="1">IFERROR(INDEX(Socioeconomic!$I$8:$I$225,MATCH($C150,_xlfn.ANCHORARRAY(Socioeconomic!$C$8),0)),NA())</f>
        <v>0</v>
      </c>
      <c r="AJ150" s="25">
        <f ca="1">IFERROR(INDEX('Natural Hazard'!$I$8:$I$225,MATCH($C150,_xlfn.ANCHORARRAY('Natural Hazard'!$C$8),0)),NA())</f>
        <v>10</v>
      </c>
      <c r="AK150" s="25">
        <f ca="1">IFERROR(INDEX(Conflict!$I$8:$I$225,MATCH($C150,_xlfn.ANCHORARRAY(Conflict!$C$8),0)),NA())</f>
        <v>0</v>
      </c>
      <c r="AL150" s="49"/>
      <c r="AM150" s="25">
        <f>IFERROR(INDEX('Data Reliability'!$G$6:$G$409,MATCH($C150,'Data Reliability'!$E$6:$E$409,0)),NA())</f>
        <v>8.3333333333333301E-2</v>
      </c>
      <c r="AN150" s="25">
        <f>IFERROR(INDEX('Data Reliability'!$H$6:$H$409,MATCH($C150,'Data Reliability'!$E$6:$E$409,0)),NA())</f>
        <v>0.59166666666666701</v>
      </c>
    </row>
    <row r="151" spans="2:42"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0.5</v>
      </c>
      <c r="N151" s="23">
        <f t="shared" ca="1" si="16"/>
        <v>0.5</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0</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0</v>
      </c>
      <c r="AB151" s="25">
        <f ca="1">IFERROR(INDEX(Socioeconomic!$H$8:$H$225,MATCH($C151,_xlfn.ANCHORARRAY(Socioeconomic!$C$8),0)),NA())</f>
        <v>0.14285714285714199</v>
      </c>
      <c r="AC151" s="25">
        <f ca="1">IFERROR(INDEX('Natural Hazard'!$H$8:$H$225,MATCH($C151,_xlfn.ANCHORARRAY('Natural Hazard'!$C$8),0)),NA())</f>
        <v>0</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4.0022111663902704</v>
      </c>
      <c r="AI151" s="25">
        <f ca="1">IFERROR(INDEX(Socioeconomic!$I$8:$I$225,MATCH($C151,_xlfn.ANCHORARRAY(Socioeconomic!$C$8),0)),NA())</f>
        <v>0</v>
      </c>
      <c r="AJ151" s="25">
        <f ca="1">IFERROR(INDEX('Natural Hazard'!$I$8:$I$225,MATCH($C151,_xlfn.ANCHORARRAY('Natural Hazard'!$C$8),0)),NA())</f>
        <v>0</v>
      </c>
      <c r="AK151" s="25">
        <f ca="1">IFERROR(INDEX(Conflict!$I$8:$I$225,MATCH($C151,_xlfn.ANCHORARRAY(Conflict!$C$8),0)),NA())</f>
        <v>7</v>
      </c>
      <c r="AL151" s="49"/>
      <c r="AM151" s="25">
        <f>IFERROR(INDEX('Data Reliability'!$G$6:$G$409,MATCH($C151,'Data Reliability'!$E$6:$E$409,0)),NA())</f>
        <v>8.3333333333333301E-2</v>
      </c>
      <c r="AN151" s="25">
        <f>IFERROR(INDEX('Data Reliability'!$H$6:$H$409,MATCH($C151,'Data Reliability'!$E$6:$E$409,0)),NA())</f>
        <v>0.625</v>
      </c>
    </row>
    <row r="152" spans="2:42"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1</v>
      </c>
      <c r="H152" s="23">
        <f t="shared" ca="1" si="12"/>
        <v>1</v>
      </c>
      <c r="I152" s="116" t="str">
        <f t="shared" si="13"/>
        <v>!</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1</v>
      </c>
      <c r="K152" s="23">
        <f t="shared" ca="1" si="14"/>
        <v>1</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1</v>
      </c>
      <c r="N152" s="23">
        <f t="shared" ca="1" si="16"/>
        <v>1</v>
      </c>
      <c r="O152" s="116" t="str">
        <f t="shared" si="17"/>
        <v>!</v>
      </c>
      <c r="P152" s="24"/>
      <c r="Q152" s="49"/>
      <c r="R152" s="25">
        <f ca="1">IFERROR(INDEX(Health!$G$8:$G$225,MATCH($C152,_xlfn.ANCHORARRAY(Health!$C$8),0)),NA())</f>
        <v>7.9135268184002063</v>
      </c>
      <c r="S152" s="25">
        <f ca="1">IFERROR(INDEX(Food!$G$8:$G$225,MATCH($C152,_xlfn.ANCHORARRAY(Food!$C$8),0)),NA())</f>
        <v>0</v>
      </c>
      <c r="T152" s="25">
        <f ca="1">IFERROR(INDEX(Macro!$G$8:$G$225,MATCH($C152,_xlfn.ANCHORARRAY(Macro!$C$8),0)),NA())</f>
        <v>4.7078256923570825</v>
      </c>
      <c r="U152" s="25">
        <f ca="1">IFERROR(INDEX(Socioeconomic!$G$8:$G$225,MATCH($C152,_xlfn.ANCHORARRAY(Socioeconomic!$C$8),0)),NA())</f>
        <v>0</v>
      </c>
      <c r="V152" s="25">
        <f ca="1">IFERROR(INDEX('Natural Hazard'!$G$8:$G$225,MATCH($C152,_xlfn.ANCHORARRAY('Natural Hazard'!$C$8),0)),NA())</f>
        <v>0</v>
      </c>
      <c r="W152" s="25">
        <f ca="1">IFERROR(INDEX(Conflict!$G$8:$G$225,MATCH($C152,_xlfn.ANCHORARRAY(Conflict!$C$8),0)),NA())</f>
        <v>0</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4.9868151186639302</v>
      </c>
      <c r="AB152" s="25">
        <f ca="1">IFERROR(INDEX(Socioeconomic!$H$8:$H$225,MATCH($C152,_xlfn.ANCHORARRAY(Socioeconomic!$C$8),0)),NA())</f>
        <v>7.8571428571428497</v>
      </c>
      <c r="AC152" s="25">
        <f ca="1">IFERROR(INDEX('Natural Hazard'!$H$8:$H$225,MATCH($C152,_xlfn.ANCHORARRAY('Natural Hazard'!$C$8),0)),NA())</f>
        <v>8</v>
      </c>
      <c r="AD152" s="25">
        <f ca="1">IFERROR(INDEX(Conflict!$H$8:$H$225,MATCH($C152,_xlfn.ANCHORARRAY(Conflict!$C$8),0)),NA())</f>
        <v>4.0615628858705204</v>
      </c>
      <c r="AE152" s="50"/>
      <c r="AF152" s="25">
        <f ca="1">IFERROR(INDEX(Health!$I$8:$I$225,MATCH($C152,_xlfn.ANCHORARRAY(Health!$C$8),0)),NA())</f>
        <v>10</v>
      </c>
      <c r="AG152" s="25" t="e">
        <f ca="1">IFERROR(INDEX(Food!$I$8:$I$225,MATCH($C152,_xlfn.ANCHORARRAY(Food!$C$8),0)),NA())</f>
        <v>#N/A</v>
      </c>
      <c r="AH152" s="25">
        <f ca="1">IFERROR(INDEX(Macro!$I$8:$I$225,MATCH($C152,_xlfn.ANCHORARRAY(Macro!$C$8),0)),NA())</f>
        <v>4.4444444444444402</v>
      </c>
      <c r="AI152" s="25" t="e">
        <f ca="1">IFERROR(INDEX(Socioeconomic!$I$8:$I$225,MATCH($C152,_xlfn.ANCHORARRAY(Socioeconomic!$C$8),0)),NA())</f>
        <v>#N/A</v>
      </c>
      <c r="AJ152" s="25">
        <f ca="1">IFERROR(INDEX('Natural Hazard'!$I$8:$I$225,MATCH($C152,_xlfn.ANCHORARRAY('Natural Hazard'!$C$8),0)),NA())</f>
        <v>0</v>
      </c>
      <c r="AK152" s="25">
        <f ca="1">IFERROR(INDEX(Conflict!$I$8:$I$225,MATCH($C152,_xlfn.ANCHORARRAY(Conflict!$C$8),0)),NA())</f>
        <v>0</v>
      </c>
      <c r="AL152" s="49"/>
      <c r="AM152" s="25">
        <f>IFERROR(INDEX('Data Reliability'!$G$6:$G$409,MATCH($C152,'Data Reliability'!$E$6:$E$409,0)),NA())</f>
        <v>8.3333333333333301E-2</v>
      </c>
      <c r="AN152" s="25">
        <f>IFERROR(INDEX('Data Reliability'!$H$6:$H$409,MATCH($C152,'Data Reliability'!$E$6:$E$409,0)),NA())</f>
        <v>0.58333333333333304</v>
      </c>
    </row>
    <row r="153" spans="2:42"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0.5</v>
      </c>
      <c r="H153" s="23">
        <f t="shared" ca="1" si="12"/>
        <v>0.5</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1</v>
      </c>
      <c r="N153" s="23">
        <f t="shared" ca="1" si="16"/>
        <v>1</v>
      </c>
      <c r="O153" s="116" t="str">
        <f t="shared" si="17"/>
        <v>!!</v>
      </c>
      <c r="P153" s="24"/>
      <c r="Q153" s="49"/>
      <c r="R153" s="25">
        <f ca="1">IFERROR(INDEX(Health!$G$8:$G$225,MATCH($C153,_xlfn.ANCHORARRAY(Health!$C$8),0)),NA())</f>
        <v>0</v>
      </c>
      <c r="S153" s="25" t="e">
        <f ca="1">IFERROR(INDEX(Food!$G$8:$G$225,MATCH($C153,_xlfn.ANCHORARRAY(Food!$C$8),0)),NA())</f>
        <v>#N/A</v>
      </c>
      <c r="T153" s="25" t="e">
        <f ca="1">IFERROR(INDEX(Macro!$G$8:$G$225,MATCH($C153,_xlfn.ANCHORARRAY(Macro!$C$8),0)),NA())</f>
        <v>#N/A</v>
      </c>
      <c r="U153" s="25">
        <f ca="1">IFERROR(INDEX(Socioeconomic!$G$8:$G$225,MATCH($C153,_xlfn.ANCHORARRAY(Socioeconomic!$C$8),0)),NA())</f>
        <v>0</v>
      </c>
      <c r="V153" s="25">
        <f ca="1">IFERROR(INDEX('Natural Hazard'!$G$8:$G$225,MATCH($C153,_xlfn.ANCHORARRAY('Natural Hazard'!$C$8),0)),NA())</f>
        <v>5.7735026918962546</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5.2857142857142803</v>
      </c>
      <c r="AC153" s="25">
        <f ca="1">IFERROR(INDEX('Natural Hazard'!$H$8:$H$225,MATCH($C153,_xlfn.ANCHORARRAY('Natural Hazard'!$C$8),0)),NA())</f>
        <v>3.3333333333333299</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10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2"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0.5</v>
      </c>
      <c r="N154" s="23">
        <f t="shared" ca="1" si="16"/>
        <v>0.5</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0</v>
      </c>
      <c r="AB154" s="25">
        <f ca="1">IFERROR(INDEX(Socioeconomic!$H$8:$H$225,MATCH($C154,_xlfn.ANCHORARRAY(Socioeconomic!$C$8),0)),NA())</f>
        <v>0.42857142857142799</v>
      </c>
      <c r="AC154" s="25">
        <f ca="1">IFERROR(INDEX('Natural Hazard'!$H$8:$H$225,MATCH($C154,_xlfn.ANCHORARRAY('Natural Hazard'!$C$8),0)),NA())</f>
        <v>5.8333333333333304</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7</v>
      </c>
      <c r="AI154" s="25">
        <f ca="1">IFERROR(INDEX(Socioeconomic!$I$8:$I$225,MATCH($C154,_xlfn.ANCHORARRAY(Socioeconomic!$C$8),0)),NA())</f>
        <v>0</v>
      </c>
      <c r="AJ154" s="25">
        <f ca="1">IFERROR(INDEX('Natural Hazard'!$I$8:$I$225,MATCH($C154,_xlfn.ANCHORARRAY('Natural Hazard'!$C$8),0)),NA())</f>
        <v>0</v>
      </c>
      <c r="AK154" s="25">
        <f ca="1">IFERROR(INDEX(Conflict!$I$8:$I$225,MATCH($C154,_xlfn.ANCHORARRAY(Conflict!$C$8),0)),NA())</f>
        <v>0</v>
      </c>
      <c r="AL154" s="49"/>
      <c r="AM154" s="25">
        <f>IFERROR(INDEX('Data Reliability'!$G$6:$G$409,MATCH($C154,'Data Reliability'!$E$6:$E$409,0)),NA())</f>
        <v>8.3333333333333301E-2</v>
      </c>
      <c r="AN154" s="25">
        <f>IFERROR(INDEX('Data Reliability'!$H$6:$H$409,MATCH($C154,'Data Reliability'!$E$6:$E$409,0)),NA())</f>
        <v>0.625</v>
      </c>
    </row>
    <row r="155" spans="2:42"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0</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1.8077937298564299</v>
      </c>
      <c r="AB155" s="25">
        <f ca="1">IFERROR(INDEX(Socioeconomic!$H$8:$H$225,MATCH($C155,_xlfn.ANCHORARRAY(Socioeconomic!$C$8),0)),NA())</f>
        <v>2.71428571428571</v>
      </c>
      <c r="AC155" s="25">
        <f ca="1">IFERROR(INDEX('Natural Hazard'!$H$8:$H$225,MATCH($C155,_xlfn.ANCHORARRAY('Natural Hazard'!$C$8),0)),NA())</f>
        <v>6.3333333333333304</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0</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8.3333333333333301E-2</v>
      </c>
      <c r="AN155" s="25">
        <f>IFERROR(INDEX('Data Reliability'!$H$6:$H$409,MATCH($C155,'Data Reliability'!$E$6:$E$409,0)),NA())</f>
        <v>0.66666666666666696</v>
      </c>
    </row>
    <row r="156" spans="2:42" x14ac:dyDescent="0.2">
      <c r="B156" s="28" t="s">
        <v>257</v>
      </c>
      <c r="C156" s="28" t="s">
        <v>258</v>
      </c>
      <c r="D156" s="28" t="s">
        <v>431</v>
      </c>
      <c r="E156" s="28" t="s">
        <v>535</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3</v>
      </c>
      <c r="H156" s="23">
        <f t="shared" ca="1" si="12"/>
        <v>3</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3.5</v>
      </c>
      <c r="K156" s="23">
        <f t="shared" ca="1" si="14"/>
        <v>3.5</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2.5</v>
      </c>
      <c r="N156" s="23">
        <f t="shared" ca="1" si="16"/>
        <v>2.5</v>
      </c>
      <c r="O156" s="116" t="str">
        <f t="shared" si="17"/>
        <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10</v>
      </c>
      <c r="U156" s="25">
        <f ca="1">IFERROR(INDEX(Socioeconomic!$G$8:$G$225,MATCH($C156,_xlfn.ANCHORARRAY(Socioeconomic!$C$8),0)),NA())</f>
        <v>0</v>
      </c>
      <c r="V156" s="25">
        <f ca="1">IFERROR(INDEX('Natural Hazard'!$G$8:$G$225,MATCH($C156,_xlfn.ANCHORARRAY('Natural Hazard'!$C$8),0)),NA())</f>
        <v>0</v>
      </c>
      <c r="W156" s="25">
        <f ca="1">IFERROR(INDEX(Conflict!$G$8:$G$225,MATCH($C156,_xlfn.ANCHORARRAY(Conflict!$C$8),0)),NA())</f>
        <v>7.8742542983436348</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10</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6.2003880754983198</v>
      </c>
      <c r="AE156" s="50"/>
      <c r="AF156" s="25">
        <f ca="1">IFERROR(INDEX(Health!$I$8:$I$225,MATCH($C156,_xlfn.ANCHORARRAY(Health!$C$8),0)),NA())</f>
        <v>0</v>
      </c>
      <c r="AG156" s="25">
        <f ca="1">IFERROR(INDEX(Food!$I$8:$I$225,MATCH($C156,_xlfn.ANCHORARRAY(Food!$C$8),0)),NA())</f>
        <v>7</v>
      </c>
      <c r="AH156" s="25">
        <f ca="1">IFERROR(INDEX(Macro!$I$8:$I$225,MATCH($C156,_xlfn.ANCHORARRAY(Macro!$C$8),0)),NA())</f>
        <v>10</v>
      </c>
      <c r="AI156" s="25">
        <f ca="1">IFERROR(INDEX(Socioeconomic!$I$8:$I$225,MATCH($C156,_xlfn.ANCHORARRAY(Socioeconomic!$C$8),0)),NA())</f>
        <v>0</v>
      </c>
      <c r="AJ156" s="25">
        <f ca="1">IFERROR(INDEX('Natural Hazard'!$I$8:$I$225,MATCH($C156,_xlfn.ANCHORARRAY('Natural Hazard'!$C$8),0)),NA())</f>
        <v>0</v>
      </c>
      <c r="AK156" s="25">
        <f ca="1">IFERROR(INDEX(Conflict!$I$8:$I$225,MATCH($C156,_xlfn.ANCHORARRAY(Conflict!$C$8),0)),NA())</f>
        <v>10</v>
      </c>
      <c r="AL156" s="49"/>
      <c r="AM156" s="25">
        <f>IFERROR(INDEX('Data Reliability'!$G$6:$G$409,MATCH($C156,'Data Reliability'!$E$6:$E$409,0)),NA())</f>
        <v>0</v>
      </c>
      <c r="AN156" s="25">
        <f>IFERROR(INDEX('Data Reliability'!$H$6:$H$409,MATCH($C156,'Data Reliability'!$E$6:$E$409,0)),NA())</f>
        <v>0.26944444444444399</v>
      </c>
    </row>
    <row r="157" spans="2:42"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v>
      </c>
      <c r="H157" s="23">
        <f t="shared" ca="1" si="12"/>
        <v>0</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0.5</v>
      </c>
      <c r="K157" s="23">
        <f t="shared" ca="1" si="14"/>
        <v>0.5</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0</v>
      </c>
      <c r="N157" s="23">
        <f t="shared" ca="1" si="16"/>
        <v>0</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2.0243224859262052</v>
      </c>
      <c r="U157" s="25">
        <f ca="1">IFERROR(INDEX(Socioeconomic!$G$8:$G$225,MATCH($C157,_xlfn.ANCHORARRAY(Socioeconomic!$C$8),0)),NA())</f>
        <v>2.2649145304296643</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0.73835335481980702</v>
      </c>
      <c r="AB157" s="25">
        <f ca="1">IFERROR(INDEX(Socioeconomic!$H$8:$H$225,MATCH($C157,_xlfn.ANCHORARRAY(Socioeconomic!$C$8),0)),NA())</f>
        <v>3.5714285714285698</v>
      </c>
      <c r="AC157" s="25">
        <f ca="1">IFERROR(INDEX('Natural Hazard'!$H$8:$H$225,MATCH($C157,_xlfn.ANCHORARRAY('Natural Hazard'!$C$8),0)),NA())</f>
        <v>8.6666666666666607</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5.55002763957987</v>
      </c>
      <c r="AI157" s="25">
        <f ca="1">IFERROR(INDEX(Socioeconomic!$I$8:$I$225,MATCH($C157,_xlfn.ANCHORARRAY(Socioeconomic!$C$8),0)),NA())</f>
        <v>1.4363545924423999</v>
      </c>
      <c r="AJ157" s="25">
        <f ca="1">IFERROR(INDEX('Natural Hazard'!$I$8:$I$225,MATCH($C157,_xlfn.ANCHORARRAY('Natural Hazard'!$C$8),0)),NA())</f>
        <v>0</v>
      </c>
      <c r="AK157" s="25">
        <f ca="1">IFERROR(INDEX(Conflict!$I$8:$I$225,MATCH($C157,_xlfn.ANCHORARRAY(Conflict!$C$8),0)),NA())</f>
        <v>0</v>
      </c>
      <c r="AL157" s="49"/>
      <c r="AM157" s="25">
        <f>IFERROR(INDEX('Data Reliability'!$G$6:$G$409,MATCH($C157,'Data Reliability'!$E$6:$E$409,0)),NA())</f>
        <v>8.3333333333333301E-2</v>
      </c>
      <c r="AN157" s="25">
        <f>IFERROR(INDEX('Data Reliability'!$H$6:$H$409,MATCH($C157,'Data Reliability'!$E$6:$E$409,0)),NA())</f>
        <v>0.51666666666666705</v>
      </c>
      <c r="AP157" s="30" t="e">
        <f ca="1">MAX(10,AA160)</f>
        <v>#N/A</v>
      </c>
    </row>
    <row r="158" spans="2:42"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0.5</v>
      </c>
      <c r="H158" s="23">
        <f t="shared" ca="1" si="12"/>
        <v>0.5</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1.5</v>
      </c>
      <c r="K158" s="23">
        <f t="shared" ca="1" si="14"/>
        <v>1.5</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v>
      </c>
      <c r="N158" s="23">
        <f t="shared" ca="1" si="16"/>
        <v>1</v>
      </c>
      <c r="O158" s="116" t="str">
        <f t="shared" si="17"/>
        <v>!</v>
      </c>
      <c r="P158" s="24"/>
      <c r="Q158" s="49"/>
      <c r="R158" s="25">
        <f ca="1">IFERROR(INDEX(Health!$G$8:$G$225,MATCH($C158,_xlfn.ANCHORARRAY(Health!$C$8),0)),NA())</f>
        <v>1.087967586551992</v>
      </c>
      <c r="S158" s="25">
        <f ca="1">IFERROR(INDEX(Food!$G$8:$G$225,MATCH($C158,_xlfn.ANCHORARRAY(Food!$C$8),0)),NA())</f>
        <v>0</v>
      </c>
      <c r="T158" s="25">
        <f ca="1">IFERROR(INDEX(Macro!$G$8:$G$225,MATCH($C158,_xlfn.ANCHORARRAY(Macro!$C$8),0)),NA())</f>
        <v>6.9</v>
      </c>
      <c r="U158" s="25">
        <f ca="1">IFERROR(INDEX(Socioeconomic!$G$8:$G$225,MATCH($C158,_xlfn.ANCHORARRAY(Socioeconomic!$C$8),0)),NA())</f>
        <v>0</v>
      </c>
      <c r="V158" s="25">
        <f ca="1">IFERROR(INDEX('Natural Hazard'!$G$8:$G$225,MATCH($C158,_xlfn.ANCHORARRAY('Natural Hazard'!$C$8),0)),NA())</f>
        <v>0</v>
      </c>
      <c r="W158" s="25">
        <f ca="1">IFERROR(INDEX(Conflict!$G$8:$G$225,MATCH($C158,_xlfn.ANCHORARRAY(Conflict!$C$8),0)),NA())</f>
        <v>0</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7</v>
      </c>
      <c r="AB158" s="25">
        <f ca="1">IFERROR(INDEX(Socioeconomic!$H$8:$H$225,MATCH($C158,_xlfn.ANCHORARRAY(Socioeconomic!$C$8),0)),NA())</f>
        <v>4.8571428571428497</v>
      </c>
      <c r="AC158" s="25">
        <f ca="1">IFERROR(INDEX('Natural Hazard'!$H$8:$H$225,MATCH($C158,_xlfn.ANCHORARRAY('Natural Hazard'!$C$8),0)),NA())</f>
        <v>10</v>
      </c>
      <c r="AD158" s="25">
        <f ca="1">IFERROR(INDEX(Conflict!$H$8:$H$225,MATCH($C158,_xlfn.ANCHORARRAY(Conflict!$C$8),0)),NA())</f>
        <v>2.4960310460398598</v>
      </c>
      <c r="AE158" s="50"/>
      <c r="AF158" s="25">
        <f ca="1">IFERROR(INDEX(Health!$I$8:$I$225,MATCH($C158,_xlfn.ANCHORARRAY(Health!$C$8),0)),NA())</f>
        <v>7</v>
      </c>
      <c r="AG158" s="25" t="e">
        <f ca="1">IFERROR(INDEX(Food!$I$8:$I$225,MATCH($C158,_xlfn.ANCHORARRAY(Food!$C$8),0)),NA())</f>
        <v>#N/A</v>
      </c>
      <c r="AH158" s="25">
        <f ca="1">IFERROR(INDEX(Macro!$I$8:$I$225,MATCH($C158,_xlfn.ANCHORARRAY(Macro!$C$8),0)),NA())</f>
        <v>7</v>
      </c>
      <c r="AI158" s="25">
        <f ca="1">IFERROR(INDEX(Socioeconomic!$I$8:$I$225,MATCH($C158,_xlfn.ANCHORARRAY(Socioeconomic!$C$8),0)),NA())</f>
        <v>0</v>
      </c>
      <c r="AJ158" s="25">
        <f ca="1">IFERROR(INDEX('Natural Hazard'!$I$8:$I$225,MATCH($C158,_xlfn.ANCHORARRAY('Natural Hazard'!$C$8),0)),NA())</f>
        <v>0</v>
      </c>
      <c r="AK158" s="25">
        <f ca="1">IFERROR(INDEX(Conflict!$I$8:$I$225,MATCH($C158,_xlfn.ANCHORARRAY(Conflict!$C$8),0)),NA())</f>
        <v>0</v>
      </c>
      <c r="AL158" s="49"/>
      <c r="AM158" s="25">
        <f>IFERROR(INDEX('Data Reliability'!$G$6:$G$409,MATCH($C158,'Data Reliability'!$E$6:$E$409,0)),NA())</f>
        <v>0</v>
      </c>
      <c r="AN158" s="25">
        <f>IFERROR(INDEX('Data Reliability'!$H$6:$H$409,MATCH($C158,'Data Reliability'!$E$6:$E$409,0)),NA())</f>
        <v>0.391666666666667</v>
      </c>
    </row>
    <row r="159" spans="2:42"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1</v>
      </c>
      <c r="H159" s="23">
        <f t="shared" ca="1" si="12"/>
        <v>1</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1</v>
      </c>
      <c r="N159" s="23">
        <f t="shared" ca="1" si="16"/>
        <v>1</v>
      </c>
      <c r="O159" s="116" t="str">
        <f t="shared" si="17"/>
        <v>!</v>
      </c>
      <c r="P159" s="24"/>
      <c r="Q159" s="49"/>
      <c r="R159" s="25">
        <f ca="1">IFERROR(INDEX(Health!$G$8:$G$225,MATCH($C159,_xlfn.ANCHORARRAY(Health!$C$8),0)),NA())</f>
        <v>0</v>
      </c>
      <c r="S159" s="25">
        <f ca="1">IFERROR(INDEX(Food!$G$8:$G$225,MATCH($C159,_xlfn.ANCHORARRAY(Food!$C$8),0)),NA())</f>
        <v>0</v>
      </c>
      <c r="T159" s="25">
        <f ca="1">IFERROR(INDEX(Macro!$G$8:$G$225,MATCH($C159,_xlfn.ANCHORARRAY(Macro!$C$8),0)),NA())</f>
        <v>2.9650750629115898</v>
      </c>
      <c r="U159" s="25">
        <f ca="1">IFERROR(INDEX(Socioeconomic!$G$8:$G$225,MATCH($C159,_xlfn.ANCHORARRAY(Socioeconomic!$C$8),0)),NA())</f>
        <v>0</v>
      </c>
      <c r="V159" s="25">
        <f ca="1">IFERROR(INDEX('Natural Hazard'!$G$8:$G$225,MATCH($C159,_xlfn.ANCHORARRAY('Natural Hazard'!$C$8),0)),NA())</f>
        <v>10</v>
      </c>
      <c r="W159" s="25">
        <f ca="1">IFERROR(INDEX(Conflict!$G$8:$G$225,MATCH($C159,_xlfn.ANCHORARRAY(Conflict!$C$8),0)),NA())</f>
        <v>0</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3.1555815997656</v>
      </c>
      <c r="AB159" s="25">
        <f ca="1">IFERROR(INDEX(Socioeconomic!$H$8:$H$225,MATCH($C159,_xlfn.ANCHORARRAY(Socioeconomic!$C$8),0)),NA())</f>
        <v>5.5714285714285703</v>
      </c>
      <c r="AC159" s="25">
        <f ca="1">IFERROR(INDEX('Natural Hazard'!$H$8:$H$225,MATCH($C159,_xlfn.ANCHORARRAY('Natural Hazard'!$C$8),0)),NA())</f>
        <v>10</v>
      </c>
      <c r="AD159" s="25">
        <f ca="1">IFERROR(INDEX(Conflict!$H$8:$H$225,MATCH($C159,_xlfn.ANCHORARRAY(Conflict!$C$8),0)),NA())</f>
        <v>3.5323690245193098</v>
      </c>
      <c r="AE159" s="50"/>
      <c r="AF159" s="25">
        <f ca="1">IFERROR(INDEX(Health!$I$8:$I$225,MATCH($C159,_xlfn.ANCHORARRAY(Health!$C$8),0)),NA())</f>
        <v>0</v>
      </c>
      <c r="AG159" s="25" t="e">
        <f ca="1">IFERROR(INDEX(Food!$I$8:$I$225,MATCH($C159,_xlfn.ANCHORARRAY(Food!$C$8),0)),NA())</f>
        <v>#N/A</v>
      </c>
      <c r="AH159" s="25">
        <f ca="1">IFERROR(INDEX(Macro!$I$8:$I$225,MATCH($C159,_xlfn.ANCHORARRAY(Macro!$C$8),0)),NA())</f>
        <v>2.7860696517412902</v>
      </c>
      <c r="AI159" s="25">
        <f ca="1">IFERROR(INDEX(Socioeconomic!$I$8:$I$225,MATCH($C159,_xlfn.ANCHORARRAY(Socioeconomic!$C$8),0)),NA())</f>
        <v>0</v>
      </c>
      <c r="AJ159" s="25">
        <f ca="1">IFERROR(INDEX('Natural Hazard'!$I$8:$I$225,MATCH($C159,_xlfn.ANCHORARRAY('Natural Hazard'!$C$8),0)),NA())</f>
        <v>10</v>
      </c>
      <c r="AK159" s="25">
        <f ca="1">IFERROR(INDEX(Conflict!$I$8:$I$225,MATCH($C159,_xlfn.ANCHORARRAY(Conflict!$C$8),0)),NA())</f>
        <v>0</v>
      </c>
      <c r="AL159" s="49"/>
      <c r="AM159" s="25">
        <f>IFERROR(INDEX('Data Reliability'!$G$6:$G$409,MATCH($C159,'Data Reliability'!$E$6:$E$409,0)),NA())</f>
        <v>8.3333333333333301E-2</v>
      </c>
      <c r="AN159" s="25">
        <f>IFERROR(INDEX('Data Reliability'!$H$6:$H$409,MATCH($C159,'Data Reliability'!$E$6:$E$409,0)),NA())</f>
        <v>0.44166666666666698</v>
      </c>
    </row>
    <row r="160" spans="2:42"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0</v>
      </c>
      <c r="N160" s="23">
        <f t="shared" ca="1" si="16"/>
        <v>0</v>
      </c>
      <c r="O160" s="116" t="str">
        <f t="shared" si="17"/>
        <v>!!</v>
      </c>
      <c r="P160" s="24"/>
      <c r="Q160" s="49"/>
      <c r="R160" s="25">
        <f ca="1">IFERROR(INDEX(Health!$G$8:$G$225,MATCH($C160,_xlfn.ANCHORARRAY(Health!$C$8),0)),NA())</f>
        <v>0</v>
      </c>
      <c r="S160" s="25" t="e">
        <f ca="1">IFERROR(INDEX(Food!$G$8:$G$225,MATCH($C160,_xlfn.ANCHORARRAY(Food!$C$8),0)),NA())</f>
        <v>#N/A</v>
      </c>
      <c r="T160" s="25" t="e">
        <f ca="1">IFERROR(INDEX(Macro!$G$8:$G$225,MATCH($C160,_xlfn.ANCHORARRAY(Macro!$C$8),0)),NA())</f>
        <v>#N/A</v>
      </c>
      <c r="U160" s="25">
        <f ca="1">IFERROR(INDEX(Socioeconomic!$G$8:$G$225,MATCH($C160,_xlfn.ANCHORARRAY(Socioeconomic!$C$8),0)),NA())</f>
        <v>0</v>
      </c>
      <c r="V160" s="25">
        <f ca="1">IFERROR(INDEX('Natural Hazard'!$G$8:$G$225,MATCH($C160,_xlfn.ANCHORARRAY('Natural Hazard'!$C$8),0)),NA())</f>
        <v>0</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5.8571428571428497</v>
      </c>
      <c r="AC160" s="25">
        <f ca="1">IFERROR(INDEX('Natural Hazard'!$H$8:$H$225,MATCH($C160,_xlfn.ANCHORARRAY('Natural Hazard'!$C$8),0)),NA())</f>
        <v>4.3333333333333304</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535</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1.5</v>
      </c>
      <c r="H161" s="23">
        <f t="shared" ca="1" si="12"/>
        <v>1.5</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4.5</v>
      </c>
      <c r="K161" s="23">
        <f t="shared" ca="1" si="14"/>
        <v>4.5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1</v>
      </c>
      <c r="N161" s="23">
        <f t="shared" ca="1" si="16"/>
        <v>1</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10</v>
      </c>
      <c r="U161" s="25">
        <f ca="1">IFERROR(INDEX(Socioeconomic!$G$8:$G$225,MATCH($C161,_xlfn.ANCHORARRAY(Socioeconomic!$C$8),0)),NA())</f>
        <v>0</v>
      </c>
      <c r="V161" s="25">
        <f ca="1">IFERROR(INDEX('Natural Hazard'!$G$8:$G$225,MATCH($C161,_xlfn.ANCHORARRAY('Natural Hazard'!$C$8),0)),NA())</f>
        <v>0</v>
      </c>
      <c r="W161" s="25">
        <f ca="1">IFERROR(INDEX(Conflict!$G$8:$G$225,MATCH($C161,_xlfn.ANCHORARRAY(Conflict!$C$8),0)),NA())</f>
        <v>6.7104639896802816</v>
      </c>
      <c r="X161" s="50"/>
      <c r="Y161" s="25">
        <f ca="1">IFERROR(INDEX(Health!$H$8:$H$225,MATCH($C161,_xlfn.ANCHORARRAY(Health!$C$8),0)),NA())</f>
        <v>8.8862973760932906</v>
      </c>
      <c r="Z161" s="25">
        <f ca="1">IFERROR(INDEX(Food!$H$8:$H$225,MATCH($C161,_xlfn.ANCHORARRAY(Food!$C$8),0)),NA())</f>
        <v>10</v>
      </c>
      <c r="AA161" s="25">
        <f ca="1">IFERROR(INDEX(Macro!$H$8:$H$225,MATCH($C161,_xlfn.ANCHORARRAY(Macro!$C$8),0)),NA())</f>
        <v>10</v>
      </c>
      <c r="AB161" s="25">
        <f ca="1">IFERROR(INDEX(Socioeconomic!$H$8:$H$225,MATCH($C161,_xlfn.ANCHORARRAY(Socioeconomic!$C$8),0)),NA())</f>
        <v>9</v>
      </c>
      <c r="AC161" s="25">
        <f ca="1">IFERROR(INDEX('Natural Hazard'!$H$8:$H$225,MATCH($C161,_xlfn.ANCHORARRAY('Natural Hazard'!$C$8),0)),NA())</f>
        <v>9.5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10</v>
      </c>
      <c r="AI161" s="25" t="e">
        <f ca="1">IFERROR(INDEX(Socioeconomic!$I$8:$I$225,MATCH($C161,_xlfn.ANCHORARRAY(Socioeconomic!$C$8),0)),NA())</f>
        <v>#N/A</v>
      </c>
      <c r="AJ161" s="25">
        <f ca="1">IFERROR(INDEX('Natural Hazard'!$I$8:$I$225,MATCH($C161,_xlfn.ANCHORARRAY('Natural Hazard'!$C$8),0)),NA())</f>
        <v>0</v>
      </c>
      <c r="AK161" s="25">
        <f ca="1">IFERROR(INDEX(Conflict!$I$8:$I$225,MATCH($C161,_xlfn.ANCHORARRAY(Conflict!$C$8),0)),NA())</f>
        <v>4.5030326956795799</v>
      </c>
      <c r="AL161" s="49"/>
      <c r="AM161" s="25">
        <f>IFERROR(INDEX('Data Reliability'!$G$6:$G$409,MATCH($C161,'Data Reliability'!$E$6:$E$409,0)),NA())</f>
        <v>8.3333333333333301E-2</v>
      </c>
      <c r="AN161" s="25">
        <f>IFERROR(INDEX('Data Reliability'!$H$6:$H$409,MATCH($C161,'Data Reliability'!$E$6:$E$409,0)),NA())</f>
        <v>0.483333333333333</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1.5</v>
      </c>
      <c r="N162" s="23">
        <f t="shared" ca="1" si="16"/>
        <v>1.5</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0</v>
      </c>
      <c r="U162" s="25">
        <f ca="1">IFERROR(INDEX(Socioeconomic!$G$8:$G$225,MATCH($C162,_xlfn.ANCHORARRAY(Socioeconomic!$C$8),0)),NA())</f>
        <v>1.4106735979665885</v>
      </c>
      <c r="V162" s="25">
        <f ca="1">IFERROR(INDEX('Natural Hazard'!$G$8:$G$225,MATCH($C162,_xlfn.ANCHORARRAY('Natural Hazard'!$C$8),0)),NA())</f>
        <v>4.6547466812563068</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3.9759742162320499</v>
      </c>
      <c r="AB162" s="25">
        <f ca="1">IFERROR(INDEX(Socioeconomic!$H$8:$H$225,MATCH($C162,_xlfn.ANCHORARRAY(Socioeconomic!$C$8),0)),NA())</f>
        <v>1</v>
      </c>
      <c r="AC162" s="25">
        <f ca="1">IFERROR(INDEX('Natural Hazard'!$H$8:$H$225,MATCH($C162,_xlfn.ANCHORARRAY('Natural Hazard'!$C$8),0)),NA())</f>
        <v>2.1666666666666599</v>
      </c>
      <c r="AD162" s="25">
        <f ca="1">IFERROR(INDEX(Conflict!$H$8:$H$225,MATCH($C162,_xlfn.ANCHORARRAY(Conflict!$C$8),0)),NA())</f>
        <v>0</v>
      </c>
      <c r="AE162" s="50"/>
      <c r="AF162" s="25">
        <f ca="1">IFERROR(INDEX(Health!$I$8:$I$225,MATCH($C162,_xlfn.ANCHORARRAY(Health!$C$8),0)),NA())</f>
        <v>7</v>
      </c>
      <c r="AG162" s="25" t="e">
        <f ca="1">IFERROR(INDEX(Food!$I$8:$I$225,MATCH($C162,_xlfn.ANCHORARRAY(Food!$C$8),0)),NA())</f>
        <v>#N/A</v>
      </c>
      <c r="AH162" s="25">
        <f ca="1">IFERROR(INDEX(Macro!$I$8:$I$225,MATCH($C162,_xlfn.ANCHORARRAY(Macro!$C$8),0)),NA())</f>
        <v>0</v>
      </c>
      <c r="AI162" s="25">
        <f ca="1">IFERROR(INDEX(Socioeconomic!$I$8:$I$225,MATCH($C162,_xlfn.ANCHORARRAY(Socioeconomic!$C$8),0)),NA())</f>
        <v>1.99</v>
      </c>
      <c r="AJ162" s="25">
        <f ca="1">IFERROR(INDEX('Natural Hazard'!$I$8:$I$225,MATCH($C162,_xlfn.ANCHORARRAY('Natural Hazard'!$C$8),0)),NA())</f>
        <v>10</v>
      </c>
      <c r="AK162" s="25">
        <f ca="1">IFERROR(INDEX(Conflict!$I$8:$I$225,MATCH($C162,_xlfn.ANCHORARRAY(Conflict!$C$8),0)),NA())</f>
        <v>0</v>
      </c>
      <c r="AL162" s="49"/>
      <c r="AM162" s="25">
        <f>IFERROR(INDEX('Data Reliability'!$G$6:$G$409,MATCH($C162,'Data Reliability'!$E$6:$E$409,0)),NA())</f>
        <v>8.3333333333333301E-2</v>
      </c>
      <c r="AN162" s="25">
        <f>IFERROR(INDEX('Data Reliability'!$H$6:$H$409,MATCH($C162,'Data Reliability'!$E$6:$E$409,0)),NA())</f>
        <v>0.47499999999999998</v>
      </c>
    </row>
    <row r="163" spans="2:40" x14ac:dyDescent="0.2">
      <c r="B163" s="28" t="s">
        <v>755</v>
      </c>
      <c r="C163" s="28" t="s">
        <v>717</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0</v>
      </c>
      <c r="H163" s="23">
        <f t="shared" ca="1" si="12"/>
        <v>0</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1</v>
      </c>
      <c r="N163" s="23">
        <f t="shared" ca="1" si="16"/>
        <v>1</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2.307863798905105</v>
      </c>
      <c r="U163" s="25">
        <f ca="1">IFERROR(INDEX(Socioeconomic!$G$8:$G$225,MATCH($C163,_xlfn.ANCHORARRAY(Socioeconomic!$C$8),0)),NA())</f>
        <v>0</v>
      </c>
      <c r="V163" s="25">
        <f ca="1">IFERROR(INDEX('Natural Hazard'!$G$8:$G$225,MATCH($C163,_xlfn.ANCHORARRAY('Natural Hazard'!$C$8),0)),NA())</f>
        <v>0</v>
      </c>
      <c r="W163" s="25">
        <f ca="1">IFERROR(INDEX(Conflict!$G$8:$G$225,MATCH($C163,_xlfn.ANCHORARRAY(Conflict!$C$8),0)),NA())</f>
        <v>0</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4.7231174919425696</v>
      </c>
      <c r="AB163" s="25" t="e">
        <f ca="1">IFERROR(INDEX(Socioeconomic!$H$8:$H$225,MATCH($C163,_xlfn.ANCHORARRAY(Socioeconomic!$C$8),0)),NA())</f>
        <v>#N/A</v>
      </c>
      <c r="AC163" s="25" t="e">
        <f ca="1">IFERROR(INDEX('Natural Hazard'!$H$8:$H$225,MATCH($C163,_xlfn.ANCHORARRAY('Natural Hazard'!$C$8),0)),NA())</f>
        <v>#N/A</v>
      </c>
      <c r="AD163" s="25">
        <f ca="1">IFERROR(INDEX(Conflict!$H$8:$H$225,MATCH($C163,_xlfn.ANCHORARRAY(Conflict!$C$8),0)),NA())</f>
        <v>0</v>
      </c>
      <c r="AE163" s="50"/>
      <c r="AF163" s="25">
        <f ca="1">IFERROR(INDEX(Health!$I$8:$I$225,MATCH($C163,_xlfn.ANCHORARRAY(Health!$C$8),0)),NA())</f>
        <v>0</v>
      </c>
      <c r="AG163" s="25" t="e">
        <f ca="1">IFERROR(INDEX(Food!$I$8:$I$225,MATCH($C163,_xlfn.ANCHORARRAY(Food!$C$8),0)),NA())</f>
        <v>#N/A</v>
      </c>
      <c r="AH163" s="25">
        <f ca="1">IFERROR(INDEX(Macro!$I$8:$I$225,MATCH($C163,_xlfn.ANCHORARRAY(Macro!$C$8),0)),NA())</f>
        <v>1.1276948590381299</v>
      </c>
      <c r="AI163" s="25">
        <f ca="1">IFERROR(INDEX(Socioeconomic!$I$8:$I$225,MATCH($C163,_xlfn.ANCHORARRAY(Socioeconomic!$C$8),0)),NA())</f>
        <v>0</v>
      </c>
      <c r="AJ163" s="25">
        <f ca="1">IFERROR(INDEX('Natural Hazard'!$I$8:$I$225,MATCH($C163,_xlfn.ANCHORARRAY('Natural Hazard'!$C$8),0)),NA())</f>
        <v>0</v>
      </c>
      <c r="AK163" s="25">
        <f ca="1">IFERROR(INDEX(Conflict!$I$8:$I$225,MATCH($C163,_xlfn.ANCHORARRAY(Conflict!$C$8),0)),NA())</f>
        <v>10</v>
      </c>
      <c r="AL163" s="49"/>
      <c r="AM163" s="25">
        <f>IFERROR(INDEX('Data Reliability'!$G$6:$G$409,MATCH($C163,'Data Reliability'!$E$6:$E$409,0)),NA())</f>
        <v>0.75</v>
      </c>
      <c r="AN163" s="25">
        <f>IFERROR(INDEX('Data Reliability'!$H$6:$H$409,MATCH($C163,'Data Reliability'!$E$6:$E$409,0)),NA())</f>
        <v>0.59166666666666701</v>
      </c>
    </row>
    <row r="164" spans="2:40" x14ac:dyDescent="0.2">
      <c r="B164" s="28" t="s">
        <v>756</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2</v>
      </c>
      <c r="H164" s="23">
        <f t="shared" ca="1" si="12"/>
        <v>2</v>
      </c>
      <c r="I164" s="116" t="str">
        <f t="shared" si="13"/>
        <v>!</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3</v>
      </c>
      <c r="K164" s="23">
        <f t="shared" ca="1" si="14"/>
        <v>3</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1.5</v>
      </c>
      <c r="N164" s="23">
        <f t="shared" ca="1" si="16"/>
        <v>1.5</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8.9960374545637531</v>
      </c>
      <c r="U164" s="25">
        <f ca="1">IFERROR(INDEX(Socioeconomic!$G$8:$G$225,MATCH($C164,_xlfn.ANCHORARRAY(Socioeconomic!$C$8),0)),NA())</f>
        <v>0</v>
      </c>
      <c r="V164" s="25">
        <f ca="1">IFERROR(INDEX('Natural Hazard'!$G$8:$G$225,MATCH($C164,_xlfn.ANCHORARRAY('Natural Hazard'!$C$8),0)),NA())</f>
        <v>8.3666002653407556</v>
      </c>
      <c r="W164" s="25">
        <f ca="1">IFERROR(INDEX(Conflict!$G$8:$G$225,MATCH($C164,_xlfn.ANCHORARRAY(Conflict!$C$8),0)),NA())</f>
        <v>0</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6.8571428571428497</v>
      </c>
      <c r="AC164" s="25">
        <f ca="1">IFERROR(INDEX('Natural Hazard'!$H$8:$H$225,MATCH($C164,_xlfn.ANCHORARRAY('Natural Hazard'!$C$8),0)),NA())</f>
        <v>7</v>
      </c>
      <c r="AD164" s="25">
        <f ca="1">IFERROR(INDEX(Conflict!$H$8:$H$225,MATCH($C164,_xlfn.ANCHORARRAY(Conflict!$C$8),0)),NA())</f>
        <v>5.5609454930322801</v>
      </c>
      <c r="AE164" s="50"/>
      <c r="AF164" s="25">
        <f ca="1">IFERROR(INDEX(Health!$I$8:$I$225,MATCH($C164,_xlfn.ANCHORARRAY(Health!$C$8),0)),NA())</f>
        <v>0</v>
      </c>
      <c r="AG164" s="25" t="e">
        <f ca="1">IFERROR(INDEX(Food!$I$8:$I$225,MATCH($C164,_xlfn.ANCHORARRAY(Food!$C$8),0)),NA())</f>
        <v>#N/A</v>
      </c>
      <c r="AH164" s="25">
        <f ca="1">IFERROR(INDEX(Macro!$I$8:$I$225,MATCH($C164,_xlfn.ANCHORARRAY(Macro!$C$8),0)),NA())</f>
        <v>8.0928689883913894</v>
      </c>
      <c r="AI164" s="25" t="e">
        <f ca="1">IFERROR(INDEX(Socioeconomic!$I$8:$I$225,MATCH($C164,_xlfn.ANCHORARRAY(Socioeconomic!$C$8),0)),NA())</f>
        <v>#N/A</v>
      </c>
      <c r="AJ164" s="25">
        <f ca="1">IFERROR(INDEX('Natural Hazard'!$I$8:$I$225,MATCH($C164,_xlfn.ANCHORARRAY('Natural Hazard'!$C$8),0)),NA())</f>
        <v>10</v>
      </c>
      <c r="AK164" s="25">
        <f ca="1">IFERROR(INDEX(Conflict!$I$8:$I$225,MATCH($C164,_xlfn.ANCHORARRAY(Conflict!$C$8),0)),NA())</f>
        <v>0</v>
      </c>
      <c r="AL164" s="49"/>
      <c r="AM164" s="25">
        <f>IFERROR(INDEX('Data Reliability'!$G$6:$G$409,MATCH($C164,'Data Reliability'!$E$6:$E$409,0)),NA())</f>
        <v>0.16666666666666699</v>
      </c>
      <c r="AN164" s="25">
        <f>IFERROR(INDEX('Data Reliability'!$H$6:$H$409,MATCH($C164,'Data Reliability'!$E$6:$E$409,0)),NA())</f>
        <v>0.63333333333333297</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v>
      </c>
      <c r="H165" s="23">
        <f t="shared" ca="1" si="12"/>
        <v>0</v>
      </c>
      <c r="I165" s="116" t="str">
        <f t="shared" si="13"/>
        <v>!</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0.5</v>
      </c>
      <c r="N165" s="23">
        <f t="shared" ca="1" si="16"/>
        <v>0.5</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3.3950723499438991</v>
      </c>
      <c r="U165" s="25">
        <f ca="1">IFERROR(INDEX(Socioeconomic!$G$8:$G$225,MATCH($C165,_xlfn.ANCHORARRAY(Socioeconomic!$C$8),0)),NA())</f>
        <v>0</v>
      </c>
      <c r="V165" s="25">
        <f ca="1">IFERROR(INDEX('Natural Hazard'!$G$8:$G$225,MATCH($C165,_xlfn.ANCHORARRAY('Natural Hazard'!$C$8),0)),NA())</f>
        <v>0</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1.6466451801933699</v>
      </c>
      <c r="AB165" s="25">
        <f ca="1">IFERROR(INDEX(Socioeconomic!$H$8:$H$225,MATCH($C165,_xlfn.ANCHORARRAY(Socioeconomic!$C$8),0)),NA())</f>
        <v>1</v>
      </c>
      <c r="AC165" s="25">
        <f ca="1">IFERROR(INDEX('Natural Hazard'!$H$8:$H$225,MATCH($C165,_xlfn.ANCHORARRAY('Natural Hazard'!$C$8),0)),NA())</f>
        <v>4.1666666666666599</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7</v>
      </c>
      <c r="AI165" s="25">
        <f ca="1">IFERROR(INDEX(Socioeconomic!$I$8:$I$225,MATCH($C165,_xlfn.ANCHORARRAY(Socioeconomic!$C$8),0)),NA())</f>
        <v>0</v>
      </c>
      <c r="AJ165" s="25">
        <f ca="1">IFERROR(INDEX('Natural Hazard'!$I$8:$I$225,MATCH($C165,_xlfn.ANCHORARRAY('Natural Hazard'!$C$8),0)),NA())</f>
        <v>0</v>
      </c>
      <c r="AK165" s="25">
        <f ca="1">IFERROR(INDEX(Conflict!$I$8:$I$225,MATCH($C165,_xlfn.ANCHORARRAY(Conflict!$C$8),0)),NA())</f>
        <v>0</v>
      </c>
      <c r="AL165" s="49"/>
      <c r="AM165" s="25">
        <f>IFERROR(INDEX('Data Reliability'!$G$6:$G$409,MATCH($C165,'Data Reliability'!$E$6:$E$409,0)),NA())</f>
        <v>8.3333333333333301E-2</v>
      </c>
      <c r="AN165" s="25">
        <f>IFERROR(INDEX('Data Reliability'!$H$6:$H$409,MATCH($C165,'Data Reliability'!$E$6:$E$409,0)),NA())</f>
        <v>0.59166666666666701</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0</v>
      </c>
      <c r="H166" s="23">
        <f t="shared" ca="1" si="12"/>
        <v>0</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0</v>
      </c>
      <c r="N166" s="23">
        <f t="shared" ca="1" si="16"/>
        <v>0</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0</v>
      </c>
      <c r="U166" s="25">
        <f ca="1">IFERROR(INDEX(Socioeconomic!$G$8:$G$225,MATCH($C166,_xlfn.ANCHORARRAY(Socioeconomic!$C$8),0)),NA())</f>
        <v>4.245568184644628</v>
      </c>
      <c r="V166" s="25">
        <f ca="1">IFERROR(INDEX('Natural Hazard'!$G$8:$G$225,MATCH($C166,_xlfn.ANCHORARRAY('Natural Hazard'!$C$8),0)),NA())</f>
        <v>0</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3.43392909463814</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0.42335508908096697</v>
      </c>
      <c r="AE166" s="50"/>
      <c r="AF166" s="25">
        <f ca="1">IFERROR(INDEX(Health!$I$8:$I$225,MATCH($C166,_xlfn.ANCHORARRAY(Health!$C$8),0)),NA())</f>
        <v>0</v>
      </c>
      <c r="AG166" s="25" t="e">
        <f ca="1">IFERROR(INDEX(Food!$I$8:$I$225,MATCH($C166,_xlfn.ANCHORARRAY(Food!$C$8),0)),NA())</f>
        <v>#N/A</v>
      </c>
      <c r="AH166" s="25">
        <f ca="1">IFERROR(INDEX(Macro!$I$8:$I$225,MATCH($C166,_xlfn.ANCHORARRAY(Macro!$C$8),0)),NA())</f>
        <v>0</v>
      </c>
      <c r="AI166" s="25">
        <f ca="1">IFERROR(INDEX(Socioeconomic!$I$8:$I$225,MATCH($C166,_xlfn.ANCHORARRAY(Socioeconomic!$C$8),0)),NA())</f>
        <v>3.5048317909240798</v>
      </c>
      <c r="AJ166" s="25">
        <f ca="1">IFERROR(INDEX('Natural Hazard'!$I$8:$I$225,MATCH($C166,_xlfn.ANCHORARRAY('Natural Hazard'!$C$8),0)),NA())</f>
        <v>0</v>
      </c>
      <c r="AK166" s="25">
        <f ca="1">IFERROR(INDEX(Conflict!$I$8:$I$225,MATCH($C166,_xlfn.ANCHORARRAY(Conflict!$C$8),0)),NA())</f>
        <v>0</v>
      </c>
      <c r="AL166" s="49"/>
      <c r="AM166" s="25">
        <f>IFERROR(INDEX('Data Reliability'!$G$6:$G$409,MATCH($C166,'Data Reliability'!$E$6:$E$409,0)),NA())</f>
        <v>8.3333333333333301E-2</v>
      </c>
      <c r="AN166" s="25">
        <f>IFERROR(INDEX('Data Reliability'!$H$6:$H$409,MATCH($C166,'Data Reliability'!$E$6:$E$409,0)),NA())</f>
        <v>0.55000000000000004</v>
      </c>
    </row>
    <row r="167" spans="2:40" x14ac:dyDescent="0.2">
      <c r="B167" s="28" t="s">
        <v>757</v>
      </c>
      <c r="C167" s="28" t="s">
        <v>718</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2</v>
      </c>
      <c r="H167" s="23">
        <f t="shared" ca="1" si="12"/>
        <v>2</v>
      </c>
      <c r="I167" s="116" t="str">
        <f t="shared" si="13"/>
        <v>!</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2</v>
      </c>
      <c r="N167" s="23">
        <f t="shared" ca="1" si="16"/>
        <v>2</v>
      </c>
      <c r="O167" s="116" t="str">
        <f t="shared" si="17"/>
        <v>!</v>
      </c>
      <c r="P167" s="24"/>
      <c r="Q167" s="49"/>
      <c r="R167" s="25">
        <f ca="1">IFERROR(INDEX(Health!$G$8:$G$225,MATCH($C167,_xlfn.ANCHORARRAY(Health!$C$8),0)),NA())</f>
        <v>0</v>
      </c>
      <c r="S167" s="25">
        <f ca="1">IFERROR(INDEX(Food!$G$8:$G$225,MATCH($C167,_xlfn.ANCHORARRAY(Food!$C$8),0)),NA())</f>
        <v>0</v>
      </c>
      <c r="T167" s="25">
        <f ca="1">IFERROR(INDEX(Macro!$G$8:$G$225,MATCH($C167,_xlfn.ANCHORARRAY(Macro!$C$8),0)),NA())</f>
        <v>4.1635415257038169</v>
      </c>
      <c r="U167" s="25">
        <f ca="1">IFERROR(INDEX(Socioeconomic!$G$8:$G$225,MATCH($C167,_xlfn.ANCHORARRAY(Socioeconomic!$C$8),0)),NA())</f>
        <v>7.4642002729217882</v>
      </c>
      <c r="V167" s="25">
        <f ca="1">IFERROR(INDEX('Natural Hazard'!$G$8:$G$225,MATCH($C167,_xlfn.ANCHORARRAY('Natural Hazard'!$C$8),0)),NA())</f>
        <v>0</v>
      </c>
      <c r="W167" s="25">
        <f ca="1">IFERROR(INDEX(Conflict!$G$8:$G$225,MATCH($C167,_xlfn.ANCHORARRAY(Conflict!$C$8),0)),NA())</f>
        <v>10</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5.1919132727805399</v>
      </c>
      <c r="AB167" s="25">
        <f ca="1">IFERROR(INDEX(Socioeconomic!$H$8:$H$225,MATCH($C167,_xlfn.ANCHORARRAY(Socioeconomic!$C$8),0)),NA())</f>
        <v>5.5714285714285703</v>
      </c>
      <c r="AC167" s="25">
        <f ca="1">IFERROR(INDEX('Natural Hazard'!$H$8:$H$225,MATCH($C167,_xlfn.ANCHORARRAY('Natural Hazard'!$C$8),0)),NA())</f>
        <v>3.5</v>
      </c>
      <c r="AD167" s="25">
        <f ca="1">IFERROR(INDEX(Conflict!$H$8:$H$225,MATCH($C167,_xlfn.ANCHORARRAY(Conflict!$C$8),0)),NA())</f>
        <v>10</v>
      </c>
      <c r="AE167" s="50"/>
      <c r="AF167" s="25">
        <f ca="1">IFERROR(INDEX(Health!$I$8:$I$225,MATCH($C167,_xlfn.ANCHORARRAY(Health!$C$8),0)),NA())</f>
        <v>0</v>
      </c>
      <c r="AG167" s="25" t="e">
        <f ca="1">IFERROR(INDEX(Food!$I$8:$I$225,MATCH($C167,_xlfn.ANCHORARRAY(Food!$C$8),0)),NA())</f>
        <v>#N/A</v>
      </c>
      <c r="AH167" s="25">
        <f ca="1">IFERROR(INDEX(Macro!$I$8:$I$225,MATCH($C167,_xlfn.ANCHORARRAY(Macro!$C$8),0)),NA())</f>
        <v>3.33886124930901</v>
      </c>
      <c r="AI167" s="25">
        <f ca="1">IFERROR(INDEX(Socioeconomic!$I$8:$I$225,MATCH($C167,_xlfn.ANCHORARRAY(Socioeconomic!$C$8),0)),NA())</f>
        <v>10</v>
      </c>
      <c r="AJ167" s="25">
        <f ca="1">IFERROR(INDEX('Natural Hazard'!$I$8:$I$225,MATCH($C167,_xlfn.ANCHORARRAY('Natural Hazard'!$C$8),0)),NA())</f>
        <v>0</v>
      </c>
      <c r="AK167" s="25">
        <f ca="1">IFERROR(INDEX(Conflict!$I$8:$I$225,MATCH($C167,_xlfn.ANCHORARRAY(Conflict!$C$8),0)),NA())</f>
        <v>10</v>
      </c>
      <c r="AL167" s="49"/>
      <c r="AM167" s="25">
        <f>IFERROR(INDEX('Data Reliability'!$G$6:$G$409,MATCH($C167,'Data Reliability'!$E$6:$E$409,0)),NA())</f>
        <v>0.33333333333333298</v>
      </c>
      <c r="AN167" s="25">
        <f>IFERROR(INDEX('Data Reliability'!$H$6:$H$409,MATCH($C167,'Data Reliability'!$E$6:$E$409,0)),NA())</f>
        <v>0.51666666666666705</v>
      </c>
    </row>
    <row r="168" spans="2:40" x14ac:dyDescent="0.2">
      <c r="B168" s="28" t="s">
        <v>758</v>
      </c>
      <c r="C168" s="28" t="s">
        <v>719</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t="e">
        <f ca="1">IFERROR(INDEX(Food!$G$8:$G$225,MATCH($C168,_xlfn.ANCHORARRAY(Food!$C$8),0)),NA())</f>
        <v>#N/A</v>
      </c>
      <c r="T168" s="25" t="e">
        <f ca="1">IFERROR(INDEX(Macro!$G$8:$G$225,MATCH($C168,_xlfn.ANCHORARRAY(Macro!$C$8),0)),NA())</f>
        <v>#N/A</v>
      </c>
      <c r="U168" s="25" t="e">
        <f ca="1">IFERROR(INDEX(Socioeconomic!$G$8:$G$225,MATCH($C168,_xlfn.ANCHORARRAY(Socioeconomic!$C$8),0)),NA())</f>
        <v>#N/A</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f ca="1">IFERROR(INDEX(Conflict!$H$8:$H$225,MATCH($C168,_xlfn.ANCHORARRAY(Conflict!$C$8),0)),NA())</f>
        <v>0</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0.91666666666666696</v>
      </c>
      <c r="AN168" s="25">
        <f>IFERROR(INDEX('Data Reliability'!$H$6:$H$409,MATCH($C168,'Data Reliability'!$E$6:$E$409,0)),NA())</f>
        <v>0.81666666666666698</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2.2879873730764619</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1.1778493993554</v>
      </c>
      <c r="AB169" s="25">
        <f ca="1">IFERROR(INDEX(Socioeconomic!$H$8:$H$225,MATCH($C169,_xlfn.ANCHORARRAY(Socioeconomic!$C$8),0)),NA())</f>
        <v>1.71428571428571</v>
      </c>
      <c r="AC169" s="25">
        <f ca="1">IFERROR(INDEX('Natural Hazard'!$H$8:$H$225,MATCH($C169,_xlfn.ANCHORARRAY('Natural Hazard'!$C$8),0)),NA())</f>
        <v>0.83333333333333304</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4.4444444444444402</v>
      </c>
      <c r="AI169" s="25">
        <f ca="1">IFERROR(INDEX(Socioeconomic!$I$8:$I$225,MATCH($C169,_xlfn.ANCHORARRAY(Socioeconomic!$C$8),0)),NA())</f>
        <v>0</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8.3333333333333301E-2</v>
      </c>
      <c r="AN169" s="25">
        <f>IFERROR(INDEX('Data Reliability'!$H$6:$H$409,MATCH($C169,'Data Reliability'!$E$6:$E$409,0)),NA())</f>
        <v>0.625</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v>
      </c>
      <c r="H170" s="23">
        <f t="shared" ca="1" si="12"/>
        <v>0</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v>
      </c>
      <c r="N170" s="23">
        <f t="shared" ca="1" si="16"/>
        <v>0</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4.970954001723852</v>
      </c>
      <c r="U170" s="25">
        <f ca="1">IFERROR(INDEX(Socioeconomic!$G$8:$G$225,MATCH($C170,_xlfn.ANCHORARRAY(Socioeconomic!$C$8),0)),NA())</f>
        <v>0.64253960411569089</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3.5364781716964502</v>
      </c>
      <c r="AB170" s="25">
        <f ca="1">IFERROR(INDEX(Socioeconomic!$H$8:$H$225,MATCH($C170,_xlfn.ANCHORARRAY(Socioeconomic!$C$8),0)),NA())</f>
        <v>2.4285714285714199</v>
      </c>
      <c r="AC170" s="25">
        <f ca="1">IFERROR(INDEX('Natural Hazard'!$H$8:$H$225,MATCH($C170,_xlfn.ANCHORARRAY('Natural Hazard'!$C$8),0)),NA())</f>
        <v>5</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6.9872857932559498</v>
      </c>
      <c r="AI170" s="25">
        <f ca="1">IFERROR(INDEX(Socioeconomic!$I$8:$I$225,MATCH($C170,_xlfn.ANCHORARRAY(Socioeconomic!$C$8),0)),NA())</f>
        <v>0.17000000000000301</v>
      </c>
      <c r="AJ170" s="25">
        <f ca="1">IFERROR(INDEX('Natural Hazard'!$I$8:$I$225,MATCH($C170,_xlfn.ANCHORARRAY('Natural Hazard'!$C$8),0)),NA())</f>
        <v>0</v>
      </c>
      <c r="AK170" s="25">
        <f ca="1">IFERROR(INDEX(Conflict!$I$8:$I$225,MATCH($C170,_xlfn.ANCHORARRAY(Conflict!$C$8),0)),NA())</f>
        <v>1.78571428571429</v>
      </c>
      <c r="AL170" s="49"/>
      <c r="AM170" s="25">
        <f>IFERROR(INDEX('Data Reliability'!$G$6:$G$409,MATCH($C170,'Data Reliability'!$E$6:$E$409,0)),NA())</f>
        <v>8.3333333333333301E-2</v>
      </c>
      <c r="AN170" s="25">
        <f>IFERROR(INDEX('Data Reliability'!$H$6:$H$409,MATCH($C170,'Data Reliability'!$E$6:$E$409,0)),NA())</f>
        <v>0.54166666666666696</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2.5</v>
      </c>
      <c r="H171" s="23">
        <f t="shared" ca="1" si="12"/>
        <v>2.5</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1.5</v>
      </c>
      <c r="K171" s="23">
        <f t="shared" ca="1" si="14"/>
        <v>1.5</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3</v>
      </c>
      <c r="N171" s="23">
        <f t="shared" ca="1" si="16"/>
        <v>3</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10</v>
      </c>
      <c r="U171" s="25">
        <f ca="1">IFERROR(INDEX(Socioeconomic!$G$8:$G$225,MATCH($C171,_xlfn.ANCHORARRAY(Socioeconomic!$C$8),0)),NA())</f>
        <v>0</v>
      </c>
      <c r="V171" s="25">
        <f ca="1">IFERROR(INDEX('Natural Hazard'!$G$8:$G$225,MATCH($C171,_xlfn.ANCHORARRAY('Natural Hazard'!$C$8),0)),NA())</f>
        <v>8.7559503577091284</v>
      </c>
      <c r="W171" s="25">
        <f ca="1">IFERROR(INDEX(Conflict!$G$8:$G$225,MATCH($C171,_xlfn.ANCHORARRAY(Conflict!$C$8),0)),NA())</f>
        <v>6.4589562678387598</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10</v>
      </c>
      <c r="AB171" s="25">
        <f ca="1">IFERROR(INDEX(Socioeconomic!$H$8:$H$225,MATCH($C171,_xlfn.ANCHORARRAY(Socioeconomic!$C$8),0)),NA())</f>
        <v>2.1428571428571401</v>
      </c>
      <c r="AC171" s="25">
        <f ca="1">IFERROR(INDEX('Natural Hazard'!$H$8:$H$225,MATCH($C171,_xlfn.ANCHORARRAY('Natural Hazard'!$C$8),0)),NA())</f>
        <v>7.6666666666666599</v>
      </c>
      <c r="AD171" s="25">
        <f ca="1">IFERROR(INDEX(Conflict!$H$8:$H$225,MATCH($C171,_xlfn.ANCHORARRAY(Conflict!$C$8),0)),NA())</f>
        <v>4.1718116069853597</v>
      </c>
      <c r="AE171" s="50"/>
      <c r="AF171" s="25">
        <f ca="1">IFERROR(INDEX(Health!$I$8:$I$225,MATCH($C171,_xlfn.ANCHORARRAY(Health!$C$8),0)),NA())</f>
        <v>0</v>
      </c>
      <c r="AG171" s="25" t="e">
        <f ca="1">IFERROR(INDEX(Food!$I$8:$I$225,MATCH($C171,_xlfn.ANCHORARRAY(Food!$C$8),0)),NA())</f>
        <v>#N/A</v>
      </c>
      <c r="AH171" s="25">
        <f ca="1">IFERROR(INDEX(Macro!$I$8:$I$225,MATCH($C171,_xlfn.ANCHORARRAY(Macro!$C$8),0)),NA())</f>
        <v>10</v>
      </c>
      <c r="AI171" s="25">
        <f ca="1">IFERROR(INDEX(Socioeconomic!$I$8:$I$225,MATCH($C171,_xlfn.ANCHORARRAY(Socioeconomic!$C$8),0)),NA())</f>
        <v>0</v>
      </c>
      <c r="AJ171" s="25">
        <f ca="1">IFERROR(INDEX('Natural Hazard'!$I$8:$I$225,MATCH($C171,_xlfn.ANCHORARRAY('Natural Hazard'!$C$8),0)),NA())</f>
        <v>10</v>
      </c>
      <c r="AK171" s="25">
        <f ca="1">IFERROR(INDEX(Conflict!$I$8:$I$225,MATCH($C171,_xlfn.ANCHORARRAY(Conflict!$C$8),0)),NA())</f>
        <v>10</v>
      </c>
      <c r="AL171" s="49"/>
      <c r="AM171" s="25">
        <f>IFERROR(INDEX('Data Reliability'!$G$6:$G$409,MATCH($C171,'Data Reliability'!$E$6:$E$409,0)),NA())</f>
        <v>0</v>
      </c>
      <c r="AN171" s="25">
        <f>IFERROR(INDEX('Data Reliability'!$H$6:$H$409,MATCH($C171,'Data Reliability'!$E$6:$E$409,0)),NA())</f>
        <v>0.4</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1</v>
      </c>
      <c r="H172" s="23">
        <f t="shared" ca="1" si="12"/>
        <v>1</v>
      </c>
      <c r="I172" s="116" t="str">
        <f t="shared" si="13"/>
        <v>!</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0</v>
      </c>
      <c r="N172" s="23">
        <f t="shared" ca="1" si="16"/>
        <v>0</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5.6842894612211792</v>
      </c>
      <c r="U172" s="25">
        <f ca="1">IFERROR(INDEX(Socioeconomic!$G$8:$G$225,MATCH($C172,_xlfn.ANCHORARRAY(Socioeconomic!$C$8),0)),NA())</f>
        <v>6.127780224244451</v>
      </c>
      <c r="V172" s="25">
        <f ca="1">IFERROR(INDEX('Natural Hazard'!$G$8:$G$225,MATCH($C172,_xlfn.ANCHORARRAY('Natural Hazard'!$C$8),0)),NA())</f>
        <v>0</v>
      </c>
      <c r="W172" s="25">
        <f ca="1">IFERROR(INDEX(Conflict!$G$8:$G$225,MATCH($C172,_xlfn.ANCHORARRAY(Conflict!$C$8),0)),NA())</f>
        <v>4.9233087276710119</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5.2944623498388497</v>
      </c>
      <c r="AB172" s="25">
        <f ca="1">IFERROR(INDEX(Socioeconomic!$H$8:$H$225,MATCH($C172,_xlfn.ANCHORARRAY(Socioeconomic!$C$8),0)),NA())</f>
        <v>9</v>
      </c>
      <c r="AC172" s="25">
        <f ca="1">IFERROR(INDEX('Natural Hazard'!$H$8:$H$225,MATCH($C172,_xlfn.ANCHORARRAY('Natural Hazard'!$C$8),0)),NA())</f>
        <v>4.1666666666666599</v>
      </c>
      <c r="AD172" s="25">
        <f ca="1">IFERROR(INDEX(Conflict!$H$8:$H$225,MATCH($C172,_xlfn.ANCHORARRAY(Conflict!$C$8),0)),NA())</f>
        <v>4.5246075145528302</v>
      </c>
      <c r="AE172" s="50"/>
      <c r="AF172" s="25">
        <f ca="1">IFERROR(INDEX(Health!$I$8:$I$225,MATCH($C172,_xlfn.ANCHORARRAY(Health!$C$8),0)),NA())</f>
        <v>0</v>
      </c>
      <c r="AG172" s="25" t="e">
        <f ca="1">IFERROR(INDEX(Food!$I$8:$I$225,MATCH($C172,_xlfn.ANCHORARRAY(Food!$C$8),0)),NA())</f>
        <v>#N/A</v>
      </c>
      <c r="AH172" s="25">
        <f ca="1">IFERROR(INDEX(Macro!$I$8:$I$225,MATCH($C172,_xlfn.ANCHORARRAY(Macro!$C$8),0)),NA())</f>
        <v>6.1028192371475898</v>
      </c>
      <c r="AI172" s="25">
        <f ca="1">IFERROR(INDEX(Socioeconomic!$I$8:$I$225,MATCH($C172,_xlfn.ANCHORARRAY(Socioeconomic!$C$8),0)),NA())</f>
        <v>4.1721878307379301</v>
      </c>
      <c r="AJ172" s="25">
        <f ca="1">IFERROR(INDEX('Natural Hazard'!$I$8:$I$225,MATCH($C172,_xlfn.ANCHORARRAY('Natural Hazard'!$C$8),0)),NA())</f>
        <v>0</v>
      </c>
      <c r="AK172" s="25">
        <f ca="1">IFERROR(INDEX(Conflict!$I$8:$I$225,MATCH($C172,_xlfn.ANCHORARRAY(Conflict!$C$8),0)),NA())</f>
        <v>5.3571428571428497</v>
      </c>
      <c r="AL172" s="49"/>
      <c r="AM172" s="25">
        <f>IFERROR(INDEX('Data Reliability'!$G$6:$G$409,MATCH($C172,'Data Reliability'!$E$6:$E$409,0)),NA())</f>
        <v>8.3333333333333301E-2</v>
      </c>
      <c r="AN172" s="25">
        <f>IFERROR(INDEX('Data Reliability'!$H$6:$H$409,MATCH($C172,'Data Reliability'!$E$6:$E$409,0)),NA())</f>
        <v>0.59166666666666701</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0.5</v>
      </c>
      <c r="H173" s="23">
        <f t="shared" ca="1" si="12"/>
        <v>0.5</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0.5</v>
      </c>
      <c r="K173" s="23">
        <f t="shared" ca="1" si="14"/>
        <v>0.5</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1.5</v>
      </c>
      <c r="N173" s="23">
        <f t="shared" ca="1" si="16"/>
        <v>1.5</v>
      </c>
      <c r="O173" s="116" t="str">
        <f t="shared" si="17"/>
        <v>!</v>
      </c>
      <c r="P173" s="24"/>
      <c r="Q173" s="49"/>
      <c r="R173" s="25">
        <f ca="1">IFERROR(INDEX(Health!$G$8:$G$225,MATCH($C173,_xlfn.ANCHORARRAY(Health!$C$8),0)),NA())</f>
        <v>4.6467017049401633</v>
      </c>
      <c r="S173" s="25">
        <f ca="1">IFERROR(INDEX(Food!$G$8:$G$225,MATCH($C173,_xlfn.ANCHORARRAY(Food!$C$8),0)),NA())</f>
        <v>0</v>
      </c>
      <c r="T173" s="25">
        <f ca="1">IFERROR(INDEX(Macro!$G$8:$G$225,MATCH($C173,_xlfn.ANCHORARRAY(Macro!$C$8),0)),NA())</f>
        <v>6.9</v>
      </c>
      <c r="U173" s="25">
        <f ca="1">IFERROR(INDEX(Socioeconomic!$G$8:$G$225,MATCH($C173,_xlfn.ANCHORARRAY(Socioeconomic!$C$8),0)),NA())</f>
        <v>3.3166247903553985</v>
      </c>
      <c r="V173" s="25">
        <f ca="1">IFERROR(INDEX('Natural Hazard'!$G$8:$G$225,MATCH($C173,_xlfn.ANCHORARRAY('Natural Hazard'!$C$8),0)),NA())</f>
        <v>0</v>
      </c>
      <c r="W173" s="25">
        <f ca="1">IFERROR(INDEX(Conflict!$G$8:$G$225,MATCH($C173,_xlfn.ANCHORARRAY(Conflict!$C$8),0)),NA())</f>
        <v>0</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7</v>
      </c>
      <c r="AB173" s="25">
        <f ca="1">IFERROR(INDEX(Socioeconomic!$H$8:$H$225,MATCH($C173,_xlfn.ANCHORARRAY(Socioeconomic!$C$8),0)),NA())</f>
        <v>1.5714285714285701</v>
      </c>
      <c r="AC173" s="25">
        <f ca="1">IFERROR(INDEX('Natural Hazard'!$H$8:$H$225,MATCH($C173,_xlfn.ANCHORARRAY('Natural Hazard'!$C$8),0)),NA())</f>
        <v>3.3333333333333299</v>
      </c>
      <c r="AD173" s="25">
        <f ca="1">IFERROR(INDEX(Conflict!$H$8:$H$225,MATCH($C173,_xlfn.ANCHORARRAY(Conflict!$C$8),0)),NA())</f>
        <v>0.77615099664843701</v>
      </c>
      <c r="AE173" s="50"/>
      <c r="AF173" s="25">
        <f ca="1">IFERROR(INDEX(Health!$I$8:$I$225,MATCH($C173,_xlfn.ANCHORARRAY(Health!$C$8),0)),NA())</f>
        <v>7</v>
      </c>
      <c r="AG173" s="25" t="e">
        <f ca="1">IFERROR(INDEX(Food!$I$8:$I$225,MATCH($C173,_xlfn.ANCHORARRAY(Food!$C$8),0)),NA())</f>
        <v>#N/A</v>
      </c>
      <c r="AH173" s="25">
        <f ca="1">IFERROR(INDEX(Macro!$I$8:$I$225,MATCH($C173,_xlfn.ANCHORARRAY(Macro!$C$8),0)),NA())</f>
        <v>7</v>
      </c>
      <c r="AI173" s="25">
        <f ca="1">IFERROR(INDEX(Socioeconomic!$I$8:$I$225,MATCH($C173,_xlfn.ANCHORARRAY(Socioeconomic!$C$8),0)),NA())</f>
        <v>7</v>
      </c>
      <c r="AJ173" s="25">
        <f ca="1">IFERROR(INDEX('Natural Hazard'!$I$8:$I$225,MATCH($C173,_xlfn.ANCHORARRAY('Natural Hazard'!$C$8),0)),NA())</f>
        <v>0</v>
      </c>
      <c r="AK173" s="25">
        <f ca="1">IFERROR(INDEX(Conflict!$I$8:$I$225,MATCH($C173,_xlfn.ANCHORARRAY(Conflict!$C$8),0)),NA())</f>
        <v>0</v>
      </c>
      <c r="AL173" s="49"/>
      <c r="AM173" s="25">
        <f>IFERROR(INDEX('Data Reliability'!$G$6:$G$409,MATCH($C173,'Data Reliability'!$E$6:$E$409,0)),NA())</f>
        <v>0</v>
      </c>
      <c r="AN173" s="25">
        <f>IFERROR(INDEX('Data Reliability'!$H$6:$H$409,MATCH($C173,'Data Reliability'!$E$6:$E$409,0)),NA())</f>
        <v>0.43333333333333302</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6</v>
      </c>
      <c r="H174" s="23">
        <f t="shared" ca="1" si="12"/>
        <v>6</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6</v>
      </c>
      <c r="N174" s="23">
        <f t="shared" ca="1" si="16"/>
        <v>6</v>
      </c>
      <c r="O174" s="116" t="str">
        <f t="shared" si="17"/>
        <v/>
      </c>
      <c r="P174" s="24"/>
      <c r="Q174" s="49"/>
      <c r="R174" s="25">
        <f ca="1">IFERROR(INDEX(Health!$G$8:$G$225,MATCH($C174,_xlfn.ANCHORARRAY(Health!$C$8),0)),NA())</f>
        <v>8.9017965887391863</v>
      </c>
      <c r="S174" s="25">
        <f ca="1">IFERROR(INDEX(Food!$G$8:$G$225,MATCH($C174,_xlfn.ANCHORARRAY(Food!$C$8),0)),NA())</f>
        <v>10</v>
      </c>
      <c r="T174" s="25">
        <f ca="1">IFERROR(INDEX(Macro!$G$8:$G$225,MATCH($C174,_xlfn.ANCHORARRAY(Macro!$C$8),0)),NA())</f>
        <v>10</v>
      </c>
      <c r="U174" s="25">
        <f ca="1">IFERROR(INDEX(Socioeconomic!$G$8:$G$225,MATCH($C174,_xlfn.ANCHORARRAY(Socioeconomic!$C$8),0)),NA())</f>
        <v>9.5618288746751485</v>
      </c>
      <c r="V174" s="25">
        <f ca="1">IFERROR(INDEX('Natural Hazard'!$G$8:$G$225,MATCH($C174,_xlfn.ANCHORARRAY('Natural Hazard'!$C$8),0)),NA())</f>
        <v>7.3029674334022125</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9.1428571428571406</v>
      </c>
      <c r="AC174" s="25">
        <f ca="1">IFERROR(INDEX('Natural Hazard'!$H$8:$H$225,MATCH($C174,_xlfn.ANCHORARRAY('Natural Hazard'!$C$8),0)),NA())</f>
        <v>5.3333333333333304</v>
      </c>
      <c r="AD174" s="25">
        <f ca="1">IFERROR(INDEX(Conflict!$H$8:$H$225,MATCH($C174,_xlfn.ANCHORARRAY(Conflict!$C$8),0)),NA())</f>
        <v>10</v>
      </c>
      <c r="AE174" s="50"/>
      <c r="AF174" s="25">
        <f ca="1">IFERROR(INDEX(Health!$I$8:$I$225,MATCH($C174,_xlfn.ANCHORARRAY(Health!$C$8),0)),NA())</f>
        <v>10</v>
      </c>
      <c r="AG174" s="25">
        <f ca="1">IFERROR(INDEX(Food!$I$8:$I$225,MATCH($C174,_xlfn.ANCHORARRAY(Food!$C$8),0)),NA())</f>
        <v>10</v>
      </c>
      <c r="AH174" s="25">
        <f ca="1">IFERROR(INDEX(Macro!$I$8:$I$225,MATCH($C174,_xlfn.ANCHORARRAY(Macro!$C$8),0)),NA())</f>
        <v>10</v>
      </c>
      <c r="AI174" s="25">
        <f ca="1">IFERROR(INDEX(Socioeconomic!$I$8:$I$225,MATCH($C174,_xlfn.ANCHORARRAY(Socioeconomic!$C$8),0)),NA())</f>
        <v>10</v>
      </c>
      <c r="AJ174" s="25">
        <f ca="1">IFERROR(INDEX('Natural Hazard'!$I$8:$I$225,MATCH($C174,_xlfn.ANCHORARRAY('Natural Hazard'!$C$8),0)),NA())</f>
        <v>10</v>
      </c>
      <c r="AK174" s="25">
        <f ca="1">IFERROR(INDEX(Conflict!$I$8:$I$225,MATCH($C174,_xlfn.ANCHORARRAY(Conflict!$C$8),0)),NA())</f>
        <v>10</v>
      </c>
      <c r="AL174" s="49"/>
      <c r="AM174" s="25">
        <f>IFERROR(INDEX('Data Reliability'!$G$6:$G$409,MATCH($C174,'Data Reliability'!$E$6:$E$409,0)),NA())</f>
        <v>8.3333333333333301E-2</v>
      </c>
      <c r="AN174" s="25">
        <f>IFERROR(INDEX('Data Reliability'!$H$6:$H$409,MATCH($C174,'Data Reliability'!$E$6:$E$409,0)),NA())</f>
        <v>0.21388888888888899</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0</v>
      </c>
      <c r="H175" s="23">
        <f t="shared" ca="1" si="12"/>
        <v>0</v>
      </c>
      <c r="I175" s="116" t="str">
        <f t="shared" si="13"/>
        <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1</v>
      </c>
      <c r="N175" s="23">
        <f t="shared" ca="1" si="16"/>
        <v>1</v>
      </c>
      <c r="O175" s="116" t="str">
        <f t="shared" si="17"/>
        <v>!</v>
      </c>
      <c r="P175" s="24"/>
      <c r="Q175" s="49"/>
      <c r="R175" s="25">
        <f ca="1">IFERROR(INDEX(Health!$G$8:$G$225,MATCH($C175,_xlfn.ANCHORARRAY(Health!$C$8),0)),NA())</f>
        <v>0</v>
      </c>
      <c r="S175" s="25">
        <f ca="1">IFERROR(INDEX(Food!$G$8:$G$225,MATCH($C175,_xlfn.ANCHORARRAY(Food!$C$8),0)),NA())</f>
        <v>0</v>
      </c>
      <c r="T175" s="25">
        <f ca="1">IFERROR(INDEX(Macro!$G$8:$G$225,MATCH($C175,_xlfn.ANCHORARRAY(Macro!$C$8),0)),NA())</f>
        <v>3.3560808422081534</v>
      </c>
      <c r="U175" s="25">
        <f ca="1">IFERROR(INDEX(Socioeconomic!$G$8:$G$225,MATCH($C175,_xlfn.ANCHORARRAY(Socioeconomic!$C$8),0)),NA())</f>
        <v>0</v>
      </c>
      <c r="V175" s="25">
        <f ca="1">IFERROR(INDEX('Natural Hazard'!$G$8:$G$225,MATCH($C175,_xlfn.ANCHORARRAY('Natural Hazard'!$C$8),0)),NA())</f>
        <v>0</v>
      </c>
      <c r="W175" s="25">
        <f ca="1">IFERROR(INDEX(Conflict!$G$8:$G$225,MATCH($C175,_xlfn.ANCHORARRAY(Conflict!$C$8),0)),NA())</f>
        <v>4.6295087627872462</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2.5988866100205099</v>
      </c>
      <c r="AB175" s="25">
        <f ca="1">IFERROR(INDEX(Socioeconomic!$H$8:$H$225,MATCH($C175,_xlfn.ANCHORARRAY(Socioeconomic!$C$8),0)),NA())</f>
        <v>9</v>
      </c>
      <c r="AC175" s="25">
        <f ca="1">IFERROR(INDEX('Natural Hazard'!$H$8:$H$225,MATCH($C175,_xlfn.ANCHORARRAY('Natural Hazard'!$C$8),0)),NA())</f>
        <v>5.5</v>
      </c>
      <c r="AD175" s="25">
        <f ca="1">IFERROR(INDEX(Conflict!$H$8:$H$225,MATCH($C175,_xlfn.ANCHORARRAY(Conflict!$C$8),0)),NA())</f>
        <v>2.1432351384723898</v>
      </c>
      <c r="AE175" s="50"/>
      <c r="AF175" s="25">
        <f ca="1">IFERROR(INDEX(Health!$I$8:$I$225,MATCH($C175,_xlfn.ANCHORARRAY(Health!$C$8),0)),NA())</f>
        <v>0</v>
      </c>
      <c r="AG175" s="25" t="e">
        <f ca="1">IFERROR(INDEX(Food!$I$8:$I$225,MATCH($C175,_xlfn.ANCHORARRAY(Food!$C$8),0)),NA())</f>
        <v>#N/A</v>
      </c>
      <c r="AH175" s="25">
        <f ca="1">IFERROR(INDEX(Macro!$I$8:$I$225,MATCH($C175,_xlfn.ANCHORARRAY(Macro!$C$8),0)),NA())</f>
        <v>4.3338861249309</v>
      </c>
      <c r="AI175" s="25">
        <f ca="1">IFERROR(INDEX(Socioeconomic!$I$8:$I$225,MATCH($C175,_xlfn.ANCHORARRAY(Socioeconomic!$C$8),0)),NA())</f>
        <v>0</v>
      </c>
      <c r="AJ175" s="25">
        <f ca="1">IFERROR(INDEX('Natural Hazard'!$I$8:$I$225,MATCH($C175,_xlfn.ANCHORARRAY('Natural Hazard'!$C$8),0)),NA())</f>
        <v>0</v>
      </c>
      <c r="AK175" s="25">
        <f ca="1">IFERROR(INDEX(Conflict!$I$8:$I$225,MATCH($C175,_xlfn.ANCHORARRAY(Conflict!$C$8),0)),NA())</f>
        <v>10</v>
      </c>
      <c r="AL175" s="49"/>
      <c r="AM175" s="25">
        <f>IFERROR(INDEX('Data Reliability'!$G$6:$G$409,MATCH($C175,'Data Reliability'!$E$6:$E$409,0)),NA())</f>
        <v>8.3333333333333301E-2</v>
      </c>
      <c r="AN175" s="25">
        <f>IFERROR(INDEX('Data Reliability'!$H$6:$H$409,MATCH($C175,'Data Reliability'!$E$6:$E$409,0)),NA())</f>
        <v>0.55833333333333302</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1</v>
      </c>
      <c r="N176" s="23">
        <f t="shared" ca="1" si="16"/>
        <v>1</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0</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0.14285714285714199</v>
      </c>
      <c r="AC176" s="25">
        <f ca="1">IFERROR(INDEX('Natural Hazard'!$H$8:$H$225,MATCH($C176,_xlfn.ANCHORARRAY('Natural Hazard'!$C$8),0)),NA())</f>
        <v>0</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3.33886124930901</v>
      </c>
      <c r="AI176" s="25">
        <f ca="1">IFERROR(INDEX(Socioeconomic!$I$8:$I$225,MATCH($C176,_xlfn.ANCHORARRAY(Socioeconomic!$C$8),0)),NA())</f>
        <v>0</v>
      </c>
      <c r="AJ176" s="25">
        <f ca="1">IFERROR(INDEX('Natural Hazard'!$I$8:$I$225,MATCH($C176,_xlfn.ANCHORARRAY('Natural Hazard'!$C$8),0)),NA())</f>
        <v>10</v>
      </c>
      <c r="AK176" s="25">
        <f ca="1">IFERROR(INDEX(Conflict!$I$8:$I$225,MATCH($C176,_xlfn.ANCHORARRAY(Conflict!$C$8),0)),NA())</f>
        <v>0</v>
      </c>
      <c r="AL176" s="49"/>
      <c r="AM176" s="25">
        <f>IFERROR(INDEX('Data Reliability'!$G$6:$G$409,MATCH($C176,'Data Reliability'!$E$6:$E$409,0)),NA())</f>
        <v>8.3333333333333301E-2</v>
      </c>
      <c r="AN176" s="25">
        <f>IFERROR(INDEX('Data Reliability'!$H$6:$H$409,MATCH($C176,'Data Reliability'!$E$6:$E$409,0)),NA())</f>
        <v>0.625</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1</v>
      </c>
      <c r="H177" s="23">
        <f t="shared" ca="1" si="12"/>
        <v>1</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1</v>
      </c>
      <c r="N177" s="23">
        <f t="shared" ca="1" si="16"/>
        <v>1</v>
      </c>
      <c r="O177" s="116" t="str">
        <f t="shared" si="17"/>
        <v>!!</v>
      </c>
      <c r="P177" s="24"/>
      <c r="Q177" s="49"/>
      <c r="R177" s="25">
        <f ca="1">IFERROR(INDEX(Health!$G$8:$G$225,MATCH($C177,_xlfn.ANCHORARRAY(Health!$C$8),0)),NA())</f>
        <v>0</v>
      </c>
      <c r="S177" s="25">
        <f ca="1">IFERROR(INDEX(Food!$G$8:$G$225,MATCH($C177,_xlfn.ANCHORARRAY(Food!$C$8),0)),NA())</f>
        <v>0</v>
      </c>
      <c r="T177" s="25" t="e">
        <f ca="1">IFERROR(INDEX(Macro!$G$8:$G$225,MATCH($C177,_xlfn.ANCHORARRAY(Macro!$C$8),0)),NA())</f>
        <v>#N/A</v>
      </c>
      <c r="U177" s="25">
        <f ca="1">IFERROR(INDEX(Socioeconomic!$G$8:$G$225,MATCH($C177,_xlfn.ANCHORARRAY(Socioeconomic!$C$8),0)),NA())</f>
        <v>0</v>
      </c>
      <c r="V177" s="25">
        <f ca="1">IFERROR(INDEX('Natural Hazard'!$G$8:$G$225,MATCH($C177,_xlfn.ANCHORARRAY('Natural Hazard'!$C$8),0)),NA())</f>
        <v>9.0369611411506359</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8.2857142857142794</v>
      </c>
      <c r="AC177" s="25">
        <f ca="1">IFERROR(INDEX('Natural Hazard'!$H$8:$H$225,MATCH($C177,_xlfn.ANCHORARRAY('Natural Hazard'!$C$8),0)),NA())</f>
        <v>8.1666666666666607</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10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0.75</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v>
      </c>
      <c r="H178" s="23">
        <f t="shared" ca="1" si="12"/>
        <v>1</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3</v>
      </c>
      <c r="K178" s="23">
        <f t="shared" ca="1" si="14"/>
        <v>3</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1</v>
      </c>
      <c r="N178" s="23">
        <f t="shared" ca="1" si="16"/>
        <v>1</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10</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3.9307214062279905</v>
      </c>
      <c r="X178" s="50"/>
      <c r="Y178" s="25">
        <f ca="1">IFERROR(INDEX(Health!$H$8:$H$225,MATCH($C178,_xlfn.ANCHORARRAY(Health!$C$8),0)),NA())</f>
        <v>6.6413994169096204</v>
      </c>
      <c r="Z178" s="25">
        <f ca="1">IFERROR(INDEX(Food!$H$8:$H$225,MATCH($C178,_xlfn.ANCHORARRAY(Food!$C$8),0)),NA())</f>
        <v>10</v>
      </c>
      <c r="AA178" s="25">
        <f ca="1">IFERROR(INDEX(Macro!$H$8:$H$225,MATCH($C178,_xlfn.ANCHORARRAY(Macro!$C$8),0)),NA())</f>
        <v>10</v>
      </c>
      <c r="AB178" s="25">
        <f ca="1">IFERROR(INDEX(Socioeconomic!$H$8:$H$225,MATCH($C178,_xlfn.ANCHORARRAY(Socioeconomic!$C$8),0)),NA())</f>
        <v>10</v>
      </c>
      <c r="AC178" s="25">
        <f ca="1">IFERROR(INDEX('Natural Hazard'!$H$8:$H$225,MATCH($C178,_xlfn.ANCHORARRAY('Natural Hazard'!$C$8),0)),NA())</f>
        <v>4.8333333333333304</v>
      </c>
      <c r="AD178" s="25">
        <f ca="1">IFERROR(INDEX(Conflict!$H$8:$H$225,MATCH($C178,_xlfn.ANCHORARRAY(Conflict!$C$8),0)),NA())</f>
        <v>4.3261598165461201</v>
      </c>
      <c r="AE178" s="50"/>
      <c r="AF178" s="25">
        <f ca="1">IFERROR(INDEX(Health!$I$8:$I$225,MATCH($C178,_xlfn.ANCHORARRAY(Health!$C$8),0)),NA())</f>
        <v>0</v>
      </c>
      <c r="AG178" s="25" t="e">
        <f ca="1">IFERROR(INDEX(Food!$I$8:$I$225,MATCH($C178,_xlfn.ANCHORARRAY(Food!$C$8),0)),NA())</f>
        <v>#N/A</v>
      </c>
      <c r="AH178" s="25">
        <f ca="1">IFERROR(INDEX(Macro!$I$8:$I$225,MATCH($C178,_xlfn.ANCHORARRAY(Macro!$C$8),0)),NA())</f>
        <v>10</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3.5714285714285601</v>
      </c>
      <c r="AL178" s="49"/>
      <c r="AM178" s="25">
        <f>IFERROR(INDEX('Data Reliability'!$G$6:$G$409,MATCH($C178,'Data Reliability'!$E$6:$E$409,0)),NA())</f>
        <v>0</v>
      </c>
      <c r="AN178" s="25">
        <f>IFERROR(INDEX('Data Reliability'!$H$6:$H$409,MATCH($C178,'Data Reliability'!$E$6:$E$409,0)),NA())</f>
        <v>0.50833333333333297</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1</v>
      </c>
      <c r="H179" s="23">
        <f t="shared" ca="1" si="12"/>
        <v>1</v>
      </c>
      <c r="I179" s="116" t="str">
        <f t="shared" si="13"/>
        <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1</v>
      </c>
      <c r="N179" s="23">
        <f t="shared" ca="1" si="16"/>
        <v>1</v>
      </c>
      <c r="O179" s="116" t="str">
        <f t="shared" si="17"/>
        <v>!</v>
      </c>
      <c r="P179" s="24"/>
      <c r="Q179" s="49"/>
      <c r="R179" s="25">
        <f ca="1">IFERROR(INDEX(Health!$G$8:$G$225,MATCH($C179,_xlfn.ANCHORARRAY(Health!$C$8),0)),NA())</f>
        <v>0</v>
      </c>
      <c r="S179" s="25">
        <f ca="1">IFERROR(INDEX(Food!$G$8:$G$225,MATCH($C179,_xlfn.ANCHORARRAY(Food!$C$8),0)),NA())</f>
        <v>4.4824821480175299</v>
      </c>
      <c r="T179" s="25">
        <f ca="1">IFERROR(INDEX(Macro!$G$8:$G$225,MATCH($C179,_xlfn.ANCHORARRAY(Macro!$C$8),0)),NA())</f>
        <v>3.7688977040112288</v>
      </c>
      <c r="U179" s="25">
        <f ca="1">IFERROR(INDEX(Socioeconomic!$G$8:$G$225,MATCH($C179,_xlfn.ANCHORARRAY(Socioeconomic!$C$8),0)),NA())</f>
        <v>2.463452358195739</v>
      </c>
      <c r="V179" s="25">
        <f ca="1">IFERROR(INDEX('Natural Hazard'!$G$8:$G$225,MATCH($C179,_xlfn.ANCHORARRAY('Natural Hazard'!$C$8),0)),NA())</f>
        <v>9.4868329805051381</v>
      </c>
      <c r="W179" s="25">
        <f ca="1">IFERROR(INDEX(Conflict!$G$8:$G$225,MATCH($C179,_xlfn.ANCHORARRAY(Conflict!$C$8),0)),NA())</f>
        <v>0</v>
      </c>
      <c r="X179" s="50"/>
      <c r="Y179" s="25">
        <f ca="1">IFERROR(INDEX(Health!$H$8:$H$225,MATCH($C179,_xlfn.ANCHORARRAY(Health!$C$8),0)),NA())</f>
        <v>4.2798833819241997</v>
      </c>
      <c r="Z179" s="25">
        <f ca="1">IFERROR(INDEX(Food!$H$8:$H$225,MATCH($C179,_xlfn.ANCHORARRAY(Food!$C$8),0)),NA())</f>
        <v>4.01852924145917</v>
      </c>
      <c r="AA179" s="25">
        <f ca="1">IFERROR(INDEX(Macro!$H$8:$H$225,MATCH($C179,_xlfn.ANCHORARRAY(Macro!$C$8),0)),NA())</f>
        <v>4.2543217111046001</v>
      </c>
      <c r="AB179" s="25">
        <f ca="1">IFERROR(INDEX(Socioeconomic!$H$8:$H$225,MATCH($C179,_xlfn.ANCHORARRAY(Socioeconomic!$C$8),0)),NA())</f>
        <v>6.4285714285714199</v>
      </c>
      <c r="AC179" s="25">
        <f ca="1">IFERROR(INDEX('Natural Hazard'!$H$8:$H$225,MATCH($C179,_xlfn.ANCHORARRAY('Natural Hazard'!$C$8),0)),NA())</f>
        <v>9</v>
      </c>
      <c r="AD179" s="25">
        <f ca="1">IFERROR(INDEX(Conflict!$H$8:$H$225,MATCH($C179,_xlfn.ANCHORARRAY(Conflict!$C$8),0)),NA())</f>
        <v>1.6581407655671101</v>
      </c>
      <c r="AE179" s="50"/>
      <c r="AF179" s="25">
        <f ca="1">IFERROR(INDEX(Health!$I$8:$I$225,MATCH($C179,_xlfn.ANCHORARRAY(Health!$C$8),0)),NA())</f>
        <v>0</v>
      </c>
      <c r="AG179" s="25">
        <f ca="1">IFERROR(INDEX(Food!$I$8:$I$225,MATCH($C179,_xlfn.ANCHORARRAY(Food!$C$8),0)),NA())</f>
        <v>5</v>
      </c>
      <c r="AH179" s="25">
        <f ca="1">IFERROR(INDEX(Macro!$I$8:$I$225,MATCH($C179,_xlfn.ANCHORARRAY(Macro!$C$8),0)),NA())</f>
        <v>3.3388612493090002</v>
      </c>
      <c r="AI179" s="25">
        <f ca="1">IFERROR(INDEX(Socioeconomic!$I$8:$I$225,MATCH($C179,_xlfn.ANCHORARRAY(Socioeconomic!$C$8),0)),NA())</f>
        <v>0.94400405883780203</v>
      </c>
      <c r="AJ179" s="25">
        <f ca="1">IFERROR(INDEX('Natural Hazard'!$I$8:$I$225,MATCH($C179,_xlfn.ANCHORARRAY('Natural Hazard'!$C$8),0)),NA())</f>
        <v>10</v>
      </c>
      <c r="AK179" s="25">
        <f ca="1">IFERROR(INDEX(Conflict!$I$8:$I$225,MATCH($C179,_xlfn.ANCHORARRAY(Conflict!$C$8),0)),NA())</f>
        <v>0</v>
      </c>
      <c r="AL179" s="49"/>
      <c r="AM179" s="25">
        <f>IFERROR(INDEX('Data Reliability'!$G$6:$G$409,MATCH($C179,'Data Reliability'!$E$6:$E$409,0)),NA())</f>
        <v>8.3333333333333301E-2</v>
      </c>
      <c r="AN179" s="25">
        <f>IFERROR(INDEX('Data Reliability'!$H$6:$H$409,MATCH($C179,'Data Reliability'!$E$6:$E$409,0)),NA())</f>
        <v>0.46111111111111103</v>
      </c>
    </row>
    <row r="180" spans="2:40" x14ac:dyDescent="0.2">
      <c r="B180" s="28" t="s">
        <v>759</v>
      </c>
      <c r="C180" s="28" t="s">
        <v>720</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t="e">
        <f ca="1">IFERROR(INDEX(Food!$G$8:$G$225,MATCH($C180,_xlfn.ANCHORARRAY(Food!$C$8),0)),NA())</f>
        <v>#N/A</v>
      </c>
      <c r="T180" s="25" t="e">
        <f ca="1">IFERROR(INDEX(Macro!$G$8:$G$225,MATCH($C180,_xlfn.ANCHORARRAY(Macro!$C$8),0)),NA())</f>
        <v>#N/A</v>
      </c>
      <c r="U180" s="25">
        <f ca="1">IFERROR(INDEX(Socioeconomic!$G$8:$G$225,MATCH($C180,_xlfn.ANCHORARRAY(Socioeconomic!$C$8),0)),NA())</f>
        <v>0</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f ca="1">IFERROR(INDEX(Conflict!$H$8:$H$225,MATCH($C180,_xlfn.ANCHORARRAY(Conflict!$C$8),0)),NA())</f>
        <v>0</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f ca="1">IFERROR(INDEX(Socioeconomic!$I$8:$I$225,MATCH($C180,_xlfn.ANCHORARRAY(Socioeconomic!$C$8),0)),NA())</f>
        <v>0</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0.75</v>
      </c>
      <c r="AN180" s="25">
        <f>IFERROR(INDEX('Data Reliability'!$H$6:$H$409,MATCH($C180,'Data Reliability'!$E$6:$E$409,0)),NA())</f>
        <v>0.77500000000000002</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5</v>
      </c>
      <c r="H181" s="23">
        <f t="shared" ca="1" si="12"/>
        <v>5</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5</v>
      </c>
      <c r="K181" s="23">
        <f t="shared" ca="1" si="14"/>
        <v>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4</v>
      </c>
      <c r="N181" s="23">
        <f t="shared" ca="1" si="16"/>
        <v>4</v>
      </c>
      <c r="O181" s="116" t="str">
        <f t="shared" si="17"/>
        <v>!</v>
      </c>
      <c r="P181" s="24"/>
      <c r="Q181" s="49"/>
      <c r="R181" s="25">
        <f ca="1">IFERROR(INDEX(Health!$G$8:$G$225,MATCH($C181,_xlfn.ANCHORARRAY(Health!$C$8),0)),NA())</f>
        <v>0</v>
      </c>
      <c r="S181" s="25">
        <f ca="1">IFERROR(INDEX(Food!$G$8:$G$225,MATCH($C181,_xlfn.ANCHORARRAY(Food!$C$8),0)),NA())</f>
        <v>10</v>
      </c>
      <c r="T181" s="25">
        <f ca="1">IFERROR(INDEX(Macro!$G$8:$G$225,MATCH($C181,_xlfn.ANCHORARRAY(Macro!$C$8),0)),NA())</f>
        <v>9.3707688957850568</v>
      </c>
      <c r="U181" s="25">
        <f ca="1">IFERROR(INDEX(Socioeconomic!$G$8:$G$225,MATCH($C181,_xlfn.ANCHORARRAY(Socioeconomic!$C$8),0)),NA())</f>
        <v>8.2687984920955415</v>
      </c>
      <c r="V181" s="25">
        <f ca="1">IFERROR(INDEX('Natural Hazard'!$G$8:$G$225,MATCH($C181,_xlfn.ANCHORARRAY('Natural Hazard'!$C$8),0)),NA())</f>
        <v>9.9163165204290102</v>
      </c>
      <c r="W181" s="25">
        <f ca="1">IFERROR(INDEX(Conflict!$G$8:$G$225,MATCH($C181,_xlfn.ANCHORARRAY(Conflict!$C$8),0)),NA())</f>
        <v>10</v>
      </c>
      <c r="X181" s="50"/>
      <c r="Y181" s="25">
        <f ca="1">IFERROR(INDEX(Health!$H$8:$H$225,MATCH($C181,_xlfn.ANCHORARRAY(Health!$C$8),0)),NA())</f>
        <v>10</v>
      </c>
      <c r="Z181" s="25">
        <f ca="1">IFERROR(INDEX(Food!$H$8:$H$225,MATCH($C181,_xlfn.ANCHORARRAY(Food!$C$8),0)),NA())</f>
        <v>10</v>
      </c>
      <c r="AA181" s="25">
        <f ca="1">IFERROR(INDEX(Macro!$H$8:$H$225,MATCH($C181,_xlfn.ANCHORARRAY(Macro!$C$8),0)),NA())</f>
        <v>8.7811309698212696</v>
      </c>
      <c r="AB181" s="25">
        <f ca="1">IFERROR(INDEX(Socioeconomic!$H$8:$H$225,MATCH($C181,_xlfn.ANCHORARRAY(Socioeconomic!$C$8),0)),NA())</f>
        <v>10</v>
      </c>
      <c r="AC181" s="25">
        <f ca="1">IFERROR(INDEX('Natural Hazard'!$H$8:$H$225,MATCH($C181,_xlfn.ANCHORARRAY('Natural Hazard'!$C$8),0)),NA())</f>
        <v>9.8333333333333304</v>
      </c>
      <c r="AD181" s="25">
        <f ca="1">IFERROR(INDEX(Conflict!$H$8:$H$225,MATCH($C181,_xlfn.ANCHORARRAY(Conflict!$C$8),0)),NA())</f>
        <v>10</v>
      </c>
      <c r="AE181" s="50"/>
      <c r="AF181" s="25">
        <f ca="1">IFERROR(INDEX(Health!$I$8:$I$225,MATCH($C181,_xlfn.ANCHORARRAY(Health!$C$8),0)),NA())</f>
        <v>0</v>
      </c>
      <c r="AG181" s="25">
        <f ca="1">IFERROR(INDEX(Food!$I$8:$I$225,MATCH($C181,_xlfn.ANCHORARRAY(Food!$C$8),0)),NA())</f>
        <v>10</v>
      </c>
      <c r="AH181" s="25">
        <f ca="1">IFERROR(INDEX(Macro!$I$8:$I$225,MATCH($C181,_xlfn.ANCHORARRAY(Macro!$C$8),0)),NA())</f>
        <v>10</v>
      </c>
      <c r="AI181" s="25">
        <f ca="1">IFERROR(INDEX(Socioeconomic!$I$8:$I$225,MATCH($C181,_xlfn.ANCHORARRAY(Socioeconomic!$C$8),0)),NA())</f>
        <v>6.8373028502881503</v>
      </c>
      <c r="AJ181" s="25">
        <f ca="1">IFERROR(INDEX('Natural Hazard'!$I$8:$I$225,MATCH($C181,_xlfn.ANCHORARRAY('Natural Hazard'!$C$8),0)),NA())</f>
        <v>10</v>
      </c>
      <c r="AK181" s="25">
        <f ca="1">IFERROR(INDEX(Conflict!$I$8:$I$225,MATCH($C181,_xlfn.ANCHORARRAY(Conflict!$C$8),0)),NA())</f>
        <v>10</v>
      </c>
      <c r="AL181" s="49"/>
      <c r="AM181" s="25">
        <f>IFERROR(INDEX('Data Reliability'!$G$6:$G$409,MATCH($C181,'Data Reliability'!$E$6:$E$409,0)),NA())</f>
        <v>0.16666666666666699</v>
      </c>
      <c r="AN181" s="25">
        <f>IFERROR(INDEX('Data Reliability'!$H$6:$H$409,MATCH($C181,'Data Reliability'!$E$6:$E$409,0)),NA())</f>
        <v>0.38055555555555598</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v>
      </c>
      <c r="H182" s="23">
        <f t="shared" ca="1" si="12"/>
        <v>0</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1.5</v>
      </c>
      <c r="N182" s="23">
        <f t="shared" ca="1" si="16"/>
        <v>1.5</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4.0924456638213558</v>
      </c>
      <c r="U182" s="25">
        <f ca="1">IFERROR(INDEX(Socioeconomic!$G$8:$G$225,MATCH($C182,_xlfn.ANCHORARRAY(Socioeconomic!$C$8),0)),NA())</f>
        <v>4.780914437337568</v>
      </c>
      <c r="V182" s="25">
        <f ca="1">IFERROR(INDEX('Natural Hazard'!$G$8:$G$225,MATCH($C182,_xlfn.ANCHORARRAY('Natural Hazard'!$C$8),0)),NA())</f>
        <v>0</v>
      </c>
      <c r="W182" s="25">
        <f ca="1">IFERROR(INDEX(Conflict!$G$8:$G$225,MATCH($C182,_xlfn.ANCHORARRAY(Conflict!$C$8),0)),NA())</f>
        <v>3.0734525252749654</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5.0161148549663004</v>
      </c>
      <c r="AB182" s="25">
        <f ca="1">IFERROR(INDEX(Socioeconomic!$H$8:$H$225,MATCH($C182,_xlfn.ANCHORARRAY(Socioeconomic!$C$8),0)),NA())</f>
        <v>2.2857142857142798</v>
      </c>
      <c r="AC182" s="25">
        <f ca="1">IFERROR(INDEX('Natural Hazard'!$H$8:$H$225,MATCH($C182,_xlfn.ANCHORARRAY('Natural Hazard'!$C$8),0)),NA())</f>
        <v>5.6666666666666599</v>
      </c>
      <c r="AD182" s="25">
        <f ca="1">IFERROR(INDEX(Conflict!$H$8:$H$225,MATCH($C182,_xlfn.ANCHORARRAY(Conflict!$C$8),0)),NA())</f>
        <v>1.3494443464455801</v>
      </c>
      <c r="AE182" s="50"/>
      <c r="AF182" s="25">
        <f ca="1">IFERROR(INDEX(Health!$I$8:$I$225,MATCH($C182,_xlfn.ANCHORARRAY(Health!$C$8),0)),NA())</f>
        <v>0</v>
      </c>
      <c r="AG182" s="25" t="e">
        <f ca="1">IFERROR(INDEX(Food!$I$8:$I$225,MATCH($C182,_xlfn.ANCHORARRAY(Food!$C$8),0)),NA())</f>
        <v>#N/A</v>
      </c>
      <c r="AH182" s="25">
        <f ca="1">IFERROR(INDEX(Macro!$I$8:$I$225,MATCH($C182,_xlfn.ANCHORARRAY(Macro!$C$8),0)),NA())</f>
        <v>3.3388612493090002</v>
      </c>
      <c r="AI182" s="25">
        <f ca="1">IFERROR(INDEX(Socioeconomic!$I$8:$I$225,MATCH($C182,_xlfn.ANCHORARRAY(Socioeconomic!$C$8),0)),NA())</f>
        <v>10</v>
      </c>
      <c r="AJ182" s="25">
        <f ca="1">IFERROR(INDEX('Natural Hazard'!$I$8:$I$225,MATCH($C182,_xlfn.ANCHORARRAY('Natural Hazard'!$C$8),0)),NA())</f>
        <v>0</v>
      </c>
      <c r="AK182" s="25">
        <f ca="1">IFERROR(INDEX(Conflict!$I$8:$I$225,MATCH($C182,_xlfn.ANCHORARRAY(Conflict!$C$8),0)),NA())</f>
        <v>7</v>
      </c>
      <c r="AL182" s="49"/>
      <c r="AM182" s="25">
        <f>IFERROR(INDEX('Data Reliability'!$G$6:$G$409,MATCH($C182,'Data Reliability'!$E$6:$E$409,0)),NA())</f>
        <v>8.3333333333333301E-2</v>
      </c>
      <c r="AN182" s="25">
        <f>IFERROR(INDEX('Data Reliability'!$H$6:$H$409,MATCH($C182,'Data Reliability'!$E$6:$E$409,0)),NA())</f>
        <v>0.51666666666666705</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4</v>
      </c>
      <c r="H183" s="23">
        <f t="shared" ca="1" si="12"/>
        <v>4</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4</v>
      </c>
      <c r="N183" s="23">
        <f t="shared" ca="1" si="16"/>
        <v>4</v>
      </c>
      <c r="O183" s="116" t="str">
        <f t="shared" si="17"/>
        <v>!</v>
      </c>
      <c r="P183" s="24"/>
      <c r="Q183" s="49"/>
      <c r="R183" s="25">
        <f ca="1">IFERROR(INDEX(Health!$G$8:$G$225,MATCH($C183,_xlfn.ANCHORARRAY(Health!$C$8),0)),NA())</f>
        <v>9.9824919620601094</v>
      </c>
      <c r="S183" s="25">
        <f ca="1">IFERROR(INDEX(Food!$G$8:$G$225,MATCH($C183,_xlfn.ANCHORARRAY(Food!$C$8),0)),NA())</f>
        <v>10</v>
      </c>
      <c r="T183" s="25" t="e">
        <f ca="1">IFERROR(INDEX(Macro!$G$8:$G$225,MATCH($C183,_xlfn.ANCHORARRAY(Macro!$C$8),0)),NA())</f>
        <v>#N/A</v>
      </c>
      <c r="U183" s="25">
        <f ca="1">IFERROR(INDEX(Socioeconomic!$G$8:$G$225,MATCH($C183,_xlfn.ANCHORARRAY(Socioeconomic!$C$8),0)),NA())</f>
        <v>10</v>
      </c>
      <c r="V183" s="25">
        <f ca="1">IFERROR(INDEX('Natural Hazard'!$G$8:$G$225,MATCH($C183,_xlfn.ANCHORARRAY('Natural Hazard'!$C$8),0)),NA())</f>
        <v>7.1879528842826037</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5.1666666666666599</v>
      </c>
      <c r="AD183" s="25">
        <f ca="1">IFERROR(INDEX(Conflict!$H$8:$H$225,MATCH($C183,_xlfn.ANCHORARRAY(Conflict!$C$8),0)),NA())</f>
        <v>10</v>
      </c>
      <c r="AE183" s="50"/>
      <c r="AF183" s="25">
        <f ca="1">IFERROR(INDEX(Health!$I$8:$I$225,MATCH($C183,_xlfn.ANCHORARRAY(Health!$C$8),0)),NA())</f>
        <v>10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10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0.51388888888888895</v>
      </c>
    </row>
    <row r="184" spans="2:40" x14ac:dyDescent="0.2">
      <c r="B184" s="28" t="s">
        <v>773</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1</v>
      </c>
      <c r="H184" s="23">
        <f t="shared" ca="1" si="12"/>
        <v>1</v>
      </c>
      <c r="I184" s="116" t="str">
        <f t="shared" si="13"/>
        <v>!</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2.5</v>
      </c>
      <c r="K184" s="23">
        <f t="shared" ca="1" si="14"/>
        <v>2.5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1</v>
      </c>
      <c r="N184" s="23">
        <f t="shared" ca="1" si="16"/>
        <v>1</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4.2051908282570478</v>
      </c>
      <c r="U184" s="25">
        <f ca="1">IFERROR(INDEX(Socioeconomic!$G$8:$G$225,MATCH($C184,_xlfn.ANCHORARRAY(Socioeconomic!$C$8),0)),NA())</f>
        <v>4.12124608235517</v>
      </c>
      <c r="V184" s="25">
        <f ca="1">IFERROR(INDEX('Natural Hazard'!$G$8:$G$225,MATCH($C184,_xlfn.ANCHORARRAY('Natural Hazard'!$C$8),0)),NA())</f>
        <v>0</v>
      </c>
      <c r="W184" s="25">
        <f ca="1">IFERROR(INDEX(Conflict!$G$8:$G$225,MATCH($C184,_xlfn.ANCHORARRAY(Conflict!$C$8),0)),NA())</f>
        <v>10</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5.8804570758863202</v>
      </c>
      <c r="AB184" s="25">
        <f ca="1">IFERROR(INDEX(Socioeconomic!$H$8:$H$225,MATCH($C184,_xlfn.ANCHORARRAY(Socioeconomic!$C$8),0)),NA())</f>
        <v>8</v>
      </c>
      <c r="AC184" s="25">
        <f ca="1">IFERROR(INDEX('Natural Hazard'!$H$8:$H$225,MATCH($C184,_xlfn.ANCHORARRAY('Natural Hazard'!$C$8),0)),NA())</f>
        <v>0.5</v>
      </c>
      <c r="AD184" s="25">
        <f ca="1">IFERROR(INDEX(Conflict!$H$8:$H$225,MATCH($C184,_xlfn.ANCHORARRAY(Conflict!$C$8),0)),NA())</f>
        <v>10</v>
      </c>
      <c r="AE184" s="50"/>
      <c r="AF184" s="25">
        <f ca="1">IFERROR(INDEX(Health!$I$8:$I$225,MATCH($C184,_xlfn.ANCHORARRAY(Health!$C$8),0)),NA())</f>
        <v>0</v>
      </c>
      <c r="AG184" s="25" t="e">
        <f ca="1">IFERROR(INDEX(Food!$I$8:$I$225,MATCH($C184,_xlfn.ANCHORARRAY(Food!$C$8),0)),NA())</f>
        <v>#N/A</v>
      </c>
      <c r="AH184" s="25">
        <f ca="1">IFERROR(INDEX(Macro!$I$8:$I$225,MATCH($C184,_xlfn.ANCHORARRAY(Macro!$C$8),0)),NA())</f>
        <v>3.0071862907683702</v>
      </c>
      <c r="AI184" s="25">
        <f ca="1">IFERROR(INDEX(Socioeconomic!$I$8:$I$225,MATCH($C184,_xlfn.ANCHORARRAY(Socioeconomic!$C$8),0)),NA())</f>
        <v>2.1230836589159798</v>
      </c>
      <c r="AJ184" s="25">
        <f ca="1">IFERROR(INDEX('Natural Hazard'!$I$8:$I$225,MATCH($C184,_xlfn.ANCHORARRAY('Natural Hazard'!$C$8),0)),NA())</f>
        <v>0</v>
      </c>
      <c r="AK184" s="25">
        <f ca="1">IFERROR(INDEX(Conflict!$I$8:$I$225,MATCH($C184,_xlfn.ANCHORARRAY(Conflict!$C$8),0)),NA())</f>
        <v>10</v>
      </c>
      <c r="AL184" s="49"/>
      <c r="AM184" s="25">
        <f>IFERROR(INDEX('Data Reliability'!$G$6:$G$409,MATCH($C184,'Data Reliability'!$E$6:$E$409,0)),NA())</f>
        <v>0.16666666666666699</v>
      </c>
      <c r="AN184" s="25">
        <f>IFERROR(INDEX('Data Reliability'!$H$6:$H$409,MATCH($C184,'Data Reliability'!$E$6:$E$409,0)),NA())</f>
        <v>0.59166666666666701</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1.5</v>
      </c>
      <c r="H185" s="23">
        <f t="shared" ca="1" si="12"/>
        <v>1.5</v>
      </c>
      <c r="I185" s="116" t="str">
        <f t="shared" si="13"/>
        <v>!</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1</v>
      </c>
      <c r="N185" s="23">
        <f t="shared" ca="1" si="16"/>
        <v>1</v>
      </c>
      <c r="O185" s="116" t="str">
        <f t="shared" si="17"/>
        <v>!</v>
      </c>
      <c r="P185" s="24"/>
      <c r="Q185" s="49"/>
      <c r="R185" s="25">
        <f ca="1">IFERROR(INDEX(Health!$G$8:$G$225,MATCH($C185,_xlfn.ANCHORARRAY(Health!$C$8),0)),NA())</f>
        <v>0</v>
      </c>
      <c r="S185" s="25">
        <f ca="1">IFERROR(INDEX(Food!$G$8:$G$225,MATCH($C185,_xlfn.ANCHORARRAY(Food!$C$8),0)),NA())</f>
        <v>0</v>
      </c>
      <c r="T185" s="25">
        <f ca="1">IFERROR(INDEX(Macro!$G$8:$G$225,MATCH($C185,_xlfn.ANCHORARRAY(Macro!$C$8),0)),NA())</f>
        <v>5.4381902467986354</v>
      </c>
      <c r="U185" s="25">
        <f ca="1">IFERROR(INDEX(Socioeconomic!$G$8:$G$225,MATCH($C185,_xlfn.ANCHORARRAY(Socioeconomic!$C$8),0)),NA())</f>
        <v>1.6278820596099552</v>
      </c>
      <c r="V185" s="25">
        <f ca="1">IFERROR(INDEX('Natural Hazard'!$G$8:$G$225,MATCH($C185,_xlfn.ANCHORARRAY('Natural Hazard'!$C$8),0)),NA())</f>
        <v>7.0710678118654755</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7.3893934954585401</v>
      </c>
      <c r="AB185" s="25">
        <f ca="1">IFERROR(INDEX(Socioeconomic!$H$8:$H$225,MATCH($C185,_xlfn.ANCHORARRAY(Socioeconomic!$C$8),0)),NA())</f>
        <v>5</v>
      </c>
      <c r="AC185" s="25">
        <f ca="1">IFERROR(INDEX('Natural Hazard'!$H$8:$H$225,MATCH($C185,_xlfn.ANCHORARRAY('Natural Hazard'!$C$8),0)),NA())</f>
        <v>5</v>
      </c>
      <c r="AD185" s="25">
        <f ca="1">IFERROR(INDEX(Conflict!$H$8:$H$225,MATCH($C185,_xlfn.ANCHORARRAY(Conflict!$C$8),0)),NA())</f>
        <v>0</v>
      </c>
      <c r="AE185" s="50"/>
      <c r="AF185" s="25">
        <f ca="1">IFERROR(INDEX(Health!$I$8:$I$225,MATCH($C185,_xlfn.ANCHORARRAY(Health!$C$8),0)),NA())</f>
        <v>0</v>
      </c>
      <c r="AG185" s="25" t="e">
        <f ca="1">IFERROR(INDEX(Food!$I$8:$I$225,MATCH($C185,_xlfn.ANCHORARRAY(Food!$C$8),0)),NA())</f>
        <v>#N/A</v>
      </c>
      <c r="AH185" s="25">
        <f ca="1">IFERROR(INDEX(Macro!$I$8:$I$225,MATCH($C185,_xlfn.ANCHORARRAY(Macro!$C$8),0)),NA())</f>
        <v>4.0022111663902704</v>
      </c>
      <c r="AI185" s="25">
        <f ca="1">IFERROR(INDEX(Socioeconomic!$I$8:$I$225,MATCH($C185,_xlfn.ANCHORARRAY(Socioeconomic!$C$8),0)),NA())</f>
        <v>0.52999999999999003</v>
      </c>
      <c r="AJ185" s="25">
        <f ca="1">IFERROR(INDEX('Natural Hazard'!$I$8:$I$225,MATCH($C185,_xlfn.ANCHORARRAY('Natural Hazard'!$C$8),0)),NA())</f>
        <v>10</v>
      </c>
      <c r="AK185" s="25">
        <f ca="1">IFERROR(INDEX(Conflict!$I$8:$I$225,MATCH($C185,_xlfn.ANCHORARRAY(Conflict!$C$8),0)),NA())</f>
        <v>0</v>
      </c>
      <c r="AL185" s="49"/>
      <c r="AM185" s="25">
        <f>IFERROR(INDEX('Data Reliability'!$G$6:$G$409,MATCH($C185,'Data Reliability'!$E$6:$E$409,0)),NA())</f>
        <v>0.16666666666666699</v>
      </c>
      <c r="AN185" s="25">
        <f>IFERROR(INDEX('Data Reliability'!$H$6:$H$409,MATCH($C185,'Data Reliability'!$E$6:$E$409,0)),NA())</f>
        <v>0.59166666666666701</v>
      </c>
    </row>
    <row r="186" spans="2:40" x14ac:dyDescent="0.2">
      <c r="B186" s="28" t="s">
        <v>760</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0</v>
      </c>
      <c r="U186" s="25">
        <f ca="1">IFERROR(INDEX(Socioeconomic!$G$8:$G$225,MATCH($C186,_xlfn.ANCHORARRAY(Socioeconomic!$C$8),0)),NA())</f>
        <v>1.7008401285415149</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3.2581306768239102</v>
      </c>
      <c r="AB186" s="25">
        <f ca="1">IFERROR(INDEX(Socioeconomic!$H$8:$H$225,MATCH($C186,_xlfn.ANCHORARRAY(Socioeconomic!$C$8),0)),NA())</f>
        <v>1.28571428571428</v>
      </c>
      <c r="AC186" s="25">
        <f ca="1">IFERROR(INDEX('Natural Hazard'!$H$8:$H$225,MATCH($C186,_xlfn.ANCHORARRAY('Natural Hazard'!$C$8),0)),NA())</f>
        <v>2.9999999999999898</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v>
      </c>
      <c r="AI186" s="25">
        <f ca="1">IFERROR(INDEX(Socioeconomic!$I$8:$I$225,MATCH($C186,_xlfn.ANCHORARRAY(Socioeconomic!$C$8),0)),NA())</f>
        <v>2.2499999999999898</v>
      </c>
      <c r="AJ186" s="25">
        <f ca="1">IFERROR(INDEX('Natural Hazard'!$I$8:$I$225,MATCH($C186,_xlfn.ANCHORARRAY('Natural Hazard'!$C$8),0)),NA())</f>
        <v>0</v>
      </c>
      <c r="AK186" s="25">
        <f ca="1">IFERROR(INDEX(Conflict!$I$8:$I$225,MATCH($C186,_xlfn.ANCHORARRAY(Conflict!$C$8),0)),NA())</f>
        <v>0</v>
      </c>
      <c r="AL186" s="49"/>
      <c r="AM186" s="25">
        <f>IFERROR(INDEX('Data Reliability'!$G$6:$G$409,MATCH($C186,'Data Reliability'!$E$6:$E$409,0)),NA())</f>
        <v>8.3333333333333301E-2</v>
      </c>
      <c r="AN186" s="25">
        <f>IFERROR(INDEX('Data Reliability'!$H$6:$H$409,MATCH($C186,'Data Reliability'!$E$6:$E$409,0)),NA())</f>
        <v>0.625</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v>
      </c>
      <c r="N187" s="23">
        <f t="shared" ca="1" si="16"/>
        <v>0</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2.8854556886393778</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1.5001464986815101</v>
      </c>
      <c r="AB187" s="25">
        <f ca="1">IFERROR(INDEX(Socioeconomic!$H$8:$H$225,MATCH($C187,_xlfn.ANCHORARRAY(Socioeconomic!$C$8),0)),NA())</f>
        <v>0.28571428571428598</v>
      </c>
      <c r="AC187" s="25">
        <f ca="1">IFERROR(INDEX('Natural Hazard'!$H$8:$H$225,MATCH($C187,_xlfn.ANCHORARRAY('Natural Hazard'!$C$8),0)),NA())</f>
        <v>4</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5.55002763957987</v>
      </c>
      <c r="AI187" s="25">
        <f ca="1">IFERROR(INDEX(Socioeconomic!$I$8:$I$225,MATCH($C187,_xlfn.ANCHORARRAY(Socioeconomic!$C$8),0)),NA())</f>
        <v>0</v>
      </c>
      <c r="AJ187" s="25">
        <f ca="1">IFERROR(INDEX('Natural Hazard'!$I$8:$I$225,MATCH($C187,_xlfn.ANCHORARRAY('Natural Hazard'!$C$8),0)),NA())</f>
        <v>0</v>
      </c>
      <c r="AK187" s="25">
        <f ca="1">IFERROR(INDEX(Conflict!$I$8:$I$225,MATCH($C187,_xlfn.ANCHORARRAY(Conflict!$C$8),0)),NA())</f>
        <v>0</v>
      </c>
      <c r="AL187" s="49"/>
      <c r="AM187" s="25">
        <f>IFERROR(INDEX('Data Reliability'!$G$6:$G$409,MATCH($C187,'Data Reliability'!$E$6:$E$409,0)),NA())</f>
        <v>0.16666666666666699</v>
      </c>
      <c r="AN187" s="25">
        <f>IFERROR(INDEX('Data Reliability'!$H$6:$H$409,MATCH($C187,'Data Reliability'!$E$6:$E$409,0)),NA())</f>
        <v>0.65833333333333299</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v>
      </c>
      <c r="H188" s="23">
        <f t="shared" ca="1" si="12"/>
        <v>0</v>
      </c>
      <c r="I188" s="116" t="str">
        <f t="shared" si="13"/>
        <v>!</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1</v>
      </c>
      <c r="N188" s="23">
        <f t="shared" ca="1" si="16"/>
        <v>1</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1.1335112243070218</v>
      </c>
      <c r="U188" s="25">
        <f ca="1">IFERROR(INDEX(Socioeconomic!$G$8:$G$225,MATCH($C188,_xlfn.ANCHORARRAY(Socioeconomic!$C$8),0)),NA())</f>
        <v>0.85857024007524152</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0.19630823322590199</v>
      </c>
      <c r="AB188" s="25">
        <f ca="1">IFERROR(INDEX(Socioeconomic!$H$8:$H$225,MATCH($C188,_xlfn.ANCHORARRAY(Socioeconomic!$C$8),0)),NA())</f>
        <v>0.28571428571428598</v>
      </c>
      <c r="AC188" s="25">
        <f ca="1">IFERROR(INDEX('Natural Hazard'!$H$8:$H$225,MATCH($C188,_xlfn.ANCHORARRAY('Natural Hazard'!$C$8),0)),NA())</f>
        <v>0</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6.5450525152017596</v>
      </c>
      <c r="AI188" s="25">
        <f ca="1">IFERROR(INDEX(Socioeconomic!$I$8:$I$225,MATCH($C188,_xlfn.ANCHORARRAY(Socioeconomic!$C$8),0)),NA())</f>
        <v>2.58</v>
      </c>
      <c r="AJ188" s="25">
        <f ca="1">IFERROR(INDEX('Natural Hazard'!$I$8:$I$225,MATCH($C188,_xlfn.ANCHORARRAY('Natural Hazard'!$C$8),0)),NA())</f>
        <v>10</v>
      </c>
      <c r="AK188" s="25">
        <f ca="1">IFERROR(INDEX(Conflict!$I$8:$I$225,MATCH($C188,_xlfn.ANCHORARRAY(Conflict!$C$8),0)),NA())</f>
        <v>0</v>
      </c>
      <c r="AL188" s="49"/>
      <c r="AM188" s="25">
        <f>IFERROR(INDEX('Data Reliability'!$G$6:$G$409,MATCH($C188,'Data Reliability'!$E$6:$E$409,0)),NA())</f>
        <v>8.3333333333333301E-2</v>
      </c>
      <c r="AN188" s="25">
        <f>IFERROR(INDEX('Data Reliability'!$H$6:$H$409,MATCH($C188,'Data Reliability'!$E$6:$E$409,0)),NA())</f>
        <v>0.59166666666666701</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0.5</v>
      </c>
      <c r="H189" s="23">
        <f t="shared" ca="1" si="12"/>
        <v>0.5</v>
      </c>
      <c r="I189" s="116" t="str">
        <f t="shared" si="13"/>
        <v>!</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v>
      </c>
      <c r="N189" s="23">
        <f t="shared" ca="1" si="16"/>
        <v>0</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5.2646444859339239</v>
      </c>
      <c r="U189" s="25">
        <f ca="1">IFERROR(INDEX(Socioeconomic!$G$8:$G$225,MATCH($C189,_xlfn.ANCHORARRAY(Socioeconomic!$C$8),0)),NA())</f>
        <v>0</v>
      </c>
      <c r="V189" s="25">
        <f ca="1">IFERROR(INDEX('Natural Hazard'!$G$8:$G$225,MATCH($C189,_xlfn.ANCHORARRAY('Natural Hazard'!$C$8),0)),NA())</f>
        <v>0</v>
      </c>
      <c r="W189" s="25">
        <f ca="1">IFERROR(INDEX(Conflict!$G$8:$G$225,MATCH($C189,_xlfn.ANCHORARRAY(Conflict!$C$8),0)),NA())</f>
        <v>0</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5.4263111631995304</v>
      </c>
      <c r="AB189" s="25">
        <f ca="1">IFERROR(INDEX(Socioeconomic!$H$8:$H$225,MATCH($C189,_xlfn.ANCHORARRAY(Socioeconomic!$C$8),0)),NA())</f>
        <v>8</v>
      </c>
      <c r="AC189" s="25">
        <f ca="1">IFERROR(INDEX('Natural Hazard'!$H$8:$H$225,MATCH($C189,_xlfn.ANCHORARRAY('Natural Hazard'!$C$8),0)),NA())</f>
        <v>2.3333333333333299</v>
      </c>
      <c r="AD189" s="25">
        <f ca="1">IFERROR(INDEX(Conflict!$H$8:$H$225,MATCH($C189,_xlfn.ANCHORARRAY(Conflict!$C$8),0)),NA())</f>
        <v>3.8190156994178799</v>
      </c>
      <c r="AE189" s="50"/>
      <c r="AF189" s="25">
        <f ca="1">IFERROR(INDEX(Health!$I$8:$I$225,MATCH($C189,_xlfn.ANCHORARRAY(Health!$C$8),0)),NA())</f>
        <v>0</v>
      </c>
      <c r="AG189" s="25" t="e">
        <f ca="1">IFERROR(INDEX(Food!$I$8:$I$225,MATCH($C189,_xlfn.ANCHORARRAY(Food!$C$8),0)),NA())</f>
        <v>#N/A</v>
      </c>
      <c r="AH189" s="25">
        <f ca="1">IFERROR(INDEX(Macro!$I$8:$I$225,MATCH($C189,_xlfn.ANCHORARRAY(Macro!$C$8),0)),NA())</f>
        <v>5.1077943615256904</v>
      </c>
      <c r="AI189" s="25">
        <f ca="1">IFERROR(INDEX(Socioeconomic!$I$8:$I$225,MATCH($C189,_xlfn.ANCHORARRAY(Socioeconomic!$C$8),0)),NA())</f>
        <v>0</v>
      </c>
      <c r="AJ189" s="25">
        <f ca="1">IFERROR(INDEX('Natural Hazard'!$I$8:$I$225,MATCH($C189,_xlfn.ANCHORARRAY('Natural Hazard'!$C$8),0)),NA())</f>
        <v>0</v>
      </c>
      <c r="AK189" s="25">
        <f ca="1">IFERROR(INDEX(Conflict!$I$8:$I$225,MATCH($C189,_xlfn.ANCHORARRAY(Conflict!$C$8),0)),NA())</f>
        <v>0</v>
      </c>
      <c r="AL189" s="49"/>
      <c r="AM189" s="25">
        <f>IFERROR(INDEX('Data Reliability'!$G$6:$G$409,MATCH($C189,'Data Reliability'!$E$6:$E$409,0)),NA())</f>
        <v>0.16666666666666699</v>
      </c>
      <c r="AN189" s="25">
        <f>IFERROR(INDEX('Data Reliability'!$H$6:$H$409,MATCH($C189,'Data Reliability'!$E$6:$E$409,0)),NA())</f>
        <v>0.55833333333333302</v>
      </c>
    </row>
    <row r="190" spans="2:40" x14ac:dyDescent="0.2">
      <c r="B190" s="28" t="s">
        <v>761</v>
      </c>
      <c r="C190" s="28" t="s">
        <v>721</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t="e">
        <f ca="1">IFERROR(INDEX(Food!$G$8:$G$225,MATCH($C190,_xlfn.ANCHORARRAY(Food!$C$8),0)),NA())</f>
        <v>#N/A</v>
      </c>
      <c r="T190" s="25" t="e">
        <f ca="1">IFERROR(INDEX(Macro!$G$8:$G$225,MATCH($C190,_xlfn.ANCHORARRAY(Macro!$C$8),0)),NA())</f>
        <v>#N/A</v>
      </c>
      <c r="U190" s="25" t="e">
        <f ca="1">IFERROR(INDEX(Socioeconomic!$G$8:$G$225,MATCH($C190,_xlfn.ANCHORARRAY(Socioeconomic!$C$8),0)),NA())</f>
        <v>#N/A</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f ca="1">IFERROR(INDEX(Conflict!$H$8:$H$225,MATCH($C190,_xlfn.ANCHORARRAY(Conflict!$C$8),0)),NA())</f>
        <v>0</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0.91666666666666696</v>
      </c>
      <c r="AN190" s="25">
        <f>IFERROR(INDEX('Data Reliability'!$H$6:$H$409,MATCH($C190,'Data Reliability'!$E$6:$E$409,0)),NA())</f>
        <v>0.85</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0.5</v>
      </c>
      <c r="H191" s="23">
        <f t="shared" ca="1" si="12"/>
        <v>0.5</v>
      </c>
      <c r="I191" s="116" t="str">
        <f t="shared" si="13"/>
        <v>!</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1</v>
      </c>
      <c r="N191" s="23">
        <f t="shared" ca="1" si="16"/>
        <v>1</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0.27437569149763574</v>
      </c>
      <c r="U191" s="25">
        <f ca="1">IFERROR(INDEX(Socioeconomic!$G$8:$G$225,MATCH($C191,_xlfn.ANCHORARRAY(Socioeconomic!$C$8),0)),NA())</f>
        <v>0</v>
      </c>
      <c r="V191" s="25">
        <f ca="1">IFERROR(INDEX('Natural Hazard'!$G$8:$G$225,MATCH($C191,_xlfn.ANCHORARRAY('Natural Hazard'!$C$8),0)),NA())</f>
        <v>5.627314338711372</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3.4046293583357699</v>
      </c>
      <c r="AB191" s="25">
        <f ca="1">IFERROR(INDEX(Socioeconomic!$H$8:$H$225,MATCH($C191,_xlfn.ANCHORARRAY(Socioeconomic!$C$8),0)),NA())</f>
        <v>2.1428571428571401</v>
      </c>
      <c r="AC191" s="25">
        <f ca="1">IFERROR(INDEX('Natural Hazard'!$H$8:$H$225,MATCH($C191,_xlfn.ANCHORARRAY('Natural Hazard'!$C$8),0)),NA())</f>
        <v>3.1666666666666599</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2.21116639027059E-2</v>
      </c>
      <c r="AI191" s="25">
        <f ca="1">IFERROR(INDEX(Socioeconomic!$I$8:$I$225,MATCH($C191,_xlfn.ANCHORARRAY(Socioeconomic!$C$8),0)),NA())</f>
        <v>0</v>
      </c>
      <c r="AJ191" s="25">
        <f ca="1">IFERROR(INDEX('Natural Hazard'!$I$8:$I$225,MATCH($C191,_xlfn.ANCHORARRAY('Natural Hazard'!$C$8),0)),NA())</f>
        <v>10</v>
      </c>
      <c r="AK191" s="25">
        <f ca="1">IFERROR(INDEX(Conflict!$I$8:$I$225,MATCH($C191,_xlfn.ANCHORARRAY(Conflict!$C$8),0)),NA())</f>
        <v>0</v>
      </c>
      <c r="AL191" s="49"/>
      <c r="AM191" s="25">
        <f>IFERROR(INDEX('Data Reliability'!$G$6:$G$409,MATCH($C191,'Data Reliability'!$E$6:$E$409,0)),NA())</f>
        <v>0.16666666666666699</v>
      </c>
      <c r="AN191" s="25">
        <f>IFERROR(INDEX('Data Reliability'!$H$6:$H$409,MATCH($C191,'Data Reliability'!$E$6:$E$409,0)),NA())</f>
        <v>0.58333333333333304</v>
      </c>
    </row>
    <row r="192" spans="2:40" x14ac:dyDescent="0.2">
      <c r="B192" s="28" t="s">
        <v>762</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5</v>
      </c>
      <c r="H192" s="23">
        <f t="shared" ca="1" si="12"/>
        <v>5</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5</v>
      </c>
      <c r="K192" s="23">
        <f t="shared" ca="1" si="14"/>
        <v>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3.5</v>
      </c>
      <c r="N192" s="23">
        <f t="shared" ca="1" si="16"/>
        <v>3.5</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7.4498507633239681</v>
      </c>
      <c r="U192" s="25">
        <f ca="1">IFERROR(INDEX(Socioeconomic!$G$8:$G$225,MATCH($C192,_xlfn.ANCHORARRAY(Socioeconomic!$C$8),0)),NA())</f>
        <v>9.4868329805051381</v>
      </c>
      <c r="V192" s="25">
        <f ca="1">IFERROR(INDEX('Natural Hazard'!$G$8:$G$225,MATCH($C192,_xlfn.ANCHORARRAY('Natural Hazard'!$C$8),0)),NA())</f>
        <v>9.0369611411506359</v>
      </c>
      <c r="W192" s="25">
        <f ca="1">IFERROR(INDEX(Conflict!$G$8:$G$225,MATCH($C192,_xlfn.ANCHORARRAY(Conflict!$C$8),0)),NA())</f>
        <v>10</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9</v>
      </c>
      <c r="AC192" s="25">
        <f ca="1">IFERROR(INDEX('Natural Hazard'!$H$8:$H$225,MATCH($C192,_xlfn.ANCHORARRAY('Natural Hazard'!$C$8),0)),NA())</f>
        <v>8.1666666666666607</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5.55002763957987</v>
      </c>
      <c r="AI192" s="25">
        <f ca="1">IFERROR(INDEX(Socioeconomic!$I$8:$I$225,MATCH($C192,_xlfn.ANCHORARRAY(Socioeconomic!$C$8),0)),NA())</f>
        <v>10</v>
      </c>
      <c r="AJ192" s="25">
        <f ca="1">IFERROR(INDEX('Natural Hazard'!$I$8:$I$225,MATCH($C192,_xlfn.ANCHORARRAY('Natural Hazard'!$C$8),0)),NA())</f>
        <v>10</v>
      </c>
      <c r="AK192" s="25">
        <f ca="1">IFERROR(INDEX(Conflict!$I$8:$I$225,MATCH($C192,_xlfn.ANCHORARRAY(Conflict!$C$8),0)),NA())</f>
        <v>10</v>
      </c>
      <c r="AL192" s="49"/>
      <c r="AM192" s="25">
        <f>IFERROR(INDEX('Data Reliability'!$G$6:$G$409,MATCH($C192,'Data Reliability'!$E$6:$E$409,0)),NA())</f>
        <v>8.3333333333333301E-2</v>
      </c>
      <c r="AN192" s="25">
        <f>IFERROR(INDEX('Data Reliability'!$H$6:$H$409,MATCH($C192,'Data Reliability'!$E$6:$E$409,0)),NA())</f>
        <v>0.41388888888888897</v>
      </c>
    </row>
    <row r="193" spans="2:40" x14ac:dyDescent="0.2">
      <c r="B193" s="28" t="s">
        <v>763</v>
      </c>
      <c r="C193" s="28" t="s">
        <v>722</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1</v>
      </c>
      <c r="H193" s="23">
        <f t="shared" ca="1" si="12"/>
        <v>1</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1</v>
      </c>
      <c r="N193" s="23">
        <f t="shared" ca="1" si="16"/>
        <v>1</v>
      </c>
      <c r="O193" s="116" t="str">
        <f t="shared" si="17"/>
        <v>!!</v>
      </c>
      <c r="P193" s="24"/>
      <c r="Q193" s="49"/>
      <c r="R193" s="25">
        <f ca="1">IFERROR(INDEX(Health!$G$8:$G$225,MATCH($C193,_xlfn.ANCHORARRAY(Health!$C$8),0)),NA())</f>
        <v>0</v>
      </c>
      <c r="S193" s="25" t="e">
        <f ca="1">IFERROR(INDEX(Food!$G$8:$G$225,MATCH($C193,_xlfn.ANCHORARRAY(Food!$C$8),0)),NA())</f>
        <v>#N/A</v>
      </c>
      <c r="T193" s="25" t="e">
        <f ca="1">IFERROR(INDEX(Macro!$G$8:$G$225,MATCH($C193,_xlfn.ANCHORARRAY(Macro!$C$8),0)),NA())</f>
        <v>#N/A</v>
      </c>
      <c r="U193" s="25" t="e">
        <f ca="1">IFERROR(INDEX(Socioeconomic!$G$8:$G$225,MATCH($C193,_xlfn.ANCHORARRAY(Socioeconomic!$C$8),0)),NA())</f>
        <v>#N/A</v>
      </c>
      <c r="V193" s="25">
        <f ca="1">IFERROR(INDEX('Natural Hazard'!$G$8:$G$225,MATCH($C193,_xlfn.ANCHORARRAY('Natural Hazard'!$C$8),0)),NA())</f>
        <v>10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f ca="1">IFERROR(INDEX(Conflict!$H$8:$H$225,MATCH($C193,_xlfn.ANCHORARRAY(Conflict!$C$8),0)),NA())</f>
        <v>0</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10</v>
      </c>
      <c r="AK193" s="25">
        <f ca="1">IFERROR(INDEX(Conflict!$I$8:$I$225,MATCH($C193,_xlfn.ANCHORARRAY(Conflict!$C$8),0)),NA())</f>
        <v>0</v>
      </c>
      <c r="AL193" s="49"/>
      <c r="AM193" s="25">
        <f>IFERROR(INDEX('Data Reliability'!$G$6:$G$409,MATCH($C193,'Data Reliability'!$E$6:$E$409,0)),NA())</f>
        <v>0.91666666666666696</v>
      </c>
      <c r="AN193" s="25">
        <f>IFERROR(INDEX('Data Reliability'!$H$6:$H$409,MATCH($C193,'Data Reliability'!$E$6:$E$409,0)),NA())</f>
        <v>0.78333333333333299</v>
      </c>
    </row>
    <row r="194" spans="2: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2</v>
      </c>
      <c r="H194" s="23">
        <f t="shared" ca="1" si="12"/>
        <v>2</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2</v>
      </c>
      <c r="N194" s="23">
        <f t="shared" ca="1" si="16"/>
        <v>2</v>
      </c>
      <c r="O194" s="116" t="str">
        <f t="shared" si="17"/>
        <v>!</v>
      </c>
      <c r="P194" s="24"/>
      <c r="Q194" s="49"/>
      <c r="R194" s="25">
        <f ca="1">IFERROR(INDEX(Health!$G$8:$G$225,MATCH($C194,_xlfn.ANCHORARRAY(Health!$C$8),0)),NA())</f>
        <v>0</v>
      </c>
      <c r="S194" s="25">
        <f ca="1">IFERROR(INDEX(Food!$G$8:$G$225,MATCH($C194,_xlfn.ANCHORARRAY(Food!$C$8),0)),NA())</f>
        <v>3.1622776601683795</v>
      </c>
      <c r="T194" s="25">
        <f ca="1">IFERROR(INDEX(Macro!$G$8:$G$225,MATCH($C194,_xlfn.ANCHORARRAY(Macro!$C$8),0)),NA())</f>
        <v>3.4528478480319884</v>
      </c>
      <c r="U194" s="25">
        <f ca="1">IFERROR(INDEX(Socioeconomic!$G$8:$G$225,MATCH($C194,_xlfn.ANCHORARRAY(Socioeconomic!$C$8),0)),NA())</f>
        <v>0</v>
      </c>
      <c r="V194" s="25">
        <f ca="1">IFERROR(INDEX('Natural Hazard'!$G$8:$G$225,MATCH($C194,_xlfn.ANCHORARRAY('Natural Hazard'!$C$8),0)),NA())</f>
        <v>7.0710678118654755</v>
      </c>
      <c r="W194" s="25">
        <f ca="1">IFERROR(INDEX(Conflict!$G$8:$G$225,MATCH($C194,_xlfn.ANCHORARRAY(Conflict!$C$8),0)),NA())</f>
        <v>10</v>
      </c>
      <c r="X194" s="50"/>
      <c r="Y194" s="25">
        <f ca="1">IFERROR(INDEX(Health!$H$8:$H$225,MATCH($C194,_xlfn.ANCHORARRAY(Health!$C$8),0)),NA())</f>
        <v>9.2069970845480995</v>
      </c>
      <c r="Z194" s="25">
        <f ca="1">IFERROR(INDEX(Food!$H$8:$H$225,MATCH($C194,_xlfn.ANCHORARRAY(Food!$C$8),0)),NA())</f>
        <v>10</v>
      </c>
      <c r="AA194" s="25">
        <f ca="1">IFERROR(INDEX(Macro!$H$8:$H$225,MATCH($C194,_xlfn.ANCHORARRAY(Macro!$C$8),0)),NA())</f>
        <v>5.3384119542924102</v>
      </c>
      <c r="AB194" s="25">
        <f ca="1">IFERROR(INDEX(Socioeconomic!$H$8:$H$225,MATCH($C194,_xlfn.ANCHORARRAY(Socioeconomic!$C$8),0)),NA())</f>
        <v>10</v>
      </c>
      <c r="AC194" s="25">
        <f ca="1">IFERROR(INDEX('Natural Hazard'!$H$8:$H$225,MATCH($C194,_xlfn.ANCHORARRAY('Natural Hazard'!$C$8),0)),NA())</f>
        <v>5</v>
      </c>
      <c r="AD194" s="25">
        <f ca="1">IFERROR(INDEX(Conflict!$H$8:$H$225,MATCH($C194,_xlfn.ANCHORARRAY(Conflict!$C$8),0)),NA())</f>
        <v>10</v>
      </c>
      <c r="AE194" s="50"/>
      <c r="AF194" s="25">
        <f ca="1">IFERROR(INDEX(Health!$I$8:$I$225,MATCH($C194,_xlfn.ANCHORARRAY(Health!$C$8),0)),NA())</f>
        <v>0</v>
      </c>
      <c r="AG194" s="25">
        <f ca="1">IFERROR(INDEX(Food!$I$8:$I$225,MATCH($C194,_xlfn.ANCHORARRAY(Food!$C$8),0)),NA())</f>
        <v>1</v>
      </c>
      <c r="AH194" s="25">
        <f ca="1">IFERROR(INDEX(Macro!$I$8:$I$225,MATCH($C194,_xlfn.ANCHORARRAY(Macro!$C$8),0)),NA())</f>
        <v>2.2332780541735802</v>
      </c>
      <c r="AI194" s="25">
        <f ca="1">IFERROR(INDEX(Socioeconomic!$I$8:$I$225,MATCH($C194,_xlfn.ANCHORARRAY(Socioeconomic!$C$8),0)),NA())</f>
        <v>0</v>
      </c>
      <c r="AJ194" s="25">
        <f ca="1">IFERROR(INDEX('Natural Hazard'!$I$8:$I$225,MATCH($C194,_xlfn.ANCHORARRAY('Natural Hazard'!$C$8),0)),NA())</f>
        <v>10</v>
      </c>
      <c r="AK194" s="25">
        <f ca="1">IFERROR(INDEX(Conflict!$I$8:$I$225,MATCH($C194,_xlfn.ANCHORARRAY(Conflict!$C$8),0)),NA())</f>
        <v>10</v>
      </c>
      <c r="AL194" s="49"/>
      <c r="AM194" s="25">
        <f>IFERROR(INDEX('Data Reliability'!$G$6:$G$409,MATCH($C194,'Data Reliability'!$E$6:$E$409,0)),NA())</f>
        <v>8.3333333333333301E-2</v>
      </c>
      <c r="AN194" s="25">
        <f>IFERROR(INDEX('Data Reliability'!$H$6:$H$409,MATCH($C194,'Data Reliability'!$E$6:$E$409,0)),NA())</f>
        <v>0.43611111111111101</v>
      </c>
    </row>
    <row r="195" spans="2: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0</v>
      </c>
      <c r="H195" s="23">
        <f t="shared" ca="1" si="12"/>
        <v>0</v>
      </c>
      <c r="I195" s="116" t="str">
        <f t="shared" si="13"/>
        <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0</v>
      </c>
      <c r="N195" s="23">
        <f t="shared" ca="1" si="16"/>
        <v>0</v>
      </c>
      <c r="O195" s="116" t="str">
        <f t="shared" si="17"/>
        <v>!</v>
      </c>
      <c r="P195" s="24"/>
      <c r="Q195" s="49"/>
      <c r="R195" s="25">
        <f ca="1">IFERROR(INDEX(Health!$G$8:$G$225,MATCH($C195,_xlfn.ANCHORARRAY(Health!$C$8),0)),NA())</f>
        <v>0</v>
      </c>
      <c r="S195" s="25">
        <f ca="1">IFERROR(INDEX(Food!$G$8:$G$225,MATCH($C195,_xlfn.ANCHORARRAY(Food!$C$8),0)),NA())</f>
        <v>0</v>
      </c>
      <c r="T195" s="25">
        <f ca="1">IFERROR(INDEX(Macro!$G$8:$G$225,MATCH($C195,_xlfn.ANCHORARRAY(Macro!$C$8),0)),NA())</f>
        <v>3.2517609504545297</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2.8285874901576951</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4.1224728977439202</v>
      </c>
      <c r="AB195" s="25">
        <f ca="1">IFERROR(INDEX(Socioeconomic!$H$8:$H$225,MATCH($C195,_xlfn.ANCHORARRAY(Socioeconomic!$C$8),0)),NA())</f>
        <v>8.4285714285714199</v>
      </c>
      <c r="AC195" s="25">
        <f ca="1">IFERROR(INDEX('Natural Hazard'!$H$8:$H$225,MATCH($C195,_xlfn.ANCHORARRAY('Natural Hazard'!$C$8),0)),NA())</f>
        <v>3.1666666666666599</v>
      </c>
      <c r="AD195" s="25">
        <f ca="1">IFERROR(INDEX(Conflict!$H$8:$H$225,MATCH($C195,_xlfn.ANCHORARRAY(Conflict!$C$8),0)),NA())</f>
        <v>4.4805080261068904</v>
      </c>
      <c r="AE195" s="50"/>
      <c r="AF195" s="25">
        <f ca="1">IFERROR(INDEX(Health!$I$8:$I$225,MATCH($C195,_xlfn.ANCHORARRAY(Health!$C$8),0)),NA())</f>
        <v>0</v>
      </c>
      <c r="AG195" s="25" t="e">
        <f ca="1">IFERROR(INDEX(Food!$I$8:$I$225,MATCH($C195,_xlfn.ANCHORARRAY(Food!$C$8),0)),NA())</f>
        <v>#N/A</v>
      </c>
      <c r="AH195" s="25">
        <f ca="1">IFERROR(INDEX(Macro!$I$8:$I$225,MATCH($C195,_xlfn.ANCHORARRAY(Macro!$C$8),0)),NA())</f>
        <v>2.5649530127142102</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1.78571428571429</v>
      </c>
      <c r="AL195" s="49"/>
      <c r="AM195" s="25">
        <f>IFERROR(INDEX('Data Reliability'!$G$6:$G$409,MATCH($C195,'Data Reliability'!$E$6:$E$409,0)),NA())</f>
        <v>8.3333333333333301E-2</v>
      </c>
      <c r="AN195" s="25">
        <f>IFERROR(INDEX('Data Reliability'!$H$6:$H$409,MATCH($C195,'Data Reliability'!$E$6:$E$409,0)),NA())</f>
        <v>0.55833333333333302</v>
      </c>
    </row>
    <row r="196" spans="2: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0.5</v>
      </c>
      <c r="H196" s="23">
        <f t="shared" ca="1" si="12"/>
        <v>0.5</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1</v>
      </c>
      <c r="K196" s="23">
        <f t="shared" ca="1" si="14"/>
        <v>1</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0.5</v>
      </c>
      <c r="N196" s="23">
        <f t="shared" ca="1" si="16"/>
        <v>0.5</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6.9</v>
      </c>
      <c r="U196" s="25">
        <f ca="1">IFERROR(INDEX(Socioeconomic!$G$8:$G$225,MATCH($C196,_xlfn.ANCHORARRAY(Socioeconomic!$C$8),0)),NA())</f>
        <v>0.18447891414972326</v>
      </c>
      <c r="V196" s="25">
        <f ca="1">IFERROR(INDEX('Natural Hazard'!$G$8:$G$225,MATCH($C196,_xlfn.ANCHORARRAY('Natural Hazard'!$C$8),0)),NA())</f>
        <v>0</v>
      </c>
      <c r="W196" s="25">
        <f ca="1">IFERROR(INDEX(Conflict!$G$8:$G$225,MATCH($C196,_xlfn.ANCHORARRAY(Conflict!$C$8),0)),NA())</f>
        <v>2.2332154483602076</v>
      </c>
      <c r="X196" s="50"/>
      <c r="Y196" s="25">
        <f ca="1">IFERROR(INDEX(Health!$H$8:$H$225,MATCH($C196,_xlfn.ANCHORARRAY(Health!$C$8),0)),NA())</f>
        <v>0</v>
      </c>
      <c r="Z196" s="25">
        <f ca="1">IFERROR(INDEX(Food!$H$8:$H$225,MATCH($C196,_xlfn.ANCHORARRAY(Food!$C$8),0)),NA())</f>
        <v>5.2055587724377501</v>
      </c>
      <c r="AA196" s="25">
        <f ca="1">IFERROR(INDEX(Macro!$H$8:$H$225,MATCH($C196,_xlfn.ANCHORARRAY(Macro!$C$8),0)),NA())</f>
        <v>7</v>
      </c>
      <c r="AB196" s="25">
        <f ca="1">IFERROR(INDEX(Socioeconomic!$H$8:$H$225,MATCH($C196,_xlfn.ANCHORARRAY(Socioeconomic!$C$8),0)),NA())</f>
        <v>2.71428571428571</v>
      </c>
      <c r="AC196" s="25">
        <f ca="1">IFERROR(INDEX('Natural Hazard'!$H$8:$H$225,MATCH($C196,_xlfn.ANCHORARRAY('Natural Hazard'!$C$8),0)),NA())</f>
        <v>8.5</v>
      </c>
      <c r="AD196" s="25">
        <f ca="1">IFERROR(INDEX(Conflict!$H$8:$H$225,MATCH($C196,_xlfn.ANCHORARRAY(Conflict!$C$8),0)),NA())</f>
        <v>1.37149409066854</v>
      </c>
      <c r="AE196" s="50"/>
      <c r="AF196" s="25">
        <f ca="1">IFERROR(INDEX(Health!$I$8:$I$225,MATCH($C196,_xlfn.ANCHORARRAY(Health!$C$8),0)),NA())</f>
        <v>0</v>
      </c>
      <c r="AG196" s="25" t="e">
        <f ca="1">IFERROR(INDEX(Food!$I$8:$I$225,MATCH($C196,_xlfn.ANCHORARRAY(Food!$C$8),0)),NA())</f>
        <v>#N/A</v>
      </c>
      <c r="AH196" s="25">
        <f ca="1">IFERROR(INDEX(Macro!$I$8:$I$225,MATCH($C196,_xlfn.ANCHORARRAY(Macro!$C$8),0)),NA())</f>
        <v>7</v>
      </c>
      <c r="AI196" s="25">
        <f ca="1">IFERROR(INDEX(Socioeconomic!$I$8:$I$225,MATCH($C196,_xlfn.ANCHORARRAY(Socioeconomic!$C$8),0)),NA())</f>
        <v>1.25382783347909E-2</v>
      </c>
      <c r="AJ196" s="25">
        <f ca="1">IFERROR(INDEX('Natural Hazard'!$I$8:$I$225,MATCH($C196,_xlfn.ANCHORARRAY('Natural Hazard'!$C$8),0)),NA())</f>
        <v>0</v>
      </c>
      <c r="AK196" s="25">
        <f ca="1">IFERROR(INDEX(Conflict!$I$8:$I$225,MATCH($C196,_xlfn.ANCHORARRAY(Conflict!$C$8),0)),NA())</f>
        <v>3.63636363636363</v>
      </c>
      <c r="AL196" s="49"/>
      <c r="AM196" s="25">
        <f>IFERROR(INDEX('Data Reliability'!$G$6:$G$409,MATCH($C196,'Data Reliability'!$E$6:$E$409,0)),NA())</f>
        <v>0</v>
      </c>
      <c r="AN196" s="25">
        <f>IFERROR(INDEX('Data Reliability'!$H$6:$H$409,MATCH($C196,'Data Reliability'!$E$6:$E$409,0)),NA())</f>
        <v>0.358333333333333</v>
      </c>
    </row>
    <row r="197" spans="2: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2</v>
      </c>
      <c r="H197" s="23">
        <f t="shared" ca="1" si="12"/>
        <v>2</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2</v>
      </c>
      <c r="K197" s="23">
        <f t="shared" ca="1" si="14"/>
        <v>2</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2</v>
      </c>
      <c r="N197" s="23">
        <f t="shared" ca="1" si="16"/>
        <v>2</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10</v>
      </c>
      <c r="U197" s="25">
        <f ca="1">IFERROR(INDEX(Socioeconomic!$G$8:$G$225,MATCH($C197,_xlfn.ANCHORARRAY(Socioeconomic!$C$8),0)),NA())</f>
        <v>0</v>
      </c>
      <c r="V197" s="25">
        <f ca="1">IFERROR(INDEX('Natural Hazard'!$G$8:$G$225,MATCH($C197,_xlfn.ANCHORARRAY('Natural Hazard'!$C$8),0)),NA())</f>
        <v>8.9442719099991592</v>
      </c>
      <c r="W197" s="25">
        <f ca="1">IFERROR(INDEX(Conflict!$G$8:$G$225,MATCH($C197,_xlfn.ANCHORARRAY(Conflict!$C$8),0)),NA())</f>
        <v>0</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10</v>
      </c>
      <c r="AB197" s="25">
        <f ca="1">IFERROR(INDEX(Socioeconomic!$H$8:$H$225,MATCH($C197,_xlfn.ANCHORARRAY(Socioeconomic!$C$8),0)),NA())</f>
        <v>6.2857142857142803</v>
      </c>
      <c r="AC197" s="25">
        <f ca="1">IFERROR(INDEX('Natural Hazard'!$H$8:$H$225,MATCH($C197,_xlfn.ANCHORARRAY('Natural Hazard'!$C$8),0)),NA())</f>
        <v>8</v>
      </c>
      <c r="AD197" s="25">
        <f ca="1">IFERROR(INDEX(Conflict!$H$8:$H$225,MATCH($C197,_xlfn.ANCHORARRAY(Conflict!$C$8),0)),NA())</f>
        <v>2.7385782324924999</v>
      </c>
      <c r="AE197" s="50"/>
      <c r="AF197" s="25">
        <f ca="1">IFERROR(INDEX(Health!$I$8:$I$225,MATCH($C197,_xlfn.ANCHORARRAY(Health!$C$8),0)),NA())</f>
        <v>0</v>
      </c>
      <c r="AG197" s="25" t="e">
        <f ca="1">IFERROR(INDEX(Food!$I$8:$I$225,MATCH($C197,_xlfn.ANCHORARRAY(Food!$C$8),0)),NA())</f>
        <v>#N/A</v>
      </c>
      <c r="AH197" s="25">
        <f ca="1">IFERROR(INDEX(Macro!$I$8:$I$225,MATCH($C197,_xlfn.ANCHORARRAY(Macro!$C$8),0)),NA())</f>
        <v>10</v>
      </c>
      <c r="AI197" s="25">
        <f ca="1">IFERROR(INDEX(Socioeconomic!$I$8:$I$225,MATCH($C197,_xlfn.ANCHORARRAY(Socioeconomic!$C$8),0)),NA())</f>
        <v>0</v>
      </c>
      <c r="AJ197" s="25">
        <f ca="1">IFERROR(INDEX('Natural Hazard'!$I$8:$I$225,MATCH($C197,_xlfn.ANCHORARRAY('Natural Hazard'!$C$8),0)),NA())</f>
        <v>10</v>
      </c>
      <c r="AK197" s="25">
        <f ca="1">IFERROR(INDEX(Conflict!$I$8:$I$225,MATCH($C197,_xlfn.ANCHORARRAY(Conflict!$C$8),0)),NA())</f>
        <v>0</v>
      </c>
      <c r="AL197" s="49"/>
      <c r="AM197" s="25">
        <f>IFERROR(INDEX('Data Reliability'!$G$6:$G$409,MATCH($C197,'Data Reliability'!$E$6:$E$409,0)),NA())</f>
        <v>0</v>
      </c>
      <c r="AN197" s="25">
        <f>IFERROR(INDEX('Data Reliability'!$H$6:$H$409,MATCH($C197,'Data Reliability'!$E$6:$E$409,0)),NA())</f>
        <v>0.47499999999999998</v>
      </c>
    </row>
    <row r="198" spans="2: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1</v>
      </c>
      <c r="H198" s="23">
        <f t="shared" ref="H198:H223" ca="1" si="18">G198</f>
        <v>1</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0.5</v>
      </c>
      <c r="K198" s="23">
        <f t="shared" ref="K198:K223" ca="1" si="20">J198</f>
        <v>0.5</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1</v>
      </c>
      <c r="N198" s="23">
        <f t="shared" ref="N198:N223" ca="1" si="22">M198</f>
        <v>1</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f ca="1">IFERROR(INDEX(Macro!$G$8:$G$225,MATCH($C198,_xlfn.ANCHORARRAY(Macro!$C$8),0)),NA())</f>
        <v>6.5771903490264156</v>
      </c>
      <c r="U198" s="25">
        <f ca="1">IFERROR(INDEX(Socioeconomic!$G$8:$G$225,MATCH($C198,_xlfn.ANCHORARRAY(Socioeconomic!$C$8),0)),NA())</f>
        <v>0</v>
      </c>
      <c r="V198" s="25">
        <f ca="1">IFERROR(INDEX('Natural Hazard'!$G$8:$G$225,MATCH($C198,_xlfn.ANCHORARRAY('Natural Hazard'!$C$8),0)),NA())</f>
        <v>6.7082039324993685</v>
      </c>
      <c r="W198" s="25">
        <f ca="1">IFERROR(INDEX(Conflict!$G$8:$G$225,MATCH($C198,_xlfn.ANCHORARRAY(Conflict!$C$8),0)),NA())</f>
        <v>0</v>
      </c>
      <c r="X198" s="50"/>
      <c r="Y198" s="25">
        <f ca="1">IFERROR(INDEX(Health!$H$8:$H$225,MATCH($C198,_xlfn.ANCHORARRAY(Health!$C$8),0)),NA())</f>
        <v>6.8746355685131197</v>
      </c>
      <c r="Z198" s="25">
        <f ca="1">IFERROR(INDEX(Food!$H$8:$H$225,MATCH($C198,_xlfn.ANCHORARRAY(Food!$C$8),0)),NA())</f>
        <v>3.2775119617224799</v>
      </c>
      <c r="AA198" s="25">
        <f ca="1">IFERROR(INDEX(Macro!$H$8:$H$225,MATCH($C198,_xlfn.ANCHORARRAY(Macro!$C$8),0)),NA())</f>
        <v>9.7333723996484096</v>
      </c>
      <c r="AB198" s="25">
        <f ca="1">IFERROR(INDEX(Socioeconomic!$H$8:$H$225,MATCH($C198,_xlfn.ANCHORARRAY(Socioeconomic!$C$8),0)),NA())</f>
        <v>2.2857142857142798</v>
      </c>
      <c r="AC198" s="25">
        <f ca="1">IFERROR(INDEX('Natural Hazard'!$H$8:$H$225,MATCH($C198,_xlfn.ANCHORARRAY('Natural Hazard'!$C$8),0)),NA())</f>
        <v>4.5</v>
      </c>
      <c r="AD198" s="25">
        <f ca="1">IFERROR(INDEX(Conflict!$H$8:$H$225,MATCH($C198,_xlfn.ANCHORARRAY(Conflict!$C$8),0)),NA())</f>
        <v>0.59975304286470099</v>
      </c>
      <c r="AE198" s="50"/>
      <c r="AF198" s="25">
        <f ca="1">IFERROR(INDEX(Health!$I$8:$I$225,MATCH($C198,_xlfn.ANCHORARRAY(Health!$C$8),0)),NA())</f>
        <v>0</v>
      </c>
      <c r="AG198" s="25" t="e">
        <f ca="1">IFERROR(INDEX(Food!$I$8:$I$225,MATCH($C198,_xlfn.ANCHORARRAY(Food!$C$8),0)),NA())</f>
        <v>#N/A</v>
      </c>
      <c r="AH198" s="25">
        <f ca="1">IFERROR(INDEX(Macro!$I$8:$I$225,MATCH($C198,_xlfn.ANCHORARRAY(Macro!$C$8),0)),NA())</f>
        <v>4.4444444444444402</v>
      </c>
      <c r="AI198" s="25" t="e">
        <f ca="1">IFERROR(INDEX(Socioeconomic!$I$8:$I$225,MATCH($C198,_xlfn.ANCHORARRAY(Socioeconomic!$C$8),0)),NA())</f>
        <v>#N/A</v>
      </c>
      <c r="AJ198" s="25">
        <f ca="1">IFERROR(INDEX('Natural Hazard'!$I$8:$I$225,MATCH($C198,_xlfn.ANCHORARRAY('Natural Hazard'!$C$8),0)),NA())</f>
        <v>10</v>
      </c>
      <c r="AK198" s="25">
        <f ca="1">IFERROR(INDEX(Conflict!$I$8:$I$225,MATCH($C198,_xlfn.ANCHORARRAY(Conflict!$C$8),0)),NA())</f>
        <v>0</v>
      </c>
      <c r="AL198" s="49"/>
      <c r="AM198" s="25">
        <f>IFERROR(INDEX('Data Reliability'!$G$6:$G$409,MATCH($C198,'Data Reliability'!$E$6:$E$409,0)),NA())</f>
        <v>0.16666666666666699</v>
      </c>
      <c r="AN198" s="25">
        <f>IFERROR(INDEX('Data Reliability'!$H$6:$H$409,MATCH($C198,'Data Reliability'!$E$6:$E$409,0)),NA())</f>
        <v>0.63333333333333297</v>
      </c>
    </row>
    <row r="199" spans="2:40" x14ac:dyDescent="0.2">
      <c r="B199" s="28" t="s">
        <v>327</v>
      </c>
      <c r="C199" s="28" t="s">
        <v>328</v>
      </c>
      <c r="D199" s="28" t="s">
        <v>436</v>
      </c>
      <c r="E199" s="28" t="s">
        <v>535</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0</v>
      </c>
      <c r="H199" s="23">
        <f t="shared" ca="1" si="18"/>
        <v>0</v>
      </c>
      <c r="I199" s="116" t="str">
        <f t="shared" si="19"/>
        <v>!</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0</v>
      </c>
      <c r="N199" s="23">
        <f t="shared" ca="1" si="22"/>
        <v>0</v>
      </c>
      <c r="O199" s="116" t="str">
        <f t="shared" si="23"/>
        <v>!</v>
      </c>
      <c r="P199" s="24"/>
      <c r="Q199" s="49"/>
      <c r="R199" s="25">
        <f ca="1">IFERROR(INDEX(Health!$G$8:$G$225,MATCH($C199,_xlfn.ANCHORARRAY(Health!$C$8),0)),NA())</f>
        <v>0</v>
      </c>
      <c r="S199" s="25">
        <f ca="1">IFERROR(INDEX(Food!$G$8:$G$225,MATCH($C199,_xlfn.ANCHORARRAY(Food!$C$8),0)),NA())</f>
        <v>0</v>
      </c>
      <c r="T199" s="25">
        <f ca="1">IFERROR(INDEX(Macro!$G$8:$G$225,MATCH($C199,_xlfn.ANCHORARRAY(Macro!$C$8),0)),NA())</f>
        <v>4.2433792113116828</v>
      </c>
      <c r="U199" s="25">
        <f ca="1">IFERROR(INDEX(Socioeconomic!$G$8:$G$225,MATCH($C199,_xlfn.ANCHORARRAY(Socioeconomic!$C$8),0)),NA())</f>
        <v>0</v>
      </c>
      <c r="V199" s="25">
        <f ca="1">IFERROR(INDEX('Natural Hazard'!$G$8:$G$225,MATCH($C199,_xlfn.ANCHORARRAY('Natural Hazard'!$C$8),0)),NA())</f>
        <v>0</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2.9504834456489899</v>
      </c>
      <c r="AB199" s="25">
        <f ca="1">IFERROR(INDEX(Socioeconomic!$H$8:$H$225,MATCH($C199,_xlfn.ANCHORARRAY(Socioeconomic!$C$8),0)),NA())</f>
        <v>8.4285714285714199</v>
      </c>
      <c r="AC199" s="25">
        <f ca="1">IFERROR(INDEX('Natural Hazard'!$H$8:$H$225,MATCH($C199,_xlfn.ANCHORARRAY('Natural Hazard'!$C$8),0)),NA())</f>
        <v>5.8333333333333304</v>
      </c>
      <c r="AD199" s="25">
        <f ca="1">IFERROR(INDEX(Conflict!$H$8:$H$225,MATCH($C199,_xlfn.ANCHORARRAY(Conflict!$C$8),0)),NA())</f>
        <v>10</v>
      </c>
      <c r="AE199" s="50"/>
      <c r="AF199" s="25">
        <f ca="1">IFERROR(INDEX(Health!$I$8:$I$225,MATCH($C199,_xlfn.ANCHORARRAY(Health!$C$8),0)),NA())</f>
        <v>0</v>
      </c>
      <c r="AG199" s="25" t="e">
        <f ca="1">IFERROR(INDEX(Food!$I$8:$I$225,MATCH($C199,_xlfn.ANCHORARRAY(Food!$C$8),0)),NA())</f>
        <v>#N/A</v>
      </c>
      <c r="AH199" s="25">
        <f ca="1">IFERROR(INDEX(Macro!$I$8:$I$225,MATCH($C199,_xlfn.ANCHORARRAY(Macro!$C$8),0)),NA())</f>
        <v>6.1028192371475898</v>
      </c>
      <c r="AI199" s="25">
        <f ca="1">IFERROR(INDEX(Socioeconomic!$I$8:$I$225,MATCH($C199,_xlfn.ANCHORARRAY(Socioeconomic!$C$8),0)),NA())</f>
        <v>0</v>
      </c>
      <c r="AJ199" s="25">
        <f ca="1">IFERROR(INDEX('Natural Hazard'!$I$8:$I$225,MATCH($C199,_xlfn.ANCHORARRAY('Natural Hazard'!$C$8),0)),NA())</f>
        <v>0</v>
      </c>
      <c r="AK199" s="25">
        <f ca="1">IFERROR(INDEX(Conflict!$I$8:$I$225,MATCH($C199,_xlfn.ANCHORARRAY(Conflict!$C$8),0)),NA())</f>
        <v>0</v>
      </c>
      <c r="AL199" s="49"/>
      <c r="AM199" s="25">
        <f>IFERROR(INDEX('Data Reliability'!$G$6:$G$409,MATCH($C199,'Data Reliability'!$E$6:$E$409,0)),NA())</f>
        <v>0.16666666666666699</v>
      </c>
      <c r="AN199" s="25">
        <f>IFERROR(INDEX('Data Reliability'!$H$6:$H$409,MATCH($C199,'Data Reliability'!$E$6:$E$409,0)),NA())</f>
        <v>0.625</v>
      </c>
    </row>
    <row r="200" spans="2: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v>
      </c>
      <c r="H200" s="23">
        <f t="shared" ca="1" si="18"/>
        <v>0</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1.5</v>
      </c>
      <c r="K200" s="23">
        <f t="shared" ca="1" si="20"/>
        <v>1.5</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0</v>
      </c>
      <c r="N200" s="23">
        <f t="shared" ca="1" si="22"/>
        <v>0</v>
      </c>
      <c r="O200" s="116" t="str">
        <f t="shared" si="23"/>
        <v>!!</v>
      </c>
      <c r="P200" s="24"/>
      <c r="Q200" s="49"/>
      <c r="R200" s="25">
        <f ca="1">IFERROR(INDEX(Health!$G$8:$G$225,MATCH($C200,_xlfn.ANCHORARRAY(Health!$C$8),0)),NA())</f>
        <v>0</v>
      </c>
      <c r="S200" s="25">
        <f ca="1">IFERROR(INDEX(Food!$G$8:$G$225,MATCH($C200,_xlfn.ANCHORARRAY(Food!$C$8),0)),NA())</f>
        <v>0</v>
      </c>
      <c r="T200" s="25" t="e">
        <f ca="1">IFERROR(INDEX(Macro!$G$8:$G$225,MATCH($C200,_xlfn.ANCHORARRAY(Macro!$C$8),0)),NA())</f>
        <v>#N/A</v>
      </c>
      <c r="U200" s="25">
        <f ca="1">IFERROR(INDEX(Socioeconomic!$G$8:$G$225,MATCH($C200,_xlfn.ANCHORARRAY(Socioeconomic!$C$8),0)),NA())</f>
        <v>0</v>
      </c>
      <c r="V200" s="25">
        <f ca="1">IFERROR(INDEX('Natural Hazard'!$G$8:$G$225,MATCH($C200,_xlfn.ANCHORARRAY('Natural Hazard'!$C$8),0)),NA())</f>
        <v>0</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7.8571428571428497</v>
      </c>
      <c r="AC200" s="25">
        <f ca="1">IFERROR(INDEX('Natural Hazard'!$H$8:$H$225,MATCH($C200,_xlfn.ANCHORARRAY('Natural Hazard'!$C$8),0)),NA())</f>
        <v>7</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0.78333333333333299</v>
      </c>
    </row>
    <row r="201" spans="2: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0.5</v>
      </c>
      <c r="H201" s="23">
        <f t="shared" ca="1" si="18"/>
        <v>0.5</v>
      </c>
      <c r="I201" s="116" t="str">
        <f t="shared" si="19"/>
        <v>!</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1.5</v>
      </c>
      <c r="N201" s="23">
        <f t="shared" ca="1" si="22"/>
        <v>1.5</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3.1084404332834659</v>
      </c>
      <c r="U201" s="25">
        <f ca="1">IFERROR(INDEX(Socioeconomic!$G$8:$G$225,MATCH($C201,_xlfn.ANCHORARRAY(Socioeconomic!$C$8),0)),NA())</f>
        <v>0</v>
      </c>
      <c r="V201" s="25">
        <f ca="1">IFERROR(INDEX('Natural Hazard'!$G$8:$G$225,MATCH($C201,_xlfn.ANCHORARRAY('Natural Hazard'!$C$8),0)),NA())</f>
        <v>6.1913918736689002</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2.1740404336360899</v>
      </c>
      <c r="AB201" s="25">
        <f ca="1">IFERROR(INDEX(Socioeconomic!$H$8:$H$225,MATCH($C201,_xlfn.ANCHORARRAY(Socioeconomic!$C$8),0)),NA())</f>
        <v>2.8571428571428501</v>
      </c>
      <c r="AC201" s="25">
        <f ca="1">IFERROR(INDEX('Natural Hazard'!$H$8:$H$225,MATCH($C201,_xlfn.ANCHORARRAY('Natural Hazard'!$C$8),0)),NA())</f>
        <v>3.8333333333333299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4.4444444444444402</v>
      </c>
      <c r="AI201" s="25" t="e">
        <f ca="1">IFERROR(INDEX(Socioeconomic!$I$8:$I$225,MATCH($C201,_xlfn.ANCHORARRAY(Socioeconomic!$C$8),0)),NA())</f>
        <v>#N/A</v>
      </c>
      <c r="AJ201" s="25">
        <f ca="1">IFERROR(INDEX('Natural Hazard'!$I$8:$I$225,MATCH($C201,_xlfn.ANCHORARRAY('Natural Hazard'!$C$8),0)),NA())</f>
        <v>10</v>
      </c>
      <c r="AK201" s="25">
        <f ca="1">IFERROR(INDEX(Conflict!$I$8:$I$225,MATCH($C201,_xlfn.ANCHORARRAY(Conflict!$C$8),0)),NA())</f>
        <v>9.9419159495584797</v>
      </c>
      <c r="AL201" s="49"/>
      <c r="AM201" s="25">
        <f>IFERROR(INDEX('Data Reliability'!$G$6:$G$409,MATCH($C201,'Data Reliability'!$E$6:$E$409,0)),NA())</f>
        <v>0.16666666666666699</v>
      </c>
      <c r="AN201" s="25">
        <f>IFERROR(INDEX('Data Reliability'!$H$6:$H$409,MATCH($C201,'Data Reliability'!$E$6:$E$409,0)),NA())</f>
        <v>0.6</v>
      </c>
    </row>
    <row r="202" spans="2: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1.5</v>
      </c>
      <c r="H202" s="23">
        <f t="shared" ca="1" si="18"/>
        <v>1.5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1</v>
      </c>
      <c r="K202" s="23">
        <f t="shared" ca="1" si="20"/>
        <v>1</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2</v>
      </c>
      <c r="N202" s="23">
        <f t="shared" ca="1" si="22"/>
        <v>2</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10</v>
      </c>
      <c r="U202" s="25">
        <f ca="1">IFERROR(INDEX(Socioeconomic!$G$8:$G$225,MATCH($C202,_xlfn.ANCHORARRAY(Socioeconomic!$C$8),0)),NA())</f>
        <v>5.9761430466719672</v>
      </c>
      <c r="V202" s="25">
        <f ca="1">IFERROR(INDEX('Natural Hazard'!$G$8:$G$225,MATCH($C202,_xlfn.ANCHORARRAY('Natural Hazard'!$C$8),0)),NA())</f>
        <v>0</v>
      </c>
      <c r="W202" s="25">
        <f ca="1">IFERROR(INDEX(Conflict!$G$8:$G$225,MATCH($C202,_xlfn.ANCHORARRAY(Conflict!$C$8),0)),NA())</f>
        <v>0</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10</v>
      </c>
      <c r="AB202" s="25">
        <f ca="1">IFERROR(INDEX(Socioeconomic!$H$8:$H$225,MATCH($C202,_xlfn.ANCHORARRAY(Socioeconomic!$C$8),0)),NA())</f>
        <v>3.5714285714285698</v>
      </c>
      <c r="AC202" s="25">
        <f ca="1">IFERROR(INDEX('Natural Hazard'!$H$8:$H$225,MATCH($C202,_xlfn.ANCHORARRAY('Natural Hazard'!$C$8),0)),NA())</f>
        <v>5.3333333333333304</v>
      </c>
      <c r="AD202" s="25">
        <f ca="1">IFERROR(INDEX(Conflict!$H$8:$H$225,MATCH($C202,_xlfn.ANCHORARRAY(Conflict!$C$8),0)),NA())</f>
        <v>1.01869818310107</v>
      </c>
      <c r="AE202" s="50"/>
      <c r="AF202" s="25">
        <f ca="1">IFERROR(INDEX(Health!$I$8:$I$225,MATCH($C202,_xlfn.ANCHORARRAY(Health!$C$8),0)),NA())</f>
        <v>0</v>
      </c>
      <c r="AG202" s="25" t="e">
        <f ca="1">IFERROR(INDEX(Food!$I$8:$I$225,MATCH($C202,_xlfn.ANCHORARRAY(Food!$C$8),0)),NA())</f>
        <v>#N/A</v>
      </c>
      <c r="AH202" s="25">
        <f ca="1">IFERROR(INDEX(Macro!$I$8:$I$225,MATCH($C202,_xlfn.ANCHORARRAY(Macro!$C$8),0)),NA())</f>
        <v>10</v>
      </c>
      <c r="AI202" s="25">
        <f ca="1">IFERROR(INDEX(Socioeconomic!$I$8:$I$225,MATCH($C202,_xlfn.ANCHORARRAY(Socioeconomic!$C$8),0)),NA())</f>
        <v>10</v>
      </c>
      <c r="AJ202" s="25">
        <f ca="1">IFERROR(INDEX('Natural Hazard'!$I$8:$I$225,MATCH($C202,_xlfn.ANCHORARRAY('Natural Hazard'!$C$8),0)),NA())</f>
        <v>0</v>
      </c>
      <c r="AK202" s="25">
        <f ca="1">IFERROR(INDEX(Conflict!$I$8:$I$225,MATCH($C202,_xlfn.ANCHORARRAY(Conflict!$C$8),0)),NA())</f>
        <v>0</v>
      </c>
      <c r="AL202" s="49"/>
      <c r="AM202" s="25">
        <f>IFERROR(INDEX('Data Reliability'!$G$6:$G$409,MATCH($C202,'Data Reliability'!$E$6:$E$409,0)),NA())</f>
        <v>0</v>
      </c>
      <c r="AN202" s="25">
        <f>IFERROR(INDEX('Data Reliability'!$H$6:$H$409,MATCH($C202,'Data Reliability'!$E$6:$E$409,0)),NA())</f>
        <v>0.42499999999999999</v>
      </c>
    </row>
    <row r="203" spans="2:40" x14ac:dyDescent="0.2">
      <c r="B203" s="28" t="s">
        <v>774</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2</v>
      </c>
      <c r="H203" s="23">
        <f t="shared" ca="1" si="18"/>
        <v>2</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1.5</v>
      </c>
      <c r="K203" s="23">
        <f t="shared" ca="1" si="20"/>
        <v>1.5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2</v>
      </c>
      <c r="N203" s="23">
        <f t="shared" ca="1" si="22"/>
        <v>2</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10</v>
      </c>
      <c r="U203" s="25">
        <f ca="1">IFERROR(INDEX(Socioeconomic!$G$8:$G$225,MATCH($C203,_xlfn.ANCHORARRAY(Socioeconomic!$C$8),0)),NA())</f>
        <v>2.0450596517316875</v>
      </c>
      <c r="V203" s="25">
        <f ca="1">IFERROR(INDEX('Natural Hazard'!$G$8:$G$225,MATCH($C203,_xlfn.ANCHORARRAY('Natural Hazard'!$C$8),0)),NA())</f>
        <v>9.1287092917527666</v>
      </c>
      <c r="W203" s="25">
        <f ca="1">IFERROR(INDEX(Conflict!$G$8:$G$225,MATCH($C203,_xlfn.ANCHORARRAY(Conflict!$C$8),0)),NA())</f>
        <v>0</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10</v>
      </c>
      <c r="AB203" s="25">
        <f ca="1">IFERROR(INDEX(Socioeconomic!$H$8:$H$225,MATCH($C203,_xlfn.ANCHORARRAY(Socioeconomic!$C$8),0)),NA())</f>
        <v>2.4285714285714199</v>
      </c>
      <c r="AC203" s="25">
        <f ca="1">IFERROR(INDEX('Natural Hazard'!$H$8:$H$225,MATCH($C203,_xlfn.ANCHORARRAY('Natural Hazard'!$C$8),0)),NA())</f>
        <v>8.3333333333333304</v>
      </c>
      <c r="AD203" s="25">
        <f ca="1">IFERROR(INDEX(Conflict!$H$8:$H$225,MATCH($C203,_xlfn.ANCHORARRAY(Conflict!$C$8),0)),NA())</f>
        <v>4.2820603281001901</v>
      </c>
      <c r="AE203" s="50"/>
      <c r="AF203" s="25">
        <f ca="1">IFERROR(INDEX(Health!$I$8:$I$225,MATCH($C203,_xlfn.ANCHORARRAY(Health!$C$8),0)),NA())</f>
        <v>0</v>
      </c>
      <c r="AG203" s="25" t="e">
        <f ca="1">IFERROR(INDEX(Food!$I$8:$I$225,MATCH($C203,_xlfn.ANCHORARRAY(Food!$C$8),0)),NA())</f>
        <v>#N/A</v>
      </c>
      <c r="AH203" s="25">
        <f ca="1">IFERROR(INDEX(Macro!$I$8:$I$225,MATCH($C203,_xlfn.ANCHORARRAY(Macro!$C$8),0)),NA())</f>
        <v>10</v>
      </c>
      <c r="AI203" s="25">
        <f ca="1">IFERROR(INDEX(Socioeconomic!$I$8:$I$225,MATCH($C203,_xlfn.ANCHORARRAY(Socioeconomic!$C$8),0)),NA())</f>
        <v>1.72211075611686</v>
      </c>
      <c r="AJ203" s="25">
        <f ca="1">IFERROR(INDEX('Natural Hazard'!$I$8:$I$225,MATCH($C203,_xlfn.ANCHORARRAY('Natural Hazard'!$C$8),0)),NA())</f>
        <v>10</v>
      </c>
      <c r="AK203" s="25">
        <f ca="1">IFERROR(INDEX(Conflict!$I$8:$I$225,MATCH($C203,_xlfn.ANCHORARRAY(Conflict!$C$8),0)),NA())</f>
        <v>0</v>
      </c>
      <c r="AL203" s="49"/>
      <c r="AM203" s="25">
        <f>IFERROR(INDEX('Data Reliability'!$G$6:$G$409,MATCH($C203,'Data Reliability'!$E$6:$E$409,0)),NA())</f>
        <v>0</v>
      </c>
      <c r="AN203" s="25">
        <f>IFERROR(INDEX('Data Reliability'!$H$6:$H$409,MATCH($C203,'Data Reliability'!$E$6:$E$409,0)),NA())</f>
        <v>0.391666666666667</v>
      </c>
    </row>
    <row r="204" spans="2: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v>
      </c>
      <c r="H204" s="23">
        <f t="shared" ca="1" si="18"/>
        <v>0</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0</v>
      </c>
      <c r="N204" s="23">
        <f t="shared" ca="1" si="22"/>
        <v>0</v>
      </c>
      <c r="O204" s="116" t="str">
        <f t="shared" si="23"/>
        <v>!!</v>
      </c>
      <c r="P204" s="24"/>
      <c r="Q204" s="49"/>
      <c r="R204" s="25">
        <f ca="1">IFERROR(INDEX(Health!$G$8:$G$225,MATCH($C204,_xlfn.ANCHORARRAY(Health!$C$8),0)),NA())</f>
        <v>0</v>
      </c>
      <c r="S204" s="25" t="e">
        <f ca="1">IFERROR(INDEX(Food!$G$8:$G$225,MATCH($C204,_xlfn.ANCHORARRAY(Food!$C$8),0)),NA())</f>
        <v>#N/A</v>
      </c>
      <c r="T204" s="25" t="e">
        <f ca="1">IFERROR(INDEX(Macro!$G$8:$G$225,MATCH($C204,_xlfn.ANCHORARRAY(Macro!$C$8),0)),NA())</f>
        <v>#N/A</v>
      </c>
      <c r="U204" s="25">
        <f ca="1">IFERROR(INDEX(Socioeconomic!$G$8:$G$225,MATCH($C204,_xlfn.ANCHORARRAY(Socioeconomic!$C$8),0)),NA())</f>
        <v>0</v>
      </c>
      <c r="V204" s="25">
        <f ca="1">IFERROR(INDEX('Natural Hazard'!$G$8:$G$225,MATCH($C204,_xlfn.ANCHORARRAY('Natural Hazard'!$C$8),0)),NA())</f>
        <v>0</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7.5714285714285703</v>
      </c>
      <c r="AC204" s="25">
        <f ca="1">IFERROR(INDEX('Natural Hazard'!$H$8:$H$225,MATCH($C204,_xlfn.ANCHORARRAY('Natural Hazard'!$C$8),0)),NA())</f>
        <v>4.5</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2:40" x14ac:dyDescent="0.2">
      <c r="B205" s="28" t="s">
        <v>764</v>
      </c>
      <c r="C205" s="28" t="s">
        <v>723</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1.5</v>
      </c>
      <c r="H205" s="23">
        <f t="shared" ca="1" si="18"/>
        <v>1.5</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0.5</v>
      </c>
      <c r="K205" s="23">
        <f t="shared" ca="1" si="20"/>
        <v>0.5</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1.5</v>
      </c>
      <c r="N205" s="23">
        <f t="shared" ca="1" si="22"/>
        <v>1.5</v>
      </c>
      <c r="O205" s="116" t="str">
        <f t="shared" si="23"/>
        <v>!</v>
      </c>
      <c r="P205" s="24"/>
      <c r="Q205" s="49"/>
      <c r="R205" s="25">
        <f ca="1">IFERROR(INDEX(Health!$G$8:$G$225,MATCH($C205,_xlfn.ANCHORARRAY(Health!$C$8),0)),NA())</f>
        <v>0</v>
      </c>
      <c r="S205" s="25" t="e">
        <f ca="1">IFERROR(INDEX(Food!$G$8:$G$225,MATCH($C205,_xlfn.ANCHORARRAY(Food!$C$8),0)),NA())</f>
        <v>#N/A</v>
      </c>
      <c r="T205" s="25">
        <f ca="1">IFERROR(INDEX(Macro!$G$8:$G$225,MATCH($C205,_xlfn.ANCHORARRAY(Macro!$C$8),0)),NA())</f>
        <v>6.9</v>
      </c>
      <c r="U205" s="25">
        <f ca="1">IFERROR(INDEX(Socioeconomic!$G$8:$G$225,MATCH($C205,_xlfn.ANCHORARRAY(Socioeconomic!$C$8),0)),NA())</f>
        <v>1</v>
      </c>
      <c r="V205" s="25">
        <f ca="1">IFERROR(INDEX('Natural Hazard'!$G$8:$G$225,MATCH($C205,_xlfn.ANCHORARRAY('Natural Hazard'!$C$8),0)),NA())</f>
        <v>10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7</v>
      </c>
      <c r="AB205" s="25" t="e">
        <f ca="1">IFERROR(INDEX(Socioeconomic!$H$8:$H$225,MATCH($C205,_xlfn.ANCHORARRAY(Socioeconomic!$C$8),0)),NA())</f>
        <v>#N/A</v>
      </c>
      <c r="AC205" s="25" t="e">
        <f ca="1">IFERROR(INDEX('Natural Hazard'!$H$8:$H$225,MATCH($C205,_xlfn.ANCHORARRAY('Natural Hazard'!$C$8),0)),NA())</f>
        <v>#N/A</v>
      </c>
      <c r="AD205" s="25">
        <f ca="1">IFERROR(INDEX(Conflict!$H$8:$H$225,MATCH($C205,_xlfn.ANCHORARRAY(Conflict!$C$8),0)),NA())</f>
        <v>0</v>
      </c>
      <c r="AE205" s="50"/>
      <c r="AF205" s="25">
        <f ca="1">IFERROR(INDEX(Health!$I$8:$I$225,MATCH($C205,_xlfn.ANCHORARRAY(Health!$C$8),0)),NA())</f>
        <v>0</v>
      </c>
      <c r="AG205" s="25" t="e">
        <f ca="1">IFERROR(INDEX(Food!$I$8:$I$225,MATCH($C205,_xlfn.ANCHORARRAY(Food!$C$8),0)),NA())</f>
        <v>#N/A</v>
      </c>
      <c r="AH205" s="25">
        <f ca="1">IFERROR(INDEX(Macro!$I$8:$I$225,MATCH($C205,_xlfn.ANCHORARRAY(Macro!$C$8),0)),NA())</f>
        <v>7</v>
      </c>
      <c r="AI205" s="25">
        <f ca="1">IFERROR(INDEX(Socioeconomic!$I$8:$I$225,MATCH($C205,_xlfn.ANCHORARRAY(Socioeconomic!$C$8),0)),NA())</f>
        <v>1</v>
      </c>
      <c r="AJ205" s="25">
        <f ca="1">IFERROR(INDEX('Natural Hazard'!$I$8:$I$225,MATCH($C205,_xlfn.ANCHORARRAY('Natural Hazard'!$C$8),0)),NA())</f>
        <v>10</v>
      </c>
      <c r="AK205" s="25">
        <f ca="1">IFERROR(INDEX(Conflict!$I$8:$I$225,MATCH($C205,_xlfn.ANCHORARRAY(Conflict!$C$8),0)),NA())</f>
        <v>0</v>
      </c>
      <c r="AL205" s="49"/>
      <c r="AM205" s="25">
        <f>IFERROR(INDEX('Data Reliability'!$G$6:$G$409,MATCH($C205,'Data Reliability'!$E$6:$E$409,0)),NA())</f>
        <v>0.75</v>
      </c>
      <c r="AN205" s="25">
        <f>IFERROR(INDEX('Data Reliability'!$H$6:$H$409,MATCH($C205,'Data Reliability'!$E$6:$E$409,0)),NA())</f>
        <v>0.54166666666666696</v>
      </c>
    </row>
    <row r="206" spans="2: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1</v>
      </c>
      <c r="H206" s="23">
        <f t="shared" ca="1" si="18"/>
        <v>1</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2</v>
      </c>
      <c r="K206" s="23">
        <f t="shared" ca="1" si="20"/>
        <v>2</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1</v>
      </c>
      <c r="N206" s="23">
        <f t="shared" ca="1" si="22"/>
        <v>1</v>
      </c>
      <c r="O206" s="116" t="str">
        <f t="shared" si="23"/>
        <v>!</v>
      </c>
      <c r="P206" s="24"/>
      <c r="Q206" s="49"/>
      <c r="R206" s="25">
        <f ca="1">IFERROR(INDEX(Health!$G$8:$G$225,MATCH($C206,_xlfn.ANCHORARRAY(Health!$C$8),0)),NA())</f>
        <v>8.3961673888838941</v>
      </c>
      <c r="S206" s="25">
        <f ca="1">IFERROR(INDEX(Food!$G$8:$G$225,MATCH($C206,_xlfn.ANCHORARRAY(Food!$C$8),0)),NA())</f>
        <v>0</v>
      </c>
      <c r="T206" s="25">
        <f ca="1">IFERROR(INDEX(Macro!$G$8:$G$225,MATCH($C206,_xlfn.ANCHORARRAY(Macro!$C$8),0)),NA())</f>
        <v>4.0300720044030767</v>
      </c>
      <c r="U206" s="25">
        <f ca="1">IFERROR(INDEX(Socioeconomic!$G$8:$G$225,MATCH($C206,_xlfn.ANCHORARRAY(Socioeconomic!$C$8),0)),NA())</f>
        <v>4.8579158375234543</v>
      </c>
      <c r="V206" s="25">
        <f ca="1">IFERROR(INDEX('Natural Hazard'!$G$8:$G$225,MATCH($C206,_xlfn.ANCHORARRAY('Natural Hazard'!$C$8),0)),NA())</f>
        <v>0</v>
      </c>
      <c r="W206" s="25">
        <f ca="1">IFERROR(INDEX(Conflict!$G$8:$G$225,MATCH($C206,_xlfn.ANCHORARRAY(Conflict!$C$8),0)),NA())</f>
        <v>0</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4.7084676237913898</v>
      </c>
      <c r="AB206" s="25">
        <f ca="1">IFERROR(INDEX(Socioeconomic!$H$8:$H$225,MATCH($C206,_xlfn.ANCHORARRAY(Socioeconomic!$C$8),0)),NA())</f>
        <v>8.2857142857142794</v>
      </c>
      <c r="AC206" s="25">
        <f ca="1">IFERROR(INDEX('Natural Hazard'!$H$8:$H$225,MATCH($C206,_xlfn.ANCHORARRAY('Natural Hazard'!$C$8),0)),NA())</f>
        <v>7</v>
      </c>
      <c r="AD206" s="25">
        <f ca="1">IFERROR(INDEX(Conflict!$H$8:$H$225,MATCH($C206,_xlfn.ANCHORARRAY(Conflict!$C$8),0)),NA())</f>
        <v>3.2677720938436998</v>
      </c>
      <c r="AE206" s="50"/>
      <c r="AF206" s="25">
        <f ca="1">IFERROR(INDEX(Health!$I$8:$I$225,MATCH($C206,_xlfn.ANCHORARRAY(Health!$C$8),0)),NA())</f>
        <v>10</v>
      </c>
      <c r="AG206" s="25" t="e">
        <f ca="1">IFERROR(INDEX(Food!$I$8:$I$225,MATCH($C206,_xlfn.ANCHORARRAY(Food!$C$8),0)),NA())</f>
        <v>#N/A</v>
      </c>
      <c r="AH206" s="25">
        <f ca="1">IFERROR(INDEX(Macro!$I$8:$I$225,MATCH($C206,_xlfn.ANCHORARRAY(Macro!$C$8),0)),NA())</f>
        <v>3.4494195688225502</v>
      </c>
      <c r="AI206" s="25">
        <f ca="1">IFERROR(INDEX(Socioeconomic!$I$8:$I$225,MATCH($C206,_xlfn.ANCHORARRAY(Socioeconomic!$C$8),0)),NA())</f>
        <v>2.84819696536601</v>
      </c>
      <c r="AJ206" s="25">
        <f ca="1">IFERROR(INDEX('Natural Hazard'!$I$8:$I$225,MATCH($C206,_xlfn.ANCHORARRAY('Natural Hazard'!$C$8),0)),NA())</f>
        <v>0</v>
      </c>
      <c r="AK206" s="25">
        <f ca="1">IFERROR(INDEX(Conflict!$I$8:$I$225,MATCH($C206,_xlfn.ANCHORARRAY(Conflict!$C$8),0)),NA())</f>
        <v>0</v>
      </c>
      <c r="AL206" s="49"/>
      <c r="AM206" s="25">
        <f>IFERROR(INDEX('Data Reliability'!$G$6:$G$409,MATCH($C206,'Data Reliability'!$E$6:$E$409,0)),NA())</f>
        <v>8.3333333333333301E-2</v>
      </c>
      <c r="AN206" s="25">
        <f>IFERROR(INDEX('Data Reliability'!$H$6:$H$409,MATCH($C206,'Data Reliability'!$E$6:$E$409,0)),NA())</f>
        <v>0.47499999999999998</v>
      </c>
    </row>
    <row r="207" spans="2: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2</v>
      </c>
      <c r="H207" s="23">
        <f t="shared" ca="1" si="18"/>
        <v>2</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2</v>
      </c>
      <c r="K207" s="23">
        <f t="shared" ca="1" si="20"/>
        <v>2</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2</v>
      </c>
      <c r="N207" s="23">
        <f t="shared" ca="1" si="22"/>
        <v>2</v>
      </c>
      <c r="O207" s="116" t="str">
        <f t="shared" si="23"/>
        <v>!</v>
      </c>
      <c r="P207" s="24"/>
      <c r="Q207" s="49"/>
      <c r="R207" s="25">
        <f ca="1">IFERROR(INDEX(Health!$G$8:$G$225,MATCH($C207,_xlfn.ANCHORARRAY(Health!$C$8),0)),NA())</f>
        <v>0</v>
      </c>
      <c r="S207" s="25">
        <f ca="1">IFERROR(INDEX(Food!$G$8:$G$225,MATCH($C207,_xlfn.ANCHORARRAY(Food!$C$8),0)),NA())</f>
        <v>0</v>
      </c>
      <c r="T207" s="25">
        <f ca="1">IFERROR(INDEX(Macro!$G$8:$G$225,MATCH($C207,_xlfn.ANCHORARRAY(Macro!$C$8),0)),NA())</f>
        <v>10</v>
      </c>
      <c r="U207" s="25">
        <f ca="1">IFERROR(INDEX(Socioeconomic!$G$8:$G$225,MATCH($C207,_xlfn.ANCHORARRAY(Socioeconomic!$C$8),0)),NA())</f>
        <v>0</v>
      </c>
      <c r="V207" s="25">
        <f ca="1">IFERROR(INDEX('Natural Hazard'!$G$8:$G$225,MATCH($C207,_xlfn.ANCHORARRAY('Natural Hazard'!$C$8),0)),NA())</f>
        <v>0</v>
      </c>
      <c r="W207" s="25">
        <f ca="1">IFERROR(INDEX(Conflict!$G$8:$G$225,MATCH($C207,_xlfn.ANCHORARRAY(Conflict!$C$8),0)),NA())</f>
        <v>8.0951738604342474</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10</v>
      </c>
      <c r="AB207" s="25">
        <f ca="1">IFERROR(INDEX(Socioeconomic!$H$8:$H$225,MATCH($C207,_xlfn.ANCHORARRAY(Socioeconomic!$C$8),0)),NA())</f>
        <v>9</v>
      </c>
      <c r="AC207" s="25">
        <f ca="1">IFERROR(INDEX('Natural Hazard'!$H$8:$H$225,MATCH($C207,_xlfn.ANCHORARRAY('Natural Hazard'!$C$8),0)),NA())</f>
        <v>5.8333333333333304</v>
      </c>
      <c r="AD207" s="25">
        <f ca="1">IFERROR(INDEX(Conflict!$H$8:$H$225,MATCH($C207,_xlfn.ANCHORARRAY(Conflict!$C$8),0)),NA())</f>
        <v>6.5531839830657903</v>
      </c>
      <c r="AE207" s="50"/>
      <c r="AF207" s="25">
        <f ca="1">IFERROR(INDEX(Health!$I$8:$I$225,MATCH($C207,_xlfn.ANCHORARRAY(Health!$C$8),0)),NA())</f>
        <v>0</v>
      </c>
      <c r="AG207" s="25" t="e">
        <f ca="1">IFERROR(INDEX(Food!$I$8:$I$225,MATCH($C207,_xlfn.ANCHORARRAY(Food!$C$8),0)),NA())</f>
        <v>#N/A</v>
      </c>
      <c r="AH207" s="25">
        <f ca="1">IFERROR(INDEX(Macro!$I$8:$I$225,MATCH($C207,_xlfn.ANCHORARRAY(Macro!$C$8),0)),NA())</f>
        <v>10</v>
      </c>
      <c r="AI207" s="25">
        <f ca="1">IFERROR(INDEX(Socioeconomic!$I$8:$I$225,MATCH($C207,_xlfn.ANCHORARRAY(Socioeconomic!$C$8),0)),NA())</f>
        <v>0</v>
      </c>
      <c r="AJ207" s="25">
        <f ca="1">IFERROR(INDEX('Natural Hazard'!$I$8:$I$225,MATCH($C207,_xlfn.ANCHORARRAY('Natural Hazard'!$C$8),0)),NA())</f>
        <v>0</v>
      </c>
      <c r="AK207" s="25">
        <f ca="1">IFERROR(INDEX(Conflict!$I$8:$I$225,MATCH($C207,_xlfn.ANCHORARRAY(Conflict!$C$8),0)),NA())</f>
        <v>10</v>
      </c>
      <c r="AL207" s="49"/>
      <c r="AM207" s="25">
        <f>IFERROR(INDEX('Data Reliability'!$G$6:$G$409,MATCH($C207,'Data Reliability'!$E$6:$E$409,0)),NA())</f>
        <v>0</v>
      </c>
      <c r="AN207" s="25">
        <f>IFERROR(INDEX('Data Reliability'!$H$6:$H$409,MATCH($C207,'Data Reliability'!$E$6:$E$409,0)),NA())</f>
        <v>0.43333333333333302</v>
      </c>
    </row>
    <row r="208" spans="2:40" x14ac:dyDescent="0.2">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2</v>
      </c>
      <c r="H208" s="23">
        <f t="shared" ca="1" si="18"/>
        <v>2</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2</v>
      </c>
      <c r="K208" s="23">
        <f t="shared" ca="1" si="20"/>
        <v>2</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3</v>
      </c>
      <c r="N208" s="23">
        <f t="shared" ca="1" si="22"/>
        <v>3</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10</v>
      </c>
      <c r="U208" s="25">
        <f ca="1">IFERROR(INDEX(Socioeconomic!$G$8:$G$225,MATCH($C208,_xlfn.ANCHORARRAY(Socioeconomic!$C$8),0)),NA())</f>
        <v>4.780914437337568</v>
      </c>
      <c r="V208" s="25">
        <f ca="1">IFERROR(INDEX('Natural Hazard'!$G$8:$G$225,MATCH($C208,_xlfn.ANCHORARRAY('Natural Hazard'!$C$8),0)),NA())</f>
        <v>0</v>
      </c>
      <c r="W208" s="25">
        <f ca="1">IFERROR(INDEX(Conflict!$G$8:$G$225,MATCH($C208,_xlfn.ANCHORARRAY(Conflict!$C$8),0)),NA())</f>
        <v>10</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10</v>
      </c>
      <c r="AB208" s="25">
        <f ca="1">IFERROR(INDEX(Socioeconomic!$H$8:$H$225,MATCH($C208,_xlfn.ANCHORARRAY(Socioeconomic!$C$8),0)),NA())</f>
        <v>2.2857142857142798</v>
      </c>
      <c r="AC208" s="25">
        <f ca="1">IFERROR(INDEX('Natural Hazard'!$H$8:$H$225,MATCH($C208,_xlfn.ANCHORARRAY('Natural Hazard'!$C$8),0)),NA())</f>
        <v>3.5</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10</v>
      </c>
      <c r="AI208" s="25">
        <f ca="1">IFERROR(INDEX(Socioeconomic!$I$8:$I$225,MATCH($C208,_xlfn.ANCHORARRAY(Socioeconomic!$C$8),0)),NA())</f>
        <v>10</v>
      </c>
      <c r="AJ208" s="25">
        <f ca="1">IFERROR(INDEX('Natural Hazard'!$I$8:$I$225,MATCH($C208,_xlfn.ANCHORARRAY('Natural Hazard'!$C$8),0)),NA())</f>
        <v>0</v>
      </c>
      <c r="AK208" s="25">
        <f ca="1">IFERROR(INDEX(Conflict!$I$8:$I$225,MATCH($C208,_xlfn.ANCHORARRAY(Conflict!$C$8),0)),NA())</f>
        <v>10</v>
      </c>
      <c r="AL208" s="49"/>
      <c r="AM208" s="25">
        <f>IFERROR(INDEX('Data Reliability'!$G$6:$G$409,MATCH($C208,'Data Reliability'!$E$6:$E$409,0)),NA())</f>
        <v>0</v>
      </c>
      <c r="AN208" s="25">
        <f>IFERROR(INDEX('Data Reliability'!$H$6:$H$409,MATCH($C208,'Data Reliability'!$E$6:$E$409,0)),NA())</f>
        <v>0.358333333333333</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0.5</v>
      </c>
      <c r="H209" s="23">
        <f t="shared" ca="1" si="18"/>
        <v>0.5</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1.5</v>
      </c>
      <c r="N209" s="23">
        <f t="shared" ca="1" si="22"/>
        <v>1.5</v>
      </c>
      <c r="O209" s="116" t="str">
        <f t="shared" si="23"/>
        <v>!</v>
      </c>
      <c r="P209" s="24"/>
      <c r="Q209" s="49"/>
      <c r="R209" s="25">
        <f ca="1">IFERROR(INDEX(Health!$G$8:$G$225,MATCH($C209,_xlfn.ANCHORARRAY(Health!$C$8),0)),NA())</f>
        <v>0</v>
      </c>
      <c r="S209" s="25">
        <f ca="1">IFERROR(INDEX(Food!$G$8:$G$225,MATCH($C209,_xlfn.ANCHORARRAY(Food!$C$8),0)),NA())</f>
        <v>0</v>
      </c>
      <c r="T209" s="25">
        <f ca="1">IFERROR(INDEX(Macro!$G$8:$G$225,MATCH($C209,_xlfn.ANCHORARRAY(Macro!$C$8),0)),NA())</f>
        <v>6.8202826096129305</v>
      </c>
      <c r="U209" s="25">
        <f ca="1">IFERROR(INDEX(Socioeconomic!$G$8:$G$225,MATCH($C209,_xlfn.ANCHORARRAY(Socioeconomic!$C$8),0)),NA())</f>
        <v>0</v>
      </c>
      <c r="V209" s="25">
        <f ca="1">IFERROR(INDEX('Natural Hazard'!$G$8:$G$225,MATCH($C209,_xlfn.ANCHORARRAY('Natural Hazard'!$C$8),0)),NA())</f>
        <v>3.4156502553198562</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4.6645180193378204</v>
      </c>
      <c r="AB209" s="25">
        <f ca="1">IFERROR(INDEX(Socioeconomic!$H$8:$H$225,MATCH($C209,_xlfn.ANCHORARRAY(Socioeconomic!$C$8),0)),NA())</f>
        <v>2.5714285714285698</v>
      </c>
      <c r="AC209" s="25">
        <f ca="1">IFERROR(INDEX('Natural Hazard'!$H$8:$H$225,MATCH($C209,_xlfn.ANCHORARRAY('Natural Hazard'!$C$8),0)),NA())</f>
        <v>1.1666666666666601</v>
      </c>
      <c r="AD209" s="25">
        <f ca="1">IFERROR(INDEX(Conflict!$H$8:$H$225,MATCH($C209,_xlfn.ANCHORARRAY(Conflict!$C$8),0)),NA())</f>
        <v>0</v>
      </c>
      <c r="AE209" s="50"/>
      <c r="AF209" s="25">
        <f ca="1">IFERROR(INDEX(Health!$I$8:$I$225,MATCH($C209,_xlfn.ANCHORARRAY(Health!$C$8),0)),NA())</f>
        <v>0</v>
      </c>
      <c r="AG209" s="25" t="e">
        <f ca="1">IFERROR(INDEX(Food!$I$8:$I$225,MATCH($C209,_xlfn.ANCHORARRAY(Food!$C$8),0)),NA())</f>
        <v>#N/A</v>
      </c>
      <c r="AH209" s="25">
        <f ca="1">IFERROR(INDEX(Macro!$I$8:$I$225,MATCH($C209,_xlfn.ANCHORARRAY(Macro!$C$8),0)),NA())</f>
        <v>9.9723604201216194</v>
      </c>
      <c r="AI209" s="25">
        <f ca="1">IFERROR(INDEX(Socioeconomic!$I$8:$I$225,MATCH($C209,_xlfn.ANCHORARRAY(Socioeconomic!$C$8),0)),NA())</f>
        <v>0</v>
      </c>
      <c r="AJ209" s="25">
        <f ca="1">IFERROR(INDEX('Natural Hazard'!$I$8:$I$225,MATCH($C209,_xlfn.ANCHORARRAY('Natural Hazard'!$C$8),0)),NA())</f>
        <v>10</v>
      </c>
      <c r="AK209" s="25">
        <f ca="1">IFERROR(INDEX(Conflict!$I$8:$I$225,MATCH($C209,_xlfn.ANCHORARRAY(Conflict!$C$8),0)),NA())</f>
        <v>0</v>
      </c>
      <c r="AL209" s="49"/>
      <c r="AM209" s="25">
        <f>IFERROR(INDEX('Data Reliability'!$G$6:$G$409,MATCH($C209,'Data Reliability'!$E$6:$E$409,0)),NA())</f>
        <v>8.3333333333333301E-2</v>
      </c>
      <c r="AN209" s="25">
        <f>IFERROR(INDEX('Data Reliability'!$H$6:$H$409,MATCH($C209,'Data Reliability'!$E$6:$E$409,0)),NA())</f>
        <v>0.47499999999999998</v>
      </c>
    </row>
    <row r="210" spans="2:40" x14ac:dyDescent="0.2">
      <c r="B210" s="28" t="s">
        <v>533</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1</v>
      </c>
      <c r="H210" s="23">
        <f t="shared" ca="1" si="18"/>
        <v>1</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1.5</v>
      </c>
      <c r="N210" s="23">
        <f t="shared" ca="1" si="22"/>
        <v>1.5</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2.5471275805594842</v>
      </c>
      <c r="U210" s="25">
        <f ca="1">IFERROR(INDEX(Socioeconomic!$G$8:$G$225,MATCH($C210,_xlfn.ANCHORARRAY(Socioeconomic!$C$8),0)),NA())</f>
        <v>0</v>
      </c>
      <c r="V210" s="25">
        <f ca="1">IFERROR(INDEX('Natural Hazard'!$G$8:$G$225,MATCH($C210,_xlfn.ANCHORARRAY('Natural Hazard'!$C$8),0)),NA())</f>
        <v>9.6609178307929575</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1.8224435980076199</v>
      </c>
      <c r="AB210" s="25">
        <f ca="1">IFERROR(INDEX(Socioeconomic!$H$8:$H$225,MATCH($C210,_xlfn.ANCHORARRAY(Socioeconomic!$C$8),0)),NA())</f>
        <v>1.1428571428571399</v>
      </c>
      <c r="AC210" s="25">
        <f ca="1">IFERROR(INDEX('Natural Hazard'!$H$8:$H$225,MATCH($C210,_xlfn.ANCHORARRAY('Natural Hazard'!$C$8),0)),NA())</f>
        <v>9.3333333333333304</v>
      </c>
      <c r="AD210" s="25">
        <f ca="1">IFERROR(INDEX(Conflict!$H$8:$H$225,MATCH($C210,_xlfn.ANCHORARRAY(Conflict!$C$8),0)),NA())</f>
        <v>0</v>
      </c>
      <c r="AE210" s="50"/>
      <c r="AF210" s="25">
        <f ca="1">IFERROR(INDEX(Health!$I$8:$I$225,MATCH($C210,_xlfn.ANCHORARRAY(Health!$C$8),0)),NA())</f>
        <v>7</v>
      </c>
      <c r="AG210" s="25" t="e">
        <f ca="1">IFERROR(INDEX(Food!$I$8:$I$225,MATCH($C210,_xlfn.ANCHORARRAY(Food!$C$8),0)),NA())</f>
        <v>#N/A</v>
      </c>
      <c r="AH210" s="25">
        <f ca="1">IFERROR(INDEX(Macro!$I$8:$I$225,MATCH($C210,_xlfn.ANCHORARRAY(Macro!$C$8),0)),NA())</f>
        <v>3.5599778883361002</v>
      </c>
      <c r="AI210" s="25">
        <f ca="1">IFERROR(INDEX(Socioeconomic!$I$8:$I$225,MATCH($C210,_xlfn.ANCHORARRAY(Socioeconomic!$C$8),0)),NA())</f>
        <v>0</v>
      </c>
      <c r="AJ210" s="25">
        <f ca="1">IFERROR(INDEX('Natural Hazard'!$I$8:$I$225,MATCH($C210,_xlfn.ANCHORARRAY('Natural Hazard'!$C$8),0)),NA())</f>
        <v>10</v>
      </c>
      <c r="AK210" s="25">
        <f ca="1">IFERROR(INDEX(Conflict!$I$8:$I$225,MATCH($C210,_xlfn.ANCHORARRAY(Conflict!$C$8),0)),NA())</f>
        <v>0</v>
      </c>
      <c r="AL210" s="49"/>
      <c r="AM210" s="25">
        <f>IFERROR(INDEX('Data Reliability'!$G$6:$G$409,MATCH($C210,'Data Reliability'!$E$6:$E$409,0)),NA())</f>
        <v>8.3333333333333301E-2</v>
      </c>
      <c r="AN210" s="25">
        <f>IFERROR(INDEX('Data Reliability'!$H$6:$H$409,MATCH($C210,'Data Reliability'!$E$6:$E$409,0)),NA())</f>
        <v>0.52500000000000002</v>
      </c>
    </row>
    <row r="211" spans="2:40" x14ac:dyDescent="0.2">
      <c r="B211" s="28" t="s">
        <v>347</v>
      </c>
      <c r="C211" s="28" t="s">
        <v>348</v>
      </c>
      <c r="D211" s="28" t="s">
        <v>433</v>
      </c>
      <c r="E211" s="28" t="s">
        <v>535</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1.5</v>
      </c>
      <c r="H211" s="23">
        <f t="shared" ca="1" si="18"/>
        <v>1.5</v>
      </c>
      <c r="I211" s="116" t="str">
        <f t="shared" si="19"/>
        <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1</v>
      </c>
      <c r="K211" s="23">
        <f t="shared" ca="1" si="20"/>
        <v>1</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1</v>
      </c>
      <c r="N211" s="23">
        <f t="shared" ca="1" si="22"/>
        <v>1</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5.1886605153398522</v>
      </c>
      <c r="U211" s="25">
        <f ca="1">IFERROR(INDEX(Socioeconomic!$G$8:$G$225,MATCH($C211,_xlfn.ANCHORARRAY(Socioeconomic!$C$8),0)),NA())</f>
        <v>0</v>
      </c>
      <c r="V211" s="25">
        <f ca="1">IFERROR(INDEX('Natural Hazard'!$G$8:$G$225,MATCH($C211,_xlfn.ANCHORARRAY('Natural Hazard'!$C$8),0)),NA())</f>
        <v>8.4656167328001928</v>
      </c>
      <c r="W211" s="25">
        <f ca="1">IFERROR(INDEX(Conflict!$G$8:$G$225,MATCH($C211,_xlfn.ANCHORARRAY(Conflict!$C$8),0)),NA())</f>
        <v>0</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8.0632874304131299</v>
      </c>
      <c r="AB211" s="25">
        <f ca="1">IFERROR(INDEX(Socioeconomic!$H$8:$H$225,MATCH($C211,_xlfn.ANCHORARRAY(Socioeconomic!$C$8),0)),NA())</f>
        <v>4.2857142857142803</v>
      </c>
      <c r="AC211" s="25">
        <f ca="1">IFERROR(INDEX('Natural Hazard'!$H$8:$H$225,MATCH($C211,_xlfn.ANCHORARRAY('Natural Hazard'!$C$8),0)),NA())</f>
        <v>7.1666666666666599</v>
      </c>
      <c r="AD211" s="25">
        <f ca="1">IFERROR(INDEX(Conflict!$H$8:$H$225,MATCH($C211,_xlfn.ANCHORARRAY(Conflict!$C$8),0)),NA())</f>
        <v>1.10689715999294</v>
      </c>
      <c r="AE211" s="50"/>
      <c r="AF211" s="25">
        <f ca="1">IFERROR(INDEX(Health!$I$8:$I$225,MATCH($C211,_xlfn.ANCHORARRAY(Health!$C$8),0)),NA())</f>
        <v>0</v>
      </c>
      <c r="AG211" s="25" t="e">
        <f ca="1">IFERROR(INDEX(Food!$I$8:$I$225,MATCH($C211,_xlfn.ANCHORARRAY(Food!$C$8),0)),NA())</f>
        <v>#N/A</v>
      </c>
      <c r="AH211" s="25">
        <f ca="1">IFERROR(INDEX(Macro!$I$8:$I$225,MATCH($C211,_xlfn.ANCHORARRAY(Macro!$C$8),0)),NA())</f>
        <v>3.33886124930901</v>
      </c>
      <c r="AI211" s="25">
        <f ca="1">IFERROR(INDEX(Socioeconomic!$I$8:$I$225,MATCH($C211,_xlfn.ANCHORARRAY(Socioeconomic!$C$8),0)),NA())</f>
        <v>0</v>
      </c>
      <c r="AJ211" s="25">
        <f ca="1">IFERROR(INDEX('Natural Hazard'!$I$8:$I$225,MATCH($C211,_xlfn.ANCHORARRAY('Natural Hazard'!$C$8),0)),NA())</f>
        <v>10</v>
      </c>
      <c r="AK211" s="25">
        <f ca="1">IFERROR(INDEX(Conflict!$I$8:$I$225,MATCH($C211,_xlfn.ANCHORARRAY(Conflict!$C$8),0)),NA())</f>
        <v>0</v>
      </c>
      <c r="AL211" s="49"/>
      <c r="AM211" s="25">
        <f>IFERROR(INDEX('Data Reliability'!$G$6:$G$409,MATCH($C211,'Data Reliability'!$E$6:$E$409,0)),NA())</f>
        <v>8.3333333333333301E-2</v>
      </c>
      <c r="AN211" s="25">
        <f>IFERROR(INDEX('Data Reliability'!$H$6:$H$409,MATCH($C211,'Data Reliability'!$E$6:$E$409,0)),NA())</f>
        <v>0.51666666666666705</v>
      </c>
    </row>
    <row r="212" spans="2:40" x14ac:dyDescent="0.2">
      <c r="B212" s="28" t="s">
        <v>765</v>
      </c>
      <c r="C212" s="28" t="s">
        <v>349</v>
      </c>
      <c r="D212" s="28" t="s">
        <v>435</v>
      </c>
      <c r="E212" s="28" t="s">
        <v>535</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v>
      </c>
      <c r="H212" s="23">
        <f t="shared" ca="1" si="18"/>
        <v>0</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0</v>
      </c>
      <c r="N212" s="23">
        <f t="shared" ca="1" si="22"/>
        <v>0</v>
      </c>
      <c r="O212" s="116" t="str">
        <f t="shared" si="23"/>
        <v>!!</v>
      </c>
      <c r="P212" s="24"/>
      <c r="Q212" s="49"/>
      <c r="R212" s="25">
        <f ca="1">IFERROR(INDEX(Health!$G$8:$G$225,MATCH($C212,_xlfn.ANCHORARRAY(Health!$C$8),0)),NA())</f>
        <v>0</v>
      </c>
      <c r="S212" s="25">
        <f ca="1">IFERROR(INDEX(Food!$G$8:$G$225,MATCH($C212,_xlfn.ANCHORARRAY(Food!$C$8),0)),NA())</f>
        <v>0</v>
      </c>
      <c r="T212" s="25" t="e">
        <f ca="1">IFERROR(INDEX(Macro!$G$8:$G$225,MATCH($C212,_xlfn.ANCHORARRAY(Macro!$C$8),0)),NA())</f>
        <v>#N/A</v>
      </c>
      <c r="U212" s="25">
        <f ca="1">IFERROR(INDEX(Socioeconomic!$G$8:$G$225,MATCH($C212,_xlfn.ANCHORARRAY(Socioeconomic!$C$8),0)),NA())</f>
        <v>0</v>
      </c>
      <c r="V212" s="25">
        <f ca="1">IFERROR(INDEX('Natural Hazard'!$G$8:$G$225,MATCH($C212,_xlfn.ANCHORARRAY('Natural Hazard'!$C$8),0)),NA())</f>
        <v>0</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6</v>
      </c>
      <c r="AC212" s="25">
        <f ca="1">IFERROR(INDEX('Natural Hazard'!$H$8:$H$225,MATCH($C212,_xlfn.ANCHORARRAY('Natural Hazard'!$C$8),0)),NA())</f>
        <v>2.6666666666666599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0.78333333333333299</v>
      </c>
    </row>
    <row r="213" spans="2:40" x14ac:dyDescent="0.2">
      <c r="B213" s="28" t="s">
        <v>766</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2</v>
      </c>
      <c r="H213" s="23">
        <f t="shared" ca="1" si="18"/>
        <v>2</v>
      </c>
      <c r="I213" s="116" t="str">
        <f t="shared" si="19"/>
        <v>!</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1</v>
      </c>
      <c r="N213" s="23">
        <f t="shared" ca="1" si="22"/>
        <v>1</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7.2238166373733907</v>
      </c>
      <c r="U213" s="25">
        <f ca="1">IFERROR(INDEX(Socioeconomic!$G$8:$G$225,MATCH($C213,_xlfn.ANCHORARRAY(Socioeconomic!$C$8),0)),NA())</f>
        <v>0</v>
      </c>
      <c r="V213" s="25">
        <f ca="1">IFERROR(INDEX('Natural Hazard'!$G$8:$G$225,MATCH($C213,_xlfn.ANCHORARRAY('Natural Hazard'!$C$8),0)),NA())</f>
        <v>9.3094933625126242</v>
      </c>
      <c r="W213" s="25">
        <f ca="1">IFERROR(INDEX(Conflict!$G$8:$G$225,MATCH($C213,_xlfn.ANCHORARRAY(Conflict!$C$8),0)),NA())</f>
        <v>0</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5.71428571428571</v>
      </c>
      <c r="AC213" s="25">
        <f ca="1">IFERROR(INDEX('Natural Hazard'!$H$8:$H$225,MATCH($C213,_xlfn.ANCHORARRAY('Natural Hazard'!$C$8),0)),NA())</f>
        <v>8.6666666666666607</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5.21835268103926</v>
      </c>
      <c r="AI213" s="25" t="e">
        <f ca="1">IFERROR(INDEX(Socioeconomic!$I$8:$I$225,MATCH($C213,_xlfn.ANCHORARRAY(Socioeconomic!$C$8),0)),NA())</f>
        <v>#N/A</v>
      </c>
      <c r="AJ213" s="25">
        <f ca="1">IFERROR(INDEX('Natural Hazard'!$I$8:$I$225,MATCH($C213,_xlfn.ANCHORARRAY('Natural Hazard'!$C$8),0)),NA())</f>
        <v>10</v>
      </c>
      <c r="AK213" s="25">
        <f ca="1">IFERROR(INDEX(Conflict!$I$8:$I$225,MATCH($C213,_xlfn.ANCHORARRAY(Conflict!$C$8),0)),NA())</f>
        <v>0</v>
      </c>
      <c r="AL213" s="49"/>
      <c r="AM213" s="25">
        <f>IFERROR(INDEX('Data Reliability'!$G$6:$G$409,MATCH($C213,'Data Reliability'!$E$6:$E$409,0)),NA())</f>
        <v>8.3333333333333301E-2</v>
      </c>
      <c r="AN213" s="25">
        <f>IFERROR(INDEX('Data Reliability'!$H$6:$H$409,MATCH($C213,'Data Reliability'!$E$6:$E$409,0)),NA())</f>
        <v>0.6</v>
      </c>
    </row>
    <row r="214" spans="2:40" x14ac:dyDescent="0.2">
      <c r="B214" s="28" t="s">
        <v>767</v>
      </c>
      <c r="C214" s="28" t="s">
        <v>724</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0</v>
      </c>
      <c r="H214" s="23">
        <f t="shared" ca="1" si="18"/>
        <v>0</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0</v>
      </c>
      <c r="N214" s="23">
        <f t="shared" ca="1" si="22"/>
        <v>0</v>
      </c>
      <c r="O214" s="116" t="str">
        <f t="shared" si="23"/>
        <v>!!</v>
      </c>
      <c r="P214" s="24"/>
      <c r="Q214" s="49"/>
      <c r="R214" s="25">
        <f ca="1">IFERROR(INDEX(Health!$G$8:$G$225,MATCH($C214,_xlfn.ANCHORARRAY(Health!$C$8),0)),NA())</f>
        <v>0</v>
      </c>
      <c r="S214" s="25" t="e">
        <f ca="1">IFERROR(INDEX(Food!$G$8:$G$225,MATCH($C214,_xlfn.ANCHORARRAY(Food!$C$8),0)),NA())</f>
        <v>#N/A</v>
      </c>
      <c r="T214" s="25" t="e">
        <f ca="1">IFERROR(INDEX(Macro!$G$8:$G$225,MATCH($C214,_xlfn.ANCHORARRAY(Macro!$C$8),0)),NA())</f>
        <v>#N/A</v>
      </c>
      <c r="U214" s="25" t="e">
        <f ca="1">IFERROR(INDEX(Socioeconomic!$G$8:$G$225,MATCH($C214,_xlfn.ANCHORARRAY(Socioeconomic!$C$8),0)),NA())</f>
        <v>#N/A</v>
      </c>
      <c r="V214" s="25">
        <f ca="1">IFERROR(INDEX('Natural Hazard'!$G$8:$G$225,MATCH($C214,_xlfn.ANCHORARRAY('Natural Hazard'!$C$8),0)),NA())</f>
        <v>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f ca="1">IFERROR(INDEX(Conflict!$H$8:$H$225,MATCH($C214,_xlfn.ANCHORARRAY(Conflict!$C$8),0)),NA())</f>
        <v>0</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0</v>
      </c>
      <c r="AK214" s="25">
        <f ca="1">IFERROR(INDEX(Conflict!$I$8:$I$225,MATCH($C214,_xlfn.ANCHORARRAY(Conflict!$C$8),0)),NA())</f>
        <v>0</v>
      </c>
      <c r="AL214" s="49"/>
      <c r="AM214" s="25">
        <f>IFERROR(INDEX('Data Reliability'!$G$6:$G$409,MATCH($C214,'Data Reliability'!$E$6:$E$409,0)),NA())</f>
        <v>0.91666666666666696</v>
      </c>
      <c r="AN214" s="25">
        <f>IFERROR(INDEX('Data Reliability'!$H$6:$H$409,MATCH($C214,'Data Reliability'!$E$6:$E$409,0)),NA())</f>
        <v>0.85</v>
      </c>
    </row>
    <row r="215" spans="2:40" x14ac:dyDescent="0.2">
      <c r="B215" s="28" t="s">
        <v>768</v>
      </c>
      <c r="C215" s="28" t="s">
        <v>725</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0</v>
      </c>
      <c r="H215" s="23">
        <f t="shared" ca="1" si="18"/>
        <v>0</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0</v>
      </c>
      <c r="N215" s="23">
        <f t="shared" ca="1" si="22"/>
        <v>0</v>
      </c>
      <c r="O215" s="116" t="str">
        <f t="shared" si="23"/>
        <v>!!</v>
      </c>
      <c r="P215" s="24"/>
      <c r="Q215" s="49"/>
      <c r="R215" s="25">
        <f ca="1">IFERROR(INDEX(Health!$G$8:$G$225,MATCH($C215,_xlfn.ANCHORARRAY(Health!$C$8),0)),NA())</f>
        <v>0</v>
      </c>
      <c r="S215" s="25" t="e">
        <f ca="1">IFERROR(INDEX(Food!$G$8:$G$225,MATCH($C215,_xlfn.ANCHORARRAY(Food!$C$8),0)),NA())</f>
        <v>#N/A</v>
      </c>
      <c r="T215" s="25" t="e">
        <f ca="1">IFERROR(INDEX(Macro!$G$8:$G$225,MATCH($C215,_xlfn.ANCHORARRAY(Macro!$C$8),0)),NA())</f>
        <v>#N/A</v>
      </c>
      <c r="U215" s="25" t="e">
        <f ca="1">IFERROR(INDEX(Socioeconomic!$G$8:$G$225,MATCH($C215,_xlfn.ANCHORARRAY(Socioeconomic!$C$8),0)),NA())</f>
        <v>#N/A</v>
      </c>
      <c r="V215" s="25">
        <f ca="1">IFERROR(INDEX('Natural Hazard'!$G$8:$G$225,MATCH($C215,_xlfn.ANCHORARRAY('Natural Hazard'!$C$8),0)),NA())</f>
        <v>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f ca="1">IFERROR(INDEX(Conflict!$H$8:$H$225,MATCH($C215,_xlfn.ANCHORARRAY(Conflict!$C$8),0)),NA())</f>
        <v>0</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0</v>
      </c>
      <c r="AK215" s="25">
        <f ca="1">IFERROR(INDEX(Conflict!$I$8:$I$225,MATCH($C215,_xlfn.ANCHORARRAY(Conflict!$C$8),0)),NA())</f>
        <v>0</v>
      </c>
      <c r="AL215" s="49"/>
      <c r="AM215" s="25">
        <f>IFERROR(INDEX('Data Reliability'!$G$6:$G$409,MATCH($C215,'Data Reliability'!$E$6:$E$409,0)),NA())</f>
        <v>0.91666666666666696</v>
      </c>
      <c r="AN215" s="25">
        <f>IFERROR(INDEX('Data Reliability'!$H$6:$H$409,MATCH($C215,'Data Reliability'!$E$6:$E$409,0)),NA())</f>
        <v>0.85</v>
      </c>
    </row>
    <row r="216" spans="2:40" x14ac:dyDescent="0.2">
      <c r="B216" s="28" t="s">
        <v>534</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1</v>
      </c>
      <c r="H216" s="23">
        <f t="shared" ca="1" si="18"/>
        <v>1</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1.5</v>
      </c>
      <c r="K216" s="23">
        <f t="shared" ca="1" si="20"/>
        <v>1.5</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1</v>
      </c>
      <c r="N216" s="23">
        <f t="shared" ca="1" si="22"/>
        <v>1</v>
      </c>
      <c r="O216" s="116" t="str">
        <f t="shared" si="23"/>
        <v>!</v>
      </c>
      <c r="P216" s="24"/>
      <c r="Q216" s="49"/>
      <c r="R216" s="25">
        <f ca="1">IFERROR(INDEX(Health!$G$8:$G$225,MATCH($C216,_xlfn.ANCHORARRAY(Health!$C$8),0)),NA())</f>
        <v>0</v>
      </c>
      <c r="S216" s="25">
        <f ca="1">IFERROR(INDEX(Food!$G$8:$G$225,MATCH($C216,_xlfn.ANCHORARRAY(Food!$C$8),0)),NA())</f>
        <v>0</v>
      </c>
      <c r="T216" s="25">
        <f ca="1">IFERROR(INDEX(Macro!$G$8:$G$225,MATCH($C216,_xlfn.ANCHORARRAY(Macro!$C$8),0)),NA())</f>
        <v>6.9</v>
      </c>
      <c r="U216" s="25">
        <f ca="1">IFERROR(INDEX(Socioeconomic!$G$8:$G$225,MATCH($C216,_xlfn.ANCHORARRAY(Socioeconomic!$C$8),0)),NA())</f>
        <v>5.7370973248050889</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7</v>
      </c>
      <c r="AB216" s="25">
        <f ca="1">IFERROR(INDEX(Socioeconomic!$H$8:$H$225,MATCH($C216,_xlfn.ANCHORARRAY(Socioeconomic!$C$8),0)),NA())</f>
        <v>4.5714285714285703</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0</v>
      </c>
      <c r="AG216" s="25" t="e">
        <f ca="1">IFERROR(INDEX(Food!$I$8:$I$225,MATCH($C216,_xlfn.ANCHORARRAY(Food!$C$8),0)),NA())</f>
        <v>#N/A</v>
      </c>
      <c r="AH216" s="25">
        <f ca="1">IFERROR(INDEX(Macro!$I$8:$I$225,MATCH($C216,_xlfn.ANCHORARRAY(Macro!$C$8),0)),NA())</f>
        <v>7</v>
      </c>
      <c r="AI216" s="25">
        <f ca="1">IFERROR(INDEX(Socioeconomic!$I$8:$I$225,MATCH($C216,_xlfn.ANCHORARRAY(Socioeconomic!$C$8),0)),NA())</f>
        <v>7.2</v>
      </c>
      <c r="AJ216" s="25">
        <f ca="1">IFERROR(INDEX('Natural Hazard'!$I$8:$I$225,MATCH($C216,_xlfn.ANCHORARRAY('Natural Hazard'!$C$8),0)),NA())</f>
        <v>0</v>
      </c>
      <c r="AK216" s="25">
        <f ca="1">IFERROR(INDEX(Conflict!$I$8:$I$225,MATCH($C216,_xlfn.ANCHORARRAY(Conflict!$C$8),0)),NA())</f>
        <v>0</v>
      </c>
      <c r="AL216" s="49"/>
      <c r="AM216" s="25">
        <f>IFERROR(INDEX('Data Reliability'!$G$6:$G$409,MATCH($C216,'Data Reliability'!$E$6:$E$409,0)),NA())</f>
        <v>0</v>
      </c>
      <c r="AN216" s="25">
        <f>IFERROR(INDEX('Data Reliability'!$H$6:$H$409,MATCH($C216,'Data Reliability'!$E$6:$E$409,0)),NA())</f>
        <v>0.391666666666667</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0</v>
      </c>
      <c r="H217" s="23">
        <f t="shared" ca="1" si="18"/>
        <v>0</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2</v>
      </c>
      <c r="K217" s="23">
        <f t="shared" ca="1" si="20"/>
        <v>2</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0</v>
      </c>
      <c r="N217" s="23">
        <f t="shared" ca="1" si="22"/>
        <v>0</v>
      </c>
      <c r="O217" s="116" t="str">
        <f t="shared" si="23"/>
        <v>!!</v>
      </c>
      <c r="P217" s="24"/>
      <c r="Q217" s="49"/>
      <c r="R217" s="25">
        <f ca="1">IFERROR(INDEX(Health!$G$8:$G$225,MATCH($C217,_xlfn.ANCHORARRAY(Health!$C$8),0)),NA())</f>
        <v>0</v>
      </c>
      <c r="S217" s="25">
        <f ca="1">IFERROR(INDEX(Food!$G$8:$G$225,MATCH($C217,_xlfn.ANCHORARRAY(Food!$C$8),0)),NA())</f>
        <v>0</v>
      </c>
      <c r="T217" s="25" t="e">
        <f ca="1">IFERROR(INDEX(Macro!$G$8:$G$225,MATCH($C217,_xlfn.ANCHORARRAY(Macro!$C$8),0)),NA())</f>
        <v>#N/A</v>
      </c>
      <c r="U217" s="25">
        <f ca="1">IFERROR(INDEX(Socioeconomic!$G$8:$G$225,MATCH($C217,_xlfn.ANCHORARRAY(Socioeconomic!$C$8),0)),NA())</f>
        <v>0</v>
      </c>
      <c r="V217" s="25">
        <f ca="1">IFERROR(INDEX('Natural Hazard'!$G$8:$G$225,MATCH($C217,_xlfn.ANCHORARRAY('Natural Hazard'!$C$8),0)),NA())</f>
        <v>0</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8.1428571428571406</v>
      </c>
      <c r="AC217" s="25">
        <f ca="1">IFERROR(INDEX('Natural Hazard'!$H$8:$H$225,MATCH($C217,_xlfn.ANCHORARRAY('Natural Hazard'!$C$8),0)),NA())</f>
        <v>7.6666666666666599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0.71666666666666701</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v>
      </c>
      <c r="H218" s="23">
        <f t="shared" ca="1" si="18"/>
        <v>0</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0</v>
      </c>
      <c r="N218" s="23">
        <f t="shared" ca="1" si="22"/>
        <v>0</v>
      </c>
      <c r="O218" s="116" t="str">
        <f t="shared" si="23"/>
        <v>!!</v>
      </c>
      <c r="P218" s="24"/>
      <c r="Q218" s="49"/>
      <c r="R218" s="25">
        <f ca="1">IFERROR(INDEX(Health!$G$8:$G$225,MATCH($C218,_xlfn.ANCHORARRAY(Health!$C$8),0)),NA())</f>
        <v>0</v>
      </c>
      <c r="S218" s="25">
        <f ca="1">IFERROR(INDEX(Food!$G$8:$G$225,MATCH($C218,_xlfn.ANCHORARRAY(Food!$C$8),0)),NA())</f>
        <v>0</v>
      </c>
      <c r="T218" s="25" t="e">
        <f ca="1">IFERROR(INDEX(Macro!$G$8:$G$225,MATCH($C218,_xlfn.ANCHORARRAY(Macro!$C$8),0)),NA())</f>
        <v>#N/A</v>
      </c>
      <c r="U218" s="25">
        <f ca="1">IFERROR(INDEX(Socioeconomic!$G$8:$G$225,MATCH($C218,_xlfn.ANCHORARRAY(Socioeconomic!$C$8),0)),NA())</f>
        <v>0</v>
      </c>
      <c r="V218" s="25">
        <f ca="1">IFERROR(INDEX('Natural Hazard'!$G$8:$G$225,MATCH($C218,_xlfn.ANCHORARRAY('Natural Hazard'!$C$8),0)),NA())</f>
        <v>0</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7.5714285714285703</v>
      </c>
      <c r="AC218" s="25">
        <f ca="1">IFERROR(INDEX('Natural Hazard'!$H$8:$H$225,MATCH($C218,_xlfn.ANCHORARRAY('Natural Hazard'!$C$8),0)),NA())</f>
        <v>4.6666666666666599</v>
      </c>
      <c r="AD218" s="25">
        <f ca="1">IFERROR(INDEX(Conflict!$H$8:$H$225,MATCH($C218,_xlfn.ANCHORARRAY(Conflict!$C$8),0)),NA())</f>
        <v>0.73205150820250398</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0.78333333333333299</v>
      </c>
    </row>
    <row r="219" spans="2:40" x14ac:dyDescent="0.2">
      <c r="B219" s="28" t="s">
        <v>769</v>
      </c>
      <c r="C219" s="28" t="s">
        <v>726</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1</v>
      </c>
      <c r="H219" s="23">
        <f t="shared" ca="1" si="18"/>
        <v>1</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1</v>
      </c>
      <c r="N219" s="23">
        <f t="shared" ca="1" si="22"/>
        <v>1</v>
      </c>
      <c r="O219" s="116" t="str">
        <f t="shared" si="23"/>
        <v>!!</v>
      </c>
      <c r="P219" s="24"/>
      <c r="Q219" s="49"/>
      <c r="R219" s="25">
        <f ca="1">IFERROR(INDEX(Health!$G$8:$G$225,MATCH($C219,_xlfn.ANCHORARRAY(Health!$C$8),0)),NA())</f>
        <v>0</v>
      </c>
      <c r="S219" s="25" t="e">
        <f ca="1">IFERROR(INDEX(Food!$G$8:$G$225,MATCH($C219,_xlfn.ANCHORARRAY(Food!$C$8),0)),NA())</f>
        <v>#N/A</v>
      </c>
      <c r="T219" s="25">
        <f ca="1">IFERROR(INDEX(Macro!$G$8:$G$225,MATCH($C219,_xlfn.ANCHORARRAY(Macro!$C$8),0)),NA())</f>
        <v>4.7900886266345912</v>
      </c>
      <c r="U219" s="25" t="e">
        <f ca="1">IFERROR(INDEX(Socioeconomic!$G$8:$G$225,MATCH($C219,_xlfn.ANCHORARRAY(Socioeconomic!$C$8),0)),NA())</f>
        <v>#N/A</v>
      </c>
      <c r="V219" s="25">
        <f ca="1">IFERROR(INDEX('Natural Hazard'!$G$8:$G$225,MATCH($C219,_xlfn.ANCHORARRAY('Natural Hazard'!$C$8),0)),NA())</f>
        <v>0</v>
      </c>
      <c r="W219" s="25">
        <f ca="1">IFERROR(INDEX(Conflict!$G$8:$G$225,MATCH($C219,_xlfn.ANCHORARRAY(Conflict!$C$8),0)),NA())</f>
        <v>10</v>
      </c>
      <c r="X219" s="50"/>
      <c r="Y219" s="25" t="e">
        <f ca="1">IFERROR(INDEX(Health!$H$8:$H$225,MATCH($C219,_xlfn.ANCHORARRAY(Health!$C$8),0)),NA())</f>
        <v>#N/A</v>
      </c>
      <c r="Z219" s="25" t="e">
        <f ca="1">IFERROR(INDEX(Food!$H$8:$H$225,MATCH($C219,_xlfn.ANCHORARRAY(Food!$C$8),0)),NA())</f>
        <v>#N/A</v>
      </c>
      <c r="AA219" s="25">
        <f ca="1">IFERROR(INDEX(Macro!$H$8:$H$225,MATCH($C219,_xlfn.ANCHORARRAY(Macro!$C$8),0)),NA())</f>
        <v>5.1626135364781698</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4.4444444444444402</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10</v>
      </c>
      <c r="AL219" s="49"/>
      <c r="AM219" s="25">
        <f>IFERROR(INDEX('Data Reliability'!$G$6:$G$409,MATCH($C219,'Data Reliability'!$E$6:$E$409,0)),NA())</f>
        <v>0.83333333333333304</v>
      </c>
      <c r="AN219" s="25">
        <f>IFERROR(INDEX('Data Reliability'!$H$6:$H$409,MATCH($C219,'Data Reliability'!$E$6:$E$409,0)),NA())</f>
        <v>0.73333333333333295</v>
      </c>
    </row>
    <row r="220" spans="2:40" x14ac:dyDescent="0.2">
      <c r="B220" s="28" t="s">
        <v>770</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2</v>
      </c>
      <c r="H220" s="23">
        <f t="shared" ca="1" si="18"/>
        <v>2</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v>
      </c>
      <c r="N220" s="23">
        <f t="shared" ca="1" si="22"/>
        <v>1</v>
      </c>
      <c r="O220" s="116" t="str">
        <f t="shared" si="23"/>
        <v>!</v>
      </c>
      <c r="P220" s="24"/>
      <c r="Q220" s="49"/>
      <c r="R220" s="25">
        <f ca="1">IFERROR(INDEX(Health!$G$8:$G$225,MATCH($C220,_xlfn.ANCHORARRAY(Health!$C$8),0)),NA())</f>
        <v>0</v>
      </c>
      <c r="S220" s="25">
        <f ca="1">IFERROR(INDEX(Food!$G$8:$G$225,MATCH($C220,_xlfn.ANCHORARRAY(Food!$C$8),0)),NA())</f>
        <v>10</v>
      </c>
      <c r="T220" s="25">
        <f ca="1">IFERROR(INDEX(Macro!$G$8:$G$225,MATCH($C220,_xlfn.ANCHORARRAY(Macro!$C$8),0)),NA())</f>
        <v>7.0691131282588549</v>
      </c>
      <c r="U220" s="25">
        <f ca="1">IFERROR(INDEX(Socioeconomic!$G$8:$G$225,MATCH($C220,_xlfn.ANCHORARRAY(Socioeconomic!$C$8),0)),NA())</f>
        <v>0</v>
      </c>
      <c r="V220" s="25">
        <f ca="1">IFERROR(INDEX('Natural Hazard'!$G$8:$G$225,MATCH($C220,_xlfn.ANCHORARRAY('Natural Hazard'!$C$8),0)),NA())</f>
        <v>0</v>
      </c>
      <c r="W220" s="25">
        <f ca="1">IFERROR(INDEX(Conflict!$G$8:$G$225,MATCH($C220,_xlfn.ANCHORARRAY(Conflict!$C$8),0)),NA())</f>
        <v>0</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5.3333333333333304</v>
      </c>
      <c r="AD220" s="25">
        <f ca="1">IFERROR(INDEX(Conflict!$H$8:$H$225,MATCH($C220,_xlfn.ANCHORARRAY(Conflict!$C$8),0)),NA())</f>
        <v>10</v>
      </c>
      <c r="AE220" s="50"/>
      <c r="AF220" s="25">
        <f ca="1">IFERROR(INDEX(Health!$I$8:$I$225,MATCH($C220,_xlfn.ANCHORARRAY(Health!$C$8),0)),NA())</f>
        <v>0</v>
      </c>
      <c r="AG220" s="25">
        <f ca="1">IFERROR(INDEX(Food!$I$8:$I$225,MATCH($C220,_xlfn.ANCHORARRAY(Food!$C$8),0)),NA())</f>
        <v>10</v>
      </c>
      <c r="AH220" s="25">
        <f ca="1">IFERROR(INDEX(Macro!$I$8:$I$225,MATCH($C220,_xlfn.ANCHORARRAY(Macro!$C$8),0)),NA())</f>
        <v>4.9972360420121698</v>
      </c>
      <c r="AI220" s="25" t="e">
        <f ca="1">IFERROR(INDEX(Socioeconomic!$I$8:$I$225,MATCH($C220,_xlfn.ANCHORARRAY(Socioeconomic!$C$8),0)),NA())</f>
        <v>#N/A</v>
      </c>
      <c r="AJ220" s="25">
        <f ca="1">IFERROR(INDEX('Natural Hazard'!$I$8:$I$225,MATCH($C220,_xlfn.ANCHORARRAY('Natural Hazard'!$C$8),0)),NA())</f>
        <v>0</v>
      </c>
      <c r="AK220" s="25">
        <f ca="1">IFERROR(INDEX(Conflict!$I$8:$I$225,MATCH($C220,_xlfn.ANCHORARRAY(Conflict!$C$8),0)),NA())</f>
        <v>0</v>
      </c>
      <c r="AL220" s="49"/>
      <c r="AM220" s="25">
        <f>IFERROR(INDEX('Data Reliability'!$G$6:$G$409,MATCH($C220,'Data Reliability'!$E$6:$E$409,0)),NA())</f>
        <v>8.3333333333333301E-2</v>
      </c>
      <c r="AN220" s="25">
        <f>IFERROR(INDEX('Data Reliability'!$H$6:$H$409,MATCH($C220,'Data Reliability'!$E$6:$E$409,0)),NA())</f>
        <v>0.48888888888888898</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1.5</v>
      </c>
      <c r="H221" s="23">
        <f t="shared" ca="1" si="18"/>
        <v>1.5</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0.5</v>
      </c>
      <c r="K221" s="23">
        <f t="shared" ca="1" si="20"/>
        <v>0.5</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1.5</v>
      </c>
      <c r="N221" s="23">
        <f t="shared" ca="1" si="22"/>
        <v>1.5</v>
      </c>
      <c r="O221" s="116" t="str">
        <f t="shared" si="23"/>
        <v>!</v>
      </c>
      <c r="P221" s="24"/>
      <c r="Q221" s="49"/>
      <c r="R221" s="25">
        <f ca="1">IFERROR(INDEX(Health!$G$8:$G$225,MATCH($C221,_xlfn.ANCHORARRAY(Health!$C$8),0)),NA())</f>
        <v>0</v>
      </c>
      <c r="S221" s="25">
        <f ca="1">IFERROR(INDEX(Food!$G$8:$G$225,MATCH($C221,_xlfn.ANCHORARRAY(Food!$C$8),0)),NA())</f>
        <v>0</v>
      </c>
      <c r="T221" s="25">
        <f ca="1">IFERROR(INDEX(Macro!$G$8:$G$225,MATCH($C221,_xlfn.ANCHORARRAY(Macro!$C$8),0)),NA())</f>
        <v>6.9</v>
      </c>
      <c r="U221" s="25">
        <f ca="1">IFERROR(INDEX(Socioeconomic!$G$8:$G$225,MATCH($C221,_xlfn.ANCHORARRAY(Socioeconomic!$C$8),0)),NA())</f>
        <v>7.745966692414834</v>
      </c>
      <c r="V221" s="25">
        <f ca="1">IFERROR(INDEX('Natural Hazard'!$G$8:$G$225,MATCH($C221,_xlfn.ANCHORARRAY('Natural Hazard'!$C$8),0)),NA())</f>
        <v>0</v>
      </c>
      <c r="W221" s="25">
        <f ca="1">IFERROR(INDEX(Conflict!$G$8:$G$225,MATCH($C221,_xlfn.ANCHORARRAY(Conflict!$C$8),0)),NA())</f>
        <v>1.2420916813874194</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7</v>
      </c>
      <c r="AB221" s="25">
        <f ca="1">IFERROR(INDEX(Socioeconomic!$H$8:$H$225,MATCH($C221,_xlfn.ANCHORARRAY(Socioeconomic!$C$8),0)),NA())</f>
        <v>6</v>
      </c>
      <c r="AC221" s="25">
        <f ca="1">IFERROR(INDEX('Natural Hazard'!$H$8:$H$225,MATCH($C221,_xlfn.ANCHORARRAY('Natural Hazard'!$C$8),0)),NA())</f>
        <v>6.8333333333333304</v>
      </c>
      <c r="AD221" s="25">
        <f ca="1">IFERROR(INDEX(Conflict!$H$8:$H$225,MATCH($C221,_xlfn.ANCHORARRAY(Conflict!$C$8),0)),NA())</f>
        <v>2.2534838595872202</v>
      </c>
      <c r="AE221" s="50"/>
      <c r="AF221" s="25">
        <f ca="1">IFERROR(INDEX(Health!$I$8:$I$225,MATCH($C221,_xlfn.ANCHORARRAY(Health!$C$8),0)),NA())</f>
        <v>0</v>
      </c>
      <c r="AG221" s="25" t="e">
        <f ca="1">IFERROR(INDEX(Food!$I$8:$I$225,MATCH($C221,_xlfn.ANCHORARRAY(Food!$C$8),0)),NA())</f>
        <v>#N/A</v>
      </c>
      <c r="AH221" s="25">
        <f ca="1">IFERROR(INDEX(Macro!$I$8:$I$225,MATCH($C221,_xlfn.ANCHORARRAY(Macro!$C$8),0)),NA())</f>
        <v>7</v>
      </c>
      <c r="AI221" s="25">
        <f ca="1">IFERROR(INDEX(Socioeconomic!$I$8:$I$225,MATCH($C221,_xlfn.ANCHORARRAY(Socioeconomic!$C$8),0)),NA())</f>
        <v>10</v>
      </c>
      <c r="AJ221" s="25">
        <f ca="1">IFERROR(INDEX('Natural Hazard'!$I$8:$I$225,MATCH($C221,_xlfn.ANCHORARRAY('Natural Hazard'!$C$8),0)),NA())</f>
        <v>0</v>
      </c>
      <c r="AK221" s="25">
        <f ca="1">IFERROR(INDEX(Conflict!$I$8:$I$225,MATCH($C221,_xlfn.ANCHORARRAY(Conflict!$C$8),0)),NA())</f>
        <v>0.68462515868847895</v>
      </c>
      <c r="AL221" s="49"/>
      <c r="AM221" s="25">
        <f>IFERROR(INDEX('Data Reliability'!$G$6:$G$409,MATCH($C221,'Data Reliability'!$E$6:$E$409,0)),NA())</f>
        <v>0</v>
      </c>
      <c r="AN221" s="25">
        <f>IFERROR(INDEX('Data Reliability'!$H$6:$H$409,MATCH($C221,'Data Reliability'!$E$6:$E$409,0)),NA())</f>
        <v>0.391666666666667</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1.5</v>
      </c>
      <c r="H222" s="23">
        <f t="shared" ca="1" si="18"/>
        <v>1.5</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3</v>
      </c>
      <c r="K222" s="23">
        <f t="shared" ca="1" si="20"/>
        <v>3</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2</v>
      </c>
      <c r="N222" s="23">
        <f t="shared" ca="1" si="22"/>
        <v>2</v>
      </c>
      <c r="O222" s="116" t="str">
        <f t="shared" si="23"/>
        <v>!</v>
      </c>
      <c r="P222" s="24"/>
      <c r="Q222" s="49"/>
      <c r="R222" s="25">
        <f ca="1">IFERROR(INDEX(Health!$G$8:$G$225,MATCH($C222,_xlfn.ANCHORARRAY(Health!$C$8),0)),NA())</f>
        <v>0</v>
      </c>
      <c r="S222" s="25">
        <f ca="1">IFERROR(INDEX(Food!$G$8:$G$225,MATCH($C222,_xlfn.ANCHORARRAY(Food!$C$8),0)),NA())</f>
        <v>0</v>
      </c>
      <c r="T222" s="25">
        <f ca="1">IFERROR(INDEX(Macro!$G$8:$G$225,MATCH($C222,_xlfn.ANCHORARRAY(Macro!$C$8),0)),NA())</f>
        <v>10</v>
      </c>
      <c r="U222" s="25">
        <f ca="1">IFERROR(INDEX(Socioeconomic!$G$8:$G$225,MATCH($C222,_xlfn.ANCHORARRAY(Socioeconomic!$C$8),0)),NA())</f>
        <v>0</v>
      </c>
      <c r="V222" s="25">
        <f ca="1">IFERROR(INDEX('Natural Hazard'!$G$8:$G$225,MATCH($C222,_xlfn.ANCHORARRAY('Natural Hazard'!$C$8),0)),NA())</f>
        <v>6.7082039324993685</v>
      </c>
      <c r="W222" s="25">
        <f ca="1">IFERROR(INDEX(Conflict!$G$8:$G$225,MATCH($C222,_xlfn.ANCHORARRAY(Conflict!$C$8),0)),NA())</f>
        <v>0</v>
      </c>
      <c r="X222" s="50"/>
      <c r="Y222" s="25">
        <f ca="1">IFERROR(INDEX(Health!$H$8:$H$225,MATCH($C222,_xlfn.ANCHORARRAY(Health!$C$8),0)),NA())</f>
        <v>8.4489795918367303</v>
      </c>
      <c r="Z222" s="25">
        <f ca="1">IFERROR(INDEX(Food!$H$8:$H$225,MATCH($C222,_xlfn.ANCHORARRAY(Food!$C$8),0)),NA())</f>
        <v>10</v>
      </c>
      <c r="AA222" s="25">
        <f ca="1">IFERROR(INDEX(Macro!$H$8:$H$225,MATCH($C222,_xlfn.ANCHORARRAY(Macro!$C$8),0)),NA())</f>
        <v>10</v>
      </c>
      <c r="AB222" s="25">
        <f ca="1">IFERROR(INDEX(Socioeconomic!$H$8:$H$225,MATCH($C222,_xlfn.ANCHORARRAY(Socioeconomic!$C$8),0)),NA())</f>
        <v>9</v>
      </c>
      <c r="AC222" s="25">
        <f ca="1">IFERROR(INDEX('Natural Hazard'!$H$8:$H$225,MATCH($C222,_xlfn.ANCHORARRAY('Natural Hazard'!$C$8),0)),NA())</f>
        <v>4.5</v>
      </c>
      <c r="AD222" s="25">
        <f ca="1">IFERROR(INDEX(Conflict!$H$8:$H$225,MATCH($C222,_xlfn.ANCHORARRAY(Conflict!$C$8),0)),NA())</f>
        <v>4.41435879343799</v>
      </c>
      <c r="AE222" s="50"/>
      <c r="AF222" s="25">
        <f ca="1">IFERROR(INDEX(Health!$I$8:$I$225,MATCH($C222,_xlfn.ANCHORARRAY(Health!$C$8),0)),NA())</f>
        <v>0</v>
      </c>
      <c r="AG222" s="25" t="e">
        <f ca="1">IFERROR(INDEX(Food!$I$8:$I$225,MATCH($C222,_xlfn.ANCHORARRAY(Food!$C$8),0)),NA())</f>
        <v>#N/A</v>
      </c>
      <c r="AH222" s="25">
        <f ca="1">IFERROR(INDEX(Macro!$I$8:$I$225,MATCH($C222,_xlfn.ANCHORARRAY(Macro!$C$8),0)),NA())</f>
        <v>10</v>
      </c>
      <c r="AI222" s="25">
        <f ca="1">IFERROR(INDEX(Socioeconomic!$I$8:$I$225,MATCH($C222,_xlfn.ANCHORARRAY(Socioeconomic!$C$8),0)),NA())</f>
        <v>0</v>
      </c>
      <c r="AJ222" s="25">
        <f ca="1">IFERROR(INDEX('Natural Hazard'!$I$8:$I$225,MATCH($C222,_xlfn.ANCHORARRAY('Natural Hazard'!$C$8),0)),NA())</f>
        <v>10</v>
      </c>
      <c r="AK222" s="25">
        <f ca="1">IFERROR(INDEX(Conflict!$I$8:$I$225,MATCH($C222,_xlfn.ANCHORARRAY(Conflict!$C$8),0)),NA())</f>
        <v>0</v>
      </c>
      <c r="AL222" s="49"/>
      <c r="AM222" s="25">
        <f>IFERROR(INDEX('Data Reliability'!$G$6:$G$409,MATCH($C222,'Data Reliability'!$E$6:$E$409,0)),NA())</f>
        <v>0</v>
      </c>
      <c r="AN222" s="25">
        <f>IFERROR(INDEX('Data Reliability'!$H$6:$H$409,MATCH($C222,'Data Reliability'!$E$6:$E$409,0)),NA())</f>
        <v>0.47499999999999998</v>
      </c>
    </row>
    <row r="223" spans="2:40" x14ac:dyDescent="0.2">
      <c r="B223" s="28" t="s">
        <v>361</v>
      </c>
      <c r="C223" s="28" t="s">
        <v>362</v>
      </c>
      <c r="D223" s="28" t="s">
        <v>432</v>
      </c>
      <c r="E223" s="28" t="s">
        <v>535</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4</v>
      </c>
      <c r="H223" s="23">
        <f t="shared" ca="1" si="18"/>
        <v>4</v>
      </c>
      <c r="I223" s="116" t="str">
        <f t="shared" si="19"/>
        <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3.5</v>
      </c>
      <c r="K223" s="23">
        <f t="shared" ca="1" si="20"/>
        <v>3.5</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2</v>
      </c>
      <c r="N223" s="23">
        <f t="shared" ca="1" si="22"/>
        <v>2</v>
      </c>
      <c r="O223" s="116" t="str">
        <f t="shared" si="23"/>
        <v>!</v>
      </c>
      <c r="P223" s="24"/>
      <c r="Q223" s="49"/>
      <c r="R223" s="25">
        <f ca="1">IFERROR(INDEX(Health!$G$8:$G$225,MATCH($C223,_xlfn.ANCHORARRAY(Health!$C$8),0)),NA())</f>
        <v>8.2029646919640768</v>
      </c>
      <c r="S223" s="25">
        <f ca="1">IFERROR(INDEX(Food!$G$8:$G$225,MATCH($C223,_xlfn.ANCHORARRAY(Food!$C$8),0)),NA())</f>
        <v>0</v>
      </c>
      <c r="T223" s="25">
        <f ca="1">IFERROR(INDEX(Macro!$G$8:$G$225,MATCH($C223,_xlfn.ANCHORARRAY(Macro!$C$8),0)),NA())</f>
        <v>8.0215299012646089</v>
      </c>
      <c r="U223" s="25">
        <f ca="1">IFERROR(INDEX(Socioeconomic!$G$8:$G$225,MATCH($C223,_xlfn.ANCHORARRAY(Socioeconomic!$C$8),0)),NA())</f>
        <v>0</v>
      </c>
      <c r="V223" s="25">
        <f ca="1">IFERROR(INDEX('Natural Hazard'!$G$8:$G$225,MATCH($C223,_xlfn.ANCHORARRAY('Natural Hazard'!$C$8),0)),NA())</f>
        <v>8.0622577482985491</v>
      </c>
      <c r="W223" s="25">
        <f ca="1">IFERROR(INDEX(Conflict!$G$8:$G$225,MATCH($C223,_xlfn.ANCHORARRAY(Conflict!$C$8),0)),NA())</f>
        <v>7.3192505471139802</v>
      </c>
      <c r="X223" s="50"/>
      <c r="Y223" s="25">
        <f ca="1">IFERROR(INDEX(Health!$H$8:$H$225,MATCH($C223,_xlfn.ANCHORARRAY(Health!$C$8),0)),NA())</f>
        <v>6.72886297376093</v>
      </c>
      <c r="Z223" s="25">
        <f ca="1">IFERROR(INDEX(Food!$H$8:$H$225,MATCH($C223,_xlfn.ANCHORARRAY(Food!$C$8),0)),NA())</f>
        <v>10</v>
      </c>
      <c r="AA223" s="25">
        <f ca="1">IFERROR(INDEX(Macro!$H$8:$H$225,MATCH($C223,_xlfn.ANCHORARRAY(Macro!$C$8),0)),NA())</f>
        <v>10</v>
      </c>
      <c r="AB223" s="25">
        <f ca="1">IFERROR(INDEX(Socioeconomic!$H$8:$H$225,MATCH($C223,_xlfn.ANCHORARRAY(Socioeconomic!$C$8),0)),NA())</f>
        <v>8.1428571428571406</v>
      </c>
      <c r="AC223" s="25">
        <f ca="1">IFERROR(INDEX('Natural Hazard'!$H$8:$H$225,MATCH($C223,_xlfn.ANCHORARRAY('Natural Hazard'!$C$8),0)),NA())</f>
        <v>6.5</v>
      </c>
      <c r="AD223" s="25">
        <f ca="1">IFERROR(INDEX(Conflict!$H$8:$H$225,MATCH($C223,_xlfn.ANCHORARRAY(Conflict!$C$8),0)),NA())</f>
        <v>10</v>
      </c>
      <c r="AE223" s="50"/>
      <c r="AF223" s="25">
        <f ca="1">IFERROR(INDEX(Health!$I$8:$I$225,MATCH($C223,_xlfn.ANCHORARRAY(Health!$C$8),0)),NA())</f>
        <v>10</v>
      </c>
      <c r="AG223" s="25" t="e">
        <f ca="1">IFERROR(INDEX(Food!$I$8:$I$225,MATCH($C223,_xlfn.ANCHORARRAY(Food!$C$8),0)),NA())</f>
        <v>#N/A</v>
      </c>
      <c r="AH223" s="25">
        <f ca="1">IFERROR(INDEX(Macro!$I$8:$I$225,MATCH($C223,_xlfn.ANCHORARRAY(Macro!$C$8),0)),NA())</f>
        <v>6.4344941956882202</v>
      </c>
      <c r="AI223" s="25">
        <f ca="1">IFERROR(INDEX(Socioeconomic!$I$8:$I$225,MATCH($C223,_xlfn.ANCHORARRAY(Socioeconomic!$C$8),0)),NA())</f>
        <v>0</v>
      </c>
      <c r="AJ223" s="25">
        <f ca="1">IFERROR(INDEX('Natural Hazard'!$I$8:$I$225,MATCH($C223,_xlfn.ANCHORARRAY('Natural Hazard'!$C$8),0)),NA())</f>
        <v>10</v>
      </c>
      <c r="AK223" s="25">
        <f ca="1">IFERROR(INDEX(Conflict!$I$8:$I$225,MATCH($C223,_xlfn.ANCHORARRAY(Conflict!$C$8),0)),NA())</f>
        <v>5.3571428571428301</v>
      </c>
      <c r="AL223" s="49"/>
      <c r="AM223" s="25">
        <f>IFERROR(INDEX('Data Reliability'!$G$6:$G$409,MATCH($C223,'Data Reliability'!$E$6:$E$409,0)),NA())</f>
        <v>0.16666666666666699</v>
      </c>
      <c r="AN223" s="25">
        <f>IFERROR(INDEX('Data Reliability'!$H$6:$H$409,MATCH($C223,'Data Reliability'!$E$6:$E$409,0)),NA())</f>
        <v>0.44166666666666698</v>
      </c>
    </row>
  </sheetData>
  <autoFilter ref="B5:AN223" xr:uid="{B83457C9-F7DA-6C4E-90F1-5D497C3EFA8E}">
    <sortState xmlns:xlrd2="http://schemas.microsoft.com/office/spreadsheetml/2017/richdata2" ref="B6:AN223">
      <sortCondition ref="C5:C223"/>
    </sortState>
  </autoFilter>
  <mergeCells count="12">
    <mergeCell ref="G2:O2"/>
    <mergeCell ref="R2:W2"/>
    <mergeCell ref="Y2:AD2"/>
    <mergeCell ref="AF2:AK2"/>
    <mergeCell ref="AM2:AN2"/>
    <mergeCell ref="R3:W3"/>
    <mergeCell ref="Y3:AD3"/>
    <mergeCell ref="AF3:AK3"/>
    <mergeCell ref="M4:O4"/>
    <mergeCell ref="G4:I4"/>
    <mergeCell ref="J4:L4"/>
    <mergeCell ref="G3:O3"/>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cellIs" dxfId="304" priority="12" stopIfTrue="1" operator="greaterThan">
      <formula>0</formula>
    </cfRule>
    <cfRule type="expression" dxfId="301" priority="1" stopIfTrue="1">
      <formula>R6=""</formula>
    </cfRule>
  </conditionalFormatting>
  <conditionalFormatting sqref="Y6:AD223">
    <cfRule type="expression" dxfId="300" priority="30">
      <formula>Y6=""</formula>
    </cfRule>
    <cfRule type="cellIs" dxfId="299" priority="31" operator="between">
      <formula>0</formula>
      <formula>6.999</formula>
    </cfRule>
    <cfRule type="cellIs" dxfId="298" priority="32" operator="between">
      <formula>7</formula>
      <formula>9.99</formula>
    </cfRule>
    <cfRule type="expression" dxfId="297"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296" priority="16" stopIfTrue="1">
      <formula>AF6=""</formula>
    </cfRule>
    <cfRule type="expression" dxfId="295" priority="24">
      <formula>AF6=10</formula>
    </cfRule>
    <cfRule type="cellIs" dxfId="294" priority="23" stopIfTrue="1" operator="between">
      <formula>7</formula>
      <formula>9.99</formula>
    </cfRule>
    <cfRule type="cellIs" dxfId="293" priority="22" stopIfTrue="1" operator="between">
      <formula>0</formula>
      <formula>6.999</formula>
    </cfRule>
  </conditionalFormatting>
  <conditionalFormatting sqref="AM6:AN223">
    <cfRule type="cellIs" dxfId="292" priority="29" operator="between">
      <formula>0.666666666666667</formula>
      <formula>1</formula>
    </cfRule>
    <cfRule type="cellIs" dxfId="291" priority="28" operator="between">
      <formula>0.333333333333333</formula>
      <formula>0.665</formula>
    </cfRule>
    <cfRule type="cellIs" dxfId="290" priority="27" operator="between">
      <formula>0</formula>
      <formula>0.332</formula>
    </cfRule>
    <cfRule type="expression" dxfId="289" priority="26">
      <formula>AM6=""</formula>
    </cfRule>
  </conditionalFormatting>
  <conditionalFormatting sqref="AZ6:AZ215">
    <cfRule type="expression" dxfId="288"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1" stopIfTrue="1" operator="greaterThanOrEqual" id="{899B87BF-B149-CD4B-90DF-8D942DCC3A97}">
            <xm:f>Parameters!$D$38</xm:f>
            <x14:dxf>
              <font>
                <sz val="12"/>
                <color theme="1"/>
                <name val="Arial (Body)"/>
              </font>
              <fill>
                <patternFill patternType="solid">
                  <bgColor rgb="FFEE9F8F"/>
                </patternFill>
              </fill>
            </x14:dxf>
          </x14:cfRule>
          <x14:cfRule type="cellIs" priority="10" stopIfTrue="1" operator="greaterThanOrEqual" id="{D3214AC0-5C6E-3B45-9203-A71F207865AE}">
            <xm:f>Parameters!$D$37</xm:f>
            <x14:dxf>
              <font>
                <sz val="12"/>
                <color rgb="FF9C0006"/>
                <name val="Arial"/>
              </font>
              <fill>
                <patternFill patternType="solid">
                  <bgColor rgb="FFE3593A"/>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80.57031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Dictionary'!$I$8:$I$39,MATCH(M7,'Data Dictionary'!$K$8:$K$39,0)),"")</f>
        <v>1</v>
      </c>
      <c r="N4" s="180">
        <f>IFERROR(INDEX('Data Dictionary'!$I$8:$I$39,MATCH(N7,'Data Dictionary'!$K$8:$K$39,0)),"")</f>
        <v>0</v>
      </c>
      <c r="O4" s="180">
        <f>IFERROR(INDEX('Data Dictionary'!$I$8:$I$39,MATCH(O7,'Data Dictionary'!$K$8:$K$39,0)),"")</f>
        <v>0</v>
      </c>
      <c r="P4" s="180" t="str">
        <f>IFERROR(INDEX('Data Dictionary'!$I$8:$I$39,MATCH(P7,'Data Dictionary'!$K$8:$K$39,0)),"")</f>
        <v/>
      </c>
      <c r="Q4" s="180" t="str">
        <f>IFERROR(INDEX('Data Dictionary'!$I$8:$I$39,MATCH(Q7,'Data Dictionary'!$K$8:$K$39,0)),"")</f>
        <v/>
      </c>
      <c r="R4" s="180" t="str">
        <f>IFERROR(INDEX('Data Dictionary'!$I$8:$I$39,MATCH(R7,'Data Dictionary'!$K$8:$K$39,0)),"")</f>
        <v/>
      </c>
      <c r="S4" s="180" t="str">
        <f>IFERROR(INDEX('Data Dictionary'!$I$8:$I$39,MATCH(S7,'Data Dictionary'!$K$8:$K$39,0)),"")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t="str">
        <f>IFERROR(INDEX('Data Dictionary'!$J$8:$J$39,MATCH(P7,'Data Dictionary'!$K$8:$K$39,0)),"")</f>
        <v/>
      </c>
      <c r="Q5" s="181" t="str">
        <f>IFERROR(INDEX('Data Dictionary'!$J$8:$J$39,MATCH(Q7,'Data Dictionary'!$K$8:$K$39,0)),"")</f>
        <v/>
      </c>
      <c r="R5" s="181" t="str">
        <f>IFERROR(INDEX('Data Dictionary'!$J$8:$J$39,MATCH(R7,'Data Dictionary'!$K$8:$K$39,0)),"")</f>
        <v/>
      </c>
      <c r="S5" s="181" t="str">
        <f>IFERROR(INDEX('Data Dictionary'!$J$8:$J$39,MATCH(S7,'Data Dictionary'!$K$8:$K$39,0)),"")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Global Health Security Index</v>
      </c>
      <c r="N6" s="246" t="str">
        <f>IFERROR(INDEX('Data Dictionary'!$E$8:$E$39,MATCH(N7,'Data Dictionary'!$K$8:$K$39,0)),IFERROR(CONCATENATE(INDEX('Data Dictionary'!$E$8:$E$39,MATCH(LEFT(N7, SEARCH("_raw",N7,1)-1),'Data Dictionary'!$L$8:$L$39,0))," (Raw)"),""))</f>
        <v>WHO Disease Outbreak News</v>
      </c>
      <c r="O6" s="246" t="str">
        <f>IFERROR(INDEX('Data Dictionary'!$E$8:$E$39,MATCH(O7,'Data Dictionary'!$K$8:$K$39,0)),IFERROR(CONCATENATE(INDEX('Data Dictionary'!$E$8:$E$39,MATCH(LEFT(O7, SEARCH("_raw",O7,1)-1),'Data Dictionary'!$L$8:$L$39,0))," (Raw)"),""))</f>
        <v>IFRC Epidemics</v>
      </c>
      <c r="P6" s="246" t="str">
        <f>IFERROR(INDEX('Data Dictionary'!$E$8:$E$39,MATCH(P7,'Data Dictionary'!$K$8:$K$39,0)),IFERROR(CONCATENATE(INDEX('Data Dictionary'!$E$8:$E$39,MATCH(LEFT(P7, SEARCH("_raw",P7,1)-1),'Data Dictionary'!$L$8:$L$39,0))," (Raw)"),""))</f>
        <v>Global Health Security Index (Raw)</v>
      </c>
      <c r="Q6" s="246" t="str">
        <f>IFERROR(INDEX('Data Dictionary'!$E$8:$E$39,MATCH(Q7,'Data Dictionary'!$K$8:$K$39,0)),IFERROR(CONCATENATE(INDEX('Data Dictionary'!$E$8:$E$39,MATCH(LEFT(Q7, SEARCH("_raw",Q7,1)-1),'Data Dictionary'!$L$8:$L$39,0))," (Raw)"),""))</f>
        <v>WHO Disease Outbreak News (Raw)</v>
      </c>
      <c r="R6" s="246" t="str">
        <f>IFERROR(INDEX('Data Dictionary'!$E$8:$E$39,MATCH(R7,'Data Dictionary'!$K$8:$K$39,0)),IFERROR(CONCATENATE(INDEX('Data Dictionary'!$E$8:$E$39,MATCH(LEFT(R7, SEARCH("_raw",R7,1)-1),'Data Dictionary'!$L$8:$L$39,0))," (Raw)"),""))</f>
        <v>IFRC Epidemics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204" t="str">
        <f>IFERROR(INDEX('Data Dictionary'!$E$8:$E$39,MATCH(AA7,'Data Dictionary'!$K$8:$K$39,0)),IFERROR(CONCATENATE(INDEX('Data Dictionary'!$E$8:$E$39,MATCH(LEFT(AA7, SEARCH("_raw",AA7,1)-1),'Data Dictionary'!$L$8:$L$39,0))," (Raw)"),""))</f>
        <v/>
      </c>
      <c r="AB6" s="204" t="str">
        <f>IFERROR(INDEX('Data Dictionary'!$E$8:$E$39,MATCH(AB7,'Data Dictionary'!$K$8:$K$39,0)),IFERROR(CONCATENATE(INDEX('Data Dictionary'!$E$8:$E$39,MATCH(LEFT(AB7, SEARCH("_raw",AB7,1)-1),'Data Dictionary'!$L$8:$L$39,0))," (Raw)"),""))</f>
        <v/>
      </c>
      <c r="AC6" s="204"/>
      <c r="AD6" s="204"/>
      <c r="AE6" s="204" t="str">
        <f>IFERROR(INDEX('Data Dictionary'!$E$8:$E$39,MATCH(AE7,'Data Dictionary'!$K$8:$K$39,0)),IFERROR(CONCATENATE(INDEX('Data Dictionary'!$E$8:$E$39,MATCH(LEFT(AE7, SEARCH("_raw",AE7,1)-1),'Data Dictionary'!$L$8:$L$39,0))," (Raw)"),""))</f>
        <v/>
      </c>
      <c r="AF6" s="204" t="str">
        <f>IFERROR(INDEX('Data Dictionary'!$E$8:$E$39,MATCH(AF7,'Data Dictionary'!$K$8:$K$39,0)),IFERROR(CONCATENATE(INDEX('Data Dictionary'!$E$8:$E$39,MATCH(LEFT(AF7, SEARCH("_raw",AF7,1)-1),'Data Dictionary'!$L$8:$L$39,0))," (Raw)"),""))</f>
        <v/>
      </c>
      <c r="AG6" s="187" t="str">
        <f>IFERROR(INDEX('Data Dictionary'!$E$8:$E$39,MATCH(AG7,'Data Dictionary'!$K$8:$K$39,0)),IFERROR(CONCATENATE(INDEX('Data Dictionary'!$E$8:$E$39,MATCH(LEFT(AG7, SEARCH("_raw",AG7,1)-1),'Data Dictionary'!$L$8:$L$39,0))," (Raw)"),""))</f>
        <v/>
      </c>
      <c r="AH6" s="187" t="str">
        <f>IFERROR(INDEX('Data Dictionary'!$E$8:$E$39,MATCH(AH7,'Data Dictionary'!$K$8:$K$39,0)),IFERROR(CONCATENATE(INDEX('Data Dictionary'!$E$8:$E$39,MATCH(LEFT(AH7, SEARCH("_raw",AH7,1)-1),'Data Dictionary'!$L$8:$L$39,0))," (Raw)"),""))</f>
        <v/>
      </c>
      <c r="AI6" s="187" t="str">
        <f>IFERROR(INDEX('Data Dictionary'!$E$8:$E$39,MATCH(AI7,'Data Dictionary'!$K$8:$K$39,0)),IFERROR(CONCATENATE(INDEX('Data Dictionary'!$E$8:$E$39,MATCH(LEFT(AI7, SEARCH("_raw",AI7,1)-1),'Data Dictionary'!$L$8:$L$39,0))," (Raw)"),""))</f>
        <v/>
      </c>
      <c r="AJ6" s="187" t="str">
        <f>IFERROR(INDEX('Data Dictionary'!$E$8:$E$39,MATCH(AJ7,'Data Dictionary'!$K$8:$K$39,0)),IFERROR(CONCATENATE(INDEX('Data Dictionary'!$E$8:$E$39,MATCH(LEFT(AJ7, SEARCH("_raw",AJ7,1)-1),'Data Dictionary'!$L$8:$L$39,0))," (Raw)"),""))</f>
        <v/>
      </c>
      <c r="AK6" s="101"/>
    </row>
    <row r="7" spans="1:37" s="94" customFormat="1" x14ac:dyDescent="0.2">
      <c r="A7" s="188"/>
      <c r="B7" s="188"/>
      <c r="C7" s="188"/>
      <c r="D7" s="218"/>
      <c r="E7" s="218"/>
      <c r="F7" s="102"/>
      <c r="G7" s="189"/>
      <c r="H7" s="189"/>
      <c r="I7" s="189"/>
      <c r="J7" s="243" t="s">
        <v>614</v>
      </c>
      <c r="K7" s="243" t="s">
        <v>615</v>
      </c>
      <c r="L7" s="244" t="s">
        <v>2</v>
      </c>
      <c r="M7" s="247" t="s">
        <v>387</v>
      </c>
      <c r="N7" s="247" t="s">
        <v>524</v>
      </c>
      <c r="O7" s="247" t="s">
        <v>630</v>
      </c>
      <c r="P7" s="247" t="s">
        <v>470</v>
      </c>
      <c r="Q7" s="247" t="s">
        <v>525</v>
      </c>
      <c r="R7" s="247" t="s">
        <v>631</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699</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700</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5.6928168129060746</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7</v>
      </c>
      <c r="J13" s="242">
        <v>44753</v>
      </c>
      <c r="K13" s="242">
        <v>45142</v>
      </c>
      <c r="L13" s="91" t="s">
        <v>13</v>
      </c>
      <c r="M13" s="192">
        <v>4.6297376093294398</v>
      </c>
      <c r="N13" s="192">
        <v>7</v>
      </c>
      <c r="O13" s="192" t="s">
        <v>409</v>
      </c>
      <c r="P13" s="192">
        <v>39.6</v>
      </c>
      <c r="Q13" s="192" t="s">
        <v>856</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44753</v>
      </c>
      <c r="K14" s="242">
        <v>44929</v>
      </c>
      <c r="L14" s="91" t="s">
        <v>15</v>
      </c>
      <c r="M14" s="192">
        <v>0.314868804664724</v>
      </c>
      <c r="N14" s="192">
        <v>0</v>
      </c>
      <c r="O14" s="192" t="s">
        <v>409</v>
      </c>
      <c r="P14" s="192">
        <v>54.4</v>
      </c>
      <c r="Q14" s="192" t="s">
        <v>409</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701</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9.8649776612296343</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44753</v>
      </c>
      <c r="K21" s="242">
        <v>44966</v>
      </c>
      <c r="L21" s="91" t="s">
        <v>27</v>
      </c>
      <c r="M21" s="192">
        <v>9.7317784256559694</v>
      </c>
      <c r="N21" s="192">
        <v>0</v>
      </c>
      <c r="O21" s="192">
        <v>10</v>
      </c>
      <c r="P21" s="192">
        <v>22.1</v>
      </c>
      <c r="Q21" s="192" t="s">
        <v>409</v>
      </c>
      <c r="R21" s="192" t="s">
        <v>799</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6.3855704681791421</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44753</v>
      </c>
      <c r="K25" s="242">
        <v>45154</v>
      </c>
      <c r="L25" s="91" t="s">
        <v>35</v>
      </c>
      <c r="M25" s="192">
        <v>5.8250728862973702</v>
      </c>
      <c r="N25" s="192">
        <v>7</v>
      </c>
      <c r="O25" s="192" t="s">
        <v>409</v>
      </c>
      <c r="P25" s="192">
        <v>35.5</v>
      </c>
      <c r="Q25" s="192" t="s">
        <v>874</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v>
      </c>
      <c r="J29" s="242">
        <v>44753</v>
      </c>
      <c r="K29" s="242">
        <v>44852</v>
      </c>
      <c r="L29" s="91" t="s">
        <v>42</v>
      </c>
      <c r="M29" s="192">
        <v>5.8542274052478103</v>
      </c>
      <c r="N29" s="192">
        <v>0</v>
      </c>
      <c r="O29" s="192" t="s">
        <v>409</v>
      </c>
      <c r="P29" s="192">
        <v>35.4</v>
      </c>
      <c r="Q29" s="192" t="s">
        <v>409</v>
      </c>
      <c r="R29" s="192" t="s">
        <v>409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8.6695068979860324</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10</v>
      </c>
      <c r="J31" s="242">
        <v>44753</v>
      </c>
      <c r="K31" s="242">
        <v>45154</v>
      </c>
      <c r="L31" s="91" t="s">
        <v>46</v>
      </c>
      <c r="M31" s="192">
        <v>7.5160349854227402</v>
      </c>
      <c r="N31" s="192">
        <v>0</v>
      </c>
      <c r="O31" s="192">
        <v>10</v>
      </c>
      <c r="P31" s="192">
        <v>29.7</v>
      </c>
      <c r="Q31" s="192" t="s">
        <v>409</v>
      </c>
      <c r="R31" s="192" t="s">
        <v>875</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702</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8.6358126123265659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44753</v>
      </c>
      <c r="K33" s="242">
        <v>44966</v>
      </c>
      <c r="L33" s="91" t="s">
        <v>48</v>
      </c>
      <c r="M33" s="192">
        <v>7.45772594752186</v>
      </c>
      <c r="N33" s="192">
        <v>0</v>
      </c>
      <c r="O33" s="192">
        <v>10</v>
      </c>
      <c r="P33" s="192">
        <v>29.9</v>
      </c>
      <c r="Q33" s="192" t="s">
        <v>409</v>
      </c>
      <c r="R33" s="192" t="s">
        <v>800</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2.955451552225306</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7</v>
      </c>
      <c r="J34" s="242">
        <v>44753</v>
      </c>
      <c r="K34" s="242">
        <v>45099</v>
      </c>
      <c r="L34" s="91" t="s">
        <v>50</v>
      </c>
      <c r="M34" s="192">
        <v>1.24781341107871</v>
      </c>
      <c r="N34" s="192">
        <v>7</v>
      </c>
      <c r="O34" s="192" t="s">
        <v>409</v>
      </c>
      <c r="P34" s="192">
        <v>51.2</v>
      </c>
      <c r="Q34" s="192" t="s">
        <v>840</v>
      </c>
      <c r="R34" s="192" t="s">
        <v>409</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703</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7</v>
      </c>
      <c r="J43" s="242">
        <v>44753</v>
      </c>
      <c r="K43" s="242">
        <v>45163</v>
      </c>
      <c r="L43" s="91" t="s">
        <v>66</v>
      </c>
      <c r="M43" s="192">
        <v>0</v>
      </c>
      <c r="N43" s="192">
        <v>7</v>
      </c>
      <c r="O43" s="192" t="s">
        <v>409</v>
      </c>
      <c r="P43" s="192">
        <v>56.2</v>
      </c>
      <c r="Q43" s="192" t="s">
        <v>927</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0</v>
      </c>
      <c r="J44" s="242">
        <v>44753</v>
      </c>
      <c r="K44" s="242">
        <v>44753</v>
      </c>
      <c r="L44" s="91" t="s">
        <v>68</v>
      </c>
      <c r="M44" s="192">
        <v>2.3265306122448899</v>
      </c>
      <c r="N44" s="192">
        <v>0</v>
      </c>
      <c r="O44" s="192" t="s">
        <v>409</v>
      </c>
      <c r="P44" s="192">
        <v>47.5</v>
      </c>
      <c r="Q44" s="192" t="s">
        <v>409</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8.8525333627598091</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44753</v>
      </c>
      <c r="K46" s="242">
        <v>44900</v>
      </c>
      <c r="L46" s="91" t="s">
        <v>71</v>
      </c>
      <c r="M46" s="192">
        <v>7.83673469387755</v>
      </c>
      <c r="N46" s="192">
        <v>0</v>
      </c>
      <c r="O46" s="192">
        <v>10</v>
      </c>
      <c r="P46" s="192">
        <v>28.6</v>
      </c>
      <c r="Q46" s="192" t="s">
        <v>409</v>
      </c>
      <c r="R46" s="192" t="s">
        <v>783</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9.25505141403249</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44753</v>
      </c>
      <c r="K47" s="242">
        <v>44865</v>
      </c>
      <c r="L47" s="91" t="s">
        <v>72</v>
      </c>
      <c r="M47" s="192">
        <v>8.56559766763848</v>
      </c>
      <c r="N47" s="192">
        <v>0</v>
      </c>
      <c r="O47" s="192">
        <v>10</v>
      </c>
      <c r="P47" s="192">
        <v>26.1</v>
      </c>
      <c r="Q47" s="192" t="s">
        <v>409</v>
      </c>
      <c r="R47" s="192" t="s">
        <v>632</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0</v>
      </c>
      <c r="J48" s="242">
        <v>44753</v>
      </c>
      <c r="K48" s="242">
        <v>44778</v>
      </c>
      <c r="L48" s="91" t="s">
        <v>73</v>
      </c>
      <c r="M48" s="192">
        <v>8.5072886297375998</v>
      </c>
      <c r="N48" s="192">
        <v>0</v>
      </c>
      <c r="O48" s="192" t="s">
        <v>409</v>
      </c>
      <c r="P48" s="192">
        <v>26.3</v>
      </c>
      <c r="Q48" s="192" t="s">
        <v>409</v>
      </c>
      <c r="R48" s="192" t="s">
        <v>409</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0</v>
      </c>
      <c r="J50" s="242">
        <v>44753</v>
      </c>
      <c r="K50" s="242">
        <v>44830</v>
      </c>
      <c r="L50" s="91" t="s">
        <v>77</v>
      </c>
      <c r="M50" s="192">
        <v>8.9154518950437307</v>
      </c>
      <c r="N50" s="192">
        <v>0</v>
      </c>
      <c r="O50" s="192" t="s">
        <v>409</v>
      </c>
      <c r="P50" s="192">
        <v>24.9</v>
      </c>
      <c r="Q50" s="192" t="s">
        <v>409</v>
      </c>
      <c r="R50" s="192" t="s">
        <v>409</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v>
      </c>
      <c r="J52" s="242">
        <v>44753</v>
      </c>
      <c r="K52" s="242">
        <v>44846</v>
      </c>
      <c r="L52" s="91" t="s">
        <v>81</v>
      </c>
      <c r="M52" s="192">
        <v>4.2798833819241997</v>
      </c>
      <c r="N52" s="192">
        <v>0</v>
      </c>
      <c r="O52" s="192" t="s">
        <v>409</v>
      </c>
      <c r="P52" s="192">
        <v>40.799999999999997</v>
      </c>
      <c r="Q52" s="192" t="s">
        <v>409</v>
      </c>
      <c r="R52" s="192" t="s">
        <v>409</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704</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v>44887</v>
      </c>
      <c r="L55" s="91" t="s">
        <v>705</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0</v>
      </c>
      <c r="J59" s="242">
        <v>44753</v>
      </c>
      <c r="K59" s="242">
        <v>44753</v>
      </c>
      <c r="L59" s="91" t="s">
        <v>91</v>
      </c>
      <c r="M59" s="192">
        <v>8.8279883381924193</v>
      </c>
      <c r="N59" s="192">
        <v>0</v>
      </c>
      <c r="O59" s="192" t="s">
        <v>409</v>
      </c>
      <c r="P59" s="192">
        <v>25.2</v>
      </c>
      <c r="Q59" s="192" t="s">
        <v>409</v>
      </c>
      <c r="R59" s="192" t="s">
        <v>409</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7.8208810730005034</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10</v>
      </c>
      <c r="J62" s="242">
        <v>44753</v>
      </c>
      <c r="K62" s="242">
        <v>44966</v>
      </c>
      <c r="L62" s="91" t="s">
        <v>97</v>
      </c>
      <c r="M62" s="192">
        <v>6.1166180758017497</v>
      </c>
      <c r="N62" s="192">
        <v>0</v>
      </c>
      <c r="O62" s="192">
        <v>10</v>
      </c>
      <c r="P62" s="192">
        <v>34.5</v>
      </c>
      <c r="Q62" s="192" t="s">
        <v>409</v>
      </c>
      <c r="R62" s="192" t="s">
        <v>801</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0</v>
      </c>
      <c r="J67" s="242">
        <v>44753</v>
      </c>
      <c r="K67" s="242">
        <v>44966</v>
      </c>
      <c r="L67" s="91" t="s">
        <v>106</v>
      </c>
      <c r="M67" s="192">
        <v>0</v>
      </c>
      <c r="N67" s="192">
        <v>0</v>
      </c>
      <c r="O67" s="192" t="s">
        <v>409</v>
      </c>
      <c r="P67" s="192">
        <v>60.9</v>
      </c>
      <c r="Q67" s="192" t="s">
        <v>409</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7.1794978587902021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44865</v>
      </c>
      <c r="L69" s="91" t="s">
        <v>110</v>
      </c>
      <c r="M69" s="192">
        <v>5.1545189504373097</v>
      </c>
      <c r="N69" s="192">
        <v>0</v>
      </c>
      <c r="O69" s="192">
        <v>10</v>
      </c>
      <c r="P69" s="192">
        <v>37.799999999999997</v>
      </c>
      <c r="Q69" s="192" t="s">
        <v>409</v>
      </c>
      <c r="R69" s="192" t="s">
        <v>633</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9.3021831977712583</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10</v>
      </c>
      <c r="J71" s="242">
        <v>44753</v>
      </c>
      <c r="K71" s="242">
        <v>44998</v>
      </c>
      <c r="L71" s="91" t="s">
        <v>114</v>
      </c>
      <c r="M71" s="192">
        <v>8.6530612244897895</v>
      </c>
      <c r="N71" s="192">
        <v>0</v>
      </c>
      <c r="O71" s="192">
        <v>10</v>
      </c>
      <c r="P71" s="192">
        <v>25.8</v>
      </c>
      <c r="Q71" s="192" t="s">
        <v>409</v>
      </c>
      <c r="R71" s="192" t="s">
        <v>810</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0</v>
      </c>
      <c r="J72" s="242">
        <v>44753</v>
      </c>
      <c r="K72" s="242">
        <v>44855</v>
      </c>
      <c r="L72" s="91" t="s">
        <v>116</v>
      </c>
      <c r="M72" s="192">
        <v>0</v>
      </c>
      <c r="N72" s="192">
        <v>0</v>
      </c>
      <c r="O72" s="192" t="s">
        <v>409</v>
      </c>
      <c r="P72" s="192">
        <v>61.9</v>
      </c>
      <c r="Q72" s="192" t="s">
        <v>409</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706</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9.9092088395125071</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10</v>
      </c>
      <c r="J75" s="242">
        <v>44753</v>
      </c>
      <c r="K75" s="242">
        <v>45034</v>
      </c>
      <c r="L75" s="91" t="s">
        <v>119</v>
      </c>
      <c r="M75" s="192">
        <v>9.8192419825072808</v>
      </c>
      <c r="N75" s="192">
        <v>0</v>
      </c>
      <c r="O75" s="192">
        <v>10</v>
      </c>
      <c r="P75" s="192">
        <v>21.8</v>
      </c>
      <c r="Q75" s="192" t="s">
        <v>409</v>
      </c>
      <c r="R75" s="192" t="s">
        <v>814</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0</v>
      </c>
      <c r="J76" s="242">
        <v>44753</v>
      </c>
      <c r="K76" s="242">
        <v>44855</v>
      </c>
      <c r="L76" s="91" t="s">
        <v>121</v>
      </c>
      <c r="M76" s="192">
        <v>0</v>
      </c>
      <c r="N76" s="192">
        <v>0</v>
      </c>
      <c r="O76" s="192" t="s">
        <v>409</v>
      </c>
      <c r="P76" s="192">
        <v>67.2</v>
      </c>
      <c r="Q76" s="192" t="s">
        <v>409</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707</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9.1441325641011026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10</v>
      </c>
      <c r="J80" s="242">
        <v>44753</v>
      </c>
      <c r="K80" s="242">
        <v>44966</v>
      </c>
      <c r="L80" s="91" t="s">
        <v>127</v>
      </c>
      <c r="M80" s="192">
        <v>8.3615160349854207</v>
      </c>
      <c r="N80" s="192">
        <v>0</v>
      </c>
      <c r="O80" s="192">
        <v>10</v>
      </c>
      <c r="P80" s="192">
        <v>26.8</v>
      </c>
      <c r="Q80" s="192" t="s">
        <v>409</v>
      </c>
      <c r="R80" s="192" t="s">
        <v>802</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10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10</v>
      </c>
      <c r="J83" s="242">
        <v>44753</v>
      </c>
      <c r="K83" s="242">
        <v>44979</v>
      </c>
      <c r="L83" s="91" t="s">
        <v>132</v>
      </c>
      <c r="M83" s="192">
        <v>10</v>
      </c>
      <c r="N83" s="192">
        <v>7</v>
      </c>
      <c r="O83" s="192">
        <v>10</v>
      </c>
      <c r="P83" s="192">
        <v>17.399999999999999</v>
      </c>
      <c r="Q83" s="192" t="s">
        <v>857</v>
      </c>
      <c r="R83" s="192" t="s">
        <v>805</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44887</v>
      </c>
      <c r="L86" s="91" t="s">
        <v>708</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44979</v>
      </c>
      <c r="L87" s="91" t="s">
        <v>138</v>
      </c>
      <c r="M87" s="192">
        <v>7.6909620991253602</v>
      </c>
      <c r="N87" s="192">
        <v>0</v>
      </c>
      <c r="O87" s="192">
        <v>10</v>
      </c>
      <c r="P87" s="192">
        <v>29.1</v>
      </c>
      <c r="Q87" s="192" t="s">
        <v>409</v>
      </c>
      <c r="R87" s="192" t="s">
        <v>806</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709</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710</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8.5509960547118027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44753</v>
      </c>
      <c r="K93" s="242">
        <v>44865</v>
      </c>
      <c r="L93" s="91" t="s">
        <v>146</v>
      </c>
      <c r="M93" s="192">
        <v>7.3119533527696801</v>
      </c>
      <c r="N93" s="192">
        <v>0</v>
      </c>
      <c r="O93" s="192">
        <v>10</v>
      </c>
      <c r="P93" s="192">
        <v>30.4</v>
      </c>
      <c r="Q93" s="192" t="s">
        <v>409</v>
      </c>
      <c r="R93" s="192" t="s">
        <v>634</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0</v>
      </c>
      <c r="J95" s="242">
        <v>44753</v>
      </c>
      <c r="K95" s="242">
        <v>44852</v>
      </c>
      <c r="L95" s="91" t="s">
        <v>150</v>
      </c>
      <c r="M95" s="192">
        <v>1.48104956268221</v>
      </c>
      <c r="N95" s="192">
        <v>0</v>
      </c>
      <c r="O95" s="192" t="s">
        <v>409</v>
      </c>
      <c r="P95" s="192">
        <v>50.4</v>
      </c>
      <c r="Q95" s="192" t="s">
        <v>409</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711</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v>
      </c>
      <c r="J97" s="242">
        <v>44753</v>
      </c>
      <c r="K97" s="242">
        <v>44839</v>
      </c>
      <c r="L97" s="91" t="s">
        <v>152</v>
      </c>
      <c r="M97" s="192">
        <v>3.6967930029154501</v>
      </c>
      <c r="N97" s="192">
        <v>0</v>
      </c>
      <c r="O97" s="192" t="s">
        <v>409</v>
      </c>
      <c r="P97" s="192">
        <v>42.8</v>
      </c>
      <c r="Q97" s="192" t="s">
        <v>409</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6.9735025352637106</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10</v>
      </c>
      <c r="J108" s="242">
        <v>44753</v>
      </c>
      <c r="K108" s="242">
        <v>44873</v>
      </c>
      <c r="L108" s="91" t="s">
        <v>173</v>
      </c>
      <c r="M108" s="192">
        <v>4.86297376093294</v>
      </c>
      <c r="N108" s="192">
        <v>7</v>
      </c>
      <c r="O108" s="192">
        <v>10</v>
      </c>
      <c r="P108" s="192">
        <v>38.799999999999997</v>
      </c>
      <c r="Q108" s="192" t="s">
        <v>928</v>
      </c>
      <c r="R108" s="192" t="s">
        <v>697</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6.1752822435231254</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10</v>
      </c>
      <c r="J109" s="242">
        <v>44753</v>
      </c>
      <c r="K109" s="242">
        <v>45154</v>
      </c>
      <c r="L109" s="91" t="s">
        <v>174</v>
      </c>
      <c r="M109" s="192">
        <v>3.8134110787172002</v>
      </c>
      <c r="N109" s="192">
        <v>0</v>
      </c>
      <c r="O109" s="192">
        <v>10</v>
      </c>
      <c r="P109" s="192">
        <v>42.4</v>
      </c>
      <c r="Q109" s="192" t="s">
        <v>409</v>
      </c>
      <c r="R109" s="192" t="s">
        <v>876</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44753</v>
      </c>
      <c r="K110" s="242" t="s">
        <v>409</v>
      </c>
      <c r="L110" s="91" t="s">
        <v>176</v>
      </c>
      <c r="M110" s="192">
        <v>7.1078717201166102</v>
      </c>
      <c r="N110" s="192">
        <v>0</v>
      </c>
      <c r="O110" s="192" t="s">
        <v>409</v>
      </c>
      <c r="P110" s="192">
        <v>31.1</v>
      </c>
      <c r="Q110" s="192" t="s">
        <v>409</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8.0232897144852995</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44753</v>
      </c>
      <c r="K116" s="242">
        <v>44865</v>
      </c>
      <c r="L116" s="91" t="s">
        <v>186</v>
      </c>
      <c r="M116" s="192">
        <v>6.4373177842565603</v>
      </c>
      <c r="N116" s="192">
        <v>0</v>
      </c>
      <c r="O116" s="192">
        <v>10</v>
      </c>
      <c r="P116" s="192">
        <v>33.4</v>
      </c>
      <c r="Q116" s="192" t="s">
        <v>409</v>
      </c>
      <c r="R116" s="192" t="s">
        <v>635</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7.8950846427403745</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44753</v>
      </c>
      <c r="K121" s="242">
        <v>45145</v>
      </c>
      <c r="L121" s="91" t="s">
        <v>195</v>
      </c>
      <c r="M121" s="192">
        <v>6.2332361516034904</v>
      </c>
      <c r="N121" s="192">
        <v>0</v>
      </c>
      <c r="O121" s="192">
        <v>10</v>
      </c>
      <c r="P121" s="192">
        <v>34.1</v>
      </c>
      <c r="Q121" s="192" t="s">
        <v>409</v>
      </c>
      <c r="R121" s="192" t="s">
        <v>877</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v>44887</v>
      </c>
      <c r="L126" s="91" t="s">
        <v>712</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713</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714</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0</v>
      </c>
      <c r="J132" s="242">
        <v>44753</v>
      </c>
      <c r="K132" s="242">
        <v>44802</v>
      </c>
      <c r="L132" s="91" t="s">
        <v>210</v>
      </c>
      <c r="M132" s="192">
        <v>6.8454810495626797</v>
      </c>
      <c r="N132" s="192">
        <v>0</v>
      </c>
      <c r="O132" s="192" t="s">
        <v>409</v>
      </c>
      <c r="P132" s="192">
        <v>32</v>
      </c>
      <c r="Q132" s="192" t="s">
        <v>409</v>
      </c>
      <c r="R132" s="192" t="s">
        <v>409</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44753</v>
      </c>
      <c r="K136" s="242">
        <v>44852</v>
      </c>
      <c r="L136" s="91" t="s">
        <v>218</v>
      </c>
      <c r="M136" s="192">
        <v>7.7201166180758003</v>
      </c>
      <c r="N136" s="192">
        <v>0</v>
      </c>
      <c r="O136" s="192" t="s">
        <v>409</v>
      </c>
      <c r="P136" s="192">
        <v>29</v>
      </c>
      <c r="Q136" s="192" t="s">
        <v>409</v>
      </c>
      <c r="R136" s="192" t="s">
        <v>409</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6.4973643456584149</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10</v>
      </c>
      <c r="J140" s="242">
        <v>44753</v>
      </c>
      <c r="K140" s="242">
        <v>45142</v>
      </c>
      <c r="L140" s="91" t="s">
        <v>226</v>
      </c>
      <c r="M140" s="192">
        <v>4.2215743440233204</v>
      </c>
      <c r="N140" s="192">
        <v>0</v>
      </c>
      <c r="O140" s="192">
        <v>10</v>
      </c>
      <c r="P140" s="192">
        <v>41</v>
      </c>
      <c r="Q140" s="192" t="s">
        <v>409</v>
      </c>
      <c r="R140" s="192" t="s">
        <v>858</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715</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8.5509960547118027</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44753</v>
      </c>
      <c r="K142" s="242">
        <v>44966</v>
      </c>
      <c r="L142" s="91" t="s">
        <v>228</v>
      </c>
      <c r="M142" s="192">
        <v>7.3119533527696801</v>
      </c>
      <c r="N142" s="192">
        <v>0</v>
      </c>
      <c r="O142" s="192">
        <v>10</v>
      </c>
      <c r="P142" s="192">
        <v>30.4</v>
      </c>
      <c r="Q142" s="192" t="s">
        <v>409</v>
      </c>
      <c r="R142" s="192" t="s">
        <v>803</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0</v>
      </c>
      <c r="J144" s="242">
        <v>44753</v>
      </c>
      <c r="K144" s="242">
        <v>44855</v>
      </c>
      <c r="L144" s="91" t="s">
        <v>232</v>
      </c>
      <c r="M144" s="192">
        <v>4.6005830903789997</v>
      </c>
      <c r="N144" s="192">
        <v>0</v>
      </c>
      <c r="O144" s="192" t="s">
        <v>409</v>
      </c>
      <c r="P144" s="192">
        <v>39.700000000000003</v>
      </c>
      <c r="Q144" s="192" t="s">
        <v>409</v>
      </c>
      <c r="R144" s="192" t="s">
        <v>409</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0</v>
      </c>
      <c r="J145" s="242">
        <v>44753</v>
      </c>
      <c r="K145" s="242">
        <v>44753</v>
      </c>
      <c r="L145" s="91" t="s">
        <v>234</v>
      </c>
      <c r="M145" s="192">
        <v>7.8658892128279803</v>
      </c>
      <c r="N145" s="192">
        <v>0</v>
      </c>
      <c r="O145" s="192" t="s">
        <v>409</v>
      </c>
      <c r="P145" s="192">
        <v>28.5</v>
      </c>
      <c r="Q145" s="192" t="s">
        <v>409</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0</v>
      </c>
      <c r="J146" s="242">
        <v>44753</v>
      </c>
      <c r="K146" s="242">
        <v>44839</v>
      </c>
      <c r="L146" s="91" t="s">
        <v>236</v>
      </c>
      <c r="M146" s="192">
        <v>0</v>
      </c>
      <c r="N146" s="192">
        <v>0</v>
      </c>
      <c r="O146" s="192" t="s">
        <v>409</v>
      </c>
      <c r="P146" s="192">
        <v>56.4</v>
      </c>
      <c r="Q146" s="192" t="s">
        <v>409</v>
      </c>
      <c r="R146" s="192" t="s">
        <v>409</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716</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44966</v>
      </c>
      <c r="L150" s="91" t="s">
        <v>242</v>
      </c>
      <c r="M150" s="192">
        <v>5.0962099125364402</v>
      </c>
      <c r="N150" s="192">
        <v>0</v>
      </c>
      <c r="O150" s="192">
        <v>10</v>
      </c>
      <c r="P150" s="192">
        <v>38</v>
      </c>
      <c r="Q150" s="192" t="s">
        <v>409</v>
      </c>
      <c r="R150" s="192" t="s">
        <v>804</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v>
      </c>
      <c r="J152" s="242">
        <v>44753</v>
      </c>
      <c r="K152" s="242">
        <v>44855</v>
      </c>
      <c r="L152" s="91" t="s">
        <v>246</v>
      </c>
      <c r="M152" s="192">
        <v>0</v>
      </c>
      <c r="N152" s="192">
        <v>0</v>
      </c>
      <c r="O152" s="192" t="s">
        <v>409</v>
      </c>
      <c r="P152" s="192">
        <v>64.7</v>
      </c>
      <c r="Q152" s="192" t="s">
        <v>409</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7.9135268184002063</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10</v>
      </c>
      <c r="J154" s="242">
        <v>44753</v>
      </c>
      <c r="K154" s="242">
        <v>45142</v>
      </c>
      <c r="L154" s="91" t="s">
        <v>250</v>
      </c>
      <c r="M154" s="192">
        <v>6.2623906705539296</v>
      </c>
      <c r="N154" s="192">
        <v>0</v>
      </c>
      <c r="O154" s="192">
        <v>10</v>
      </c>
      <c r="P154" s="192">
        <v>34</v>
      </c>
      <c r="Q154" s="192" t="s">
        <v>409</v>
      </c>
      <c r="R154" s="192" t="s">
        <v>859</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t="s">
        <v>409</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1.087967586551992</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44753</v>
      </c>
      <c r="K160" s="242">
        <v>45142</v>
      </c>
      <c r="L160" s="91" t="s">
        <v>262</v>
      </c>
      <c r="M160" s="192">
        <v>0.16909620991253799</v>
      </c>
      <c r="N160" s="192">
        <v>7</v>
      </c>
      <c r="O160" s="192" t="s">
        <v>409</v>
      </c>
      <c r="P160" s="192">
        <v>54.9</v>
      </c>
      <c r="Q160" s="192" t="s">
        <v>860</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7</v>
      </c>
      <c r="J164" s="242">
        <v>44753</v>
      </c>
      <c r="K164" s="242">
        <v>45142</v>
      </c>
      <c r="L164" s="91" t="s">
        <v>270</v>
      </c>
      <c r="M164" s="192">
        <v>0</v>
      </c>
      <c r="N164" s="192">
        <v>7</v>
      </c>
      <c r="O164" s="192" t="s">
        <v>409</v>
      </c>
      <c r="P164" s="192">
        <v>55.7</v>
      </c>
      <c r="Q164" s="192" t="s">
        <v>861</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717</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718</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719</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4.6467017049401633</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44753</v>
      </c>
      <c r="K175" s="242">
        <v>45169</v>
      </c>
      <c r="L175" s="91" t="s">
        <v>285</v>
      </c>
      <c r="M175" s="192">
        <v>3.08454810495626</v>
      </c>
      <c r="N175" s="192">
        <v>7</v>
      </c>
      <c r="O175" s="192" t="s">
        <v>409</v>
      </c>
      <c r="P175" s="192">
        <v>44.9</v>
      </c>
      <c r="Q175" s="192" t="s">
        <v>929</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8.9017965887391863</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44753</v>
      </c>
      <c r="K176" s="242">
        <v>45145</v>
      </c>
      <c r="L176" s="91" t="s">
        <v>287</v>
      </c>
      <c r="M176" s="192">
        <v>7.9241982507288604</v>
      </c>
      <c r="N176" s="192">
        <v>0</v>
      </c>
      <c r="O176" s="192">
        <v>10</v>
      </c>
      <c r="P176" s="192">
        <v>28.3</v>
      </c>
      <c r="Q176" s="192" t="s">
        <v>409</v>
      </c>
      <c r="R176" s="192" t="s">
        <v>878</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720</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0</v>
      </c>
      <c r="J183" s="242">
        <v>44753</v>
      </c>
      <c r="K183" s="242">
        <v>44753</v>
      </c>
      <c r="L183" s="91" t="s">
        <v>299</v>
      </c>
      <c r="M183" s="192">
        <v>10</v>
      </c>
      <c r="N183" s="192">
        <v>0</v>
      </c>
      <c r="O183" s="192" t="s">
        <v>409</v>
      </c>
      <c r="P183" s="192">
        <v>16</v>
      </c>
      <c r="Q183" s="192" t="s">
        <v>409</v>
      </c>
      <c r="R183" s="192" t="s">
        <v>409</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9.9824919620601094</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44873</v>
      </c>
      <c r="L185" s="91" t="s">
        <v>303</v>
      </c>
      <c r="M185" s="192">
        <v>9.9650145772594705</v>
      </c>
      <c r="N185" s="192">
        <v>0</v>
      </c>
      <c r="O185" s="192">
        <v>10</v>
      </c>
      <c r="P185" s="192">
        <v>21.3</v>
      </c>
      <c r="Q185" s="192" t="s">
        <v>409</v>
      </c>
      <c r="R185" s="192" t="s">
        <v>698</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0</v>
      </c>
      <c r="J187" s="242">
        <v>44753</v>
      </c>
      <c r="K187" s="242">
        <v>44855</v>
      </c>
      <c r="L187" s="91" t="s">
        <v>306</v>
      </c>
      <c r="M187" s="192">
        <v>5.9708454810495599</v>
      </c>
      <c r="N187" s="192">
        <v>0</v>
      </c>
      <c r="O187" s="192" t="s">
        <v>409</v>
      </c>
      <c r="P187" s="192">
        <v>35</v>
      </c>
      <c r="Q187" s="192" t="s">
        <v>409</v>
      </c>
      <c r="R187" s="192" t="s">
        <v>409</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721</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722</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0</v>
      </c>
      <c r="J196" s="242">
        <v>44753</v>
      </c>
      <c r="K196" s="242">
        <v>44753</v>
      </c>
      <c r="L196" s="91" t="s">
        <v>318</v>
      </c>
      <c r="M196" s="192">
        <v>9.2069970845480995</v>
      </c>
      <c r="N196" s="192">
        <v>0</v>
      </c>
      <c r="O196" s="192" t="s">
        <v>409</v>
      </c>
      <c r="P196" s="192">
        <v>23.9</v>
      </c>
      <c r="Q196" s="192" t="s">
        <v>409</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0</v>
      </c>
      <c r="J197" s="242">
        <v>44753</v>
      </c>
      <c r="K197" s="242">
        <v>44855</v>
      </c>
      <c r="L197" s="91" t="s">
        <v>320</v>
      </c>
      <c r="M197" s="192">
        <v>8.0699708454810501</v>
      </c>
      <c r="N197" s="192">
        <v>0</v>
      </c>
      <c r="O197" s="192" t="s">
        <v>409</v>
      </c>
      <c r="P197" s="192">
        <v>27.8</v>
      </c>
      <c r="Q197" s="192" t="s">
        <v>409</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v>44753</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0</v>
      </c>
      <c r="J201" s="242">
        <v>44753</v>
      </c>
      <c r="K201" s="242">
        <v>44830</v>
      </c>
      <c r="L201" s="91" t="s">
        <v>328</v>
      </c>
      <c r="M201" s="192">
        <v>8.0699708454810501</v>
      </c>
      <c r="N201" s="192">
        <v>0</v>
      </c>
      <c r="O201" s="192" t="s">
        <v>409</v>
      </c>
      <c r="P201" s="192">
        <v>27.8</v>
      </c>
      <c r="Q201" s="192" t="s">
        <v>409</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v>44887</v>
      </c>
      <c r="L207" s="91" t="s">
        <v>723</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8.3961673888838941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10</v>
      </c>
      <c r="J208" s="242">
        <v>44753</v>
      </c>
      <c r="K208" s="242">
        <v>44887</v>
      </c>
      <c r="L208" s="91" t="s">
        <v>339</v>
      </c>
      <c r="M208" s="192">
        <v>7.0495626822157398</v>
      </c>
      <c r="N208" s="192">
        <v>7</v>
      </c>
      <c r="O208" s="192">
        <v>10</v>
      </c>
      <c r="P208" s="192">
        <v>31.3</v>
      </c>
      <c r="Q208" s="192" t="s">
        <v>862</v>
      </c>
      <c r="R208" s="192" t="s">
        <v>727</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0</v>
      </c>
      <c r="J209" s="242">
        <v>44753</v>
      </c>
      <c r="K209" s="242">
        <v>44852</v>
      </c>
      <c r="L209" s="91" t="s">
        <v>341</v>
      </c>
      <c r="M209" s="192">
        <v>5.5335276967929996</v>
      </c>
      <c r="N209" s="192">
        <v>0</v>
      </c>
      <c r="O209" s="192" t="s">
        <v>409</v>
      </c>
      <c r="P209" s="192">
        <v>36.5</v>
      </c>
      <c r="Q209" s="192" t="s">
        <v>409</v>
      </c>
      <c r="R209" s="192" t="s">
        <v>409</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44753</v>
      </c>
      <c r="K211" s="242">
        <v>44855</v>
      </c>
      <c r="L211" s="91" t="s">
        <v>345</v>
      </c>
      <c r="M211" s="192">
        <v>4.4256559766763797</v>
      </c>
      <c r="N211" s="192">
        <v>0</v>
      </c>
      <c r="O211" s="192" t="s">
        <v>409</v>
      </c>
      <c r="P211" s="192">
        <v>40.299999999999997</v>
      </c>
      <c r="Q211" s="192" t="s">
        <v>409</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7</v>
      </c>
      <c r="J212" s="242">
        <v>44753</v>
      </c>
      <c r="K212" s="242">
        <v>45154</v>
      </c>
      <c r="L212" s="91" t="s">
        <v>346</v>
      </c>
      <c r="M212" s="192">
        <v>0</v>
      </c>
      <c r="N212" s="192">
        <v>7</v>
      </c>
      <c r="O212" s="192" t="s">
        <v>409</v>
      </c>
      <c r="P212" s="192">
        <v>75.900000000000006</v>
      </c>
      <c r="Q212" s="192" t="s">
        <v>879</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724</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725</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0</v>
      </c>
      <c r="J218" s="242">
        <v>44753</v>
      </c>
      <c r="K218" s="242">
        <v>44855</v>
      </c>
      <c r="L218" s="91" t="s">
        <v>351</v>
      </c>
      <c r="M218" s="192">
        <v>3.66763848396501</v>
      </c>
      <c r="N218" s="192">
        <v>0</v>
      </c>
      <c r="O218" s="192" t="s">
        <v>409</v>
      </c>
      <c r="P218" s="192">
        <v>42.9</v>
      </c>
      <c r="Q218" s="192" t="s">
        <v>409</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726</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0</v>
      </c>
      <c r="J223" s="242">
        <v>44753</v>
      </c>
      <c r="K223" s="242">
        <v>44855</v>
      </c>
      <c r="L223" s="91" t="s">
        <v>358</v>
      </c>
      <c r="M223" s="192">
        <v>2.8221574344023299</v>
      </c>
      <c r="N223" s="192">
        <v>0</v>
      </c>
      <c r="O223" s="192" t="s">
        <v>409</v>
      </c>
      <c r="P223" s="192">
        <v>45.8</v>
      </c>
      <c r="Q223" s="192" t="s">
        <v>409</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44753</v>
      </c>
      <c r="K224" s="242">
        <v>44839</v>
      </c>
      <c r="L224" s="91" t="s">
        <v>360</v>
      </c>
      <c r="M224" s="192">
        <v>8.4489795918367303</v>
      </c>
      <c r="N224" s="192">
        <v>0</v>
      </c>
      <c r="O224" s="192" t="s">
        <v>409</v>
      </c>
      <c r="P224" s="192">
        <v>26.5</v>
      </c>
      <c r="Q224" s="192" t="s">
        <v>409</v>
      </c>
      <c r="R224" s="192" t="s">
        <v>409</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8.2029646919640768</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45099</v>
      </c>
      <c r="L225" s="91" t="s">
        <v>362</v>
      </c>
      <c r="M225" s="192">
        <v>6.72886297376093</v>
      </c>
      <c r="N225" s="192">
        <v>0</v>
      </c>
      <c r="O225" s="192">
        <v>10</v>
      </c>
      <c r="P225" s="192">
        <v>32.4</v>
      </c>
      <c r="Q225" s="192" t="s">
        <v>409</v>
      </c>
      <c r="R225" s="192" t="s">
        <v>841</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287" priority="51" stopIfTrue="1" operator="greaterThanOrEqual">
      <formula>0</formula>
    </cfRule>
  </conditionalFormatting>
  <conditionalFormatting sqref="G1:H5">
    <cfRule type="expression" dxfId="284" priority="47" stopIfTrue="1">
      <formula>G1=""</formula>
    </cfRule>
  </conditionalFormatting>
  <conditionalFormatting sqref="G8:H225">
    <cfRule type="expression" dxfId="283" priority="36" stopIfTrue="1">
      <formula>G8=""</formula>
    </cfRule>
  </conditionalFormatting>
  <conditionalFormatting sqref="H1:H5">
    <cfRule type="expression" dxfId="281" priority="58">
      <formula>H1=10</formula>
    </cfRule>
    <cfRule type="cellIs" dxfId="279" priority="56" operator="between">
      <formula>0</formula>
      <formula>6.999</formula>
    </cfRule>
    <cfRule type="cellIs" dxfId="277" priority="57" operator="between">
      <formula>7</formula>
      <formula>9.99</formula>
    </cfRule>
  </conditionalFormatting>
  <conditionalFormatting sqref="H8:H225">
    <cfRule type="cellIs" dxfId="274" priority="39" stopIfTrue="1" operator="greaterThanOrEqual">
      <formula>0</formula>
    </cfRule>
  </conditionalFormatting>
  <conditionalFormatting sqref="I1:I5">
    <cfRule type="cellIs" dxfId="273" priority="53" operator="between">
      <formula>0</formula>
      <formula>6.999</formula>
    </cfRule>
    <cfRule type="cellIs" dxfId="272" priority="45" operator="between">
      <formula>7</formula>
      <formula>9.99</formula>
    </cfRule>
    <cfRule type="expression" dxfId="271" priority="52">
      <formula>I1=""</formula>
    </cfRule>
    <cfRule type="cellIs" dxfId="270" priority="54" operator="between">
      <formula>7</formula>
      <formula>9.99</formula>
    </cfRule>
    <cfRule type="expression" dxfId="269" priority="55">
      <formula>I1=10</formula>
    </cfRule>
    <cfRule type="expression" dxfId="268" priority="46">
      <formula>I1=10</formula>
    </cfRule>
    <cfRule type="expression" dxfId="267" priority="43">
      <formula>I1=""</formula>
    </cfRule>
    <cfRule type="cellIs" dxfId="266" priority="44" operator="between">
      <formula>0</formula>
      <formula>6.999</formula>
    </cfRule>
  </conditionalFormatting>
  <conditionalFormatting sqref="I8:I225">
    <cfRule type="cellIs" dxfId="264" priority="35" stopIfTrue="1" operator="greaterThanOrEqual">
      <formula>0</formula>
    </cfRule>
    <cfRule type="expression" dxfId="263" priority="32">
      <formula>I8=""</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61" priority="107">
      <formula>$L8&lt;&gt;$C8</formula>
    </cfRule>
  </conditionalFormatting>
  <conditionalFormatting sqref="M7:R225 Y8:Z197">
    <cfRule type="expression" dxfId="260"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59" priority="4">
      <formula>M2=L2</formula>
    </cfRule>
    <cfRule type="expression" dxfId="258" priority="5">
      <formula>M2&lt;&gt;L2</formula>
    </cfRule>
    <cfRule type="expression" dxfId="257" priority="6">
      <formula>M2=L2</formula>
    </cfRule>
  </conditionalFormatting>
  <conditionalFormatting sqref="M6:Z6">
    <cfRule type="expression" dxfId="256" priority="3">
      <formula>ISNUMBER(SEARCH("_raw",M$7))</formula>
    </cfRule>
  </conditionalFormatting>
  <conditionalFormatting sqref="W2:Z3">
    <cfRule type="expression" dxfId="255" priority="7">
      <formula>W2=R2</formula>
    </cfRule>
    <cfRule type="expression" dxfId="254" priority="9">
      <formula>W2=R2</formula>
    </cfRule>
    <cfRule type="expression" dxfId="253" priority="8">
      <formula>W2&lt;&gt;R2</formula>
    </cfRule>
  </conditionalFormatting>
  <conditionalFormatting sqref="AA2:AD3">
    <cfRule type="expression" dxfId="252" priority="758">
      <formula>AA2&lt;&gt;X2</formula>
    </cfRule>
    <cfRule type="expression" dxfId="251" priority="757">
      <formula>AA2=X2</formula>
    </cfRule>
  </conditionalFormatting>
  <conditionalFormatting sqref="AA2:AD4">
    <cfRule type="expression" dxfId="250" priority="760">
      <formula>AA2=X2</formula>
    </cfRule>
  </conditionalFormatting>
  <conditionalFormatting sqref="AA6:AF6">
    <cfRule type="expression" dxfId="249" priority="29" stopIfTrue="1">
      <formula>ISNUMBER(SEARCH("_raw",AA$7))</formula>
    </cfRule>
  </conditionalFormatting>
  <conditionalFormatting sqref="AE2:AF3">
    <cfRule type="expression" dxfId="248" priority="690">
      <formula>AE2&lt;&gt;Z2</formula>
    </cfRule>
    <cfRule type="expression" dxfId="247" priority="689">
      <formula>AE2=Z2</formula>
    </cfRule>
  </conditionalFormatting>
  <conditionalFormatting sqref="AE2:AF4">
    <cfRule type="expression" dxfId="246"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50" stopIfTrue="1" operator="greaterThanOrEqual" id="{B2095BB9-FCB1-F944-A047-B9A26DD4B0CD}">
            <xm:f>Parameters!$D$38</xm:f>
            <x14:dxf>
              <font>
                <sz val="12"/>
                <color rgb="FF000000"/>
                <name val="Arial"/>
              </font>
              <fill>
                <patternFill patternType="solid">
                  <bgColor rgb="FFEE9F8F"/>
                </patternFill>
              </fill>
            </x14:dxf>
          </x14:cfRule>
          <x14:cfRule type="cellIs" priority="49" stopIfTrue="1" operator="greaterThanOrEqual" id="{8FB8644B-3B73-2044-A066-4511C8E069FF}">
            <xm:f>Parameters!$D$37</xm:f>
            <x14:dxf>
              <font>
                <sz val="12"/>
                <color rgb="FF000000"/>
                <name val="Arial"/>
              </font>
              <fill>
                <patternFill patternType="solid">
                  <bgColor rgb="FFE35A3A"/>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8" stopIfTrue="1" operator="greaterThanOrEqual" id="{FCE01102-6505-0D46-86DA-BB36F8207042}">
            <xm:f>Parameters!$D$42</xm:f>
            <x14:dxf>
              <font>
                <sz val="12"/>
                <color rgb="FF000000"/>
                <name val="Arial"/>
              </font>
              <fill>
                <patternFill patternType="solid">
                  <bgColor rgb="FFF7A9AC"/>
                </patternFill>
              </fill>
            </x14:dxf>
          </x14:cfRule>
          <x14:cfRule type="cellIs" priority="37" stopIfTrue="1" operator="greaterThanOrEqual" id="{1926BAC4-AFE0-5249-A5C7-7E59B8B1240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34" stopIfTrue="1" operator="greaterThanOrEqual" id="{940DCCAD-808D-234A-8077-8FA0DBE5865F}">
            <xm:f>Parameters!$D$42</xm:f>
            <x14:dxf>
              <font>
                <sz val="12"/>
                <color rgb="FF000000"/>
                <name val="Arial"/>
              </font>
              <fill>
                <patternFill patternType="solid">
                  <bgColor rgb="FFF9BF8E"/>
                </patternFill>
              </fill>
            </x14:dxf>
          </x14:cfRule>
          <x14:cfRule type="cellIs" priority="33" stopIfTrue="1" operator="greaterThanOrEqual" id="{DFB456B2-989C-E74B-8FC5-62C886037A55}">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pane ySplit="6" topLeftCell="A7" activePane="bottomLeft" state="frozen"/>
      <selection pane="bottomLeft" activeCell="G8" sqref="G8"/>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9.7109375" style="86" bestFit="1" customWidth="1"/>
    <col min="14" max="14" width="10.28515625" style="86" bestFit="1" customWidth="1"/>
    <col min="15" max="15" width="11.5703125" style="86" bestFit="1" customWidth="1"/>
    <col min="16" max="16" width="8.85546875" style="86" bestFit="1" customWidth="1"/>
    <col min="17" max="17" width="9.28515625" style="86" bestFit="1" customWidth="1"/>
    <col min="18" max="18" width="8.7109375" style="86" bestFit="1" customWidth="1"/>
    <col min="19" max="19" width="9.28515625" style="86" bestFit="1" customWidth="1"/>
    <col min="20" max="20" width="10.5703125" style="86" bestFit="1" customWidth="1"/>
    <col min="21" max="21" width="12"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
      </c>
      <c r="N3" s="178" t="str">
        <f t="shared" ref="N3:W3" si="1">IF(N4=1,"Underlying",IF(N5=1,"Emerging",""))</f>
        <v>Underlying</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57" x14ac:dyDescent="0.2">
      <c r="A6" s="197"/>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Proteus Composite Index</v>
      </c>
      <c r="N6" s="246" t="str">
        <f>IFERROR(INDEX('Data Dictionary'!$E$8:$E$39,MATCH(N7,'Data Dictionary'!$K$8:$K$39,0)),IFERROR(CONCATENATE(INDEX('Data Dictionary'!$E$8:$E$39,MATCH(LEFT(N7, SEARCH("_raw",N7,1)-1),'Data Dictionary'!$L$8:$L$39,0))," (Raw)"),""))</f>
        <v>Global Food Security Index</v>
      </c>
      <c r="O6" s="246" t="str">
        <f>IFERROR(INDEX('Data Dictionary'!$E$8:$E$39,MATCH(O7,'Data Dictionary'!$K$8:$K$39,0)),IFERROR(CONCATENATE(INDEX('Data Dictionary'!$E$8:$E$39,MATCH(LEFT(O7, SEARCH("_raw",O7,1)-1),'Data Dictionary'!$L$8:$L$39,0))," (Raw)"),""))</f>
        <v>FAO WFP Warning</v>
      </c>
      <c r="P6" s="246" t="str">
        <f>IFERROR(INDEX('Data Dictionary'!$E$8:$E$39,MATCH(P7,'Data Dictionary'!$K$8:$K$39,0)),IFERROR(CONCATENATE(INDEX('Data Dictionary'!$E$8:$E$39,MATCH(LEFT(P7, SEARCH("_raw",P7,1)-1),'Data Dictionary'!$L$8:$L$39,0))," (Raw)"),""))</f>
        <v>FEWS NET Score</v>
      </c>
      <c r="Q6" s="246" t="str">
        <f>IFERROR(INDEX('Data Dictionary'!$E$8:$E$39,MATCH(Q7,'Data Dictionary'!$K$8:$K$39,0)),IFERROR(CONCATENATE(INDEX('Data Dictionary'!$E$8:$E$39,MATCH(LEFT(Q7, SEARCH("_raw",Q7,1)-1),'Data Dictionary'!$L$8:$L$39,0))," (Raw)"),""))</f>
        <v>Food Price Inflation</v>
      </c>
      <c r="R6" s="246" t="str">
        <f>IFERROR(INDEX('Data Dictionary'!$E$8:$E$39,MATCH(R7,'Data Dictionary'!$K$8:$K$39,0)),IFERROR(CONCATENATE(INDEX('Data Dictionary'!$E$8:$E$39,MATCH(LEFT(R7, SEARCH("_raw",R7,1)-1),'Data Dictionary'!$L$8:$L$39,0))," (Raw)"),""))</f>
        <v>Proteus Composite Index (Raw)</v>
      </c>
      <c r="S6" s="246" t="str">
        <f>IFERROR(INDEX('Data Dictionary'!$E$8:$E$39,MATCH(S7,'Data Dictionary'!$K$8:$K$39,0)),IFERROR(CONCATENATE(INDEX('Data Dictionary'!$E$8:$E$39,MATCH(LEFT(S7, SEARCH("_raw",S7,1)-1),'Data Dictionary'!$L$8:$L$39,0))," (Raw)"),""))</f>
        <v>Global Food Security Index (Raw)</v>
      </c>
      <c r="T6" s="246" t="str">
        <f>IFERROR(INDEX('Data Dictionary'!$E$8:$E$39,MATCH(T7,'Data Dictionary'!$K$8:$K$39,0)),IFERROR(CONCATENATE(INDEX('Data Dictionary'!$E$8:$E$39,MATCH(LEFT(T7, SEARCH("_raw",T7,1)-1),'Data Dictionary'!$L$8:$L$39,0))," (Raw)"),""))</f>
        <v>FAO WFP Warning (Raw)</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386</v>
      </c>
      <c r="N7" s="247" t="s">
        <v>775</v>
      </c>
      <c r="O7" s="247" t="s">
        <v>790</v>
      </c>
      <c r="P7" s="247" t="s">
        <v>438</v>
      </c>
      <c r="Q7" s="247" t="s">
        <v>392</v>
      </c>
      <c r="R7" s="247" t="s">
        <v>471</v>
      </c>
      <c r="S7" s="247" t="s">
        <v>776</v>
      </c>
      <c r="T7" s="247" t="s">
        <v>791</v>
      </c>
      <c r="U7" s="247" t="s">
        <v>538</v>
      </c>
      <c r="V7" s="247" t="s">
        <v>536</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699</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10</v>
      </c>
      <c r="J9" s="242">
        <v>44753</v>
      </c>
      <c r="K9" s="242">
        <v>44900</v>
      </c>
      <c r="L9" s="91" t="s">
        <v>7</v>
      </c>
      <c r="M9" s="192">
        <v>10</v>
      </c>
      <c r="N9" s="192" t="s">
        <v>409</v>
      </c>
      <c r="O9" s="192">
        <v>10</v>
      </c>
      <c r="P9" s="192" t="s">
        <v>409</v>
      </c>
      <c r="Q9" s="192">
        <v>1</v>
      </c>
      <c r="R9" s="192">
        <v>0.66100000000000003</v>
      </c>
      <c r="S9" s="192" t="s">
        <v>409</v>
      </c>
      <c r="T9" s="192" t="s">
        <v>792</v>
      </c>
      <c r="U9" s="192" t="s">
        <v>409</v>
      </c>
      <c r="V9" s="192">
        <v>-3.9</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9.8325358851674594</v>
      </c>
      <c r="N10" s="192">
        <v>9.9536768963520501</v>
      </c>
      <c r="O10" s="192" t="s">
        <v>409</v>
      </c>
      <c r="P10" s="192" t="s">
        <v>409</v>
      </c>
      <c r="Q10" s="192" t="s">
        <v>409</v>
      </c>
      <c r="R10" s="192">
        <v>0.56899999999999995</v>
      </c>
      <c r="S10" s="192">
        <v>43.7</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v>3.3971291866028701</v>
      </c>
      <c r="N11" s="192" t="s">
        <v>409</v>
      </c>
      <c r="O11" s="192" t="s">
        <v>409</v>
      </c>
      <c r="P11" s="192" t="s">
        <v>409</v>
      </c>
      <c r="Q11" s="192" t="s">
        <v>409</v>
      </c>
      <c r="R11" s="192">
        <v>0.3</v>
      </c>
      <c r="S11" s="192" t="s">
        <v>409</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700</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1.07655502392344</v>
      </c>
      <c r="N13" s="192">
        <v>0.83381586566299803</v>
      </c>
      <c r="O13" s="192" t="s">
        <v>409</v>
      </c>
      <c r="P13" s="192" t="s">
        <v>409</v>
      </c>
      <c r="Q13" s="192" t="s">
        <v>409</v>
      </c>
      <c r="R13" s="192">
        <v>0.20300000000000001</v>
      </c>
      <c r="S13" s="192">
        <v>75.2</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2.2727272727272698</v>
      </c>
      <c r="N14" s="192">
        <v>3.8448176027793801</v>
      </c>
      <c r="O14" s="192" t="s">
        <v>409</v>
      </c>
      <c r="P14" s="192" t="s">
        <v>409</v>
      </c>
      <c r="Q14" s="192" t="s">
        <v>409</v>
      </c>
      <c r="R14" s="192">
        <v>0.253</v>
      </c>
      <c r="S14" s="192">
        <v>64.8</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t="e"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#N/A</v>
      </c>
      <c r="J15" s="242">
        <v>44753</v>
      </c>
      <c r="K15" s="242">
        <v>44753</v>
      </c>
      <c r="L15" s="91" t="s">
        <v>17</v>
      </c>
      <c r="M15" s="192">
        <v>2.7033492822966498</v>
      </c>
      <c r="N15" s="192" t="s">
        <v>409</v>
      </c>
      <c r="O15" s="192" t="s">
        <v>409</v>
      </c>
      <c r="P15" s="192" t="s">
        <v>409</v>
      </c>
      <c r="Q15" s="192" t="s">
        <v>409</v>
      </c>
      <c r="R15" s="192">
        <v>0.27100000000000002</v>
      </c>
      <c r="S15" s="192" t="s">
        <v>409</v>
      </c>
      <c r="T15" s="192" t="s">
        <v>409</v>
      </c>
      <c r="U15" s="192" t="s">
        <v>409</v>
      </c>
      <c r="V15" s="192" t="s">
        <v>409</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v>44887</v>
      </c>
      <c r="K16" s="242" t="s">
        <v>409</v>
      </c>
      <c r="L16" s="239" t="s">
        <v>701</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t="e">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0.88516746411483205</v>
      </c>
      <c r="N18" s="192">
        <v>0.775911986103066</v>
      </c>
      <c r="O18" s="192" t="s">
        <v>409</v>
      </c>
      <c r="P18" s="192" t="s">
        <v>409</v>
      </c>
      <c r="Q18" s="192" t="s">
        <v>409</v>
      </c>
      <c r="R18" s="192">
        <v>0.19500000000000001</v>
      </c>
      <c r="S18" s="192">
        <v>75.400000000000006</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9.7000000000000003E-2</v>
      </c>
      <c r="S19" s="192">
        <v>78.099999999999994</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4.2344497607655498</v>
      </c>
      <c r="N20" s="192">
        <v>5.2924145917776402</v>
      </c>
      <c r="O20" s="192" t="s">
        <v>409</v>
      </c>
      <c r="P20" s="192" t="s">
        <v>409</v>
      </c>
      <c r="Q20" s="192" t="s">
        <v>409</v>
      </c>
      <c r="R20" s="192">
        <v>0.33500000000000002</v>
      </c>
      <c r="S20" s="192">
        <v>59.8</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7.0710678118654755</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5</v>
      </c>
      <c r="J21" s="242">
        <v>44888</v>
      </c>
      <c r="K21" s="242">
        <v>45154</v>
      </c>
      <c r="L21" s="91" t="s">
        <v>27</v>
      </c>
      <c r="M21" s="192">
        <v>9.9282296650717701</v>
      </c>
      <c r="N21" s="192">
        <v>10</v>
      </c>
      <c r="O21" s="192" t="s">
        <v>409</v>
      </c>
      <c r="P21" s="192" t="s">
        <v>409</v>
      </c>
      <c r="Q21" s="192">
        <v>5</v>
      </c>
      <c r="R21" s="192">
        <v>0.57299999999999995</v>
      </c>
      <c r="S21" s="192">
        <v>40.6</v>
      </c>
      <c r="T21" s="192" t="s">
        <v>409</v>
      </c>
      <c r="U21" s="192" t="s">
        <v>409</v>
      </c>
      <c r="V21" s="192">
        <v>28.28</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v>
      </c>
      <c r="N22" s="192">
        <v>0.16792125072379799</v>
      </c>
      <c r="O22" s="192" t="s">
        <v>409</v>
      </c>
      <c r="P22" s="192" t="s">
        <v>409</v>
      </c>
      <c r="Q22" s="192" t="s">
        <v>409</v>
      </c>
      <c r="R22" s="192">
        <v>0.08</v>
      </c>
      <c r="S22" s="192">
        <v>77.5</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8.6124401913875595</v>
      </c>
      <c r="N23" s="192">
        <v>8.6797915460335808</v>
      </c>
      <c r="O23" s="192" t="s">
        <v>409</v>
      </c>
      <c r="P23" s="192" t="s">
        <v>409</v>
      </c>
      <c r="Q23" s="192" t="s">
        <v>409</v>
      </c>
      <c r="R23" s="192">
        <v>0.51800000000000002</v>
      </c>
      <c r="S23" s="192">
        <v>48.1</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9.080480410933168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45077</v>
      </c>
      <c r="L24" s="91" t="s">
        <v>33</v>
      </c>
      <c r="M24" s="192">
        <v>8.7559808612440193</v>
      </c>
      <c r="N24" s="192">
        <v>8.2455124493341003</v>
      </c>
      <c r="O24" s="192">
        <v>10</v>
      </c>
      <c r="P24" s="192" t="s">
        <v>409</v>
      </c>
      <c r="Q24" s="192">
        <v>1</v>
      </c>
      <c r="R24" s="192">
        <v>0.52400000000000002</v>
      </c>
      <c r="S24" s="192">
        <v>49.6</v>
      </c>
      <c r="T24" s="192" t="s">
        <v>792</v>
      </c>
      <c r="U24" s="192" t="s">
        <v>409</v>
      </c>
      <c r="V24" s="192">
        <v>-18.02</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t="e"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#N/A</v>
      </c>
      <c r="J25" s="242">
        <v>44753</v>
      </c>
      <c r="K25" s="242">
        <v>44753</v>
      </c>
      <c r="L25" s="91" t="s">
        <v>35</v>
      </c>
      <c r="M25" s="192">
        <v>8.03827751196172</v>
      </c>
      <c r="N25" s="192">
        <v>6.9716270990156302</v>
      </c>
      <c r="O25" s="192" t="s">
        <v>409</v>
      </c>
      <c r="P25" s="192" t="s">
        <v>409</v>
      </c>
      <c r="Q25" s="192" t="s">
        <v>409</v>
      </c>
      <c r="R25" s="192">
        <v>0.49399999999999999</v>
      </c>
      <c r="S25" s="192">
        <v>54</v>
      </c>
      <c r="T25" s="192" t="s">
        <v>409</v>
      </c>
      <c r="U25" s="192" t="s">
        <v>409</v>
      </c>
      <c r="V25" s="192" t="s">
        <v>409</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2.4162679425837301</v>
      </c>
      <c r="N26" s="192">
        <v>1.4707585408222299</v>
      </c>
      <c r="O26" s="192" t="s">
        <v>409</v>
      </c>
      <c r="P26" s="192" t="s">
        <v>409</v>
      </c>
      <c r="Q26" s="192" t="s">
        <v>409</v>
      </c>
      <c r="R26" s="192">
        <v>0.25900000000000001</v>
      </c>
      <c r="S26" s="192">
        <v>73</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0.52631578947368296</v>
      </c>
      <c r="N27" s="192">
        <v>2.25246091488129</v>
      </c>
      <c r="O27" s="192" t="s">
        <v>409</v>
      </c>
      <c r="P27" s="192" t="s">
        <v>409</v>
      </c>
      <c r="Q27" s="192" t="s">
        <v>409</v>
      </c>
      <c r="R27" s="192">
        <v>0.18</v>
      </c>
      <c r="S27" s="192">
        <v>70.3</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v>3.58851674641148</v>
      </c>
      <c r="N28" s="192" t="s">
        <v>409</v>
      </c>
      <c r="O28" s="192" t="s">
        <v>409</v>
      </c>
      <c r="P28" s="192" t="s">
        <v>409</v>
      </c>
      <c r="Q28" s="192" t="s">
        <v>409</v>
      </c>
      <c r="R28" s="192">
        <v>0.308</v>
      </c>
      <c r="S28" s="192" t="s">
        <v>409</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v>3.2296650717703299</v>
      </c>
      <c r="N29" s="192" t="s">
        <v>409</v>
      </c>
      <c r="O29" s="192" t="s">
        <v>409</v>
      </c>
      <c r="P29" s="192" t="s">
        <v>409</v>
      </c>
      <c r="Q29" s="192" t="s">
        <v>409</v>
      </c>
      <c r="R29" s="192">
        <v>0.29299999999999998</v>
      </c>
      <c r="S29" s="192" t="s">
        <v>409</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1.02870813397129</v>
      </c>
      <c r="N30" s="192">
        <v>3.9316734221192799</v>
      </c>
      <c r="O30" s="192" t="s">
        <v>409</v>
      </c>
      <c r="P30" s="192" t="s">
        <v>409</v>
      </c>
      <c r="Q30" s="192" t="s">
        <v>409</v>
      </c>
      <c r="R30" s="192">
        <v>0.20100000000000001</v>
      </c>
      <c r="S30" s="192">
        <v>64.5</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v>4.6650717703349196</v>
      </c>
      <c r="N31" s="192" t="s">
        <v>409</v>
      </c>
      <c r="O31" s="192" t="s">
        <v>409</v>
      </c>
      <c r="P31" s="192" t="s">
        <v>409</v>
      </c>
      <c r="Q31" s="192" t="s">
        <v>409</v>
      </c>
      <c r="R31" s="192">
        <v>0.35299999999999998</v>
      </c>
      <c r="S31" s="192" t="s">
        <v>409</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702</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8.0861244019138692</v>
      </c>
      <c r="N33" s="192">
        <v>3.7869137232194499</v>
      </c>
      <c r="O33" s="192" t="s">
        <v>409</v>
      </c>
      <c r="P33" s="192" t="s">
        <v>409</v>
      </c>
      <c r="Q33" s="192" t="s">
        <v>409</v>
      </c>
      <c r="R33" s="192">
        <v>0.496</v>
      </c>
      <c r="S33" s="192">
        <v>65</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3.7320574162679399</v>
      </c>
      <c r="N34" s="192">
        <v>3.7579617834394901</v>
      </c>
      <c r="O34" s="192" t="s">
        <v>409</v>
      </c>
      <c r="P34" s="192" t="s">
        <v>409</v>
      </c>
      <c r="Q34" s="192" t="s">
        <v>409</v>
      </c>
      <c r="R34" s="192">
        <v>0.314</v>
      </c>
      <c r="S34" s="192">
        <v>65.099999999999994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v>1.8181818181818099</v>
      </c>
      <c r="N35" s="192" t="s">
        <v>409</v>
      </c>
      <c r="O35" s="192" t="s">
        <v>409</v>
      </c>
      <c r="P35" s="192" t="s">
        <v>409</v>
      </c>
      <c r="Q35" s="192" t="s">
        <v>409</v>
      </c>
      <c r="R35" s="192">
        <v>0.23400000000000001</v>
      </c>
      <c r="S35" s="192" t="s">
        <v>409</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v>1.8181818181818099</v>
      </c>
      <c r="N36" s="192" t="s">
        <v>409</v>
      </c>
      <c r="O36" s="192" t="s">
        <v>409</v>
      </c>
      <c r="P36" s="192" t="s">
        <v>409</v>
      </c>
      <c r="Q36" s="192" t="s">
        <v>409</v>
      </c>
      <c r="R36" s="192">
        <v>0.23400000000000001</v>
      </c>
      <c r="S36" s="192" t="s">
        <v>409</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v>6.9856459330143501</v>
      </c>
      <c r="N37" s="192" t="s">
        <v>409</v>
      </c>
      <c r="O37" s="192" t="s">
        <v>409</v>
      </c>
      <c r="P37" s="192" t="s">
        <v>409</v>
      </c>
      <c r="Q37" s="192" t="s">
        <v>409</v>
      </c>
      <c r="R37" s="192">
        <v>0.45</v>
      </c>
      <c r="S37" s="192" t="s">
        <v>409</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6.9377990430622001</v>
      </c>
      <c r="N38" s="192">
        <v>7.8112333526346198</v>
      </c>
      <c r="O38" s="192" t="s">
        <v>409</v>
      </c>
      <c r="P38" s="192" t="s">
        <v>409</v>
      </c>
      <c r="Q38" s="192" t="s">
        <v>409</v>
      </c>
      <c r="R38" s="192">
        <v>0.44800000000000001</v>
      </c>
      <c r="S38" s="192">
        <v>51.1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8.3666002653407556</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7</v>
      </c>
      <c r="J39" s="242">
        <v>44753</v>
      </c>
      <c r="K39" s="242">
        <v>44900</v>
      </c>
      <c r="L39" s="91" t="s">
        <v>60</v>
      </c>
      <c r="M39" s="192">
        <v>10</v>
      </c>
      <c r="N39" s="192" t="s">
        <v>409</v>
      </c>
      <c r="O39" s="192">
        <v>7</v>
      </c>
      <c r="P39" s="192" t="s">
        <v>409</v>
      </c>
      <c r="Q39" s="192">
        <v>1</v>
      </c>
      <c r="R39" s="192">
        <v>0.69499999999999995</v>
      </c>
      <c r="S39" s="192" t="s">
        <v>409</v>
      </c>
      <c r="T39" s="192" t="s">
        <v>793</v>
      </c>
      <c r="U39" s="192" t="s">
        <v>409</v>
      </c>
      <c r="V39" s="192">
        <v>-2.1</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0.83732057416267802</v>
      </c>
      <c r="N40" s="192">
        <v>0</v>
      </c>
      <c r="O40" s="192" t="s">
        <v>409</v>
      </c>
      <c r="P40" s="192" t="s">
        <v>409</v>
      </c>
      <c r="Q40" s="192" t="s">
        <v>409</v>
      </c>
      <c r="R40" s="192">
        <v>0.193</v>
      </c>
      <c r="S40" s="192">
        <v>79.099999999999994</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0.105</v>
      </c>
      <c r="S41" s="192">
        <v>78.2</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703</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3.4210526315789398</v>
      </c>
      <c r="N43" s="192">
        <v>1.1233352634626499</v>
      </c>
      <c r="O43" s="192" t="s">
        <v>409</v>
      </c>
      <c r="P43" s="192" t="s">
        <v>409</v>
      </c>
      <c r="Q43" s="192" t="s">
        <v>409</v>
      </c>
      <c r="R43" s="192">
        <v>0.30099999999999999</v>
      </c>
      <c r="S43" s="192">
        <v>74.2</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2.9186602870813401</v>
      </c>
      <c r="N44" s="192">
        <v>1.1233352634626499</v>
      </c>
      <c r="O44" s="192" t="s">
        <v>409</v>
      </c>
      <c r="P44" s="192" t="s">
        <v>409</v>
      </c>
      <c r="Q44" s="192" t="s">
        <v>409</v>
      </c>
      <c r="R44" s="192">
        <v>0.28000000000000003</v>
      </c>
      <c r="S44" s="192">
        <v>74.2</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7.2966507177033497</v>
      </c>
      <c r="N45" s="192">
        <v>9.1430225825130194</v>
      </c>
      <c r="O45" s="192" t="s">
        <v>409</v>
      </c>
      <c r="P45" s="192" t="s">
        <v>409</v>
      </c>
      <c r="Q45" s="192" t="s">
        <v>409</v>
      </c>
      <c r="R45" s="192">
        <v>0.46300000000000002</v>
      </c>
      <c r="S45" s="192">
        <v>46.5</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5.2455622736632312</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3</v>
      </c>
      <c r="J46" s="242">
        <v>44888</v>
      </c>
      <c r="K46" s="242">
        <v>45154</v>
      </c>
      <c r="L46" s="91" t="s">
        <v>71</v>
      </c>
      <c r="M46" s="192">
        <v>8.1339712918660201</v>
      </c>
      <c r="N46" s="192">
        <v>9.1719745222929898</v>
      </c>
      <c r="O46" s="192" t="s">
        <v>409</v>
      </c>
      <c r="P46" s="192" t="s">
        <v>409</v>
      </c>
      <c r="Q46" s="192">
        <v>3</v>
      </c>
      <c r="R46" s="192">
        <v>0.498</v>
      </c>
      <c r="S46" s="192">
        <v>46.4</v>
      </c>
      <c r="T46" s="192" t="s">
        <v>409</v>
      </c>
      <c r="U46" s="192" t="s">
        <v>409</v>
      </c>
      <c r="V46" s="192">
        <v>2.86</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7</v>
      </c>
      <c r="J47" s="242">
        <v>44888</v>
      </c>
      <c r="K47" s="242">
        <v>45154</v>
      </c>
      <c r="L47" s="91" t="s">
        <v>72</v>
      </c>
      <c r="M47" s="192">
        <v>10</v>
      </c>
      <c r="N47" s="192">
        <v>10</v>
      </c>
      <c r="O47" s="192">
        <v>7</v>
      </c>
      <c r="P47" s="192" t="s">
        <v>409</v>
      </c>
      <c r="Q47" s="192">
        <v>7</v>
      </c>
      <c r="R47" s="192">
        <v>0.629</v>
      </c>
      <c r="S47" s="192">
        <v>43</v>
      </c>
      <c r="T47" s="192" t="s">
        <v>793</v>
      </c>
      <c r="U47" s="192" t="s">
        <v>409</v>
      </c>
      <c r="V47" s="192">
        <v>31.21</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5.4772255750516612</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3</v>
      </c>
      <c r="J48" s="242">
        <v>44753</v>
      </c>
      <c r="K48" s="242">
        <v>45154</v>
      </c>
      <c r="L48" s="91" t="s">
        <v>73</v>
      </c>
      <c r="M48" s="192">
        <v>10</v>
      </c>
      <c r="N48" s="192" t="s">
        <v>409</v>
      </c>
      <c r="O48" s="192" t="s">
        <v>409</v>
      </c>
      <c r="P48" s="192" t="s">
        <v>409</v>
      </c>
      <c r="Q48" s="192">
        <v>3</v>
      </c>
      <c r="R48" s="192">
        <v>0.57599999999999996</v>
      </c>
      <c r="S48" s="192" t="s">
        <v>409</v>
      </c>
      <c r="T48" s="192" t="s">
        <v>409</v>
      </c>
      <c r="U48" s="192" t="s">
        <v>409</v>
      </c>
      <c r="V48" s="192">
        <v>4.22</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5.0717703349282299</v>
      </c>
      <c r="N49" s="192">
        <v>5.2055587724377501</v>
      </c>
      <c r="O49" s="192" t="s">
        <v>409</v>
      </c>
      <c r="P49" s="192" t="s">
        <v>409</v>
      </c>
      <c r="Q49" s="192" t="s">
        <v>409</v>
      </c>
      <c r="R49" s="192">
        <v>0.37</v>
      </c>
      <c r="S49" s="192">
        <v>60.1</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v>8.2296650717703308</v>
      </c>
      <c r="N50" s="192" t="s">
        <v>409</v>
      </c>
      <c r="O50" s="192" t="s">
        <v>409</v>
      </c>
      <c r="P50" s="192" t="s">
        <v>409</v>
      </c>
      <c r="Q50" s="192" t="s">
        <v>409</v>
      </c>
      <c r="R50" s="192">
        <v>0.502</v>
      </c>
      <c r="S50" s="192" t="s">
        <v>409</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v>6.3636363636363598</v>
      </c>
      <c r="N51" s="192" t="s">
        <v>409</v>
      </c>
      <c r="O51" s="192" t="s">
        <v>409</v>
      </c>
      <c r="P51" s="192" t="s">
        <v>409</v>
      </c>
      <c r="Q51" s="192" t="s">
        <v>409</v>
      </c>
      <c r="R51" s="192">
        <v>0.42399999999999999</v>
      </c>
      <c r="S51" s="192" t="s">
        <v>409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3.3971291866028701</v>
      </c>
      <c r="N52" s="192">
        <v>0.19687319050376201</v>
      </c>
      <c r="O52" s="192" t="s">
        <v>409</v>
      </c>
      <c r="P52" s="192" t="s">
        <v>409</v>
      </c>
      <c r="Q52" s="192" t="s">
        <v>409</v>
      </c>
      <c r="R52" s="192">
        <v>0.3</v>
      </c>
      <c r="S52" s="192">
        <v>77.400000000000006</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v>4.3301435406698499</v>
      </c>
      <c r="N53" s="192" t="s">
        <v>409</v>
      </c>
      <c r="O53" s="192" t="s">
        <v>409</v>
      </c>
      <c r="P53" s="192" t="s">
        <v>409</v>
      </c>
      <c r="Q53" s="192" t="s">
        <v>409</v>
      </c>
      <c r="R53" s="192">
        <v>0.33900000000000002</v>
      </c>
      <c r="S53" s="192" t="s">
        <v>409</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704</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705</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v>2.12918660287081</v>
      </c>
      <c r="N56" s="192" t="s">
        <v>409</v>
      </c>
      <c r="O56" s="192" t="s">
        <v>409</v>
      </c>
      <c r="P56" s="192" t="s">
        <v>409</v>
      </c>
      <c r="Q56" s="192" t="s">
        <v>409</v>
      </c>
      <c r="R56" s="192">
        <v>0.247</v>
      </c>
      <c r="S56" s="192" t="s">
        <v>409</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v>
      </c>
      <c r="N57" s="192">
        <v>0.11001737116386601</v>
      </c>
      <c r="O57" s="192" t="s">
        <v>409</v>
      </c>
      <c r="P57" s="192" t="s">
        <v>409</v>
      </c>
      <c r="Q57" s="192" t="s">
        <v>409</v>
      </c>
      <c r="R57" s="192">
        <v>0.14199999999999999</v>
      </c>
      <c r="S57" s="192">
        <v>77.7</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v>
      </c>
      <c r="N58" s="192">
        <v>0.31268094962362403</v>
      </c>
      <c r="O58" s="192" t="s">
        <v>409</v>
      </c>
      <c r="P58" s="192" t="s">
        <v>409</v>
      </c>
      <c r="Q58" s="192" t="s">
        <v>409</v>
      </c>
      <c r="R58" s="192">
        <v>0.111</v>
      </c>
      <c r="S58" s="192">
        <v>77</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t="e"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#N/A</v>
      </c>
      <c r="J59" s="242">
        <v>44753</v>
      </c>
      <c r="K59" s="242">
        <v>44753</v>
      </c>
      <c r="L59" s="91" t="s">
        <v>91</v>
      </c>
      <c r="M59" s="192">
        <v>8.2535885167464098</v>
      </c>
      <c r="N59" s="192" t="s">
        <v>409</v>
      </c>
      <c r="O59" s="192" t="s">
        <v>409</v>
      </c>
      <c r="P59" s="192" t="s">
        <v>409</v>
      </c>
      <c r="Q59" s="192" t="s">
        <v>409</v>
      </c>
      <c r="R59" s="192">
        <v>0.503</v>
      </c>
      <c r="S59" s="192" t="s">
        <v>409</v>
      </c>
      <c r="T59" s="192" t="s">
        <v>409</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v>5.5023923444975997</v>
      </c>
      <c r="N60" s="192" t="s">
        <v>409</v>
      </c>
      <c r="O60" s="192" t="s">
        <v>409</v>
      </c>
      <c r="P60" s="192" t="s">
        <v>409</v>
      </c>
      <c r="Q60" s="192" t="s">
        <v>409</v>
      </c>
      <c r="R60" s="192">
        <v>0.38800000000000001</v>
      </c>
      <c r="S60" s="192" t="s">
        <v>409</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0</v>
      </c>
      <c r="N61" s="192">
        <v>8.1065431383903402E-2</v>
      </c>
      <c r="O61" s="192" t="s">
        <v>409</v>
      </c>
      <c r="P61" s="192" t="s">
        <v>409</v>
      </c>
      <c r="Q61" s="192" t="s">
        <v>409</v>
      </c>
      <c r="R61" s="192">
        <v>0.14000000000000001</v>
      </c>
      <c r="S61" s="192">
        <v>77.8</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4.5933014354066897</v>
      </c>
      <c r="N62" s="192">
        <v>3.7869137232194499</v>
      </c>
      <c r="O62" s="192" t="s">
        <v>409</v>
      </c>
      <c r="P62" s="192" t="s">
        <v>409</v>
      </c>
      <c r="Q62" s="192" t="s">
        <v>409</v>
      </c>
      <c r="R62" s="192">
        <v>0.35</v>
      </c>
      <c r="S62" s="192">
        <v>65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2.9665071770334901</v>
      </c>
      <c r="N63" s="192">
        <v>5.5529820497973299</v>
      </c>
      <c r="O63" s="192" t="s">
        <v>409</v>
      </c>
      <c r="P63" s="192" t="s">
        <v>409</v>
      </c>
      <c r="Q63" s="192" t="s">
        <v>409</v>
      </c>
      <c r="R63" s="192">
        <v>0.28199999999999997</v>
      </c>
      <c r="S63" s="192">
        <v>58.9</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5.1435406698564599</v>
      </c>
      <c r="N64" s="192">
        <v>3.61320208453966</v>
      </c>
      <c r="O64" s="192" t="s">
        <v>409</v>
      </c>
      <c r="P64" s="192" t="s">
        <v>409</v>
      </c>
      <c r="Q64" s="192" t="s">
        <v>409</v>
      </c>
      <c r="R64" s="192">
        <v>0.373</v>
      </c>
      <c r="S64" s="192">
        <v>65.599999999999994</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1.79425837320574</v>
      </c>
      <c r="N65" s="192">
        <v>6.3925883034163196</v>
      </c>
      <c r="O65" s="192" t="s">
        <v>409</v>
      </c>
      <c r="P65" s="192" t="s">
        <v>409</v>
      </c>
      <c r="Q65" s="192" t="s">
        <v>409</v>
      </c>
      <c r="R65" s="192">
        <v>0.23300000000000001</v>
      </c>
      <c r="S65" s="192">
        <v>56</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v>44753</v>
      </c>
      <c r="K66" s="242">
        <v>44753</v>
      </c>
      <c r="L66" s="91" t="s">
        <v>104</v>
      </c>
      <c r="M66" s="192">
        <v>10</v>
      </c>
      <c r="N66" s="192" t="s">
        <v>409</v>
      </c>
      <c r="O66" s="192" t="s">
        <v>409</v>
      </c>
      <c r="P66" s="192" t="s">
        <v>409</v>
      </c>
      <c r="Q66" s="192" t="s">
        <v>409</v>
      </c>
      <c r="R66" s="192">
        <v>0.67700000000000005</v>
      </c>
      <c r="S66" s="192" t="s">
        <v>409</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v>
      </c>
      <c r="N67" s="192">
        <v>0.68905616676317205</v>
      </c>
      <c r="O67" s="192" t="s">
        <v>409</v>
      </c>
      <c r="P67" s="192" t="s">
        <v>409</v>
      </c>
      <c r="Q67" s="192" t="s">
        <v>409</v>
      </c>
      <c r="R67" s="192">
        <v>0.151</v>
      </c>
      <c r="S67" s="192">
        <v>75.7</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v>2.2488038277511899</v>
      </c>
      <c r="N68" s="192" t="s">
        <v>409</v>
      </c>
      <c r="O68" s="192" t="s">
        <v>409</v>
      </c>
      <c r="P68" s="192" t="s">
        <v>409</v>
      </c>
      <c r="Q68" s="192" t="s">
        <v>409</v>
      </c>
      <c r="R68" s="192">
        <v>0.252</v>
      </c>
      <c r="S68" s="192" t="s">
        <v>409</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8.2495108731843203</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7</v>
      </c>
      <c r="J69" s="242">
        <v>44753</v>
      </c>
      <c r="K69" s="242">
        <v>45077</v>
      </c>
      <c r="L69" s="91" t="s">
        <v>110</v>
      </c>
      <c r="M69" s="192">
        <v>10</v>
      </c>
      <c r="N69" s="192">
        <v>9.7220613781123308</v>
      </c>
      <c r="O69" s="192">
        <v>7</v>
      </c>
      <c r="P69" s="192" t="s">
        <v>409</v>
      </c>
      <c r="Q69" s="192" t="s">
        <v>409</v>
      </c>
      <c r="R69" s="192">
        <v>0.64600000000000002</v>
      </c>
      <c r="S69" s="192">
        <v>44.5</v>
      </c>
      <c r="T69" s="192" t="s">
        <v>793</v>
      </c>
      <c r="U69" s="192" t="s">
        <v>409</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0.88516746411483205</v>
      </c>
      <c r="N70" s="192">
        <v>0</v>
      </c>
      <c r="O70" s="192" t="s">
        <v>409</v>
      </c>
      <c r="P70" s="192" t="s">
        <v>409</v>
      </c>
      <c r="Q70" s="192" t="s">
        <v>409</v>
      </c>
      <c r="R70" s="192">
        <v>0.19500000000000001</v>
      </c>
      <c r="S70" s="192">
        <v>83.7</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v>4.9043062200956902</v>
      </c>
      <c r="N71" s="192" t="s">
        <v>409</v>
      </c>
      <c r="O71" s="192" t="s">
        <v>409</v>
      </c>
      <c r="P71" s="192" t="s">
        <v>409</v>
      </c>
      <c r="Q71" s="192" t="s">
        <v>409</v>
      </c>
      <c r="R71" s="192">
        <v>0.36299999999999999</v>
      </c>
      <c r="S71" s="192" t="s">
        <v>409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0.11600000000000001</v>
      </c>
      <c r="S72" s="192">
        <v>80.2</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706</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t="e">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v>6.6028708133971303</v>
      </c>
      <c r="N75" s="192" t="s">
        <v>409</v>
      </c>
      <c r="O75" s="192" t="s">
        <v>409</v>
      </c>
      <c r="P75" s="192" t="s">
        <v>409</v>
      </c>
      <c r="Q75" s="192" t="s">
        <v>409</v>
      </c>
      <c r="R75" s="192">
        <v>0.434</v>
      </c>
      <c r="S75" s="192" t="s">
        <v>409</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0.128</v>
      </c>
      <c r="S76" s="192">
        <v>78.8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v>4.9282296650717701</v>
      </c>
      <c r="N77" s="192" t="s">
        <v>409</v>
      </c>
      <c r="O77" s="192" t="s">
        <v>409</v>
      </c>
      <c r="P77" s="192" t="s">
        <v>409</v>
      </c>
      <c r="Q77" s="192" t="s">
        <v>409</v>
      </c>
      <c r="R77" s="192">
        <v>0.36399999999999999</v>
      </c>
      <c r="S77" s="192" t="s">
        <v>409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7.17703349282296</v>
      </c>
      <c r="N78" s="192">
        <v>7.3769542559351402</v>
      </c>
      <c r="O78" s="192" t="s">
        <v>409</v>
      </c>
      <c r="P78" s="192" t="s">
        <v>409</v>
      </c>
      <c r="Q78" s="192" t="s">
        <v>409</v>
      </c>
      <c r="R78" s="192">
        <v>0.45800000000000002</v>
      </c>
      <c r="S78" s="192">
        <v>52.6</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707</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t="e"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#N/A</v>
      </c>
      <c r="J80" s="242">
        <v>44888</v>
      </c>
      <c r="K80" s="242">
        <v>44839</v>
      </c>
      <c r="L80" s="91" t="s">
        <v>127</v>
      </c>
      <c r="M80" s="192">
        <v>8.8277511961722492</v>
      </c>
      <c r="N80" s="192">
        <v>9.5483497394325401</v>
      </c>
      <c r="O80" s="192" t="s">
        <v>409</v>
      </c>
      <c r="P80" s="192" t="s">
        <v>409</v>
      </c>
      <c r="Q80" s="192" t="s">
        <v>409</v>
      </c>
      <c r="R80" s="192">
        <v>0.52700000000000002</v>
      </c>
      <c r="S80" s="192">
        <v>45.1</v>
      </c>
      <c r="T80" s="192" t="s">
        <v>409</v>
      </c>
      <c r="U80" s="192" t="s">
        <v>409</v>
      </c>
      <c r="V80" s="192" t="s">
        <v>409</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45154</v>
      </c>
      <c r="L81" s="91" t="s">
        <v>128</v>
      </c>
      <c r="M81" s="192">
        <v>7.5119617224880297</v>
      </c>
      <c r="N81" s="192" t="s">
        <v>409</v>
      </c>
      <c r="O81" s="192" t="s">
        <v>409</v>
      </c>
      <c r="P81" s="192" t="s">
        <v>409</v>
      </c>
      <c r="Q81" s="192">
        <v>5</v>
      </c>
      <c r="R81" s="192">
        <v>0.47199999999999998</v>
      </c>
      <c r="S81" s="192" t="s">
        <v>409</v>
      </c>
      <c r="T81" s="192" t="s">
        <v>409</v>
      </c>
      <c r="U81" s="192" t="s">
        <v>409</v>
      </c>
      <c r="V81" s="192">
        <v>15.56</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6.5803826185639505</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5</v>
      </c>
      <c r="J82" s="242">
        <v>44753</v>
      </c>
      <c r="K82" s="242">
        <v>45154</v>
      </c>
      <c r="L82" s="91" t="s">
        <v>130</v>
      </c>
      <c r="M82" s="192">
        <v>8.6602870813397104</v>
      </c>
      <c r="N82" s="192" t="s">
        <v>409</v>
      </c>
      <c r="O82" s="192" t="s">
        <v>409</v>
      </c>
      <c r="P82" s="192" t="s">
        <v>409</v>
      </c>
      <c r="Q82" s="192">
        <v>5</v>
      </c>
      <c r="R82" s="192">
        <v>0.52</v>
      </c>
      <c r="S82" s="192" t="s">
        <v>409</v>
      </c>
      <c r="T82" s="192" t="s">
        <v>409</v>
      </c>
      <c r="U82" s="192" t="s">
        <v>409</v>
      </c>
      <c r="V82" s="192">
        <v>10.8</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v>5.4066985645932997</v>
      </c>
      <c r="N83" s="192" t="s">
        <v>409</v>
      </c>
      <c r="O83" s="192" t="s">
        <v>409</v>
      </c>
      <c r="P83" s="192" t="s">
        <v>409</v>
      </c>
      <c r="Q83" s="192" t="s">
        <v>409</v>
      </c>
      <c r="R83" s="192">
        <v>0.38400000000000001</v>
      </c>
      <c r="S83" s="192" t="s">
        <v>409</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0.119617224880382</v>
      </c>
      <c r="N84" s="192">
        <v>1.7023740590619501</v>
      </c>
      <c r="O84" s="192" t="s">
        <v>409</v>
      </c>
      <c r="P84" s="192" t="s">
        <v>409</v>
      </c>
      <c r="Q84" s="192" t="s">
        <v>409</v>
      </c>
      <c r="R84" s="192">
        <v>0.16300000000000001</v>
      </c>
      <c r="S84" s="192">
        <v>72.2</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t="e">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708</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4.7031140738763124</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5</v>
      </c>
      <c r="J87" s="242">
        <v>44753</v>
      </c>
      <c r="K87" s="242">
        <v>44900</v>
      </c>
      <c r="L87" s="91" t="s">
        <v>138</v>
      </c>
      <c r="M87" s="192">
        <v>6.5071770334928196</v>
      </c>
      <c r="N87" s="192">
        <v>4.4238563983786898</v>
      </c>
      <c r="O87" s="192">
        <v>5</v>
      </c>
      <c r="P87" s="192" t="s">
        <v>409</v>
      </c>
      <c r="Q87" s="192" t="s">
        <v>409</v>
      </c>
      <c r="R87" s="192">
        <v>0.43</v>
      </c>
      <c r="S87" s="192">
        <v>62.8</v>
      </c>
      <c r="T87" s="192" t="s">
        <v>794</v>
      </c>
      <c r="U87" s="192" t="s">
        <v>409</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709</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v>4.6650717703349196</v>
      </c>
      <c r="N89" s="192" t="s">
        <v>409</v>
      </c>
      <c r="O89" s="192" t="s">
        <v>409</v>
      </c>
      <c r="P89" s="192" t="s">
        <v>409</v>
      </c>
      <c r="Q89" s="192" t="s">
        <v>409</v>
      </c>
      <c r="R89" s="192">
        <v>0.35299999999999998</v>
      </c>
      <c r="S89" s="192" t="s">
        <v>409</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710</v>
      </c>
      <c r="M90" s="192">
        <v>0.71770334928229496</v>
      </c>
      <c r="N90" s="192" t="s">
        <v>409</v>
      </c>
      <c r="O90" s="192" t="s">
        <v>409</v>
      </c>
      <c r="P90" s="192" t="s">
        <v>409</v>
      </c>
      <c r="Q90" s="192" t="s">
        <v>409</v>
      </c>
      <c r="R90" s="192">
        <v>0.188</v>
      </c>
      <c r="S90" s="192" t="s">
        <v>409</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6.14832535885167</v>
      </c>
      <c r="N91" s="192">
        <v>4.8002316155182303</v>
      </c>
      <c r="O91" s="192">
        <v>5</v>
      </c>
      <c r="P91" s="192" t="s">
        <v>409</v>
      </c>
      <c r="Q91" s="192" t="s">
        <v>409</v>
      </c>
      <c r="R91" s="192">
        <v>0.41499999999999998</v>
      </c>
      <c r="S91" s="192">
        <v>61.5</v>
      </c>
      <c r="T91" s="192" t="s">
        <v>794</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v>1.2200956937798999</v>
      </c>
      <c r="N92" s="192" t="s">
        <v>409</v>
      </c>
      <c r="O92" s="192" t="s">
        <v>409</v>
      </c>
      <c r="P92" s="192" t="s">
        <v>409</v>
      </c>
      <c r="Q92" s="192" t="s">
        <v>409</v>
      </c>
      <c r="R92" s="192">
        <v>0.20899999999999999</v>
      </c>
      <c r="S92" s="192" t="s">
        <v>409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44888</v>
      </c>
      <c r="K93" s="242">
        <v>45077</v>
      </c>
      <c r="L93" s="91" t="s">
        <v>146</v>
      </c>
      <c r="M93" s="192">
        <v>10</v>
      </c>
      <c r="N93" s="192">
        <v>10</v>
      </c>
      <c r="O93" s="192">
        <v>10</v>
      </c>
      <c r="P93" s="192" t="s">
        <v>409</v>
      </c>
      <c r="Q93" s="192">
        <v>7</v>
      </c>
      <c r="R93" s="192">
        <v>0.70099999999999996</v>
      </c>
      <c r="S93" s="192">
        <v>38.5</v>
      </c>
      <c r="T93" s="192" t="s">
        <v>792</v>
      </c>
      <c r="U93" s="192" t="s">
        <v>409</v>
      </c>
      <c r="V93" s="192">
        <v>39.64</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0.93301435406698496</v>
      </c>
      <c r="N94" s="192">
        <v>1.93398957730167</v>
      </c>
      <c r="O94" s="192" t="s">
        <v>409</v>
      </c>
      <c r="P94" s="192" t="s">
        <v>409</v>
      </c>
      <c r="Q94" s="192" t="s">
        <v>409</v>
      </c>
      <c r="R94" s="192">
        <v>0.19700000000000001</v>
      </c>
      <c r="S94" s="192">
        <v>71.400000000000006</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t="e"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#N/A</v>
      </c>
      <c r="J95" s="242">
        <v>44753</v>
      </c>
      <c r="K95" s="242">
        <v>44753</v>
      </c>
      <c r="L95" s="91" t="s">
        <v>150</v>
      </c>
      <c r="M95" s="192">
        <v>5.2392344497607599</v>
      </c>
      <c r="N95" s="192">
        <v>5.1766068326577797</v>
      </c>
      <c r="O95" s="192" t="s">
        <v>409</v>
      </c>
      <c r="P95" s="192" t="s">
        <v>409</v>
      </c>
      <c r="Q95" s="192" t="s">
        <v>409</v>
      </c>
      <c r="R95" s="192">
        <v>0.377</v>
      </c>
      <c r="S95" s="192">
        <v>60.2</v>
      </c>
      <c r="T95" s="192" t="s">
        <v>409</v>
      </c>
      <c r="U95" s="192" t="s">
        <v>409</v>
      </c>
      <c r="V95" s="192" t="s">
        <v>409</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v>44887</v>
      </c>
      <c r="K96" s="242" t="s">
        <v>409</v>
      </c>
      <c r="L96" s="91" t="s">
        <v>711</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7.17703349282296</v>
      </c>
      <c r="N97" s="192">
        <v>5.5529820497973299</v>
      </c>
      <c r="O97" s="192" t="s">
        <v>409</v>
      </c>
      <c r="P97" s="192" t="s">
        <v>409</v>
      </c>
      <c r="Q97" s="192" t="s">
        <v>409</v>
      </c>
      <c r="R97" s="192">
        <v>0.45800000000000002</v>
      </c>
      <c r="S97" s="192">
        <v>58.9</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0.11899999999999999</v>
      </c>
      <c r="S98" s="192">
        <v>81.7</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v>2.9665071770334901</v>
      </c>
      <c r="N99" s="192" t="s">
        <v>409</v>
      </c>
      <c r="O99" s="192" t="s">
        <v>409</v>
      </c>
      <c r="P99" s="192" t="s">
        <v>409</v>
      </c>
      <c r="Q99" s="192" t="s">
        <v>409</v>
      </c>
      <c r="R99" s="192">
        <v>0.28199999999999997</v>
      </c>
      <c r="S99" s="192" t="s">
        <v>409</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2.4308621740219887</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1</v>
      </c>
      <c r="J100" s="242">
        <v>44753</v>
      </c>
      <c r="K100" s="242">
        <v>45154</v>
      </c>
      <c r="L100" s="91" t="s">
        <v>157</v>
      </c>
      <c r="M100" s="192">
        <v>5.9090909090909101</v>
      </c>
      <c r="N100" s="192" t="s">
        <v>409</v>
      </c>
      <c r="O100" s="192" t="s">
        <v>409</v>
      </c>
      <c r="P100" s="192" t="s">
        <v>409</v>
      </c>
      <c r="Q100" s="192">
        <v>1</v>
      </c>
      <c r="R100" s="192">
        <v>0.40500000000000003</v>
      </c>
      <c r="S100" s="192" t="s">
        <v>409</v>
      </c>
      <c r="T100" s="192" t="s">
        <v>409</v>
      </c>
      <c r="U100" s="192" t="s">
        <v>409</v>
      </c>
      <c r="V100" s="192">
        <v>1.54</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v>0.55023923444975997</v>
      </c>
      <c r="N101" s="192" t="s">
        <v>409</v>
      </c>
      <c r="O101" s="192" t="s">
        <v>409</v>
      </c>
      <c r="P101" s="192" t="s">
        <v>409</v>
      </c>
      <c r="Q101" s="192" t="s">
        <v>409</v>
      </c>
      <c r="R101" s="192">
        <v>0.18099999999999999</v>
      </c>
      <c r="S101" s="192" t="s">
        <v>409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v>
      </c>
      <c r="N102" s="192">
        <v>0.94962362478286</v>
      </c>
      <c r="O102" s="192" t="s">
        <v>409</v>
      </c>
      <c r="P102" s="192" t="s">
        <v>409</v>
      </c>
      <c r="Q102" s="192" t="s">
        <v>409</v>
      </c>
      <c r="R102" s="192">
        <v>0.129</v>
      </c>
      <c r="S102" s="192">
        <v>74.8</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0</v>
      </c>
      <c r="N103" s="192">
        <v>1.1812391430225799</v>
      </c>
      <c r="O103" s="192" t="s">
        <v>409</v>
      </c>
      <c r="P103" s="192" t="s">
        <v>409</v>
      </c>
      <c r="Q103" s="192" t="s">
        <v>409</v>
      </c>
      <c r="R103" s="192">
        <v>0.113</v>
      </c>
      <c r="S103" s="192">
        <v>74</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v>4.2105263157894699</v>
      </c>
      <c r="N104" s="192" t="s">
        <v>409</v>
      </c>
      <c r="O104" s="192" t="s">
        <v>409</v>
      </c>
      <c r="P104" s="192" t="s">
        <v>409</v>
      </c>
      <c r="Q104" s="192" t="s">
        <v>409</v>
      </c>
      <c r="R104" s="192">
        <v>0.33400000000000002</v>
      </c>
      <c r="S104" s="192" t="s">
        <v>409</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2.5358851674641101</v>
      </c>
      <c r="N105" s="192">
        <v>3.4394904458598701</v>
      </c>
      <c r="O105" s="192" t="s">
        <v>409</v>
      </c>
      <c r="P105" s="192" t="s">
        <v>409</v>
      </c>
      <c r="Q105" s="192" t="s">
        <v>409</v>
      </c>
      <c r="R105" s="192">
        <v>0.26400000000000001</v>
      </c>
      <c r="S105" s="192">
        <v>66.2</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2.17703349282296</v>
      </c>
      <c r="N106" s="192">
        <v>0</v>
      </c>
      <c r="O106" s="192" t="s">
        <v>409</v>
      </c>
      <c r="P106" s="192" t="s">
        <v>409</v>
      </c>
      <c r="Q106" s="192" t="s">
        <v>409</v>
      </c>
      <c r="R106" s="192">
        <v>0.249</v>
      </c>
      <c r="S106" s="192">
        <v>79.5</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1.2679425837320499</v>
      </c>
      <c r="N107" s="192">
        <v>1.7313259988419201</v>
      </c>
      <c r="O107" s="192" t="s">
        <v>409</v>
      </c>
      <c r="P107" s="192" t="s">
        <v>409</v>
      </c>
      <c r="Q107" s="192" t="s">
        <v>409</v>
      </c>
      <c r="R107" s="192">
        <v>0.21099999999999999</v>
      </c>
      <c r="S107" s="192">
        <v>72.099999999999994</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7.1293776360708341</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7</v>
      </c>
      <c r="J108" s="242">
        <v>44753</v>
      </c>
      <c r="K108" s="242">
        <v>44900</v>
      </c>
      <c r="L108" s="91" t="s">
        <v>173</v>
      </c>
      <c r="M108" s="192">
        <v>10</v>
      </c>
      <c r="N108" s="192">
        <v>7.2611464968152797</v>
      </c>
      <c r="O108" s="192">
        <v>7</v>
      </c>
      <c r="P108" s="192" t="s">
        <v>409</v>
      </c>
      <c r="Q108" s="192" t="s">
        <v>409</v>
      </c>
      <c r="R108" s="192">
        <v>0.59299999999999997</v>
      </c>
      <c r="S108" s="192">
        <v>53</v>
      </c>
      <c r="T108" s="192" t="s">
        <v>793</v>
      </c>
      <c r="U108" s="192" t="s">
        <v>409</v>
      </c>
      <c r="V108" s="192" t="s">
        <v>409</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v>3.7320574162679399</v>
      </c>
      <c r="N109" s="192" t="s">
        <v>409</v>
      </c>
      <c r="O109" s="192" t="s">
        <v>409</v>
      </c>
      <c r="P109" s="192" t="s">
        <v>409</v>
      </c>
      <c r="Q109" s="192" t="s">
        <v>409</v>
      </c>
      <c r="R109" s="192">
        <v>0.314</v>
      </c>
      <c r="S109" s="192" t="s">
        <v>409</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9.3301435406698499</v>
      </c>
      <c r="N110" s="192">
        <v>6.4794441227562203</v>
      </c>
      <c r="O110" s="192" t="s">
        <v>409</v>
      </c>
      <c r="P110" s="192" t="s">
        <v>409</v>
      </c>
      <c r="Q110" s="192" t="s">
        <v>409</v>
      </c>
      <c r="R110" s="192">
        <v>0.54800000000000004</v>
      </c>
      <c r="S110" s="192">
        <v>55.7</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v>5.7655502392344502</v>
      </c>
      <c r="N111" s="192" t="s">
        <v>409</v>
      </c>
      <c r="O111" s="192" t="s">
        <v>409</v>
      </c>
      <c r="P111" s="192" t="s">
        <v>409</v>
      </c>
      <c r="Q111" s="192" t="s">
        <v>409</v>
      </c>
      <c r="R111" s="192">
        <v>0.39900000000000002</v>
      </c>
      <c r="S111" s="192" t="s">
        <v>409</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v>4.01913875598086</v>
      </c>
      <c r="N112" s="192" t="s">
        <v>409</v>
      </c>
      <c r="O112" s="192" t="s">
        <v>409</v>
      </c>
      <c r="P112" s="192" t="s">
        <v>409</v>
      </c>
      <c r="Q112" s="192" t="s">
        <v>409</v>
      </c>
      <c r="R112" s="192">
        <v>0.32600000000000001</v>
      </c>
      <c r="S112" s="192" t="s">
        <v>409</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0.47846889952152999</v>
      </c>
      <c r="N113" s="192">
        <v>2.28141285466126</v>
      </c>
      <c r="O113" s="192" t="s">
        <v>409</v>
      </c>
      <c r="P113" s="192" t="s">
        <v>409</v>
      </c>
      <c r="Q113" s="192" t="s">
        <v>409</v>
      </c>
      <c r="R113" s="192">
        <v>0.17799999999999999</v>
      </c>
      <c r="S113" s="192">
        <v>70.2</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0.64593301435406503</v>
      </c>
      <c r="N114" s="192">
        <v>3.72900984365952</v>
      </c>
      <c r="O114" s="192" t="s">
        <v>409</v>
      </c>
      <c r="P114" s="192" t="s">
        <v>409</v>
      </c>
      <c r="Q114" s="192" t="s">
        <v>409</v>
      </c>
      <c r="R114" s="192">
        <v>0.185</v>
      </c>
      <c r="S114" s="192">
        <v>65.2</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45154</v>
      </c>
      <c r="L115" s="91" t="s">
        <v>184</v>
      </c>
      <c r="M115" s="192">
        <v>8.6602870813397104</v>
      </c>
      <c r="N115" s="192">
        <v>7.2321945570353199</v>
      </c>
      <c r="O115" s="192" t="s">
        <v>409</v>
      </c>
      <c r="P115" s="192" t="s">
        <v>409</v>
      </c>
      <c r="Q115" s="192">
        <v>5</v>
      </c>
      <c r="R115" s="192">
        <v>0.52</v>
      </c>
      <c r="S115" s="192">
        <v>53.1</v>
      </c>
      <c r="T115" s="192" t="s">
        <v>409</v>
      </c>
      <c r="U115" s="192" t="s">
        <v>409</v>
      </c>
      <c r="V115" s="192">
        <v>20.22</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45154</v>
      </c>
      <c r="L116" s="91" t="s">
        <v>186</v>
      </c>
      <c r="M116" s="192">
        <v>3.3732057416267902</v>
      </c>
      <c r="N116" s="192" t="s">
        <v>409</v>
      </c>
      <c r="O116" s="192">
        <v>5</v>
      </c>
      <c r="P116" s="192" t="s">
        <v>409</v>
      </c>
      <c r="Q116" s="192">
        <v>7</v>
      </c>
      <c r="R116" s="192">
        <v>0.29899999999999999</v>
      </c>
      <c r="S116" s="192" t="s">
        <v>409</v>
      </c>
      <c r="T116" s="192" t="s">
        <v>794</v>
      </c>
      <c r="U116" s="192" t="s">
        <v>409</v>
      </c>
      <c r="V116" s="192">
        <v>136.02000000000001</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45154</v>
      </c>
      <c r="L117" s="91" t="s">
        <v>188</v>
      </c>
      <c r="M117" s="192">
        <v>9.7368421052631504</v>
      </c>
      <c r="N117" s="192" t="s">
        <v>409</v>
      </c>
      <c r="O117" s="192" t="s">
        <v>409</v>
      </c>
      <c r="P117" s="192" t="s">
        <v>409</v>
      </c>
      <c r="Q117" s="192">
        <v>5</v>
      </c>
      <c r="R117" s="192">
        <v>0.56499999999999995</v>
      </c>
      <c r="S117" s="192" t="s">
        <v>409</v>
      </c>
      <c r="T117" s="192" t="s">
        <v>409</v>
      </c>
      <c r="U117" s="192" t="s">
        <v>409</v>
      </c>
      <c r="V117" s="192">
        <v>10.039999999999999</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t="e"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#N/A</v>
      </c>
      <c r="J118" s="242">
        <v>44753</v>
      </c>
      <c r="K118" s="242">
        <v>44753</v>
      </c>
      <c r="L118" s="91" t="s">
        <v>190</v>
      </c>
      <c r="M118" s="192">
        <v>3.4210526315789398</v>
      </c>
      <c r="N118" s="192" t="s">
        <v>409</v>
      </c>
      <c r="O118" s="192" t="s">
        <v>409</v>
      </c>
      <c r="P118" s="192" t="s">
        <v>409</v>
      </c>
      <c r="Q118" s="192" t="s">
        <v>409</v>
      </c>
      <c r="R118" s="192">
        <v>0.30099999999999999</v>
      </c>
      <c r="S118" s="192" t="s">
        <v>409</v>
      </c>
      <c r="T118" s="192" t="s">
        <v>409</v>
      </c>
      <c r="U118" s="192" t="s">
        <v>409</v>
      </c>
      <c r="V118" s="192" t="s">
        <v>409</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t="e">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t="e">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#N/A</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44888</v>
      </c>
      <c r="K121" s="242">
        <v>45077</v>
      </c>
      <c r="L121" s="91" t="s">
        <v>195</v>
      </c>
      <c r="M121" s="192">
        <v>5.6698564593301404</v>
      </c>
      <c r="N121" s="192">
        <v>6.6242038216560397</v>
      </c>
      <c r="O121" s="192" t="s">
        <v>409</v>
      </c>
      <c r="P121" s="192" t="s">
        <v>409</v>
      </c>
      <c r="Q121" s="192" t="s">
        <v>409</v>
      </c>
      <c r="R121" s="192">
        <v>0.39500000000000002</v>
      </c>
      <c r="S121" s="192">
        <v>55.2</v>
      </c>
      <c r="T121" s="192" t="s">
        <v>409</v>
      </c>
      <c r="U121" s="192" t="s">
        <v>409</v>
      </c>
      <c r="V121" s="192" t="s">
        <v>409</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v>8.7559808612440193</v>
      </c>
      <c r="N122" s="192" t="s">
        <v>409</v>
      </c>
      <c r="O122" s="192" t="s">
        <v>409</v>
      </c>
      <c r="P122" s="192" t="s">
        <v>409</v>
      </c>
      <c r="Q122" s="192" t="s">
        <v>409</v>
      </c>
      <c r="R122" s="192">
        <v>0.52400000000000002</v>
      </c>
      <c r="S122" s="192" t="s">
        <v>409</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v>2.2727272727272698</v>
      </c>
      <c r="N123" s="192" t="s">
        <v>409</v>
      </c>
      <c r="O123" s="192" t="s">
        <v>409</v>
      </c>
      <c r="P123" s="192" t="s">
        <v>409</v>
      </c>
      <c r="Q123" s="192" t="s">
        <v>409</v>
      </c>
      <c r="R123" s="192">
        <v>0.253</v>
      </c>
      <c r="S123" s="192" t="s">
        <v>409</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v>0</v>
      </c>
      <c r="N124" s="192" t="s">
        <v>409</v>
      </c>
      <c r="O124" s="192" t="s">
        <v>409</v>
      </c>
      <c r="P124" s="192" t="s">
        <v>409</v>
      </c>
      <c r="Q124" s="192" t="s">
        <v>409</v>
      </c>
      <c r="R124" s="192">
        <v>9.0999999999999998E-2</v>
      </c>
      <c r="S124" s="192" t="s">
        <v>409</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v>0.93301435406698496</v>
      </c>
      <c r="N125" s="192" t="s">
        <v>409</v>
      </c>
      <c r="O125" s="192" t="s">
        <v>409</v>
      </c>
      <c r="P125" s="192" t="s">
        <v>409</v>
      </c>
      <c r="Q125" s="192" t="s">
        <v>409</v>
      </c>
      <c r="R125" s="192">
        <v>0.19700000000000001</v>
      </c>
      <c r="S125" s="192" t="s">
        <v>409</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712</v>
      </c>
      <c r="M126" s="192">
        <v>0</v>
      </c>
      <c r="N126" s="192" t="s">
        <v>409</v>
      </c>
      <c r="O126" s="192" t="s">
        <v>409</v>
      </c>
      <c r="P126" s="192" t="s">
        <v>409</v>
      </c>
      <c r="Q126" s="192" t="s">
        <v>409</v>
      </c>
      <c r="R126" s="192">
        <v>0.08</v>
      </c>
      <c r="S126" s="192" t="s">
        <v>409</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v>44887</v>
      </c>
      <c r="K127" s="242" t="s">
        <v>409</v>
      </c>
      <c r="L127" s="91" t="s">
        <v>713</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3.4928229665071702</v>
      </c>
      <c r="N128" s="192">
        <v>4.3659525188187596</v>
      </c>
      <c r="O128" s="192" t="s">
        <v>409</v>
      </c>
      <c r="P128" s="192" t="s">
        <v>409</v>
      </c>
      <c r="Q128" s="192" t="s">
        <v>409</v>
      </c>
      <c r="R128" s="192">
        <v>0.30399999999999999</v>
      </c>
      <c r="S128" s="192">
        <v>63</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714</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v>4.5933014354066897</v>
      </c>
      <c r="N130" s="192" t="s">
        <v>409</v>
      </c>
      <c r="O130" s="192" t="s">
        <v>409</v>
      </c>
      <c r="P130" s="192" t="s">
        <v>409</v>
      </c>
      <c r="Q130" s="192" t="s">
        <v>409</v>
      </c>
      <c r="R130" s="192">
        <v>0.35</v>
      </c>
      <c r="S130" s="192" t="s">
        <v>409</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t="e"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#N/A</v>
      </c>
      <c r="J131" s="242">
        <v>44888</v>
      </c>
      <c r="K131" s="242">
        <v>45091</v>
      </c>
      <c r="L131" s="91" t="s">
        <v>208</v>
      </c>
      <c r="M131" s="192">
        <v>10</v>
      </c>
      <c r="N131" s="192">
        <v>10</v>
      </c>
      <c r="O131" s="192" t="s">
        <v>409</v>
      </c>
      <c r="P131" s="192" t="s">
        <v>409</v>
      </c>
      <c r="Q131" s="192" t="s">
        <v>409</v>
      </c>
      <c r="R131" s="192">
        <v>0.63500000000000001</v>
      </c>
      <c r="S131" s="192">
        <v>40.6</v>
      </c>
      <c r="T131" s="192" t="s">
        <v>409</v>
      </c>
      <c r="U131" s="192" t="s">
        <v>409</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v>2.9186602870813401</v>
      </c>
      <c r="N132" s="192" t="s">
        <v>409</v>
      </c>
      <c r="O132" s="192" t="s">
        <v>409</v>
      </c>
      <c r="P132" s="192" t="s">
        <v>409</v>
      </c>
      <c r="Q132" s="192" t="s">
        <v>409</v>
      </c>
      <c r="R132" s="192">
        <v>0.28000000000000003</v>
      </c>
      <c r="S132" s="192" t="s">
        <v>409</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3.2296650717703299</v>
      </c>
      <c r="N133" s="192">
        <v>2.59988419224088</v>
      </c>
      <c r="O133" s="192" t="s">
        <v>409</v>
      </c>
      <c r="P133" s="192" t="s">
        <v>409</v>
      </c>
      <c r="Q133" s="192" t="s">
        <v>409</v>
      </c>
      <c r="R133" s="192">
        <v>0.29299999999999998</v>
      </c>
      <c r="S133" s="192">
        <v>69.099999999999994</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t="e">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v>3.6124401913875501</v>
      </c>
      <c r="N135" s="192" t="s">
        <v>409</v>
      </c>
      <c r="O135" s="192" t="s">
        <v>409</v>
      </c>
      <c r="P135" s="192" t="s">
        <v>409</v>
      </c>
      <c r="Q135" s="192" t="s">
        <v>409</v>
      </c>
      <c r="R135" s="192">
        <v>0.309</v>
      </c>
      <c r="S135" s="192" t="s">
        <v>409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8.7061000651238203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45077</v>
      </c>
      <c r="L136" s="91" t="s">
        <v>218</v>
      </c>
      <c r="M136" s="192">
        <v>8.2296650717703308</v>
      </c>
      <c r="N136" s="192">
        <v>7.5796178343948997</v>
      </c>
      <c r="O136" s="192">
        <v>10</v>
      </c>
      <c r="P136" s="192" t="s">
        <v>409</v>
      </c>
      <c r="Q136" s="192">
        <v>1</v>
      </c>
      <c r="R136" s="192">
        <v>0.502</v>
      </c>
      <c r="S136" s="192">
        <v>51.9</v>
      </c>
      <c r="T136" s="192" t="s">
        <v>792</v>
      </c>
      <c r="U136" s="192" t="s">
        <v>409</v>
      </c>
      <c r="V136" s="192">
        <v>-14.5</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v>0</v>
      </c>
      <c r="N137" s="192" t="s">
        <v>409</v>
      </c>
      <c r="O137" s="192" t="s">
        <v>409</v>
      </c>
      <c r="P137" s="192" t="s">
        <v>409</v>
      </c>
      <c r="Q137" s="192" t="s">
        <v>409</v>
      </c>
      <c r="R137" s="192">
        <v>0.158</v>
      </c>
      <c r="S137" s="192" t="s">
        <v>409</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45154</v>
      </c>
      <c r="L138" s="91" t="s">
        <v>222</v>
      </c>
      <c r="M138" s="192">
        <v>7.0813397129186599</v>
      </c>
      <c r="N138" s="192">
        <v>5.9293572669368801</v>
      </c>
      <c r="O138" s="192">
        <v>7</v>
      </c>
      <c r="P138" s="192" t="s">
        <v>409</v>
      </c>
      <c r="Q138" s="192">
        <v>7</v>
      </c>
      <c r="R138" s="192">
        <v>0.45400000000000001</v>
      </c>
      <c r="S138" s="192">
        <v>57.6</v>
      </c>
      <c r="T138" s="192" t="s">
        <v>793</v>
      </c>
      <c r="U138" s="192" t="s">
        <v>409</v>
      </c>
      <c r="V138" s="192">
        <v>51.61</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v>1.1722488038277501</v>
      </c>
      <c r="N139" s="192" t="s">
        <v>409</v>
      </c>
      <c r="O139" s="192" t="s">
        <v>409</v>
      </c>
      <c r="P139" s="192" t="s">
        <v>409</v>
      </c>
      <c r="Q139" s="192" t="s">
        <v>409</v>
      </c>
      <c r="R139" s="192">
        <v>0.20699999999999999</v>
      </c>
      <c r="S139" s="192" t="s">
        <v>409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v>7.2009569377990399</v>
      </c>
      <c r="N140" s="192" t="s">
        <v>409</v>
      </c>
      <c r="O140" s="192" t="s">
        <v>409</v>
      </c>
      <c r="P140" s="192" t="s">
        <v>409</v>
      </c>
      <c r="Q140" s="192" t="s">
        <v>409</v>
      </c>
      <c r="R140" s="192">
        <v>0.45900000000000002</v>
      </c>
      <c r="S140" s="192" t="s">
        <v>409</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715</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2.9851979941493494</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v>
      </c>
      <c r="J142" s="242">
        <v>44753</v>
      </c>
      <c r="K142" s="242">
        <v>45154</v>
      </c>
      <c r="L142" s="91" t="s">
        <v>228</v>
      </c>
      <c r="M142" s="192">
        <v>10</v>
      </c>
      <c r="N142" s="192">
        <v>8.9114070642733001</v>
      </c>
      <c r="O142" s="192" t="s">
        <v>409</v>
      </c>
      <c r="P142" s="192" t="s">
        <v>409</v>
      </c>
      <c r="Q142" s="192">
        <v>1</v>
      </c>
      <c r="R142" s="192">
        <v>0.59199999999999997</v>
      </c>
      <c r="S142" s="192">
        <v>47.3</v>
      </c>
      <c r="T142" s="192" t="s">
        <v>409</v>
      </c>
      <c r="U142" s="192" t="s">
        <v>409</v>
      </c>
      <c r="V142" s="192">
        <v>0.76</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t="e"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#N/A</v>
      </c>
      <c r="J143" s="242">
        <v>44753</v>
      </c>
      <c r="K143" s="242">
        <v>45077</v>
      </c>
      <c r="L143" s="91" t="s">
        <v>230</v>
      </c>
      <c r="M143" s="192">
        <v>8.1339712918660201</v>
      </c>
      <c r="N143" s="192" t="s">
        <v>409</v>
      </c>
      <c r="O143" s="192" t="s">
        <v>409</v>
      </c>
      <c r="P143" s="192" t="s">
        <v>409</v>
      </c>
      <c r="Q143" s="192" t="s">
        <v>409</v>
      </c>
      <c r="R143" s="192">
        <v>0.498</v>
      </c>
      <c r="S143" s="192" t="s">
        <v>409</v>
      </c>
      <c r="T143" s="192" t="s">
        <v>409</v>
      </c>
      <c r="U143" s="192" t="s">
        <v>409</v>
      </c>
      <c r="V143" s="192" t="s">
        <v>409</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v>1.79425837320574</v>
      </c>
      <c r="N144" s="192" t="s">
        <v>409</v>
      </c>
      <c r="O144" s="192" t="s">
        <v>409</v>
      </c>
      <c r="P144" s="192" t="s">
        <v>409</v>
      </c>
      <c r="Q144" s="192" t="s">
        <v>409</v>
      </c>
      <c r="R144" s="192">
        <v>0.23300000000000001</v>
      </c>
      <c r="S144" s="192" t="s">
        <v>409</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6.5877885310753488</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5</v>
      </c>
      <c r="J145" s="242">
        <v>44753</v>
      </c>
      <c r="K145" s="242">
        <v>44900</v>
      </c>
      <c r="L145" s="91" t="s">
        <v>234</v>
      </c>
      <c r="M145" s="192">
        <v>10</v>
      </c>
      <c r="N145" s="192">
        <v>8.6797915460335808</v>
      </c>
      <c r="O145" s="192">
        <v>5</v>
      </c>
      <c r="P145" s="192" t="s">
        <v>409</v>
      </c>
      <c r="Q145" s="192" t="s">
        <v>409</v>
      </c>
      <c r="R145" s="192">
        <v>0.57699999999999996</v>
      </c>
      <c r="S145" s="192">
        <v>48.1</v>
      </c>
      <c r="T145" s="192" t="s">
        <v>794</v>
      </c>
      <c r="U145" s="192" t="s">
        <v>409</v>
      </c>
      <c r="V145" s="192" t="s">
        <v>409</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2.3444976076555002</v>
      </c>
      <c r="N146" s="192">
        <v>2.36826867400115</v>
      </c>
      <c r="O146" s="192" t="s">
        <v>409</v>
      </c>
      <c r="P146" s="192" t="s">
        <v>409</v>
      </c>
      <c r="Q146" s="192" t="s">
        <v>409</v>
      </c>
      <c r="R146" s="192">
        <v>0.25600000000000001</v>
      </c>
      <c r="S146" s="192">
        <v>69.900000000000006</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v>9.2822966507177007</v>
      </c>
      <c r="N147" s="192" t="s">
        <v>409</v>
      </c>
      <c r="O147" s="192" t="s">
        <v>409</v>
      </c>
      <c r="P147" s="192" t="s">
        <v>409</v>
      </c>
      <c r="Q147" s="192" t="s">
        <v>409</v>
      </c>
      <c r="R147" s="192">
        <v>0.54600000000000004</v>
      </c>
      <c r="S147" s="192" t="s">
        <v>409</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716</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3.0333028965259898</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1</v>
      </c>
      <c r="J149" s="242">
        <v>44753</v>
      </c>
      <c r="K149" s="242">
        <v>45154</v>
      </c>
      <c r="L149" s="91" t="s">
        <v>240</v>
      </c>
      <c r="M149" s="192">
        <v>10</v>
      </c>
      <c r="N149" s="192">
        <v>9.2009264620729603</v>
      </c>
      <c r="O149" s="192" t="s">
        <v>409</v>
      </c>
      <c r="P149" s="192" t="s">
        <v>409</v>
      </c>
      <c r="Q149" s="192">
        <v>1</v>
      </c>
      <c r="R149" s="192">
        <v>0.60599999999999998</v>
      </c>
      <c r="S149" s="192">
        <v>46.3</v>
      </c>
      <c r="T149" s="192" t="s">
        <v>409</v>
      </c>
      <c r="U149" s="192" t="s">
        <v>409</v>
      </c>
      <c r="V149" s="192">
        <v>0.31</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44888</v>
      </c>
      <c r="K150" s="242">
        <v>44900</v>
      </c>
      <c r="L150" s="91" t="s">
        <v>242</v>
      </c>
      <c r="M150" s="192">
        <v>8.4928229665071697</v>
      </c>
      <c r="N150" s="192">
        <v>10</v>
      </c>
      <c r="O150" s="192">
        <v>10</v>
      </c>
      <c r="P150" s="192" t="s">
        <v>409</v>
      </c>
      <c r="Q150" s="192">
        <v>5</v>
      </c>
      <c r="R150" s="192">
        <v>0.51300000000000001</v>
      </c>
      <c r="S150" s="192">
        <v>42</v>
      </c>
      <c r="T150" s="192" t="s">
        <v>792</v>
      </c>
      <c r="U150" s="192" t="s">
        <v>409</v>
      </c>
      <c r="V150" s="192">
        <v>15.98</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5.5762337938507072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v>
      </c>
      <c r="J151" s="242">
        <v>44753</v>
      </c>
      <c r="K151" s="242">
        <v>45077</v>
      </c>
      <c r="L151" s="91" t="s">
        <v>244</v>
      </c>
      <c r="M151" s="192">
        <v>6.7942583732057402</v>
      </c>
      <c r="N151" s="192">
        <v>6.2188766647365297</v>
      </c>
      <c r="O151" s="192">
        <v>5</v>
      </c>
      <c r="P151" s="192" t="s">
        <v>409</v>
      </c>
      <c r="Q151" s="192" t="s">
        <v>409</v>
      </c>
      <c r="R151" s="192">
        <v>0.442</v>
      </c>
      <c r="S151" s="192">
        <v>56.6</v>
      </c>
      <c r="T151" s="192" t="s">
        <v>794</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0.155</v>
      </c>
      <c r="S152" s="192">
        <v>80.099999999999994</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0.14899999999999999</v>
      </c>
      <c r="S153" s="192">
        <v>80.5</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9.0430622009569301</v>
      </c>
      <c r="N154" s="192">
        <v>6.1320208453966396</v>
      </c>
      <c r="O154" s="192" t="s">
        <v>409</v>
      </c>
      <c r="P154" s="192" t="s">
        <v>409</v>
      </c>
      <c r="Q154" s="192" t="s">
        <v>409</v>
      </c>
      <c r="R154" s="192">
        <v>0.53600000000000003</v>
      </c>
      <c r="S154" s="192">
        <v>56.9</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t="e">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1.84210526315789</v>
      </c>
      <c r="N156" s="192">
        <v>8.1065431383903402E-2</v>
      </c>
      <c r="O156" s="192" t="s">
        <v>409</v>
      </c>
      <c r="P156" s="192" t="s">
        <v>409</v>
      </c>
      <c r="Q156" s="192" t="s">
        <v>409</v>
      </c>
      <c r="R156" s="192">
        <v>0.23499999999999999</v>
      </c>
      <c r="S156" s="192">
        <v>77.8</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3.2296650717703299</v>
      </c>
      <c r="N157" s="192">
        <v>1.9918934568616</v>
      </c>
      <c r="O157" s="192" t="s">
        <v>409</v>
      </c>
      <c r="P157" s="192" t="s">
        <v>409</v>
      </c>
      <c r="Q157" s="192" t="s">
        <v>409</v>
      </c>
      <c r="R157" s="192">
        <v>0.29299999999999998</v>
      </c>
      <c r="S157" s="192">
        <v>71.2</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6.6267942583731996</v>
      </c>
      <c r="N158" s="192">
        <v>7.4927620150549998</v>
      </c>
      <c r="O158" s="192">
        <v>7</v>
      </c>
      <c r="P158" s="192" t="s">
        <v>409</v>
      </c>
      <c r="Q158" s="192" t="s">
        <v>409</v>
      </c>
      <c r="R158" s="192">
        <v>0.435</v>
      </c>
      <c r="S158" s="192">
        <v>52.2</v>
      </c>
      <c r="T158" s="192" t="s">
        <v>793</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5.0956937799043001</v>
      </c>
      <c r="N159" s="192">
        <v>2.3393167342211898</v>
      </c>
      <c r="O159" s="192" t="s">
        <v>409</v>
      </c>
      <c r="P159" s="192" t="s">
        <v>409</v>
      </c>
      <c r="Q159" s="192" t="s">
        <v>409</v>
      </c>
      <c r="R159" s="192">
        <v>0.371</v>
      </c>
      <c r="S159" s="192">
        <v>70</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6.6507177033492804</v>
      </c>
      <c r="N160" s="192">
        <v>2.1077012159814701</v>
      </c>
      <c r="O160" s="192" t="s">
        <v>409</v>
      </c>
      <c r="P160" s="192" t="s">
        <v>409</v>
      </c>
      <c r="Q160" s="192" t="s">
        <v>409</v>
      </c>
      <c r="R160" s="192">
        <v>0.436</v>
      </c>
      <c r="S160" s="192">
        <v>70.8</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t="e"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#N/A</v>
      </c>
      <c r="J161" s="242">
        <v>44753</v>
      </c>
      <c r="K161" s="242">
        <v>44753</v>
      </c>
      <c r="L161" s="91" t="s">
        <v>264</v>
      </c>
      <c r="M161" s="192">
        <v>7.2009569377990399</v>
      </c>
      <c r="N161" s="192">
        <v>5.4371742906774703</v>
      </c>
      <c r="O161" s="192" t="s">
        <v>409</v>
      </c>
      <c r="P161" s="192" t="s">
        <v>409</v>
      </c>
      <c r="Q161" s="192" t="s">
        <v>409</v>
      </c>
      <c r="R161" s="192">
        <v>0.45900000000000002</v>
      </c>
      <c r="S161" s="192">
        <v>59.3</v>
      </c>
      <c r="T161" s="192" t="s">
        <v>409</v>
      </c>
      <c r="U161" s="192" t="s">
        <v>409</v>
      </c>
      <c r="V161" s="192" t="s">
        <v>409</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t="e">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v>10</v>
      </c>
      <c r="N163" s="192" t="s">
        <v>409</v>
      </c>
      <c r="O163" s="192" t="s">
        <v>409</v>
      </c>
      <c r="P163" s="192" t="s">
        <v>409</v>
      </c>
      <c r="Q163" s="192" t="s">
        <v>409</v>
      </c>
      <c r="R163" s="192">
        <v>0.60699999999999998</v>
      </c>
      <c r="S163" s="192" t="s">
        <v>409</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0.789473684210525</v>
      </c>
      <c r="N164" s="192">
        <v>0.74696004632310298</v>
      </c>
      <c r="O164" s="192" t="s">
        <v>409</v>
      </c>
      <c r="P164" s="192" t="s">
        <v>409</v>
      </c>
      <c r="Q164" s="192" t="s">
        <v>409</v>
      </c>
      <c r="R164" s="192">
        <v>0.191</v>
      </c>
      <c r="S164" s="192">
        <v>75.5</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717</v>
      </c>
      <c r="M165" s="192">
        <v>2.7990430622009499</v>
      </c>
      <c r="N165" s="192" t="s">
        <v>409</v>
      </c>
      <c r="O165" s="192" t="s">
        <v>409</v>
      </c>
      <c r="P165" s="192" t="s">
        <v>409</v>
      </c>
      <c r="Q165" s="192" t="s">
        <v>409</v>
      </c>
      <c r="R165" s="192">
        <v>0.27500000000000002</v>
      </c>
      <c r="S165" s="192" t="s">
        <v>409</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v>8.6363636363636296</v>
      </c>
      <c r="N166" s="192" t="s">
        <v>409</v>
      </c>
      <c r="O166" s="192" t="s">
        <v>409</v>
      </c>
      <c r="P166" s="192" t="s">
        <v>409</v>
      </c>
      <c r="Q166" s="192" t="s">
        <v>409</v>
      </c>
      <c r="R166" s="192">
        <v>0.51900000000000002</v>
      </c>
      <c r="S166" s="192" t="s">
        <v>409</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0.158</v>
      </c>
      <c r="S167" s="192">
        <v>78.7</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5.2870813397129099</v>
      </c>
      <c r="N168" s="192">
        <v>5.6398378691372297</v>
      </c>
      <c r="O168" s="192" t="s">
        <v>409</v>
      </c>
      <c r="P168" s="192" t="s">
        <v>409</v>
      </c>
      <c r="Q168" s="192" t="s">
        <v>409</v>
      </c>
      <c r="R168" s="192">
        <v>0.379</v>
      </c>
      <c r="S168" s="192">
        <v>58.6</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t="e"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#N/A</v>
      </c>
      <c r="J169" s="242">
        <v>44887</v>
      </c>
      <c r="K169" s="242">
        <v>44887</v>
      </c>
      <c r="L169" s="91" t="s">
        <v>718</v>
      </c>
      <c r="M169" s="192">
        <v>3.8038277511961698</v>
      </c>
      <c r="N169" s="192" t="s">
        <v>409</v>
      </c>
      <c r="O169" s="192" t="s">
        <v>409</v>
      </c>
      <c r="P169" s="192" t="s">
        <v>409</v>
      </c>
      <c r="Q169" s="192" t="s">
        <v>409</v>
      </c>
      <c r="R169" s="192">
        <v>0.317</v>
      </c>
      <c r="S169" s="192" t="s">
        <v>409</v>
      </c>
      <c r="T169" s="192" t="s">
        <v>409</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719</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0</v>
      </c>
      <c r="N171" s="192">
        <v>1.64447017950202</v>
      </c>
      <c r="O171" s="192" t="s">
        <v>409</v>
      </c>
      <c r="P171" s="192" t="s">
        <v>409</v>
      </c>
      <c r="Q171" s="192" t="s">
        <v>409</v>
      </c>
      <c r="R171" s="192">
        <v>0.11899999999999999</v>
      </c>
      <c r="S171" s="192">
        <v>72.400000000000006</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2.4641148325358802</v>
      </c>
      <c r="N172" s="192">
        <v>2.68674001158077</v>
      </c>
      <c r="O172" s="192" t="s">
        <v>409</v>
      </c>
      <c r="P172" s="192" t="s">
        <v>409</v>
      </c>
      <c r="Q172" s="192" t="s">
        <v>409</v>
      </c>
      <c r="R172" s="192">
        <v>0.26100000000000001</v>
      </c>
      <c r="S172" s="192">
        <v>68.8</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2.5837320574162601</v>
      </c>
      <c r="N173" s="192">
        <v>2.59988419224088</v>
      </c>
      <c r="O173" s="192" t="s">
        <v>409</v>
      </c>
      <c r="P173" s="192" t="s">
        <v>409</v>
      </c>
      <c r="Q173" s="192" t="s">
        <v>409</v>
      </c>
      <c r="R173" s="192">
        <v>0.26600000000000001</v>
      </c>
      <c r="S173" s="192">
        <v>69.099999999999994</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9.0669856459330092</v>
      </c>
      <c r="N174" s="192">
        <v>7.9559930515344499</v>
      </c>
      <c r="O174" s="192" t="s">
        <v>409</v>
      </c>
      <c r="P174" s="192" t="s">
        <v>409</v>
      </c>
      <c r="Q174" s="192" t="s">
        <v>409</v>
      </c>
      <c r="R174" s="192">
        <v>0.53700000000000003</v>
      </c>
      <c r="S174" s="192">
        <v>50.6</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2.3923444976076498</v>
      </c>
      <c r="N175" s="192">
        <v>2.36826867400115</v>
      </c>
      <c r="O175" s="192" t="s">
        <v>409</v>
      </c>
      <c r="P175" s="192" t="s">
        <v>409</v>
      </c>
      <c r="Q175" s="192" t="s">
        <v>409</v>
      </c>
      <c r="R175" s="192">
        <v>0.25800000000000001</v>
      </c>
      <c r="S175" s="192">
        <v>69.900000000000006</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44888</v>
      </c>
      <c r="K176" s="242">
        <v>45077</v>
      </c>
      <c r="L176" s="91" t="s">
        <v>287</v>
      </c>
      <c r="M176" s="192">
        <v>10</v>
      </c>
      <c r="N176" s="192">
        <v>10</v>
      </c>
      <c r="O176" s="192">
        <v>10</v>
      </c>
      <c r="P176" s="192" t="s">
        <v>409</v>
      </c>
      <c r="Q176" s="192">
        <v>5</v>
      </c>
      <c r="R176" s="192">
        <v>0.57599999999999996</v>
      </c>
      <c r="S176" s="192">
        <v>42.8</v>
      </c>
      <c r="T176" s="192" t="s">
        <v>792</v>
      </c>
      <c r="U176" s="192" t="s">
        <v>409</v>
      </c>
      <c r="V176" s="192">
        <v>26.94</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t="e"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#N/A</v>
      </c>
      <c r="J177" s="242">
        <v>44888</v>
      </c>
      <c r="K177" s="242">
        <v>44753</v>
      </c>
      <c r="L177" s="91" t="s">
        <v>289</v>
      </c>
      <c r="M177" s="192">
        <v>7.3923444976076498</v>
      </c>
      <c r="N177" s="192">
        <v>7.78228141285466</v>
      </c>
      <c r="O177" s="192" t="s">
        <v>409</v>
      </c>
      <c r="P177" s="192" t="s">
        <v>409</v>
      </c>
      <c r="Q177" s="192" t="s">
        <v>409</v>
      </c>
      <c r="R177" s="192">
        <v>0.46700000000000003</v>
      </c>
      <c r="S177" s="192">
        <v>51.2</v>
      </c>
      <c r="T177" s="192" t="s">
        <v>409</v>
      </c>
      <c r="U177" s="192" t="s">
        <v>409</v>
      </c>
      <c r="V177" s="192" t="s">
        <v>409</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0</v>
      </c>
      <c r="N178" s="192">
        <v>1.4418066010422701</v>
      </c>
      <c r="O178" s="192" t="s">
        <v>409</v>
      </c>
      <c r="P178" s="192" t="s">
        <v>409</v>
      </c>
      <c r="Q178" s="192" t="s">
        <v>409</v>
      </c>
      <c r="R178" s="192">
        <v>0.10100000000000001</v>
      </c>
      <c r="S178" s="192">
        <v>73.099999999999994</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v>9.1387559808612409</v>
      </c>
      <c r="N179" s="192" t="s">
        <v>409</v>
      </c>
      <c r="O179" s="192" t="s">
        <v>409</v>
      </c>
      <c r="P179" s="192" t="s">
        <v>409</v>
      </c>
      <c r="Q179" s="192" t="s">
        <v>409</v>
      </c>
      <c r="R179" s="192">
        <v>0.54</v>
      </c>
      <c r="S179" s="192" t="s">
        <v>409</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9.6411483253588504</v>
      </c>
      <c r="N180" s="192">
        <v>10</v>
      </c>
      <c r="O180" s="192" t="s">
        <v>409</v>
      </c>
      <c r="P180" s="192" t="s">
        <v>409</v>
      </c>
      <c r="Q180" s="192" t="s">
        <v>409</v>
      </c>
      <c r="R180" s="192">
        <v>0.56100000000000005</v>
      </c>
      <c r="S180" s="192">
        <v>40.5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4.4824821480175299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5</v>
      </c>
      <c r="J181" s="242">
        <v>44753</v>
      </c>
      <c r="K181" s="242">
        <v>45077</v>
      </c>
      <c r="L181" s="91" t="s">
        <v>297</v>
      </c>
      <c r="M181" s="192">
        <v>4.9760765550239201</v>
      </c>
      <c r="N181" s="192">
        <v>4.01852924145917</v>
      </c>
      <c r="O181" s="192">
        <v>5</v>
      </c>
      <c r="P181" s="192" t="s">
        <v>409</v>
      </c>
      <c r="Q181" s="192" t="s">
        <v>409</v>
      </c>
      <c r="R181" s="192">
        <v>0.36599999999999999</v>
      </c>
      <c r="S181" s="192">
        <v>64.2</v>
      </c>
      <c r="T181" s="192" t="s">
        <v>794</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720</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44753</v>
      </c>
      <c r="K183" s="242">
        <v>44900</v>
      </c>
      <c r="L183" s="91" t="s">
        <v>299</v>
      </c>
      <c r="M183" s="192">
        <v>10</v>
      </c>
      <c r="N183" s="192" t="s">
        <v>409</v>
      </c>
      <c r="O183" s="192">
        <v>10</v>
      </c>
      <c r="P183" s="192" t="s">
        <v>409</v>
      </c>
      <c r="Q183" s="192">
        <v>1</v>
      </c>
      <c r="R183" s="192">
        <v>0.77500000000000002</v>
      </c>
      <c r="S183" s="192" t="s">
        <v>409</v>
      </c>
      <c r="T183" s="192" t="s">
        <v>792</v>
      </c>
      <c r="U183" s="192" t="s">
        <v>409</v>
      </c>
      <c r="V183" s="192">
        <v>-16.809999999999999</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3.8995215311004698</v>
      </c>
      <c r="N184" s="192">
        <v>4.8291835552981999</v>
      </c>
      <c r="O184" s="192" t="s">
        <v>409</v>
      </c>
      <c r="P184" s="192" t="s">
        <v>409</v>
      </c>
      <c r="Q184" s="192" t="s">
        <v>409</v>
      </c>
      <c r="R184" s="192">
        <v>0.32100000000000001</v>
      </c>
      <c r="S184" s="192">
        <v>61.4</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v>10</v>
      </c>
      <c r="N185" s="192" t="s">
        <v>409</v>
      </c>
      <c r="O185" s="192">
        <v>10</v>
      </c>
      <c r="P185" s="192" t="s">
        <v>409</v>
      </c>
      <c r="Q185" s="192">
        <v>7</v>
      </c>
      <c r="R185" s="192">
        <v>0.752</v>
      </c>
      <c r="S185" s="192" t="s">
        <v>409</v>
      </c>
      <c r="T185" s="192" t="s">
        <v>792</v>
      </c>
      <c r="U185" s="192" t="s">
        <v>409</v>
      </c>
      <c r="V185" s="192">
        <v>49.2</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v>8.20574162679425</v>
      </c>
      <c r="N186" s="192" t="s">
        <v>409</v>
      </c>
      <c r="O186" s="192" t="s">
        <v>409</v>
      </c>
      <c r="P186" s="192" t="s">
        <v>409</v>
      </c>
      <c r="Q186" s="192" t="s">
        <v>409</v>
      </c>
      <c r="R186" s="192">
        <v>0.501</v>
      </c>
      <c r="S186" s="192" t="s">
        <v>409</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v>5.5263157894736796</v>
      </c>
      <c r="N187" s="192" t="s">
        <v>409</v>
      </c>
      <c r="O187" s="192" t="s">
        <v>409</v>
      </c>
      <c r="P187" s="192" t="s">
        <v>409</v>
      </c>
      <c r="Q187" s="192" t="s">
        <v>409</v>
      </c>
      <c r="R187" s="192">
        <v>0.38900000000000001</v>
      </c>
      <c r="S187" s="192" t="s">
        <v>409</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0.86124401913875503</v>
      </c>
      <c r="N188" s="192">
        <v>2.0208453966415698</v>
      </c>
      <c r="O188" s="192" t="s">
        <v>409</v>
      </c>
      <c r="P188" s="192" t="s">
        <v>409</v>
      </c>
      <c r="Q188" s="192" t="s">
        <v>409</v>
      </c>
      <c r="R188" s="192">
        <v>0.19400000000000001</v>
      </c>
      <c r="S188" s="192">
        <v>71.099999999999994</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t="s">
        <v>409</v>
      </c>
      <c r="K189" s="242">
        <v>44753</v>
      </c>
      <c r="L189" s="91" t="s">
        <v>309</v>
      </c>
      <c r="M189" s="192">
        <v>0.21531100478468901</v>
      </c>
      <c r="N189" s="192" t="s">
        <v>409</v>
      </c>
      <c r="O189" s="192" t="s">
        <v>409</v>
      </c>
      <c r="P189" s="192" t="s">
        <v>409</v>
      </c>
      <c r="Q189" s="192" t="s">
        <v>409</v>
      </c>
      <c r="R189" s="192">
        <v>0.16700000000000001</v>
      </c>
      <c r="S189" s="192" t="s">
        <v>409</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1.5550239234449701</v>
      </c>
      <c r="N190" s="192">
        <v>0</v>
      </c>
      <c r="O190" s="192" t="s">
        <v>409</v>
      </c>
      <c r="P190" s="192" t="s">
        <v>409</v>
      </c>
      <c r="Q190" s="192" t="s">
        <v>409</v>
      </c>
      <c r="R190" s="192">
        <v>0.223</v>
      </c>
      <c r="S190" s="192">
        <v>79.099999999999994</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v>7.9186602870813401</v>
      </c>
      <c r="N191" s="192" t="s">
        <v>409</v>
      </c>
      <c r="O191" s="192" t="s">
        <v>409</v>
      </c>
      <c r="P191" s="192" t="s">
        <v>409</v>
      </c>
      <c r="Q191" s="192" t="s">
        <v>409</v>
      </c>
      <c r="R191" s="192">
        <v>0.48899999999999999</v>
      </c>
      <c r="S191" s="192" t="s">
        <v>409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v>44887</v>
      </c>
      <c r="K192" s="242" t="s">
        <v>409</v>
      </c>
      <c r="L192" s="91" t="s">
        <v>721</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v>2.2009569377990399</v>
      </c>
      <c r="N193" s="192" t="s">
        <v>409</v>
      </c>
      <c r="O193" s="192" t="s">
        <v>409</v>
      </c>
      <c r="P193" s="192" t="s">
        <v>409</v>
      </c>
      <c r="Q193" s="192" t="s">
        <v>409</v>
      </c>
      <c r="R193" s="192">
        <v>0.25</v>
      </c>
      <c r="S193" s="192" t="s">
        <v>409</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45154</v>
      </c>
      <c r="L194" s="91" t="s">
        <v>316</v>
      </c>
      <c r="M194" s="192">
        <v>6.1722488038277499</v>
      </c>
      <c r="N194" s="192">
        <v>10</v>
      </c>
      <c r="O194" s="192">
        <v>7</v>
      </c>
      <c r="P194" s="192" t="s">
        <v>409</v>
      </c>
      <c r="Q194" s="192">
        <v>7</v>
      </c>
      <c r="R194" s="192">
        <v>0.41599999999999998</v>
      </c>
      <c r="S194" s="192">
        <v>36.299999999999997</v>
      </c>
      <c r="T194" s="192" t="s">
        <v>793</v>
      </c>
      <c r="U194" s="192" t="s">
        <v>409</v>
      </c>
      <c r="V194" s="192">
        <v>57.79</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722</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3.1622776601683795</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1</v>
      </c>
      <c r="J196" s="242">
        <v>44888</v>
      </c>
      <c r="K196" s="242">
        <v>45154</v>
      </c>
      <c r="L196" s="91" t="s">
        <v>318</v>
      </c>
      <c r="M196" s="192">
        <v>10</v>
      </c>
      <c r="N196" s="192">
        <v>10</v>
      </c>
      <c r="O196" s="192" t="s">
        <v>409</v>
      </c>
      <c r="P196" s="192" t="s">
        <v>409</v>
      </c>
      <c r="Q196" s="192">
        <v>1</v>
      </c>
      <c r="R196" s="192">
        <v>0.64800000000000002</v>
      </c>
      <c r="S196" s="192">
        <v>43.2</v>
      </c>
      <c r="T196" s="192" t="s">
        <v>409</v>
      </c>
      <c r="U196" s="192" t="s">
        <v>409</v>
      </c>
      <c r="V196" s="192">
        <v>1.84</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8.6842105263157894</v>
      </c>
      <c r="N197" s="192">
        <v>9.2298784018529201</v>
      </c>
      <c r="O197" s="192" t="s">
        <v>409</v>
      </c>
      <c r="P197" s="192" t="s">
        <v>409</v>
      </c>
      <c r="Q197" s="192" t="s">
        <v>409</v>
      </c>
      <c r="R197" s="192">
        <v>0.52100000000000002</v>
      </c>
      <c r="S197" s="192">
        <v>46.2</v>
      </c>
      <c r="T197" s="192" t="s">
        <v>409</v>
      </c>
      <c r="U197" s="192" t="s">
        <v>409</v>
      </c>
      <c r="V197" s="192" t="s">
        <v>409</v>
      </c>
      <c r="W197" s="192"/>
      <c r="X197" s="192"/>
      <c r="Y197" s="192"/>
      <c r="Z197" s="192"/>
      <c r="AA197" s="87"/>
    </row>
    <row r="198" spans="1:38" x14ac:dyDescent="0.2">
      <c r="A198" s="81">
        <v>191</v>
      </c>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3.5645933014354001</v>
      </c>
      <c r="N198" s="192">
        <v>5.2055587724377501</v>
      </c>
      <c r="O198" s="192" t="s">
        <v>409</v>
      </c>
      <c r="P198" s="192" t="s">
        <v>409</v>
      </c>
      <c r="Q198" s="192" t="s">
        <v>409</v>
      </c>
      <c r="R198" s="192">
        <v>0.307</v>
      </c>
      <c r="S198" s="192">
        <v>60.1</v>
      </c>
      <c r="T198" s="192" t="s">
        <v>409</v>
      </c>
      <c r="U198" s="192" t="s">
        <v>409</v>
      </c>
      <c r="V198" s="192" t="s">
        <v>409</v>
      </c>
      <c r="W198" s="87"/>
      <c r="X198" s="87"/>
      <c r="Y198" s="87"/>
      <c r="Z198" s="87"/>
      <c r="AA198" s="87"/>
      <c r="AB198" s="87"/>
      <c r="AC198" s="87"/>
    </row>
    <row r="199" spans="1:38" x14ac:dyDescent="0.2">
      <c r="A199" s="81">
        <v>192</v>
      </c>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5.9090909090909101</v>
      </c>
      <c r="N199" s="192">
        <v>6.1899247249565699</v>
      </c>
      <c r="O199" s="192" t="s">
        <v>409</v>
      </c>
      <c r="P199" s="192" t="s">
        <v>409</v>
      </c>
      <c r="Q199" s="192" t="s">
        <v>409</v>
      </c>
      <c r="R199" s="192">
        <v>0.40500000000000003</v>
      </c>
      <c r="S199" s="192">
        <v>56.7</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v>193</v>
      </c>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v>3.2775119617224799</v>
      </c>
      <c r="N200" s="192" t="s">
        <v>409</v>
      </c>
      <c r="O200" s="192" t="s">
        <v>409</v>
      </c>
      <c r="P200" s="192" t="s">
        <v>409</v>
      </c>
      <c r="Q200" s="192" t="s">
        <v>409</v>
      </c>
      <c r="R200" s="192">
        <v>0.29499999999999998</v>
      </c>
      <c r="S200" s="192" t="s">
        <v>409</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v>194</v>
      </c>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v>9.3062200956937797</v>
      </c>
      <c r="N201" s="192" t="s">
        <v>409</v>
      </c>
      <c r="O201" s="192" t="s">
        <v>409</v>
      </c>
      <c r="P201" s="192" t="s">
        <v>409</v>
      </c>
      <c r="Q201" s="192" t="s">
        <v>409</v>
      </c>
      <c r="R201" s="192">
        <v>0.54700000000000004</v>
      </c>
      <c r="S201" s="192" t="s">
        <v>409</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v>195</v>
      </c>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v>4.5215311004784597</v>
      </c>
      <c r="N202" s="192" t="s">
        <v>409</v>
      </c>
      <c r="O202" s="192" t="s">
        <v>409</v>
      </c>
      <c r="P202" s="192" t="s">
        <v>409</v>
      </c>
      <c r="Q202" s="192" t="s">
        <v>409</v>
      </c>
      <c r="R202" s="192">
        <v>0.34699999999999998</v>
      </c>
      <c r="S202" s="192" t="s">
        <v>409</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v>196</v>
      </c>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v>2.8947368421052602</v>
      </c>
      <c r="N203" s="192" t="s">
        <v>409</v>
      </c>
      <c r="O203" s="192" t="s">
        <v>409</v>
      </c>
      <c r="P203" s="192" t="s">
        <v>409</v>
      </c>
      <c r="Q203" s="192" t="s">
        <v>409</v>
      </c>
      <c r="R203" s="192">
        <v>0.27900000000000003</v>
      </c>
      <c r="S203" s="192" t="s">
        <v>409</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v>197</v>
      </c>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2.05741626794258</v>
      </c>
      <c r="N204" s="192">
        <v>5.1476548928778199</v>
      </c>
      <c r="O204" s="192" t="s">
        <v>409</v>
      </c>
      <c r="P204" s="192" t="s">
        <v>409</v>
      </c>
      <c r="Q204" s="192" t="s">
        <v>409</v>
      </c>
      <c r="R204" s="192">
        <v>0.24399999999999999</v>
      </c>
      <c r="S204" s="192">
        <v>60.3</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v>198</v>
      </c>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0.45454545454545298</v>
      </c>
      <c r="N205" s="192">
        <v>3.7000579038795598</v>
      </c>
      <c r="O205" s="192" t="s">
        <v>409</v>
      </c>
      <c r="P205" s="192" t="s">
        <v>409</v>
      </c>
      <c r="Q205" s="192" t="s">
        <v>409</v>
      </c>
      <c r="R205" s="192">
        <v>0.17699999999999999</v>
      </c>
      <c r="S205" s="192">
        <v>65.3</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A206" s="81">
        <v>199</v>
      </c>
      <c r="B206" s="35" t="str">
        <f ca="1"/>
        <v>Tuvalu</v>
      </c>
      <c r="C206" s="35" t="str">
        <f ca="1"/>
        <v>TUV</v>
      </c>
      <c r="D206" s="35" t="str">
        <f ca="1"/>
        <v>EAS           East Asia &amp; Pacific</v>
      </c>
      <c r="E206" s="35" t="str">
        <f ca="1"/>
        <v>IDA</v>
      </c>
      <c r="F206" s="81" t="str">
        <f t="shared" ca="1" si="6"/>
        <v/>
      </c>
      <c r="G206" s="80" t="e">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A207" s="81">
        <v>200</v>
      </c>
      <c r="B207" s="35" t="str">
        <f ca="1"/>
        <v>Taiwan, China</v>
      </c>
      <c r="C207" s="35" t="str">
        <f ca="1"/>
        <v>TWN</v>
      </c>
      <c r="D207" s="35" t="str">
        <f ca="1"/>
        <v>EAS           East Asia &amp; Pacific</v>
      </c>
      <c r="E207" s="35" t="str">
        <f ca="1"/>
        <v>NA</v>
      </c>
      <c r="F207" s="81"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723</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A208" s="81">
        <v>201</v>
      </c>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9.7129186602870803</v>
      </c>
      <c r="N208" s="192">
        <v>8.3902721482339295</v>
      </c>
      <c r="O208" s="192" t="s">
        <v>409</v>
      </c>
      <c r="P208" s="192" t="s">
        <v>409</v>
      </c>
      <c r="Q208" s="192" t="s">
        <v>409</v>
      </c>
      <c r="R208" s="192">
        <v>0.56399999999999995</v>
      </c>
      <c r="S208" s="192">
        <v>49.1</v>
      </c>
      <c r="T208" s="192" t="s">
        <v>409</v>
      </c>
      <c r="U208" s="192" t="s">
        <v>409</v>
      </c>
      <c r="V208" s="192" t="s">
        <v>409</v>
      </c>
    </row>
    <row r="209" spans="1:22" x14ac:dyDescent="0.2">
      <c r="A209" s="81">
        <v>202</v>
      </c>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t="e"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#N/A</v>
      </c>
      <c r="J209" s="242">
        <v>44753</v>
      </c>
      <c r="K209" s="242">
        <v>45091</v>
      </c>
      <c r="L209" s="91" t="s">
        <v>341</v>
      </c>
      <c r="M209" s="192">
        <v>10</v>
      </c>
      <c r="N209" s="192">
        <v>8.7955993051534396</v>
      </c>
      <c r="O209" s="192" t="s">
        <v>409</v>
      </c>
      <c r="P209" s="192" t="s">
        <v>409</v>
      </c>
      <c r="Q209" s="192" t="s">
        <v>409</v>
      </c>
      <c r="R209" s="192">
        <v>0.59299999999999997</v>
      </c>
      <c r="S209" s="192">
        <v>47.7</v>
      </c>
      <c r="T209" s="192" t="s">
        <v>409</v>
      </c>
      <c r="U209" s="192" t="s">
        <v>409</v>
      </c>
      <c r="V209" s="192" t="s">
        <v>409</v>
      </c>
    </row>
    <row r="210" spans="1:22" x14ac:dyDescent="0.2">
      <c r="A210" s="81">
        <v>203</v>
      </c>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2.29665071770334</v>
      </c>
      <c r="N210" s="192">
        <v>5.8425014475969803</v>
      </c>
      <c r="O210" s="192" t="s">
        <v>409</v>
      </c>
      <c r="P210" s="192" t="s">
        <v>409</v>
      </c>
      <c r="Q210" s="192" t="s">
        <v>409</v>
      </c>
      <c r="R210" s="192">
        <v>0.254</v>
      </c>
      <c r="S210" s="192">
        <v>57.9</v>
      </c>
      <c r="T210" s="192" t="s">
        <v>409</v>
      </c>
      <c r="U210" s="192" t="s">
        <v>409</v>
      </c>
      <c r="V210" s="192" t="s">
        <v>409</v>
      </c>
    </row>
    <row r="211" spans="1:22" x14ac:dyDescent="0.2">
      <c r="A211" s="81">
        <v>204</v>
      </c>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3.1339712918660201</v>
      </c>
      <c r="N211" s="192">
        <v>1.8181818181818099</v>
      </c>
      <c r="O211" s="192" t="s">
        <v>409</v>
      </c>
      <c r="P211" s="192" t="s">
        <v>409</v>
      </c>
      <c r="Q211" s="192" t="s">
        <v>409</v>
      </c>
      <c r="R211" s="192">
        <v>0.28899999999999998</v>
      </c>
      <c r="S211" s="192">
        <v>71.8</v>
      </c>
      <c r="T211" s="192" t="s">
        <v>409</v>
      </c>
      <c r="U211" s="192" t="s">
        <v>409</v>
      </c>
      <c r="V211" s="192" t="s">
        <v>409</v>
      </c>
    </row>
    <row r="212" spans="1:22" x14ac:dyDescent="0.2">
      <c r="A212" s="81">
        <v>205</v>
      </c>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0.191387559808612</v>
      </c>
      <c r="N212" s="192">
        <v>2.31615518239713E-2</v>
      </c>
      <c r="O212" s="192" t="s">
        <v>409</v>
      </c>
      <c r="P212" s="192" t="s">
        <v>409</v>
      </c>
      <c r="Q212" s="192" t="s">
        <v>409</v>
      </c>
      <c r="R212" s="192">
        <v>0.16600000000000001</v>
      </c>
      <c r="S212" s="192">
        <v>78</v>
      </c>
      <c r="T212" s="192" t="s">
        <v>409</v>
      </c>
      <c r="U212" s="192" t="s">
        <v>409</v>
      </c>
      <c r="V212" s="192" t="s">
        <v>409</v>
      </c>
    </row>
    <row r="213" spans="1:22" x14ac:dyDescent="0.2">
      <c r="A213" s="81">
        <v>206</v>
      </c>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3.2535885167464098</v>
      </c>
      <c r="N213" s="192">
        <v>5.9583092067168497</v>
      </c>
      <c r="O213" s="192" t="s">
        <v>409</v>
      </c>
      <c r="P213" s="192" t="s">
        <v>409</v>
      </c>
      <c r="Q213" s="192" t="s">
        <v>409</v>
      </c>
      <c r="R213" s="192">
        <v>0.29399999999999998</v>
      </c>
      <c r="S213" s="192">
        <v>57.5</v>
      </c>
      <c r="T213" s="192" t="s">
        <v>409</v>
      </c>
      <c r="U213" s="192" t="s">
        <v>409</v>
      </c>
      <c r="V213" s="192" t="s">
        <v>409</v>
      </c>
    </row>
    <row r="214" spans="1:22" x14ac:dyDescent="0.2">
      <c r="A214" s="81">
        <v>207</v>
      </c>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v>4.4736842105263097</v>
      </c>
      <c r="N214" s="192" t="s">
        <v>409</v>
      </c>
      <c r="O214" s="192" t="s">
        <v>409</v>
      </c>
      <c r="P214" s="192" t="s">
        <v>409</v>
      </c>
      <c r="Q214" s="192" t="s">
        <v>409</v>
      </c>
      <c r="R214" s="192">
        <v>0.34499999999999997</v>
      </c>
      <c r="S214" s="192" t="s">
        <v>409</v>
      </c>
      <c r="T214" s="192" t="s">
        <v>409</v>
      </c>
      <c r="U214" s="192" t="s">
        <v>409</v>
      </c>
      <c r="V214" s="192" t="s">
        <v>409</v>
      </c>
    </row>
    <row r="215" spans="1:22" x14ac:dyDescent="0.2">
      <c r="A215" s="81">
        <v>208</v>
      </c>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5.0717703349282299</v>
      </c>
      <c r="N215" s="192">
        <v>10</v>
      </c>
      <c r="O215" s="192" t="s">
        <v>409</v>
      </c>
      <c r="P215" s="192" t="s">
        <v>409</v>
      </c>
      <c r="Q215" s="192" t="s">
        <v>409</v>
      </c>
      <c r="R215" s="192">
        <v>0.37</v>
      </c>
      <c r="S215" s="192">
        <v>42.6</v>
      </c>
      <c r="T215" s="192" t="s">
        <v>409</v>
      </c>
      <c r="U215" s="192" t="s">
        <v>409</v>
      </c>
      <c r="V215" s="192" t="s">
        <v>409</v>
      </c>
    </row>
    <row r="216" spans="1:22" x14ac:dyDescent="0.2">
      <c r="A216" s="81">
        <v>209</v>
      </c>
      <c r="B216" s="35" t="str">
        <f ca="1"/>
        <v>British Virgin Islands</v>
      </c>
      <c r="C216" s="35" t="str">
        <f ca="1"/>
        <v>VGB</v>
      </c>
      <c r="D216" s="35" t="str">
        <f ca="1"/>
        <v>LCN           Latin America &amp; Caribbean</v>
      </c>
      <c r="E216" s="35" t="str">
        <f ca="1"/>
        <v>NA</v>
      </c>
      <c r="F216" s="81"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v>44887</v>
      </c>
      <c r="K216" s="242" t="s">
        <v>409</v>
      </c>
      <c r="L216" s="91" t="s">
        <v>724</v>
      </c>
      <c r="M216" s="192" t="s">
        <v>409</v>
      </c>
      <c r="N216" s="192" t="s">
        <v>409</v>
      </c>
      <c r="O216" s="192" t="s">
        <v>409</v>
      </c>
      <c r="P216" s="192" t="s">
        <v>409</v>
      </c>
      <c r="Q216" s="192" t="s">
        <v>409</v>
      </c>
      <c r="R216" s="192" t="s">
        <v>409</v>
      </c>
      <c r="S216" s="192" t="s">
        <v>409</v>
      </c>
      <c r="T216" s="192" t="s">
        <v>409</v>
      </c>
      <c r="U216" s="192" t="s">
        <v>409</v>
      </c>
      <c r="V216" s="192" t="s">
        <v>409</v>
      </c>
    </row>
    <row r="217" spans="1:22" x14ac:dyDescent="0.2">
      <c r="A217" s="81">
        <v>210</v>
      </c>
      <c r="B217" s="35" t="str">
        <f ca="1"/>
        <v>Virgin Islands (U.S.)</v>
      </c>
      <c r="C217" s="35" t="str">
        <f ca="1"/>
        <v>VIR</v>
      </c>
      <c r="D217" s="35" t="str">
        <f ca="1"/>
        <v>LCN           Latin America &amp; Caribbean</v>
      </c>
      <c r="E217" s="35" t="str">
        <f ca="1"/>
        <v>NA</v>
      </c>
      <c r="F217" s="81"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725</v>
      </c>
      <c r="M217" s="192" t="s">
        <v>409</v>
      </c>
      <c r="N217" s="192" t="s">
        <v>409</v>
      </c>
      <c r="O217" s="192" t="s">
        <v>409</v>
      </c>
      <c r="P217" s="192" t="s">
        <v>409</v>
      </c>
      <c r="Q217" s="192" t="s">
        <v>409</v>
      </c>
      <c r="R217" s="192" t="s">
        <v>409</v>
      </c>
      <c r="S217" s="192" t="s">
        <v>409</v>
      </c>
      <c r="T217" s="192" t="s">
        <v>409</v>
      </c>
      <c r="U217" s="192" t="s">
        <v>409</v>
      </c>
      <c r="V217" s="192" t="s">
        <v>409</v>
      </c>
    </row>
    <row r="218" spans="1:22" x14ac:dyDescent="0.2">
      <c r="A218" s="81">
        <v>211</v>
      </c>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5.5263157894736796</v>
      </c>
      <c r="N218" s="192">
        <v>2.9473074696004602</v>
      </c>
      <c r="O218" s="192" t="s">
        <v>409</v>
      </c>
      <c r="P218" s="192" t="s">
        <v>409</v>
      </c>
      <c r="Q218" s="192" t="s">
        <v>409</v>
      </c>
      <c r="R218" s="192">
        <v>0.38900000000000001</v>
      </c>
      <c r="S218" s="192">
        <v>67.900000000000006</v>
      </c>
      <c r="T218" s="192" t="s">
        <v>409</v>
      </c>
      <c r="U218" s="192" t="s">
        <v>409</v>
      </c>
      <c r="V218" s="192" t="s">
        <v>409</v>
      </c>
    </row>
    <row r="219" spans="1:22" x14ac:dyDescent="0.2">
      <c r="A219" s="81">
        <v>212</v>
      </c>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v>8.2296650717703308</v>
      </c>
      <c r="N219" s="192" t="s">
        <v>409</v>
      </c>
      <c r="O219" s="192" t="s">
        <v>409</v>
      </c>
      <c r="P219" s="192" t="s">
        <v>409</v>
      </c>
      <c r="Q219" s="192" t="s">
        <v>409</v>
      </c>
      <c r="R219" s="192">
        <v>0.502</v>
      </c>
      <c r="S219" s="192" t="s">
        <v>409</v>
      </c>
      <c r="T219" s="192" t="s">
        <v>409</v>
      </c>
      <c r="U219" s="192" t="s">
        <v>409</v>
      </c>
      <c r="V219" s="192" t="s">
        <v>409</v>
      </c>
    </row>
    <row r="220" spans="1:22" x14ac:dyDescent="0.2">
      <c r="A220" s="81">
        <v>213</v>
      </c>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v>3.20574162679425</v>
      </c>
      <c r="N220" s="192" t="s">
        <v>409</v>
      </c>
      <c r="O220" s="192" t="s">
        <v>409</v>
      </c>
      <c r="P220" s="192" t="s">
        <v>409</v>
      </c>
      <c r="Q220" s="192" t="s">
        <v>409</v>
      </c>
      <c r="R220" s="192">
        <v>0.29199999999999998</v>
      </c>
      <c r="S220" s="192" t="s">
        <v>409</v>
      </c>
      <c r="T220" s="192" t="s">
        <v>409</v>
      </c>
      <c r="U220" s="192" t="s">
        <v>409</v>
      </c>
      <c r="V220" s="192" t="s">
        <v>409</v>
      </c>
    </row>
    <row r="221" spans="1:22" x14ac:dyDescent="0.2">
      <c r="A221" s="81">
        <v>214</v>
      </c>
      <c r="B221" s="35" t="str">
        <f ca="1"/>
        <v>Kosovo</v>
      </c>
      <c r="C221" s="35" t="str">
        <f ca="1"/>
        <v>XKX</v>
      </c>
      <c r="D221" s="35" t="str">
        <f ca="1"/>
        <v>ECS           Europe &amp; Central Asia</v>
      </c>
      <c r="E221" s="35" t="str">
        <f ca="1"/>
        <v>IDA</v>
      </c>
      <c r="F221" s="81"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726</v>
      </c>
      <c r="M221" s="192" t="s">
        <v>409</v>
      </c>
      <c r="N221" s="192" t="s">
        <v>409</v>
      </c>
      <c r="O221" s="192" t="s">
        <v>409</v>
      </c>
      <c r="P221" s="192" t="s">
        <v>409</v>
      </c>
      <c r="Q221" s="192" t="s">
        <v>409</v>
      </c>
      <c r="R221" s="192" t="s">
        <v>409</v>
      </c>
      <c r="S221" s="192" t="s">
        <v>409</v>
      </c>
      <c r="T221" s="192" t="s">
        <v>409</v>
      </c>
      <c r="U221" s="192" t="s">
        <v>409</v>
      </c>
      <c r="V221" s="192" t="s">
        <v>409</v>
      </c>
    </row>
    <row r="222" spans="1:22" x14ac:dyDescent="0.2">
      <c r="A222" s="81">
        <v>215</v>
      </c>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10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10</v>
      </c>
      <c r="J222" s="242">
        <v>44888</v>
      </c>
      <c r="K222" s="242">
        <v>44900</v>
      </c>
      <c r="L222" s="91" t="s">
        <v>356</v>
      </c>
      <c r="M222" s="192">
        <v>10</v>
      </c>
      <c r="N222" s="192">
        <v>10</v>
      </c>
      <c r="O222" s="192">
        <v>10</v>
      </c>
      <c r="P222" s="192" t="s">
        <v>409</v>
      </c>
      <c r="Q222" s="192">
        <v>1</v>
      </c>
      <c r="R222" s="192">
        <v>0.60399999999999998</v>
      </c>
      <c r="S222" s="192">
        <v>40.1</v>
      </c>
      <c r="T222" s="192" t="s">
        <v>792</v>
      </c>
      <c r="U222" s="192" t="s">
        <v>409</v>
      </c>
      <c r="V222" s="192">
        <v>-6.09</v>
      </c>
    </row>
    <row r="223" spans="1:22" x14ac:dyDescent="0.2">
      <c r="A223" s="81">
        <v>216</v>
      </c>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5.4306220095693698</v>
      </c>
      <c r="N223" s="192">
        <v>4.7423277359583</v>
      </c>
      <c r="O223" s="192" t="s">
        <v>409</v>
      </c>
      <c r="P223" s="192" t="s">
        <v>409</v>
      </c>
      <c r="Q223" s="192" t="s">
        <v>409</v>
      </c>
      <c r="R223" s="192">
        <v>0.38500000000000001</v>
      </c>
      <c r="S223" s="192">
        <v>61.7</v>
      </c>
      <c r="T223" s="192" t="s">
        <v>409</v>
      </c>
      <c r="U223" s="192" t="s">
        <v>409</v>
      </c>
      <c r="V223" s="192" t="s">
        <v>409</v>
      </c>
    </row>
    <row r="224" spans="1:22" x14ac:dyDescent="0.2">
      <c r="A224" s="81">
        <v>217</v>
      </c>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8.7081339712918595</v>
      </c>
      <c r="N224" s="192">
        <v>10</v>
      </c>
      <c r="O224" s="192" t="s">
        <v>409</v>
      </c>
      <c r="P224" s="192" t="s">
        <v>409</v>
      </c>
      <c r="Q224" s="192" t="s">
        <v>409</v>
      </c>
      <c r="R224" s="192">
        <v>0.52200000000000002</v>
      </c>
      <c r="S224" s="192">
        <v>43.5</v>
      </c>
      <c r="T224" s="192" t="s">
        <v>409</v>
      </c>
      <c r="U224" s="192" t="s">
        <v>409</v>
      </c>
      <c r="V224" s="192" t="s">
        <v>409</v>
      </c>
    </row>
    <row r="225" spans="1:22" x14ac:dyDescent="0.2">
      <c r="A225" s="81">
        <v>218</v>
      </c>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t="e"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#N/A</v>
      </c>
      <c r="J225" s="242">
        <v>44753</v>
      </c>
      <c r="K225" s="242">
        <v>45091</v>
      </c>
      <c r="L225" s="91" t="s">
        <v>362</v>
      </c>
      <c r="M225" s="192">
        <v>10</v>
      </c>
      <c r="N225" s="192" t="s">
        <v>409</v>
      </c>
      <c r="O225" s="192" t="s">
        <v>409</v>
      </c>
      <c r="P225" s="192" t="s">
        <v>409</v>
      </c>
      <c r="Q225" s="192" t="s">
        <v>409</v>
      </c>
      <c r="R225" s="192">
        <v>0.58099999999999996</v>
      </c>
      <c r="S225" s="192" t="s">
        <v>409</v>
      </c>
      <c r="T225" s="192" t="s">
        <v>409</v>
      </c>
      <c r="U225" s="192" t="s">
        <v>409</v>
      </c>
      <c r="V225" s="192" t="s">
        <v>409</v>
      </c>
    </row>
    <row r="226" spans="1:22" x14ac:dyDescent="0.2">
      <c r="L226" s="79"/>
      <c r="M226" s="80"/>
      <c r="N226" s="80"/>
      <c r="O226" s="199"/>
      <c r="P226" s="87"/>
      <c r="Q226" s="87"/>
      <c r="R226" s="87"/>
      <c r="S226" s="87"/>
      <c r="T226" s="87"/>
      <c r="U226" s="87"/>
      <c r="V226" s="87"/>
    </row>
    <row r="227" spans="1:22" x14ac:dyDescent="0.2">
      <c r="L227" s="79"/>
      <c r="M227" s="80"/>
      <c r="N227" s="80"/>
      <c r="O227" s="199"/>
      <c r="P227" s="87"/>
      <c r="Q227" s="87"/>
      <c r="R227" s="87"/>
      <c r="S227" s="87"/>
      <c r="T227" s="87"/>
      <c r="U227" s="87"/>
      <c r="V227" s="87"/>
    </row>
    <row r="228" spans="1:22" x14ac:dyDescent="0.2">
      <c r="L228" s="79"/>
      <c r="M228" s="80"/>
      <c r="N228" s="80"/>
      <c r="O228" s="199"/>
      <c r="P228" s="87"/>
      <c r="Q228" s="87"/>
      <c r="R228" s="87"/>
      <c r="S228" s="87"/>
      <c r="T228" s="87"/>
      <c r="U228" s="87"/>
      <c r="V228" s="87"/>
    </row>
    <row r="229" spans="1:22" x14ac:dyDescent="0.2">
      <c r="L229" s="91"/>
      <c r="M229" s="181"/>
      <c r="N229" s="181"/>
      <c r="O229" s="181"/>
      <c r="P229" s="181"/>
      <c r="Q229" s="181"/>
      <c r="R229" s="181"/>
      <c r="S229" s="181"/>
      <c r="T229" s="181"/>
      <c r="U229" s="202"/>
      <c r="V229" s="202"/>
    </row>
    <row r="230" spans="1:22" x14ac:dyDescent="0.2">
      <c r="L230" s="91"/>
      <c r="M230" s="181"/>
      <c r="N230" s="181"/>
      <c r="O230" s="181"/>
      <c r="P230" s="181"/>
      <c r="Q230" s="181"/>
      <c r="R230" s="181"/>
      <c r="S230" s="181"/>
      <c r="T230" s="181"/>
      <c r="U230" s="202"/>
      <c r="V230" s="202"/>
    </row>
    <row r="231" spans="1:22" x14ac:dyDescent="0.2">
      <c r="L231" s="79"/>
      <c r="M231" s="80"/>
      <c r="N231" s="80"/>
      <c r="O231" s="199"/>
      <c r="P231" s="87"/>
      <c r="Q231" s="87"/>
      <c r="R231" s="87"/>
      <c r="S231" s="87"/>
      <c r="T231" s="87"/>
      <c r="U231" s="87"/>
      <c r="V231" s="87"/>
    </row>
    <row r="232" spans="1:22" x14ac:dyDescent="0.2">
      <c r="L232" s="79"/>
      <c r="M232" s="80"/>
      <c r="N232" s="80"/>
      <c r="O232" s="199"/>
      <c r="P232" s="87"/>
      <c r="Q232" s="87"/>
      <c r="R232" s="87"/>
      <c r="S232" s="87"/>
      <c r="T232" s="87"/>
      <c r="U232" s="87"/>
      <c r="V232" s="87"/>
    </row>
    <row r="233" spans="1:22" x14ac:dyDescent="0.2">
      <c r="L233" s="79"/>
      <c r="M233" s="80"/>
      <c r="N233" s="80"/>
      <c r="O233" s="199"/>
      <c r="P233" s="87"/>
      <c r="Q233" s="87"/>
      <c r="R233" s="87"/>
      <c r="S233" s="87"/>
      <c r="T233" s="87"/>
      <c r="U233" s="87"/>
      <c r="V233" s="87"/>
    </row>
  </sheetData>
  <conditionalFormatting sqref="G1:G5">
    <cfRule type="cellIs" dxfId="245" priority="114" stopIfTrue="1" operator="greaterThanOrEqual">
      <formula>0</formula>
    </cfRule>
  </conditionalFormatting>
  <conditionalFormatting sqref="G8:G225">
    <cfRule type="cellIs" dxfId="240" priority="4" stopIfTrue="1" operator="greaterThanOrEqual">
      <formula>0</formula>
    </cfRule>
  </conditionalFormatting>
  <conditionalFormatting sqref="G1:H5">
    <cfRule type="expression" dxfId="239" priority="20" stopIfTrue="1">
      <formula>G1=""</formula>
    </cfRule>
  </conditionalFormatting>
  <conditionalFormatting sqref="G8:H225">
    <cfRule type="expression" dxfId="238" priority="1" stopIfTrue="1">
      <formula>G8=""</formula>
    </cfRule>
  </conditionalFormatting>
  <conditionalFormatting sqref="H1:H5">
    <cfRule type="cellIs" dxfId="236" priority="26" operator="between">
      <formula>7</formula>
      <formula>9.99</formula>
    </cfRule>
    <cfRule type="expression" dxfId="233" priority="27">
      <formula>H1=10</formula>
    </cfRule>
    <cfRule type="cellIs" dxfId="232" priority="25" operator="between">
      <formula>0</formula>
      <formula>6.999</formula>
    </cfRule>
  </conditionalFormatting>
  <conditionalFormatting sqref="H8:H225">
    <cfRule type="cellIs" dxfId="229" priority="46" stopIfTrue="1" operator="greaterThanOrEqual">
      <formula>0</formula>
    </cfRule>
  </conditionalFormatting>
  <conditionalFormatting sqref="I2:I3">
    <cfRule type="cellIs" dxfId="228" priority="116" operator="between">
      <formula>0</formula>
      <formula>6.999</formula>
    </cfRule>
    <cfRule type="expression" dxfId="227" priority="118">
      <formula>I2=10</formula>
    </cfRule>
    <cfRule type="cellIs" dxfId="226" priority="117" operator="between">
      <formula>7</formula>
      <formula>9.99</formula>
    </cfRule>
    <cfRule type="expression" dxfId="225" priority="115">
      <formula>I2=""</formula>
    </cfRule>
  </conditionalFormatting>
  <conditionalFormatting sqref="I2:I5">
    <cfRule type="cellIs" dxfId="224" priority="23" operator="between">
      <formula>7</formula>
      <formula>9.99</formula>
    </cfRule>
    <cfRule type="expression" dxfId="223" priority="24">
      <formula>I2=10</formula>
    </cfRule>
    <cfRule type="expression" dxfId="222" priority="21">
      <formula>I2=""</formula>
    </cfRule>
    <cfRule type="cellIs" dxfId="221" priority="22" operator="between">
      <formula>0</formula>
      <formula>6.999</formula>
    </cfRule>
  </conditionalFormatting>
  <conditionalFormatting sqref="I4:I5">
    <cfRule type="cellIs" dxfId="220" priority="17" operator="between">
      <formula>0</formula>
      <formula>6.999</formula>
    </cfRule>
    <cfRule type="cellIs" dxfId="219" priority="18" operator="between">
      <formula>7</formula>
      <formula>9.99</formula>
    </cfRule>
    <cfRule type="expression" dxfId="218" priority="19">
      <formula>I4=10</formula>
    </cfRule>
    <cfRule type="expression" dxfId="217" priority="16">
      <formula>I4=""</formula>
    </cfRule>
  </conditionalFormatting>
  <conditionalFormatting sqref="I8:I225">
    <cfRule type="cellIs" dxfId="216" priority="42" stopIfTrue="1" operator="greaterThanOrEqual">
      <formula>0</formula>
    </cfRule>
    <cfRule type="expression" dxfId="214" priority="39">
      <formula>I8=""</formula>
    </cfRule>
  </conditionalFormatting>
  <conditionalFormatting sqref="J8:K225">
    <cfRule type="colorScale" priority="827">
      <colorScale>
        <cfvo type="min"/>
        <cfvo type="max"/>
        <color rgb="FFFCDCDF"/>
        <color rgb="FFF2676B"/>
      </colorScale>
    </cfRule>
  </conditionalFormatting>
  <conditionalFormatting sqref="L8:L15 L17:L225">
    <cfRule type="expression" dxfId="212" priority="10">
      <formula>$L8&lt;&gt;$C8</formula>
    </cfRule>
  </conditionalFormatting>
  <conditionalFormatting sqref="M2:V3 M3:Z3">
    <cfRule type="expression" dxfId="211" priority="676">
      <formula>M2=L2</formula>
    </cfRule>
    <cfRule type="expression" dxfId="210" priority="675">
      <formula>M2&lt;&gt;L2</formula>
    </cfRule>
    <cfRule type="expression" dxfId="209" priority="674">
      <formula>M2=L2</formula>
    </cfRule>
  </conditionalFormatting>
  <conditionalFormatting sqref="M198:V225 M8:Z197">
    <cfRule type="colorScale" priority="7">
      <colorScale>
        <cfvo type="num" val="0"/>
        <cfvo type="num" val="10"/>
        <color rgb="FFFCFCFF"/>
        <color rgb="FFFFFF00"/>
      </colorScale>
    </cfRule>
  </conditionalFormatting>
  <conditionalFormatting sqref="M6:Z6">
    <cfRule type="expression" dxfId="208" priority="52">
      <formula>ISNUMBER(SEARCH("_raw",M$7))</formula>
    </cfRule>
  </conditionalFormatting>
  <conditionalFormatting sqref="M8:Z197 M198:V225">
    <cfRule type="expression" dxfId="207" priority="6" stopIfTrue="1">
      <formula>ISNUMBER(SEARCH("_raw",M$7))</formula>
    </cfRule>
  </conditionalFormatting>
  <conditionalFormatting sqref="W2:AD3">
    <cfRule type="expression" dxfId="206" priority="860">
      <formula>W2=R2</formula>
    </cfRule>
    <cfRule type="expression" dxfId="205" priority="861">
      <formula>W2&lt;&gt;R2</formula>
    </cfRule>
    <cfRule type="expression" dxfId="204" priority="863">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12" stopIfTrue="1" operator="greaterThanOrEqual" id="{1975FF7A-1774-A44A-83E4-F650308CBD81}">
            <xm:f>Parameters!$D$37</xm:f>
            <x14:dxf>
              <font>
                <sz val="12"/>
                <color rgb="FF000000"/>
                <name val="Arial"/>
              </font>
              <fill>
                <patternFill patternType="solid">
                  <bgColor rgb="FFE35A3A"/>
                </patternFill>
              </fill>
            </x14:dxf>
          </x14:cfRule>
          <x14:cfRule type="cellIs" priority="113" stopIfTrue="1" operator="greaterThanOrEqual" id="{0FDA0C68-2090-0C41-A204-D2F787391508}">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83ABDDAA-0A91-144E-B0FA-FEB38FDF1F50}">
            <xm:f>Parameters!$D$37</xm:f>
            <x14:dxf>
              <font>
                <sz val="12"/>
                <color rgb="FF000000"/>
                <name val="Arial"/>
              </font>
              <fill>
                <patternFill patternType="solid">
                  <bgColor rgb="FFE35A3A"/>
                </patternFill>
              </fill>
            </x14:dxf>
          </x14:cfRule>
          <x14:cfRule type="cellIs" priority="3" stopIfTrue="1" operator="greaterThanOrEqual" id="{08AD3AAB-B893-6143-91B0-7F5381B9413B}">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30" stopIfTrue="1" operator="between" id="{D95EA67C-BB0E-F945-BD06-1698C1396474}">
            <xm:f>0</xm:f>
            <xm:f>Parameters!$D$42</xm:f>
            <x14:dxf>
              <font>
                <sz val="12"/>
                <color rgb="FF000000"/>
                <name val="Arial"/>
              </font>
              <fill>
                <patternFill patternType="solid">
                  <bgColor rgb="FFFCDCDF"/>
                </patternFill>
              </fill>
            </x14:dxf>
          </x14:cfRule>
          <x14:cfRule type="cellIs" priority="29" stopIfTrue="1" operator="greaterThanOrEqual" id="{036D49CD-DDD3-B141-82BD-AEE979FF4B0F}">
            <xm:f>Parameters!$D$42</xm:f>
            <x14:dxf>
              <font>
                <sz val="12"/>
                <color rgb="FF000000"/>
                <name val="Arial"/>
              </font>
              <fill>
                <patternFill patternType="solid">
                  <bgColor rgb="FFF7A9AC"/>
                </patternFill>
              </fill>
            </x14:dxf>
          </x14:cfRule>
          <x14:cfRule type="cellIs" priority="28" stopIfTrue="1" operator="greaterThanOrEqual" id="{EDBCA1BD-74CD-A242-A809-8C83AC75CBAB}">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44" stopIfTrue="1" operator="greaterThanOrEqual" id="{17C90AF8-A1F4-784E-89A9-30EF27036C0B}">
            <xm:f>Parameters!$D$41</xm:f>
            <x14:dxf>
              <font>
                <sz val="12"/>
                <color rgb="FF000000"/>
                <name val="Arial"/>
              </font>
              <fill>
                <patternFill patternType="solid">
                  <bgColor rgb="FFF2676B"/>
                </patternFill>
              </fill>
            </x14:dxf>
          </x14:cfRule>
          <x14:cfRule type="cellIs" priority="45"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41" stopIfTrue="1" operator="greaterThanOrEqual" id="{392BDCB5-8CC5-964C-A1B9-19796C2290BD}">
            <xm:f>Parameters!$D$42</xm:f>
            <x14:dxf>
              <font>
                <sz val="12"/>
                <color rgb="FF000000"/>
                <name val="Arial"/>
              </font>
              <fill>
                <patternFill patternType="solid">
                  <bgColor rgb="FFF9BF8E"/>
                </patternFill>
              </fill>
            </x14:dxf>
          </x14:cfRule>
          <x14:cfRule type="cellIs" priority="40" stopIfTrue="1" operator="greaterThanOrEqual" id="{96C053CC-03F7-B14A-8383-F6A03DDCEB04}">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4"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5"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zoomScaleNormal="100" workbookViewId="0">
      <pane ySplit="6" topLeftCell="A11" activePane="bottomLeft" state="frozen"/>
      <selection pane="bottomLeft" activeCell="J15" sqref="J15"/>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1" style="86" bestFit="1" customWidth="1"/>
    <col min="14" max="14" width="6" style="86" bestFit="1" customWidth="1"/>
    <col min="15" max="15" width="10.7109375" style="86" bestFit="1" customWidth="1"/>
    <col min="16" max="16" width="17.140625" style="86" bestFit="1" customWidth="1"/>
    <col min="17" max="17" width="23.57031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IF(M4&gt;0,"Underlying",IF(M5=1,"Emerging",""))</f>
        <v>Underlying</v>
      </c>
      <c r="N3" s="178" t="str">
        <f t="shared" ref="N3:W3" si="1">IF(N4=1,"Underlying",IF(N5=1,"Emerging",""))</f>
        <v>Underlying</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t="str">
        <f>IFERROR(INDEX('Data Dictionary'!$I$8:$I$39,MATCH(P7,'Data Dictionary'!$K$8:$K$39,0)),"")</f>
        <v/>
      </c>
      <c r="Q4" s="180"/>
      <c r="R4" s="180"/>
      <c r="S4" s="180" t="str">
        <f>IFERROR(INDEX('Data Dictionary'!$I$8:$I$39,MATCH(S7,'Data Dictionary'!$K$8:$K$39,0)),"")</f>
        <v/>
      </c>
      <c r="T4" s="180" t="str">
        <f>IFERROR(INDEX('Data Dictionary'!$I$8:$I$39,MATCH(T7,'Data Dictionary'!$K$8:$K$39,0)),"")</f>
        <v/>
      </c>
      <c r="U4" s="180" t="str">
        <f>IFERROR(INDEX('Data Dictionary'!$I$8:$I$39,MATCH(U7,'Data Dictionary'!$K$8:$K$39,0)),"")</f>
        <v/>
      </c>
      <c r="V4" s="180"/>
      <c r="W4" s="180"/>
      <c r="X4" s="180"/>
      <c r="Y4" s="180"/>
      <c r="Z4" s="180"/>
      <c r="AA4" s="92"/>
      <c r="AB4" s="92"/>
      <c r="AC4" s="87"/>
      <c r="AD4" s="89"/>
      <c r="AE4" s="89"/>
      <c r="AF4" s="89"/>
      <c r="AG4" s="89"/>
      <c r="AH4" s="89"/>
      <c r="AI4" s="89"/>
      <c r="AJ4" s="89"/>
      <c r="AK4" s="89"/>
      <c r="AL4" s="93"/>
    </row>
    <row r="5" spans="1:38"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2</v>
      </c>
      <c r="P5" s="181" t="str">
        <f>IFERROR(INDEX('Data Dictionary'!$J$8:$J$39,MATCH(P7,'Data Dictionary'!$K$8:$K$39,0)),"")</f>
        <v/>
      </c>
      <c r="Q5" s="181"/>
      <c r="R5" s="181"/>
      <c r="S5" s="181" t="str">
        <f>IFERROR(INDEX('Data Dictionary'!$J$8:$J$39,MATCH(S7,'Data Dictionary'!$K$8:$K$39,0)),"")</f>
        <v/>
      </c>
      <c r="T5" s="181" t="str">
        <f>IFERROR(INDEX('Data Dictionary'!$J$8:$J$39,MATCH(T7,'Data Dictionary'!$K$8:$K$39,0)),"")</f>
        <v/>
      </c>
      <c r="U5" s="181" t="str">
        <f>IFERROR(INDEX('Data Dictionary'!$J$8:$J$39,MATCH(U7,'Data Dictionary'!$K$8:$K$39,0)),"")</f>
        <v/>
      </c>
      <c r="V5" s="181"/>
      <c r="W5" s="181"/>
      <c r="X5" s="181"/>
      <c r="Y5" s="181"/>
      <c r="Z5" s="181"/>
      <c r="AA5" s="92"/>
      <c r="AB5" s="92"/>
      <c r="AC5" s="87"/>
      <c r="AD5" s="89"/>
      <c r="AE5" s="89"/>
      <c r="AF5" s="89"/>
      <c r="AG5" s="89"/>
      <c r="AH5" s="89"/>
      <c r="AI5" s="89"/>
      <c r="AJ5" s="89"/>
      <c r="AK5" s="89"/>
      <c r="AL5" s="93"/>
    </row>
    <row r="6" spans="1:38"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Operational Risk Score, 12M</v>
      </c>
      <c r="N6" s="246" t="str">
        <f>IFERROR(INDEX('Data Dictionary'!$E$8:$E$39,MATCH(N7,'Data Dictionary'!$K$8:$K$39,0)),IFERROR(CONCATENATE(INDEX('Data Dictionary'!$E$8:$E$39,MATCH(LEFT(N7, SEARCH("_raw",N7,1)-1),'Data Dictionary'!$L$8:$L$39,0))," (Raw)"),""))</f>
        <v>MFR Macro-fiscal Risk</v>
      </c>
      <c r="O6" s="246" t="str">
        <f>IFERROR(INDEX('Data Dictionary'!$E$8:$E$39,MATCH(O7,'Data Dictionary'!$K$8:$K$39,0)),IFERROR(CONCATENATE(INDEX('Data Dictionary'!$E$8:$E$39,MATCH(LEFT(O7, SEARCH("_raw",O7,1)-1),'Data Dictionary'!$L$8:$L$39,0))," (Raw)"),""))</f>
        <v>Operational Risk Score, Change</v>
      </c>
      <c r="P6" s="246" t="str">
        <f>IFERROR(INDEX('Data Dictionary'!$E$8:$E$39,MATCH(P7,'Data Dictionary'!$K$8:$K$39,0)),IFERROR(CONCATENATE(INDEX('Data Dictionary'!$E$8:$E$39,MATCH(LEFT(P7, SEARCH("_raw",P7,1)-1),'Data Dictionary'!$L$8:$L$39,0))," (Raw)"),""))</f>
        <v>Operational Risk Score, 12M (Raw)</v>
      </c>
      <c r="Q6" s="246"/>
      <c r="R6" s="246"/>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t="str">
        <f>IFERROR(INDEX('Data Dictionary'!$E$8:$E$39,MATCH(V7,'Data Dictionary'!$K$8:$K$39,0)),IFERROR(CONCATENATE(INDEX('Data Dictionary'!$E$8:$E$39,MATCH(LEFT(V7, SEARCH("_raw",V7,1)-1),'Data Dictionary'!$L$8:$L$39,0))," (Raw)"),""))</f>
        <v/>
      </c>
      <c r="W6" s="246"/>
      <c r="X6" s="246"/>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388</v>
      </c>
      <c r="N7" s="247" t="s">
        <v>618</v>
      </c>
      <c r="O7" s="247" t="s">
        <v>393</v>
      </c>
      <c r="P7" s="247" t="s">
        <v>473</v>
      </c>
      <c r="Q7" s="247" t="s">
        <v>621</v>
      </c>
      <c r="R7" s="247" t="s">
        <v>474</v>
      </c>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IF(N8=7, 6.9, 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4.4444444444444402</v>
      </c>
      <c r="J8" s="242">
        <v>44887</v>
      </c>
      <c r="K8" s="242">
        <v>44887</v>
      </c>
      <c r="L8" s="91" t="s">
        <v>699</v>
      </c>
      <c r="M8" s="192">
        <v>0</v>
      </c>
      <c r="N8" s="192" t="s">
        <v>409</v>
      </c>
      <c r="O8" s="192">
        <v>4.4444444444444402</v>
      </c>
      <c r="P8" s="192">
        <v>16.3333333333333</v>
      </c>
      <c r="Q8" s="192" t="s">
        <v>409</v>
      </c>
      <c r="R8" s="192">
        <v>0</v>
      </c>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IF(N9=7, 6.9, 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45142</v>
      </c>
      <c r="K9" s="242">
        <v>45142</v>
      </c>
      <c r="L9" s="91" t="s">
        <v>7</v>
      </c>
      <c r="M9" s="192">
        <v>10</v>
      </c>
      <c r="N9" s="192" t="s">
        <v>409</v>
      </c>
      <c r="O9" s="192">
        <v>0</v>
      </c>
      <c r="P9" s="192">
        <v>83.1666666666666</v>
      </c>
      <c r="Q9" s="192" t="s">
        <v>409</v>
      </c>
      <c r="R9" s="192">
        <v>-7.1666666666666501</v>
      </c>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IF(N10=7, 6.9, 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6.9</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v>
      </c>
      <c r="J10" s="242">
        <v>44895</v>
      </c>
      <c r="K10" s="242">
        <v>45142</v>
      </c>
      <c r="L10" s="91" t="s">
        <v>9</v>
      </c>
      <c r="M10" s="192">
        <v>6.2613536478171703</v>
      </c>
      <c r="N10" s="192">
        <v>7</v>
      </c>
      <c r="O10" s="192">
        <v>9.4195688225538898</v>
      </c>
      <c r="P10" s="192">
        <v>56.9166666666666</v>
      </c>
      <c r="Q10" s="192" t="s">
        <v>784</v>
      </c>
      <c r="R10" s="192">
        <v>3.7499999999999898</v>
      </c>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IF(N11=7, 6.9, 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3.6367997417718034</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3.9613243480808702</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3.3388612493090002</v>
      </c>
      <c r="J11" s="242">
        <v>45142</v>
      </c>
      <c r="K11" s="242">
        <v>45142</v>
      </c>
      <c r="L11" s="91" t="s">
        <v>11</v>
      </c>
      <c r="M11" s="192">
        <v>3.9613243480808702</v>
      </c>
      <c r="N11" s="192" t="s">
        <v>409</v>
      </c>
      <c r="O11" s="192">
        <v>3.3388612493090002</v>
      </c>
      <c r="P11" s="192">
        <v>43.8333333333333</v>
      </c>
      <c r="Q11" s="192" t="s">
        <v>409</v>
      </c>
      <c r="R11" s="192">
        <v>-0.83333333333333504</v>
      </c>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t="e">
        <f>IF(N12=7, 6.9, 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700</v>
      </c>
      <c r="M12" s="192" t="s">
        <v>409</v>
      </c>
      <c r="N12" s="192" t="s">
        <v>409</v>
      </c>
      <c r="O12" s="192" t="s">
        <v>409</v>
      </c>
      <c r="P12" s="192" t="s">
        <v>409</v>
      </c>
      <c r="Q12" s="192" t="s">
        <v>409</v>
      </c>
      <c r="R12" s="192" t="s">
        <v>409</v>
      </c>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IF(N13=7, 6.9, 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0.94345150893641905</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45142</v>
      </c>
      <c r="K13" s="242">
        <v>45142</v>
      </c>
      <c r="L13" s="91" t="s">
        <v>13</v>
      </c>
      <c r="M13" s="192">
        <v>0.94345150893641905</v>
      </c>
      <c r="N13" s="192" t="s">
        <v>409</v>
      </c>
      <c r="O13" s="192">
        <v>0</v>
      </c>
      <c r="P13" s="192">
        <v>26.6666666666666</v>
      </c>
      <c r="Q13" s="192" t="s">
        <v>409</v>
      </c>
      <c r="R13" s="192">
        <v>-5.3333333333333304</v>
      </c>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IF(N14=7, 6.9, 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10</v>
      </c>
      <c r="J14" s="242">
        <v>44895</v>
      </c>
      <c r="K14" s="242">
        <v>44887</v>
      </c>
      <c r="L14" s="91" t="s">
        <v>15</v>
      </c>
      <c r="M14" s="192">
        <v>9.9824201582185808</v>
      </c>
      <c r="N14" s="192">
        <v>10</v>
      </c>
      <c r="O14" s="192">
        <v>6.1028192371475898</v>
      </c>
      <c r="P14" s="192">
        <v>78.0833333333333</v>
      </c>
      <c r="Q14" s="192" t="s">
        <v>785</v>
      </c>
      <c r="R14" s="192">
        <v>1.25</v>
      </c>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IF(N15=7, 6.9, 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2.4778932405919334</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3.6536771169059499</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1.6804864566058599</v>
      </c>
      <c r="J15" s="242">
        <v>45142</v>
      </c>
      <c r="K15" s="242">
        <v>45142</v>
      </c>
      <c r="L15" s="91" t="s">
        <v>17</v>
      </c>
      <c r="M15" s="192">
        <v>3.6536771169059499</v>
      </c>
      <c r="N15" s="192" t="s">
        <v>409</v>
      </c>
      <c r="O15" s="192">
        <v>1.6804864566058599</v>
      </c>
      <c r="P15" s="192">
        <v>42.0833333333333</v>
      </c>
      <c r="Q15" s="192" t="s">
        <v>409</v>
      </c>
      <c r="R15" s="192">
        <v>-2.0833333333333202</v>
      </c>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t="e">
        <f>IF(N16=7, 6.9, 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701</v>
      </c>
      <c r="M16" s="192" t="s">
        <v>409</v>
      </c>
      <c r="N16" s="192" t="s">
        <v>409</v>
      </c>
      <c r="O16" s="192" t="s">
        <v>409</v>
      </c>
      <c r="P16" s="192" t="s">
        <v>409</v>
      </c>
      <c r="Q16" s="192" t="s">
        <v>409</v>
      </c>
      <c r="R16" s="192" t="s">
        <v>409</v>
      </c>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t="e">
        <f>IF(N17=7, 6.9, 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s="192" t="s">
        <v>409</v>
      </c>
      <c r="R17" s="192" t="s">
        <v>409</v>
      </c>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IF(N18=7, 6.9, 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6.4344941956882202</v>
      </c>
      <c r="J18" s="242">
        <v>45142</v>
      </c>
      <c r="K18" s="242">
        <v>45142</v>
      </c>
      <c r="L18" s="91" t="s">
        <v>21</v>
      </c>
      <c r="M18" s="192">
        <v>0</v>
      </c>
      <c r="N18" s="192" t="s">
        <v>409</v>
      </c>
      <c r="O18" s="192">
        <v>6.4344941956882202</v>
      </c>
      <c r="P18" s="192">
        <v>14.1666666666666</v>
      </c>
      <c r="Q18" s="192" t="s">
        <v>409</v>
      </c>
      <c r="R18" s="192">
        <v>1.5</v>
      </c>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IF(N19=7, 6.9, 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1.1086619080568101</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1.08995019044828</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1.1276948590381399</v>
      </c>
      <c r="J19" s="242">
        <v>45142</v>
      </c>
      <c r="K19" s="242">
        <v>45142</v>
      </c>
      <c r="L19" s="91" t="s">
        <v>23</v>
      </c>
      <c r="M19" s="192">
        <v>1.08995019044828</v>
      </c>
      <c r="N19" s="192" t="s">
        <v>409</v>
      </c>
      <c r="O19" s="192">
        <v>1.1276948590381399</v>
      </c>
      <c r="P19" s="192">
        <v>27.5</v>
      </c>
      <c r="Q19" s="192" t="s">
        <v>409</v>
      </c>
      <c r="R19" s="192">
        <v>-2.5</v>
      </c>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IF(N20=7, 6.9, 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3.181671667142592</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3.9466744799296798</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2.5649530127142102</v>
      </c>
      <c r="J20" s="242">
        <v>45142</v>
      </c>
      <c r="K20" s="242">
        <v>45142</v>
      </c>
      <c r="L20" s="91" t="s">
        <v>25</v>
      </c>
      <c r="M20" s="192">
        <v>3.9466744799296798</v>
      </c>
      <c r="N20" s="192" t="s">
        <v>409</v>
      </c>
      <c r="O20" s="192">
        <v>2.5649530127142102</v>
      </c>
      <c r="P20" s="192">
        <v>43.75</v>
      </c>
      <c r="Q20" s="192" t="s">
        <v>409</v>
      </c>
      <c r="R20" s="192">
        <v>-1.4166666666666601</v>
      </c>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IF(N21=7, 6.9, 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44895</v>
      </c>
      <c r="K21" s="242">
        <v>45142</v>
      </c>
      <c r="L21" s="91" t="s">
        <v>27</v>
      </c>
      <c r="M21" s="192">
        <v>8.1072370348666905</v>
      </c>
      <c r="N21" s="192">
        <v>10</v>
      </c>
      <c r="O21" s="192">
        <v>7.4295190713101098</v>
      </c>
      <c r="P21" s="192">
        <v>67.4166666666666</v>
      </c>
      <c r="Q21" s="192" t="s">
        <v>786</v>
      </c>
      <c r="R21" s="192">
        <v>2.25</v>
      </c>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IF(N22=7, 6.9, 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2.1103459237671691</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1.00205098154116</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4.4444444444444402</v>
      </c>
      <c r="J22" s="242">
        <v>45142</v>
      </c>
      <c r="K22" s="242">
        <v>45142</v>
      </c>
      <c r="L22" s="91" t="s">
        <v>29</v>
      </c>
      <c r="M22" s="192">
        <v>1.00205098154116</v>
      </c>
      <c r="N22" s="192" t="s">
        <v>409</v>
      </c>
      <c r="O22" s="192">
        <v>4.4444444444444402</v>
      </c>
      <c r="P22" s="192">
        <v>27</v>
      </c>
      <c r="Q22" s="192" t="s">
        <v>409</v>
      </c>
      <c r="R22" s="192">
        <v>0</v>
      </c>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IF(N23=7, 6.9, 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3.9563329281013453</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3.52182830354527</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4.4444444444444402</v>
      </c>
      <c r="J23" s="242">
        <v>44830</v>
      </c>
      <c r="K23" s="242">
        <v>44830</v>
      </c>
      <c r="L23" s="91" t="s">
        <v>31</v>
      </c>
      <c r="M23" s="192">
        <v>3.52182830354527</v>
      </c>
      <c r="N23" s="192" t="s">
        <v>409</v>
      </c>
      <c r="O23" s="192">
        <v>4.4444444444444402</v>
      </c>
      <c r="P23" s="192">
        <v>41.3333333333333</v>
      </c>
      <c r="Q23" s="192" t="s">
        <v>409</v>
      </c>
      <c r="R23" s="192">
        <v>0</v>
      </c>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IF(N24=7, 6.9, 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1.9845670838557328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3.4925285672428901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1.1276948590381399</v>
      </c>
      <c r="J24" s="242">
        <v>45142</v>
      </c>
      <c r="K24" s="242">
        <v>45142</v>
      </c>
      <c r="L24" s="91" t="s">
        <v>33</v>
      </c>
      <c r="M24" s="192">
        <v>3.4925285672428901</v>
      </c>
      <c r="N24" s="192" t="s">
        <v>409</v>
      </c>
      <c r="O24" s="192">
        <v>1.1276948590381399</v>
      </c>
      <c r="P24" s="192">
        <v>41.1666666666666</v>
      </c>
      <c r="Q24" s="192" t="s">
        <v>409</v>
      </c>
      <c r="R24" s="192">
        <v>-2.5</v>
      </c>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IF(N25=7, 6.9, 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7</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45142</v>
      </c>
      <c r="L25" s="91" t="s">
        <v>35</v>
      </c>
      <c r="M25" s="192">
        <v>4.2250219748022202</v>
      </c>
      <c r="N25" s="192">
        <v>7</v>
      </c>
      <c r="O25" s="192">
        <v>7</v>
      </c>
      <c r="P25" s="192">
        <v>45.3333333333333</v>
      </c>
      <c r="Q25" s="192" t="s">
        <v>784</v>
      </c>
      <c r="R25" s="192">
        <v>2.6666666666666701</v>
      </c>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IF(N26=7, 6.9, 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2.7161330641084698</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1.8956929387635499</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3.89165284687672</v>
      </c>
      <c r="J26" s="242">
        <v>45142</v>
      </c>
      <c r="K26" s="242">
        <v>45142</v>
      </c>
      <c r="L26" s="91" t="s">
        <v>37</v>
      </c>
      <c r="M26" s="192">
        <v>1.8956929387635499</v>
      </c>
      <c r="N26" s="192" t="s">
        <v>409</v>
      </c>
      <c r="O26" s="192">
        <v>3.89165284687672</v>
      </c>
      <c r="P26" s="192">
        <v>32.0833333333333</v>
      </c>
      <c r="Q26" s="192" t="s">
        <v>409</v>
      </c>
      <c r="R26" s="192">
        <v>-0.41666666666666702</v>
      </c>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IF(N27=7, 6.9, 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3.7881868665169129</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3.2288309405215299</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4.4444444444444402</v>
      </c>
      <c r="J27" s="242">
        <v>44900</v>
      </c>
      <c r="K27" s="242">
        <v>44900</v>
      </c>
      <c r="L27" s="91" t="s">
        <v>39</v>
      </c>
      <c r="M27" s="192">
        <v>3.2288309405215299</v>
      </c>
      <c r="N27" s="192" t="s">
        <v>409</v>
      </c>
      <c r="O27" s="192">
        <v>4.4444444444444402</v>
      </c>
      <c r="P27" s="192">
        <v>39.6666666666666</v>
      </c>
      <c r="Q27" s="192" t="s">
        <v>409</v>
      </c>
      <c r="R27" s="192">
        <v>0</v>
      </c>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IF(N28=7, 6.9, 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4.1513085992944143</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3.44857896278933</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4.99723604201216</v>
      </c>
      <c r="J28" s="242">
        <v>45142</v>
      </c>
      <c r="K28" s="242">
        <v>45142</v>
      </c>
      <c r="L28" s="91" t="s">
        <v>40</v>
      </c>
      <c r="M28" s="192">
        <v>3.44857896278933</v>
      </c>
      <c r="N28" s="192" t="s">
        <v>409</v>
      </c>
      <c r="O28" s="192">
        <v>4.99723604201216</v>
      </c>
      <c r="P28" s="192">
        <v>40.9166666666666</v>
      </c>
      <c r="Q28" s="192" t="s">
        <v>409</v>
      </c>
      <c r="R28" s="192">
        <v>0.41666666666666402</v>
      </c>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IF(N29=7, 6.9, 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3.0696402942846253</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3.52182830354527</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2.6755113322277499</v>
      </c>
      <c r="J29" s="242">
        <v>45142</v>
      </c>
      <c r="K29" s="242">
        <v>45142</v>
      </c>
      <c r="L29" s="91" t="s">
        <v>42</v>
      </c>
      <c r="M29" s="192">
        <v>3.52182830354527</v>
      </c>
      <c r="N29" s="192" t="s">
        <v>409</v>
      </c>
      <c r="O29" s="192">
        <v>2.6755113322277499</v>
      </c>
      <c r="P29" s="192">
        <v>41.3333333333333</v>
      </c>
      <c r="Q29" s="192" t="s">
        <v>409</v>
      </c>
      <c r="R29" s="192">
        <v>-1.3333333333333199</v>
      </c>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IF(N30=7, 6.9, 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9.0594784646938198</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45142</v>
      </c>
      <c r="K30" s="242">
        <v>45142</v>
      </c>
      <c r="L30" s="91" t="s">
        <v>44</v>
      </c>
      <c r="M30" s="192">
        <v>9.0594784646938198</v>
      </c>
      <c r="N30" s="192" t="s">
        <v>409</v>
      </c>
      <c r="O30" s="192">
        <v>0</v>
      </c>
      <c r="P30" s="192">
        <v>72.8333333333333</v>
      </c>
      <c r="Q30" s="192" t="s">
        <v>409</v>
      </c>
      <c r="R30" s="192">
        <v>-4.8333333333333401</v>
      </c>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IF(N31=7, 6.9, 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3.9589521274535162</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4.8549663053032504</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3.22830292979546</v>
      </c>
      <c r="J31" s="242">
        <v>45142</v>
      </c>
      <c r="K31" s="242">
        <v>45142</v>
      </c>
      <c r="L31" s="91" t="s">
        <v>46</v>
      </c>
      <c r="M31" s="192">
        <v>4.8549663053032504</v>
      </c>
      <c r="N31" s="192" t="s">
        <v>409</v>
      </c>
      <c r="O31" s="192">
        <v>3.22830292979546</v>
      </c>
      <c r="P31" s="192">
        <v>48.9166666666666</v>
      </c>
      <c r="Q31" s="192" t="s">
        <v>409</v>
      </c>
      <c r="R31" s="192">
        <v>-0.91666666666667096</v>
      </c>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t="e">
        <f>IF(N32=7, 6.9, 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702</v>
      </c>
      <c r="M32" s="192" t="s">
        <v>409</v>
      </c>
      <c r="N32" s="192" t="s">
        <v>409</v>
      </c>
      <c r="O32" s="192" t="s">
        <v>409</v>
      </c>
      <c r="P32" s="192" t="s">
        <v>409</v>
      </c>
      <c r="Q32" s="192" t="s">
        <v>409</v>
      </c>
      <c r="R32" s="192" t="s">
        <v>409</v>
      </c>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f>IF(N33=7, 6.9, 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7.5042716617378273</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5.6314093173161401</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45142</v>
      </c>
      <c r="K33" s="242">
        <v>45142</v>
      </c>
      <c r="L33" s="91" t="s">
        <v>48</v>
      </c>
      <c r="M33" s="192">
        <v>5.6314093173161401</v>
      </c>
      <c r="N33" s="192" t="s">
        <v>409</v>
      </c>
      <c r="O33" s="192">
        <v>10</v>
      </c>
      <c r="P33" s="192">
        <v>53.3333333333333</v>
      </c>
      <c r="Q33" s="192" t="s">
        <v>409</v>
      </c>
      <c r="R33" s="192">
        <v>5.3333333333333197</v>
      </c>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IF(N34=7, 6.9, 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10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10</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10</v>
      </c>
      <c r="J34" s="242">
        <v>44895</v>
      </c>
      <c r="K34" s="242">
        <v>44887</v>
      </c>
      <c r="L34" s="91" t="s">
        <v>50</v>
      </c>
      <c r="M34" s="192">
        <v>4.7231174919425696</v>
      </c>
      <c r="N34" s="192">
        <v>10</v>
      </c>
      <c r="O34" s="192">
        <v>2.0121614151464899</v>
      </c>
      <c r="P34" s="192">
        <v>48.1666666666666</v>
      </c>
      <c r="Q34" s="192" t="s">
        <v>785</v>
      </c>
      <c r="R34" s="192">
        <v>-1.8333333333333199</v>
      </c>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IF(N35=7, 6.9, 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3.143878507901301</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3.17023146791679</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3.1177446102819202</v>
      </c>
      <c r="J35" s="242">
        <v>44966</v>
      </c>
      <c r="K35" s="242">
        <v>45142</v>
      </c>
      <c r="L35" s="91" t="s">
        <v>52</v>
      </c>
      <c r="M35" s="192">
        <v>3.17023146791679</v>
      </c>
      <c r="N35" s="192" t="s">
        <v>409</v>
      </c>
      <c r="O35" s="192">
        <v>3.1177446102819202</v>
      </c>
      <c r="P35" s="192">
        <v>39.3333333333333</v>
      </c>
      <c r="Q35" s="192" t="s">
        <v>409</v>
      </c>
      <c r="R35" s="192">
        <v>-1</v>
      </c>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IF(N36=7, 6.9, 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4.4444444444444402</v>
      </c>
      <c r="J36" s="242">
        <v>44778</v>
      </c>
      <c r="K36" s="242">
        <v>44778</v>
      </c>
      <c r="L36" s="91" t="s">
        <v>54</v>
      </c>
      <c r="M36" s="192">
        <v>0</v>
      </c>
      <c r="N36" s="192" t="s">
        <v>409</v>
      </c>
      <c r="O36" s="192">
        <v>4.4444444444444402</v>
      </c>
      <c r="P36" s="192">
        <v>19.3333333333333</v>
      </c>
      <c r="Q36" s="192" t="s">
        <v>409</v>
      </c>
      <c r="R36" s="192">
        <v>0</v>
      </c>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IF(N37=7, 6.9, 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3.240584560798661</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2.4230881922062699</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4.3338861249309</v>
      </c>
      <c r="J37" s="242">
        <v>45142</v>
      </c>
      <c r="K37" s="242">
        <v>45142</v>
      </c>
      <c r="L37" s="91" t="s">
        <v>56</v>
      </c>
      <c r="M37" s="192">
        <v>2.4230881922062699</v>
      </c>
      <c r="N37" s="192" t="s">
        <v>409</v>
      </c>
      <c r="O37" s="192">
        <v>4.3338861249309</v>
      </c>
      <c r="P37" s="192">
        <v>35.0833333333333</v>
      </c>
      <c r="Q37" s="192" t="s">
        <v>409</v>
      </c>
      <c r="R37" s="192">
        <v>-8.3333333333328596E-2</v>
      </c>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IF(N38=7, 6.9, 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2.8226910345414762</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1.7491942572516801</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4.5550027639579804</v>
      </c>
      <c r="J38" s="242">
        <v>45142</v>
      </c>
      <c r="K38" s="242">
        <v>45142</v>
      </c>
      <c r="L38" s="91" t="s">
        <v>58</v>
      </c>
      <c r="M38" s="192">
        <v>1.7491942572516801</v>
      </c>
      <c r="N38" s="192" t="s">
        <v>409</v>
      </c>
      <c r="O38" s="192">
        <v>4.5550027639579804</v>
      </c>
      <c r="P38" s="192">
        <v>31.25</v>
      </c>
      <c r="Q38" s="192" t="s">
        <v>409</v>
      </c>
      <c r="R38" s="192">
        <v>8.3333333333332094E-2</v>
      </c>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IF(N39=7, 6.9, 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2.4333056179372994</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5.25051274538529</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1.1276948590381399</v>
      </c>
      <c r="J39" s="242">
        <v>45142</v>
      </c>
      <c r="K39" s="242">
        <v>45142</v>
      </c>
      <c r="L39" s="91" t="s">
        <v>60</v>
      </c>
      <c r="M39" s="192">
        <v>5.25051274538529</v>
      </c>
      <c r="N39" s="192" t="s">
        <v>409</v>
      </c>
      <c r="O39" s="192">
        <v>1.1276948590381399</v>
      </c>
      <c r="P39" s="192">
        <v>51.1666666666666</v>
      </c>
      <c r="Q39" s="192" t="s">
        <v>409</v>
      </c>
      <c r="R39" s="192">
        <v>-2.5</v>
      </c>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IF(N40=7, 6.9, 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2.2169439447375892</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1.33899794901846</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3.67053620784964</v>
      </c>
      <c r="J40" s="242">
        <v>45142</v>
      </c>
      <c r="K40" s="242">
        <v>45142</v>
      </c>
      <c r="L40" s="91" t="s">
        <v>62</v>
      </c>
      <c r="M40" s="192">
        <v>1.33899794901846</v>
      </c>
      <c r="N40" s="192" t="s">
        <v>409</v>
      </c>
      <c r="O40" s="192">
        <v>3.67053620784964</v>
      </c>
      <c r="P40" s="192">
        <v>28.9166666666666</v>
      </c>
      <c r="Q40" s="192" t="s">
        <v>409</v>
      </c>
      <c r="R40" s="192">
        <v>-0.58333333333333504</v>
      </c>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IF(N41=7, 6.9, 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7</v>
      </c>
      <c r="J41" s="242">
        <v>45142</v>
      </c>
      <c r="K41" s="242">
        <v>44998</v>
      </c>
      <c r="L41" s="91" t="s">
        <v>64</v>
      </c>
      <c r="M41" s="192">
        <v>0</v>
      </c>
      <c r="N41" s="192" t="s">
        <v>409</v>
      </c>
      <c r="O41" s="192">
        <v>7</v>
      </c>
      <c r="P41" s="192">
        <v>13.4166666666666</v>
      </c>
      <c r="Q41" s="192" t="s">
        <v>409</v>
      </c>
      <c r="R41" s="192">
        <v>2.9166666666666599</v>
      </c>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t="e">
        <f>IF(N42=7, 6.9, 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703</v>
      </c>
      <c r="M42" s="192" t="s">
        <v>409</v>
      </c>
      <c r="N42" s="192" t="s">
        <v>409</v>
      </c>
      <c r="O42" s="192" t="s">
        <v>409</v>
      </c>
      <c r="P42" s="192" t="s">
        <v>409</v>
      </c>
      <c r="Q42" s="192" t="s">
        <v>409</v>
      </c>
      <c r="R42" s="192" t="s">
        <v>409</v>
      </c>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IF(N43=7, 6.9, 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1.8556769509413071</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1.0313507178435399</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3.33886124930901</v>
      </c>
      <c r="J43" s="242">
        <v>45142</v>
      </c>
      <c r="K43" s="242">
        <v>45142</v>
      </c>
      <c r="L43" s="91" t="s">
        <v>66</v>
      </c>
      <c r="M43" s="192">
        <v>1.0313507178435399</v>
      </c>
      <c r="N43" s="192" t="s">
        <v>409</v>
      </c>
      <c r="O43" s="192">
        <v>3.33886124930901</v>
      </c>
      <c r="P43" s="192">
        <v>27.1666666666666</v>
      </c>
      <c r="Q43" s="192" t="s">
        <v>409</v>
      </c>
      <c r="R43" s="192">
        <v>-0.83333333333333204</v>
      </c>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IF(N44=7, 6.9, 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6.9</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7</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44895</v>
      </c>
      <c r="K44" s="242">
        <v>44887</v>
      </c>
      <c r="L44" s="91" t="s">
        <v>68</v>
      </c>
      <c r="M44" s="192">
        <v>3.2874304131262799</v>
      </c>
      <c r="N44" s="192">
        <v>7</v>
      </c>
      <c r="O44" s="192">
        <v>1.7910447761193999</v>
      </c>
      <c r="P44" s="192">
        <v>40</v>
      </c>
      <c r="Q44" s="192" t="s">
        <v>784</v>
      </c>
      <c r="R44" s="192">
        <v>-2</v>
      </c>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IF(N45=7, 6.9, 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6.9</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7</v>
      </c>
      <c r="J45" s="242">
        <v>44998</v>
      </c>
      <c r="K45" s="242" t="s">
        <v>409</v>
      </c>
      <c r="L45" s="91" t="s">
        <v>69</v>
      </c>
      <c r="M45" s="192">
        <v>2.58423674186932</v>
      </c>
      <c r="N45" s="192">
        <v>7</v>
      </c>
      <c r="O45" s="192">
        <v>4.4444444444444402</v>
      </c>
      <c r="P45" s="192">
        <v>36</v>
      </c>
      <c r="Q45" s="192" t="s">
        <v>784</v>
      </c>
      <c r="R45" s="192">
        <v>0</v>
      </c>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IF(N46=7, 6.9, 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0</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0</v>
      </c>
      <c r="J46" s="242">
        <v>45142</v>
      </c>
      <c r="K46" s="242">
        <v>44887</v>
      </c>
      <c r="L46" s="91" t="s">
        <v>71</v>
      </c>
      <c r="M46" s="192">
        <v>5.25051274538529</v>
      </c>
      <c r="N46" s="192">
        <v>0</v>
      </c>
      <c r="O46" s="192">
        <v>1.1276948590381399</v>
      </c>
      <c r="P46" s="192">
        <v>51.1666666666666</v>
      </c>
      <c r="Q46" s="192" t="s">
        <v>787</v>
      </c>
      <c r="R46" s="192">
        <v>-2.5</v>
      </c>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IF(N47=7, 6.9, 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8.1782555424044023</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7.6384412540287103</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8.7562189054726396</v>
      </c>
      <c r="J47" s="242">
        <v>45142</v>
      </c>
      <c r="K47" s="242">
        <v>45142</v>
      </c>
      <c r="L47" s="91" t="s">
        <v>72</v>
      </c>
      <c r="M47" s="192">
        <v>7.6384412540287103</v>
      </c>
      <c r="N47" s="192" t="s">
        <v>409</v>
      </c>
      <c r="O47" s="192">
        <v>8.7562189054726396</v>
      </c>
      <c r="P47" s="192">
        <v>64.75</v>
      </c>
      <c r="Q47" s="192" t="s">
        <v>409</v>
      </c>
      <c r="R47" s="192">
        <v>3.25</v>
      </c>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IF(N48=7, 6.9, 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10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10</v>
      </c>
      <c r="J48" s="242">
        <v>44895</v>
      </c>
      <c r="K48" s="242">
        <v>45142</v>
      </c>
      <c r="L48" s="91" t="s">
        <v>73</v>
      </c>
      <c r="M48" s="192">
        <v>5.6314093173161401</v>
      </c>
      <c r="N48" s="192">
        <v>10</v>
      </c>
      <c r="O48" s="192">
        <v>4.4444444444444402</v>
      </c>
      <c r="P48" s="192">
        <v>53.3333333333333</v>
      </c>
      <c r="Q48" s="192" t="s">
        <v>788</v>
      </c>
      <c r="R48" s="192">
        <v>0</v>
      </c>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IF(N49=7, 6.9, 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6.9</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7</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7</v>
      </c>
      <c r="J49" s="242">
        <v>44895</v>
      </c>
      <c r="K49" s="242">
        <v>44887</v>
      </c>
      <c r="L49" s="91" t="s">
        <v>75</v>
      </c>
      <c r="M49" s="192">
        <v>4.6352182830354502</v>
      </c>
      <c r="N49" s="192">
        <v>7</v>
      </c>
      <c r="O49" s="192">
        <v>4.8866777224986198</v>
      </c>
      <c r="P49" s="192">
        <v>47.6666666666666</v>
      </c>
      <c r="Q49" s="192" t="s">
        <v>784</v>
      </c>
      <c r="R49" s="192">
        <v>0.33333333333333498</v>
      </c>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t="e">
        <f>IF(N50=7, 6.9, 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#N/A</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s="192" t="s">
        <v>409</v>
      </c>
      <c r="R50" s="192" t="s">
        <v>409</v>
      </c>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IF(N51=7, 6.9, 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4.1176183334916621</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3.8148256665689999</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4.4444444444444402</v>
      </c>
      <c r="J51" s="242">
        <v>45142</v>
      </c>
      <c r="K51" s="242">
        <v>45142</v>
      </c>
      <c r="L51" s="91" t="s">
        <v>79</v>
      </c>
      <c r="M51" s="192">
        <v>3.8148256665689999</v>
      </c>
      <c r="N51" s="192" t="s">
        <v>409</v>
      </c>
      <c r="O51" s="192">
        <v>4.4444444444444402</v>
      </c>
      <c r="P51" s="192">
        <v>43</v>
      </c>
      <c r="Q51" s="192" t="s">
        <v>409</v>
      </c>
      <c r="R51" s="192">
        <v>0</v>
      </c>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IF(N52=7, 6.9, 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1.2428362443113594</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2.6867858189276301</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0.57490326147041904</v>
      </c>
      <c r="J52" s="242">
        <v>45142</v>
      </c>
      <c r="K52" s="242">
        <v>45142</v>
      </c>
      <c r="L52" s="91" t="s">
        <v>81</v>
      </c>
      <c r="M52" s="192">
        <v>2.6867858189276301</v>
      </c>
      <c r="N52" s="192" t="s">
        <v>409</v>
      </c>
      <c r="O52" s="192">
        <v>0.57490326147041904</v>
      </c>
      <c r="P52" s="192">
        <v>36.5833333333333</v>
      </c>
      <c r="Q52" s="192" t="s">
        <v>409</v>
      </c>
      <c r="R52" s="192">
        <v>-2.9166666666666701</v>
      </c>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IF(N53=7, 6.9, 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8.4845595906262012</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9.6894227951948508</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7.4295190713101098</v>
      </c>
      <c r="J53" s="242">
        <v>45142</v>
      </c>
      <c r="K53" s="242">
        <v>45142</v>
      </c>
      <c r="L53" s="91" t="s">
        <v>83</v>
      </c>
      <c r="M53" s="192">
        <v>9.6894227951948508</v>
      </c>
      <c r="N53" s="192" t="s">
        <v>409</v>
      </c>
      <c r="O53" s="192">
        <v>7.4295190713101098</v>
      </c>
      <c r="P53" s="192">
        <v>76.4166666666666</v>
      </c>
      <c r="Q53" s="192" t="s">
        <v>409</v>
      </c>
      <c r="R53" s="192">
        <v>2.25</v>
      </c>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t="e">
        <f>IF(N54=7, 6.9, 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704</v>
      </c>
      <c r="M54" s="192" t="s">
        <v>409</v>
      </c>
      <c r="N54" s="192" t="s">
        <v>409</v>
      </c>
      <c r="O54" s="192" t="s">
        <v>409</v>
      </c>
      <c r="P54" s="192" t="s">
        <v>409</v>
      </c>
      <c r="Q54" s="192" t="s">
        <v>409</v>
      </c>
      <c r="R54" s="192" t="s">
        <v>409</v>
      </c>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IF(N55=7, 6.9, 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0.32815704658658001</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v>45142</v>
      </c>
      <c r="K55" s="242">
        <v>45142</v>
      </c>
      <c r="L55" s="91" t="s">
        <v>705</v>
      </c>
      <c r="M55" s="192">
        <v>0.32815704658658001</v>
      </c>
      <c r="N55" s="192" t="s">
        <v>409</v>
      </c>
      <c r="O55" s="192">
        <v>0</v>
      </c>
      <c r="P55" s="192">
        <v>23.1666666666666</v>
      </c>
      <c r="Q55" s="192" t="s">
        <v>409</v>
      </c>
      <c r="R55" s="192">
        <v>-3.4999999999999898</v>
      </c>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IF(N56=7, 6.9, 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3.2717228380676868</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2.40843832405508</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4.4444444444444402</v>
      </c>
      <c r="J56" s="242">
        <v>45142</v>
      </c>
      <c r="K56" s="242">
        <v>45142</v>
      </c>
      <c r="L56" s="91" t="s">
        <v>85</v>
      </c>
      <c r="M56" s="192">
        <v>2.40843832405508</v>
      </c>
      <c r="N56" s="192" t="s">
        <v>409</v>
      </c>
      <c r="O56" s="192">
        <v>4.4444444444444402</v>
      </c>
      <c r="P56" s="192">
        <v>35</v>
      </c>
      <c r="Q56" s="192" t="s">
        <v>409</v>
      </c>
      <c r="R56" s="192">
        <v>0</v>
      </c>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IF(N57=7, 6.9, 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2.2049298058081237</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3.33138001757984</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1.4593698175787699</v>
      </c>
      <c r="J57" s="242">
        <v>45142</v>
      </c>
      <c r="K57" s="242">
        <v>45142</v>
      </c>
      <c r="L57" s="91" t="s">
        <v>87</v>
      </c>
      <c r="M57" s="192">
        <v>3.33138001757984</v>
      </c>
      <c r="N57" s="192" t="s">
        <v>409</v>
      </c>
      <c r="O57" s="192">
        <v>1.4593698175787699</v>
      </c>
      <c r="P57" s="192">
        <v>40.25</v>
      </c>
      <c r="Q57" s="192" t="s">
        <v>409</v>
      </c>
      <c r="R57" s="192">
        <v>-2.25</v>
      </c>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IF(N58=7, 6.9, 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1.6795647637526347</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0.51860533255200802</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5.4394693200663298</v>
      </c>
      <c r="J58" s="242">
        <v>45142</v>
      </c>
      <c r="K58" s="242">
        <v>45142</v>
      </c>
      <c r="L58" s="91" t="s">
        <v>89</v>
      </c>
      <c r="M58" s="192">
        <v>0.51860533255200802</v>
      </c>
      <c r="N58" s="192" t="s">
        <v>409</v>
      </c>
      <c r="O58" s="192">
        <v>5.4394693200663298</v>
      </c>
      <c r="P58" s="192">
        <v>24.25</v>
      </c>
      <c r="Q58" s="192" t="s">
        <v>409</v>
      </c>
      <c r="R58" s="192">
        <v>0.75</v>
      </c>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IF(N59=7, 6.9, 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3.8713320622933978</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4.4887196015235897</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3.3388612493090002</v>
      </c>
      <c r="J59" s="242">
        <v>44900</v>
      </c>
      <c r="K59" s="242">
        <v>44900</v>
      </c>
      <c r="L59" s="91" t="s">
        <v>91</v>
      </c>
      <c r="M59" s="192">
        <v>4.4887196015235897</v>
      </c>
      <c r="N59" s="192" t="s">
        <v>409</v>
      </c>
      <c r="O59" s="192">
        <v>3.3388612493090002</v>
      </c>
      <c r="P59" s="192">
        <v>46.8333333333333</v>
      </c>
      <c r="Q59" s="192" t="s">
        <v>409</v>
      </c>
      <c r="R59" s="192">
        <v>-0.83333333333333504</v>
      </c>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t="e">
        <f>IF(N60=7, 6.9, 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#N/A</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s="192" t="s">
        <v>409</v>
      </c>
      <c r="R60" s="192" t="s">
        <v>409</v>
      </c>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IF(N61=7, 6.9, 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7</v>
      </c>
      <c r="J61" s="242">
        <v>45142</v>
      </c>
      <c r="K61" s="242">
        <v>45142</v>
      </c>
      <c r="L61" s="91" t="s">
        <v>95</v>
      </c>
      <c r="M61" s="192">
        <v>0</v>
      </c>
      <c r="N61" s="192" t="s">
        <v>409</v>
      </c>
      <c r="O61" s="192">
        <v>7</v>
      </c>
      <c r="P61" s="192">
        <v>19.25</v>
      </c>
      <c r="Q61" s="192" t="s">
        <v>409</v>
      </c>
      <c r="R61" s="192">
        <v>2.0833333333333299</v>
      </c>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IF(N62=7, 6.9, 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4.1371227658951</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0</v>
      </c>
      <c r="J62" s="242">
        <v>45142</v>
      </c>
      <c r="K62" s="242">
        <v>45142</v>
      </c>
      <c r="L62" s="91" t="s">
        <v>97</v>
      </c>
      <c r="M62" s="192">
        <v>4.1371227658951</v>
      </c>
      <c r="N62" s="192" t="s">
        <v>409</v>
      </c>
      <c r="O62" s="192">
        <v>0</v>
      </c>
      <c r="P62" s="192">
        <v>44.8333333333333</v>
      </c>
      <c r="Q62" s="192" t="s">
        <v>409</v>
      </c>
      <c r="R62" s="192">
        <v>-3.4999999999999898</v>
      </c>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IF(N63=7, 6.9, 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3.8020996674028567</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7.1842953413419304</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2.0121614151464899</v>
      </c>
      <c r="J63" s="242">
        <v>45142</v>
      </c>
      <c r="K63" s="242">
        <v>45142</v>
      </c>
      <c r="L63" s="91" t="s">
        <v>99</v>
      </c>
      <c r="M63" s="192">
        <v>7.1842953413419304</v>
      </c>
      <c r="N63" s="192" t="s">
        <v>409</v>
      </c>
      <c r="O63" s="192">
        <v>2.0121614151464899</v>
      </c>
      <c r="P63" s="192">
        <v>62.1666666666666</v>
      </c>
      <c r="Q63" s="192" t="s">
        <v>409</v>
      </c>
      <c r="R63" s="192">
        <v>-1.8333333333333199</v>
      </c>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IF(N64=7, 6.9, 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1.888038101730414</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2.64283621447407</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1.3488114980652199</v>
      </c>
      <c r="J64" s="242">
        <v>45142</v>
      </c>
      <c r="K64" s="242">
        <v>45142</v>
      </c>
      <c r="L64" s="91" t="s">
        <v>101</v>
      </c>
      <c r="M64" s="192">
        <v>2.64283621447407</v>
      </c>
      <c r="N64" s="192" t="s">
        <v>409</v>
      </c>
      <c r="O64" s="192">
        <v>1.3488114980652199</v>
      </c>
      <c r="P64" s="192">
        <v>36.3333333333333</v>
      </c>
      <c r="Q64" s="192" t="s">
        <v>409</v>
      </c>
      <c r="R64" s="192">
        <v>-2.3333333333333299</v>
      </c>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IF(N65=7, 6.9, 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10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10</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44887</v>
      </c>
      <c r="L65" s="91" t="s">
        <v>102</v>
      </c>
      <c r="M65" s="192">
        <v>5.5874597128625796</v>
      </c>
      <c r="N65" s="192">
        <v>10</v>
      </c>
      <c r="O65" s="192">
        <v>8.3139856274184698</v>
      </c>
      <c r="P65" s="192">
        <v>53.0833333333333</v>
      </c>
      <c r="Q65" s="192" t="s">
        <v>785</v>
      </c>
      <c r="R65" s="192">
        <v>2.9166666666666701</v>
      </c>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IF(N66=7, 6.9, 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5.24491796583861</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8.2390858482273703</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3.33886124930901</v>
      </c>
      <c r="J66" s="242">
        <v>45142</v>
      </c>
      <c r="K66" s="242">
        <v>45142</v>
      </c>
      <c r="L66" s="91" t="s">
        <v>104</v>
      </c>
      <c r="M66" s="192">
        <v>8.2390858482273703</v>
      </c>
      <c r="N66" s="192" t="s">
        <v>409</v>
      </c>
      <c r="O66" s="192">
        <v>3.33886124930901</v>
      </c>
      <c r="P66" s="192">
        <v>68.1666666666666</v>
      </c>
      <c r="Q66" s="192" t="s">
        <v>409</v>
      </c>
      <c r="R66" s="192">
        <v>-0.83333333333332804</v>
      </c>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IF(N67=7, 6.9, 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1.3799302578889989</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0.48930559624963399</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3.89165284687672</v>
      </c>
      <c r="J67" s="242">
        <v>45142</v>
      </c>
      <c r="K67" s="242">
        <v>45142</v>
      </c>
      <c r="L67" s="91" t="s">
        <v>106</v>
      </c>
      <c r="M67" s="192">
        <v>0.48930559624963399</v>
      </c>
      <c r="N67" s="192" t="s">
        <v>409</v>
      </c>
      <c r="O67" s="192">
        <v>3.89165284687672</v>
      </c>
      <c r="P67" s="192">
        <v>24.0833333333333</v>
      </c>
      <c r="Q67" s="192" t="s">
        <v>409</v>
      </c>
      <c r="R67" s="192">
        <v>-0.41666666666666702</v>
      </c>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IF(N68=7, 6.9, 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1.8391948101352797</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2.0128918839730399</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1.6804864566058599</v>
      </c>
      <c r="J68" s="242">
        <v>45142</v>
      </c>
      <c r="K68" s="242">
        <v>45142</v>
      </c>
      <c r="L68" s="91" t="s">
        <v>108</v>
      </c>
      <c r="M68" s="192">
        <v>2.0128918839730399</v>
      </c>
      <c r="N68" s="192" t="s">
        <v>409</v>
      </c>
      <c r="O68" s="192">
        <v>1.6804864566058599</v>
      </c>
      <c r="P68" s="192">
        <v>32.75</v>
      </c>
      <c r="Q68" s="192" t="s">
        <v>409</v>
      </c>
      <c r="R68" s="192">
        <v>-2.0833333333333299</v>
      </c>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IF(N69=7, 6.9, 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10</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44895</v>
      </c>
      <c r="K69" s="242">
        <v>45142</v>
      </c>
      <c r="L69" s="91" t="s">
        <v>110</v>
      </c>
      <c r="M69" s="192">
        <v>8.6785818927629705</v>
      </c>
      <c r="N69" s="192">
        <v>10</v>
      </c>
      <c r="O69" s="192">
        <v>1.3488114980652099</v>
      </c>
      <c r="P69" s="192">
        <v>70.6666666666666</v>
      </c>
      <c r="Q69" s="192" t="s">
        <v>786</v>
      </c>
      <c r="R69" s="192">
        <v>-2.3333333333333401</v>
      </c>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IF(N70=7, 6.9, 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0.14443435420324455</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5.8599472604754501E-3</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3.5599778883361002</v>
      </c>
      <c r="J70" s="242">
        <v>45142</v>
      </c>
      <c r="K70" s="242">
        <v>45142</v>
      </c>
      <c r="L70" s="91" t="s">
        <v>112</v>
      </c>
      <c r="M70" s="192">
        <v>5.8599472604754501E-3</v>
      </c>
      <c r="N70" s="192" t="s">
        <v>409</v>
      </c>
      <c r="O70" s="192">
        <v>3.5599778883361002</v>
      </c>
      <c r="P70" s="192">
        <v>21.3333333333333</v>
      </c>
      <c r="Q70" s="192" t="s">
        <v>409</v>
      </c>
      <c r="R70" s="192">
        <v>-0.66666666666666397</v>
      </c>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f>IF(N71=7, 6.9, 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6.9</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7</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7</v>
      </c>
      <c r="J71" s="242">
        <v>44895</v>
      </c>
      <c r="K71" s="242">
        <v>44887</v>
      </c>
      <c r="L71" s="91" t="s">
        <v>114</v>
      </c>
      <c r="M71" s="192" t="s">
        <v>409</v>
      </c>
      <c r="N71" s="192">
        <v>7</v>
      </c>
      <c r="O71" s="192" t="s">
        <v>409</v>
      </c>
      <c r="P71" s="192" t="s">
        <v>409</v>
      </c>
      <c r="Q71" s="192" t="s">
        <v>784</v>
      </c>
      <c r="R71" s="192" t="s">
        <v>409</v>
      </c>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IF(N72=7, 6.9, 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0.60832640448432607</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0.32815704658658201</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1.1276948590381399</v>
      </c>
      <c r="J72" s="242">
        <v>45142</v>
      </c>
      <c r="K72" s="242">
        <v>45142</v>
      </c>
      <c r="L72" s="91" t="s">
        <v>116</v>
      </c>
      <c r="M72" s="192">
        <v>0.32815704658658201</v>
      </c>
      <c r="N72" s="192" t="s">
        <v>409</v>
      </c>
      <c r="O72" s="192">
        <v>1.1276948590381399</v>
      </c>
      <c r="P72" s="192">
        <v>23.1666666666666</v>
      </c>
      <c r="Q72" s="192" t="s">
        <v>409</v>
      </c>
      <c r="R72" s="192">
        <v>-2.5</v>
      </c>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IF(N73=7, 6.9, 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706</v>
      </c>
      <c r="M73" s="192" t="s">
        <v>409</v>
      </c>
      <c r="N73" s="192" t="s">
        <v>409</v>
      </c>
      <c r="O73" s="192" t="s">
        <v>409</v>
      </c>
      <c r="P73" s="192" t="s">
        <v>409</v>
      </c>
      <c r="Q73" s="192" t="s">
        <v>409</v>
      </c>
      <c r="R73" s="192" t="s">
        <v>409</v>
      </c>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t="e">
        <f>IF(N74=7, 6.9, 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IF(N75=7, 6.9, 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2.9496306605676468</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5.1772634046293602</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1.6804864566058499</v>
      </c>
      <c r="J75" s="242">
        <v>45142</v>
      </c>
      <c r="K75" s="242">
        <v>45142</v>
      </c>
      <c r="L75" s="91" t="s">
        <v>119</v>
      </c>
      <c r="M75" s="192">
        <v>5.1772634046293602</v>
      </c>
      <c r="N75" s="192" t="s">
        <v>409</v>
      </c>
      <c r="O75" s="192">
        <v>1.6804864566058499</v>
      </c>
      <c r="P75" s="192">
        <v>50.75</v>
      </c>
      <c r="Q75" s="192" t="s">
        <v>409</v>
      </c>
      <c r="R75" s="192">
        <v>-2.0833333333333299</v>
      </c>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IF(N76=7, 6.9, 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3.1287990743888519</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1.4708467623791399</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6.6556108347153096</v>
      </c>
      <c r="J76" s="242">
        <v>45142</v>
      </c>
      <c r="K76" s="242">
        <v>45142</v>
      </c>
      <c r="L76" s="91" t="s">
        <v>121</v>
      </c>
      <c r="M76" s="192">
        <v>1.4708467623791399</v>
      </c>
      <c r="N76" s="192" t="s">
        <v>409</v>
      </c>
      <c r="O76" s="192">
        <v>6.6556108347153096</v>
      </c>
      <c r="P76" s="192">
        <v>29.6666666666666</v>
      </c>
      <c r="Q76" s="192" t="s">
        <v>409</v>
      </c>
      <c r="R76" s="192">
        <v>1.6666666666666601</v>
      </c>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IF(N77=7, 6.9, 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1.9514828874706718</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1.70524465279812</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2.2332780541735699</v>
      </c>
      <c r="J77" s="242">
        <v>45142</v>
      </c>
      <c r="K77" s="242">
        <v>45142</v>
      </c>
      <c r="L77" s="91" t="s">
        <v>123</v>
      </c>
      <c r="M77" s="192">
        <v>1.70524465279812</v>
      </c>
      <c r="N77" s="192" t="s">
        <v>409</v>
      </c>
      <c r="O77" s="192">
        <v>2.2332780541735699</v>
      </c>
      <c r="P77" s="192">
        <v>31</v>
      </c>
      <c r="Q77" s="192" t="s">
        <v>409</v>
      </c>
      <c r="R77" s="192">
        <v>-1.6666666666666601</v>
      </c>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IF(N78=7, 6.9, 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10</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10</v>
      </c>
      <c r="J78" s="242">
        <v>44895</v>
      </c>
      <c r="K78" s="242">
        <v>44887</v>
      </c>
      <c r="L78" s="91" t="s">
        <v>125</v>
      </c>
      <c r="M78" s="192">
        <v>7.52124230881922</v>
      </c>
      <c r="N78" s="192">
        <v>10</v>
      </c>
      <c r="O78" s="192">
        <v>5.6605859590934298</v>
      </c>
      <c r="P78" s="192">
        <v>64.0833333333333</v>
      </c>
      <c r="Q78" s="192" t="s">
        <v>785</v>
      </c>
      <c r="R78" s="192">
        <v>0.91666666666667096</v>
      </c>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t="e">
        <f>IF(N79=7, 6.9, 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707</v>
      </c>
      <c r="M79" s="192" t="s">
        <v>409</v>
      </c>
      <c r="N79" s="192" t="s">
        <v>409</v>
      </c>
      <c r="O79" s="192" t="s">
        <v>409</v>
      </c>
      <c r="P79" s="192" t="s">
        <v>409</v>
      </c>
      <c r="Q79" s="192" t="s">
        <v>409</v>
      </c>
      <c r="R79" s="192" t="s">
        <v>409</v>
      </c>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IF(N80=7, 6.9, 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4.9176234938339531</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7.2428948139466698</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3.3388612493090002</v>
      </c>
      <c r="J80" s="242">
        <v>45142</v>
      </c>
      <c r="K80" s="242">
        <v>45142</v>
      </c>
      <c r="L80" s="91" t="s">
        <v>127</v>
      </c>
      <c r="M80" s="192">
        <v>7.2428948139466698</v>
      </c>
      <c r="N80" s="192" t="s">
        <v>409</v>
      </c>
      <c r="O80" s="192">
        <v>3.3388612493090002</v>
      </c>
      <c r="P80" s="192">
        <v>62.5</v>
      </c>
      <c r="Q80" s="192" t="s">
        <v>409</v>
      </c>
      <c r="R80" s="192">
        <v>-0.83333333333333504</v>
      </c>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IF(N81=7, 6.9, 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10</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10</v>
      </c>
      <c r="J81" s="242">
        <v>44895</v>
      </c>
      <c r="K81" s="242">
        <v>45142</v>
      </c>
      <c r="L81" s="91" t="s">
        <v>128</v>
      </c>
      <c r="M81" s="192">
        <v>5.4556108995018997</v>
      </c>
      <c r="N81" s="192">
        <v>10</v>
      </c>
      <c r="O81" s="192">
        <v>8.42454394693201</v>
      </c>
      <c r="P81" s="192">
        <v>52.3333333333333</v>
      </c>
      <c r="Q81" s="192" t="s">
        <v>786</v>
      </c>
      <c r="R81" s="192">
        <v>3</v>
      </c>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t="e">
        <f>IF(N82=7, 6.9, 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#N/A</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s="192" t="s">
        <v>409</v>
      </c>
      <c r="R82" s="192" t="s">
        <v>409</v>
      </c>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IF(N83=7, 6.9, 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5.7064712728933484</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6.81804863756226</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4.7761194029850698</v>
      </c>
      <c r="J83" s="242">
        <v>45142</v>
      </c>
      <c r="K83" s="242">
        <v>45142</v>
      </c>
      <c r="L83" s="91" t="s">
        <v>132</v>
      </c>
      <c r="M83" s="192">
        <v>6.81804863756226</v>
      </c>
      <c r="N83" s="192" t="s">
        <v>409</v>
      </c>
      <c r="O83" s="192">
        <v>4.7761194029850698</v>
      </c>
      <c r="P83" s="192">
        <v>60.0833333333333</v>
      </c>
      <c r="Q83" s="192" t="s">
        <v>409</v>
      </c>
      <c r="R83" s="192">
        <v>0.25</v>
      </c>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IF(N84=7, 6.9, 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2.5753316314901586</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3.9466744799296798</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1.6804864566058499</v>
      </c>
      <c r="J84" s="242">
        <v>45142</v>
      </c>
      <c r="K84" s="242">
        <v>45142</v>
      </c>
      <c r="L84" s="91" t="s">
        <v>134</v>
      </c>
      <c r="M84" s="192">
        <v>3.9466744799296798</v>
      </c>
      <c r="N84" s="192" t="s">
        <v>409</v>
      </c>
      <c r="O84" s="192">
        <v>1.6804864566058499</v>
      </c>
      <c r="P84" s="192">
        <v>43.75</v>
      </c>
      <c r="Q84" s="192" t="s">
        <v>409</v>
      </c>
      <c r="R84" s="192">
        <v>-2.0833333333333299</v>
      </c>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t="e">
        <f>IF(N85=7, 6.9, 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s="192" t="s">
        <v>409</v>
      </c>
      <c r="R85" s="192" t="s">
        <v>409</v>
      </c>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IF(N86=7, 6.9, 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5.5500276395798798</v>
      </c>
      <c r="J86" s="242">
        <v>45142</v>
      </c>
      <c r="K86" s="242">
        <v>45142</v>
      </c>
      <c r="L86" s="91" t="s">
        <v>708</v>
      </c>
      <c r="M86" s="192">
        <v>0</v>
      </c>
      <c r="N86" s="192" t="s">
        <v>409</v>
      </c>
      <c r="O86" s="192">
        <v>5.5500276395798798</v>
      </c>
      <c r="P86" s="192">
        <v>12.5</v>
      </c>
      <c r="Q86" s="192" t="s">
        <v>409</v>
      </c>
      <c r="R86" s="192">
        <v>0.83333333333333304</v>
      </c>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IF(N87=7, 6.9, 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3.8899467910304186</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3.4046293583357699</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4.4444444444444402</v>
      </c>
      <c r="J87" s="242">
        <v>44753</v>
      </c>
      <c r="K87" s="242">
        <v>44753</v>
      </c>
      <c r="L87" s="91" t="s">
        <v>138</v>
      </c>
      <c r="M87" s="192">
        <v>3.4046293583357699</v>
      </c>
      <c r="N87" s="192" t="s">
        <v>409</v>
      </c>
      <c r="O87" s="192">
        <v>4.4444444444444402</v>
      </c>
      <c r="P87" s="192">
        <v>40.6666666666666</v>
      </c>
      <c r="Q87" s="192" t="s">
        <v>409</v>
      </c>
      <c r="R87" s="192">
        <v>0</v>
      </c>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t="e">
        <f>IF(N88=7, 6.9, 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709</v>
      </c>
      <c r="M88" s="192" t="s">
        <v>409</v>
      </c>
      <c r="N88" s="192" t="s">
        <v>409</v>
      </c>
      <c r="O88" s="192" t="s">
        <v>409</v>
      </c>
      <c r="P88" s="192" t="s">
        <v>409</v>
      </c>
      <c r="Q88" s="192" t="s">
        <v>409</v>
      </c>
      <c r="R88" s="192" t="s">
        <v>409</v>
      </c>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IF(N89=7, 6.9, 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4.1271264236530145</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3.0090829182537302</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5.66058595909342</v>
      </c>
      <c r="J89" s="242">
        <v>45142</v>
      </c>
      <c r="K89" s="242">
        <v>45142</v>
      </c>
      <c r="L89" s="91" t="s">
        <v>140</v>
      </c>
      <c r="M89" s="192">
        <v>3.0090829182537302</v>
      </c>
      <c r="N89" s="192" t="s">
        <v>409</v>
      </c>
      <c r="O89" s="192">
        <v>5.66058595909342</v>
      </c>
      <c r="P89" s="192">
        <v>38.4166666666666</v>
      </c>
      <c r="Q89" s="192" t="s">
        <v>409</v>
      </c>
      <c r="R89" s="192">
        <v>0.91666666666666397</v>
      </c>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IF(N90=7, 6.9, 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4.4444444444444402</v>
      </c>
      <c r="J90" s="242">
        <v>45142</v>
      </c>
      <c r="K90" s="242">
        <v>45142</v>
      </c>
      <c r="L90" s="91" t="s">
        <v>710</v>
      </c>
      <c r="M90" s="192">
        <v>0</v>
      </c>
      <c r="N90" s="192" t="s">
        <v>409</v>
      </c>
      <c r="O90" s="192">
        <v>4.4444444444444402</v>
      </c>
      <c r="P90" s="192">
        <v>5.3333333333333304</v>
      </c>
      <c r="Q90" s="192" t="s">
        <v>409</v>
      </c>
      <c r="R90" s="192">
        <v>0</v>
      </c>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IF(N91=7, 6.9, 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4.4203807265116168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2.9358335774977999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6.6556108347153096</v>
      </c>
      <c r="J91" s="242">
        <v>45142</v>
      </c>
      <c r="K91" s="242">
        <v>45142</v>
      </c>
      <c r="L91" s="91" t="s">
        <v>142</v>
      </c>
      <c r="M91" s="192">
        <v>2.9358335774977999</v>
      </c>
      <c r="N91" s="192" t="s">
        <v>409</v>
      </c>
      <c r="O91" s="192">
        <v>6.6556108347153096</v>
      </c>
      <c r="P91" s="192">
        <v>38</v>
      </c>
      <c r="Q91" s="192" t="s">
        <v>409</v>
      </c>
      <c r="R91" s="192">
        <v>1.6666666666666601</v>
      </c>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IF(N92=7, 6.9, 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2.5256372692645699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45142</v>
      </c>
      <c r="K92" s="242">
        <v>45142</v>
      </c>
      <c r="L92" s="91" t="s">
        <v>144</v>
      </c>
      <c r="M92" s="192">
        <v>2.5256372692645699</v>
      </c>
      <c r="N92" s="192" t="s">
        <v>409</v>
      </c>
      <c r="O92" s="192">
        <v>0</v>
      </c>
      <c r="P92" s="192">
        <v>35.6666666666666</v>
      </c>
      <c r="Q92" s="192" t="s">
        <v>409</v>
      </c>
      <c r="R92" s="192">
        <v>-9.6666666666666607</v>
      </c>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IF(N93=7, 6.9, 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5.507324264718144</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7.3747436273073497</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4.1127694859038098</v>
      </c>
      <c r="J93" s="242">
        <v>45142</v>
      </c>
      <c r="K93" s="242">
        <v>45142</v>
      </c>
      <c r="L93" s="91" t="s">
        <v>146</v>
      </c>
      <c r="M93" s="192">
        <v>7.3747436273073497</v>
      </c>
      <c r="N93" s="192" t="s">
        <v>409</v>
      </c>
      <c r="O93" s="192">
        <v>4.1127694859038098</v>
      </c>
      <c r="P93" s="192">
        <v>63.25</v>
      </c>
      <c r="Q93" s="192" t="s">
        <v>409</v>
      </c>
      <c r="R93" s="192">
        <v>-0.25</v>
      </c>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IF(N94=7, 6.9, 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5.4288677223300699</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4.2103721066510396</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7</v>
      </c>
      <c r="J94" s="242">
        <v>45142</v>
      </c>
      <c r="K94" s="242">
        <v>45142</v>
      </c>
      <c r="L94" s="91" t="s">
        <v>148</v>
      </c>
      <c r="M94" s="192">
        <v>4.2103721066510396</v>
      </c>
      <c r="N94" s="192" t="s">
        <v>409</v>
      </c>
      <c r="O94" s="192">
        <v>7</v>
      </c>
      <c r="P94" s="192">
        <v>45.25</v>
      </c>
      <c r="Q94" s="192" t="s">
        <v>409</v>
      </c>
      <c r="R94" s="192">
        <v>4.0833333333333304</v>
      </c>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IF(N95=7, 6.9, 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6.9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7</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44895</v>
      </c>
      <c r="K95" s="242">
        <v>44887</v>
      </c>
      <c r="L95" s="91" t="s">
        <v>150</v>
      </c>
      <c r="M95" s="192">
        <v>3.0676823908584798</v>
      </c>
      <c r="N95" s="192">
        <v>7</v>
      </c>
      <c r="O95" s="192">
        <v>1.6804864566058499</v>
      </c>
      <c r="P95" s="192">
        <v>38.75</v>
      </c>
      <c r="Q95" s="192" t="s">
        <v>784</v>
      </c>
      <c r="R95" s="192">
        <v>-2.0833333333333299</v>
      </c>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t="e">
        <f>IF(N96=7, 6.9, 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711</v>
      </c>
      <c r="M96" s="192" t="s">
        <v>409</v>
      </c>
      <c r="N96" s="192" t="s">
        <v>409</v>
      </c>
      <c r="O96" s="192" t="s">
        <v>409</v>
      </c>
      <c r="P96" s="192" t="s">
        <v>409</v>
      </c>
      <c r="Q96" s="192" t="s">
        <v>409</v>
      </c>
      <c r="R96" s="192" t="s">
        <v>409</v>
      </c>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IF(N97=7, 6.9, 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6.9</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7</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44895</v>
      </c>
      <c r="K97" s="242">
        <v>44887</v>
      </c>
      <c r="L97" s="91" t="s">
        <v>152</v>
      </c>
      <c r="M97" s="192">
        <v>2.7160855552299998</v>
      </c>
      <c r="N97" s="192">
        <v>7</v>
      </c>
      <c r="O97" s="192">
        <v>6.5450525152017702</v>
      </c>
      <c r="P97" s="192">
        <v>36.75</v>
      </c>
      <c r="Q97" s="192" t="s">
        <v>784</v>
      </c>
      <c r="R97" s="192">
        <v>1.5833333333333299</v>
      </c>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IF(N98=7, 6.9, 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1.8184711261954318</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1.0606504541459101</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3.1177446102819202</v>
      </c>
      <c r="J98" s="242">
        <v>45142</v>
      </c>
      <c r="K98" s="242">
        <v>45142</v>
      </c>
      <c r="L98" s="91" t="s">
        <v>154</v>
      </c>
      <c r="M98" s="192">
        <v>1.0606504541459101</v>
      </c>
      <c r="N98" s="192" t="s">
        <v>409</v>
      </c>
      <c r="O98" s="192">
        <v>3.1177446102819202</v>
      </c>
      <c r="P98" s="192">
        <v>27.3333333333333</v>
      </c>
      <c r="Q98" s="192" t="s">
        <v>409</v>
      </c>
      <c r="R98" s="192">
        <v>-1</v>
      </c>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IF(N99=7, 6.9, 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4.7609888227831956</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9.2352768825080602</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2.4543946932006602</v>
      </c>
      <c r="J99" s="242">
        <v>45142</v>
      </c>
      <c r="K99" s="242">
        <v>45142</v>
      </c>
      <c r="L99" s="91" t="s">
        <v>155</v>
      </c>
      <c r="M99" s="192">
        <v>9.2352768825080602</v>
      </c>
      <c r="N99" s="192" t="s">
        <v>409</v>
      </c>
      <c r="O99" s="192">
        <v>2.4543946932006602</v>
      </c>
      <c r="P99" s="192">
        <v>73.8333333333333</v>
      </c>
      <c r="Q99" s="192" t="s">
        <v>409</v>
      </c>
      <c r="R99" s="192">
        <v>-1.5</v>
      </c>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IF(N100=7, 6.9, 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6.012305889247</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45142</v>
      </c>
      <c r="K100" s="242">
        <v>45142</v>
      </c>
      <c r="L100" s="91" t="s">
        <v>157</v>
      </c>
      <c r="M100" s="192">
        <v>6.012305889247</v>
      </c>
      <c r="N100" s="192" t="s">
        <v>409</v>
      </c>
      <c r="O100" s="192">
        <v>0</v>
      </c>
      <c r="P100" s="192">
        <v>55.5</v>
      </c>
      <c r="Q100" s="192" t="s">
        <v>409</v>
      </c>
      <c r="R100" s="192">
        <v>-6.1666666666666599</v>
      </c>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IF(N101=7, 6.9, 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4.1802347698108298</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2.4963375329622002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7</v>
      </c>
      <c r="J101" s="242">
        <v>45142</v>
      </c>
      <c r="K101" s="242">
        <v>45142</v>
      </c>
      <c r="L101" s="91" t="s">
        <v>159</v>
      </c>
      <c r="M101" s="192">
        <v>2.4963375329622002</v>
      </c>
      <c r="N101" s="192" t="s">
        <v>409</v>
      </c>
      <c r="O101" s="192">
        <v>7</v>
      </c>
      <c r="P101" s="192">
        <v>35.5</v>
      </c>
      <c r="Q101" s="192" t="s">
        <v>409</v>
      </c>
      <c r="R101" s="192">
        <v>2.5</v>
      </c>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IF(N102=7, 6.9, 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1.3736458851803273</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0.269557573981835</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7</v>
      </c>
      <c r="J102" s="242">
        <v>45142</v>
      </c>
      <c r="K102" s="242">
        <v>45142</v>
      </c>
      <c r="L102" s="91" t="s">
        <v>161</v>
      </c>
      <c r="M102" s="192">
        <v>0.269557573981835</v>
      </c>
      <c r="N102" s="192" t="s">
        <v>409</v>
      </c>
      <c r="O102" s="192">
        <v>7</v>
      </c>
      <c r="P102" s="192">
        <v>22.8333333333333</v>
      </c>
      <c r="Q102" s="192" t="s">
        <v>409</v>
      </c>
      <c r="R102" s="192">
        <v>2.5</v>
      </c>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IF(N103=7, 6.9, 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1.8002096857887897</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1.16319953120422</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2.7860696517412902</v>
      </c>
      <c r="J103" s="242">
        <v>45142</v>
      </c>
      <c r="K103" s="242">
        <v>45142</v>
      </c>
      <c r="L103" s="91" t="s">
        <v>163</v>
      </c>
      <c r="M103" s="192">
        <v>1.16319953120422</v>
      </c>
      <c r="N103" s="192" t="s">
        <v>409</v>
      </c>
      <c r="O103" s="192">
        <v>2.7860696517412902</v>
      </c>
      <c r="P103" s="192">
        <v>27.9166666666666</v>
      </c>
      <c r="Q103" s="192" t="s">
        <v>409</v>
      </c>
      <c r="R103" s="192">
        <v>-1.25</v>
      </c>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IF(N104=7, 6.9, 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3.3112856158294823</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2.46703779665983</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4.4444444444444402</v>
      </c>
      <c r="J104" s="242">
        <v>44753</v>
      </c>
      <c r="K104" s="242">
        <v>44753</v>
      </c>
      <c r="L104" s="91" t="s">
        <v>165</v>
      </c>
      <c r="M104" s="192">
        <v>2.46703779665983</v>
      </c>
      <c r="N104" s="192" t="s">
        <v>409</v>
      </c>
      <c r="O104" s="192">
        <v>4.4444444444444402</v>
      </c>
      <c r="P104" s="192">
        <v>35.3333333333333</v>
      </c>
      <c r="Q104" s="192" t="s">
        <v>409</v>
      </c>
      <c r="R104" s="192">
        <v>0</v>
      </c>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IF(N105=7, 6.9, 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1.5934604230298701</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1.617345443891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1.5699281370923099</v>
      </c>
      <c r="J105" s="242">
        <v>45142</v>
      </c>
      <c r="K105" s="242">
        <v>45142</v>
      </c>
      <c r="L105" s="91" t="s">
        <v>167</v>
      </c>
      <c r="M105" s="192">
        <v>1.617345443891</v>
      </c>
      <c r="N105" s="192" t="s">
        <v>409</v>
      </c>
      <c r="O105" s="192">
        <v>1.5699281370923099</v>
      </c>
      <c r="P105" s="192">
        <v>30.5</v>
      </c>
      <c r="Q105" s="192" t="s">
        <v>409</v>
      </c>
      <c r="R105" s="192">
        <v>-2.1666666666666599</v>
      </c>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IF(N106=7, 6.9, 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5.66058595909342</v>
      </c>
      <c r="J106" s="242">
        <v>45142</v>
      </c>
      <c r="K106" s="242">
        <v>45142</v>
      </c>
      <c r="L106" s="91" t="s">
        <v>169</v>
      </c>
      <c r="M106" s="192">
        <v>0</v>
      </c>
      <c r="N106" s="192" t="s">
        <v>409</v>
      </c>
      <c r="O106" s="192">
        <v>5.66058595909342</v>
      </c>
      <c r="P106" s="192">
        <v>19.4166666666666</v>
      </c>
      <c r="Q106" s="192" t="s">
        <v>409</v>
      </c>
      <c r="R106" s="192">
        <v>0.91666666666666397</v>
      </c>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IF(N107=7, 6.9, 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2.8549834907195599</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5.1919132727805399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1.5699281370923199</v>
      </c>
      <c r="J107" s="242">
        <v>45142</v>
      </c>
      <c r="K107" s="242">
        <v>45142</v>
      </c>
      <c r="L107" s="91" t="s">
        <v>171</v>
      </c>
      <c r="M107" s="192">
        <v>5.1919132727805399</v>
      </c>
      <c r="N107" s="192" t="s">
        <v>409</v>
      </c>
      <c r="O107" s="192">
        <v>1.5699281370923199</v>
      </c>
      <c r="P107" s="192">
        <v>50.8333333333333</v>
      </c>
      <c r="Q107" s="192" t="s">
        <v>409</v>
      </c>
      <c r="R107" s="192">
        <v>-2.1666666666666599</v>
      </c>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IF(N108=7, 6.9, 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0</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0</v>
      </c>
      <c r="J108" s="242">
        <v>45142</v>
      </c>
      <c r="K108" s="242">
        <v>44887</v>
      </c>
      <c r="L108" s="91" t="s">
        <v>173</v>
      </c>
      <c r="M108" s="192">
        <v>4.6645180193378302</v>
      </c>
      <c r="N108" s="192">
        <v>0</v>
      </c>
      <c r="O108" s="192">
        <v>6.4344941956882202</v>
      </c>
      <c r="P108" s="192">
        <v>47.8333333333333</v>
      </c>
      <c r="Q108" s="192" t="s">
        <v>787</v>
      </c>
      <c r="R108" s="192">
        <v>1.5</v>
      </c>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IF(N109=7, 6.9, 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3.9233628437139201</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5.1186639320246101</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3.00718629076838</v>
      </c>
      <c r="J109" s="242">
        <v>45142</v>
      </c>
      <c r="K109" s="242">
        <v>45142</v>
      </c>
      <c r="L109" s="91" t="s">
        <v>174</v>
      </c>
      <c r="M109" s="192">
        <v>5.1186639320246101</v>
      </c>
      <c r="N109" s="192" t="s">
        <v>409</v>
      </c>
      <c r="O109" s="192">
        <v>3.00718629076838</v>
      </c>
      <c r="P109" s="192">
        <v>50.4166666666666</v>
      </c>
      <c r="Q109" s="192" t="s">
        <v>409</v>
      </c>
      <c r="R109" s="192">
        <v>-1.0833333333333199</v>
      </c>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IF(N110=7, 6.9, 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4.6938177556402003</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45142</v>
      </c>
      <c r="K110" s="242">
        <v>45142</v>
      </c>
      <c r="L110" s="91" t="s">
        <v>176</v>
      </c>
      <c r="M110" s="192">
        <v>4.6938177556402003</v>
      </c>
      <c r="N110" s="192" t="s">
        <v>409</v>
      </c>
      <c r="O110" s="192">
        <v>0</v>
      </c>
      <c r="P110" s="192">
        <v>48</v>
      </c>
      <c r="Q110" s="192" t="s">
        <v>409</v>
      </c>
      <c r="R110" s="192">
        <v>-4.3333333333333304</v>
      </c>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t="e">
        <f>IF(N111=7, 6.9, 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#N/A</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s="192" t="s">
        <v>409</v>
      </c>
      <c r="R111" s="192" t="s">
        <v>409</v>
      </c>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t="e">
        <f>IF(N112=7, 6.9, 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#N/A</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s="192" t="s">
        <v>409</v>
      </c>
      <c r="R112" s="192" t="s">
        <v>409</v>
      </c>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IF(N113=7, 6.9, 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0.26961186249605174</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4.98095517140342E-2</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1.4593698175787599</v>
      </c>
      <c r="J113" s="242">
        <v>45142</v>
      </c>
      <c r="K113" s="242">
        <v>45142</v>
      </c>
      <c r="L113" s="91" t="s">
        <v>180</v>
      </c>
      <c r="M113" s="192">
        <v>4.98095517140342E-2</v>
      </c>
      <c r="N113" s="192" t="s">
        <v>409</v>
      </c>
      <c r="O113" s="192">
        <v>1.4593698175787599</v>
      </c>
      <c r="P113" s="192">
        <v>21.5833333333333</v>
      </c>
      <c r="Q113" s="192" t="s">
        <v>409</v>
      </c>
      <c r="R113" s="192">
        <v>-2.25</v>
      </c>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IF(N114=7, 6.9, 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0</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6.1028192371475898</v>
      </c>
      <c r="J114" s="242">
        <v>45142</v>
      </c>
      <c r="K114" s="242">
        <v>45142</v>
      </c>
      <c r="L114" s="91" t="s">
        <v>182</v>
      </c>
      <c r="M114" s="192">
        <v>0</v>
      </c>
      <c r="N114" s="192" t="s">
        <v>409</v>
      </c>
      <c r="O114" s="192">
        <v>6.1028192371475898</v>
      </c>
      <c r="P114" s="192">
        <v>20.4166666666666</v>
      </c>
      <c r="Q114" s="192" t="s">
        <v>409</v>
      </c>
      <c r="R114" s="192">
        <v>1.25</v>
      </c>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IF(N115=7, 6.9, 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7.4356305988516134</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5.5288602402578402</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10</v>
      </c>
      <c r="J115" s="242">
        <v>45142</v>
      </c>
      <c r="K115" s="242">
        <v>45142</v>
      </c>
      <c r="L115" s="91" t="s">
        <v>184</v>
      </c>
      <c r="M115" s="192">
        <v>5.5288602402578402</v>
      </c>
      <c r="N115" s="192" t="s">
        <v>409</v>
      </c>
      <c r="O115" s="192">
        <v>10</v>
      </c>
      <c r="P115" s="192">
        <v>52.75</v>
      </c>
      <c r="Q115" s="192" t="s">
        <v>409</v>
      </c>
      <c r="R115" s="192">
        <v>9.9166666666666607</v>
      </c>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IF(N116=7, 6.9, 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45142</v>
      </c>
      <c r="K116" s="242">
        <v>44887</v>
      </c>
      <c r="L116" s="91" t="s">
        <v>186</v>
      </c>
      <c r="M116" s="192">
        <v>10</v>
      </c>
      <c r="N116" s="192">
        <v>10</v>
      </c>
      <c r="O116" s="192">
        <v>7.54007739082365</v>
      </c>
      <c r="P116" s="192">
        <v>85</v>
      </c>
      <c r="Q116" s="192" t="s">
        <v>785</v>
      </c>
      <c r="R116" s="192">
        <v>2.3333333333333202</v>
      </c>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IF(N117=7, 6.9, 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7.7556401992382096</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45142</v>
      </c>
      <c r="K117" s="242">
        <v>45142</v>
      </c>
      <c r="L117" s="91" t="s">
        <v>188</v>
      </c>
      <c r="M117" s="192">
        <v>7.7556401992382096</v>
      </c>
      <c r="N117" s="192" t="s">
        <v>409</v>
      </c>
      <c r="O117" s="192">
        <v>0</v>
      </c>
      <c r="P117" s="192">
        <v>65.4166666666666</v>
      </c>
      <c r="Q117" s="192" t="s">
        <v>409</v>
      </c>
      <c r="R117" s="192">
        <v>-7.0833333333333304</v>
      </c>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IF(N118=7, 6.9, 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7.8581892762965104</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45142</v>
      </c>
      <c r="K118" s="242">
        <v>45142</v>
      </c>
      <c r="L118" s="91" t="s">
        <v>190</v>
      </c>
      <c r="M118" s="192">
        <v>7.8581892762965104</v>
      </c>
      <c r="N118" s="192" t="s">
        <v>409</v>
      </c>
      <c r="O118" s="192">
        <v>0</v>
      </c>
      <c r="P118" s="192">
        <v>66</v>
      </c>
      <c r="Q118" s="192" t="s">
        <v>409</v>
      </c>
      <c r="R118" s="192">
        <v>-8</v>
      </c>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t="e">
        <f>IF(N119=7, 6.9, 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s="192" t="s">
        <v>409</v>
      </c>
      <c r="R119" s="192" t="s">
        <v>409</v>
      </c>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IF(N120=7, 6.9, 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2.7860696517412902</v>
      </c>
      <c r="J120" s="242">
        <v>45142</v>
      </c>
      <c r="K120" s="242">
        <v>45142</v>
      </c>
      <c r="L120" s="91" t="s">
        <v>193</v>
      </c>
      <c r="M120" s="192">
        <v>0</v>
      </c>
      <c r="N120" s="192" t="s">
        <v>409</v>
      </c>
      <c r="O120" s="192">
        <v>2.7860696517412902</v>
      </c>
      <c r="P120" s="192">
        <v>14.25</v>
      </c>
      <c r="Q120" s="192" t="s">
        <v>409</v>
      </c>
      <c r="R120" s="192">
        <v>-1.25</v>
      </c>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f>IF(N121=7, 6.9, 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10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10</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44895</v>
      </c>
      <c r="K121" s="242">
        <v>44887</v>
      </c>
      <c r="L121" s="91" t="s">
        <v>195</v>
      </c>
      <c r="M121" s="192">
        <v>8.4002343978904204</v>
      </c>
      <c r="N121" s="192">
        <v>10</v>
      </c>
      <c r="O121" s="192">
        <v>3.00718629076838</v>
      </c>
      <c r="P121" s="192">
        <v>69.0833333333333</v>
      </c>
      <c r="Q121" s="192" t="s">
        <v>785</v>
      </c>
      <c r="R121" s="192">
        <v>-1.0833333333333199</v>
      </c>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IF(N122=7, 6.9, 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0</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45142</v>
      </c>
      <c r="K122" s="242">
        <v>45142</v>
      </c>
      <c r="L122" s="91" t="s">
        <v>197</v>
      </c>
      <c r="M122" s="192">
        <v>5.0307647231174899</v>
      </c>
      <c r="N122" s="192">
        <v>0</v>
      </c>
      <c r="O122" s="192">
        <v>7.2084024322830196</v>
      </c>
      <c r="P122" s="192">
        <v>49.9166666666666</v>
      </c>
      <c r="Q122" s="192" t="s">
        <v>789</v>
      </c>
      <c r="R122" s="192">
        <v>2.0833333333333202</v>
      </c>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IF(N123=7, 6.9, 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3.3167301494286501</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45142</v>
      </c>
      <c r="K123" s="242">
        <v>45142</v>
      </c>
      <c r="L123" s="91" t="s">
        <v>199</v>
      </c>
      <c r="M123" s="192">
        <v>3.3167301494286501</v>
      </c>
      <c r="N123" s="192" t="s">
        <v>409</v>
      </c>
      <c r="O123" s="192">
        <v>0</v>
      </c>
      <c r="P123" s="192">
        <v>40.1666666666666</v>
      </c>
      <c r="Q123" s="192" t="s">
        <v>409</v>
      </c>
      <c r="R123" s="192">
        <v>-5.5</v>
      </c>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IF(N124=7, 6.9, 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6.1028192371475898</v>
      </c>
      <c r="J124" s="242">
        <v>45142</v>
      </c>
      <c r="K124" s="242">
        <v>45142</v>
      </c>
      <c r="L124" s="91" t="s">
        <v>201</v>
      </c>
      <c r="M124" s="192">
        <v>0</v>
      </c>
      <c r="N124" s="192" t="s">
        <v>409</v>
      </c>
      <c r="O124" s="192">
        <v>6.1028192371475898</v>
      </c>
      <c r="P124" s="192">
        <v>16.75</v>
      </c>
      <c r="Q124" s="192" t="s">
        <v>409</v>
      </c>
      <c r="R124" s="192">
        <v>1.25</v>
      </c>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IF(N125=7, 6.9, 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3.8636263110913971</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3.1995312042191602</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4.6655610834715304</v>
      </c>
      <c r="J125" s="242">
        <v>45142</v>
      </c>
      <c r="K125" s="242">
        <v>45142</v>
      </c>
      <c r="L125" s="91" t="s">
        <v>203</v>
      </c>
      <c r="M125" s="192">
        <v>3.1995312042191602</v>
      </c>
      <c r="N125" s="192" t="s">
        <v>409</v>
      </c>
      <c r="O125" s="192">
        <v>4.6655610834715304</v>
      </c>
      <c r="P125" s="192">
        <v>39.5</v>
      </c>
      <c r="Q125" s="192" t="s">
        <v>409</v>
      </c>
      <c r="R125" s="192">
        <v>0.16666666666666399</v>
      </c>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f>IF(N126=7, 6.9, 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v>45142</v>
      </c>
      <c r="K126" s="242">
        <v>45142</v>
      </c>
      <c r="L126" s="91" t="s">
        <v>712</v>
      </c>
      <c r="M126" s="192">
        <v>0</v>
      </c>
      <c r="N126" s="192" t="s">
        <v>409</v>
      </c>
      <c r="O126" s="192">
        <v>0</v>
      </c>
      <c r="P126" s="192">
        <v>15.25</v>
      </c>
      <c r="Q126" s="192" t="s">
        <v>409</v>
      </c>
      <c r="R126" s="192">
        <v>-3.9166666666666599</v>
      </c>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t="e">
        <f>IF(N127=7, 6.9, 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713</v>
      </c>
      <c r="M127" s="192" t="s">
        <v>409</v>
      </c>
      <c r="N127" s="192" t="s">
        <v>409</v>
      </c>
      <c r="O127" s="192" t="s">
        <v>409</v>
      </c>
      <c r="P127" s="192" t="s">
        <v>409</v>
      </c>
      <c r="Q127" s="192" t="s">
        <v>409</v>
      </c>
      <c r="R127" s="192" t="s">
        <v>409</v>
      </c>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IF(N128=7, 6.9, 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7</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44887</v>
      </c>
      <c r="L128" s="91" t="s">
        <v>205</v>
      </c>
      <c r="M128" s="192">
        <v>2.40843832405508</v>
      </c>
      <c r="N128" s="192">
        <v>7</v>
      </c>
      <c r="O128" s="192">
        <v>6.6556108347153096</v>
      </c>
      <c r="P128" s="192">
        <v>35</v>
      </c>
      <c r="Q128" s="192" t="s">
        <v>784</v>
      </c>
      <c r="R128" s="192">
        <v>1.6666666666666601</v>
      </c>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t="e">
        <f>IF(N129=7, 6.9, 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714</v>
      </c>
      <c r="M129" s="192" t="s">
        <v>409</v>
      </c>
      <c r="N129" s="192" t="s">
        <v>409</v>
      </c>
      <c r="O129" s="192" t="s">
        <v>409</v>
      </c>
      <c r="P129" s="192" t="s">
        <v>409</v>
      </c>
      <c r="Q129" s="192" t="s">
        <v>409</v>
      </c>
      <c r="R129" s="192" t="s">
        <v>409</v>
      </c>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IF(N130=7, 6.9, 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4.9937097192166711</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6.4078523293290397</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3.8916528468767302</v>
      </c>
      <c r="J130" s="242">
        <v>45142</v>
      </c>
      <c r="K130" s="242">
        <v>45142</v>
      </c>
      <c r="L130" s="91" t="s">
        <v>206</v>
      </c>
      <c r="M130" s="192">
        <v>6.4078523293290397</v>
      </c>
      <c r="N130" s="192" t="s">
        <v>409</v>
      </c>
      <c r="O130" s="192">
        <v>3.8916528468767302</v>
      </c>
      <c r="P130" s="192">
        <v>57.75</v>
      </c>
      <c r="Q130" s="192" t="s">
        <v>409</v>
      </c>
      <c r="R130" s="192">
        <v>-0.41666666666666402</v>
      </c>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IF(N131=7, 6.9, 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5.9003813944390782</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5.7046586580720797</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6.1028192371475898</v>
      </c>
      <c r="J131" s="242">
        <v>45142</v>
      </c>
      <c r="K131" s="242">
        <v>45142</v>
      </c>
      <c r="L131" s="91" t="s">
        <v>208</v>
      </c>
      <c r="M131" s="192">
        <v>5.7046586580720797</v>
      </c>
      <c r="N131" s="192" t="s">
        <v>409</v>
      </c>
      <c r="O131" s="192">
        <v>6.1028192371475898</v>
      </c>
      <c r="P131" s="192">
        <v>53.75</v>
      </c>
      <c r="Q131" s="192" t="s">
        <v>409</v>
      </c>
      <c r="R131" s="192">
        <v>1.25</v>
      </c>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t="e">
        <f>IF(N132=7, 6.9, 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#N/A</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s="192" t="s">
        <v>409</v>
      </c>
      <c r="R132" s="192" t="s">
        <v>409</v>
      </c>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IF(N133=7, 6.9, 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6.9</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7</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7</v>
      </c>
      <c r="J133" s="242">
        <v>44895</v>
      </c>
      <c r="K133" s="242">
        <v>44887</v>
      </c>
      <c r="L133" s="91" t="s">
        <v>212</v>
      </c>
      <c r="M133" s="192">
        <v>2.0568414884266</v>
      </c>
      <c r="N133" s="192">
        <v>7</v>
      </c>
      <c r="O133" s="192">
        <v>4.4444444444444402</v>
      </c>
      <c r="P133" s="192">
        <v>33</v>
      </c>
      <c r="Q133" s="192" t="s">
        <v>784</v>
      </c>
      <c r="R133" s="192">
        <v>0</v>
      </c>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t="e">
        <f>IF(N134=7, 6.9, 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IF(N135=7, 6.9, 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2.5871282165327742</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1.7198945209493099</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3.89165284687672</v>
      </c>
      <c r="J135" s="242">
        <v>45142</v>
      </c>
      <c r="K135" s="242">
        <v>45142</v>
      </c>
      <c r="L135" s="91" t="s">
        <v>216</v>
      </c>
      <c r="M135" s="192">
        <v>1.7198945209493099</v>
      </c>
      <c r="N135" s="192" t="s">
        <v>409</v>
      </c>
      <c r="O135" s="192">
        <v>3.89165284687672</v>
      </c>
      <c r="P135" s="192">
        <v>31.0833333333333</v>
      </c>
      <c r="Q135" s="192" t="s">
        <v>409</v>
      </c>
      <c r="R135" s="192">
        <v>-0.41666666666666702</v>
      </c>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IF(N136=7, 6.9, 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1.5597647606698277</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6.8766481101670101</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0.35378662244334602</v>
      </c>
      <c r="J136" s="242">
        <v>45142</v>
      </c>
      <c r="K136" s="242">
        <v>45142</v>
      </c>
      <c r="L136" s="91" t="s">
        <v>218</v>
      </c>
      <c r="M136" s="192">
        <v>6.8766481101670101</v>
      </c>
      <c r="N136" s="192" t="s">
        <v>409</v>
      </c>
      <c r="O136" s="192">
        <v>0.35378662244334602</v>
      </c>
      <c r="P136" s="192">
        <v>60.4166666666666</v>
      </c>
      <c r="Q136" s="192" t="s">
        <v>409</v>
      </c>
      <c r="R136" s="192">
        <v>-3.0833333333333202</v>
      </c>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IF(N137=7, 6.9, 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4.4444444444444402</v>
      </c>
      <c r="J137" s="242">
        <v>45142</v>
      </c>
      <c r="K137" s="242">
        <v>45142</v>
      </c>
      <c r="L137" s="91" t="s">
        <v>220</v>
      </c>
      <c r="M137" s="192">
        <v>0</v>
      </c>
      <c r="N137" s="192" t="s">
        <v>409</v>
      </c>
      <c r="O137" s="192">
        <v>4.4444444444444402</v>
      </c>
      <c r="P137" s="192">
        <v>21</v>
      </c>
      <c r="Q137" s="192" t="s">
        <v>409</v>
      </c>
      <c r="R137" s="192">
        <v>0</v>
      </c>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IF(N138=7, 6.9, 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9.0423474940508815</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9.33782595956637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8.7562189054726396</v>
      </c>
      <c r="J138" s="242">
        <v>45142</v>
      </c>
      <c r="K138" s="242">
        <v>45142</v>
      </c>
      <c r="L138" s="91" t="s">
        <v>222</v>
      </c>
      <c r="M138" s="192">
        <v>9.33782595956637</v>
      </c>
      <c r="N138" s="192" t="s">
        <v>409</v>
      </c>
      <c r="O138" s="192">
        <v>8.7562189054726396</v>
      </c>
      <c r="P138" s="192">
        <v>74.4166666666666</v>
      </c>
      <c r="Q138" s="192" t="s">
        <v>409</v>
      </c>
      <c r="R138" s="192">
        <v>3.25</v>
      </c>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IF(N139=7, 6.9, 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1.5394879389707516</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5.1040140638734197</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0.46434494195688197</v>
      </c>
      <c r="J139" s="242">
        <v>45142</v>
      </c>
      <c r="K139" s="242">
        <v>45142</v>
      </c>
      <c r="L139" s="91" t="s">
        <v>224</v>
      </c>
      <c r="M139" s="192">
        <v>5.1040140638734197</v>
      </c>
      <c r="N139" s="192" t="s">
        <v>409</v>
      </c>
      <c r="O139" s="192">
        <v>0.46434494195688197</v>
      </c>
      <c r="P139" s="192">
        <v>50.3333333333333</v>
      </c>
      <c r="Q139" s="192" t="s">
        <v>409</v>
      </c>
      <c r="R139" s="192">
        <v>-3</v>
      </c>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IF(N140=7, 6.9, 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2.9828295750702596</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5.2944623498388497</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1.6804864566058599</v>
      </c>
      <c r="J140" s="242">
        <v>45142</v>
      </c>
      <c r="K140" s="242">
        <v>45142</v>
      </c>
      <c r="L140" s="91" t="s">
        <v>226</v>
      </c>
      <c r="M140" s="192">
        <v>5.2944623498388497</v>
      </c>
      <c r="N140" s="192" t="s">
        <v>409</v>
      </c>
      <c r="O140" s="192">
        <v>1.6804864566058599</v>
      </c>
      <c r="P140" s="192">
        <v>51.4166666666666</v>
      </c>
      <c r="Q140" s="192" t="s">
        <v>409</v>
      </c>
      <c r="R140" s="192">
        <v>-2.0833333333333202</v>
      </c>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t="e">
        <f>IF(N141=7, 6.9, 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715</v>
      </c>
      <c r="M141" s="192" t="s">
        <v>409</v>
      </c>
      <c r="N141" s="192" t="s">
        <v>409</v>
      </c>
      <c r="O141" s="192" t="s">
        <v>409</v>
      </c>
      <c r="P141" s="192" t="s">
        <v>409</v>
      </c>
      <c r="Q141" s="192" t="s">
        <v>409</v>
      </c>
      <c r="R141" s="192" t="s">
        <v>409</v>
      </c>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IF(N142=7, 6.9, 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10</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10</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44895</v>
      </c>
      <c r="K142" s="242">
        <v>45142</v>
      </c>
      <c r="L142" s="91" t="s">
        <v>228</v>
      </c>
      <c r="M142" s="192">
        <v>4.4594198652212098</v>
      </c>
      <c r="N142" s="192">
        <v>10</v>
      </c>
      <c r="O142" s="192">
        <v>4.4444444444444402</v>
      </c>
      <c r="P142" s="192">
        <v>46.6666666666666</v>
      </c>
      <c r="Q142" s="192" t="s">
        <v>788</v>
      </c>
      <c r="R142" s="192">
        <v>0</v>
      </c>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IF(N143=7, 6.9, 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4.6645180193378302</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45142</v>
      </c>
      <c r="K143" s="242">
        <v>45142</v>
      </c>
      <c r="L143" s="91" t="s">
        <v>230</v>
      </c>
      <c r="M143" s="192">
        <v>4.6645180193378302</v>
      </c>
      <c r="N143" s="192" t="s">
        <v>409</v>
      </c>
      <c r="O143" s="192">
        <v>0</v>
      </c>
      <c r="P143" s="192">
        <v>47.8333333333333</v>
      </c>
      <c r="Q143" s="192" t="s">
        <v>409</v>
      </c>
      <c r="R143" s="192">
        <v>-3.5</v>
      </c>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IF(N144=7, 6.9, 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3.2510635517396498</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1.5880457075886301</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6.6556108347153096</v>
      </c>
      <c r="J144" s="242">
        <v>45142</v>
      </c>
      <c r="K144" s="242">
        <v>45142</v>
      </c>
      <c r="L144" s="91" t="s">
        <v>232</v>
      </c>
      <c r="M144" s="192">
        <v>1.5880457075886301</v>
      </c>
      <c r="N144" s="192" t="s">
        <v>409</v>
      </c>
      <c r="O144" s="192">
        <v>6.6556108347153096</v>
      </c>
      <c r="P144" s="192">
        <v>30.3333333333333</v>
      </c>
      <c r="Q144" s="192" t="s">
        <v>409</v>
      </c>
      <c r="R144" s="192">
        <v>1.6666666666666601</v>
      </c>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IF(N145=7, 6.9, 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8.630175530117155</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7.4479929680632901</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10</v>
      </c>
      <c r="J145" s="242">
        <v>45142</v>
      </c>
      <c r="K145" s="242">
        <v>45142</v>
      </c>
      <c r="L145" s="91" t="s">
        <v>234</v>
      </c>
      <c r="M145" s="192">
        <v>7.4479929680632901</v>
      </c>
      <c r="N145" s="192" t="s">
        <v>409</v>
      </c>
      <c r="O145" s="192">
        <v>10</v>
      </c>
      <c r="P145" s="192">
        <v>63.6666666666666</v>
      </c>
      <c r="Q145" s="192" t="s">
        <v>409</v>
      </c>
      <c r="R145" s="192">
        <v>4.6666666666666599</v>
      </c>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IF(N146=7, 6.9, 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6.9</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7</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7</v>
      </c>
      <c r="J146" s="242">
        <v>44895</v>
      </c>
      <c r="K146" s="242">
        <v>44887</v>
      </c>
      <c r="L146" s="91" t="s">
        <v>236</v>
      </c>
      <c r="M146" s="192">
        <v>0</v>
      </c>
      <c r="N146" s="192">
        <v>7</v>
      </c>
      <c r="O146" s="192">
        <v>4.7761194029850698</v>
      </c>
      <c r="P146" s="192">
        <v>20.0833333333333</v>
      </c>
      <c r="Q146" s="192" t="s">
        <v>784</v>
      </c>
      <c r="R146" s="192">
        <v>0.25</v>
      </c>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IF(N147=7, 6.9, 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3.4969413553211206</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2.2033401699384698</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5.55002763957987</v>
      </c>
      <c r="J147" s="242">
        <v>45142</v>
      </c>
      <c r="K147" s="242">
        <v>45142</v>
      </c>
      <c r="L147" s="91" t="s">
        <v>238</v>
      </c>
      <c r="M147" s="192">
        <v>2.2033401699384698</v>
      </c>
      <c r="N147" s="192" t="s">
        <v>409</v>
      </c>
      <c r="O147" s="192">
        <v>5.55002763957987</v>
      </c>
      <c r="P147" s="192">
        <v>33.8333333333333</v>
      </c>
      <c r="Q147" s="192" t="s">
        <v>409</v>
      </c>
      <c r="R147" s="192">
        <v>0.83333333333332804</v>
      </c>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t="e">
        <f>IF(N148=7, 6.9, 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716</v>
      </c>
      <c r="M148" s="192" t="s">
        <v>409</v>
      </c>
      <c r="N148" s="192" t="s">
        <v>409</v>
      </c>
      <c r="O148" s="192" t="s">
        <v>409</v>
      </c>
      <c r="P148" s="192" t="s">
        <v>409</v>
      </c>
      <c r="Q148" s="192" t="s">
        <v>409</v>
      </c>
      <c r="R148" s="192" t="s">
        <v>409</v>
      </c>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IF(N149=7, 6.9, 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2.1259450232683439</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3.09698212716085</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1.4593698175787699</v>
      </c>
      <c r="J149" s="242">
        <v>45142</v>
      </c>
      <c r="K149" s="242">
        <v>45142</v>
      </c>
      <c r="L149" s="91" t="s">
        <v>240</v>
      </c>
      <c r="M149" s="192">
        <v>3.09698212716085</v>
      </c>
      <c r="N149" s="192" t="s">
        <v>409</v>
      </c>
      <c r="O149" s="192">
        <v>1.4593698175787699</v>
      </c>
      <c r="P149" s="192">
        <v>38.9166666666666</v>
      </c>
      <c r="Q149" s="192" t="s">
        <v>409</v>
      </c>
      <c r="R149" s="192">
        <v>-2.25</v>
      </c>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IF(N150=7, 6.9, 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44895</v>
      </c>
      <c r="K150" s="242">
        <v>45142</v>
      </c>
      <c r="L150" s="91" t="s">
        <v>242</v>
      </c>
      <c r="M150" s="192">
        <v>8.4588338704951695</v>
      </c>
      <c r="N150" s="192">
        <v>10</v>
      </c>
      <c r="O150" s="192">
        <v>10</v>
      </c>
      <c r="P150" s="192">
        <v>69.4166666666666</v>
      </c>
      <c r="Q150" s="192" t="s">
        <v>785</v>
      </c>
      <c r="R150" s="192">
        <v>4.5833333333333197</v>
      </c>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IF(N151=7, 6.9, 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5.3376055936733016</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5.1333138001757996</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5.5500276395798798</v>
      </c>
      <c r="J151" s="242">
        <v>44998</v>
      </c>
      <c r="K151" s="242">
        <v>44998</v>
      </c>
      <c r="L151" s="91" t="s">
        <v>244</v>
      </c>
      <c r="M151" s="192">
        <v>5.1333138001757996</v>
      </c>
      <c r="N151" s="192" t="s">
        <v>409</v>
      </c>
      <c r="O151" s="192">
        <v>5.5500276395798798</v>
      </c>
      <c r="P151" s="192">
        <v>50.5</v>
      </c>
      <c r="Q151" s="192" t="s">
        <v>409</v>
      </c>
      <c r="R151" s="192">
        <v>0.83333333333333504</v>
      </c>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IF(N152=7, 6.9, 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0.75343222685748812</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0.98740111338998005</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0.57490326147043003</v>
      </c>
      <c r="J152" s="242">
        <v>45142</v>
      </c>
      <c r="K152" s="242">
        <v>45142</v>
      </c>
      <c r="L152" s="91" t="s">
        <v>246</v>
      </c>
      <c r="M152" s="192">
        <v>0.98740111338998005</v>
      </c>
      <c r="N152" s="192" t="s">
        <v>409</v>
      </c>
      <c r="O152" s="192">
        <v>0.57490326147043003</v>
      </c>
      <c r="P152" s="192">
        <v>26.9166666666666</v>
      </c>
      <c r="Q152" s="192" t="s">
        <v>409</v>
      </c>
      <c r="R152" s="192">
        <v>-2.9166666666666599</v>
      </c>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IF(N153=7, 6.9, 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4.0022111663902704</v>
      </c>
      <c r="J153" s="242">
        <v>45142</v>
      </c>
      <c r="K153" s="242">
        <v>45142</v>
      </c>
      <c r="L153" s="91" t="s">
        <v>248</v>
      </c>
      <c r="M153" s="192">
        <v>0</v>
      </c>
      <c r="N153" s="192" t="s">
        <v>409</v>
      </c>
      <c r="O153" s="192">
        <v>4.0022111663902704</v>
      </c>
      <c r="P153" s="192">
        <v>20</v>
      </c>
      <c r="Q153" s="192" t="s">
        <v>409</v>
      </c>
      <c r="R153" s="192">
        <v>-0.33333333333333198</v>
      </c>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IF(N154=7, 6.9, 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4.7078256923570825</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4.9868151186639302</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4.4444444444444402</v>
      </c>
      <c r="J154" s="242">
        <v>45142</v>
      </c>
      <c r="K154" s="242">
        <v>45142</v>
      </c>
      <c r="L154" s="91" t="s">
        <v>250</v>
      </c>
      <c r="M154" s="192">
        <v>4.9868151186639302</v>
      </c>
      <c r="N154" s="192" t="s">
        <v>409</v>
      </c>
      <c r="O154" s="192">
        <v>4.4444444444444402</v>
      </c>
      <c r="P154" s="192">
        <v>49.6666666666666</v>
      </c>
      <c r="Q154" s="192" t="s">
        <v>409</v>
      </c>
      <c r="R154" s="192">
        <v>0</v>
      </c>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t="e">
        <f>IF(N155=7, 6.9, 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s="192" t="s">
        <v>409</v>
      </c>
      <c r="R155" s="192" t="s">
        <v>409</v>
      </c>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IF(N156=7, 6.9, 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7</v>
      </c>
      <c r="J156" s="242">
        <v>45142</v>
      </c>
      <c r="K156" s="242">
        <v>45142</v>
      </c>
      <c r="L156" s="91" t="s">
        <v>254</v>
      </c>
      <c r="M156" s="192">
        <v>0</v>
      </c>
      <c r="N156" s="192" t="s">
        <v>409</v>
      </c>
      <c r="O156" s="192">
        <v>7</v>
      </c>
      <c r="P156" s="192">
        <v>20</v>
      </c>
      <c r="Q156" s="192" t="s">
        <v>409</v>
      </c>
      <c r="R156" s="192">
        <v>3.3333333333333299</v>
      </c>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IF(N157=7, 6.9, 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1.8077937298564299</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45142</v>
      </c>
      <c r="K157" s="242">
        <v>45142</v>
      </c>
      <c r="L157" s="91" t="s">
        <v>256</v>
      </c>
      <c r="M157" s="192">
        <v>1.8077937298564299</v>
      </c>
      <c r="N157" s="192" t="s">
        <v>409</v>
      </c>
      <c r="O157" s="192">
        <v>0</v>
      </c>
      <c r="P157" s="192">
        <v>31.5833333333333</v>
      </c>
      <c r="Q157" s="192" t="s">
        <v>409</v>
      </c>
      <c r="R157" s="192">
        <v>-6.5833333333333304</v>
      </c>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IF(N158=7, 6.9, 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10</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10</v>
      </c>
      <c r="J158" s="242">
        <v>44895</v>
      </c>
      <c r="K158" s="242">
        <v>45142</v>
      </c>
      <c r="L158" s="91" t="s">
        <v>258</v>
      </c>
      <c r="M158" s="192">
        <v>8.0339876941107509</v>
      </c>
      <c r="N158" s="192">
        <v>10</v>
      </c>
      <c r="O158" s="192">
        <v>10</v>
      </c>
      <c r="P158" s="192">
        <v>67</v>
      </c>
      <c r="Q158" s="192" t="s">
        <v>785</v>
      </c>
      <c r="R158" s="192">
        <v>8.6666666666666696</v>
      </c>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IF(N159=7, 6.9, 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2.0243224859262052</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0.73835335481980702</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5.55002763957987</v>
      </c>
      <c r="J159" s="242">
        <v>45142</v>
      </c>
      <c r="K159" s="242">
        <v>45142</v>
      </c>
      <c r="L159" s="91" t="s">
        <v>260</v>
      </c>
      <c r="M159" s="192">
        <v>0.73835335481980702</v>
      </c>
      <c r="N159" s="192" t="s">
        <v>409</v>
      </c>
      <c r="O159" s="192">
        <v>5.55002763957987</v>
      </c>
      <c r="P159" s="192">
        <v>25.5</v>
      </c>
      <c r="Q159" s="192" t="s">
        <v>409</v>
      </c>
      <c r="R159" s="192">
        <v>0.83333333333333204</v>
      </c>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IF(N160=7, 6.9, 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6.9</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7</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44895</v>
      </c>
      <c r="K160" s="242">
        <v>44887</v>
      </c>
      <c r="L160" s="91" t="s">
        <v>262</v>
      </c>
      <c r="M160" s="192">
        <v>1.79314386170524</v>
      </c>
      <c r="N160" s="192">
        <v>7</v>
      </c>
      <c r="O160" s="192">
        <v>0.68546158098397203</v>
      </c>
      <c r="P160" s="192">
        <v>31.5</v>
      </c>
      <c r="Q160" s="192" t="s">
        <v>784</v>
      </c>
      <c r="R160" s="192">
        <v>-2.8333333333333299</v>
      </c>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IF(N161=7, 6.9, 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2.9650750629115898</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3.1555815997656</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2.7860696517412902</v>
      </c>
      <c r="J161" s="242">
        <v>45142</v>
      </c>
      <c r="K161" s="242">
        <v>45142</v>
      </c>
      <c r="L161" s="91" t="s">
        <v>264</v>
      </c>
      <c r="M161" s="192">
        <v>3.1555815997656</v>
      </c>
      <c r="N161" s="192" t="s">
        <v>409</v>
      </c>
      <c r="O161" s="192">
        <v>2.7860696517412902</v>
      </c>
      <c r="P161" s="192">
        <v>39.25</v>
      </c>
      <c r="Q161" s="192" t="s">
        <v>409</v>
      </c>
      <c r="R161" s="192">
        <v>-1.25</v>
      </c>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t="e">
        <f>IF(N162=7, 6.9, 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IF(N163=7, 6.9, 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10</v>
      </c>
      <c r="J163" s="242">
        <v>44895</v>
      </c>
      <c r="K163" s="242">
        <v>45142</v>
      </c>
      <c r="L163" s="91" t="s">
        <v>268</v>
      </c>
      <c r="M163" s="192">
        <v>5.7046586580720797</v>
      </c>
      <c r="N163" s="192">
        <v>10</v>
      </c>
      <c r="O163" s="192">
        <v>3.0071862907683702</v>
      </c>
      <c r="P163" s="192">
        <v>53.75</v>
      </c>
      <c r="Q163" s="192" t="s">
        <v>786</v>
      </c>
      <c r="R163" s="192">
        <v>-1.0833333333333299</v>
      </c>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IF(N164=7, 6.9, 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3.9759742162320499</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45142</v>
      </c>
      <c r="K164" s="242">
        <v>45142</v>
      </c>
      <c r="L164" s="91" t="s">
        <v>270</v>
      </c>
      <c r="M164" s="192">
        <v>3.9759742162320499</v>
      </c>
      <c r="N164" s="192" t="s">
        <v>409</v>
      </c>
      <c r="O164" s="192">
        <v>0</v>
      </c>
      <c r="P164" s="192">
        <v>43.9166666666666</v>
      </c>
      <c r="Q164" s="192" t="s">
        <v>409</v>
      </c>
      <c r="R164" s="192">
        <v>-9.5833333333333197</v>
      </c>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IF(N165=7, 6.9, 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2.307863798905105</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4.7231174919425696</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1.1276948590381299</v>
      </c>
      <c r="J165" s="242">
        <v>45142</v>
      </c>
      <c r="K165" s="242">
        <v>45142</v>
      </c>
      <c r="L165" s="91" t="s">
        <v>717</v>
      </c>
      <c r="M165" s="192">
        <v>4.7231174919425696</v>
      </c>
      <c r="N165" s="192" t="s">
        <v>409</v>
      </c>
      <c r="O165" s="192">
        <v>1.1276948590381299</v>
      </c>
      <c r="P165" s="192">
        <v>48.1666666666666</v>
      </c>
      <c r="Q165" s="192" t="s">
        <v>409</v>
      </c>
      <c r="R165" s="192">
        <v>-2.5</v>
      </c>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IF(N166=7, 6.9, 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8.9960374545637531</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8.0928689883913894</v>
      </c>
      <c r="J166" s="242">
        <v>45142</v>
      </c>
      <c r="K166" s="242">
        <v>45142</v>
      </c>
      <c r="L166" s="91" t="s">
        <v>271</v>
      </c>
      <c r="M166" s="192">
        <v>10</v>
      </c>
      <c r="N166" s="192" t="s">
        <v>409</v>
      </c>
      <c r="O166" s="192">
        <v>8.0928689883913894</v>
      </c>
      <c r="P166" s="192">
        <v>85.9166666666666</v>
      </c>
      <c r="Q166" s="192" t="s">
        <v>409</v>
      </c>
      <c r="R166" s="192">
        <v>2.7500000000000102</v>
      </c>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IF(N167=7, 6.9, 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3.3950723499438991</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1.6466451801933699</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7</v>
      </c>
      <c r="J167" s="242">
        <v>45142</v>
      </c>
      <c r="K167" s="242">
        <v>45142</v>
      </c>
      <c r="L167" s="91" t="s">
        <v>273</v>
      </c>
      <c r="M167" s="192">
        <v>1.6466451801933699</v>
      </c>
      <c r="N167" s="192" t="s">
        <v>409</v>
      </c>
      <c r="O167" s="192">
        <v>7</v>
      </c>
      <c r="P167" s="192">
        <v>30.6666666666666</v>
      </c>
      <c r="Q167" s="192" t="s">
        <v>409</v>
      </c>
      <c r="R167" s="192">
        <v>3.3333333333333299</v>
      </c>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IF(N168=7, 6.9, 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3.43392909463814</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45142</v>
      </c>
      <c r="K168" s="242">
        <v>45142</v>
      </c>
      <c r="L168" s="91" t="s">
        <v>275</v>
      </c>
      <c r="M168" s="192">
        <v>3.43392909463814</v>
      </c>
      <c r="N168" s="192" t="s">
        <v>409</v>
      </c>
      <c r="O168" s="192">
        <v>0</v>
      </c>
      <c r="P168" s="192">
        <v>40.8333333333333</v>
      </c>
      <c r="Q168" s="192" t="s">
        <v>409</v>
      </c>
      <c r="R168" s="192">
        <v>-4.1666666666666599</v>
      </c>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IF(N169=7, 6.9, 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4.1635415257038169</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5.1919132727805399</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3.33886124930901</v>
      </c>
      <c r="J169" s="242">
        <v>45142</v>
      </c>
      <c r="K169" s="242">
        <v>45142</v>
      </c>
      <c r="L169" s="91" t="s">
        <v>718</v>
      </c>
      <c r="M169" s="192">
        <v>5.1919132727805399</v>
      </c>
      <c r="N169" s="192" t="s">
        <v>409</v>
      </c>
      <c r="O169" s="192">
        <v>3.33886124930901</v>
      </c>
      <c r="P169" s="192">
        <v>50.8333333333333</v>
      </c>
      <c r="Q169" s="192" t="s">
        <v>409</v>
      </c>
      <c r="R169" s="192">
        <v>-0.83333333333332804</v>
      </c>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t="e">
        <f>IF(N170=7, 6.9, 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719</v>
      </c>
      <c r="M170" s="192" t="s">
        <v>409</v>
      </c>
      <c r="N170" s="192" t="s">
        <v>409</v>
      </c>
      <c r="O170" s="192" t="s">
        <v>409</v>
      </c>
      <c r="P170" s="192" t="s">
        <v>409</v>
      </c>
      <c r="Q170" s="192" t="s">
        <v>409</v>
      </c>
      <c r="R170" s="192" t="s">
        <v>409</v>
      </c>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IF(N171=7, 6.9, 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2.2879873730764619</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1.1778493993554</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4.4444444444444402</v>
      </c>
      <c r="J171" s="242">
        <v>45142</v>
      </c>
      <c r="K171" s="242">
        <v>45142</v>
      </c>
      <c r="L171" s="91" t="s">
        <v>277</v>
      </c>
      <c r="M171" s="192">
        <v>1.1778493993554</v>
      </c>
      <c r="N171" s="192" t="s">
        <v>409</v>
      </c>
      <c r="O171" s="192">
        <v>4.4444444444444402</v>
      </c>
      <c r="P171" s="192">
        <v>28</v>
      </c>
      <c r="Q171" s="192" t="s">
        <v>409</v>
      </c>
      <c r="R171" s="192">
        <v>0</v>
      </c>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IF(N172=7, 6.9, 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4.970954001723852</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3.5364781716964502</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6.9872857932559498</v>
      </c>
      <c r="J172" s="242">
        <v>45142</v>
      </c>
      <c r="K172" s="242">
        <v>45142</v>
      </c>
      <c r="L172" s="91" t="s">
        <v>279</v>
      </c>
      <c r="M172" s="192">
        <v>3.5364781716964502</v>
      </c>
      <c r="N172" s="192" t="s">
        <v>409</v>
      </c>
      <c r="O172" s="192">
        <v>6.9872857932559498</v>
      </c>
      <c r="P172" s="192">
        <v>41.4166666666666</v>
      </c>
      <c r="Q172" s="192" t="s">
        <v>409</v>
      </c>
      <c r="R172" s="192">
        <v>1.9166666666666701</v>
      </c>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IF(N173=7, 6.9, 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10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10</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10</v>
      </c>
      <c r="J173" s="242">
        <v>44895</v>
      </c>
      <c r="K173" s="242">
        <v>44887</v>
      </c>
      <c r="L173" s="91" t="s">
        <v>281</v>
      </c>
      <c r="M173" s="192">
        <v>7.8728391444476999</v>
      </c>
      <c r="N173" s="192">
        <v>10</v>
      </c>
      <c r="O173" s="192">
        <v>3.89165284687672</v>
      </c>
      <c r="P173" s="192">
        <v>66.0833333333333</v>
      </c>
      <c r="Q173" s="192" t="s">
        <v>785</v>
      </c>
      <c r="R173" s="192">
        <v>-0.41666666666667102</v>
      </c>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IF(N174=7, 6.9, 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5.6842894612211792</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5.2944623498388497</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6.1028192371475898</v>
      </c>
      <c r="J174" s="242">
        <v>45142</v>
      </c>
      <c r="K174" s="242">
        <v>45142</v>
      </c>
      <c r="L174" s="91" t="s">
        <v>283</v>
      </c>
      <c r="M174" s="192">
        <v>5.2944623498388497</v>
      </c>
      <c r="N174" s="192" t="s">
        <v>409</v>
      </c>
      <c r="O174" s="192">
        <v>6.1028192371475898</v>
      </c>
      <c r="P174" s="192">
        <v>51.4166666666666</v>
      </c>
      <c r="Q174" s="192" t="s">
        <v>409</v>
      </c>
      <c r="R174" s="192">
        <v>1.25</v>
      </c>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IF(N175=7, 6.9, 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6.9</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7</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44895</v>
      </c>
      <c r="K175" s="242">
        <v>44887</v>
      </c>
      <c r="L175" s="91" t="s">
        <v>285</v>
      </c>
      <c r="M175" s="192">
        <v>0.46000585994726001</v>
      </c>
      <c r="N175" s="192">
        <v>7</v>
      </c>
      <c r="O175" s="192">
        <v>5.8817025981205102</v>
      </c>
      <c r="P175" s="192">
        <v>23.9166666666666</v>
      </c>
      <c r="Q175" s="192" t="s">
        <v>784</v>
      </c>
      <c r="R175" s="192">
        <v>1.0833333333333299</v>
      </c>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IF(N176=7, 6.9, 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45142</v>
      </c>
      <c r="K176" s="242">
        <v>45142</v>
      </c>
      <c r="L176" s="91" t="s">
        <v>287</v>
      </c>
      <c r="M176" s="192">
        <v>10</v>
      </c>
      <c r="N176" s="192" t="s">
        <v>409</v>
      </c>
      <c r="O176" s="192">
        <v>10</v>
      </c>
      <c r="P176" s="192">
        <v>83.4166666666666</v>
      </c>
      <c r="Q176" s="192" t="s">
        <v>409</v>
      </c>
      <c r="R176" s="192">
        <v>5.5833333333333197</v>
      </c>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IF(N177=7, 6.9, 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3.3560808422081534</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2.5988866100205099</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4.3338861249309</v>
      </c>
      <c r="J177" s="242">
        <v>45142</v>
      </c>
      <c r="K177" s="242">
        <v>45142</v>
      </c>
      <c r="L177" s="91" t="s">
        <v>289</v>
      </c>
      <c r="M177" s="192">
        <v>2.5988866100205099</v>
      </c>
      <c r="N177" s="192" t="s">
        <v>409</v>
      </c>
      <c r="O177" s="192">
        <v>4.3338861249309</v>
      </c>
      <c r="P177" s="192">
        <v>36.0833333333333</v>
      </c>
      <c r="Q177" s="192" t="s">
        <v>409</v>
      </c>
      <c r="R177" s="192">
        <v>-8.3333333333328596E-2</v>
      </c>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IF(N178=7, 6.9, 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3.33886124930901</v>
      </c>
      <c r="J178" s="242">
        <v>45142</v>
      </c>
      <c r="K178" s="242">
        <v>45142</v>
      </c>
      <c r="L178" s="91" t="s">
        <v>291</v>
      </c>
      <c r="M178" s="192">
        <v>0</v>
      </c>
      <c r="N178" s="192" t="s">
        <v>409</v>
      </c>
      <c r="O178" s="192">
        <v>3.33886124930901</v>
      </c>
      <c r="P178" s="192">
        <v>9.1666666666666607</v>
      </c>
      <c r="Q178" s="192" t="s">
        <v>409</v>
      </c>
      <c r="R178" s="192">
        <v>-0.83333333333333304</v>
      </c>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t="e">
        <f>IF(N179=7, 6.9, 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#N/A</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s="192" t="s">
        <v>409</v>
      </c>
      <c r="R179" s="192" t="s">
        <v>409</v>
      </c>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IF(N180=7, 6.9, 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10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10</v>
      </c>
      <c r="J180" s="242">
        <v>44895</v>
      </c>
      <c r="K180" s="242">
        <v>45142</v>
      </c>
      <c r="L180" s="91" t="s">
        <v>295</v>
      </c>
      <c r="M180" s="192">
        <v>7.2135950776442996</v>
      </c>
      <c r="N180" s="192">
        <v>10</v>
      </c>
      <c r="O180" s="192">
        <v>6.6556108347153096</v>
      </c>
      <c r="P180" s="192">
        <v>62.3333333333333</v>
      </c>
      <c r="Q180" s="192" t="s">
        <v>786</v>
      </c>
      <c r="R180" s="192">
        <v>1.6666666666666601</v>
      </c>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f>IF(N181=7, 6.9, 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3.7688977040112288</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4.2543217111046001</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3.3388612493090002</v>
      </c>
      <c r="J181" s="242">
        <v>45142</v>
      </c>
      <c r="K181" s="242">
        <v>45142</v>
      </c>
      <c r="L181" s="91" t="s">
        <v>297</v>
      </c>
      <c r="M181" s="192">
        <v>4.2543217111046001</v>
      </c>
      <c r="N181" s="192" t="s">
        <v>409</v>
      </c>
      <c r="O181" s="192">
        <v>3.3388612493090002</v>
      </c>
      <c r="P181" s="192">
        <v>45.5</v>
      </c>
      <c r="Q181" s="192" t="s">
        <v>409</v>
      </c>
      <c r="R181" s="192">
        <v>-0.83333333333333504</v>
      </c>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t="e">
        <f>IF(N182=7, 6.9, 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720</v>
      </c>
      <c r="M182" s="192" t="s">
        <v>409</v>
      </c>
      <c r="N182" s="192" t="s">
        <v>409</v>
      </c>
      <c r="O182" s="192" t="s">
        <v>409</v>
      </c>
      <c r="P182" s="192" t="s">
        <v>409</v>
      </c>
      <c r="Q182" s="192" t="s">
        <v>409</v>
      </c>
      <c r="R182" s="192" t="s">
        <v>409</v>
      </c>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IF(N183=7, 6.9, 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9.3707688957850568</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8.7811309698212696</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45142</v>
      </c>
      <c r="K183" s="242">
        <v>45142</v>
      </c>
      <c r="L183" s="91" t="s">
        <v>299</v>
      </c>
      <c r="M183" s="192">
        <v>8.7811309698212696</v>
      </c>
      <c r="N183" s="192" t="s">
        <v>409</v>
      </c>
      <c r="O183" s="192">
        <v>10</v>
      </c>
      <c r="P183" s="192">
        <v>71.25</v>
      </c>
      <c r="Q183" s="192" t="s">
        <v>409</v>
      </c>
      <c r="R183" s="192">
        <v>5.0833333333333197</v>
      </c>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IF(N184=7, 6.9, 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4.0924456638213558</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5.0161148549663004</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3.3388612493090002</v>
      </c>
      <c r="J184" s="242">
        <v>45142</v>
      </c>
      <c r="K184" s="242">
        <v>45142</v>
      </c>
      <c r="L184" s="91" t="s">
        <v>301</v>
      </c>
      <c r="M184" s="192">
        <v>5.0161148549663004</v>
      </c>
      <c r="N184" s="192" t="s">
        <v>409</v>
      </c>
      <c r="O184" s="192">
        <v>3.3388612493090002</v>
      </c>
      <c r="P184" s="192">
        <v>49.8333333333333</v>
      </c>
      <c r="Q184" s="192" t="s">
        <v>409</v>
      </c>
      <c r="R184" s="192">
        <v>-0.83333333333333504</v>
      </c>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t="e">
        <f>IF(N185=7, 6.9, 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#N/A</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s="192" t="s">
        <v>409</v>
      </c>
      <c r="R185" s="192" t="s">
        <v>409</v>
      </c>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IF(N186=7, 6.9, 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4.2051908282570478</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5.8804570758863202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3.0071862907683702</v>
      </c>
      <c r="J186" s="242">
        <v>45142</v>
      </c>
      <c r="K186" s="242">
        <v>45142</v>
      </c>
      <c r="L186" s="91" t="s">
        <v>304</v>
      </c>
      <c r="M186" s="192">
        <v>5.8804570758863202</v>
      </c>
      <c r="N186" s="192" t="s">
        <v>409</v>
      </c>
      <c r="O186" s="192">
        <v>3.0071862907683702</v>
      </c>
      <c r="P186" s="192">
        <v>54.75</v>
      </c>
      <c r="Q186" s="192" t="s">
        <v>409</v>
      </c>
      <c r="R186" s="192">
        <v>-1.0833333333333299</v>
      </c>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IF(N187=7, 6.9, 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5.4381902467986354</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7.3893934954585401</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4.0022111663902704</v>
      </c>
      <c r="J187" s="242">
        <v>44966</v>
      </c>
      <c r="K187" s="242">
        <v>44966</v>
      </c>
      <c r="L187" s="91" t="s">
        <v>306</v>
      </c>
      <c r="M187" s="192">
        <v>7.3893934954585401</v>
      </c>
      <c r="N187" s="192" t="s">
        <v>409</v>
      </c>
      <c r="O187" s="192">
        <v>4.0022111663902704</v>
      </c>
      <c r="P187" s="192">
        <v>63.3333333333333</v>
      </c>
      <c r="Q187" s="192" t="s">
        <v>409</v>
      </c>
      <c r="R187" s="192">
        <v>-0.33333333333332799</v>
      </c>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IF(N188=7, 6.9, 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3.2581306768239102</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45142</v>
      </c>
      <c r="K188" s="242">
        <v>45142</v>
      </c>
      <c r="L188" s="91" t="s">
        <v>307</v>
      </c>
      <c r="M188" s="192">
        <v>3.2581306768239102</v>
      </c>
      <c r="N188" s="192" t="s">
        <v>409</v>
      </c>
      <c r="O188" s="192">
        <v>0</v>
      </c>
      <c r="P188" s="192">
        <v>39.8333333333333</v>
      </c>
      <c r="Q188" s="192" t="s">
        <v>409</v>
      </c>
      <c r="R188" s="192">
        <v>-6.1666666666666696</v>
      </c>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IF(N189=7, 6.9, 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2.8854556886393778</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1.5001464986815101</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5.55002763957987</v>
      </c>
      <c r="J189" s="242">
        <v>45142</v>
      </c>
      <c r="K189" s="242">
        <v>45142</v>
      </c>
      <c r="L189" s="91" t="s">
        <v>309</v>
      </c>
      <c r="M189" s="192">
        <v>1.5001464986815101</v>
      </c>
      <c r="N189" s="192" t="s">
        <v>409</v>
      </c>
      <c r="O189" s="192">
        <v>5.55002763957987</v>
      </c>
      <c r="P189" s="192">
        <v>29.8333333333333</v>
      </c>
      <c r="Q189" s="192" t="s">
        <v>409</v>
      </c>
      <c r="R189" s="192">
        <v>0.83333333333333204</v>
      </c>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IF(N190=7, 6.9, 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1.1335112243070218</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0.19630823322590199</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6.5450525152017596</v>
      </c>
      <c r="J190" s="242">
        <v>45142</v>
      </c>
      <c r="K190" s="242">
        <v>45142</v>
      </c>
      <c r="L190" s="91" t="s">
        <v>311</v>
      </c>
      <c r="M190" s="192">
        <v>0.19630823322590199</v>
      </c>
      <c r="N190" s="192" t="s">
        <v>409</v>
      </c>
      <c r="O190" s="192">
        <v>6.5450525152017596</v>
      </c>
      <c r="P190" s="192">
        <v>22.4166666666666</v>
      </c>
      <c r="Q190" s="192" t="s">
        <v>409</v>
      </c>
      <c r="R190" s="192">
        <v>1.5833333333333299</v>
      </c>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IF(N191=7, 6.9, 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5.2646444859339239</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5.4263111631995304</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5.1077943615256904</v>
      </c>
      <c r="J191" s="242">
        <v>45142</v>
      </c>
      <c r="K191" s="242">
        <v>45142</v>
      </c>
      <c r="L191" s="91" t="s">
        <v>313</v>
      </c>
      <c r="M191" s="192">
        <v>5.4263111631995304</v>
      </c>
      <c r="N191" s="192" t="s">
        <v>409</v>
      </c>
      <c r="O191" s="192">
        <v>5.1077943615256904</v>
      </c>
      <c r="P191" s="192">
        <v>52.1666666666666</v>
      </c>
      <c r="Q191" s="192" t="s">
        <v>409</v>
      </c>
      <c r="R191" s="192">
        <v>0.49999999999999201</v>
      </c>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t="e">
        <f>IF(N192=7, 6.9, 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721</v>
      </c>
      <c r="M192" s="192" t="s">
        <v>409</v>
      </c>
      <c r="N192" s="192" t="s">
        <v>409</v>
      </c>
      <c r="O192" s="192" t="s">
        <v>409</v>
      </c>
      <c r="P192" s="192" t="s">
        <v>409</v>
      </c>
      <c r="Q192" s="192" t="s">
        <v>409</v>
      </c>
      <c r="R192" s="192" t="s">
        <v>409</v>
      </c>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IF(N193=7, 6.9, 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0.27437569149763574</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3.4046293583357699</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2.21116639027059E-2</v>
      </c>
      <c r="J193" s="242">
        <v>45142</v>
      </c>
      <c r="K193" s="242">
        <v>45142</v>
      </c>
      <c r="L193" s="91" t="s">
        <v>315</v>
      </c>
      <c r="M193" s="192">
        <v>3.4046293583357699</v>
      </c>
      <c r="N193" s="192" t="s">
        <v>409</v>
      </c>
      <c r="O193" s="192">
        <v>2.21116639027059E-2</v>
      </c>
      <c r="P193" s="192">
        <v>40.6666666666666</v>
      </c>
      <c r="Q193" s="192" t="s">
        <v>409</v>
      </c>
      <c r="R193" s="192">
        <v>-3.3333333333333299</v>
      </c>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IF(N194=7, 6.9, 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7.4498507633239681</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5.55002763957987</v>
      </c>
      <c r="J194" s="242">
        <v>44998</v>
      </c>
      <c r="K194" s="242">
        <v>45142</v>
      </c>
      <c r="L194" s="91" t="s">
        <v>316</v>
      </c>
      <c r="M194" s="192">
        <v>10</v>
      </c>
      <c r="N194" s="192" t="s">
        <v>409</v>
      </c>
      <c r="O194" s="192">
        <v>5.55002763957987</v>
      </c>
      <c r="P194" s="192">
        <v>89.8333333333333</v>
      </c>
      <c r="Q194" s="192" t="s">
        <v>409</v>
      </c>
      <c r="R194" s="192">
        <v>0.83333333333332804</v>
      </c>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t="e">
        <f>IF(N195=7, 6.9, 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722</v>
      </c>
      <c r="M195" s="192" t="s">
        <v>409</v>
      </c>
      <c r="N195" s="192" t="s">
        <v>409</v>
      </c>
      <c r="O195" s="192" t="s">
        <v>409</v>
      </c>
      <c r="P195" s="192" t="s">
        <v>409</v>
      </c>
      <c r="Q195" s="192" t="s">
        <v>409</v>
      </c>
      <c r="R195" s="192" t="s">
        <v>409</v>
      </c>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IF(N196=7, 6.9, 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3.4528478480319884</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5.3384119542924102</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2.2332780541735802</v>
      </c>
      <c r="J196" s="242">
        <v>45142</v>
      </c>
      <c r="K196" s="242">
        <v>45142</v>
      </c>
      <c r="L196" s="91" t="s">
        <v>318</v>
      </c>
      <c r="M196" s="192">
        <v>5.3384119542924102</v>
      </c>
      <c r="N196" s="192" t="s">
        <v>409</v>
      </c>
      <c r="O196" s="192">
        <v>2.2332780541735802</v>
      </c>
      <c r="P196" s="192">
        <v>51.6666666666666</v>
      </c>
      <c r="Q196" s="192" t="s">
        <v>409</v>
      </c>
      <c r="R196" s="192">
        <v>-1.6666666666666601</v>
      </c>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IF(N197=7, 6.9, 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3.2517609504545297</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4.1224728977439202</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2.5649530127142102</v>
      </c>
      <c r="J197" s="242">
        <v>45142</v>
      </c>
      <c r="K197" s="242">
        <v>45142</v>
      </c>
      <c r="L197" s="91" t="s">
        <v>320</v>
      </c>
      <c r="M197" s="192">
        <v>4.1224728977439202</v>
      </c>
      <c r="N197" s="192" t="s">
        <v>409</v>
      </c>
      <c r="O197" s="192">
        <v>2.5649530127142102</v>
      </c>
      <c r="P197" s="192">
        <v>44.75</v>
      </c>
      <c r="Q197" s="192" t="s">
        <v>409</v>
      </c>
      <c r="R197" s="192">
        <v>-1.4166666666666601</v>
      </c>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IF(N198=7, 6.9, 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6.9</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7</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7</v>
      </c>
      <c r="J198" s="242">
        <v>44895</v>
      </c>
      <c r="K198" s="242">
        <v>44887</v>
      </c>
      <c r="L198" s="91" t="s">
        <v>322</v>
      </c>
      <c r="M198" s="192">
        <v>0.53325520070319499</v>
      </c>
      <c r="N198" s="192">
        <v>7</v>
      </c>
      <c r="O198" s="192">
        <v>0.46434494195687698</v>
      </c>
      <c r="P198" s="192">
        <v>24.3333333333333</v>
      </c>
      <c r="Q198" s="192" t="s">
        <v>784</v>
      </c>
      <c r="R198" s="192">
        <v>-3</v>
      </c>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IF(N199=7, 6.9, 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10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10</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10</v>
      </c>
      <c r="J199" s="242">
        <v>44895</v>
      </c>
      <c r="K199" s="242">
        <v>45142</v>
      </c>
      <c r="L199" s="91" t="s">
        <v>324</v>
      </c>
      <c r="M199" s="192">
        <v>8.5174333430999098</v>
      </c>
      <c r="N199" s="192">
        <v>10</v>
      </c>
      <c r="O199" s="192">
        <v>1.6804864566058599</v>
      </c>
      <c r="P199" s="192">
        <v>69.75</v>
      </c>
      <c r="Q199" s="192" t="s">
        <v>786</v>
      </c>
      <c r="R199" s="192">
        <v>-2.0833333333333202</v>
      </c>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f>IF(N200=7, 6.9, 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6.5771903490264156</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9.7333723996484096</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4.4444444444444402</v>
      </c>
      <c r="J200" s="242">
        <v>45142</v>
      </c>
      <c r="K200" s="242">
        <v>45142</v>
      </c>
      <c r="L200" s="91" t="s">
        <v>326</v>
      </c>
      <c r="M200" s="192">
        <v>9.7333723996484096</v>
      </c>
      <c r="N200" s="192" t="s">
        <v>409</v>
      </c>
      <c r="O200" s="192">
        <v>4.4444444444444402</v>
      </c>
      <c r="P200" s="192">
        <v>76.6666666666666</v>
      </c>
      <c r="Q200" s="192" t="s">
        <v>409</v>
      </c>
      <c r="R200" s="192">
        <v>0</v>
      </c>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IF(N201=7, 6.9, 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4.2433792113116828</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2.9504834456489899</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6.1028192371475898</v>
      </c>
      <c r="J201" s="242">
        <v>45142</v>
      </c>
      <c r="K201" s="242">
        <v>45142</v>
      </c>
      <c r="L201" s="91" t="s">
        <v>328</v>
      </c>
      <c r="M201" s="192">
        <v>2.9504834456489899</v>
      </c>
      <c r="N201" s="192" t="s">
        <v>409</v>
      </c>
      <c r="O201" s="192">
        <v>6.1028192371475898</v>
      </c>
      <c r="P201" s="192">
        <v>38.0833333333333</v>
      </c>
      <c r="Q201" s="192" t="s">
        <v>409</v>
      </c>
      <c r="R201" s="192">
        <v>1.25</v>
      </c>
      <c r="S201" s="181"/>
      <c r="T201" s="181"/>
      <c r="U201" s="181" t="str">
        <f>IFERROR(INDEX('Data Dictionary'!$I$8:$I$39,MATCH(U7,'Data Dictionary'!$K$8:$K$39,0)),"")</f>
        <v/>
      </c>
      <c r="V201" s="181" t="str">
        <f>IFERROR(INDEX('Data Dictionary'!$I$8:$I$39,MATCH(V7,'Data Dictionary'!$K$8:$K$39,0)),"")</f>
        <v/>
      </c>
      <c r="W201" s="181" t="str">
        <f>IFERROR(INDEX('Data Dictionary'!$I$8:$I$39,MATCH(W7,'Data Dictionary'!$K$8:$K$39,0)),"")</f>
        <v/>
      </c>
      <c r="X201" s="181" t="str">
        <f>IFERROR(INDEX('Data Dictionary'!$I$8:$I$39,MATCH(X7,'Data Dictionary'!$K$8:$K$39,0)),"")</f>
        <v/>
      </c>
      <c r="Y201" s="181" t="str">
        <f>IFERROR(INDEX('Data Dictionary'!$I$8:$I$39,MATCH(Y7,'Data Dictionary'!$K$8:$K$39,0)),"")</f>
        <v/>
      </c>
      <c r="Z201" s="80" t="str">
        <f>IFERROR(INDEX('Data Dictionary'!$I$8:$I$34,MATCH(Z7,'Data Dictionary'!$M$8:$M$34,0)),"")</f>
        <v/>
      </c>
      <c r="AA201" s="80" t="str">
        <f>IFERROR(INDEX('Data Dictionary'!$I$8:$I$34,MATCH(AA7,'Data Dictionary'!$M$8:$M$34,0)),"")</f>
        <v/>
      </c>
      <c r="AB201" s="80" t="str">
        <f>IFERROR(INDEX('Data Dictionary'!$I$8:$I$34,MATCH(AB7,'Data Dictionary'!$M$8:$M$34,0)),"")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t="e">
        <f>IF(N202=7, 6.9, 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#N/A</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s="192" t="s">
        <v>409</v>
      </c>
      <c r="R202" s="192" t="s">
        <v>409</v>
      </c>
      <c r="S202" s="181"/>
      <c r="T202" s="181"/>
      <c r="U202" s="181" t="str">
        <f>IFERROR(INDEX('Data Dictionary'!$J$8:$J$39,MATCH(U7,'Data Dictionary'!$K$8:$K$39,0)),"")</f>
        <v/>
      </c>
      <c r="V202" s="181" t="str">
        <f>IFERROR(INDEX('Data Dictionary'!$J$8:$J$39,MATCH(V7,'Data Dictionary'!$K$8:$K$39,0)),"")</f>
        <v/>
      </c>
      <c r="W202" s="181" t="str">
        <f>IFERROR(INDEX('Data Dictionary'!$J$8:$J$39,MATCH(W7,'Data Dictionary'!$K$8:$K$39,0)),"")</f>
        <v/>
      </c>
      <c r="X202" s="181" t="str">
        <f>IFERROR(INDEX('Data Dictionary'!$J$8:$J$39,MATCH(X7,'Data Dictionary'!$K$8:$K$39,0)),"")</f>
        <v/>
      </c>
      <c r="Y202" s="181" t="str">
        <f>IFERROR(INDEX('Data Dictionary'!$J$8:$J$39,MATCH(Y7,'Data Dictionary'!$K$8:$K$39,0)),"")</f>
        <v/>
      </c>
      <c r="Z202" s="80" t="str">
        <f>IFERROR(INDEX('Data Dictionary'!$J$8:$J$34,MATCH(Z7,'Data Dictionary'!$M$8:$M$34,0)),"")</f>
        <v/>
      </c>
      <c r="AA202" s="80" t="str">
        <f>IFERROR(INDEX('Data Dictionary'!$J$8:$J$34,MATCH(AA7,'Data Dictionary'!$M$8:$M$34,0)),"")</f>
        <v/>
      </c>
      <c r="AB202" s="80" t="str">
        <f>IFERROR(INDEX('Data Dictionary'!$J$8:$J$34,MATCH(AB7,'Data Dictionary'!$M$8:$M$34,0)),"")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IF(N203=7, 6.9, 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3.1084404332834659</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2.1740404336360899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4.4444444444444402</v>
      </c>
      <c r="J203" s="242">
        <v>44830</v>
      </c>
      <c r="K203" s="242">
        <v>44830</v>
      </c>
      <c r="L203" s="91" t="s">
        <v>332</v>
      </c>
      <c r="M203" s="192">
        <v>2.1740404336360899</v>
      </c>
      <c r="N203" s="192" t="s">
        <v>409</v>
      </c>
      <c r="O203" s="192">
        <v>4.4444444444444402</v>
      </c>
      <c r="P203" s="192">
        <v>33.6666666666666</v>
      </c>
      <c r="Q203" s="192" t="s">
        <v>409</v>
      </c>
      <c r="R203" s="192">
        <v>0</v>
      </c>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IF(N204=7, 6.9, 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10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10</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10</v>
      </c>
      <c r="J204" s="242">
        <v>44895</v>
      </c>
      <c r="K204" s="242">
        <v>45142</v>
      </c>
      <c r="L204" s="91" t="s">
        <v>334</v>
      </c>
      <c r="M204" s="192">
        <v>6.2760035159683598</v>
      </c>
      <c r="N204" s="192">
        <v>10</v>
      </c>
      <c r="O204" s="192">
        <v>10</v>
      </c>
      <c r="P204" s="192">
        <v>57</v>
      </c>
      <c r="Q204" s="192" t="s">
        <v>785</v>
      </c>
      <c r="R204" s="192">
        <v>5.3333333333333304</v>
      </c>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IF(N205=7, 6.9, 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10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10</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10</v>
      </c>
      <c r="J205" s="242">
        <v>44895</v>
      </c>
      <c r="K205" s="242">
        <v>44887</v>
      </c>
      <c r="L205" s="91" t="s">
        <v>335</v>
      </c>
      <c r="M205" s="192">
        <v>4.4594198652212098</v>
      </c>
      <c r="N205" s="192">
        <v>10</v>
      </c>
      <c r="O205" s="192">
        <v>4.4444444444444402</v>
      </c>
      <c r="P205" s="192">
        <v>46.6666666666666</v>
      </c>
      <c r="Q205" s="192" t="s">
        <v>785</v>
      </c>
      <c r="R205" s="192">
        <v>0</v>
      </c>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t="e">
        <f>IF(N206=7, 6.9, 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s="192" t="s">
        <v>409</v>
      </c>
      <c r="R206" s="192" t="s">
        <v>409</v>
      </c>
    </row>
    <row r="207" spans="1:37" x14ac:dyDescent="0.2">
      <c r="A207" s="84">
        <v>200</v>
      </c>
      <c r="B207" s="35" t="str">
        <f ca="1"/>
        <v>Taiwan, China</v>
      </c>
      <c r="C207" s="35" t="str">
        <f ca="1"/>
        <v>TWN</v>
      </c>
      <c r="D207" s="35" t="str">
        <f ca="1"/>
        <v>EAS           East Asia &amp; Pacific</v>
      </c>
      <c r="E207" s="35" t="str">
        <f ca="1"/>
        <v>NA</v>
      </c>
      <c r="G207" s="80">
        <f>IF(N207=7, 6.9, 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6.9</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7</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7</v>
      </c>
      <c r="J207" s="242">
        <v>44895</v>
      </c>
      <c r="K207" s="242">
        <v>45142</v>
      </c>
      <c r="L207" s="91" t="s">
        <v>723</v>
      </c>
      <c r="M207" s="192">
        <v>0</v>
      </c>
      <c r="N207" s="192">
        <v>7</v>
      </c>
      <c r="O207" s="192">
        <v>7</v>
      </c>
      <c r="P207" s="192">
        <v>17.5833333333333</v>
      </c>
      <c r="Q207" s="192" t="s">
        <v>784</v>
      </c>
      <c r="R207" s="192">
        <v>5.75</v>
      </c>
    </row>
    <row r="208" spans="1:37" x14ac:dyDescent="0.2">
      <c r="A208" s="84">
        <v>201</v>
      </c>
      <c r="B208" s="35" t="str">
        <f ca="1"/>
        <v>Tanzania</v>
      </c>
      <c r="C208" s="35" t="str">
        <f ca="1"/>
        <v>TZA</v>
      </c>
      <c r="D208" s="35" t="str">
        <f ca="1"/>
        <v>SSF           Sub-Saharan Africa</v>
      </c>
      <c r="E208" s="35" t="str">
        <f ca="1"/>
        <v>IDA</v>
      </c>
      <c r="G208" s="80">
        <f>IF(N208=7, 6.9, 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4.0300720044030767</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4.7084676237913898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3.4494195688225502</v>
      </c>
      <c r="J208" s="242">
        <v>45142</v>
      </c>
      <c r="K208" s="242">
        <v>45142</v>
      </c>
      <c r="L208" s="91" t="s">
        <v>339</v>
      </c>
      <c r="M208" s="192">
        <v>4.7084676237913898</v>
      </c>
      <c r="N208" s="192" t="s">
        <v>409</v>
      </c>
      <c r="O208" s="192">
        <v>3.4494195688225502</v>
      </c>
      <c r="P208" s="192">
        <v>48.0833333333333</v>
      </c>
      <c r="Q208" s="192" t="s">
        <v>409</v>
      </c>
      <c r="R208" s="192">
        <v>-0.75</v>
      </c>
    </row>
    <row r="209" spans="1:18" x14ac:dyDescent="0.2">
      <c r="A209" s="84">
        <v>202</v>
      </c>
      <c r="B209" s="35" t="str">
        <f ca="1"/>
        <v>Uganda</v>
      </c>
      <c r="C209" s="35" t="str">
        <f ca="1"/>
        <v>UGA</v>
      </c>
      <c r="D209" s="35" t="str">
        <f ca="1"/>
        <v>SSF           Sub-Saharan Africa</v>
      </c>
      <c r="E209" s="35" t="str">
        <f ca="1"/>
        <v>IDA</v>
      </c>
      <c r="G209" s="80">
        <f>IF(N209=7, 6.9, 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10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10</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44895</v>
      </c>
      <c r="K209" s="242">
        <v>44887</v>
      </c>
      <c r="L209" s="91" t="s">
        <v>341</v>
      </c>
      <c r="M209" s="192">
        <v>5.6753589217696998</v>
      </c>
      <c r="N209" s="192">
        <v>10</v>
      </c>
      <c r="O209" s="192">
        <v>4.99723604201216</v>
      </c>
      <c r="P209" s="192">
        <v>53.5833333333333</v>
      </c>
      <c r="Q209" s="192" t="s">
        <v>785</v>
      </c>
      <c r="R209" s="192">
        <v>0.41666666666666402</v>
      </c>
    </row>
    <row r="210" spans="1:18" x14ac:dyDescent="0.2">
      <c r="A210" s="84">
        <v>203</v>
      </c>
      <c r="B210" s="35" t="str">
        <f ca="1"/>
        <v>Ukraine</v>
      </c>
      <c r="C210" s="35" t="str">
        <f ca="1"/>
        <v>UKR</v>
      </c>
      <c r="D210" s="35" t="str">
        <f ca="1"/>
        <v>ECS           Europe &amp; Central Asia</v>
      </c>
      <c r="E210" s="35" t="str">
        <f ca="1"/>
        <v>IBRD</v>
      </c>
      <c r="G210" s="80">
        <f>IF(N210=7, 6.9, 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10</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10</v>
      </c>
      <c r="J210" s="242">
        <v>45142</v>
      </c>
      <c r="K210" s="242">
        <v>44887</v>
      </c>
      <c r="L210" s="91" t="s">
        <v>343</v>
      </c>
      <c r="M210" s="192">
        <v>10</v>
      </c>
      <c r="N210" s="192">
        <v>10</v>
      </c>
      <c r="O210" s="192">
        <v>0</v>
      </c>
      <c r="P210" s="192">
        <v>86.3333333333333</v>
      </c>
      <c r="Q210" s="192" t="s">
        <v>785</v>
      </c>
      <c r="R210" s="192">
        <v>-11</v>
      </c>
    </row>
    <row r="211" spans="1:18" x14ac:dyDescent="0.2">
      <c r="A211" s="84">
        <v>204</v>
      </c>
      <c r="B211" s="35" t="str">
        <f ca="1"/>
        <v>Uruguay</v>
      </c>
      <c r="C211" s="35" t="str">
        <f ca="1"/>
        <v>URY</v>
      </c>
      <c r="D211" s="35" t="str">
        <f ca="1"/>
        <v>LCN           Latin America &amp; Caribbean</v>
      </c>
      <c r="E211" s="35" t="str">
        <f ca="1"/>
        <v>IBRD</v>
      </c>
      <c r="G211" s="80">
        <f>IF(N211=7, 6.9, 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6.8202826096129305</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4.6645180193378204</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9.9723604201216194</v>
      </c>
      <c r="J211" s="242">
        <v>45142</v>
      </c>
      <c r="K211" s="242">
        <v>45142</v>
      </c>
      <c r="L211" s="91" t="s">
        <v>345</v>
      </c>
      <c r="M211" s="192">
        <v>4.6645180193378204</v>
      </c>
      <c r="N211" s="192" t="s">
        <v>409</v>
      </c>
      <c r="O211" s="192">
        <v>9.9723604201216194</v>
      </c>
      <c r="P211" s="192">
        <v>47.8333333333333</v>
      </c>
      <c r="Q211" s="192" t="s">
        <v>409</v>
      </c>
      <c r="R211" s="192">
        <v>4.1666666666666696</v>
      </c>
    </row>
    <row r="212" spans="1:18" x14ac:dyDescent="0.2">
      <c r="A212" s="84">
        <v>205</v>
      </c>
      <c r="B212" s="35" t="str">
        <f ca="1"/>
        <v>United States</v>
      </c>
      <c r="C212" s="35" t="str">
        <f ca="1"/>
        <v>USA</v>
      </c>
      <c r="D212" s="35" t="str">
        <f ca="1"/>
        <v>NAC           North America</v>
      </c>
      <c r="E212" s="35" t="str">
        <f ca="1"/>
        <v>NA</v>
      </c>
      <c r="G212" s="80">
        <f>IF(N212=7, 6.9, 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2.5471275805594842</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1.8224435980076199</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3.5599778883361002</v>
      </c>
      <c r="J212" s="242">
        <v>45142</v>
      </c>
      <c r="K212" s="242">
        <v>45142</v>
      </c>
      <c r="L212" s="91" t="s">
        <v>346</v>
      </c>
      <c r="M212" s="192">
        <v>1.8224435980076199</v>
      </c>
      <c r="N212" s="192" t="s">
        <v>409</v>
      </c>
      <c r="O212" s="192">
        <v>3.5599778883361002</v>
      </c>
      <c r="P212" s="192">
        <v>31.6666666666666</v>
      </c>
      <c r="Q212" s="192" t="s">
        <v>409</v>
      </c>
      <c r="R212" s="192">
        <v>-0.66666666666666397</v>
      </c>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IF(N213=7, 6.9, 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5.1886605153398522</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8.0632874304131299</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3.33886124930901</v>
      </c>
      <c r="J213" s="242">
        <v>45142</v>
      </c>
      <c r="K213" s="242">
        <v>45142</v>
      </c>
      <c r="L213" s="91" t="s">
        <v>348</v>
      </c>
      <c r="M213" s="192">
        <v>8.0632874304131299</v>
      </c>
      <c r="N213" s="192" t="s">
        <v>409</v>
      </c>
      <c r="O213" s="192">
        <v>3.33886124930901</v>
      </c>
      <c r="P213" s="192">
        <v>67.1666666666666</v>
      </c>
      <c r="Q213" s="192" t="s">
        <v>409</v>
      </c>
      <c r="R213" s="192">
        <v>-0.83333333333332804</v>
      </c>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t="e">
        <f>IF(N214=7, 6.9, 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#N/A</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s="192" t="s">
        <v>409</v>
      </c>
      <c r="R214" s="192" t="s">
        <v>409</v>
      </c>
    </row>
    <row r="215" spans="1:18" x14ac:dyDescent="0.2">
      <c r="A215" s="84">
        <v>208</v>
      </c>
      <c r="B215" s="35" t="str">
        <f ca="1"/>
        <v>Venezuela, RB</v>
      </c>
      <c r="C215" s="35" t="str">
        <f ca="1"/>
        <v>VEN</v>
      </c>
      <c r="D215" s="35" t="str">
        <f ca="1"/>
        <v>LCN           Latin America &amp; Caribbean</v>
      </c>
      <c r="E215" s="35" t="str">
        <f ca="1"/>
        <v>IBRD</v>
      </c>
      <c r="G215" s="80">
        <f>IF(N215=7, 6.9, 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7.2238166373733907</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5.21835268103926</v>
      </c>
      <c r="J215" s="242">
        <v>45142</v>
      </c>
      <c r="K215" s="242">
        <v>45142</v>
      </c>
      <c r="L215" s="91" t="s">
        <v>350</v>
      </c>
      <c r="M215" s="192">
        <v>10</v>
      </c>
      <c r="N215" s="192" t="s">
        <v>409</v>
      </c>
      <c r="O215" s="192">
        <v>5.21835268103926</v>
      </c>
      <c r="P215" s="192">
        <v>80.0833333333333</v>
      </c>
      <c r="Q215" s="192" t="s">
        <v>409</v>
      </c>
      <c r="R215" s="192">
        <v>0.58333333333334203</v>
      </c>
    </row>
    <row r="216" spans="1:18" x14ac:dyDescent="0.2">
      <c r="A216" s="84">
        <v>209</v>
      </c>
      <c r="B216" s="35" t="str">
        <f ca="1"/>
        <v>British Virgin Islands</v>
      </c>
      <c r="C216" s="35" t="str">
        <f ca="1"/>
        <v>VGB</v>
      </c>
      <c r="D216" s="35" t="str">
        <f ca="1"/>
        <v>LCN           Latin America &amp; Caribbean</v>
      </c>
      <c r="E216" s="35" t="str">
        <f ca="1"/>
        <v>NA</v>
      </c>
      <c r="G216" s="80" t="e">
        <f>IF(N216=7, 6.9, 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724</v>
      </c>
      <c r="M216" s="192" t="s">
        <v>409</v>
      </c>
      <c r="N216" s="192" t="s">
        <v>409</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G217" s="80" t="e">
        <f>IF(N217=7, 6.9, 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725</v>
      </c>
      <c r="M217" s="192" t="s">
        <v>409</v>
      </c>
      <c r="N217" s="192" t="s">
        <v>409</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G218" s="80">
        <f>IF(N218=7, 6.9, 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6.9</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7</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7</v>
      </c>
      <c r="J218" s="242">
        <v>44895</v>
      </c>
      <c r="K218" s="242">
        <v>44887</v>
      </c>
      <c r="L218" s="91" t="s">
        <v>351</v>
      </c>
      <c r="M218" s="192">
        <v>2.4523879285086401</v>
      </c>
      <c r="N218" s="192">
        <v>7</v>
      </c>
      <c r="O218" s="192">
        <v>2.3438363736871102</v>
      </c>
      <c r="P218" s="192">
        <v>35.25</v>
      </c>
      <c r="Q218" s="192" t="s">
        <v>784</v>
      </c>
      <c r="R218" s="192">
        <v>-1.5833333333333299</v>
      </c>
    </row>
    <row r="219" spans="1:18" x14ac:dyDescent="0.2">
      <c r="A219" s="84">
        <v>212</v>
      </c>
      <c r="B219" s="35" t="str">
        <f ca="1"/>
        <v>Vanuatu</v>
      </c>
      <c r="C219" s="35" t="str">
        <f ca="1"/>
        <v>VUT</v>
      </c>
      <c r="D219" s="35" t="str">
        <f ca="1"/>
        <v>EAS           East Asia &amp; Pacific</v>
      </c>
      <c r="E219" s="35" t="str">
        <f ca="1"/>
        <v>IDA</v>
      </c>
      <c r="G219" s="80" t="e">
        <f>IF(N219=7, 6.9, 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#N/A</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s="192" t="s">
        <v>409</v>
      </c>
      <c r="R219" s="192" t="s">
        <v>409</v>
      </c>
    </row>
    <row r="220" spans="1:18" x14ac:dyDescent="0.2">
      <c r="A220" s="84">
        <v>213</v>
      </c>
      <c r="B220" s="35" t="str">
        <f ca="1"/>
        <v>Samoa</v>
      </c>
      <c r="C220" s="35" t="str">
        <f ca="1"/>
        <v>WSM</v>
      </c>
      <c r="D220" s="35" t="str">
        <f ca="1"/>
        <v>EAS           East Asia &amp; Pacific</v>
      </c>
      <c r="E220" s="35" t="str">
        <f ca="1"/>
        <v>IDA</v>
      </c>
      <c r="G220" s="80" t="e">
        <f>IF(N220=7, 6.9, 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#N/A</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s="192" t="s">
        <v>409</v>
      </c>
      <c r="R220" s="192" t="s">
        <v>409</v>
      </c>
    </row>
    <row r="221" spans="1:18" x14ac:dyDescent="0.2">
      <c r="A221" s="84">
        <v>214</v>
      </c>
      <c r="B221" s="35" t="str">
        <f ca="1"/>
        <v>Kosovo</v>
      </c>
      <c r="C221" s="35" t="str">
        <f ca="1"/>
        <v>XKX</v>
      </c>
      <c r="D221" s="35" t="str">
        <f ca="1"/>
        <v>ECS           Europe &amp; Central Asia</v>
      </c>
      <c r="E221" s="35" t="str">
        <f ca="1"/>
        <v>IDA</v>
      </c>
      <c r="G221" s="80">
        <f>IF(N221=7, 6.9, 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4.7900886266345912</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5.1626135364781698</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4.4444444444444402</v>
      </c>
      <c r="J221" s="242">
        <v>45142</v>
      </c>
      <c r="K221" s="242">
        <v>45142</v>
      </c>
      <c r="L221" s="91" t="s">
        <v>726</v>
      </c>
      <c r="M221" s="192">
        <v>5.1626135364781698</v>
      </c>
      <c r="N221" s="192" t="s">
        <v>409</v>
      </c>
      <c r="O221" s="192">
        <v>4.4444444444444402</v>
      </c>
      <c r="P221" s="192">
        <v>50.6666666666666</v>
      </c>
      <c r="Q221" s="192" t="s">
        <v>409</v>
      </c>
      <c r="R221" s="192">
        <v>0</v>
      </c>
    </row>
    <row r="222" spans="1:18" x14ac:dyDescent="0.2">
      <c r="A222" s="84">
        <v>215</v>
      </c>
      <c r="B222" s="35" t="str">
        <f ca="1"/>
        <v>Yemen, Rep.</v>
      </c>
      <c r="C222" s="35" t="str">
        <f ca="1"/>
        <v>YEM</v>
      </c>
      <c r="D222" s="35" t="str">
        <f ca="1"/>
        <v>MEA           Middle East &amp; North Africa</v>
      </c>
      <c r="E222" s="35" t="str">
        <f ca="1"/>
        <v>IDA</v>
      </c>
      <c r="G222" s="80">
        <f>IF(N222=7, 6.9, 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7.0691131282588549</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4.9972360420121698</v>
      </c>
      <c r="J222" s="242">
        <v>45142</v>
      </c>
      <c r="K222" s="242">
        <v>45142</v>
      </c>
      <c r="L222" s="91" t="s">
        <v>356</v>
      </c>
      <c r="M222" s="192">
        <v>10</v>
      </c>
      <c r="N222" s="192" t="s">
        <v>409</v>
      </c>
      <c r="O222" s="192">
        <v>4.9972360420121698</v>
      </c>
      <c r="P222" s="192">
        <v>90.25</v>
      </c>
      <c r="Q222" s="192" t="s">
        <v>409</v>
      </c>
      <c r="R222" s="192">
        <v>0.41666666666667102</v>
      </c>
    </row>
    <row r="223" spans="1:18" x14ac:dyDescent="0.2">
      <c r="A223" s="84">
        <v>216</v>
      </c>
      <c r="B223" s="35" t="str">
        <f ca="1"/>
        <v>South Africa</v>
      </c>
      <c r="C223" s="35" t="str">
        <f ca="1"/>
        <v>ZAF</v>
      </c>
      <c r="D223" s="35" t="str">
        <f ca="1"/>
        <v>SSF           Sub-Saharan Africa</v>
      </c>
      <c r="E223" s="35" t="str">
        <f ca="1"/>
        <v>IBRD</v>
      </c>
      <c r="G223" s="80">
        <f>IF(N223=7, 6.9, 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6.9</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7</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44895</v>
      </c>
      <c r="K223" s="242">
        <v>44887</v>
      </c>
      <c r="L223" s="91" t="s">
        <v>358</v>
      </c>
      <c r="M223" s="192">
        <v>3.2581306768239102</v>
      </c>
      <c r="N223" s="192">
        <v>7</v>
      </c>
      <c r="O223" s="192">
        <v>3.7810945273631802</v>
      </c>
      <c r="P223" s="192">
        <v>39.8333333333333</v>
      </c>
      <c r="Q223" s="192" t="s">
        <v>784</v>
      </c>
      <c r="R223" s="192">
        <v>-0.5</v>
      </c>
    </row>
    <row r="224" spans="1:18" x14ac:dyDescent="0.2">
      <c r="A224" s="84">
        <v>217</v>
      </c>
      <c r="B224" s="35" t="str">
        <f ca="1"/>
        <v>Zambia</v>
      </c>
      <c r="C224" s="35" t="str">
        <f ca="1"/>
        <v>ZMB</v>
      </c>
      <c r="D224" s="35" t="str">
        <f ca="1"/>
        <v>SSF           Sub-Saharan Africa</v>
      </c>
      <c r="E224" s="35" t="str">
        <f ca="1"/>
        <v>IDA</v>
      </c>
      <c r="G224" s="80">
        <f>IF(N224=7, 6.9, 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10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10</v>
      </c>
      <c r="J224" s="242">
        <v>44895</v>
      </c>
      <c r="K224" s="242">
        <v>44830</v>
      </c>
      <c r="L224" s="91" t="s">
        <v>360</v>
      </c>
      <c r="M224" s="192">
        <v>6.7447992968063302</v>
      </c>
      <c r="N224" s="192">
        <v>10</v>
      </c>
      <c r="O224" s="192">
        <v>4.4444444444444402</v>
      </c>
      <c r="P224" s="192">
        <v>59.6666666666666</v>
      </c>
      <c r="Q224" s="192" t="s">
        <v>786</v>
      </c>
      <c r="R224" s="192">
        <v>0</v>
      </c>
    </row>
    <row r="225" spans="1:18" x14ac:dyDescent="0.2">
      <c r="A225" s="84">
        <v>218</v>
      </c>
      <c r="B225" s="35" t="str">
        <f ca="1"/>
        <v>Zimbabwe</v>
      </c>
      <c r="C225" s="35" t="str">
        <f ca="1"/>
        <v>ZWE</v>
      </c>
      <c r="D225" s="35" t="str">
        <f ca="1"/>
        <v>SSF           Sub-Saharan Africa</v>
      </c>
      <c r="E225" s="35" t="str">
        <f ca="1"/>
        <v>Blend</v>
      </c>
      <c r="G225" s="80">
        <f>IF(N225=7, 6.9, 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8.0215299012646089</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6.4344941956882202</v>
      </c>
      <c r="J225" s="242">
        <v>45142</v>
      </c>
      <c r="K225" s="242">
        <v>45142</v>
      </c>
      <c r="L225" s="91" t="s">
        <v>362</v>
      </c>
      <c r="M225" s="192">
        <v>10</v>
      </c>
      <c r="N225" s="192" t="s">
        <v>409</v>
      </c>
      <c r="O225" s="192">
        <v>6.4344941956882202</v>
      </c>
      <c r="P225" s="192">
        <v>80.1666666666666</v>
      </c>
      <c r="Q225" s="192" t="s">
        <v>409</v>
      </c>
      <c r="R225" s="192">
        <v>1.5</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02" priority="21" stopIfTrue="1" operator="greaterThanOrEqual">
      <formula>0</formula>
    </cfRule>
  </conditionalFormatting>
  <conditionalFormatting sqref="G8:G225">
    <cfRule type="cellIs" dxfId="198" priority="79" stopIfTrue="1" operator="greaterThanOrEqual">
      <formula>0</formula>
    </cfRule>
  </conditionalFormatting>
  <conditionalFormatting sqref="G1:H5">
    <cfRule type="expression" dxfId="197" priority="7" stopIfTrue="1">
      <formula>G1=""</formula>
    </cfRule>
  </conditionalFormatting>
  <conditionalFormatting sqref="G8:H225">
    <cfRule type="expression" dxfId="196" priority="75" stopIfTrue="1">
      <formula>G8=""</formula>
    </cfRule>
  </conditionalFormatting>
  <conditionalFormatting sqref="H1:H5">
    <cfRule type="cellIs" dxfId="195" priority="12" operator="between">
      <formula>0</formula>
      <formula>6.999</formula>
    </cfRule>
    <cfRule type="cellIs" dxfId="191" priority="13" operator="between">
      <formula>7</formula>
      <formula>9.99</formula>
    </cfRule>
    <cfRule type="expression" dxfId="190" priority="14">
      <formula>H1=10</formula>
    </cfRule>
  </conditionalFormatting>
  <conditionalFormatting sqref="H8:H225">
    <cfRule type="expression" dxfId="189" priority="86">
      <formula>H8=10</formula>
    </cfRule>
    <cfRule type="cellIs" dxfId="188" priority="85" operator="between">
      <formula>7</formula>
      <formula>9.99</formula>
    </cfRule>
    <cfRule type="cellIs" dxfId="187" priority="84" operator="between">
      <formula>0</formula>
      <formula>6.999</formula>
    </cfRule>
  </conditionalFormatting>
  <conditionalFormatting sqref="I2:I3">
    <cfRule type="expression" dxfId="183" priority="25">
      <formula>I2=10</formula>
    </cfRule>
    <cfRule type="expression" dxfId="182" priority="22">
      <formula>I2=""</formula>
    </cfRule>
    <cfRule type="cellIs" dxfId="181" priority="23" operator="between">
      <formula>0</formula>
      <formula>6.999</formula>
    </cfRule>
    <cfRule type="cellIs" dxfId="180" priority="24" operator="between">
      <formula>7</formula>
      <formula>9.99</formula>
    </cfRule>
  </conditionalFormatting>
  <conditionalFormatting sqref="I2:I5">
    <cfRule type="expression" dxfId="179" priority="11">
      <formula>I2=10</formula>
    </cfRule>
    <cfRule type="cellIs" dxfId="178" priority="10" operator="between">
      <formula>7</formula>
      <formula>9.99</formula>
    </cfRule>
    <cfRule type="cellIs" dxfId="177" priority="9" operator="between">
      <formula>0</formula>
      <formula>6.999</formula>
    </cfRule>
    <cfRule type="expression" dxfId="176" priority="8">
      <formula>I2=""</formula>
    </cfRule>
  </conditionalFormatting>
  <conditionalFormatting sqref="I4:I5">
    <cfRule type="expression" dxfId="175" priority="6">
      <formula>I4=10</formula>
    </cfRule>
    <cfRule type="cellIs" dxfId="174" priority="5" operator="between">
      <formula>7</formula>
      <formula>9.99</formula>
    </cfRule>
    <cfRule type="cellIs" dxfId="173" priority="4" operator="between">
      <formula>0</formula>
      <formula>6.999</formula>
    </cfRule>
    <cfRule type="expression" dxfId="172" priority="3">
      <formula>I4=""</formula>
    </cfRule>
  </conditionalFormatting>
  <conditionalFormatting sqref="I8:I225">
    <cfRule type="cellIs" dxfId="171" priority="63" stopIfTrue="1" operator="greaterThanOrEqual">
      <formula>0</formula>
    </cfRule>
    <cfRule type="expression" dxfId="169" priority="60">
      <formula>I8=""</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67" priority="35">
      <formula>$L8&lt;&gt;$C8</formula>
    </cfRule>
  </conditionalFormatting>
  <conditionalFormatting sqref="M198:R225 M8:X197">
    <cfRule type="colorScale" priority="34">
      <colorScale>
        <cfvo type="num" val="0"/>
        <cfvo type="num" val="10"/>
        <color rgb="FFFCFCFF"/>
        <color rgb="FFFFFF00"/>
      </colorScale>
    </cfRule>
  </conditionalFormatting>
  <conditionalFormatting sqref="M2:V3 W3:Z3">
    <cfRule type="expression" dxfId="166" priority="27">
      <formula>M2&lt;&gt;L2</formula>
    </cfRule>
    <cfRule type="expression" dxfId="165" priority="26">
      <formula>M2=L2</formula>
    </cfRule>
    <cfRule type="expression" dxfId="164" priority="28">
      <formula>M2=L2</formula>
    </cfRule>
  </conditionalFormatting>
  <conditionalFormatting sqref="M8:X197 M198:R225">
    <cfRule type="expression" dxfId="163" priority="33" stopIfTrue="1">
      <formula>ISNUMBER(SEARCH("_raw",M$7))</formula>
    </cfRule>
  </conditionalFormatting>
  <conditionalFormatting sqref="M6:Z6">
    <cfRule type="expression" dxfId="162" priority="18">
      <formula>ISNUMBER(SEARCH("_raw",M$7))</formula>
    </cfRule>
  </conditionalFormatting>
  <conditionalFormatting sqref="W2:AD3">
    <cfRule type="expression" dxfId="161" priority="31">
      <formula>W2=R2</formula>
    </cfRule>
    <cfRule type="expression" dxfId="160" priority="29">
      <formula>W2=R2</formula>
    </cfRule>
    <cfRule type="expression" dxfId="159"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14:cfRule type="cellIs" priority="87" stopIfTrue="1" operator="greaterThanOrEqual" id="{19AEAB46-E4D9-F843-9E41-FFBEAF2631C6}">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2" stopIfTrue="1" operator="greaterThanOrEqual" id="{1F0350BB-5BA5-9E4E-BB41-723CF4EF0144}">
            <xm:f>Parameters!$D$38</xm:f>
            <x14:dxf>
              <font>
                <sz val="12"/>
                <color rgb="FF000000"/>
                <name val="Arial"/>
              </font>
              <fill>
                <patternFill patternType="solid">
                  <bgColor rgb="FFF9BF8E"/>
                </patternFill>
              </fill>
            </x14:dxf>
          </x14:cfRule>
          <x14:cfRule type="cellIs" priority="61" stopIfTrue="1" operator="greaterThanOrEqual" id="{1A2EE9EC-3A56-3643-A63E-CE82C8805AA5}">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3.28515625" style="86" bestFit="1" customWidth="1"/>
    <col min="16" max="16" width="13.85546875" style="86" bestFit="1" customWidth="1"/>
    <col min="17" max="17" width="13.7109375" style="86" bestFit="1" customWidth="1"/>
    <col min="18" max="18" width="14.28515625" style="86" bestFit="1" customWidth="1"/>
    <col min="19" max="20" width="19.140625" style="86" bestFit="1" customWidth="1"/>
    <col min="21" max="21" width="17.42578125" style="86" bestFit="1" customWidth="1"/>
    <col min="22" max="22" width="17.5703125" style="86" bestFit="1" customWidth="1"/>
    <col min="23" max="23" width="17.5703125" style="86" customWidth="1"/>
    <col min="24" max="24" width="80.5703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t="str">
        <f t="shared" si="0"/>
        <v>Raw Values</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Socio-economic Vulnerability Index</v>
      </c>
      <c r="N6" s="246" t="str">
        <f>IFERROR(INDEX('Data Dictionary'!$E$8:$E$39,MATCH(N7,'Data Dictionary'!$K$8:$K$39,0)),IFERROR(CONCATENATE(INDEX('Data Dictionary'!$E$8:$E$39,MATCH(LEFT(N7, SEARCH("_raw",N7,1)-1),'Data Dictionary'!$L$8:$L$39,0))," (Raw)"),""))</f>
        <v>Unemployment Rate, % Change</v>
      </c>
      <c r="O6" s="246" t="str">
        <f>IFERROR(INDEX('Data Dictionary'!$E$8:$E$39,MATCH(O7,'Data Dictionary'!$K$8:$K$39,0)),IFERROR(CONCATENATE(INDEX('Data Dictionary'!$E$8:$E$39,MATCH(LEFT(O7, SEARCH("_raw",O7,1)-1),'Data Dictionary'!$L$8:$L$39,0))," (Raw)"),""))</f>
        <v>Macro-Financial Review Household Level Risk</v>
      </c>
      <c r="P6" s="246" t="str">
        <f>IFERROR(INDEX('Data Dictionary'!$E$8:$E$39,MATCH(P7,'Data Dictionary'!$K$8:$K$39,0)),IFERROR(CONCATENATE(INDEX('Data Dictionary'!$E$8:$E$39,MATCH(LEFT(P7, SEARCH("_raw",P7,1)-1),'Data Dictionary'!$L$8:$L$39,0))," (Raw)"),""))</f>
        <v>People Below $2.05 Poverty Line, % Change</v>
      </c>
      <c r="Q6" s="246" t="str">
        <f>IFERROR(INDEX('Data Dictionary'!$E$8:$E$39,MATCH(Q7,'Data Dictionary'!$K$8:$K$39,0)),IFERROR(CONCATENATE(INDEX('Data Dictionary'!$E$8:$E$39,MATCH(LEFT(Q7, SEARCH("_raw",Q7,1)-1),'Data Dictionary'!$L$8:$L$39,0))," (Raw)"),""))</f>
        <v>ACAPS Risk List (Socioeconomic)</v>
      </c>
      <c r="R6" s="246" t="str">
        <f>IFERROR(INDEX('Data Dictionary'!$E$8:$E$39,MATCH(R7,'Data Dictionary'!$K$8:$K$39,0)),IFERROR(CONCATENATE(INDEX('Data Dictionary'!$E$8:$E$39,MATCH(LEFT(R7, SEARCH("_raw",R7,1)-1),'Data Dictionary'!$L$8:$L$39,0))," (Raw)"),""))</f>
        <v>INFORM Socio-economic Vulnerability Index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c r="W6" s="246"/>
      <c r="X6" s="246"/>
      <c r="Y6" s="246"/>
      <c r="Z6" s="246"/>
      <c r="AA6" s="99"/>
      <c r="AB6" s="99"/>
      <c r="AC6" s="99"/>
      <c r="AD6" s="35"/>
      <c r="AE6" s="35"/>
      <c r="AF6" s="35" t="str">
        <f>IFERROR(INDEX('Data Dictionary'!$E$8:$E$39,MATCH(AF7,'Data Dictionary'!$K$8:$K$39,0)),IFERROR(CONCATENATE(INDEX('Data Dictionary'!$E$8:$E$39,MATCH(LEFT(AF7, SEARCH("_raw",AF7,1)-1),'Data Dictionary'!$L$8:$L$39,0))," (Raw)"),""))</f>
        <v/>
      </c>
      <c r="AG6" s="35" t="str">
        <f>IFERROR(INDEX('Data Dictionary'!$E$8:$E$39,MATCH(AG7,'Data Dictionary'!$K$8:$K$39,0)),IFERROR(CONCATENATE(INDEX('Data Dictionary'!$E$8:$E$39,MATCH(LEFT(AG7, SEARCH("_raw",AG7,1)-1),'Data Dictionary'!$L$8:$L$39,0))," (Raw)"),""))</f>
        <v/>
      </c>
      <c r="AH6" s="35" t="str">
        <f>IFERROR(INDEX('Data Dictionary'!$E$8:$E$39,MATCH(AH7,'Data Dictionary'!$K$8:$K$39,0)),IFERROR(CONCATENATE(INDEX('Data Dictionary'!$E$8:$E$39,MATCH(LEFT(AH7, SEARCH("_raw",AH7,1)-1),'Data Dictionary'!$L$8:$L$39,0))," (Raw)"),""))</f>
        <v/>
      </c>
      <c r="AI6" s="35" t="str">
        <f>IFERROR(INDEX('Data Dictionary'!$E$8:$E$39,MATCH(AI7,'Data Dictionary'!$K$8:$K$39,0)),IFERROR(CONCATENATE(INDEX('Data Dictionary'!$E$8:$E$39,MATCH(LEFT(AI7, SEARCH("_raw",AI7,1)-1),'Data Dictionary'!$L$8:$L$39,0))," (Raw)"),""))</f>
        <v/>
      </c>
      <c r="AJ6" s="35" t="str">
        <f>IFERROR(INDEX('Data Dictionary'!$E$8:$E$39,MATCH(AJ7,'Data Dictionary'!$K$8:$K$39,0)),IFERROR(CONCATENATE(INDEX('Data Dictionary'!$E$8:$E$39,MATCH(LEFT(AJ7, SEARCH("_raw",AJ7,1)-1),'Data Dictionary'!$L$8:$L$39,0))," (Raw)"),""))</f>
        <v/>
      </c>
      <c r="AK6" s="35" t="str">
        <f>IFERROR(INDEX('Data Dictionary'!$E$8:$E$39,MATCH(AK7,'Data Dictionary'!$K$8:$K$39,0)),IFERROR(CONCATENATE(INDEX('Data Dictionary'!$E$8:$E$39,MATCH(LEFT(AK7, SEARCH("_raw",AK7,1)-1),'Data Dictionary'!$L$8:$L$39,0))," (Raw)"),""))</f>
        <v/>
      </c>
      <c r="AL6" s="35"/>
      <c r="AM6" s="35"/>
      <c r="AN6" s="35"/>
      <c r="AO6" s="35"/>
      <c r="AP6" s="35"/>
      <c r="AQ6" s="35"/>
    </row>
    <row r="7" spans="1:43" s="94" customFormat="1" ht="29" x14ac:dyDescent="0.2">
      <c r="A7" s="198"/>
      <c r="B7" s="188"/>
      <c r="C7" s="188"/>
      <c r="D7" s="218"/>
      <c r="E7" s="218"/>
      <c r="F7" s="102"/>
      <c r="G7" s="189"/>
      <c r="H7" s="189"/>
      <c r="I7" s="189"/>
      <c r="J7" s="243" t="s">
        <v>614</v>
      </c>
      <c r="K7" s="243" t="s">
        <v>615</v>
      </c>
      <c r="L7" s="244" t="s">
        <v>2</v>
      </c>
      <c r="M7" s="247" t="s">
        <v>391</v>
      </c>
      <c r="N7" s="247" t="s">
        <v>478</v>
      </c>
      <c r="O7" s="247" t="s">
        <v>439</v>
      </c>
      <c r="P7" s="247" t="s">
        <v>440</v>
      </c>
      <c r="Q7" s="247" t="s">
        <v>638</v>
      </c>
      <c r="R7" s="247" t="s">
        <v>479</v>
      </c>
      <c r="S7" s="247" t="s">
        <v>537</v>
      </c>
      <c r="T7" s="247" t="s">
        <v>481</v>
      </c>
      <c r="U7" s="247" t="s">
        <v>505</v>
      </c>
      <c r="V7" s="247" t="s">
        <v>480</v>
      </c>
      <c r="W7" s="247" t="s">
        <v>507</v>
      </c>
      <c r="X7" s="247" t="s">
        <v>639</v>
      </c>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2.0000000000000102</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2.0000000000000102</v>
      </c>
      <c r="J8" s="242" t="s">
        <v>409</v>
      </c>
      <c r="K8" s="242">
        <v>45170</v>
      </c>
      <c r="L8" s="91" t="s">
        <v>699</v>
      </c>
      <c r="M8" s="192" t="s">
        <v>409</v>
      </c>
      <c r="N8" s="192">
        <v>2.0000000000000102</v>
      </c>
      <c r="O8" s="192" t="s">
        <v>409</v>
      </c>
      <c r="P8" s="192" t="s">
        <v>409</v>
      </c>
      <c r="Q8" s="192" t="s">
        <v>409</v>
      </c>
      <c r="R8" s="192" t="s">
        <v>409</v>
      </c>
      <c r="S8" s="192">
        <v>-0.95800000000000096</v>
      </c>
      <c r="T8" s="192">
        <v>0.20000000000000101</v>
      </c>
      <c r="U8" s="192" t="s">
        <v>409</v>
      </c>
      <c r="V8" s="192" t="s">
        <v>409</v>
      </c>
      <c r="W8" s="192" t="s">
        <v>409</v>
      </c>
      <c r="X8" s="192" t="s">
        <v>409</v>
      </c>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10</v>
      </c>
      <c r="J9" s="242">
        <v>45163</v>
      </c>
      <c r="K9" s="242">
        <v>45170</v>
      </c>
      <c r="L9" s="91" t="s">
        <v>7</v>
      </c>
      <c r="M9" s="192">
        <v>10</v>
      </c>
      <c r="N9" s="192" t="s">
        <v>409</v>
      </c>
      <c r="O9" s="192" t="s">
        <v>409</v>
      </c>
      <c r="P9" s="192" t="s">
        <v>409</v>
      </c>
      <c r="Q9" s="192">
        <v>10</v>
      </c>
      <c r="R9" s="192">
        <v>8</v>
      </c>
      <c r="S9" s="192" t="s">
        <v>409</v>
      </c>
      <c r="T9" s="192" t="s">
        <v>409</v>
      </c>
      <c r="U9" s="192" t="s">
        <v>409</v>
      </c>
      <c r="V9" s="192" t="s">
        <v>409</v>
      </c>
      <c r="W9" s="192" t="s">
        <v>409</v>
      </c>
      <c r="X9" s="192" t="s">
        <v>911</v>
      </c>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9.1025898983279916</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8.2857142857142794</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10</v>
      </c>
      <c r="J10" s="242">
        <v>45163</v>
      </c>
      <c r="K10" s="242">
        <v>45170</v>
      </c>
      <c r="L10" s="91" t="s">
        <v>9</v>
      </c>
      <c r="M10" s="192">
        <v>8.2857142857142794</v>
      </c>
      <c r="N10" s="192" t="s">
        <v>409</v>
      </c>
      <c r="O10" s="192">
        <v>0</v>
      </c>
      <c r="P10" s="192">
        <v>2.42012824935202</v>
      </c>
      <c r="Q10" s="192">
        <v>10</v>
      </c>
      <c r="R10" s="192">
        <v>5.8</v>
      </c>
      <c r="S10" s="192" t="s">
        <v>409</v>
      </c>
      <c r="T10" s="192" t="s">
        <v>409</v>
      </c>
      <c r="U10" s="192" t="s">
        <v>539</v>
      </c>
      <c r="V10" s="192">
        <v>0.12100641246760099</v>
      </c>
      <c r="W10" s="192">
        <v>8.4779746858202998E-2</v>
      </c>
      <c r="X10" s="192" t="s">
        <v>912</v>
      </c>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2.9999999999999898</v>
      </c>
      <c r="I11" s="191"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0</v>
      </c>
      <c r="J11" s="242">
        <v>45163</v>
      </c>
      <c r="K11" s="242">
        <v>45170</v>
      </c>
      <c r="L11" s="91" t="s">
        <v>11</v>
      </c>
      <c r="M11" s="192">
        <v>2.9999999999999898</v>
      </c>
      <c r="N11" s="192">
        <v>0</v>
      </c>
      <c r="O11" s="192" t="s">
        <v>409</v>
      </c>
      <c r="P11" s="192">
        <v>0</v>
      </c>
      <c r="Q11" s="192" t="s">
        <v>409</v>
      </c>
      <c r="R11" s="192">
        <v>2.1</v>
      </c>
      <c r="S11" s="192">
        <v>-0.3</v>
      </c>
      <c r="T11" s="192">
        <v>-0.27500000000000002</v>
      </c>
      <c r="U11" s="192" t="s">
        <v>409</v>
      </c>
      <c r="V11" s="192">
        <v>-0.34793330355528002</v>
      </c>
      <c r="W11" s="192">
        <v>-0.23644654478310001</v>
      </c>
      <c r="X11" s="192" t="s">
        <v>409</v>
      </c>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0.25</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0.25</v>
      </c>
      <c r="J12" s="242" t="s">
        <v>409</v>
      </c>
      <c r="K12" s="242">
        <v>45170</v>
      </c>
      <c r="L12" s="91" t="s">
        <v>700</v>
      </c>
      <c r="M12" s="192" t="s">
        <v>409</v>
      </c>
      <c r="N12" s="192">
        <v>0.25</v>
      </c>
      <c r="O12" s="192" t="s">
        <v>409</v>
      </c>
      <c r="P12" s="192" t="s">
        <v>409</v>
      </c>
      <c r="Q12" s="192" t="s">
        <v>409</v>
      </c>
      <c r="R12" s="192" t="s">
        <v>409</v>
      </c>
      <c r="S12" s="192">
        <v>-0.875</v>
      </c>
      <c r="T12" s="192">
        <v>2.4999999999999901E-2</v>
      </c>
      <c r="U12" s="192" t="s">
        <v>409</v>
      </c>
      <c r="V12" s="192" t="s">
        <v>409</v>
      </c>
      <c r="W12" s="192" t="s">
        <v>409</v>
      </c>
      <c r="X12" s="192" t="s">
        <v>409</v>
      </c>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0.14285714285714199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45163</v>
      </c>
      <c r="K13" s="242">
        <v>45014</v>
      </c>
      <c r="L13" s="91" t="s">
        <v>13</v>
      </c>
      <c r="M13" s="192">
        <v>0.14285714285714199</v>
      </c>
      <c r="N13" s="192" t="s">
        <v>409</v>
      </c>
      <c r="O13" s="192" t="s">
        <v>409</v>
      </c>
      <c r="P13" s="192" t="s">
        <v>409</v>
      </c>
      <c r="Q13" s="192" t="s">
        <v>409</v>
      </c>
      <c r="R13" s="192">
        <v>0.1</v>
      </c>
      <c r="S13" s="192" t="s">
        <v>409</v>
      </c>
      <c r="T13" s="192" t="s">
        <v>409</v>
      </c>
      <c r="U13" s="192" t="s">
        <v>409</v>
      </c>
      <c r="V13" s="192" t="s">
        <v>409</v>
      </c>
      <c r="W13" s="192" t="s">
        <v>409</v>
      </c>
      <c r="X13" s="192" t="s">
        <v>409</v>
      </c>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1.707127913861672</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2.4285714285714199</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1.2</v>
      </c>
      <c r="J14" s="242">
        <v>44753</v>
      </c>
      <c r="K14" s="242">
        <v>45170</v>
      </c>
      <c r="L14" s="91" t="s">
        <v>15</v>
      </c>
      <c r="M14" s="192">
        <v>2.4285714285714199</v>
      </c>
      <c r="N14" s="192">
        <v>0</v>
      </c>
      <c r="O14" s="192">
        <v>0</v>
      </c>
      <c r="P14" s="192">
        <v>1.2</v>
      </c>
      <c r="Q14" s="192" t="s">
        <v>409</v>
      </c>
      <c r="R14" s="192">
        <v>1.7</v>
      </c>
      <c r="S14" s="192">
        <v>-1.75</v>
      </c>
      <c r="T14" s="192">
        <v>-2.8</v>
      </c>
      <c r="U14" s="192" t="s">
        <v>539</v>
      </c>
      <c r="V14" s="192">
        <v>6.0000000000000102E-2</v>
      </c>
      <c r="W14" s="192">
        <v>3.99999999999998E-2</v>
      </c>
      <c r="X14" s="192" t="s">
        <v>409</v>
      </c>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2.4285714285714199</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0</v>
      </c>
      <c r="J15" s="242">
        <v>45163</v>
      </c>
      <c r="K15" s="242">
        <v>45170</v>
      </c>
      <c r="L15" s="91" t="s">
        <v>17</v>
      </c>
      <c r="M15" s="192">
        <v>2.4285714285714199</v>
      </c>
      <c r="N15" s="192">
        <v>0</v>
      </c>
      <c r="O15" s="192" t="s">
        <v>409</v>
      </c>
      <c r="P15" s="192">
        <v>0</v>
      </c>
      <c r="Q15" s="192" t="s">
        <v>409</v>
      </c>
      <c r="R15" s="192">
        <v>1.7</v>
      </c>
      <c r="S15" s="192">
        <v>-2.8</v>
      </c>
      <c r="T15" s="192">
        <v>-2.8999999999999901</v>
      </c>
      <c r="U15" s="192" t="s">
        <v>409</v>
      </c>
      <c r="V15" s="192">
        <v>-1.8381143578965E-2</v>
      </c>
      <c r="W15" s="192">
        <v>0</v>
      </c>
      <c r="X15" s="192" t="s">
        <v>409</v>
      </c>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v>45014</v>
      </c>
      <c r="L16" s="239" t="s">
        <v>701</v>
      </c>
      <c r="M16" s="192" t="s">
        <v>409</v>
      </c>
      <c r="N16" s="192" t="s">
        <v>409</v>
      </c>
      <c r="O16" s="192" t="s">
        <v>409</v>
      </c>
      <c r="P16" s="192" t="s">
        <v>409</v>
      </c>
      <c r="Q16" s="192" t="s">
        <v>409</v>
      </c>
      <c r="R16" s="192" t="s">
        <v>409</v>
      </c>
      <c r="S16" s="192" t="s">
        <v>409</v>
      </c>
      <c r="T16" s="192" t="s">
        <v>409</v>
      </c>
      <c r="U16" s="192" t="s">
        <v>409</v>
      </c>
      <c r="V16" s="192" t="s">
        <v>409</v>
      </c>
      <c r="W16" s="192" t="s">
        <v>409</v>
      </c>
      <c r="X16" s="192" t="s">
        <v>409</v>
      </c>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2.4285714285714199</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45163</v>
      </c>
      <c r="K17" s="242">
        <v>45014</v>
      </c>
      <c r="L17" s="91" t="s">
        <v>19</v>
      </c>
      <c r="M17" s="192">
        <v>2.4285714285714199</v>
      </c>
      <c r="N17" s="192" t="s">
        <v>409</v>
      </c>
      <c r="O17" s="192" t="s">
        <v>409</v>
      </c>
      <c r="P17" s="192" t="s">
        <v>409</v>
      </c>
      <c r="Q17" s="192" t="s">
        <v>409</v>
      </c>
      <c r="R17" s="192">
        <v>1.7</v>
      </c>
      <c r="S17" s="192" t="s">
        <v>409</v>
      </c>
      <c r="T17" s="192" t="s">
        <v>409</v>
      </c>
      <c r="U17" s="192" t="s">
        <v>409</v>
      </c>
      <c r="V17" s="192" t="s">
        <v>409</v>
      </c>
      <c r="W17" s="192" t="s">
        <v>409</v>
      </c>
      <c r="X17" s="192" t="s">
        <v>409</v>
      </c>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0.57142857142857095</v>
      </c>
      <c r="I18" s="191"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0</v>
      </c>
      <c r="J18" s="242">
        <v>45163</v>
      </c>
      <c r="K18" s="242">
        <v>45014</v>
      </c>
      <c r="L18" s="91" t="s">
        <v>21</v>
      </c>
      <c r="M18" s="192">
        <v>0.57142857142857095</v>
      </c>
      <c r="N18" s="192">
        <v>0</v>
      </c>
      <c r="O18" s="192" t="s">
        <v>409</v>
      </c>
      <c r="P18" s="192" t="s">
        <v>409</v>
      </c>
      <c r="Q18" s="192" t="s">
        <v>409</v>
      </c>
      <c r="R18" s="192">
        <v>0.4</v>
      </c>
      <c r="S18" s="192">
        <v>-1.3919999999999899</v>
      </c>
      <c r="T18" s="192">
        <v>-1.3919999999999999</v>
      </c>
      <c r="U18" s="192" t="s">
        <v>409</v>
      </c>
      <c r="V18" s="192" t="s">
        <v>409</v>
      </c>
      <c r="W18" s="192" t="s">
        <v>409</v>
      </c>
      <c r="X18" s="192" t="s">
        <v>409</v>
      </c>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1.7221249332479573</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6.92</v>
      </c>
      <c r="J19" s="242">
        <v>44753</v>
      </c>
      <c r="K19" s="242">
        <v>45170</v>
      </c>
      <c r="L19" s="91" t="s">
        <v>23</v>
      </c>
      <c r="M19" s="192">
        <v>0.42857142857142799</v>
      </c>
      <c r="N19" s="192">
        <v>6.92</v>
      </c>
      <c r="O19" s="192" t="s">
        <v>409</v>
      </c>
      <c r="P19" s="192" t="s">
        <v>409</v>
      </c>
      <c r="Q19" s="192" t="s">
        <v>409</v>
      </c>
      <c r="R19" s="192">
        <v>0.3</v>
      </c>
      <c r="S19" s="192">
        <v>-1.3999999999999899</v>
      </c>
      <c r="T19" s="192">
        <v>0.69199999999999995</v>
      </c>
      <c r="U19" s="192" t="s">
        <v>409</v>
      </c>
      <c r="V19" s="192" t="s">
        <v>409</v>
      </c>
      <c r="W19" s="192" t="s">
        <v>409</v>
      </c>
      <c r="X19" s="192" t="s">
        <v>409</v>
      </c>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3.71428571428571</v>
      </c>
      <c r="I20" s="191"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0</v>
      </c>
      <c r="J20" s="242">
        <v>45163</v>
      </c>
      <c r="K20" s="242">
        <v>45170</v>
      </c>
      <c r="L20" s="91" t="s">
        <v>25</v>
      </c>
      <c r="M20" s="192">
        <v>3.71428571428571</v>
      </c>
      <c r="N20" s="192">
        <v>0</v>
      </c>
      <c r="O20" s="192">
        <v>0</v>
      </c>
      <c r="P20" s="192" t="s">
        <v>409</v>
      </c>
      <c r="Q20" s="192" t="s">
        <v>409</v>
      </c>
      <c r="R20" s="192">
        <v>2.6</v>
      </c>
      <c r="S20" s="192">
        <v>-6.5999999999999795E-2</v>
      </c>
      <c r="T20" s="192">
        <v>-1.2050000000000001</v>
      </c>
      <c r="U20" s="192" t="s">
        <v>539</v>
      </c>
      <c r="V20" s="192" t="s">
        <v>409</v>
      </c>
      <c r="W20" s="192" t="s">
        <v>409</v>
      </c>
      <c r="X20" s="192" t="s">
        <v>409</v>
      </c>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10</v>
      </c>
      <c r="J21" s="242">
        <v>45163</v>
      </c>
      <c r="K21" s="242">
        <v>45170</v>
      </c>
      <c r="L21" s="91" t="s">
        <v>27</v>
      </c>
      <c r="M21" s="192">
        <v>10</v>
      </c>
      <c r="N21" s="192" t="s">
        <v>409</v>
      </c>
      <c r="O21" s="192" t="s">
        <v>409</v>
      </c>
      <c r="P21" s="192">
        <v>10</v>
      </c>
      <c r="Q21" s="192" t="s">
        <v>409</v>
      </c>
      <c r="R21" s="192">
        <v>7.1</v>
      </c>
      <c r="S21" s="192" t="s">
        <v>409</v>
      </c>
      <c r="T21" s="192" t="s">
        <v>409</v>
      </c>
      <c r="U21" s="192" t="s">
        <v>409</v>
      </c>
      <c r="V21" s="192">
        <v>0.85255697015510601</v>
      </c>
      <c r="W21" s="192">
        <v>-3.7792937393405203E-2</v>
      </c>
      <c r="X21" s="192" t="s">
        <v>409</v>
      </c>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1.7108894929664071</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0.42857142857142799</v>
      </c>
      <c r="I22" s="191"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6.8299999999999903</v>
      </c>
      <c r="J22" s="242">
        <v>44753</v>
      </c>
      <c r="K22" s="242">
        <v>45170</v>
      </c>
      <c r="L22" s="91" t="s">
        <v>29</v>
      </c>
      <c r="M22" s="192">
        <v>0.42857142857142799</v>
      </c>
      <c r="N22" s="192">
        <v>6.8299999999999903</v>
      </c>
      <c r="O22" s="192" t="s">
        <v>409</v>
      </c>
      <c r="P22" s="192" t="s">
        <v>409</v>
      </c>
      <c r="Q22" s="192" t="s">
        <v>409</v>
      </c>
      <c r="R22" s="192">
        <v>0.3</v>
      </c>
      <c r="S22" s="192">
        <v>-0.75800000000000001</v>
      </c>
      <c r="T22" s="192">
        <v>0.68299999999999905</v>
      </c>
      <c r="U22" s="192" t="s">
        <v>409</v>
      </c>
      <c r="V22" s="192" t="s">
        <v>409</v>
      </c>
      <c r="W22" s="192" t="s">
        <v>409</v>
      </c>
      <c r="X22" s="192" t="s">
        <v>409</v>
      </c>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8.8571428571428505</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45163</v>
      </c>
      <c r="K23" s="242">
        <v>45014</v>
      </c>
      <c r="L23" s="91" t="s">
        <v>31</v>
      </c>
      <c r="M23" s="192">
        <v>8.8571428571428505</v>
      </c>
      <c r="N23" s="192" t="s">
        <v>409</v>
      </c>
      <c r="O23" s="192" t="s">
        <v>409</v>
      </c>
      <c r="P23" s="192">
        <v>0</v>
      </c>
      <c r="Q23" s="192" t="s">
        <v>409</v>
      </c>
      <c r="R23" s="192">
        <v>6.2</v>
      </c>
      <c r="S23" s="192" t="s">
        <v>409</v>
      </c>
      <c r="T23" s="192" t="s">
        <v>409</v>
      </c>
      <c r="U23" s="192" t="s">
        <v>409</v>
      </c>
      <c r="V23" s="192">
        <v>-0.28336003931230302</v>
      </c>
      <c r="W23" s="192">
        <v>-0.32832442432449899</v>
      </c>
      <c r="X23" s="192" t="s">
        <v>409</v>
      </c>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10</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0</v>
      </c>
      <c r="J24" s="242">
        <v>45163</v>
      </c>
      <c r="K24" s="242">
        <v>45170</v>
      </c>
      <c r="L24" s="91" t="s">
        <v>33</v>
      </c>
      <c r="M24" s="192">
        <v>10</v>
      </c>
      <c r="N24" s="192" t="s">
        <v>409</v>
      </c>
      <c r="O24" s="192" t="s">
        <v>409</v>
      </c>
      <c r="P24" s="192">
        <v>0</v>
      </c>
      <c r="Q24" s="192" t="s">
        <v>409</v>
      </c>
      <c r="R24" s="192">
        <v>7.3</v>
      </c>
      <c r="S24" s="192" t="s">
        <v>409</v>
      </c>
      <c r="T24" s="192" t="s">
        <v>409</v>
      </c>
      <c r="U24" s="192" t="s">
        <v>409</v>
      </c>
      <c r="V24" s="192">
        <v>-0.57214262857510101</v>
      </c>
      <c r="W24" s="192">
        <v>-0.81684628956680105</v>
      </c>
      <c r="X24" s="192" t="s">
        <v>409</v>
      </c>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8.1064348337777759</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6.5714285714285703</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10</v>
      </c>
      <c r="J25" s="242">
        <v>45163</v>
      </c>
      <c r="K25" s="242">
        <v>45154</v>
      </c>
      <c r="L25" s="91" t="s">
        <v>35</v>
      </c>
      <c r="M25" s="192">
        <v>6.5714285714285703</v>
      </c>
      <c r="N25" s="192" t="s">
        <v>409</v>
      </c>
      <c r="O25" s="192">
        <v>0</v>
      </c>
      <c r="P25" s="192">
        <v>0</v>
      </c>
      <c r="Q25" s="192">
        <v>10</v>
      </c>
      <c r="R25" s="192">
        <v>4.5999999999999996</v>
      </c>
      <c r="S25" s="192" t="s">
        <v>409</v>
      </c>
      <c r="T25" s="192" t="s">
        <v>409</v>
      </c>
      <c r="U25" s="192" t="s">
        <v>539</v>
      </c>
      <c r="V25" s="192">
        <v>-0.64306398074110005</v>
      </c>
      <c r="W25" s="192">
        <v>-0.44546804577552002</v>
      </c>
      <c r="X25" s="192" t="s">
        <v>913</v>
      </c>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1.9928443419967756</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2.8571428571428501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1.39</v>
      </c>
      <c r="J26" s="242">
        <v>45163</v>
      </c>
      <c r="K26" s="242">
        <v>45170</v>
      </c>
      <c r="L26" s="91" t="s">
        <v>37</v>
      </c>
      <c r="M26" s="192">
        <v>2.8571428571428501</v>
      </c>
      <c r="N26" s="192">
        <v>1.39</v>
      </c>
      <c r="O26" s="192">
        <v>0</v>
      </c>
      <c r="P26" s="192">
        <v>0</v>
      </c>
      <c r="Q26" s="192" t="s">
        <v>409</v>
      </c>
      <c r="R26" s="192">
        <v>2</v>
      </c>
      <c r="S26" s="192">
        <v>-1.02599999999999</v>
      </c>
      <c r="T26" s="192">
        <v>0.13900000000000001</v>
      </c>
      <c r="U26" s="192" t="s">
        <v>539</v>
      </c>
      <c r="V26" s="192">
        <v>-7.7382769109007099E-2</v>
      </c>
      <c r="W26" s="192">
        <v>-4.3150013154227E-2</v>
      </c>
      <c r="X26" s="192" t="s">
        <v>409</v>
      </c>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2.9999999999999916</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1.28571428571428</v>
      </c>
      <c r="I27" s="191"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6.9999999999999902</v>
      </c>
      <c r="J27" s="242">
        <v>45163</v>
      </c>
      <c r="K27" s="242">
        <v>45170</v>
      </c>
      <c r="L27" s="91" t="s">
        <v>39</v>
      </c>
      <c r="M27" s="192">
        <v>1.28571428571428</v>
      </c>
      <c r="N27" s="192">
        <v>6.9999999999999902</v>
      </c>
      <c r="O27" s="192" t="s">
        <v>409</v>
      </c>
      <c r="P27" s="192" t="s">
        <v>409</v>
      </c>
      <c r="Q27" s="192" t="s">
        <v>409</v>
      </c>
      <c r="R27" s="192">
        <v>0.9</v>
      </c>
      <c r="S27" s="192">
        <v>-1.5999999999999901</v>
      </c>
      <c r="T27" s="192">
        <v>0.69999999999999896</v>
      </c>
      <c r="U27" s="192" t="s">
        <v>409</v>
      </c>
      <c r="V27" s="192" t="s">
        <v>409</v>
      </c>
      <c r="W27" s="192" t="s">
        <v>409</v>
      </c>
      <c r="X27" s="192" t="s">
        <v>409</v>
      </c>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2.9999999999999898</v>
      </c>
      <c r="I28" s="191"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0</v>
      </c>
      <c r="J28" s="242">
        <v>45163</v>
      </c>
      <c r="K28" s="242">
        <v>45170</v>
      </c>
      <c r="L28" s="91" t="s">
        <v>40</v>
      </c>
      <c r="M28" s="192">
        <v>2.9999999999999898</v>
      </c>
      <c r="N28" s="192">
        <v>0</v>
      </c>
      <c r="O28" s="192" t="s">
        <v>409</v>
      </c>
      <c r="P28" s="192" t="s">
        <v>409</v>
      </c>
      <c r="Q28" s="192" t="s">
        <v>409</v>
      </c>
      <c r="R28" s="192">
        <v>2.1</v>
      </c>
      <c r="S28" s="192">
        <v>-5.8330000000000002</v>
      </c>
      <c r="T28" s="192">
        <v>-7.4050000000000002</v>
      </c>
      <c r="U28" s="192" t="s">
        <v>409</v>
      </c>
      <c r="V28" s="192" t="s">
        <v>409</v>
      </c>
      <c r="W28" s="192" t="s">
        <v>409</v>
      </c>
      <c r="X28" s="192" t="s">
        <v>409</v>
      </c>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6.0944940022004364</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3.71428571428571</v>
      </c>
      <c r="I29" s="191"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10</v>
      </c>
      <c r="J29" s="242">
        <v>44860</v>
      </c>
      <c r="K29" s="242">
        <v>45170</v>
      </c>
      <c r="L29" s="91" t="s">
        <v>42</v>
      </c>
      <c r="M29" s="192">
        <v>3.71428571428571</v>
      </c>
      <c r="N29" s="192">
        <v>10</v>
      </c>
      <c r="O29" s="192" t="s">
        <v>409</v>
      </c>
      <c r="P29" s="192" t="s">
        <v>409</v>
      </c>
      <c r="Q29" s="192" t="s">
        <v>409</v>
      </c>
      <c r="R29" s="192">
        <v>2.6</v>
      </c>
      <c r="S29" s="192">
        <v>-9.9999999999997799E-2</v>
      </c>
      <c r="T29" s="192">
        <v>1.49999999999999</v>
      </c>
      <c r="U29" s="192" t="s">
        <v>409</v>
      </c>
      <c r="V29" s="192" t="s">
        <v>409</v>
      </c>
      <c r="W29" s="192" t="s">
        <v>409</v>
      </c>
      <c r="X29" s="192" t="s">
        <v>409</v>
      </c>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3.1396087108336976</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1.71428571428571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5.75</v>
      </c>
      <c r="J30" s="242">
        <v>45163</v>
      </c>
      <c r="K30" s="242">
        <v>45170</v>
      </c>
      <c r="L30" s="91" t="s">
        <v>44</v>
      </c>
      <c r="M30" s="192">
        <v>1.71428571428571</v>
      </c>
      <c r="N30" s="192">
        <v>5.75</v>
      </c>
      <c r="O30" s="192">
        <v>0</v>
      </c>
      <c r="P30" s="192" t="s">
        <v>409</v>
      </c>
      <c r="Q30" s="192" t="s">
        <v>409</v>
      </c>
      <c r="R30" s="192">
        <v>1.2</v>
      </c>
      <c r="S30" s="192">
        <v>0.57499999999999996</v>
      </c>
      <c r="T30" s="192">
        <v>-0.157</v>
      </c>
      <c r="U30" s="192" t="s">
        <v>539</v>
      </c>
      <c r="V30" s="192" t="s">
        <v>409</v>
      </c>
      <c r="W30" s="192" t="s">
        <v>409</v>
      </c>
      <c r="X30" s="192" t="s">
        <v>409</v>
      </c>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5.5714285714285703</v>
      </c>
      <c r="I31" s="191"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0</v>
      </c>
      <c r="J31" s="242">
        <v>45163</v>
      </c>
      <c r="K31" s="242">
        <v>45170</v>
      </c>
      <c r="L31" s="91" t="s">
        <v>46</v>
      </c>
      <c r="M31" s="192">
        <v>5.5714285714285703</v>
      </c>
      <c r="N31" s="192">
        <v>0</v>
      </c>
      <c r="O31" s="192" t="s">
        <v>409</v>
      </c>
      <c r="P31" s="192" t="s">
        <v>409</v>
      </c>
      <c r="Q31" s="192" t="s">
        <v>409</v>
      </c>
      <c r="R31" s="192">
        <v>3.9</v>
      </c>
      <c r="S31" s="192">
        <v>-4.117</v>
      </c>
      <c r="T31" s="192">
        <v>-3.5549999999999899</v>
      </c>
      <c r="U31" s="192" t="s">
        <v>409</v>
      </c>
      <c r="V31" s="192" t="s">
        <v>409</v>
      </c>
      <c r="W31" s="192" t="s">
        <v>409</v>
      </c>
      <c r="X31" s="192" t="s">
        <v>409</v>
      </c>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v>45014</v>
      </c>
      <c r="L32" s="91" t="s">
        <v>702</v>
      </c>
      <c r="M32" s="192" t="s">
        <v>409</v>
      </c>
      <c r="N32" s="192" t="s">
        <v>409</v>
      </c>
      <c r="O32" s="192" t="s">
        <v>409</v>
      </c>
      <c r="P32" s="192" t="s">
        <v>409</v>
      </c>
      <c r="Q32" s="192" t="s">
        <v>409</v>
      </c>
      <c r="R32" s="192" t="s">
        <v>409</v>
      </c>
      <c r="S32" s="192" t="s">
        <v>409</v>
      </c>
      <c r="T32" s="192" t="s">
        <v>409</v>
      </c>
      <c r="U32" s="192" t="s">
        <v>409</v>
      </c>
      <c r="V32" s="192" t="s">
        <v>409</v>
      </c>
      <c r="W32" s="192" t="s">
        <v>409</v>
      </c>
      <c r="X32" s="192" t="s">
        <v>409</v>
      </c>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7.0010161927313552</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6.4285714285714199</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7.6244354248045996</v>
      </c>
      <c r="J33" s="242">
        <v>45163</v>
      </c>
      <c r="K33" s="242">
        <v>45170</v>
      </c>
      <c r="L33" s="91" t="s">
        <v>48</v>
      </c>
      <c r="M33" s="192">
        <v>6.4285714285714199</v>
      </c>
      <c r="N33" s="192">
        <v>0</v>
      </c>
      <c r="O33" s="192" t="s">
        <v>409</v>
      </c>
      <c r="P33" s="192">
        <v>7.6244354248045996</v>
      </c>
      <c r="Q33" s="192" t="s">
        <v>409</v>
      </c>
      <c r="R33" s="192">
        <v>4.5</v>
      </c>
      <c r="S33" s="192">
        <v>-2.1970000000000001</v>
      </c>
      <c r="T33" s="192">
        <v>-1.399</v>
      </c>
      <c r="U33" s="192" t="s">
        <v>409</v>
      </c>
      <c r="V33" s="192">
        <v>0.38122177124022999</v>
      </c>
      <c r="W33" s="192">
        <v>-3.3124923706050198E-2</v>
      </c>
      <c r="X33" s="192" t="s">
        <v>409</v>
      </c>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5.744562646538026</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4.71428571428571</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7</v>
      </c>
      <c r="J34" s="242">
        <v>45163</v>
      </c>
      <c r="K34" s="242">
        <v>44753</v>
      </c>
      <c r="L34" s="91" t="s">
        <v>50</v>
      </c>
      <c r="M34" s="192">
        <v>4.71428571428571</v>
      </c>
      <c r="N34" s="192">
        <v>0</v>
      </c>
      <c r="O34" s="192">
        <v>7</v>
      </c>
      <c r="P34" s="192">
        <v>0</v>
      </c>
      <c r="Q34" s="192" t="s">
        <v>409</v>
      </c>
      <c r="R34" s="192">
        <v>3.3</v>
      </c>
      <c r="S34" s="192">
        <v>-3.19999999999999</v>
      </c>
      <c r="T34" s="192">
        <v>-3.0999999999999899</v>
      </c>
      <c r="U34" s="192" t="s">
        <v>540</v>
      </c>
      <c r="V34" s="192">
        <v>-0.74</v>
      </c>
      <c r="W34" s="192">
        <v>-4.6562076449349697E-2</v>
      </c>
      <c r="X34" s="192" t="s">
        <v>409</v>
      </c>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3.4285714285714199</v>
      </c>
      <c r="I35" s="191"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0</v>
      </c>
      <c r="J35" s="242">
        <v>45163</v>
      </c>
      <c r="K35" s="242">
        <v>45170</v>
      </c>
      <c r="L35" s="91" t="s">
        <v>52</v>
      </c>
      <c r="M35" s="192">
        <v>3.4285714285714199</v>
      </c>
      <c r="N35" s="192">
        <v>0</v>
      </c>
      <c r="O35" s="192" t="s">
        <v>409</v>
      </c>
      <c r="P35" s="192" t="s">
        <v>409</v>
      </c>
      <c r="Q35" s="192" t="s">
        <v>409</v>
      </c>
      <c r="R35" s="192">
        <v>2.4</v>
      </c>
      <c r="S35" s="192">
        <v>-4.2329999999999997</v>
      </c>
      <c r="T35" s="192">
        <v>-6.7629999999999901</v>
      </c>
      <c r="U35" s="192" t="s">
        <v>409</v>
      </c>
      <c r="V35" s="192" t="s">
        <v>409</v>
      </c>
      <c r="W35" s="192" t="s">
        <v>409</v>
      </c>
      <c r="X35" s="192" t="s">
        <v>409</v>
      </c>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2.2857142857142798</v>
      </c>
      <c r="I36" s="191"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0</v>
      </c>
      <c r="J36" s="242">
        <v>45163</v>
      </c>
      <c r="K36" s="242" t="s">
        <v>409</v>
      </c>
      <c r="L36" s="91" t="s">
        <v>54</v>
      </c>
      <c r="M36" s="192">
        <v>2.2857142857142798</v>
      </c>
      <c r="N36" s="192">
        <v>0</v>
      </c>
      <c r="O36" s="192" t="s">
        <v>409</v>
      </c>
      <c r="P36" s="192" t="s">
        <v>409</v>
      </c>
      <c r="Q36" s="192" t="s">
        <v>409</v>
      </c>
      <c r="R36" s="192">
        <v>1.6</v>
      </c>
      <c r="S36" s="192">
        <v>0</v>
      </c>
      <c r="T36" s="192">
        <v>0</v>
      </c>
      <c r="U36" s="192" t="s">
        <v>409</v>
      </c>
      <c r="V36" s="192" t="s">
        <v>409</v>
      </c>
      <c r="W36" s="192" t="s">
        <v>409</v>
      </c>
      <c r="X36" s="192" t="s">
        <v>409</v>
      </c>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8.4515425472851646</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7.1428571428571397</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10</v>
      </c>
      <c r="J37" s="242">
        <v>45163</v>
      </c>
      <c r="K37" s="242">
        <v>45170</v>
      </c>
      <c r="L37" s="91" t="s">
        <v>56</v>
      </c>
      <c r="M37" s="192">
        <v>7.1428571428571397</v>
      </c>
      <c r="N37" s="192">
        <v>10</v>
      </c>
      <c r="O37" s="192" t="s">
        <v>409</v>
      </c>
      <c r="P37" s="192">
        <v>0</v>
      </c>
      <c r="Q37" s="192" t="s">
        <v>409</v>
      </c>
      <c r="R37" s="192">
        <v>5</v>
      </c>
      <c r="S37" s="192">
        <v>1.1000000000000001</v>
      </c>
      <c r="T37" s="192">
        <v>-0.23</v>
      </c>
      <c r="U37" s="192" t="s">
        <v>409</v>
      </c>
      <c r="V37" s="192">
        <v>-0.112024318568602</v>
      </c>
      <c r="W37" s="192">
        <v>-8.4397137332123104E-2</v>
      </c>
      <c r="X37" s="192" t="s">
        <v>409</v>
      </c>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6.71428571428571</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45163</v>
      </c>
      <c r="K38" s="242">
        <v>45170</v>
      </c>
      <c r="L38" s="91" t="s">
        <v>58</v>
      </c>
      <c r="M38" s="192">
        <v>6.71428571428571</v>
      </c>
      <c r="N38" s="192" t="s">
        <v>409</v>
      </c>
      <c r="O38" s="192" t="s">
        <v>409</v>
      </c>
      <c r="P38" s="192">
        <v>0</v>
      </c>
      <c r="Q38" s="192" t="s">
        <v>409</v>
      </c>
      <c r="R38" s="192">
        <v>4.7</v>
      </c>
      <c r="S38" s="192" t="s">
        <v>409</v>
      </c>
      <c r="T38" s="192" t="s">
        <v>409</v>
      </c>
      <c r="U38" s="192" t="s">
        <v>409</v>
      </c>
      <c r="V38" s="192">
        <v>-0.1577532315645</v>
      </c>
      <c r="W38" s="192">
        <v>-0.14243826466369899</v>
      </c>
      <c r="X38" s="192" t="s">
        <v>409</v>
      </c>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4.7746589833515021</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2.2797368407299201</v>
      </c>
      <c r="J39" s="242">
        <v>45163</v>
      </c>
      <c r="K39" s="242">
        <v>45170</v>
      </c>
      <c r="L39" s="91" t="s">
        <v>60</v>
      </c>
      <c r="M39" s="192">
        <v>10</v>
      </c>
      <c r="N39" s="192" t="s">
        <v>409</v>
      </c>
      <c r="O39" s="192" t="s">
        <v>409</v>
      </c>
      <c r="P39" s="192">
        <v>2.2797368407299201</v>
      </c>
      <c r="Q39" s="192" t="s">
        <v>409</v>
      </c>
      <c r="R39" s="192">
        <v>8.6</v>
      </c>
      <c r="S39" s="192" t="s">
        <v>409</v>
      </c>
      <c r="T39" s="192" t="s">
        <v>409</v>
      </c>
      <c r="U39" s="192" t="s">
        <v>409</v>
      </c>
      <c r="V39" s="192">
        <v>0.11398684203649601</v>
      </c>
      <c r="W39" s="192">
        <v>-0.20318773052490299</v>
      </c>
      <c r="X39" s="192" t="s">
        <v>409</v>
      </c>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0</v>
      </c>
      <c r="J40" s="242">
        <v>44753</v>
      </c>
      <c r="K40" s="242">
        <v>45058</v>
      </c>
      <c r="L40" s="91" t="s">
        <v>62</v>
      </c>
      <c r="M40" s="192">
        <v>0.57142857142857095</v>
      </c>
      <c r="N40" s="192">
        <v>0</v>
      </c>
      <c r="O40" s="192" t="s">
        <v>409</v>
      </c>
      <c r="P40" s="192" t="s">
        <v>409</v>
      </c>
      <c r="Q40" s="192" t="s">
        <v>409</v>
      </c>
      <c r="R40" s="192">
        <v>0.4</v>
      </c>
      <c r="S40" s="192">
        <v>-2.2329999999999899</v>
      </c>
      <c r="T40" s="192">
        <v>-2.2169999999999899</v>
      </c>
      <c r="U40" s="192" t="s">
        <v>409</v>
      </c>
      <c r="V40" s="192" t="s">
        <v>409</v>
      </c>
      <c r="W40" s="192" t="s">
        <v>409</v>
      </c>
      <c r="X40" s="192" t="s">
        <v>409</v>
      </c>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0.42857142857142799</v>
      </c>
      <c r="I41" s="191"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0</v>
      </c>
      <c r="J41" s="242">
        <v>44753</v>
      </c>
      <c r="K41" s="242">
        <v>45170</v>
      </c>
      <c r="L41" s="91" t="s">
        <v>64</v>
      </c>
      <c r="M41" s="192">
        <v>0.42857142857142799</v>
      </c>
      <c r="N41" s="192">
        <v>0</v>
      </c>
      <c r="O41" s="192" t="s">
        <v>409</v>
      </c>
      <c r="P41" s="192" t="s">
        <v>409</v>
      </c>
      <c r="Q41" s="192" t="s">
        <v>409</v>
      </c>
      <c r="R41" s="192">
        <v>0.3</v>
      </c>
      <c r="S41" s="192">
        <v>-0.82699999999999996</v>
      </c>
      <c r="T41" s="192">
        <v>-0.17699999999999999</v>
      </c>
      <c r="U41" s="192" t="s">
        <v>409</v>
      </c>
      <c r="V41" s="192" t="s">
        <v>409</v>
      </c>
      <c r="W41" s="192" t="s">
        <v>409</v>
      </c>
      <c r="X41" s="192" t="s">
        <v>409</v>
      </c>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703</v>
      </c>
      <c r="M42" s="192" t="s">
        <v>409</v>
      </c>
      <c r="N42" s="192" t="s">
        <v>409</v>
      </c>
      <c r="O42" s="192" t="s">
        <v>409</v>
      </c>
      <c r="P42" s="192" t="s">
        <v>409</v>
      </c>
      <c r="Q42" s="192" t="s">
        <v>409</v>
      </c>
      <c r="R42" s="192" t="s">
        <v>409</v>
      </c>
      <c r="S42" s="192" t="s">
        <v>409</v>
      </c>
      <c r="T42" s="192" t="s">
        <v>409</v>
      </c>
      <c r="U42" s="192" t="s">
        <v>409</v>
      </c>
      <c r="V42" s="192" t="s">
        <v>409</v>
      </c>
      <c r="W42" s="192" t="s">
        <v>409</v>
      </c>
      <c r="X42" s="192" t="s">
        <v>409</v>
      </c>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4.4721359549995796</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10</v>
      </c>
      <c r="J43" s="242">
        <v>45163</v>
      </c>
      <c r="K43" s="242">
        <v>45170</v>
      </c>
      <c r="L43" s="91" t="s">
        <v>66</v>
      </c>
      <c r="M43" s="192">
        <v>2</v>
      </c>
      <c r="N43" s="192">
        <v>0</v>
      </c>
      <c r="O43" s="192">
        <v>0</v>
      </c>
      <c r="P43" s="192">
        <v>10</v>
      </c>
      <c r="Q43" s="192" t="s">
        <v>409</v>
      </c>
      <c r="R43" s="192">
        <v>1.4</v>
      </c>
      <c r="S43" s="192">
        <v>-0.98399999999999999</v>
      </c>
      <c r="T43" s="192">
        <v>-1.9079999999999899</v>
      </c>
      <c r="U43" s="192" t="s">
        <v>539</v>
      </c>
      <c r="V43" s="192">
        <v>1.0911489501595499</v>
      </c>
      <c r="W43" s="192">
        <v>-1.44639015197801E-2</v>
      </c>
      <c r="X43" s="192" t="s">
        <v>409</v>
      </c>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2.985680109168714</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2.4</v>
      </c>
      <c r="J44" s="242">
        <v>44753</v>
      </c>
      <c r="K44" s="242">
        <v>45170</v>
      </c>
      <c r="L44" s="91" t="s">
        <v>68</v>
      </c>
      <c r="M44" s="192">
        <v>3.71428571428571</v>
      </c>
      <c r="N44" s="192">
        <v>2.4</v>
      </c>
      <c r="O44" s="192">
        <v>0</v>
      </c>
      <c r="P44" s="192">
        <v>0</v>
      </c>
      <c r="Q44" s="192" t="s">
        <v>409</v>
      </c>
      <c r="R44" s="192">
        <v>2.6</v>
      </c>
      <c r="S44" s="192">
        <v>0.24</v>
      </c>
      <c r="T44" s="192">
        <v>-0.28000000000000003</v>
      </c>
      <c r="U44" s="192" t="s">
        <v>539</v>
      </c>
      <c r="V44" s="192">
        <v>-5.8543071892525099E-3</v>
      </c>
      <c r="W44" s="192">
        <v>-9.8808115127710008E-3</v>
      </c>
      <c r="X44" s="192" t="s">
        <v>409</v>
      </c>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0</v>
      </c>
      <c r="J45" s="242">
        <v>45163</v>
      </c>
      <c r="K45" s="242">
        <v>45170</v>
      </c>
      <c r="L45" s="91" t="s">
        <v>69</v>
      </c>
      <c r="M45" s="192">
        <v>8</v>
      </c>
      <c r="N45" s="192" t="s">
        <v>409</v>
      </c>
      <c r="O45" s="192" t="s">
        <v>409</v>
      </c>
      <c r="P45" s="192">
        <v>0</v>
      </c>
      <c r="Q45" s="192" t="s">
        <v>409</v>
      </c>
      <c r="R45" s="192">
        <v>5.6</v>
      </c>
      <c r="S45" s="192" t="s">
        <v>409</v>
      </c>
      <c r="T45" s="192" t="s">
        <v>409</v>
      </c>
      <c r="U45" s="192" t="s">
        <v>409</v>
      </c>
      <c r="V45" s="192">
        <v>-0.24187997735790001</v>
      </c>
      <c r="W45" s="192">
        <v>-0.31937328659589997</v>
      </c>
      <c r="X45" s="192" t="s">
        <v>409</v>
      </c>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8.2857142857142794</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45163</v>
      </c>
      <c r="K46" s="242">
        <v>45170</v>
      </c>
      <c r="L46" s="91" t="s">
        <v>71</v>
      </c>
      <c r="M46" s="192">
        <v>8.2857142857142794</v>
      </c>
      <c r="N46" s="192" t="s">
        <v>409</v>
      </c>
      <c r="O46" s="192" t="s">
        <v>409</v>
      </c>
      <c r="P46" s="192">
        <v>0</v>
      </c>
      <c r="Q46" s="192" t="s">
        <v>409</v>
      </c>
      <c r="R46" s="192">
        <v>5.8</v>
      </c>
      <c r="S46" s="192" t="s">
        <v>409</v>
      </c>
      <c r="T46" s="192" t="s">
        <v>409</v>
      </c>
      <c r="U46" s="192" t="s">
        <v>409</v>
      </c>
      <c r="V46" s="192">
        <v>-0.43858162322260302</v>
      </c>
      <c r="W46" s="192">
        <v>-0.95818795325059702</v>
      </c>
      <c r="X46" s="192" t="s">
        <v>409</v>
      </c>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9.2857142857142794</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0</v>
      </c>
      <c r="J47" s="242">
        <v>45163</v>
      </c>
      <c r="K47" s="242">
        <v>45170</v>
      </c>
      <c r="L47" s="91" t="s">
        <v>72</v>
      </c>
      <c r="M47" s="192">
        <v>9.2857142857142794</v>
      </c>
      <c r="N47" s="192" t="s">
        <v>409</v>
      </c>
      <c r="O47" s="192" t="s">
        <v>409</v>
      </c>
      <c r="P47" s="192">
        <v>0</v>
      </c>
      <c r="Q47" s="192" t="s">
        <v>409</v>
      </c>
      <c r="R47" s="192">
        <v>6.5</v>
      </c>
      <c r="S47" s="192" t="s">
        <v>409</v>
      </c>
      <c r="T47" s="192" t="s">
        <v>409</v>
      </c>
      <c r="U47" s="192" t="s">
        <v>409</v>
      </c>
      <c r="V47" s="192">
        <v>-1.34791000798459</v>
      </c>
      <c r="W47" s="192">
        <v>-1.0574442286228101</v>
      </c>
      <c r="X47" s="192" t="s">
        <v>409</v>
      </c>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6.2163538752618326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7.71428571428571</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5.0092849725440702</v>
      </c>
      <c r="J48" s="242">
        <v>45019</v>
      </c>
      <c r="K48" s="242">
        <v>45170</v>
      </c>
      <c r="L48" s="91" t="s">
        <v>73</v>
      </c>
      <c r="M48" s="192">
        <v>7.71428571428571</v>
      </c>
      <c r="N48" s="192" t="s">
        <v>409</v>
      </c>
      <c r="O48" s="192" t="s">
        <v>409</v>
      </c>
      <c r="P48" s="192">
        <v>5.0092849725440702</v>
      </c>
      <c r="Q48" s="192" t="s">
        <v>409</v>
      </c>
      <c r="R48" s="192">
        <v>5.4</v>
      </c>
      <c r="S48" s="192" t="s">
        <v>409</v>
      </c>
      <c r="T48" s="192" t="s">
        <v>409</v>
      </c>
      <c r="U48" s="192" t="s">
        <v>409</v>
      </c>
      <c r="V48" s="192">
        <v>0.25046424862720301</v>
      </c>
      <c r="W48" s="192">
        <v>-0.47664970558440001</v>
      </c>
      <c r="X48" s="192" t="s">
        <v>409</v>
      </c>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7.4642002729217882</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5.5714285714285703</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10</v>
      </c>
      <c r="J49" s="242">
        <v>45163</v>
      </c>
      <c r="K49" s="242">
        <v>44753</v>
      </c>
      <c r="L49" s="91" t="s">
        <v>75</v>
      </c>
      <c r="M49" s="192">
        <v>5.5714285714285703</v>
      </c>
      <c r="N49" s="192">
        <v>0</v>
      </c>
      <c r="O49" s="192">
        <v>10</v>
      </c>
      <c r="P49" s="192">
        <v>0</v>
      </c>
      <c r="Q49" s="192" t="s">
        <v>409</v>
      </c>
      <c r="R49" s="192">
        <v>3.9</v>
      </c>
      <c r="S49" s="192">
        <v>-2.5830000000000002</v>
      </c>
      <c r="T49" s="192">
        <v>-2.867</v>
      </c>
      <c r="U49" s="192" t="s">
        <v>541</v>
      </c>
      <c r="V49" s="192">
        <v>-0.19554424285888</v>
      </c>
      <c r="W49" s="192">
        <v>-0.14095830917359001</v>
      </c>
      <c r="X49" s="192" t="s">
        <v>409</v>
      </c>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7.2280140632115311</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9.4285714285714199</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5.5410501679679696</v>
      </c>
      <c r="J50" s="242">
        <v>45163</v>
      </c>
      <c r="K50" s="242">
        <v>45170</v>
      </c>
      <c r="L50" s="91" t="s">
        <v>77</v>
      </c>
      <c r="M50" s="192">
        <v>9.4285714285714199</v>
      </c>
      <c r="N50" s="192" t="s">
        <v>409</v>
      </c>
      <c r="O50" s="192" t="s">
        <v>409</v>
      </c>
      <c r="P50" s="192">
        <v>5.5410501679679696</v>
      </c>
      <c r="Q50" s="192" t="s">
        <v>409</v>
      </c>
      <c r="R50" s="192">
        <v>6.6</v>
      </c>
      <c r="S50" s="192" t="s">
        <v>409</v>
      </c>
      <c r="T50" s="192" t="s">
        <v>409</v>
      </c>
      <c r="U50" s="192" t="s">
        <v>409</v>
      </c>
      <c r="V50" s="192">
        <v>0.27705250839839801</v>
      </c>
      <c r="W50" s="192">
        <v>-0.47901175924879902</v>
      </c>
      <c r="X50" s="192" t="s">
        <v>409</v>
      </c>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6.71428571428571</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45019</v>
      </c>
      <c r="K51" s="242">
        <v>45014</v>
      </c>
      <c r="L51" s="91" t="s">
        <v>79</v>
      </c>
      <c r="M51" s="192">
        <v>6.71428571428571</v>
      </c>
      <c r="N51" s="192">
        <v>0</v>
      </c>
      <c r="O51" s="192" t="s">
        <v>409</v>
      </c>
      <c r="P51" s="192">
        <v>0</v>
      </c>
      <c r="Q51" s="192" t="s">
        <v>409</v>
      </c>
      <c r="R51" s="192">
        <v>4.7</v>
      </c>
      <c r="S51" s="192">
        <v>0</v>
      </c>
      <c r="T51" s="192">
        <v>0</v>
      </c>
      <c r="U51" s="192" t="s">
        <v>409</v>
      </c>
      <c r="V51" s="192">
        <v>-0.44141468789777999</v>
      </c>
      <c r="W51" s="192">
        <v>-0.44022764662599001</v>
      </c>
      <c r="X51" s="192" t="s">
        <v>409</v>
      </c>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5.6061191058138782</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3.1428571428571401</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10</v>
      </c>
      <c r="J52" s="242">
        <v>44753</v>
      </c>
      <c r="K52" s="242">
        <v>44753</v>
      </c>
      <c r="L52" s="91" t="s">
        <v>81</v>
      </c>
      <c r="M52" s="192">
        <v>3.1428571428571401</v>
      </c>
      <c r="N52" s="192">
        <v>0</v>
      </c>
      <c r="O52" s="192">
        <v>10</v>
      </c>
      <c r="P52" s="192">
        <v>0</v>
      </c>
      <c r="Q52" s="192" t="s">
        <v>409</v>
      </c>
      <c r="R52" s="192">
        <v>2.2000000000000002</v>
      </c>
      <c r="S52" s="192">
        <v>-2.0109999999999899</v>
      </c>
      <c r="T52" s="192">
        <v>-6.3</v>
      </c>
      <c r="U52" s="192" t="s">
        <v>541</v>
      </c>
      <c r="V52" s="192">
        <v>-0.15624117851257999</v>
      </c>
      <c r="W52" s="192">
        <v>-4.4286251068004001E-4</v>
      </c>
      <c r="X52" s="192" t="s">
        <v>409</v>
      </c>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2.8571428571428501</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45163</v>
      </c>
      <c r="K53" s="242">
        <v>45014</v>
      </c>
      <c r="L53" s="91" t="s">
        <v>83</v>
      </c>
      <c r="M53" s="192">
        <v>2.8571428571428501</v>
      </c>
      <c r="N53" s="192" t="s">
        <v>409</v>
      </c>
      <c r="O53" s="192" t="s">
        <v>409</v>
      </c>
      <c r="P53" s="192" t="s">
        <v>409</v>
      </c>
      <c r="Q53" s="192" t="s">
        <v>409</v>
      </c>
      <c r="R53" s="192">
        <v>2</v>
      </c>
      <c r="S53" s="192" t="s">
        <v>409</v>
      </c>
      <c r="T53" s="192" t="s">
        <v>409</v>
      </c>
      <c r="U53" s="192" t="s">
        <v>409</v>
      </c>
      <c r="V53" s="192" t="s">
        <v>409</v>
      </c>
      <c r="W53" s="192" t="s">
        <v>409</v>
      </c>
      <c r="X53" s="192" t="s">
        <v>409</v>
      </c>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704</v>
      </c>
      <c r="M54" s="192" t="s">
        <v>409</v>
      </c>
      <c r="N54" s="192" t="s">
        <v>409</v>
      </c>
      <c r="O54" s="192" t="s">
        <v>409</v>
      </c>
      <c r="P54" s="192" t="s">
        <v>409</v>
      </c>
      <c r="Q54" s="192" t="s">
        <v>409</v>
      </c>
      <c r="R54" s="192" t="s">
        <v>409</v>
      </c>
      <c r="S54" s="192" t="s">
        <v>409</v>
      </c>
      <c r="T54" s="192" t="s">
        <v>409</v>
      </c>
      <c r="U54" s="192" t="s">
        <v>409</v>
      </c>
      <c r="V54" s="192" t="s">
        <v>409</v>
      </c>
      <c r="W54" s="192" t="s">
        <v>409</v>
      </c>
      <c r="X54" s="192" t="s">
        <v>409</v>
      </c>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v>45014</v>
      </c>
      <c r="L55" s="91" t="s">
        <v>705</v>
      </c>
      <c r="M55" s="192" t="s">
        <v>409</v>
      </c>
      <c r="N55" s="192" t="s">
        <v>409</v>
      </c>
      <c r="O55" s="192" t="s">
        <v>409</v>
      </c>
      <c r="P55" s="192" t="s">
        <v>409</v>
      </c>
      <c r="Q55" s="192" t="s">
        <v>409</v>
      </c>
      <c r="R55" s="192" t="s">
        <v>409</v>
      </c>
      <c r="S55" s="192" t="s">
        <v>409</v>
      </c>
      <c r="T55" s="192" t="s">
        <v>409</v>
      </c>
      <c r="U55" s="192" t="s">
        <v>409</v>
      </c>
      <c r="V55" s="192" t="s">
        <v>409</v>
      </c>
      <c r="W55" s="192" t="s">
        <v>409</v>
      </c>
      <c r="X55" s="192" t="s">
        <v>409</v>
      </c>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0</v>
      </c>
      <c r="J56" s="242">
        <v>44753</v>
      </c>
      <c r="K56" s="242">
        <v>45170</v>
      </c>
      <c r="L56" s="91" t="s">
        <v>85</v>
      </c>
      <c r="M56" s="192">
        <v>0.85714285714285499</v>
      </c>
      <c r="N56" s="192">
        <v>0</v>
      </c>
      <c r="O56" s="192" t="s">
        <v>409</v>
      </c>
      <c r="P56" s="192" t="s">
        <v>409</v>
      </c>
      <c r="Q56" s="192" t="s">
        <v>409</v>
      </c>
      <c r="R56" s="192">
        <v>0.6</v>
      </c>
      <c r="S56" s="192">
        <v>-0.746999999999999</v>
      </c>
      <c r="T56" s="192">
        <v>-0.1</v>
      </c>
      <c r="U56" s="192" t="s">
        <v>409</v>
      </c>
      <c r="V56" s="192" t="s">
        <v>409</v>
      </c>
      <c r="W56" s="192" t="s">
        <v>409</v>
      </c>
      <c r="X56" s="192" t="s">
        <v>409</v>
      </c>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1.2626502739419603</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0.57142857142857095</v>
      </c>
      <c r="I57" s="191"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2.7899999999999898</v>
      </c>
      <c r="J57" s="242">
        <v>45163</v>
      </c>
      <c r="K57" s="242">
        <v>45170</v>
      </c>
      <c r="L57" s="91" t="s">
        <v>87</v>
      </c>
      <c r="M57" s="192">
        <v>0.57142857142857095</v>
      </c>
      <c r="N57" s="192">
        <v>2.7899999999999898</v>
      </c>
      <c r="O57" s="192" t="s">
        <v>409</v>
      </c>
      <c r="P57" s="192" t="s">
        <v>409</v>
      </c>
      <c r="Q57" s="192" t="s">
        <v>409</v>
      </c>
      <c r="R57" s="192">
        <v>0.4</v>
      </c>
      <c r="S57" s="192">
        <v>-0.50800000000000001</v>
      </c>
      <c r="T57" s="192">
        <v>0.27899999999999903</v>
      </c>
      <c r="U57" s="192" t="s">
        <v>409</v>
      </c>
      <c r="V57" s="192" t="s">
        <v>409</v>
      </c>
      <c r="W57" s="192" t="s">
        <v>409</v>
      </c>
      <c r="X57" s="192" t="s">
        <v>409</v>
      </c>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0</v>
      </c>
      <c r="J58" s="242">
        <v>44753</v>
      </c>
      <c r="K58" s="242">
        <v>45170</v>
      </c>
      <c r="L58" s="91" t="s">
        <v>89</v>
      </c>
      <c r="M58" s="192">
        <v>0.57142857142857095</v>
      </c>
      <c r="N58" s="192">
        <v>0</v>
      </c>
      <c r="O58" s="192" t="s">
        <v>409</v>
      </c>
      <c r="P58" s="192" t="s">
        <v>409</v>
      </c>
      <c r="Q58" s="192" t="s">
        <v>409</v>
      </c>
      <c r="R58" s="192">
        <v>0.4</v>
      </c>
      <c r="S58" s="192">
        <v>-0.50800000000000001</v>
      </c>
      <c r="T58" s="192">
        <v>-4.9999999999999802E-2</v>
      </c>
      <c r="U58" s="192" t="s">
        <v>409</v>
      </c>
      <c r="V58" s="192" t="s">
        <v>409</v>
      </c>
      <c r="W58" s="192" t="s">
        <v>409</v>
      </c>
      <c r="X58" s="192" t="s">
        <v>409</v>
      </c>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45163</v>
      </c>
      <c r="K59" s="242">
        <v>45170</v>
      </c>
      <c r="L59" s="91" t="s">
        <v>91</v>
      </c>
      <c r="M59" s="192">
        <v>8</v>
      </c>
      <c r="N59" s="192" t="s">
        <v>409</v>
      </c>
      <c r="O59" s="192" t="s">
        <v>409</v>
      </c>
      <c r="P59" s="192">
        <v>0</v>
      </c>
      <c r="Q59" s="192" t="s">
        <v>409</v>
      </c>
      <c r="R59" s="192">
        <v>5.6</v>
      </c>
      <c r="S59" s="192" t="s">
        <v>409</v>
      </c>
      <c r="T59" s="192" t="s">
        <v>409</v>
      </c>
      <c r="U59" s="192" t="s">
        <v>409</v>
      </c>
      <c r="V59" s="192">
        <v>-0.43982463127999999</v>
      </c>
      <c r="W59" s="192">
        <v>-0.87219081858770098</v>
      </c>
      <c r="X59" s="192" t="s">
        <v>409</v>
      </c>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6</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45163</v>
      </c>
      <c r="K60" s="242">
        <v>45014</v>
      </c>
      <c r="L60" s="91" t="s">
        <v>93</v>
      </c>
      <c r="M60" s="192">
        <v>6</v>
      </c>
      <c r="N60" s="192" t="s">
        <v>409</v>
      </c>
      <c r="O60" s="192" t="s">
        <v>409</v>
      </c>
      <c r="P60" s="192" t="s">
        <v>409</v>
      </c>
      <c r="Q60" s="192" t="s">
        <v>409</v>
      </c>
      <c r="R60" s="192">
        <v>4.2</v>
      </c>
      <c r="S60" s="192" t="s">
        <v>409</v>
      </c>
      <c r="T60" s="192" t="s">
        <v>409</v>
      </c>
      <c r="U60" s="192" t="s">
        <v>409</v>
      </c>
      <c r="V60" s="192" t="s">
        <v>409</v>
      </c>
      <c r="W60" s="192" t="s">
        <v>409</v>
      </c>
      <c r="X60" s="192" t="s">
        <v>409</v>
      </c>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0.28571428571428598</v>
      </c>
      <c r="I61" s="191"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0</v>
      </c>
      <c r="J61" s="242">
        <v>44753</v>
      </c>
      <c r="K61" s="242">
        <v>45058</v>
      </c>
      <c r="L61" s="91" t="s">
        <v>95</v>
      </c>
      <c r="M61" s="192">
        <v>0.28571428571428598</v>
      </c>
      <c r="N61" s="192">
        <v>0</v>
      </c>
      <c r="O61" s="192" t="s">
        <v>409</v>
      </c>
      <c r="P61" s="192" t="s">
        <v>409</v>
      </c>
      <c r="Q61" s="192" t="s">
        <v>409</v>
      </c>
      <c r="R61" s="192">
        <v>0.2</v>
      </c>
      <c r="S61" s="192">
        <v>-0.60799999999999998</v>
      </c>
      <c r="T61" s="192">
        <v>-0.55799999999999905</v>
      </c>
      <c r="U61" s="192" t="s">
        <v>409</v>
      </c>
      <c r="V61" s="192" t="s">
        <v>409</v>
      </c>
      <c r="W61" s="192" t="s">
        <v>409</v>
      </c>
      <c r="X61" s="192" t="s">
        <v>409</v>
      </c>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6.9693205243716907</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4.8571428571428497</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10</v>
      </c>
      <c r="J62" s="242">
        <v>44860</v>
      </c>
      <c r="K62" s="242">
        <v>45170</v>
      </c>
      <c r="L62" s="91" t="s">
        <v>97</v>
      </c>
      <c r="M62" s="192">
        <v>4.8571428571428497</v>
      </c>
      <c r="N62" s="192">
        <v>10</v>
      </c>
      <c r="O62" s="192" t="s">
        <v>409</v>
      </c>
      <c r="P62" s="192">
        <v>0.796322822570801</v>
      </c>
      <c r="Q62" s="192" t="s">
        <v>409</v>
      </c>
      <c r="R62" s="192">
        <v>3.4</v>
      </c>
      <c r="S62" s="192">
        <v>-0.90899999999999903</v>
      </c>
      <c r="T62" s="192">
        <v>1.522</v>
      </c>
      <c r="U62" s="192" t="s">
        <v>409</v>
      </c>
      <c r="V62" s="192">
        <v>3.9816141128539997E-2</v>
      </c>
      <c r="W62" s="192">
        <v>-0.18080008029937999</v>
      </c>
      <c r="X62" s="192" t="s">
        <v>409</v>
      </c>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3.71428571428571</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45163</v>
      </c>
      <c r="K63" s="242">
        <v>45014</v>
      </c>
      <c r="L63" s="91" t="s">
        <v>99</v>
      </c>
      <c r="M63" s="192">
        <v>3.71428571428571</v>
      </c>
      <c r="N63" s="192" t="s">
        <v>409</v>
      </c>
      <c r="O63" s="192" t="s">
        <v>409</v>
      </c>
      <c r="P63" s="192" t="s">
        <v>409</v>
      </c>
      <c r="Q63" s="192" t="s">
        <v>409</v>
      </c>
      <c r="R63" s="192">
        <v>2.6</v>
      </c>
      <c r="S63" s="192" t="s">
        <v>409</v>
      </c>
      <c r="T63" s="192" t="s">
        <v>409</v>
      </c>
      <c r="U63" s="192" t="s">
        <v>409</v>
      </c>
      <c r="V63" s="192" t="s">
        <v>409</v>
      </c>
      <c r="W63" s="192" t="s">
        <v>409</v>
      </c>
      <c r="X63" s="192" t="s">
        <v>409</v>
      </c>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2.2021917436152139</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5</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0.96992969512940297</v>
      </c>
      <c r="J64" s="242">
        <v>45163</v>
      </c>
      <c r="K64" s="242">
        <v>45170</v>
      </c>
      <c r="L64" s="91" t="s">
        <v>101</v>
      </c>
      <c r="M64" s="192">
        <v>5</v>
      </c>
      <c r="N64" s="192">
        <v>0</v>
      </c>
      <c r="O64" s="192">
        <v>0</v>
      </c>
      <c r="P64" s="192">
        <v>0.96992969512940297</v>
      </c>
      <c r="Q64" s="192" t="s">
        <v>409</v>
      </c>
      <c r="R64" s="192">
        <v>3.5</v>
      </c>
      <c r="S64" s="192">
        <v>-0.87999999999999901</v>
      </c>
      <c r="T64" s="192">
        <v>-0.66600000000000004</v>
      </c>
      <c r="U64" s="192" t="s">
        <v>539</v>
      </c>
      <c r="V64" s="192">
        <v>-0.10775327682496</v>
      </c>
      <c r="W64" s="192">
        <v>4.8496484756470198E-2</v>
      </c>
      <c r="X64" s="192" t="s">
        <v>409</v>
      </c>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5.9136645636549696</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4.8571428571428497</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7.2</v>
      </c>
      <c r="J65" s="242">
        <v>45163</v>
      </c>
      <c r="K65" s="242">
        <v>45170</v>
      </c>
      <c r="L65" s="91" t="s">
        <v>102</v>
      </c>
      <c r="M65" s="192">
        <v>4.8571428571428497</v>
      </c>
      <c r="N65" s="192">
        <v>0.31000000000000499</v>
      </c>
      <c r="O65" s="192">
        <v>0</v>
      </c>
      <c r="P65" s="192">
        <v>7.2</v>
      </c>
      <c r="Q65" s="192" t="s">
        <v>409</v>
      </c>
      <c r="R65" s="192">
        <v>3.4</v>
      </c>
      <c r="S65" s="192">
        <v>3.1000000000000499E-2</v>
      </c>
      <c r="T65" s="192">
        <v>-1.00399999999999</v>
      </c>
      <c r="U65" s="192" t="s">
        <v>539</v>
      </c>
      <c r="V65" s="192">
        <v>-1.2958078317260001E-2</v>
      </c>
      <c r="W65" s="192">
        <v>0.36</v>
      </c>
      <c r="X65" s="192" t="s">
        <v>409</v>
      </c>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45163</v>
      </c>
      <c r="K66" s="242">
        <v>45014</v>
      </c>
      <c r="L66" s="91" t="s">
        <v>104</v>
      </c>
      <c r="M66" s="192">
        <v>8</v>
      </c>
      <c r="N66" s="192" t="s">
        <v>409</v>
      </c>
      <c r="O66" s="192" t="s">
        <v>409</v>
      </c>
      <c r="P66" s="192" t="s">
        <v>409</v>
      </c>
      <c r="Q66" s="192" t="s">
        <v>409</v>
      </c>
      <c r="R66" s="192">
        <v>5.6</v>
      </c>
      <c r="S66" s="192" t="s">
        <v>409</v>
      </c>
      <c r="T66" s="192" t="s">
        <v>409</v>
      </c>
      <c r="U66" s="192" t="s">
        <v>409</v>
      </c>
      <c r="V66" s="192" t="s">
        <v>409</v>
      </c>
      <c r="W66" s="192" t="s">
        <v>409</v>
      </c>
      <c r="X66" s="192" t="s">
        <v>409</v>
      </c>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0.57142857142857095</v>
      </c>
      <c r="I67" s="191"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0</v>
      </c>
      <c r="J67" s="242">
        <v>45163</v>
      </c>
      <c r="K67" s="242">
        <v>45170</v>
      </c>
      <c r="L67" s="91" t="s">
        <v>106</v>
      </c>
      <c r="M67" s="192">
        <v>0.57142857142857095</v>
      </c>
      <c r="N67" s="192">
        <v>0</v>
      </c>
      <c r="O67" s="192" t="s">
        <v>409</v>
      </c>
      <c r="P67" s="192" t="s">
        <v>409</v>
      </c>
      <c r="Q67" s="192" t="s">
        <v>409</v>
      </c>
      <c r="R67" s="192">
        <v>0.4</v>
      </c>
      <c r="S67" s="192">
        <v>-1.867</v>
      </c>
      <c r="T67" s="192">
        <v>-0.747999999999999</v>
      </c>
      <c r="U67" s="192" t="s">
        <v>409</v>
      </c>
      <c r="V67" s="192" t="s">
        <v>409</v>
      </c>
      <c r="W67" s="192" t="s">
        <v>409</v>
      </c>
      <c r="X67" s="192" t="s">
        <v>409</v>
      </c>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0</v>
      </c>
      <c r="J68" s="242">
        <v>44753</v>
      </c>
      <c r="K68" s="242">
        <v>45058</v>
      </c>
      <c r="L68" s="91" t="s">
        <v>108</v>
      </c>
      <c r="M68" s="192">
        <v>0.71428571428571297</v>
      </c>
      <c r="N68" s="192">
        <v>0</v>
      </c>
      <c r="O68" s="192" t="s">
        <v>409</v>
      </c>
      <c r="P68" s="192" t="s">
        <v>409</v>
      </c>
      <c r="Q68" s="192" t="s">
        <v>409</v>
      </c>
      <c r="R68" s="192">
        <v>0.5</v>
      </c>
      <c r="S68" s="192">
        <v>-0.60599999999999898</v>
      </c>
      <c r="T68" s="192">
        <v>-0.629</v>
      </c>
      <c r="U68" s="192" t="s">
        <v>409</v>
      </c>
      <c r="V68" s="192" t="s">
        <v>409</v>
      </c>
      <c r="W68" s="192" t="s">
        <v>409</v>
      </c>
      <c r="X68" s="192" t="s">
        <v>409</v>
      </c>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8.8571428571428505</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44753</v>
      </c>
      <c r="K69" s="242">
        <v>45170</v>
      </c>
      <c r="L69" s="91" t="s">
        <v>110</v>
      </c>
      <c r="M69" s="192">
        <v>8.8571428571428505</v>
      </c>
      <c r="N69" s="192" t="s">
        <v>409</v>
      </c>
      <c r="O69" s="192" t="s">
        <v>409</v>
      </c>
      <c r="P69" s="192">
        <v>0</v>
      </c>
      <c r="Q69" s="192" t="s">
        <v>409</v>
      </c>
      <c r="R69" s="192">
        <v>6.2</v>
      </c>
      <c r="S69" s="192" t="s">
        <v>409</v>
      </c>
      <c r="T69" s="192" t="s">
        <v>409</v>
      </c>
      <c r="U69" s="192" t="s">
        <v>409</v>
      </c>
      <c r="V69" s="192">
        <v>-8.2077265481800096E-2</v>
      </c>
      <c r="W69" s="192">
        <v>-0.23402236554799999</v>
      </c>
      <c r="X69" s="192" t="s">
        <v>409</v>
      </c>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0</v>
      </c>
      <c r="J70" s="242">
        <v>44753</v>
      </c>
      <c r="K70" s="242">
        <v>45170</v>
      </c>
      <c r="L70" s="91" t="s">
        <v>112</v>
      </c>
      <c r="M70" s="192">
        <v>0.28571428571428598</v>
      </c>
      <c r="N70" s="192">
        <v>0</v>
      </c>
      <c r="O70" s="192" t="s">
        <v>409</v>
      </c>
      <c r="P70" s="192" t="s">
        <v>409</v>
      </c>
      <c r="Q70" s="192" t="s">
        <v>409</v>
      </c>
      <c r="R70" s="192">
        <v>0.2</v>
      </c>
      <c r="S70" s="192">
        <v>-0.83299999999999896</v>
      </c>
      <c r="T70" s="192">
        <v>-0.159</v>
      </c>
      <c r="U70" s="192" t="s">
        <v>409</v>
      </c>
      <c r="V70" s="192" t="s">
        <v>409</v>
      </c>
      <c r="W70" s="192" t="s">
        <v>409</v>
      </c>
      <c r="X70" s="192" t="s">
        <v>409</v>
      </c>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6.1428571428571397</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45163</v>
      </c>
      <c r="K71" s="242">
        <v>45170</v>
      </c>
      <c r="L71" s="91" t="s">
        <v>114</v>
      </c>
      <c r="M71" s="192">
        <v>6.1428571428571397</v>
      </c>
      <c r="N71" s="192">
        <v>0</v>
      </c>
      <c r="O71" s="192" t="s">
        <v>409</v>
      </c>
      <c r="P71" s="192">
        <v>0</v>
      </c>
      <c r="Q71" s="192" t="s">
        <v>409</v>
      </c>
      <c r="R71" s="192">
        <v>4.3</v>
      </c>
      <c r="S71" s="192">
        <v>-2.5</v>
      </c>
      <c r="T71" s="192">
        <v>-4.351</v>
      </c>
      <c r="U71" s="192" t="s">
        <v>409</v>
      </c>
      <c r="V71" s="192">
        <v>-1.3623103479301599</v>
      </c>
      <c r="W71" s="192">
        <v>-0.52961431282758997</v>
      </c>
      <c r="X71" s="192" t="s">
        <v>409</v>
      </c>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0</v>
      </c>
      <c r="J72" s="242">
        <v>44753</v>
      </c>
      <c r="K72" s="242">
        <v>45170</v>
      </c>
      <c r="L72" s="91" t="s">
        <v>116</v>
      </c>
      <c r="M72" s="192">
        <v>0.57142857142857095</v>
      </c>
      <c r="N72" s="192">
        <v>0</v>
      </c>
      <c r="O72" s="192" t="s">
        <v>409</v>
      </c>
      <c r="P72" s="192" t="s">
        <v>409</v>
      </c>
      <c r="Q72" s="192" t="s">
        <v>409</v>
      </c>
      <c r="R72" s="192">
        <v>0.4</v>
      </c>
      <c r="S72" s="192">
        <v>-0.58299999999999996</v>
      </c>
      <c r="T72" s="192">
        <v>-0.157999999999999</v>
      </c>
      <c r="U72" s="192" t="s">
        <v>409</v>
      </c>
      <c r="V72" s="192" t="s">
        <v>409</v>
      </c>
      <c r="W72" s="192" t="s">
        <v>409</v>
      </c>
      <c r="X72" s="192" t="s">
        <v>409</v>
      </c>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v>45014</v>
      </c>
      <c r="L73" s="91" t="s">
        <v>706</v>
      </c>
      <c r="M73" s="192" t="s">
        <v>409</v>
      </c>
      <c r="N73" s="192" t="s">
        <v>409</v>
      </c>
      <c r="O73" s="192" t="s">
        <v>409</v>
      </c>
      <c r="P73" s="192" t="s">
        <v>409</v>
      </c>
      <c r="Q73" s="192" t="s">
        <v>409</v>
      </c>
      <c r="R73" s="192" t="s">
        <v>409</v>
      </c>
      <c r="S73" s="192" t="s">
        <v>409</v>
      </c>
      <c r="T73" s="192" t="s">
        <v>409</v>
      </c>
      <c r="U73" s="192" t="s">
        <v>409</v>
      </c>
      <c r="V73" s="192" t="s">
        <v>409</v>
      </c>
      <c r="W73" s="192" t="s">
        <v>409</v>
      </c>
      <c r="X73" s="192" t="s">
        <v>409</v>
      </c>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7.5714285714285703</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45163</v>
      </c>
      <c r="K74" s="242">
        <v>45014</v>
      </c>
      <c r="L74" s="91" t="s">
        <v>117</v>
      </c>
      <c r="M74" s="192">
        <v>7.5714285714285703</v>
      </c>
      <c r="N74" s="192" t="s">
        <v>409</v>
      </c>
      <c r="O74" s="192" t="s">
        <v>409</v>
      </c>
      <c r="P74" s="192" t="s">
        <v>409</v>
      </c>
      <c r="Q74" s="192" t="s">
        <v>409</v>
      </c>
      <c r="R74" s="192">
        <v>5.3</v>
      </c>
      <c r="S74" s="192" t="s">
        <v>409</v>
      </c>
      <c r="T74" s="192" t="s">
        <v>409</v>
      </c>
      <c r="U74" s="192" t="s">
        <v>409</v>
      </c>
      <c r="V74" s="192" t="s">
        <v>409</v>
      </c>
      <c r="W74" s="192" t="s">
        <v>409</v>
      </c>
      <c r="X74" s="192" t="s">
        <v>409</v>
      </c>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0</v>
      </c>
      <c r="J75" s="242">
        <v>45163</v>
      </c>
      <c r="K75" s="242">
        <v>45170</v>
      </c>
      <c r="L75" s="91" t="s">
        <v>119</v>
      </c>
      <c r="M75" s="192">
        <v>6</v>
      </c>
      <c r="N75" s="192" t="s">
        <v>409</v>
      </c>
      <c r="O75" s="192" t="s">
        <v>409</v>
      </c>
      <c r="P75" s="192">
        <v>0</v>
      </c>
      <c r="Q75" s="192" t="s">
        <v>409</v>
      </c>
      <c r="R75" s="192">
        <v>4.2</v>
      </c>
      <c r="S75" s="192" t="s">
        <v>409</v>
      </c>
      <c r="T75" s="192" t="s">
        <v>409</v>
      </c>
      <c r="U75" s="192" t="s">
        <v>409</v>
      </c>
      <c r="V75" s="192">
        <v>-2.3412159158450001E-2</v>
      </c>
      <c r="W75" s="192">
        <v>-9.1243072539560099E-2</v>
      </c>
      <c r="X75" s="192" t="s">
        <v>409</v>
      </c>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0.71428571428571297</v>
      </c>
      <c r="I76" s="191"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0</v>
      </c>
      <c r="J76" s="242">
        <v>44753</v>
      </c>
      <c r="K76" s="242">
        <v>45170</v>
      </c>
      <c r="L76" s="91" t="s">
        <v>121</v>
      </c>
      <c r="M76" s="192">
        <v>0.71428571428571297</v>
      </c>
      <c r="N76" s="192">
        <v>0</v>
      </c>
      <c r="O76" s="192" t="s">
        <v>409</v>
      </c>
      <c r="P76" s="192" t="s">
        <v>409</v>
      </c>
      <c r="Q76" s="192" t="s">
        <v>409</v>
      </c>
      <c r="R76" s="192">
        <v>0.5</v>
      </c>
      <c r="S76" s="192">
        <v>-0.77499999999999902</v>
      </c>
      <c r="T76" s="192">
        <v>-7.5000000000000094E-2</v>
      </c>
      <c r="U76" s="192" t="s">
        <v>409</v>
      </c>
      <c r="V76" s="192" t="s">
        <v>409</v>
      </c>
      <c r="W76" s="192" t="s">
        <v>409</v>
      </c>
      <c r="X76" s="192" t="s">
        <v>409</v>
      </c>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6.0944940022004364</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3.71428571428571</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10</v>
      </c>
      <c r="J77" s="242">
        <v>45163</v>
      </c>
      <c r="K77" s="242">
        <v>45170</v>
      </c>
      <c r="L77" s="91" t="s">
        <v>123</v>
      </c>
      <c r="M77" s="192">
        <v>3.71428571428571</v>
      </c>
      <c r="N77" s="192">
        <v>10</v>
      </c>
      <c r="O77" s="192">
        <v>10</v>
      </c>
      <c r="P77" s="192">
        <v>0</v>
      </c>
      <c r="Q77" s="192" t="s">
        <v>409</v>
      </c>
      <c r="R77" s="192">
        <v>2.6</v>
      </c>
      <c r="S77" s="192">
        <v>-1.91</v>
      </c>
      <c r="T77" s="192">
        <v>2.1</v>
      </c>
      <c r="U77" s="192" t="s">
        <v>541</v>
      </c>
      <c r="V77" s="192">
        <v>-0.71713309152656002</v>
      </c>
      <c r="W77" s="192">
        <v>-0.32820543474988001</v>
      </c>
      <c r="X77" s="192" t="s">
        <v>409</v>
      </c>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7.4285714285714199</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0</v>
      </c>
      <c r="J78" s="242">
        <v>45163</v>
      </c>
      <c r="K78" s="242">
        <v>45170</v>
      </c>
      <c r="L78" s="91" t="s">
        <v>125</v>
      </c>
      <c r="M78" s="192">
        <v>7.4285714285714199</v>
      </c>
      <c r="N78" s="192" t="s">
        <v>409</v>
      </c>
      <c r="O78" s="192">
        <v>0</v>
      </c>
      <c r="P78" s="192">
        <v>0</v>
      </c>
      <c r="Q78" s="192" t="s">
        <v>409</v>
      </c>
      <c r="R78" s="192">
        <v>5.2</v>
      </c>
      <c r="S78" s="192" t="s">
        <v>409</v>
      </c>
      <c r="T78" s="192" t="s">
        <v>409</v>
      </c>
      <c r="U78" s="192" t="s">
        <v>539</v>
      </c>
      <c r="V78" s="192">
        <v>-0.44264566184999798</v>
      </c>
      <c r="W78" s="192">
        <v>-0.16160060185240299</v>
      </c>
      <c r="X78" s="192" t="s">
        <v>409</v>
      </c>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v>45014</v>
      </c>
      <c r="L79" s="91" t="s">
        <v>707</v>
      </c>
      <c r="M79" s="192" t="s">
        <v>409</v>
      </c>
      <c r="N79" s="192" t="s">
        <v>409</v>
      </c>
      <c r="O79" s="192" t="s">
        <v>409</v>
      </c>
      <c r="P79" s="192" t="s">
        <v>409</v>
      </c>
      <c r="Q79" s="192" t="s">
        <v>409</v>
      </c>
      <c r="R79" s="192" t="s">
        <v>409</v>
      </c>
      <c r="S79" s="192" t="s">
        <v>409</v>
      </c>
      <c r="T79" s="192" t="s">
        <v>409</v>
      </c>
      <c r="U79" s="192" t="s">
        <v>409</v>
      </c>
      <c r="V79" s="192" t="s">
        <v>409</v>
      </c>
      <c r="W79" s="192" t="s">
        <v>409</v>
      </c>
      <c r="X79" s="192" t="s">
        <v>409</v>
      </c>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8.71428571428571</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0</v>
      </c>
      <c r="J80" s="242">
        <v>45163</v>
      </c>
      <c r="K80" s="242">
        <v>45170</v>
      </c>
      <c r="L80" s="91" t="s">
        <v>127</v>
      </c>
      <c r="M80" s="192">
        <v>8.71428571428571</v>
      </c>
      <c r="N80" s="192" t="s">
        <v>409</v>
      </c>
      <c r="O80" s="192" t="s">
        <v>409</v>
      </c>
      <c r="P80" s="192">
        <v>0</v>
      </c>
      <c r="Q80" s="192" t="s">
        <v>409</v>
      </c>
      <c r="R80" s="192">
        <v>6.1</v>
      </c>
      <c r="S80" s="192" t="s">
        <v>409</v>
      </c>
      <c r="T80" s="192" t="s">
        <v>409</v>
      </c>
      <c r="U80" s="192" t="s">
        <v>409</v>
      </c>
      <c r="V80" s="192">
        <v>-0.39647748548810002</v>
      </c>
      <c r="W80" s="192">
        <v>-0.7389788385935</v>
      </c>
      <c r="X80" s="192" t="s">
        <v>409</v>
      </c>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10</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0</v>
      </c>
      <c r="J81" s="242">
        <v>45163</v>
      </c>
      <c r="K81" s="242">
        <v>45170</v>
      </c>
      <c r="L81" s="91" t="s">
        <v>128</v>
      </c>
      <c r="M81" s="192">
        <v>10</v>
      </c>
      <c r="N81" s="192" t="s">
        <v>409</v>
      </c>
      <c r="O81" s="192" t="s">
        <v>409</v>
      </c>
      <c r="P81" s="192">
        <v>0</v>
      </c>
      <c r="Q81" s="192" t="s">
        <v>409</v>
      </c>
      <c r="R81" s="192">
        <v>7</v>
      </c>
      <c r="S81" s="192" t="s">
        <v>409</v>
      </c>
      <c r="T81" s="192" t="s">
        <v>409</v>
      </c>
      <c r="U81" s="192" t="s">
        <v>409</v>
      </c>
      <c r="V81" s="192">
        <v>-0.17465607851859999</v>
      </c>
      <c r="W81" s="192">
        <v>-0.2686697899346</v>
      </c>
      <c r="X81" s="192" t="s">
        <v>409</v>
      </c>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9.71428571428571</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0</v>
      </c>
      <c r="J82" s="242">
        <v>45163</v>
      </c>
      <c r="K82" s="242">
        <v>45170</v>
      </c>
      <c r="L82" s="91" t="s">
        <v>130</v>
      </c>
      <c r="M82" s="192">
        <v>9.71428571428571</v>
      </c>
      <c r="N82" s="192" t="s">
        <v>409</v>
      </c>
      <c r="O82" s="192" t="s">
        <v>409</v>
      </c>
      <c r="P82" s="192">
        <v>0</v>
      </c>
      <c r="Q82" s="192" t="s">
        <v>409</v>
      </c>
      <c r="R82" s="192">
        <v>6.8</v>
      </c>
      <c r="S82" s="192" t="s">
        <v>409</v>
      </c>
      <c r="T82" s="192" t="s">
        <v>409</v>
      </c>
      <c r="U82" s="192" t="s">
        <v>409</v>
      </c>
      <c r="V82" s="192">
        <v>-0.69102417425670004</v>
      </c>
      <c r="W82" s="192">
        <v>-0.77232812801810302</v>
      </c>
      <c r="X82" s="192" t="s">
        <v>409</v>
      </c>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5.8571428571428497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45163</v>
      </c>
      <c r="K83" s="242">
        <v>45014</v>
      </c>
      <c r="L83" s="91" t="s">
        <v>132</v>
      </c>
      <c r="M83" s="192">
        <v>5.8571428571428497</v>
      </c>
      <c r="N83" s="192" t="s">
        <v>409</v>
      </c>
      <c r="O83" s="192" t="s">
        <v>409</v>
      </c>
      <c r="P83" s="192" t="s">
        <v>409</v>
      </c>
      <c r="Q83" s="192" t="s">
        <v>409</v>
      </c>
      <c r="R83" s="192">
        <v>4.0999999999999996</v>
      </c>
      <c r="S83" s="192" t="s">
        <v>409</v>
      </c>
      <c r="T83" s="192" t="s">
        <v>409</v>
      </c>
      <c r="U83" s="192" t="s">
        <v>409</v>
      </c>
      <c r="V83" s="192" t="s">
        <v>409</v>
      </c>
      <c r="W83" s="192" t="s">
        <v>409</v>
      </c>
      <c r="X83" s="192" t="s">
        <v>409</v>
      </c>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0.85714285714285499</v>
      </c>
      <c r="I84" s="191"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0</v>
      </c>
      <c r="J84" s="242">
        <v>44753</v>
      </c>
      <c r="K84" s="242">
        <v>45170</v>
      </c>
      <c r="L84" s="91" t="s">
        <v>134</v>
      </c>
      <c r="M84" s="192">
        <v>0.85714285714285499</v>
      </c>
      <c r="N84" s="192">
        <v>0</v>
      </c>
      <c r="O84" s="192" t="s">
        <v>409</v>
      </c>
      <c r="P84" s="192" t="s">
        <v>409</v>
      </c>
      <c r="Q84" s="192" t="s">
        <v>409</v>
      </c>
      <c r="R84" s="192">
        <v>0.6</v>
      </c>
      <c r="S84" s="192">
        <v>-2.5750000000000002</v>
      </c>
      <c r="T84" s="192">
        <v>-1.5499999999999901</v>
      </c>
      <c r="U84" s="192" t="s">
        <v>409</v>
      </c>
      <c r="V84" s="192" t="s">
        <v>409</v>
      </c>
      <c r="W84" s="192" t="s">
        <v>409</v>
      </c>
      <c r="X84" s="192" t="s">
        <v>409</v>
      </c>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3.1428571428571401</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45163</v>
      </c>
      <c r="K85" s="242">
        <v>45014</v>
      </c>
      <c r="L85" s="91" t="s">
        <v>136</v>
      </c>
      <c r="M85" s="192">
        <v>3.1428571428571401</v>
      </c>
      <c r="N85" s="192" t="s">
        <v>409</v>
      </c>
      <c r="O85" s="192" t="s">
        <v>409</v>
      </c>
      <c r="P85" s="192" t="s">
        <v>409</v>
      </c>
      <c r="Q85" s="192" t="s">
        <v>409</v>
      </c>
      <c r="R85" s="192">
        <v>2.2000000000000002</v>
      </c>
      <c r="S85" s="192" t="s">
        <v>409</v>
      </c>
      <c r="T85" s="192" t="s">
        <v>409</v>
      </c>
      <c r="U85" s="192" t="s">
        <v>409</v>
      </c>
      <c r="V85" s="192" t="s">
        <v>409</v>
      </c>
      <c r="W85" s="192" t="s">
        <v>409</v>
      </c>
      <c r="X85" s="192" t="s">
        <v>409</v>
      </c>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708</v>
      </c>
      <c r="M86" s="192" t="s">
        <v>409</v>
      </c>
      <c r="N86" s="192" t="s">
        <v>409</v>
      </c>
      <c r="O86" s="192" t="s">
        <v>409</v>
      </c>
      <c r="P86" s="192" t="s">
        <v>409</v>
      </c>
      <c r="Q86" s="192" t="s">
        <v>409</v>
      </c>
      <c r="R86" s="192" t="s">
        <v>409</v>
      </c>
      <c r="S86" s="192" t="s">
        <v>409</v>
      </c>
      <c r="T86" s="192" t="s">
        <v>409</v>
      </c>
      <c r="U86" s="192" t="s">
        <v>409</v>
      </c>
      <c r="V86" s="192" t="s">
        <v>409</v>
      </c>
      <c r="W86" s="192" t="s">
        <v>409</v>
      </c>
      <c r="X86" s="192" t="s">
        <v>409</v>
      </c>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8</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45163</v>
      </c>
      <c r="K87" s="242">
        <v>45170</v>
      </c>
      <c r="L87" s="91" t="s">
        <v>138</v>
      </c>
      <c r="M87" s="192">
        <v>8</v>
      </c>
      <c r="N87" s="192" t="s">
        <v>409</v>
      </c>
      <c r="O87" s="192" t="s">
        <v>409</v>
      </c>
      <c r="P87" s="192">
        <v>0</v>
      </c>
      <c r="Q87" s="192" t="s">
        <v>409</v>
      </c>
      <c r="R87" s="192">
        <v>5.6</v>
      </c>
      <c r="S87" s="192" t="s">
        <v>409</v>
      </c>
      <c r="T87" s="192" t="s">
        <v>409</v>
      </c>
      <c r="U87" s="192" t="s">
        <v>409</v>
      </c>
      <c r="V87" s="192">
        <v>-0.51104259490970005</v>
      </c>
      <c r="W87" s="192">
        <v>-0.309284210205099</v>
      </c>
      <c r="X87" s="192" t="s">
        <v>409</v>
      </c>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45014</v>
      </c>
      <c r="L88" s="91" t="s">
        <v>709</v>
      </c>
      <c r="M88" s="192" t="s">
        <v>409</v>
      </c>
      <c r="N88" s="192" t="s">
        <v>409</v>
      </c>
      <c r="O88" s="192" t="s">
        <v>409</v>
      </c>
      <c r="P88" s="192" t="s">
        <v>409</v>
      </c>
      <c r="Q88" s="192" t="s">
        <v>409</v>
      </c>
      <c r="R88" s="192" t="s">
        <v>409</v>
      </c>
      <c r="S88" s="192" t="s">
        <v>409</v>
      </c>
      <c r="T88" s="192" t="s">
        <v>409</v>
      </c>
      <c r="U88" s="192" t="s">
        <v>409</v>
      </c>
      <c r="V88" s="192" t="s">
        <v>409</v>
      </c>
      <c r="W88" s="192" t="s">
        <v>409</v>
      </c>
      <c r="X88" s="192" t="s">
        <v>409</v>
      </c>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5.5714285714285703</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45163</v>
      </c>
      <c r="K89" s="242">
        <v>45014</v>
      </c>
      <c r="L89" s="91" t="s">
        <v>140</v>
      </c>
      <c r="M89" s="192">
        <v>5.5714285714285703</v>
      </c>
      <c r="N89" s="192" t="s">
        <v>409</v>
      </c>
      <c r="O89" s="192" t="s">
        <v>409</v>
      </c>
      <c r="P89" s="192" t="s">
        <v>409</v>
      </c>
      <c r="Q89" s="192" t="s">
        <v>409</v>
      </c>
      <c r="R89" s="192">
        <v>3.9</v>
      </c>
      <c r="S89" s="192" t="s">
        <v>409</v>
      </c>
      <c r="T89" s="192" t="s">
        <v>409</v>
      </c>
      <c r="U89" s="192" t="s">
        <v>409</v>
      </c>
      <c r="V89" s="192" t="s">
        <v>409</v>
      </c>
      <c r="W89" s="192" t="s">
        <v>409</v>
      </c>
      <c r="X89" s="192" t="s">
        <v>409</v>
      </c>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0</v>
      </c>
      <c r="J90" s="242" t="s">
        <v>409</v>
      </c>
      <c r="K90" s="242">
        <v>45170</v>
      </c>
      <c r="L90" s="91" t="s">
        <v>710</v>
      </c>
      <c r="M90" s="192" t="s">
        <v>409</v>
      </c>
      <c r="N90" s="192">
        <v>0</v>
      </c>
      <c r="O90" s="192" t="s">
        <v>409</v>
      </c>
      <c r="P90" s="192" t="s">
        <v>409</v>
      </c>
      <c r="Q90" s="192" t="s">
        <v>409</v>
      </c>
      <c r="R90" s="192" t="s">
        <v>409</v>
      </c>
      <c r="S90" s="192">
        <v>-0.97499999999999898</v>
      </c>
      <c r="T90" s="192">
        <v>-0.63300000000000001</v>
      </c>
      <c r="U90" s="192" t="s">
        <v>409</v>
      </c>
      <c r="V90" s="192" t="s">
        <v>409</v>
      </c>
      <c r="W90" s="192" t="s">
        <v>409</v>
      </c>
      <c r="X90" s="192" t="s">
        <v>409</v>
      </c>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5.1916141172911772</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8.1428571428571406</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3.3099999999999898</v>
      </c>
      <c r="J91" s="242">
        <v>45163</v>
      </c>
      <c r="K91" s="242">
        <v>45170</v>
      </c>
      <c r="L91" s="91" t="s">
        <v>142</v>
      </c>
      <c r="M91" s="192">
        <v>8.1428571428571406</v>
      </c>
      <c r="N91" s="192">
        <v>3.3099999999999898</v>
      </c>
      <c r="O91" s="192" t="s">
        <v>409</v>
      </c>
      <c r="P91" s="192">
        <v>0</v>
      </c>
      <c r="Q91" s="192" t="s">
        <v>409</v>
      </c>
      <c r="R91" s="192">
        <v>5.7</v>
      </c>
      <c r="S91" s="192">
        <v>0.33099999999999902</v>
      </c>
      <c r="T91" s="192">
        <v>-2.343</v>
      </c>
      <c r="U91" s="192" t="s">
        <v>409</v>
      </c>
      <c r="V91" s="192">
        <v>-0.60175514221189996</v>
      </c>
      <c r="W91" s="192">
        <v>-0.173926353454601</v>
      </c>
      <c r="X91" s="192" t="s">
        <v>409</v>
      </c>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1.4285714285714199</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45163</v>
      </c>
      <c r="K92" s="242">
        <v>45170</v>
      </c>
      <c r="L92" s="91" t="s">
        <v>144</v>
      </c>
      <c r="M92" s="192">
        <v>1.4285714285714199</v>
      </c>
      <c r="N92" s="192">
        <v>0</v>
      </c>
      <c r="O92" s="192">
        <v>0</v>
      </c>
      <c r="P92" s="192">
        <v>0</v>
      </c>
      <c r="Q92" s="192" t="s">
        <v>409</v>
      </c>
      <c r="R92" s="192">
        <v>1</v>
      </c>
      <c r="S92" s="192">
        <v>-1.3089999999999999</v>
      </c>
      <c r="T92" s="192">
        <v>-0.90799999999999903</v>
      </c>
      <c r="U92" s="192" t="s">
        <v>539</v>
      </c>
      <c r="V92" s="192">
        <v>-2.5593019407740298E-3</v>
      </c>
      <c r="W92" s="192">
        <v>0</v>
      </c>
      <c r="X92" s="192" t="s">
        <v>409</v>
      </c>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9.7100831245522397</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9.4285714285714199</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10</v>
      </c>
      <c r="J93" s="242">
        <v>45163</v>
      </c>
      <c r="K93" s="242">
        <v>45154</v>
      </c>
      <c r="L93" s="91" t="s">
        <v>146</v>
      </c>
      <c r="M93" s="192">
        <v>9.4285714285714199</v>
      </c>
      <c r="N93" s="192" t="s">
        <v>409</v>
      </c>
      <c r="O93" s="192" t="s">
        <v>409</v>
      </c>
      <c r="P93" s="192">
        <v>9.2783000792360308</v>
      </c>
      <c r="Q93" s="192">
        <v>10</v>
      </c>
      <c r="R93" s="192">
        <v>6.6</v>
      </c>
      <c r="S93" s="192" t="s">
        <v>409</v>
      </c>
      <c r="T93" s="192" t="s">
        <v>409</v>
      </c>
      <c r="U93" s="192" t="s">
        <v>409</v>
      </c>
      <c r="V93" s="192">
        <v>0.46391500396180202</v>
      </c>
      <c r="W93" s="192">
        <v>-7.0194058606300999E-2</v>
      </c>
      <c r="X93" s="192" t="s">
        <v>914</v>
      </c>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1.71428571428571</v>
      </c>
      <c r="I94" s="191"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0</v>
      </c>
      <c r="J94" s="242">
        <v>45163</v>
      </c>
      <c r="K94" s="242">
        <v>45170</v>
      </c>
      <c r="L94" s="91" t="s">
        <v>148</v>
      </c>
      <c r="M94" s="192">
        <v>1.71428571428571</v>
      </c>
      <c r="N94" s="192">
        <v>0</v>
      </c>
      <c r="O94" s="192">
        <v>0</v>
      </c>
      <c r="P94" s="192" t="s">
        <v>409</v>
      </c>
      <c r="Q94" s="192" t="s">
        <v>409</v>
      </c>
      <c r="R94" s="192">
        <v>1.2</v>
      </c>
      <c r="S94" s="192">
        <v>-0.47299999999999898</v>
      </c>
      <c r="T94" s="192">
        <v>-8.4999999999999895E-2</v>
      </c>
      <c r="U94" s="192" t="s">
        <v>539</v>
      </c>
      <c r="V94" s="192" t="s">
        <v>409</v>
      </c>
      <c r="W94" s="192" t="s">
        <v>409</v>
      </c>
      <c r="X94" s="192" t="s">
        <v>409</v>
      </c>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4.5714285714285703</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44753</v>
      </c>
      <c r="K95" s="242">
        <v>45170</v>
      </c>
      <c r="L95" s="91" t="s">
        <v>150</v>
      </c>
      <c r="M95" s="192">
        <v>4.5714285714285703</v>
      </c>
      <c r="N95" s="192">
        <v>0</v>
      </c>
      <c r="O95" s="192">
        <v>0</v>
      </c>
      <c r="P95" s="192">
        <v>0</v>
      </c>
      <c r="Q95" s="192" t="s">
        <v>409</v>
      </c>
      <c r="R95" s="192">
        <v>3.2</v>
      </c>
      <c r="S95" s="192">
        <v>-0.62999999999999901</v>
      </c>
      <c r="T95" s="192">
        <v>-0.57999999999999996</v>
      </c>
      <c r="U95" s="192" t="s">
        <v>539</v>
      </c>
      <c r="V95" s="192">
        <v>-0.64692610551278995</v>
      </c>
      <c r="W95" s="192">
        <v>-0.53589258316681998</v>
      </c>
      <c r="X95" s="192" t="s">
        <v>409</v>
      </c>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45014</v>
      </c>
      <c r="L96" s="91" t="s">
        <v>711</v>
      </c>
      <c r="M96" s="192" t="s">
        <v>409</v>
      </c>
      <c r="N96" s="192" t="s">
        <v>409</v>
      </c>
      <c r="O96" s="192" t="s">
        <v>409</v>
      </c>
      <c r="P96" s="192" t="s">
        <v>409</v>
      </c>
      <c r="Q96" s="192" t="s">
        <v>409</v>
      </c>
      <c r="R96" s="192" t="s">
        <v>409</v>
      </c>
      <c r="S96" s="192" t="s">
        <v>409</v>
      </c>
      <c r="T96" s="192" t="s">
        <v>409</v>
      </c>
      <c r="U96" s="192" t="s">
        <v>409</v>
      </c>
      <c r="V96" s="192" t="s">
        <v>409</v>
      </c>
      <c r="W96" s="192" t="s">
        <v>409</v>
      </c>
      <c r="X96" s="192" t="s">
        <v>409</v>
      </c>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6.5714285714285703</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44753</v>
      </c>
      <c r="K97" s="242">
        <v>44753</v>
      </c>
      <c r="L97" s="91" t="s">
        <v>152</v>
      </c>
      <c r="M97" s="192">
        <v>6.5714285714285703</v>
      </c>
      <c r="N97" s="192" t="s">
        <v>409</v>
      </c>
      <c r="O97" s="192">
        <v>0</v>
      </c>
      <c r="P97" s="192" t="s">
        <v>409</v>
      </c>
      <c r="Q97" s="192" t="s">
        <v>409</v>
      </c>
      <c r="R97" s="192">
        <v>4.5999999999999996</v>
      </c>
      <c r="S97" s="192" t="s">
        <v>409</v>
      </c>
      <c r="T97" s="192" t="s">
        <v>409</v>
      </c>
      <c r="U97" s="192" t="s">
        <v>539</v>
      </c>
      <c r="V97" s="192" t="s">
        <v>409</v>
      </c>
      <c r="W97" s="192" t="s">
        <v>409</v>
      </c>
      <c r="X97" s="192" t="s">
        <v>409</v>
      </c>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1.2961481396815711</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0.42857142857142799</v>
      </c>
      <c r="I98" s="191"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3.92</v>
      </c>
      <c r="J98" s="242">
        <v>45163</v>
      </c>
      <c r="K98" s="242">
        <v>45170</v>
      </c>
      <c r="L98" s="91" t="s">
        <v>154</v>
      </c>
      <c r="M98" s="192">
        <v>0.42857142857142799</v>
      </c>
      <c r="N98" s="192">
        <v>3.92</v>
      </c>
      <c r="O98" s="192" t="s">
        <v>409</v>
      </c>
      <c r="P98" s="192" t="s">
        <v>409</v>
      </c>
      <c r="Q98" s="192" t="s">
        <v>409</v>
      </c>
      <c r="R98" s="192">
        <v>0.3</v>
      </c>
      <c r="S98" s="192">
        <v>-1.75</v>
      </c>
      <c r="T98" s="192">
        <v>0.39200000000000002</v>
      </c>
      <c r="U98" s="192" t="s">
        <v>409</v>
      </c>
      <c r="V98" s="192" t="s">
        <v>409</v>
      </c>
      <c r="W98" s="192" t="s">
        <v>409</v>
      </c>
      <c r="X98" s="192" t="s">
        <v>409</v>
      </c>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3.6668398227512298</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3.71428571428571</v>
      </c>
      <c r="I99" s="191"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3.62</v>
      </c>
      <c r="J99" s="242">
        <v>45163</v>
      </c>
      <c r="K99" s="242">
        <v>45170</v>
      </c>
      <c r="L99" s="91" t="s">
        <v>155</v>
      </c>
      <c r="M99" s="192">
        <v>3.71428571428571</v>
      </c>
      <c r="N99" s="192">
        <v>3.62</v>
      </c>
      <c r="O99" s="192" t="s">
        <v>409</v>
      </c>
      <c r="P99" s="192" t="s">
        <v>409</v>
      </c>
      <c r="Q99" s="192" t="s">
        <v>409</v>
      </c>
      <c r="R99" s="192">
        <v>2.6</v>
      </c>
      <c r="S99" s="192">
        <v>0.36199999999999999</v>
      </c>
      <c r="T99" s="192">
        <v>-0.42499999999999799</v>
      </c>
      <c r="U99" s="192" t="s">
        <v>409</v>
      </c>
      <c r="V99" s="192" t="s">
        <v>409</v>
      </c>
      <c r="W99" s="192" t="s">
        <v>409</v>
      </c>
      <c r="X99" s="192" t="s">
        <v>409</v>
      </c>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6.2449979983983974</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5.5714285714285703</v>
      </c>
      <c r="I100" s="191"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7</v>
      </c>
      <c r="J100" s="242">
        <v>45163</v>
      </c>
      <c r="K100" s="242">
        <v>45154</v>
      </c>
      <c r="L100" s="91" t="s">
        <v>157</v>
      </c>
      <c r="M100" s="192">
        <v>5.5714285714285703</v>
      </c>
      <c r="N100" s="192" t="s">
        <v>409</v>
      </c>
      <c r="O100" s="192" t="s">
        <v>409</v>
      </c>
      <c r="P100" s="192" t="s">
        <v>409</v>
      </c>
      <c r="Q100" s="192">
        <v>7</v>
      </c>
      <c r="R100" s="192">
        <v>3.9</v>
      </c>
      <c r="S100" s="192" t="s">
        <v>409</v>
      </c>
      <c r="T100" s="192" t="s">
        <v>409</v>
      </c>
      <c r="U100" s="192" t="s">
        <v>409</v>
      </c>
      <c r="V100" s="192" t="s">
        <v>409</v>
      </c>
      <c r="W100" s="192" t="s">
        <v>409</v>
      </c>
      <c r="X100" s="192" t="s">
        <v>915</v>
      </c>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0</v>
      </c>
      <c r="J101" s="242">
        <v>44753</v>
      </c>
      <c r="K101" s="242">
        <v>45170</v>
      </c>
      <c r="L101" s="91" t="s">
        <v>159</v>
      </c>
      <c r="M101" s="192">
        <v>0.28571428571428598</v>
      </c>
      <c r="N101" s="192">
        <v>0</v>
      </c>
      <c r="O101" s="192" t="s">
        <v>409</v>
      </c>
      <c r="P101" s="192" t="s">
        <v>409</v>
      </c>
      <c r="Q101" s="192" t="s">
        <v>409</v>
      </c>
      <c r="R101" s="192">
        <v>0.2</v>
      </c>
      <c r="S101" s="192">
        <v>-2.2669999999999999</v>
      </c>
      <c r="T101" s="192">
        <v>-0.41599999999999898</v>
      </c>
      <c r="U101" s="192" t="s">
        <v>409</v>
      </c>
      <c r="V101" s="192" t="s">
        <v>409</v>
      </c>
      <c r="W101" s="192" t="s">
        <v>409</v>
      </c>
      <c r="X101" s="192" t="s">
        <v>409</v>
      </c>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2.391054758290331</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0.85714285714285499</v>
      </c>
      <c r="I102" s="191"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6.6699999999999902</v>
      </c>
      <c r="J102" s="242">
        <v>45163</v>
      </c>
      <c r="K102" s="242">
        <v>45170</v>
      </c>
      <c r="L102" s="91" t="s">
        <v>161</v>
      </c>
      <c r="M102" s="192">
        <v>0.85714285714285499</v>
      </c>
      <c r="N102" s="192">
        <v>6.6699999999999902</v>
      </c>
      <c r="O102" s="192" t="s">
        <v>409</v>
      </c>
      <c r="P102" s="192" t="s">
        <v>409</v>
      </c>
      <c r="Q102" s="192" t="s">
        <v>409</v>
      </c>
      <c r="R102" s="192">
        <v>0.6</v>
      </c>
      <c r="S102" s="192">
        <v>-1.1919999999999999</v>
      </c>
      <c r="T102" s="192">
        <v>0.66699999999999904</v>
      </c>
      <c r="U102" s="192" t="s">
        <v>409</v>
      </c>
      <c r="V102" s="192" t="s">
        <v>409</v>
      </c>
      <c r="W102" s="192" t="s">
        <v>409</v>
      </c>
      <c r="X102" s="192" t="s">
        <v>409</v>
      </c>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1.1180339887498874</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0.71428571428571297</v>
      </c>
      <c r="I103" s="191"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1.74999999999998</v>
      </c>
      <c r="J103" s="242">
        <v>45163</v>
      </c>
      <c r="K103" s="242">
        <v>45170</v>
      </c>
      <c r="L103" s="91" t="s">
        <v>163</v>
      </c>
      <c r="M103" s="192">
        <v>0.71428571428571297</v>
      </c>
      <c r="N103" s="192">
        <v>1.74999999999998</v>
      </c>
      <c r="O103" s="192" t="s">
        <v>409</v>
      </c>
      <c r="P103" s="192" t="s">
        <v>409</v>
      </c>
      <c r="Q103" s="192" t="s">
        <v>409</v>
      </c>
      <c r="R103" s="192">
        <v>0.5</v>
      </c>
      <c r="S103" s="192">
        <v>-1.4249999999999901</v>
      </c>
      <c r="T103" s="192">
        <v>0.17499999999999799</v>
      </c>
      <c r="U103" s="192" t="s">
        <v>409</v>
      </c>
      <c r="V103" s="192" t="s">
        <v>409</v>
      </c>
      <c r="W103" s="192" t="s">
        <v>409</v>
      </c>
      <c r="X103" s="192" t="s">
        <v>409</v>
      </c>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5.8571428571428497</v>
      </c>
      <c r="I104" s="191"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0</v>
      </c>
      <c r="J104" s="242">
        <v>45163</v>
      </c>
      <c r="K104" s="242">
        <v>45170</v>
      </c>
      <c r="L104" s="91" t="s">
        <v>165</v>
      </c>
      <c r="M104" s="192">
        <v>5.8571428571428497</v>
      </c>
      <c r="N104" s="192">
        <v>0</v>
      </c>
      <c r="O104" s="192" t="s">
        <v>409</v>
      </c>
      <c r="P104" s="192" t="s">
        <v>409</v>
      </c>
      <c r="Q104" s="192" t="s">
        <v>409</v>
      </c>
      <c r="R104" s="192">
        <v>4.0999999999999996</v>
      </c>
      <c r="S104" s="192" t="s">
        <v>409</v>
      </c>
      <c r="T104" s="192">
        <v>-1.82499999999999</v>
      </c>
      <c r="U104" s="192" t="s">
        <v>409</v>
      </c>
      <c r="V104" s="192" t="s">
        <v>409</v>
      </c>
      <c r="W104" s="192" t="s">
        <v>409</v>
      </c>
      <c r="X104" s="192" t="s">
        <v>409</v>
      </c>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7.3678839761300665</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5.4285714285714199</v>
      </c>
      <c r="I105" s="191"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10</v>
      </c>
      <c r="J105" s="242">
        <v>45163</v>
      </c>
      <c r="K105" s="242">
        <v>45170</v>
      </c>
      <c r="L105" s="91" t="s">
        <v>167</v>
      </c>
      <c r="M105" s="192">
        <v>5.4285714285714199</v>
      </c>
      <c r="N105" s="192">
        <v>10</v>
      </c>
      <c r="O105" s="192">
        <v>10</v>
      </c>
      <c r="P105" s="192" t="s">
        <v>409</v>
      </c>
      <c r="Q105" s="192" t="s">
        <v>409</v>
      </c>
      <c r="R105" s="192">
        <v>3.8</v>
      </c>
      <c r="S105" s="192">
        <v>-1.242</v>
      </c>
      <c r="T105" s="192">
        <v>1.375</v>
      </c>
      <c r="U105" s="192" t="s">
        <v>541</v>
      </c>
      <c r="V105" s="192" t="s">
        <v>409</v>
      </c>
      <c r="W105" s="192" t="s">
        <v>409</v>
      </c>
      <c r="X105" s="192" t="s">
        <v>409</v>
      </c>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0.44077853201547357</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0.34000000000000302</v>
      </c>
      <c r="J106" s="242">
        <v>44753</v>
      </c>
      <c r="K106" s="242">
        <v>45170</v>
      </c>
      <c r="L106" s="91" t="s">
        <v>169</v>
      </c>
      <c r="M106" s="192">
        <v>0.57142857142857095</v>
      </c>
      <c r="N106" s="192">
        <v>0.34000000000000302</v>
      </c>
      <c r="O106" s="192" t="s">
        <v>409</v>
      </c>
      <c r="P106" s="192" t="s">
        <v>409</v>
      </c>
      <c r="Q106" s="192" t="s">
        <v>409</v>
      </c>
      <c r="R106" s="192">
        <v>0.4</v>
      </c>
      <c r="S106" s="192">
        <v>-0.25900000000000001</v>
      </c>
      <c r="T106" s="192">
        <v>3.4000000000000197E-2</v>
      </c>
      <c r="U106" s="192" t="s">
        <v>409</v>
      </c>
      <c r="V106" s="192" t="s">
        <v>409</v>
      </c>
      <c r="W106" s="192" t="s">
        <v>409</v>
      </c>
      <c r="X106" s="192" t="s">
        <v>409</v>
      </c>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0</v>
      </c>
      <c r="J107" s="242">
        <v>44753</v>
      </c>
      <c r="K107" s="242">
        <v>45014</v>
      </c>
      <c r="L107" s="91" t="s">
        <v>171</v>
      </c>
      <c r="M107" s="192">
        <v>1.4285714285714199</v>
      </c>
      <c r="N107" s="192">
        <v>0</v>
      </c>
      <c r="O107" s="192">
        <v>0</v>
      </c>
      <c r="P107" s="192" t="s">
        <v>409</v>
      </c>
      <c r="Q107" s="192" t="s">
        <v>409</v>
      </c>
      <c r="R107" s="192">
        <v>1</v>
      </c>
      <c r="S107" s="192">
        <v>0</v>
      </c>
      <c r="T107" s="192">
        <v>-2.4999999999999401E-2</v>
      </c>
      <c r="U107" s="192" t="s">
        <v>539</v>
      </c>
      <c r="V107" s="192" t="s">
        <v>409</v>
      </c>
      <c r="W107" s="192" t="s">
        <v>409</v>
      </c>
      <c r="X107" s="192" t="s">
        <v>409</v>
      </c>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7.8571428571428497</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45163</v>
      </c>
      <c r="K108" s="242">
        <v>45170</v>
      </c>
      <c r="L108" s="91" t="s">
        <v>173</v>
      </c>
      <c r="M108" s="192">
        <v>7.8571428571428497</v>
      </c>
      <c r="N108" s="192" t="s">
        <v>409</v>
      </c>
      <c r="O108" s="192">
        <v>0</v>
      </c>
      <c r="P108" s="192">
        <v>0</v>
      </c>
      <c r="Q108" s="192" t="s">
        <v>409</v>
      </c>
      <c r="R108" s="192">
        <v>5.5</v>
      </c>
      <c r="S108" s="192" t="s">
        <v>409</v>
      </c>
      <c r="T108" s="192" t="s">
        <v>409</v>
      </c>
      <c r="U108" s="192" t="s">
        <v>539</v>
      </c>
      <c r="V108" s="192">
        <v>-0.82157980394380203</v>
      </c>
      <c r="W108" s="192">
        <v>-0.73526673118779895</v>
      </c>
      <c r="X108" s="192" t="s">
        <v>409</v>
      </c>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4.108179993274728</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4.71428571428571</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3.5799999999999801</v>
      </c>
      <c r="J109" s="242">
        <v>45163</v>
      </c>
      <c r="K109" s="242">
        <v>45170</v>
      </c>
      <c r="L109" s="91" t="s">
        <v>174</v>
      </c>
      <c r="M109" s="192">
        <v>4.71428571428571</v>
      </c>
      <c r="N109" s="192">
        <v>3.5799999999999801</v>
      </c>
      <c r="O109" s="192" t="s">
        <v>409</v>
      </c>
      <c r="P109" s="192">
        <v>0</v>
      </c>
      <c r="Q109" s="192" t="s">
        <v>409</v>
      </c>
      <c r="R109" s="192">
        <v>3.3</v>
      </c>
      <c r="S109" s="192">
        <v>0</v>
      </c>
      <c r="T109" s="192">
        <v>0.35799999999999799</v>
      </c>
      <c r="U109" s="192" t="s">
        <v>409</v>
      </c>
      <c r="V109" s="192">
        <v>-6.2930336414079899E-2</v>
      </c>
      <c r="W109" s="192">
        <v>-6.2945986020509895E-2</v>
      </c>
      <c r="X109" s="192" t="s">
        <v>409</v>
      </c>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8.2857142857142794</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45019</v>
      </c>
      <c r="K110" s="242">
        <v>45014</v>
      </c>
      <c r="L110" s="91" t="s">
        <v>176</v>
      </c>
      <c r="M110" s="192">
        <v>8.2857142857142794</v>
      </c>
      <c r="N110" s="192" t="s">
        <v>409</v>
      </c>
      <c r="O110" s="192" t="s">
        <v>409</v>
      </c>
      <c r="P110" s="192" t="s">
        <v>409</v>
      </c>
      <c r="Q110" s="192" t="s">
        <v>409</v>
      </c>
      <c r="R110" s="192">
        <v>5.8</v>
      </c>
      <c r="S110" s="192" t="s">
        <v>409</v>
      </c>
      <c r="T110" s="192" t="s">
        <v>409</v>
      </c>
      <c r="U110" s="192" t="s">
        <v>409</v>
      </c>
      <c r="V110" s="192" t="s">
        <v>409</v>
      </c>
      <c r="W110" s="192" t="s">
        <v>409</v>
      </c>
      <c r="X110" s="192" t="s">
        <v>409</v>
      </c>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7.4285714285714199</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45163</v>
      </c>
      <c r="K111" s="242">
        <v>45014</v>
      </c>
      <c r="L111" s="91" t="s">
        <v>178</v>
      </c>
      <c r="M111" s="192">
        <v>7.4285714285714199</v>
      </c>
      <c r="N111" s="192" t="s">
        <v>409</v>
      </c>
      <c r="O111" s="192" t="s">
        <v>409</v>
      </c>
      <c r="P111" s="192" t="s">
        <v>409</v>
      </c>
      <c r="Q111" s="192" t="s">
        <v>409</v>
      </c>
      <c r="R111" s="192">
        <v>5.2</v>
      </c>
      <c r="S111" s="192" t="s">
        <v>409</v>
      </c>
      <c r="T111" s="192" t="s">
        <v>409</v>
      </c>
      <c r="U111" s="192" t="s">
        <v>409</v>
      </c>
      <c r="V111" s="192" t="s">
        <v>409</v>
      </c>
      <c r="W111" s="192" t="s">
        <v>409</v>
      </c>
      <c r="X111" s="192" t="s">
        <v>409</v>
      </c>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2.71428571428571</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45163</v>
      </c>
      <c r="K112" s="242" t="s">
        <v>409</v>
      </c>
      <c r="L112" s="91" t="s">
        <v>179</v>
      </c>
      <c r="M112" s="192">
        <v>2.71428571428571</v>
      </c>
      <c r="N112" s="192" t="s">
        <v>409</v>
      </c>
      <c r="O112" s="192" t="s">
        <v>409</v>
      </c>
      <c r="P112" s="192" t="s">
        <v>409</v>
      </c>
      <c r="Q112" s="192" t="s">
        <v>409</v>
      </c>
      <c r="R112" s="192">
        <v>1.9</v>
      </c>
      <c r="S112" s="192" t="s">
        <v>409</v>
      </c>
      <c r="T112" s="192" t="s">
        <v>409</v>
      </c>
      <c r="U112" s="192" t="s">
        <v>409</v>
      </c>
      <c r="V112" s="192" t="s">
        <v>409</v>
      </c>
      <c r="W112" s="192" t="s">
        <v>409</v>
      </c>
      <c r="X112" s="192" t="s">
        <v>409</v>
      </c>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0</v>
      </c>
      <c r="J113" s="242">
        <v>44860</v>
      </c>
      <c r="K113" s="242">
        <v>45170</v>
      </c>
      <c r="L113" s="91" t="s">
        <v>180</v>
      </c>
      <c r="M113" s="192">
        <v>0.57142857142857095</v>
      </c>
      <c r="N113" s="192">
        <v>0</v>
      </c>
      <c r="O113" s="192" t="s">
        <v>409</v>
      </c>
      <c r="P113" s="192" t="s">
        <v>409</v>
      </c>
      <c r="Q113" s="192" t="s">
        <v>409</v>
      </c>
      <c r="R113" s="192">
        <v>0.4</v>
      </c>
      <c r="S113" s="192">
        <v>-0.79199999999999904</v>
      </c>
      <c r="T113" s="192">
        <v>-0.26700000000000002</v>
      </c>
      <c r="U113" s="192" t="s">
        <v>409</v>
      </c>
      <c r="V113" s="192" t="s">
        <v>409</v>
      </c>
      <c r="W113" s="192" t="s">
        <v>409</v>
      </c>
      <c r="X113" s="192" t="s">
        <v>409</v>
      </c>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2.4285714285714199</v>
      </c>
      <c r="I114" s="191"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0</v>
      </c>
      <c r="J114" s="242">
        <v>45163</v>
      </c>
      <c r="K114" s="242">
        <v>45170</v>
      </c>
      <c r="L114" s="91" t="s">
        <v>182</v>
      </c>
      <c r="M114" s="192">
        <v>2.4285714285714199</v>
      </c>
      <c r="N114" s="192">
        <v>0</v>
      </c>
      <c r="O114" s="192" t="s">
        <v>409</v>
      </c>
      <c r="P114" s="192" t="s">
        <v>409</v>
      </c>
      <c r="Q114" s="192" t="s">
        <v>409</v>
      </c>
      <c r="R114" s="192">
        <v>1.7</v>
      </c>
      <c r="S114" s="192" t="s">
        <v>409</v>
      </c>
      <c r="T114" s="192">
        <v>0</v>
      </c>
      <c r="U114" s="192" t="s">
        <v>409</v>
      </c>
      <c r="V114" s="192" t="s">
        <v>409</v>
      </c>
      <c r="W114" s="192" t="s">
        <v>409</v>
      </c>
      <c r="X114" s="192" t="s">
        <v>409</v>
      </c>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7.1428571428571397</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45019</v>
      </c>
      <c r="K115" s="242">
        <v>45014</v>
      </c>
      <c r="L115" s="91" t="s">
        <v>184</v>
      </c>
      <c r="M115" s="192">
        <v>7.1428571428571397</v>
      </c>
      <c r="N115" s="192" t="s">
        <v>409</v>
      </c>
      <c r="O115" s="192" t="s">
        <v>409</v>
      </c>
      <c r="P115" s="192">
        <v>0</v>
      </c>
      <c r="Q115" s="192" t="s">
        <v>409</v>
      </c>
      <c r="R115" s="192">
        <v>5</v>
      </c>
      <c r="S115" s="192" t="s">
        <v>409</v>
      </c>
      <c r="T115" s="192" t="s">
        <v>409</v>
      </c>
      <c r="U115" s="192" t="s">
        <v>409</v>
      </c>
      <c r="V115" s="192">
        <v>-6.2999587262930298E-2</v>
      </c>
      <c r="W115" s="192">
        <v>-0.14965864351265001</v>
      </c>
      <c r="X115" s="192" t="s">
        <v>409</v>
      </c>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7</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7</v>
      </c>
      <c r="I116" s="191"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7</v>
      </c>
      <c r="J116" s="242">
        <v>45163</v>
      </c>
      <c r="K116" s="242">
        <v>45154</v>
      </c>
      <c r="L116" s="91" t="s">
        <v>186</v>
      </c>
      <c r="M116" s="192">
        <v>7</v>
      </c>
      <c r="N116" s="192" t="s">
        <v>409</v>
      </c>
      <c r="O116" s="192" t="s">
        <v>409</v>
      </c>
      <c r="P116" s="192" t="s">
        <v>409</v>
      </c>
      <c r="Q116" s="192">
        <v>7</v>
      </c>
      <c r="R116" s="192">
        <v>4.9000000000000004</v>
      </c>
      <c r="S116" s="192" t="s">
        <v>409</v>
      </c>
      <c r="T116" s="192" t="s">
        <v>409</v>
      </c>
      <c r="U116" s="192" t="s">
        <v>409</v>
      </c>
      <c r="V116" s="192" t="s">
        <v>409</v>
      </c>
      <c r="W116" s="192" t="s">
        <v>409</v>
      </c>
      <c r="X116" s="192" t="s">
        <v>916</v>
      </c>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10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10</v>
      </c>
      <c r="J117" s="242">
        <v>45163</v>
      </c>
      <c r="K117" s="242">
        <v>45170</v>
      </c>
      <c r="L117" s="91" t="s">
        <v>188</v>
      </c>
      <c r="M117" s="192">
        <v>10</v>
      </c>
      <c r="N117" s="192" t="s">
        <v>409</v>
      </c>
      <c r="O117" s="192" t="s">
        <v>409</v>
      </c>
      <c r="P117" s="192">
        <v>10</v>
      </c>
      <c r="Q117" s="192" t="s">
        <v>409</v>
      </c>
      <c r="R117" s="192">
        <v>7.1</v>
      </c>
      <c r="S117" s="192" t="s">
        <v>409</v>
      </c>
      <c r="T117" s="192" t="s">
        <v>409</v>
      </c>
      <c r="U117" s="192" t="s">
        <v>409</v>
      </c>
      <c r="V117" s="192">
        <v>0.70167494121909602</v>
      </c>
      <c r="W117" s="192">
        <v>-0.42736895277389703</v>
      </c>
      <c r="X117" s="192" t="s">
        <v>409</v>
      </c>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4.1428571428571397</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45019</v>
      </c>
      <c r="K118" s="242">
        <v>45014</v>
      </c>
      <c r="L118" s="91" t="s">
        <v>190</v>
      </c>
      <c r="M118" s="192">
        <v>4.1428571428571397</v>
      </c>
      <c r="N118" s="192" t="s">
        <v>409</v>
      </c>
      <c r="O118" s="192" t="s">
        <v>409</v>
      </c>
      <c r="P118" s="192" t="s">
        <v>409</v>
      </c>
      <c r="Q118" s="192" t="s">
        <v>409</v>
      </c>
      <c r="R118" s="192">
        <v>2.9</v>
      </c>
      <c r="S118" s="192" t="s">
        <v>409</v>
      </c>
      <c r="T118" s="192" t="s">
        <v>409</v>
      </c>
      <c r="U118" s="192" t="s">
        <v>409</v>
      </c>
      <c r="V118" s="192" t="s">
        <v>409</v>
      </c>
      <c r="W118" s="192" t="s">
        <v>409</v>
      </c>
      <c r="X118" s="192" t="s">
        <v>409</v>
      </c>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5.4285714285714199</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45163</v>
      </c>
      <c r="K119" s="242">
        <v>45170</v>
      </c>
      <c r="L119" s="91" t="s">
        <v>191</v>
      </c>
      <c r="M119" s="192">
        <v>5.4285714285714199</v>
      </c>
      <c r="N119" s="192" t="s">
        <v>409</v>
      </c>
      <c r="O119" s="192" t="s">
        <v>409</v>
      </c>
      <c r="P119" s="192">
        <v>0</v>
      </c>
      <c r="Q119" s="192" t="s">
        <v>409</v>
      </c>
      <c r="R119" s="192">
        <v>3.8</v>
      </c>
      <c r="S119" s="192" t="s">
        <v>409</v>
      </c>
      <c r="T119" s="192" t="s">
        <v>409</v>
      </c>
      <c r="U119" s="192" t="s">
        <v>409</v>
      </c>
      <c r="V119" s="192">
        <v>-0.36287285376331002</v>
      </c>
      <c r="W119" s="192">
        <v>-1.0804503700641901</v>
      </c>
      <c r="X119" s="192" t="s">
        <v>409</v>
      </c>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45014</v>
      </c>
      <c r="L120" s="91" t="s">
        <v>193</v>
      </c>
      <c r="M120" s="192">
        <v>0</v>
      </c>
      <c r="N120" s="192" t="s">
        <v>409</v>
      </c>
      <c r="O120" s="192" t="s">
        <v>409</v>
      </c>
      <c r="P120" s="192" t="s">
        <v>409</v>
      </c>
      <c r="Q120" s="192" t="s">
        <v>409</v>
      </c>
      <c r="R120" s="192">
        <v>0</v>
      </c>
      <c r="S120" s="192" t="s">
        <v>409</v>
      </c>
      <c r="T120" s="192" t="s">
        <v>409</v>
      </c>
      <c r="U120" s="192" t="s">
        <v>409</v>
      </c>
      <c r="V120" s="192" t="s">
        <v>409</v>
      </c>
      <c r="W120" s="192" t="s">
        <v>409</v>
      </c>
      <c r="X120" s="192" t="s">
        <v>409</v>
      </c>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6.4365030434678889</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4.1428571428571397</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45163</v>
      </c>
      <c r="K121" s="242">
        <v>45170</v>
      </c>
      <c r="L121" s="91" t="s">
        <v>195</v>
      </c>
      <c r="M121" s="192">
        <v>4.1428571428571397</v>
      </c>
      <c r="N121" s="192">
        <v>1.5</v>
      </c>
      <c r="O121" s="192">
        <v>0</v>
      </c>
      <c r="P121" s="192">
        <v>10</v>
      </c>
      <c r="Q121" s="192">
        <v>7</v>
      </c>
      <c r="R121" s="192">
        <v>2.9</v>
      </c>
      <c r="S121" s="192">
        <v>0.15</v>
      </c>
      <c r="T121" s="192">
        <v>-0.4</v>
      </c>
      <c r="U121" s="192" t="s">
        <v>539</v>
      </c>
      <c r="V121" s="192">
        <v>4.5910000000000002</v>
      </c>
      <c r="W121" s="192">
        <v>0.70699999999999996</v>
      </c>
      <c r="X121" s="192" t="s">
        <v>917</v>
      </c>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9</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45163</v>
      </c>
      <c r="K122" s="242">
        <v>45170</v>
      </c>
      <c r="L122" s="91" t="s">
        <v>197</v>
      </c>
      <c r="M122" s="192">
        <v>9</v>
      </c>
      <c r="N122" s="192" t="s">
        <v>409</v>
      </c>
      <c r="O122" s="192" t="s">
        <v>409</v>
      </c>
      <c r="P122" s="192">
        <v>0</v>
      </c>
      <c r="Q122" s="192" t="s">
        <v>409</v>
      </c>
      <c r="R122" s="192">
        <v>6.3</v>
      </c>
      <c r="S122" s="192" t="s">
        <v>409</v>
      </c>
      <c r="T122" s="192" t="s">
        <v>409</v>
      </c>
      <c r="U122" s="192" t="s">
        <v>409</v>
      </c>
      <c r="V122" s="192">
        <v>-0.592858364722602</v>
      </c>
      <c r="W122" s="192">
        <v>-0.398115885277598</v>
      </c>
      <c r="X122" s="192" t="s">
        <v>409</v>
      </c>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1.1428571428571399</v>
      </c>
      <c r="I123" s="191"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0</v>
      </c>
      <c r="J123" s="242">
        <v>45163</v>
      </c>
      <c r="K123" s="242">
        <v>45170</v>
      </c>
      <c r="L123" s="91" t="s">
        <v>199</v>
      </c>
      <c r="M123" s="192">
        <v>1.1428571428571399</v>
      </c>
      <c r="N123" s="192">
        <v>0</v>
      </c>
      <c r="O123" s="192" t="s">
        <v>409</v>
      </c>
      <c r="P123" s="192" t="s">
        <v>409</v>
      </c>
      <c r="Q123" s="192" t="s">
        <v>409</v>
      </c>
      <c r="R123" s="192">
        <v>0.8</v>
      </c>
      <c r="S123" s="192">
        <v>-1.1879999999999999</v>
      </c>
      <c r="T123" s="192">
        <v>-1.37499999999999</v>
      </c>
      <c r="U123" s="192" t="s">
        <v>409</v>
      </c>
      <c r="V123" s="192" t="s">
        <v>409</v>
      </c>
      <c r="W123" s="192" t="s">
        <v>409</v>
      </c>
      <c r="X123" s="192" t="s">
        <v>409</v>
      </c>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0.71428571428571297</v>
      </c>
      <c r="I124" s="191"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0</v>
      </c>
      <c r="J124" s="242">
        <v>45163</v>
      </c>
      <c r="K124" s="242">
        <v>45170</v>
      </c>
      <c r="L124" s="91" t="s">
        <v>201</v>
      </c>
      <c r="M124" s="192">
        <v>0.71428571428571297</v>
      </c>
      <c r="N124" s="192">
        <v>0</v>
      </c>
      <c r="O124" s="192" t="s">
        <v>409</v>
      </c>
      <c r="P124" s="192" t="s">
        <v>409</v>
      </c>
      <c r="Q124" s="192" t="s">
        <v>409</v>
      </c>
      <c r="R124" s="192">
        <v>0.5</v>
      </c>
      <c r="S124" s="192">
        <v>-0.93500000000000005</v>
      </c>
      <c r="T124" s="192">
        <v>-0.63300000000000001</v>
      </c>
      <c r="U124" s="192" t="s">
        <v>409</v>
      </c>
      <c r="V124" s="192" t="s">
        <v>409</v>
      </c>
      <c r="W124" s="192" t="s">
        <v>409</v>
      </c>
      <c r="X124" s="192" t="s">
        <v>409</v>
      </c>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0</v>
      </c>
      <c r="J125" s="242">
        <v>44753</v>
      </c>
      <c r="K125" s="242">
        <v>45170</v>
      </c>
      <c r="L125" s="91" t="s">
        <v>203</v>
      </c>
      <c r="M125" s="192">
        <v>1.5714285714285701</v>
      </c>
      <c r="N125" s="192">
        <v>0</v>
      </c>
      <c r="O125" s="192" t="s">
        <v>409</v>
      </c>
      <c r="P125" s="192" t="s">
        <v>409</v>
      </c>
      <c r="Q125" s="192" t="s">
        <v>409</v>
      </c>
      <c r="R125" s="192">
        <v>1.1000000000000001</v>
      </c>
      <c r="S125" s="192">
        <v>-0.61</v>
      </c>
      <c r="T125" s="192">
        <v>-0.54199999999999904</v>
      </c>
      <c r="U125" s="192" t="s">
        <v>409</v>
      </c>
      <c r="V125" s="192" t="s">
        <v>409</v>
      </c>
      <c r="W125" s="192" t="s">
        <v>409</v>
      </c>
      <c r="X125" s="192" t="s">
        <v>409</v>
      </c>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4</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4</v>
      </c>
      <c r="J126" s="242" t="s">
        <v>409</v>
      </c>
      <c r="K126" s="242">
        <v>45170</v>
      </c>
      <c r="L126" s="91" t="s">
        <v>712</v>
      </c>
      <c r="M126" s="192" t="s">
        <v>409</v>
      </c>
      <c r="N126" s="192">
        <v>4</v>
      </c>
      <c r="O126" s="192" t="s">
        <v>409</v>
      </c>
      <c r="P126" s="192" t="s">
        <v>409</v>
      </c>
      <c r="Q126" s="192" t="s">
        <v>409</v>
      </c>
      <c r="R126" s="192" t="s">
        <v>409</v>
      </c>
      <c r="S126" s="192">
        <v>4.9999999999999802E-2</v>
      </c>
      <c r="T126" s="192">
        <v>0.4</v>
      </c>
      <c r="U126" s="192" t="s">
        <v>409</v>
      </c>
      <c r="V126" s="192" t="s">
        <v>409</v>
      </c>
      <c r="W126" s="192" t="s">
        <v>409</v>
      </c>
      <c r="X126" s="192" t="s">
        <v>409</v>
      </c>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t="s">
        <v>409</v>
      </c>
      <c r="L127" s="91" t="s">
        <v>713</v>
      </c>
      <c r="M127" s="192" t="s">
        <v>409</v>
      </c>
      <c r="N127" s="192" t="s">
        <v>409</v>
      </c>
      <c r="O127" s="192" t="s">
        <v>409</v>
      </c>
      <c r="P127" s="192" t="s">
        <v>409</v>
      </c>
      <c r="Q127" s="192" t="s">
        <v>409</v>
      </c>
      <c r="R127" s="192" t="s">
        <v>409</v>
      </c>
      <c r="S127" s="192" t="s">
        <v>409</v>
      </c>
      <c r="T127" s="192" t="s">
        <v>409</v>
      </c>
      <c r="U127" s="192" t="s">
        <v>409</v>
      </c>
      <c r="V127" s="192" t="s">
        <v>409</v>
      </c>
      <c r="W127" s="192" t="s">
        <v>409</v>
      </c>
      <c r="X127" s="192" t="s">
        <v>409</v>
      </c>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8.0178372573727259</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6.4285714285714199</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10</v>
      </c>
      <c r="J128" s="242">
        <v>45163</v>
      </c>
      <c r="K128" s="242">
        <v>45170</v>
      </c>
      <c r="L128" s="91" t="s">
        <v>205</v>
      </c>
      <c r="M128" s="192">
        <v>6.4285714285714199</v>
      </c>
      <c r="N128" s="192">
        <v>10</v>
      </c>
      <c r="O128" s="192">
        <v>7</v>
      </c>
      <c r="P128" s="192">
        <v>0</v>
      </c>
      <c r="Q128" s="192" t="s">
        <v>409</v>
      </c>
      <c r="R128" s="192">
        <v>4.5</v>
      </c>
      <c r="S128" s="192">
        <v>1</v>
      </c>
      <c r="T128" s="192">
        <v>-0.29999999999999799</v>
      </c>
      <c r="U128" s="192" t="s">
        <v>540</v>
      </c>
      <c r="V128" s="192">
        <v>0</v>
      </c>
      <c r="W128" s="192">
        <v>-3.5107959304965998E-2</v>
      </c>
      <c r="X128" s="192" t="s">
        <v>409</v>
      </c>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45014</v>
      </c>
      <c r="L129" s="91" t="s">
        <v>714</v>
      </c>
      <c r="M129" s="192" t="s">
        <v>409</v>
      </c>
      <c r="N129" s="192" t="s">
        <v>409</v>
      </c>
      <c r="O129" s="192" t="s">
        <v>409</v>
      </c>
      <c r="P129" s="192" t="s">
        <v>409</v>
      </c>
      <c r="Q129" s="192" t="s">
        <v>409</v>
      </c>
      <c r="R129" s="192" t="s">
        <v>409</v>
      </c>
      <c r="S129" s="192" t="s">
        <v>409</v>
      </c>
      <c r="T129" s="192" t="s">
        <v>409</v>
      </c>
      <c r="U129" s="192" t="s">
        <v>409</v>
      </c>
      <c r="V129" s="192" t="s">
        <v>409</v>
      </c>
      <c r="W129" s="192" t="s">
        <v>409</v>
      </c>
      <c r="X129" s="192" t="s">
        <v>409</v>
      </c>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3.5714285714285698</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0</v>
      </c>
      <c r="J130" s="242">
        <v>45163</v>
      </c>
      <c r="K130" s="242">
        <v>45170</v>
      </c>
      <c r="L130" s="91" t="s">
        <v>206</v>
      </c>
      <c r="M130" s="192">
        <v>3.5714285714285698</v>
      </c>
      <c r="N130" s="192">
        <v>0</v>
      </c>
      <c r="O130" s="192" t="s">
        <v>409</v>
      </c>
      <c r="P130" s="192" t="e" cm="1">
        <f t="array" ref="P130">-Inf</f>
        <v>#NAME?</v>
      </c>
      <c r="Q130" s="192" t="s">
        <v>409</v>
      </c>
      <c r="R130" s="192">
        <v>2.5</v>
      </c>
      <c r="S130" s="192">
        <v>-0.66400000000000003</v>
      </c>
      <c r="T130" s="192">
        <v>-0.57499999999999996</v>
      </c>
      <c r="U130" s="192" t="s">
        <v>409</v>
      </c>
      <c r="V130" s="192" t="s">
        <v>409</v>
      </c>
      <c r="W130" s="192" t="s">
        <v>409</v>
      </c>
      <c r="X130" s="192" t="s">
        <v>409</v>
      </c>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2.1363913949953881</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9.2857142857142794</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0.49152580535803703</v>
      </c>
      <c r="J131" s="242">
        <v>45163</v>
      </c>
      <c r="K131" s="242">
        <v>45170</v>
      </c>
      <c r="L131" s="91" t="s">
        <v>208</v>
      </c>
      <c r="M131" s="192">
        <v>9.2857142857142794</v>
      </c>
      <c r="N131" s="192" t="s">
        <v>409</v>
      </c>
      <c r="O131" s="192" t="s">
        <v>409</v>
      </c>
      <c r="P131" s="192">
        <v>0.49152580535803703</v>
      </c>
      <c r="Q131" s="192" t="s">
        <v>409</v>
      </c>
      <c r="R131" s="192">
        <v>6.5</v>
      </c>
      <c r="S131" s="192" t="s">
        <v>409</v>
      </c>
      <c r="T131" s="192" t="s">
        <v>409</v>
      </c>
      <c r="U131" s="192" t="s">
        <v>409</v>
      </c>
      <c r="V131" s="192">
        <v>2.4576290267901899E-2</v>
      </c>
      <c r="W131" s="192">
        <v>-0.37822052192079503</v>
      </c>
      <c r="X131" s="192" t="s">
        <v>409</v>
      </c>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3.4285714285714199</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45163</v>
      </c>
      <c r="K132" s="242">
        <v>45014</v>
      </c>
      <c r="L132" s="91" t="s">
        <v>210</v>
      </c>
      <c r="M132" s="192">
        <v>3.4285714285714199</v>
      </c>
      <c r="N132" s="192" t="s">
        <v>409</v>
      </c>
      <c r="O132" s="192" t="s">
        <v>409</v>
      </c>
      <c r="P132" s="192" t="s">
        <v>409</v>
      </c>
      <c r="Q132" s="192" t="s">
        <v>409</v>
      </c>
      <c r="R132" s="192">
        <v>2.4</v>
      </c>
      <c r="S132" s="192" t="s">
        <v>409</v>
      </c>
      <c r="T132" s="192" t="s">
        <v>409</v>
      </c>
      <c r="U132" s="192" t="s">
        <v>409</v>
      </c>
      <c r="V132" s="192" t="s">
        <v>409</v>
      </c>
      <c r="W132" s="192" t="s">
        <v>409</v>
      </c>
      <c r="X132" s="192" t="s">
        <v>409</v>
      </c>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4.71428571428571</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45163</v>
      </c>
      <c r="K133" s="242">
        <v>45170</v>
      </c>
      <c r="L133" s="91" t="s">
        <v>212</v>
      </c>
      <c r="M133" s="192">
        <v>4.71428571428571</v>
      </c>
      <c r="N133" s="192">
        <v>0</v>
      </c>
      <c r="O133" s="192">
        <v>0</v>
      </c>
      <c r="P133" s="192">
        <v>0</v>
      </c>
      <c r="Q133" s="192" t="s">
        <v>409</v>
      </c>
      <c r="R133" s="192">
        <v>3.3</v>
      </c>
      <c r="S133" s="192">
        <v>-0.87</v>
      </c>
      <c r="T133" s="192">
        <v>-0.26999999999999902</v>
      </c>
      <c r="U133" s="192" t="s">
        <v>539</v>
      </c>
      <c r="V133" s="192">
        <v>-0.24</v>
      </c>
      <c r="W133" s="192">
        <v>-2.9935057237569802E-2</v>
      </c>
      <c r="X133" s="192" t="s">
        <v>409</v>
      </c>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7.5714285714285703</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45019</v>
      </c>
      <c r="K134" s="242">
        <v>45014</v>
      </c>
      <c r="L134" s="91" t="s">
        <v>214</v>
      </c>
      <c r="M134" s="192">
        <v>7.5714285714285703</v>
      </c>
      <c r="N134" s="192" t="s">
        <v>409</v>
      </c>
      <c r="O134" s="192" t="s">
        <v>409</v>
      </c>
      <c r="P134" s="192" t="s">
        <v>409</v>
      </c>
      <c r="Q134" s="192" t="s">
        <v>409</v>
      </c>
      <c r="R134" s="192">
        <v>5.3</v>
      </c>
      <c r="S134" s="192" t="s">
        <v>409</v>
      </c>
      <c r="T134" s="192" t="s">
        <v>409</v>
      </c>
      <c r="U134" s="192" t="s">
        <v>409</v>
      </c>
      <c r="V134" s="192" t="s">
        <v>409</v>
      </c>
      <c r="W134" s="192" t="s">
        <v>409</v>
      </c>
      <c r="X134" s="192" t="s">
        <v>409</v>
      </c>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3.4285714285714199</v>
      </c>
      <c r="I135" s="191"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0</v>
      </c>
      <c r="J135" s="242">
        <v>45163</v>
      </c>
      <c r="K135" s="242">
        <v>45170</v>
      </c>
      <c r="L135" s="91" t="s">
        <v>216</v>
      </c>
      <c r="M135" s="192">
        <v>3.4285714285714199</v>
      </c>
      <c r="N135" s="192">
        <v>0</v>
      </c>
      <c r="O135" s="192" t="s">
        <v>409</v>
      </c>
      <c r="P135" s="192">
        <v>0</v>
      </c>
      <c r="Q135" s="192" t="s">
        <v>409</v>
      </c>
      <c r="R135" s="192">
        <v>2.4</v>
      </c>
      <c r="S135" s="192">
        <v>-1.19999999999999</v>
      </c>
      <c r="T135" s="192">
        <v>-0.67500000000000004</v>
      </c>
      <c r="U135" s="192" t="s">
        <v>409</v>
      </c>
      <c r="V135" s="192">
        <v>-5.5110299999999897E-2</v>
      </c>
      <c r="W135" s="192">
        <v>-0.1155519</v>
      </c>
      <c r="X135" s="192" t="s">
        <v>409</v>
      </c>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6.3795138935937494</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9.8571428571428505</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4.1288026468099996</v>
      </c>
      <c r="J136" s="242">
        <v>45163</v>
      </c>
      <c r="K136" s="242">
        <v>45170</v>
      </c>
      <c r="L136" s="91" t="s">
        <v>218</v>
      </c>
      <c r="M136" s="192">
        <v>9.8571428571428505</v>
      </c>
      <c r="N136" s="192" t="s">
        <v>409</v>
      </c>
      <c r="O136" s="192" t="s">
        <v>409</v>
      </c>
      <c r="P136" s="192">
        <v>4.1288026468099996</v>
      </c>
      <c r="Q136" s="192" t="s">
        <v>409</v>
      </c>
      <c r="R136" s="192">
        <v>6.9</v>
      </c>
      <c r="S136" s="192" t="s">
        <v>409</v>
      </c>
      <c r="T136" s="192" t="s">
        <v>409</v>
      </c>
      <c r="U136" s="192" t="s">
        <v>409</v>
      </c>
      <c r="V136" s="192">
        <v>0.20644013234049999</v>
      </c>
      <c r="W136" s="192">
        <v>-0.68828265202609995</v>
      </c>
      <c r="X136" s="192" t="s">
        <v>409</v>
      </c>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0.85714285714285499</v>
      </c>
      <c r="I137" s="191"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0</v>
      </c>
      <c r="J137" s="242">
        <v>45163</v>
      </c>
      <c r="K137" s="242">
        <v>45170</v>
      </c>
      <c r="L137" s="91" t="s">
        <v>220</v>
      </c>
      <c r="M137" s="192">
        <v>0.85714285714285499</v>
      </c>
      <c r="N137" s="192">
        <v>0</v>
      </c>
      <c r="O137" s="192" t="s">
        <v>409</v>
      </c>
      <c r="P137" s="192" t="s">
        <v>409</v>
      </c>
      <c r="Q137" s="192" t="s">
        <v>409</v>
      </c>
      <c r="R137" s="192">
        <v>0.6</v>
      </c>
      <c r="S137" s="192">
        <v>-0.48299999999999998</v>
      </c>
      <c r="T137" s="192">
        <v>-0.94999999999999896</v>
      </c>
      <c r="U137" s="192" t="s">
        <v>409</v>
      </c>
      <c r="V137" s="192" t="s">
        <v>409</v>
      </c>
      <c r="W137" s="192" t="s">
        <v>409</v>
      </c>
      <c r="X137" s="192" t="s">
        <v>409</v>
      </c>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8.5356395693083709</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7.2857142857142803</v>
      </c>
      <c r="I138" s="191"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10</v>
      </c>
      <c r="J138" s="242">
        <v>45163</v>
      </c>
      <c r="K138" s="242">
        <v>45154</v>
      </c>
      <c r="L138" s="91" t="s">
        <v>222</v>
      </c>
      <c r="M138" s="192">
        <v>7.2857142857142803</v>
      </c>
      <c r="N138" s="192" t="s">
        <v>409</v>
      </c>
      <c r="O138" s="192" t="s">
        <v>409</v>
      </c>
      <c r="P138" s="192" t="s">
        <v>409</v>
      </c>
      <c r="Q138" s="192">
        <v>10</v>
      </c>
      <c r="R138" s="192">
        <v>5.0999999999999996</v>
      </c>
      <c r="S138" s="192" t="s">
        <v>409</v>
      </c>
      <c r="T138" s="192" t="s">
        <v>409</v>
      </c>
      <c r="U138" s="192" t="s">
        <v>409</v>
      </c>
      <c r="V138" s="192" t="s">
        <v>409</v>
      </c>
      <c r="W138" s="192" t="s">
        <v>409</v>
      </c>
      <c r="X138" s="192" t="s">
        <v>918</v>
      </c>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3.1428571428571401</v>
      </c>
      <c r="I139" s="191" t="e"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#N/A</v>
      </c>
      <c r="J139" s="242">
        <v>45163</v>
      </c>
      <c r="K139" s="242">
        <v>45014</v>
      </c>
      <c r="L139" s="91" t="s">
        <v>224</v>
      </c>
      <c r="M139" s="192">
        <v>3.1428571428571401</v>
      </c>
      <c r="N139" s="192" t="s">
        <v>409</v>
      </c>
      <c r="O139" s="192" t="s">
        <v>409</v>
      </c>
      <c r="P139" s="192" t="s">
        <v>409</v>
      </c>
      <c r="Q139" s="192" t="s">
        <v>409</v>
      </c>
      <c r="R139" s="192">
        <v>2.2000000000000002</v>
      </c>
      <c r="S139" s="192" t="s">
        <v>409</v>
      </c>
      <c r="T139" s="192" t="s">
        <v>409</v>
      </c>
      <c r="U139" s="192" t="s">
        <v>409</v>
      </c>
      <c r="V139" s="192" t="s">
        <v>409</v>
      </c>
      <c r="W139" s="192" t="s">
        <v>409</v>
      </c>
      <c r="X139" s="192" t="s">
        <v>409</v>
      </c>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7.0710678118654755</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10</v>
      </c>
      <c r="J140" s="242">
        <v>45019</v>
      </c>
      <c r="K140" s="242">
        <v>45170</v>
      </c>
      <c r="L140" s="91" t="s">
        <v>226</v>
      </c>
      <c r="M140" s="192">
        <v>5</v>
      </c>
      <c r="N140" s="192">
        <v>10</v>
      </c>
      <c r="O140" s="192" t="s">
        <v>409</v>
      </c>
      <c r="P140" s="192">
        <v>5.2534302308080399E-2</v>
      </c>
      <c r="Q140" s="192" t="s">
        <v>409</v>
      </c>
      <c r="R140" s="192">
        <v>3.5</v>
      </c>
      <c r="S140" s="192">
        <v>-0.80999999999999905</v>
      </c>
      <c r="T140" s="192">
        <v>1.0999999999999901</v>
      </c>
      <c r="U140" s="192" t="s">
        <v>409</v>
      </c>
      <c r="V140" s="192">
        <v>5.7278107435098995E-4</v>
      </c>
      <c r="W140" s="192">
        <v>2.6267151154040201E-3</v>
      </c>
      <c r="X140" s="192" t="s">
        <v>409</v>
      </c>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45014</v>
      </c>
      <c r="L141" s="91" t="s">
        <v>715</v>
      </c>
      <c r="M141" s="192" t="s">
        <v>409</v>
      </c>
      <c r="N141" s="192" t="s">
        <v>409</v>
      </c>
      <c r="O141" s="192" t="s">
        <v>409</v>
      </c>
      <c r="P141" s="192" t="s">
        <v>409</v>
      </c>
      <c r="Q141" s="192" t="s">
        <v>409</v>
      </c>
      <c r="R141" s="192" t="s">
        <v>409</v>
      </c>
      <c r="S141" s="192" t="s">
        <v>409</v>
      </c>
      <c r="T141" s="192" t="s">
        <v>409</v>
      </c>
      <c r="U141" s="192" t="s">
        <v>409</v>
      </c>
      <c r="V141" s="192" t="s">
        <v>409</v>
      </c>
      <c r="W141" s="192" t="s">
        <v>409</v>
      </c>
      <c r="X141" s="192" t="s">
        <v>409</v>
      </c>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45163</v>
      </c>
      <c r="K142" s="242">
        <v>45170</v>
      </c>
      <c r="L142" s="91" t="s">
        <v>228</v>
      </c>
      <c r="M142" s="192">
        <v>10</v>
      </c>
      <c r="N142" s="192" t="s">
        <v>409</v>
      </c>
      <c r="O142" s="192" t="s">
        <v>409</v>
      </c>
      <c r="P142" s="192">
        <v>0</v>
      </c>
      <c r="Q142" s="192" t="s">
        <v>409</v>
      </c>
      <c r="R142" s="192">
        <v>7.6</v>
      </c>
      <c r="S142" s="192" t="s">
        <v>409</v>
      </c>
      <c r="T142" s="192" t="s">
        <v>409</v>
      </c>
      <c r="U142" s="192" t="s">
        <v>409</v>
      </c>
      <c r="V142" s="192">
        <v>-0.28999774549109197</v>
      </c>
      <c r="W142" s="192">
        <v>-0.81923439388640396</v>
      </c>
      <c r="X142" s="192" t="s">
        <v>409</v>
      </c>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8.2857142857142794</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0</v>
      </c>
      <c r="J143" s="242">
        <v>45019</v>
      </c>
      <c r="K143" s="242">
        <v>45170</v>
      </c>
      <c r="L143" s="91" t="s">
        <v>230</v>
      </c>
      <c r="M143" s="192">
        <v>8.2857142857142794</v>
      </c>
      <c r="N143" s="192" t="s">
        <v>409</v>
      </c>
      <c r="O143" s="192" t="s">
        <v>409</v>
      </c>
      <c r="P143" s="192">
        <v>0</v>
      </c>
      <c r="Q143" s="192" t="s">
        <v>409</v>
      </c>
      <c r="R143" s="192">
        <v>5.8</v>
      </c>
      <c r="S143" s="192" t="s">
        <v>409</v>
      </c>
      <c r="T143" s="192" t="s">
        <v>409</v>
      </c>
      <c r="U143" s="192" t="s">
        <v>409</v>
      </c>
      <c r="V143" s="192">
        <v>-4.2213531197489801E-2</v>
      </c>
      <c r="W143" s="192">
        <v>-7.7900824309470096E-2</v>
      </c>
      <c r="X143" s="192" t="s">
        <v>409</v>
      </c>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3.8571428571428501</v>
      </c>
      <c r="I144" s="191"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0</v>
      </c>
      <c r="J144" s="242">
        <v>45163</v>
      </c>
      <c r="K144" s="242">
        <v>45170</v>
      </c>
      <c r="L144" s="91" t="s">
        <v>232</v>
      </c>
      <c r="M144" s="192">
        <v>3.8571428571428501</v>
      </c>
      <c r="N144" s="192">
        <v>0</v>
      </c>
      <c r="O144" s="192" t="s">
        <v>409</v>
      </c>
      <c r="P144" s="192" t="s">
        <v>409</v>
      </c>
      <c r="Q144" s="192" t="s">
        <v>409</v>
      </c>
      <c r="R144" s="192">
        <v>2.7</v>
      </c>
      <c r="S144" s="192">
        <v>-1.43999999999999</v>
      </c>
      <c r="T144" s="192">
        <v>-9.9999999999999603E-2</v>
      </c>
      <c r="U144" s="192" t="s">
        <v>409</v>
      </c>
      <c r="V144" s="192" t="s">
        <v>409</v>
      </c>
      <c r="W144" s="192" t="s">
        <v>409</v>
      </c>
      <c r="X144" s="192" t="s">
        <v>409</v>
      </c>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9.4112394811431983</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8.8571428571428505</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45163</v>
      </c>
      <c r="K145" s="242">
        <v>45170</v>
      </c>
      <c r="L145" s="91" t="s">
        <v>234</v>
      </c>
      <c r="M145" s="192">
        <v>8.8571428571428505</v>
      </c>
      <c r="N145" s="192" t="s">
        <v>409</v>
      </c>
      <c r="O145" s="192" t="s">
        <v>409</v>
      </c>
      <c r="P145" s="192">
        <v>10</v>
      </c>
      <c r="Q145" s="192">
        <v>7</v>
      </c>
      <c r="R145" s="192">
        <v>6.2</v>
      </c>
      <c r="S145" s="192" t="s">
        <v>409</v>
      </c>
      <c r="T145" s="192" t="s">
        <v>409</v>
      </c>
      <c r="U145" s="192" t="s">
        <v>409</v>
      </c>
      <c r="V145" s="192">
        <v>0.52924043330079895</v>
      </c>
      <c r="W145" s="192">
        <v>-0.13244107703819499</v>
      </c>
      <c r="X145" s="192" t="s">
        <v>919</v>
      </c>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1.79284291400159</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2.5714285714285698</v>
      </c>
      <c r="I146" s="191"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1.25</v>
      </c>
      <c r="J146" s="242">
        <v>44753</v>
      </c>
      <c r="K146" s="242">
        <v>45170</v>
      </c>
      <c r="L146" s="91" t="s">
        <v>236</v>
      </c>
      <c r="M146" s="192">
        <v>2.5714285714285698</v>
      </c>
      <c r="N146" s="192">
        <v>1.25</v>
      </c>
      <c r="O146" s="192">
        <v>0</v>
      </c>
      <c r="P146" s="192">
        <v>0</v>
      </c>
      <c r="Q146" s="192" t="s">
        <v>409</v>
      </c>
      <c r="R146" s="192">
        <v>1.8</v>
      </c>
      <c r="S146" s="192">
        <v>-0.82499999999999996</v>
      </c>
      <c r="T146" s="192">
        <v>0.125</v>
      </c>
      <c r="U146" s="192" t="s">
        <v>539</v>
      </c>
      <c r="V146" s="192">
        <v>-2.4890466601567999E-3</v>
      </c>
      <c r="W146" s="192">
        <v>-1.0018378796117001E-3</v>
      </c>
      <c r="X146" s="192" t="s">
        <v>409</v>
      </c>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8.1428571428571406</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45163</v>
      </c>
      <c r="K147" s="242">
        <v>45170</v>
      </c>
      <c r="L147" s="91" t="s">
        <v>238</v>
      </c>
      <c r="M147" s="192">
        <v>8.1428571428571406</v>
      </c>
      <c r="N147" s="192" t="s">
        <v>409</v>
      </c>
      <c r="O147" s="192" t="s">
        <v>409</v>
      </c>
      <c r="P147" s="192">
        <v>0</v>
      </c>
      <c r="Q147" s="192" t="s">
        <v>409</v>
      </c>
      <c r="R147" s="192">
        <v>5.7</v>
      </c>
      <c r="S147" s="192" t="s">
        <v>409</v>
      </c>
      <c r="T147" s="192" t="s">
        <v>409</v>
      </c>
      <c r="U147" s="192" t="s">
        <v>409</v>
      </c>
      <c r="V147" s="192">
        <v>-0.26549863556109798</v>
      </c>
      <c r="W147" s="192">
        <v>-5.4256944496199097E-2</v>
      </c>
      <c r="X147" s="192" t="s">
        <v>409</v>
      </c>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v>45014</v>
      </c>
      <c r="L148" s="91" t="s">
        <v>716</v>
      </c>
      <c r="M148" s="192" t="s">
        <v>409</v>
      </c>
      <c r="N148" s="192" t="s">
        <v>409</v>
      </c>
      <c r="O148" s="192" t="s">
        <v>409</v>
      </c>
      <c r="P148" s="192" t="s">
        <v>409</v>
      </c>
      <c r="Q148" s="192" t="s">
        <v>409</v>
      </c>
      <c r="R148" s="192" t="s">
        <v>409</v>
      </c>
      <c r="S148" s="192" t="s">
        <v>409</v>
      </c>
      <c r="T148" s="192" t="s">
        <v>409</v>
      </c>
      <c r="U148" s="192" t="s">
        <v>409</v>
      </c>
      <c r="V148" s="192" t="s">
        <v>409</v>
      </c>
      <c r="W148" s="192" t="s">
        <v>409</v>
      </c>
      <c r="X148" s="192" t="s">
        <v>409</v>
      </c>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0</v>
      </c>
      <c r="J149" s="242">
        <v>45163</v>
      </c>
      <c r="K149" s="242">
        <v>45170</v>
      </c>
      <c r="L149" s="91" t="s">
        <v>240</v>
      </c>
      <c r="M149" s="192">
        <v>10</v>
      </c>
      <c r="N149" s="192" t="s">
        <v>409</v>
      </c>
      <c r="O149" s="192" t="s">
        <v>409</v>
      </c>
      <c r="P149" s="192">
        <v>0</v>
      </c>
      <c r="Q149" s="192" t="s">
        <v>409</v>
      </c>
      <c r="R149" s="192">
        <v>7.3</v>
      </c>
      <c r="S149" s="192" t="s">
        <v>409</v>
      </c>
      <c r="T149" s="192" t="s">
        <v>409</v>
      </c>
      <c r="U149" s="192" t="s">
        <v>409</v>
      </c>
      <c r="V149" s="192">
        <v>-0.72617180841160001</v>
      </c>
      <c r="W149" s="192">
        <v>-1.78340486348409</v>
      </c>
      <c r="X149" s="192" t="s">
        <v>409</v>
      </c>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8.2857142857142794</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0</v>
      </c>
      <c r="J150" s="242">
        <v>45163</v>
      </c>
      <c r="K150" s="242">
        <v>45014</v>
      </c>
      <c r="L150" s="91" t="s">
        <v>242</v>
      </c>
      <c r="M150" s="192">
        <v>8.2857142857142794</v>
      </c>
      <c r="N150" s="192" t="s">
        <v>409</v>
      </c>
      <c r="O150" s="192">
        <v>0</v>
      </c>
      <c r="P150" s="192">
        <v>0</v>
      </c>
      <c r="Q150" s="192" t="s">
        <v>409</v>
      </c>
      <c r="R150" s="192">
        <v>5.8</v>
      </c>
      <c r="S150" s="192" t="s">
        <v>409</v>
      </c>
      <c r="T150" s="192" t="s">
        <v>409</v>
      </c>
      <c r="U150" s="192" t="s">
        <v>539</v>
      </c>
      <c r="V150" s="192">
        <v>-0.27632525585840301</v>
      </c>
      <c r="W150" s="192">
        <v>-0.34477495957169801</v>
      </c>
      <c r="X150" s="192" t="s">
        <v>409</v>
      </c>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8.6189160737133417</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7.4285714285714199</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10</v>
      </c>
      <c r="J151" s="242">
        <v>45163</v>
      </c>
      <c r="K151" s="242">
        <v>45170</v>
      </c>
      <c r="L151" s="91" t="s">
        <v>244</v>
      </c>
      <c r="M151" s="192">
        <v>7.4285714285714199</v>
      </c>
      <c r="N151" s="192">
        <v>10</v>
      </c>
      <c r="O151" s="192" t="s">
        <v>409</v>
      </c>
      <c r="P151" s="192">
        <v>3.4566593170165998</v>
      </c>
      <c r="Q151" s="192" t="s">
        <v>409</v>
      </c>
      <c r="R151" s="192">
        <v>5.2</v>
      </c>
      <c r="S151" s="192">
        <v>-3.5819999999999999</v>
      </c>
      <c r="T151" s="192">
        <v>3.9239999999999902</v>
      </c>
      <c r="U151" s="192" t="s">
        <v>409</v>
      </c>
      <c r="V151" s="192">
        <v>-0.27960395812987898</v>
      </c>
      <c r="W151" s="192">
        <v>0.17283296585082999</v>
      </c>
      <c r="X151" s="192" t="s">
        <v>409</v>
      </c>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0.28571428571428598</v>
      </c>
      <c r="I152" s="191"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0</v>
      </c>
      <c r="J152" s="242">
        <v>45019</v>
      </c>
      <c r="K152" s="242">
        <v>45170</v>
      </c>
      <c r="L152" s="91" t="s">
        <v>246</v>
      </c>
      <c r="M152" s="192">
        <v>0.28571428571428598</v>
      </c>
      <c r="N152" s="192">
        <v>0</v>
      </c>
      <c r="O152" s="192" t="s">
        <v>409</v>
      </c>
      <c r="P152" s="192" t="s">
        <v>409</v>
      </c>
      <c r="Q152" s="192" t="s">
        <v>409</v>
      </c>
      <c r="R152" s="192">
        <v>0.2</v>
      </c>
      <c r="S152" s="192">
        <v>-0.68899999999999995</v>
      </c>
      <c r="T152" s="192">
        <v>-0.625</v>
      </c>
      <c r="U152" s="192" t="s">
        <v>409</v>
      </c>
      <c r="V152" s="192" t="s">
        <v>409</v>
      </c>
      <c r="W152" s="192" t="s">
        <v>409</v>
      </c>
      <c r="X152" s="192" t="s">
        <v>409</v>
      </c>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0.14285714285714199</v>
      </c>
      <c r="I153" s="191"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0</v>
      </c>
      <c r="J153" s="242">
        <v>45163</v>
      </c>
      <c r="K153" s="242">
        <v>45170</v>
      </c>
      <c r="L153" s="91" t="s">
        <v>248</v>
      </c>
      <c r="M153" s="192">
        <v>0.14285714285714199</v>
      </c>
      <c r="N153" s="192">
        <v>0</v>
      </c>
      <c r="O153" s="192" t="s">
        <v>409</v>
      </c>
      <c r="P153" s="192" t="s">
        <v>409</v>
      </c>
      <c r="Q153" s="192" t="s">
        <v>409</v>
      </c>
      <c r="R153" s="192">
        <v>0.1</v>
      </c>
      <c r="S153" s="192">
        <v>-1.1579999999999999</v>
      </c>
      <c r="T153" s="192">
        <v>-0.184999999999999</v>
      </c>
      <c r="U153" s="192" t="s">
        <v>409</v>
      </c>
      <c r="V153" s="192" t="s">
        <v>409</v>
      </c>
      <c r="W153" s="192" t="s">
        <v>409</v>
      </c>
      <c r="X153" s="192" t="s">
        <v>409</v>
      </c>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7.8571428571428497</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45163</v>
      </c>
      <c r="K154" s="242">
        <v>45014</v>
      </c>
      <c r="L154" s="91" t="s">
        <v>250</v>
      </c>
      <c r="M154" s="192">
        <v>7.8571428571428497</v>
      </c>
      <c r="N154" s="192" t="s">
        <v>409</v>
      </c>
      <c r="O154" s="192" t="s">
        <v>409</v>
      </c>
      <c r="P154" s="192" t="s">
        <v>409</v>
      </c>
      <c r="Q154" s="192" t="s">
        <v>409</v>
      </c>
      <c r="R154" s="192">
        <v>5.5</v>
      </c>
      <c r="S154" s="192" t="s">
        <v>409</v>
      </c>
      <c r="T154" s="192" t="s">
        <v>409</v>
      </c>
      <c r="U154" s="192" t="s">
        <v>409</v>
      </c>
      <c r="V154" s="192" t="s">
        <v>409</v>
      </c>
      <c r="W154" s="192" t="s">
        <v>409</v>
      </c>
      <c r="X154" s="192" t="s">
        <v>409</v>
      </c>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5.2857142857142803</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45163</v>
      </c>
      <c r="K155" s="242">
        <v>45014</v>
      </c>
      <c r="L155" s="91" t="s">
        <v>252</v>
      </c>
      <c r="M155" s="192">
        <v>5.2857142857142803</v>
      </c>
      <c r="N155" s="192" t="s">
        <v>409</v>
      </c>
      <c r="O155" s="192" t="s">
        <v>409</v>
      </c>
      <c r="P155" s="192" t="s">
        <v>409</v>
      </c>
      <c r="Q155" s="192" t="s">
        <v>409</v>
      </c>
      <c r="R155" s="192">
        <v>3.7</v>
      </c>
      <c r="S155" s="192" t="s">
        <v>409</v>
      </c>
      <c r="T155" s="192" t="s">
        <v>409</v>
      </c>
      <c r="U155" s="192" t="s">
        <v>409</v>
      </c>
      <c r="V155" s="192" t="s">
        <v>409</v>
      </c>
      <c r="W155" s="192" t="s">
        <v>409</v>
      </c>
      <c r="X155" s="192" t="s">
        <v>409</v>
      </c>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0.42857142857142799</v>
      </c>
      <c r="I156" s="191"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0</v>
      </c>
      <c r="J156" s="242">
        <v>45163</v>
      </c>
      <c r="K156" s="242">
        <v>45170</v>
      </c>
      <c r="L156" s="91" t="s">
        <v>254</v>
      </c>
      <c r="M156" s="192">
        <v>0.42857142857142799</v>
      </c>
      <c r="N156" s="192">
        <v>0</v>
      </c>
      <c r="O156" s="192" t="s">
        <v>409</v>
      </c>
      <c r="P156" s="192" t="s">
        <v>409</v>
      </c>
      <c r="Q156" s="192" t="s">
        <v>409</v>
      </c>
      <c r="R156" s="192">
        <v>0.3</v>
      </c>
      <c r="S156" s="192">
        <v>-0.45</v>
      </c>
      <c r="T156" s="192">
        <v>-0.84999999999999898</v>
      </c>
      <c r="U156" s="192" t="s">
        <v>409</v>
      </c>
      <c r="V156" s="192" t="s">
        <v>409</v>
      </c>
      <c r="W156" s="192" t="s">
        <v>409</v>
      </c>
      <c r="X156" s="192" t="s">
        <v>409</v>
      </c>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45014</v>
      </c>
      <c r="L157" s="91" t="s">
        <v>256</v>
      </c>
      <c r="M157" s="192">
        <v>2.71428571428571</v>
      </c>
      <c r="N157" s="192" t="s">
        <v>409</v>
      </c>
      <c r="O157" s="192" t="s">
        <v>409</v>
      </c>
      <c r="P157" s="192" t="s">
        <v>409</v>
      </c>
      <c r="Q157" s="192" t="s">
        <v>409</v>
      </c>
      <c r="R157" s="192">
        <v>1.9</v>
      </c>
      <c r="S157" s="192" t="s">
        <v>409</v>
      </c>
      <c r="T157" s="192" t="s">
        <v>409</v>
      </c>
      <c r="U157" s="192" t="s">
        <v>409</v>
      </c>
      <c r="V157" s="192" t="s">
        <v>409</v>
      </c>
      <c r="W157" s="192" t="s">
        <v>409</v>
      </c>
      <c r="X157" s="192" t="s">
        <v>409</v>
      </c>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0</v>
      </c>
      <c r="J158" s="242">
        <v>44860</v>
      </c>
      <c r="K158" s="242">
        <v>45170</v>
      </c>
      <c r="L158" s="91" t="s">
        <v>258</v>
      </c>
      <c r="M158" s="192">
        <v>7.5714285714285703</v>
      </c>
      <c r="N158" s="192">
        <v>0</v>
      </c>
      <c r="O158" s="192">
        <v>0</v>
      </c>
      <c r="P158" s="192">
        <v>0</v>
      </c>
      <c r="Q158" s="192" t="s">
        <v>409</v>
      </c>
      <c r="R158" s="192">
        <v>5.3</v>
      </c>
      <c r="S158" s="192">
        <v>-9.9999999999999603E-2</v>
      </c>
      <c r="T158" s="192">
        <v>-0.26200000000000001</v>
      </c>
      <c r="U158" s="192" t="s">
        <v>539</v>
      </c>
      <c r="V158" s="192">
        <v>-1.69890741141701E-2</v>
      </c>
      <c r="W158" s="192">
        <v>-0.26970431527895999</v>
      </c>
      <c r="X158" s="192" t="s">
        <v>409</v>
      </c>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2.2649145304296643</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3.5714285714285698</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1.4363545924423999</v>
      </c>
      <c r="J159" s="242">
        <v>45163</v>
      </c>
      <c r="K159" s="242">
        <v>45170</v>
      </c>
      <c r="L159" s="91" t="s">
        <v>260</v>
      </c>
      <c r="M159" s="192">
        <v>3.5714285714285698</v>
      </c>
      <c r="N159" s="192">
        <v>0</v>
      </c>
      <c r="O159" s="192" t="s">
        <v>409</v>
      </c>
      <c r="P159" s="192">
        <v>1.4363545924423999</v>
      </c>
      <c r="Q159" s="192" t="s">
        <v>409</v>
      </c>
      <c r="R159" s="192">
        <v>2.5</v>
      </c>
      <c r="S159" s="192">
        <v>-2.4929999999999901</v>
      </c>
      <c r="T159" s="192">
        <v>-7.2549999999999901</v>
      </c>
      <c r="U159" s="192" t="s">
        <v>409</v>
      </c>
      <c r="V159" s="192">
        <v>7.1817729622120102E-2</v>
      </c>
      <c r="W159" s="192">
        <v>-9.8160002380609998E-2</v>
      </c>
      <c r="X159" s="192" t="s">
        <v>409</v>
      </c>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4.8571428571428497</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45163</v>
      </c>
      <c r="K160" s="242">
        <v>45170</v>
      </c>
      <c r="L160" s="91" t="s">
        <v>262</v>
      </c>
      <c r="M160" s="192">
        <v>4.8571428571428497</v>
      </c>
      <c r="N160" s="192">
        <v>0</v>
      </c>
      <c r="O160" s="192">
        <v>0</v>
      </c>
      <c r="P160" s="192">
        <v>0</v>
      </c>
      <c r="Q160" s="192" t="s">
        <v>409</v>
      </c>
      <c r="R160" s="192">
        <v>3.4</v>
      </c>
      <c r="S160" s="192">
        <v>-2.8999999999999901</v>
      </c>
      <c r="T160" s="192">
        <v>-2.2999999999999998</v>
      </c>
      <c r="U160" s="192" t="s">
        <v>539</v>
      </c>
      <c r="V160" s="192">
        <v>-2.1064408492670799</v>
      </c>
      <c r="W160" s="192">
        <v>-8.3637237548829901E-2</v>
      </c>
      <c r="X160" s="192" t="s">
        <v>409</v>
      </c>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5.5714285714285703</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45163</v>
      </c>
      <c r="K161" s="242">
        <v>45170</v>
      </c>
      <c r="L161" s="91" t="s">
        <v>264</v>
      </c>
      <c r="M161" s="192">
        <v>5.5714285714285703</v>
      </c>
      <c r="N161" s="192">
        <v>0</v>
      </c>
      <c r="O161" s="192">
        <v>0</v>
      </c>
      <c r="P161" s="192">
        <v>0</v>
      </c>
      <c r="Q161" s="192" t="s">
        <v>409</v>
      </c>
      <c r="R161" s="192">
        <v>3.9</v>
      </c>
      <c r="S161" s="192">
        <v>-2.383</v>
      </c>
      <c r="T161" s="192">
        <v>-2.617</v>
      </c>
      <c r="U161" s="192" t="s">
        <v>539</v>
      </c>
      <c r="V161" s="192">
        <v>-0.65982959284530995</v>
      </c>
      <c r="W161" s="192">
        <v>-0.47866613328383001</v>
      </c>
      <c r="X161" s="192" t="s">
        <v>409</v>
      </c>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5.8571428571428497</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45163</v>
      </c>
      <c r="K162" s="242">
        <v>45014</v>
      </c>
      <c r="L162" s="91" t="s">
        <v>266</v>
      </c>
      <c r="M162" s="192">
        <v>5.8571428571428497</v>
      </c>
      <c r="N162" s="192" t="s">
        <v>409</v>
      </c>
      <c r="O162" s="192" t="s">
        <v>409</v>
      </c>
      <c r="P162" s="192" t="s">
        <v>409</v>
      </c>
      <c r="Q162" s="192" t="s">
        <v>409</v>
      </c>
      <c r="R162" s="192">
        <v>4.0999999999999996</v>
      </c>
      <c r="S162" s="192" t="s">
        <v>409</v>
      </c>
      <c r="T162" s="192" t="s">
        <v>409</v>
      </c>
      <c r="U162" s="192" t="s">
        <v>409</v>
      </c>
      <c r="V162" s="192" t="s">
        <v>409</v>
      </c>
      <c r="W162" s="192" t="s">
        <v>409</v>
      </c>
      <c r="X162" s="192" t="s">
        <v>409</v>
      </c>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9</v>
      </c>
      <c r="I163" s="191" t="e"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#N/A</v>
      </c>
      <c r="J163" s="242">
        <v>45163</v>
      </c>
      <c r="K163" s="242">
        <v>45014</v>
      </c>
      <c r="L163" s="91" t="s">
        <v>268</v>
      </c>
      <c r="M163" s="192">
        <v>9</v>
      </c>
      <c r="N163" s="192" t="s">
        <v>409</v>
      </c>
      <c r="O163" s="192" t="s">
        <v>409</v>
      </c>
      <c r="P163" s="192" t="s">
        <v>409</v>
      </c>
      <c r="Q163" s="192" t="s">
        <v>409</v>
      </c>
      <c r="R163" s="192">
        <v>6.3</v>
      </c>
      <c r="S163" s="192" t="s">
        <v>409</v>
      </c>
      <c r="T163" s="192" t="s">
        <v>409</v>
      </c>
      <c r="U163" s="192" t="s">
        <v>409</v>
      </c>
      <c r="V163" s="192" t="s">
        <v>409</v>
      </c>
      <c r="W163" s="192" t="s">
        <v>409</v>
      </c>
      <c r="X163" s="192" t="s">
        <v>409</v>
      </c>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1.4106735979665885</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1</v>
      </c>
      <c r="I164" s="191"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1.99</v>
      </c>
      <c r="J164" s="242">
        <v>45163</v>
      </c>
      <c r="K164" s="242">
        <v>45170</v>
      </c>
      <c r="L164" s="91" t="s">
        <v>270</v>
      </c>
      <c r="M164" s="192">
        <v>1</v>
      </c>
      <c r="N164" s="192">
        <v>1.99</v>
      </c>
      <c r="O164" s="192">
        <v>0</v>
      </c>
      <c r="P164" s="192">
        <v>0</v>
      </c>
      <c r="Q164" s="192" t="s">
        <v>409</v>
      </c>
      <c r="R164" s="192">
        <v>0.7</v>
      </c>
      <c r="S164" s="192">
        <v>-0.47499999999999998</v>
      </c>
      <c r="T164" s="192">
        <v>0.19900000000000001</v>
      </c>
      <c r="U164" s="192" t="s">
        <v>539</v>
      </c>
      <c r="V164" s="192">
        <v>-1.1410393557038E-2</v>
      </c>
      <c r="W164" s="192">
        <v>-4.5584039244129801E-3</v>
      </c>
      <c r="X164" s="192" t="s">
        <v>409</v>
      </c>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0</v>
      </c>
      <c r="J165" s="242" t="s">
        <v>409</v>
      </c>
      <c r="K165" s="242">
        <v>45170</v>
      </c>
      <c r="L165" s="91" t="s">
        <v>717</v>
      </c>
      <c r="M165" s="192" t="s">
        <v>409</v>
      </c>
      <c r="N165" s="192">
        <v>0</v>
      </c>
      <c r="O165" s="192" t="s">
        <v>409</v>
      </c>
      <c r="P165" s="192" t="s">
        <v>409</v>
      </c>
      <c r="Q165" s="192" t="s">
        <v>409</v>
      </c>
      <c r="R165" s="192" t="s">
        <v>409</v>
      </c>
      <c r="S165" s="192">
        <v>-2.0999999999999899</v>
      </c>
      <c r="T165" s="192">
        <v>-0.70000000000000095</v>
      </c>
      <c r="U165" s="192" t="s">
        <v>409</v>
      </c>
      <c r="V165" s="192" t="s">
        <v>409</v>
      </c>
      <c r="W165" s="192" t="s">
        <v>409</v>
      </c>
      <c r="X165" s="192" t="s">
        <v>409</v>
      </c>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6.8571428571428497</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45163</v>
      </c>
      <c r="K166" s="242">
        <v>45014</v>
      </c>
      <c r="L166" s="91" t="s">
        <v>271</v>
      </c>
      <c r="M166" s="192">
        <v>6.8571428571428497</v>
      </c>
      <c r="N166" s="192" t="s">
        <v>409</v>
      </c>
      <c r="O166" s="192" t="s">
        <v>409</v>
      </c>
      <c r="P166" s="192" t="s">
        <v>409</v>
      </c>
      <c r="Q166" s="192" t="s">
        <v>409</v>
      </c>
      <c r="R166" s="192">
        <v>4.8</v>
      </c>
      <c r="S166" s="192" t="s">
        <v>409</v>
      </c>
      <c r="T166" s="192" t="s">
        <v>409</v>
      </c>
      <c r="U166" s="192" t="s">
        <v>409</v>
      </c>
      <c r="V166" s="192" t="s">
        <v>409</v>
      </c>
      <c r="W166" s="192" t="s">
        <v>409</v>
      </c>
      <c r="X166" s="192" t="s">
        <v>409</v>
      </c>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v>
      </c>
      <c r="I167" s="191"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0</v>
      </c>
      <c r="J167" s="242">
        <v>45163</v>
      </c>
      <c r="K167" s="242">
        <v>45170</v>
      </c>
      <c r="L167" s="91" t="s">
        <v>273</v>
      </c>
      <c r="M167" s="192">
        <v>1</v>
      </c>
      <c r="N167" s="192">
        <v>0</v>
      </c>
      <c r="O167" s="192" t="s">
        <v>409</v>
      </c>
      <c r="P167" s="192" t="s">
        <v>409</v>
      </c>
      <c r="Q167" s="192" t="s">
        <v>409</v>
      </c>
      <c r="R167" s="192">
        <v>0.7</v>
      </c>
      <c r="S167" s="192">
        <v>-0.54199999999999904</v>
      </c>
      <c r="T167" s="192">
        <v>-0.56699999999999995</v>
      </c>
      <c r="U167" s="192" t="s">
        <v>409</v>
      </c>
      <c r="V167" s="192" t="s">
        <v>409</v>
      </c>
      <c r="W167" s="192" t="s">
        <v>409</v>
      </c>
      <c r="X167" s="192" t="s">
        <v>409</v>
      </c>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4.245568184644628</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3.5048317909240798</v>
      </c>
      <c r="J168" s="242">
        <v>45019</v>
      </c>
      <c r="K168" s="242">
        <v>45170</v>
      </c>
      <c r="L168" s="91" t="s">
        <v>275</v>
      </c>
      <c r="M168" s="192">
        <v>5.1428571428571397</v>
      </c>
      <c r="N168" s="192">
        <v>0</v>
      </c>
      <c r="O168" s="192" t="s">
        <v>409</v>
      </c>
      <c r="P168" s="192">
        <v>3.5048317909240798</v>
      </c>
      <c r="Q168" s="192" t="s">
        <v>409</v>
      </c>
      <c r="R168" s="192">
        <v>3.6</v>
      </c>
      <c r="S168" s="192">
        <v>-0.32500000000000001</v>
      </c>
      <c r="T168" s="192">
        <v>-0.19800000000000001</v>
      </c>
      <c r="U168" s="192" t="s">
        <v>409</v>
      </c>
      <c r="V168" s="192">
        <v>0.175241589546204</v>
      </c>
      <c r="W168" s="192">
        <v>-1.33569240570071E-2</v>
      </c>
      <c r="X168" s="192" t="s">
        <v>409</v>
      </c>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7.4642002729217882</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5.5714285714285703</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10</v>
      </c>
      <c r="J169" s="242">
        <v>45163</v>
      </c>
      <c r="K169" s="242">
        <v>45154</v>
      </c>
      <c r="L169" s="91" t="s">
        <v>718</v>
      </c>
      <c r="M169" s="192">
        <v>5.5714285714285703</v>
      </c>
      <c r="N169" s="192" t="s">
        <v>409</v>
      </c>
      <c r="O169" s="192" t="s">
        <v>409</v>
      </c>
      <c r="P169" s="192">
        <v>0</v>
      </c>
      <c r="Q169" s="192">
        <v>10</v>
      </c>
      <c r="R169" s="192">
        <v>3.9</v>
      </c>
      <c r="S169" s="192" t="s">
        <v>409</v>
      </c>
      <c r="T169" s="192" t="s">
        <v>409</v>
      </c>
      <c r="U169" s="192" t="s">
        <v>409</v>
      </c>
      <c r="V169" s="192">
        <v>0</v>
      </c>
      <c r="W169" s="192">
        <v>-6.4708113594855995E-2</v>
      </c>
      <c r="X169" s="192" t="s">
        <v>920</v>
      </c>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45014</v>
      </c>
      <c r="L170" s="91" t="s">
        <v>719</v>
      </c>
      <c r="M170" s="192" t="s">
        <v>409</v>
      </c>
      <c r="N170" s="192" t="s">
        <v>409</v>
      </c>
      <c r="O170" s="192" t="s">
        <v>409</v>
      </c>
      <c r="P170" s="192" t="s">
        <v>409</v>
      </c>
      <c r="Q170" s="192" t="s">
        <v>409</v>
      </c>
      <c r="R170" s="192" t="s">
        <v>409</v>
      </c>
      <c r="S170" s="192" t="s">
        <v>409</v>
      </c>
      <c r="T170" s="192" t="s">
        <v>409</v>
      </c>
      <c r="U170" s="192" t="s">
        <v>409</v>
      </c>
      <c r="V170" s="192" t="s">
        <v>409</v>
      </c>
      <c r="W170" s="192" t="s">
        <v>409</v>
      </c>
      <c r="X170" s="192" t="s">
        <v>409</v>
      </c>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0</v>
      </c>
      <c r="J171" s="242">
        <v>44753</v>
      </c>
      <c r="K171" s="242">
        <v>44753</v>
      </c>
      <c r="L171" s="91" t="s">
        <v>277</v>
      </c>
      <c r="M171" s="192">
        <v>1.71428571428571</v>
      </c>
      <c r="N171" s="192" t="s">
        <v>409</v>
      </c>
      <c r="O171" s="192">
        <v>0</v>
      </c>
      <c r="P171" s="192" t="s">
        <v>409</v>
      </c>
      <c r="Q171" s="192" t="s">
        <v>409</v>
      </c>
      <c r="R171" s="192">
        <v>1.2</v>
      </c>
      <c r="S171" s="192" t="s">
        <v>409</v>
      </c>
      <c r="T171" s="192" t="s">
        <v>409</v>
      </c>
      <c r="U171" s="192" t="s">
        <v>539</v>
      </c>
      <c r="V171" s="192" t="s">
        <v>409</v>
      </c>
      <c r="W171" s="192" t="s">
        <v>409</v>
      </c>
      <c r="X171" s="192" t="s">
        <v>409</v>
      </c>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0.64253960411569089</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2.4285714285714199</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0.17000000000000301</v>
      </c>
      <c r="J172" s="242">
        <v>45019</v>
      </c>
      <c r="K172" s="242">
        <v>45170</v>
      </c>
      <c r="L172" s="91" t="s">
        <v>279</v>
      </c>
      <c r="M172" s="192">
        <v>2.4285714285714199</v>
      </c>
      <c r="N172" s="192">
        <v>0.17000000000000301</v>
      </c>
      <c r="O172" s="192">
        <v>0</v>
      </c>
      <c r="P172" s="192">
        <v>0</v>
      </c>
      <c r="Q172" s="192" t="s">
        <v>409</v>
      </c>
      <c r="R172" s="192">
        <v>1.7</v>
      </c>
      <c r="S172" s="192">
        <v>1.70000000000003E-2</v>
      </c>
      <c r="T172" s="192">
        <v>-0.46700000000000003</v>
      </c>
      <c r="U172" s="192" t="s">
        <v>539</v>
      </c>
      <c r="V172" s="192">
        <v>-9.6863435228929706E-2</v>
      </c>
      <c r="W172" s="192">
        <v>-8.5747194215500103E-2</v>
      </c>
      <c r="X172" s="192" t="s">
        <v>409</v>
      </c>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2.1428571428571401</v>
      </c>
      <c r="I173" s="191"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0</v>
      </c>
      <c r="J173" s="242">
        <v>45163</v>
      </c>
      <c r="K173" s="242">
        <v>45170</v>
      </c>
      <c r="L173" s="91" t="s">
        <v>281</v>
      </c>
      <c r="M173" s="192">
        <v>2.1428571428571401</v>
      </c>
      <c r="N173" s="192">
        <v>0</v>
      </c>
      <c r="O173" s="192">
        <v>0</v>
      </c>
      <c r="P173" s="192" t="s">
        <v>409</v>
      </c>
      <c r="Q173" s="192" t="s">
        <v>409</v>
      </c>
      <c r="R173" s="192">
        <v>1.5</v>
      </c>
      <c r="S173" s="192">
        <v>-0.88300000000000001</v>
      </c>
      <c r="T173" s="192">
        <v>-0.95799999999999996</v>
      </c>
      <c r="U173" s="192" t="s">
        <v>539</v>
      </c>
      <c r="V173" s="192" t="s">
        <v>409</v>
      </c>
      <c r="W173" s="192" t="s">
        <v>409</v>
      </c>
      <c r="X173" s="192" t="s">
        <v>409</v>
      </c>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6.127780224244451</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9</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4.1721878307379301</v>
      </c>
      <c r="J174" s="242">
        <v>45163</v>
      </c>
      <c r="K174" s="242">
        <v>45170</v>
      </c>
      <c r="L174" s="91" t="s">
        <v>283</v>
      </c>
      <c r="M174" s="192">
        <v>9</v>
      </c>
      <c r="N174" s="192" t="s">
        <v>409</v>
      </c>
      <c r="O174" s="192" t="s">
        <v>409</v>
      </c>
      <c r="P174" s="192">
        <v>4.1721878307379301</v>
      </c>
      <c r="Q174" s="192" t="s">
        <v>409</v>
      </c>
      <c r="R174" s="192">
        <v>6.3</v>
      </c>
      <c r="S174" s="192" t="s">
        <v>409</v>
      </c>
      <c r="T174" s="192" t="s">
        <v>409</v>
      </c>
      <c r="U174" s="192" t="s">
        <v>409</v>
      </c>
      <c r="V174" s="192">
        <v>0.20860939153689601</v>
      </c>
      <c r="W174" s="192">
        <v>-0.38220766601039502</v>
      </c>
      <c r="X174" s="192" t="s">
        <v>409</v>
      </c>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3.3166247903553985</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1.5714285714285701</v>
      </c>
      <c r="I175" s="191"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7</v>
      </c>
      <c r="J175" s="242">
        <v>45163</v>
      </c>
      <c r="K175" s="242">
        <v>44753</v>
      </c>
      <c r="L175" s="91" t="s">
        <v>285</v>
      </c>
      <c r="M175" s="192">
        <v>1.5714285714285701</v>
      </c>
      <c r="N175" s="192">
        <v>0</v>
      </c>
      <c r="O175" s="192">
        <v>7</v>
      </c>
      <c r="P175" s="192" t="s">
        <v>409</v>
      </c>
      <c r="Q175" s="192" t="s">
        <v>409</v>
      </c>
      <c r="R175" s="192">
        <v>1.1000000000000001</v>
      </c>
      <c r="S175" s="192" t="s">
        <v>409</v>
      </c>
      <c r="T175" s="192">
        <v>-1</v>
      </c>
      <c r="U175" s="192" t="s">
        <v>540</v>
      </c>
      <c r="V175" s="192" t="s">
        <v>409</v>
      </c>
      <c r="W175" s="192" t="s">
        <v>409</v>
      </c>
      <c r="X175" s="192" t="s">
        <v>409</v>
      </c>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9.5618288746751485</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9.1428571428571406</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45163</v>
      </c>
      <c r="K176" s="242">
        <v>45170</v>
      </c>
      <c r="L176" s="91" t="s">
        <v>287</v>
      </c>
      <c r="M176" s="192">
        <v>9.1428571428571406</v>
      </c>
      <c r="N176" s="192">
        <v>10</v>
      </c>
      <c r="O176" s="192" t="s">
        <v>409</v>
      </c>
      <c r="P176" s="192">
        <v>10</v>
      </c>
      <c r="Q176" s="192">
        <v>10</v>
      </c>
      <c r="R176" s="192">
        <v>6.4</v>
      </c>
      <c r="S176" s="192">
        <v>3.8090000000000002</v>
      </c>
      <c r="T176" s="192">
        <v>1.498</v>
      </c>
      <c r="U176" s="192" t="s">
        <v>409</v>
      </c>
      <c r="V176" s="192">
        <v>1.5254036691643</v>
      </c>
      <c r="W176" s="192">
        <v>0.310902306786701</v>
      </c>
      <c r="X176" s="192" t="s">
        <v>921</v>
      </c>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0</v>
      </c>
      <c r="J177" s="242">
        <v>45163</v>
      </c>
      <c r="K177" s="242">
        <v>45014</v>
      </c>
      <c r="L177" s="91" t="s">
        <v>289</v>
      </c>
      <c r="M177" s="192">
        <v>9</v>
      </c>
      <c r="N177" s="192" t="s">
        <v>409</v>
      </c>
      <c r="O177" s="192" t="s">
        <v>409</v>
      </c>
      <c r="P177" s="192">
        <v>0</v>
      </c>
      <c r="Q177" s="192" t="s">
        <v>409</v>
      </c>
      <c r="R177" s="192">
        <v>6.3</v>
      </c>
      <c r="S177" s="192" t="s">
        <v>409</v>
      </c>
      <c r="T177" s="192" t="s">
        <v>409</v>
      </c>
      <c r="U177" s="192" t="s">
        <v>409</v>
      </c>
      <c r="V177" s="192">
        <v>-0.101832149785739</v>
      </c>
      <c r="W177" s="192">
        <v>-0.12960150702788001</v>
      </c>
      <c r="X177" s="192" t="s">
        <v>409</v>
      </c>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0.14285714285714199</v>
      </c>
      <c r="I178" s="191"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0</v>
      </c>
      <c r="J178" s="242">
        <v>45163</v>
      </c>
      <c r="K178" s="242">
        <v>45170</v>
      </c>
      <c r="L178" s="91" t="s">
        <v>291</v>
      </c>
      <c r="M178" s="192">
        <v>0.14285714285714199</v>
      </c>
      <c r="N178" s="192">
        <v>0</v>
      </c>
      <c r="O178" s="192" t="s">
        <v>409</v>
      </c>
      <c r="P178" s="192" t="s">
        <v>409</v>
      </c>
      <c r="Q178" s="192" t="s">
        <v>409</v>
      </c>
      <c r="R178" s="192">
        <v>0.1</v>
      </c>
      <c r="S178" s="192">
        <v>-0.54999999999999905</v>
      </c>
      <c r="T178" s="192">
        <v>-0.35</v>
      </c>
      <c r="U178" s="192" t="s">
        <v>409</v>
      </c>
      <c r="V178" s="192" t="s">
        <v>409</v>
      </c>
      <c r="W178" s="192" t="s">
        <v>409</v>
      </c>
      <c r="X178" s="192" t="s">
        <v>409</v>
      </c>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8.2857142857142794</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45019</v>
      </c>
      <c r="K179" s="242">
        <v>45014</v>
      </c>
      <c r="L179" s="91" t="s">
        <v>293</v>
      </c>
      <c r="M179" s="192">
        <v>8.2857142857142794</v>
      </c>
      <c r="N179" s="192" t="s">
        <v>409</v>
      </c>
      <c r="O179" s="192" t="s">
        <v>409</v>
      </c>
      <c r="P179" s="192" t="s">
        <v>409</v>
      </c>
      <c r="Q179" s="192" t="s">
        <v>409</v>
      </c>
      <c r="R179" s="192">
        <v>5.8</v>
      </c>
      <c r="S179" s="192" t="s">
        <v>409</v>
      </c>
      <c r="T179" s="192" t="s">
        <v>409</v>
      </c>
      <c r="U179" s="192" t="s">
        <v>409</v>
      </c>
      <c r="V179" s="192" t="s">
        <v>409</v>
      </c>
      <c r="W179" s="192" t="s">
        <v>409</v>
      </c>
      <c r="X179" s="192" t="s">
        <v>409</v>
      </c>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10</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45163</v>
      </c>
      <c r="K180" s="242">
        <v>45014</v>
      </c>
      <c r="L180" s="91" t="s">
        <v>295</v>
      </c>
      <c r="M180" s="192">
        <v>10</v>
      </c>
      <c r="N180" s="192" t="s">
        <v>409</v>
      </c>
      <c r="O180" s="192" t="s">
        <v>409</v>
      </c>
      <c r="P180" s="192">
        <v>0</v>
      </c>
      <c r="Q180" s="192" t="s">
        <v>409</v>
      </c>
      <c r="R180" s="192">
        <v>7</v>
      </c>
      <c r="S180" s="192" t="s">
        <v>409</v>
      </c>
      <c r="T180" s="192" t="s">
        <v>409</v>
      </c>
      <c r="U180" s="192" t="s">
        <v>409</v>
      </c>
      <c r="V180" s="192">
        <v>-0.61921777825450197</v>
      </c>
      <c r="W180" s="192">
        <v>-0.61457857290899998</v>
      </c>
      <c r="X180" s="192" t="s">
        <v>409</v>
      </c>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2.463452358195739</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6.4285714285714199</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0.94400405883780203</v>
      </c>
      <c r="J181" s="242">
        <v>45163</v>
      </c>
      <c r="K181" s="242">
        <v>45170</v>
      </c>
      <c r="L181" s="91" t="s">
        <v>297</v>
      </c>
      <c r="M181" s="192">
        <v>6.4285714285714199</v>
      </c>
      <c r="N181" s="192">
        <v>0</v>
      </c>
      <c r="O181" s="192" t="s">
        <v>409</v>
      </c>
      <c r="P181" s="192">
        <v>0.94400405883780203</v>
      </c>
      <c r="Q181" s="192" t="s">
        <v>409</v>
      </c>
      <c r="R181" s="192">
        <v>4.5</v>
      </c>
      <c r="S181" s="192">
        <v>-0.5</v>
      </c>
      <c r="T181" s="192">
        <v>-0.6</v>
      </c>
      <c r="U181" s="192" t="s">
        <v>409</v>
      </c>
      <c r="V181" s="192">
        <v>4.7200202941890097E-2</v>
      </c>
      <c r="W181" s="192">
        <v>-6.7420005798339802E-2</v>
      </c>
      <c r="X181" s="192" t="s">
        <v>409</v>
      </c>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0</v>
      </c>
      <c r="J182" s="242" t="s">
        <v>409</v>
      </c>
      <c r="K182" s="242">
        <v>45170</v>
      </c>
      <c r="L182" s="91" t="s">
        <v>720</v>
      </c>
      <c r="M182" s="192" t="s">
        <v>409</v>
      </c>
      <c r="N182" s="192">
        <v>0</v>
      </c>
      <c r="O182" s="192" t="s">
        <v>409</v>
      </c>
      <c r="P182" s="192" t="s">
        <v>409</v>
      </c>
      <c r="Q182" s="192" t="s">
        <v>409</v>
      </c>
      <c r="R182" s="192" t="s">
        <v>409</v>
      </c>
      <c r="S182" s="192">
        <v>-0.36399999999999899</v>
      </c>
      <c r="T182" s="192">
        <v>-1.4969999999999899</v>
      </c>
      <c r="U182" s="192" t="s">
        <v>409</v>
      </c>
      <c r="V182" s="192" t="s">
        <v>409</v>
      </c>
      <c r="W182" s="192" t="s">
        <v>409</v>
      </c>
      <c r="X182" s="192" t="s">
        <v>409</v>
      </c>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8.2687984920955415</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10</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6.8373028502881503</v>
      </c>
      <c r="J183" s="242">
        <v>45163</v>
      </c>
      <c r="K183" s="242">
        <v>45170</v>
      </c>
      <c r="L183" s="91" t="s">
        <v>299</v>
      </c>
      <c r="M183" s="192">
        <v>10</v>
      </c>
      <c r="N183" s="192" t="s">
        <v>409</v>
      </c>
      <c r="O183" s="192" t="s">
        <v>409</v>
      </c>
      <c r="P183" s="192">
        <v>6.8373028502881503</v>
      </c>
      <c r="Q183" s="192" t="s">
        <v>409</v>
      </c>
      <c r="R183" s="192">
        <v>7.5</v>
      </c>
      <c r="S183" s="192" t="s">
        <v>409</v>
      </c>
      <c r="T183" s="192" t="s">
        <v>409</v>
      </c>
      <c r="U183" s="192" t="s">
        <v>409</v>
      </c>
      <c r="V183" s="192">
        <v>0.34186514251440803</v>
      </c>
      <c r="W183" s="192">
        <v>-0.30167409247070498</v>
      </c>
      <c r="X183" s="192" t="s">
        <v>409</v>
      </c>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4.780914437337568</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10</v>
      </c>
      <c r="J184" s="242">
        <v>45019</v>
      </c>
      <c r="K184" s="242">
        <v>45170</v>
      </c>
      <c r="L184" s="91" t="s">
        <v>301</v>
      </c>
      <c r="M184" s="192">
        <v>2.2857142857142798</v>
      </c>
      <c r="N184" s="192">
        <v>10</v>
      </c>
      <c r="O184" s="192">
        <v>10</v>
      </c>
      <c r="P184" s="192" t="s">
        <v>409</v>
      </c>
      <c r="Q184" s="192" t="s">
        <v>409</v>
      </c>
      <c r="R184" s="192">
        <v>1.6</v>
      </c>
      <c r="S184" s="192">
        <v>-1.6119999999999901</v>
      </c>
      <c r="T184" s="192">
        <v>1.27999999999999</v>
      </c>
      <c r="U184" s="192" t="s">
        <v>541</v>
      </c>
      <c r="V184" s="192" t="s">
        <v>409</v>
      </c>
      <c r="W184" s="192" t="s">
        <v>409</v>
      </c>
      <c r="X184" s="192" t="s">
        <v>409</v>
      </c>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45163</v>
      </c>
      <c r="K185" s="242">
        <v>45170</v>
      </c>
      <c r="L185" s="91" t="s">
        <v>303</v>
      </c>
      <c r="M185" s="192">
        <v>10</v>
      </c>
      <c r="N185" s="192" t="s">
        <v>409</v>
      </c>
      <c r="O185" s="192" t="s">
        <v>409</v>
      </c>
      <c r="P185" s="192">
        <v>10</v>
      </c>
      <c r="Q185" s="192" t="s">
        <v>409</v>
      </c>
      <c r="R185" s="192">
        <v>9.1</v>
      </c>
      <c r="S185" s="192" t="s">
        <v>409</v>
      </c>
      <c r="T185" s="192" t="s">
        <v>409</v>
      </c>
      <c r="U185" s="192" t="s">
        <v>409</v>
      </c>
      <c r="V185" s="192">
        <v>1.0024358733761001</v>
      </c>
      <c r="W185" s="192">
        <v>-7.7314335083599403E-2</v>
      </c>
      <c r="X185" s="192" t="s">
        <v>409</v>
      </c>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4.12124608235517</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2.1230836589159798</v>
      </c>
      <c r="J186" s="242">
        <v>45163</v>
      </c>
      <c r="K186" s="242">
        <v>45170</v>
      </c>
      <c r="L186" s="91" t="s">
        <v>304</v>
      </c>
      <c r="M186" s="192">
        <v>8</v>
      </c>
      <c r="N186" s="192" t="s">
        <v>409</v>
      </c>
      <c r="O186" s="192" t="s">
        <v>409</v>
      </c>
      <c r="P186" s="192">
        <v>2.1230836589159798</v>
      </c>
      <c r="Q186" s="192" t="s">
        <v>409</v>
      </c>
      <c r="R186" s="192">
        <v>5.6</v>
      </c>
      <c r="S186" s="192" t="s">
        <v>409</v>
      </c>
      <c r="T186" s="192" t="s">
        <v>409</v>
      </c>
      <c r="U186" s="192" t="s">
        <v>409</v>
      </c>
      <c r="V186" s="192">
        <v>0.10615418294579899</v>
      </c>
      <c r="W186" s="192">
        <v>-3.3487534703899903E-2</v>
      </c>
      <c r="X186" s="192" t="s">
        <v>409</v>
      </c>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1.6278820596099552</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5</v>
      </c>
      <c r="I187" s="191"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0.52999999999999003</v>
      </c>
      <c r="J187" s="242">
        <v>45163</v>
      </c>
      <c r="K187" s="242">
        <v>45170</v>
      </c>
      <c r="L187" s="91" t="s">
        <v>306</v>
      </c>
      <c r="M187" s="192">
        <v>5</v>
      </c>
      <c r="N187" s="192">
        <v>0.52999999999999003</v>
      </c>
      <c r="O187" s="192" t="s">
        <v>409</v>
      </c>
      <c r="P187" s="192" t="s">
        <v>409</v>
      </c>
      <c r="Q187" s="192" t="s">
        <v>409</v>
      </c>
      <c r="R187" s="192">
        <v>3.5</v>
      </c>
      <c r="S187" s="192">
        <v>-0.29999999999999799</v>
      </c>
      <c r="T187" s="192">
        <v>5.2999999999998999E-2</v>
      </c>
      <c r="U187" s="192" t="s">
        <v>409</v>
      </c>
      <c r="V187" s="192" t="s">
        <v>409</v>
      </c>
      <c r="W187" s="192" t="s">
        <v>409</v>
      </c>
      <c r="X187" s="192" t="s">
        <v>409</v>
      </c>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1.7008401285415149</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1.28571428571428</v>
      </c>
      <c r="I188" s="191"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2.2499999999999898</v>
      </c>
      <c r="J188" s="242">
        <v>45163</v>
      </c>
      <c r="K188" s="242">
        <v>45170</v>
      </c>
      <c r="L188" s="91" t="s">
        <v>307</v>
      </c>
      <c r="M188" s="192">
        <v>1.28571428571428</v>
      </c>
      <c r="N188" s="192">
        <v>2.2499999999999898</v>
      </c>
      <c r="O188" s="192" t="s">
        <v>409</v>
      </c>
      <c r="P188" s="192" t="s">
        <v>409</v>
      </c>
      <c r="Q188" s="192" t="s">
        <v>409</v>
      </c>
      <c r="R188" s="192">
        <v>0.9</v>
      </c>
      <c r="S188" s="192">
        <v>-0.71699999999999897</v>
      </c>
      <c r="T188" s="192">
        <v>0.22499999999999901</v>
      </c>
      <c r="U188" s="192" t="s">
        <v>409</v>
      </c>
      <c r="V188" s="192" t="s">
        <v>409</v>
      </c>
      <c r="W188" s="192" t="s">
        <v>409</v>
      </c>
      <c r="X188" s="192" t="s">
        <v>409</v>
      </c>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0</v>
      </c>
      <c r="J189" s="242">
        <v>44753</v>
      </c>
      <c r="K189" s="242">
        <v>45170</v>
      </c>
      <c r="L189" s="91" t="s">
        <v>309</v>
      </c>
      <c r="M189" s="192">
        <v>0.28571428571428598</v>
      </c>
      <c r="N189" s="192">
        <v>0</v>
      </c>
      <c r="O189" s="192" t="s">
        <v>409</v>
      </c>
      <c r="P189" s="192" t="s">
        <v>409</v>
      </c>
      <c r="Q189" s="192" t="s">
        <v>409</v>
      </c>
      <c r="R189" s="192">
        <v>0.2</v>
      </c>
      <c r="S189" s="192">
        <v>-0.72499999999999898</v>
      </c>
      <c r="T189" s="192">
        <v>-0.27500000000000002</v>
      </c>
      <c r="U189" s="192" t="s">
        <v>409</v>
      </c>
      <c r="V189" s="192" t="s">
        <v>409</v>
      </c>
      <c r="W189" s="192" t="s">
        <v>409</v>
      </c>
      <c r="X189" s="192" t="s">
        <v>409</v>
      </c>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0.85857024007524152</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0.28571428571428598</v>
      </c>
      <c r="I190" s="191"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2.58</v>
      </c>
      <c r="J190" s="242">
        <v>45163</v>
      </c>
      <c r="K190" s="242">
        <v>45170</v>
      </c>
      <c r="L190" s="91" t="s">
        <v>311</v>
      </c>
      <c r="M190" s="192">
        <v>0.28571428571428598</v>
      </c>
      <c r="N190" s="192">
        <v>2.58</v>
      </c>
      <c r="O190" s="192" t="s">
        <v>409</v>
      </c>
      <c r="P190" s="192" t="s">
        <v>409</v>
      </c>
      <c r="Q190" s="192" t="s">
        <v>409</v>
      </c>
      <c r="R190" s="192">
        <v>0.2</v>
      </c>
      <c r="S190" s="192">
        <v>-1.333</v>
      </c>
      <c r="T190" s="192">
        <v>0.25800000000000001</v>
      </c>
      <c r="U190" s="192" t="s">
        <v>409</v>
      </c>
      <c r="V190" s="192" t="s">
        <v>409</v>
      </c>
      <c r="W190" s="192" t="s">
        <v>409</v>
      </c>
      <c r="X190" s="192" t="s">
        <v>409</v>
      </c>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8</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0</v>
      </c>
      <c r="J191" s="242">
        <v>45163</v>
      </c>
      <c r="K191" s="242">
        <v>45170</v>
      </c>
      <c r="L191" s="91" t="s">
        <v>313</v>
      </c>
      <c r="M191" s="192">
        <v>8</v>
      </c>
      <c r="N191" s="192" t="s">
        <v>409</v>
      </c>
      <c r="O191" s="192" t="s">
        <v>409</v>
      </c>
      <c r="P191" s="192">
        <v>0</v>
      </c>
      <c r="Q191" s="192" t="s">
        <v>409</v>
      </c>
      <c r="R191" s="192">
        <v>5.6</v>
      </c>
      <c r="S191" s="192" t="s">
        <v>409</v>
      </c>
      <c r="T191" s="192" t="s">
        <v>409</v>
      </c>
      <c r="U191" s="192" t="s">
        <v>409</v>
      </c>
      <c r="V191" s="192">
        <v>-0.48007532565119998</v>
      </c>
      <c r="W191" s="192">
        <v>-0.72018813812470095</v>
      </c>
      <c r="X191" s="192" t="s">
        <v>409</v>
      </c>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721</v>
      </c>
      <c r="M192" s="192" t="s">
        <v>409</v>
      </c>
      <c r="N192" s="192" t="s">
        <v>409</v>
      </c>
      <c r="O192" s="192" t="s">
        <v>409</v>
      </c>
      <c r="P192" s="192" t="s">
        <v>409</v>
      </c>
      <c r="Q192" s="192" t="s">
        <v>409</v>
      </c>
      <c r="R192" s="192" t="s">
        <v>409</v>
      </c>
      <c r="S192" s="192" t="s">
        <v>409</v>
      </c>
      <c r="T192" s="192" t="s">
        <v>409</v>
      </c>
      <c r="U192" s="192" t="s">
        <v>409</v>
      </c>
      <c r="V192" s="192" t="s">
        <v>409</v>
      </c>
      <c r="W192" s="192" t="s">
        <v>409</v>
      </c>
      <c r="X192" s="192" t="s">
        <v>409</v>
      </c>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2.1428571428571401</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45163</v>
      </c>
      <c r="K193" s="242">
        <v>45170</v>
      </c>
      <c r="L193" s="91" t="s">
        <v>315</v>
      </c>
      <c r="M193" s="192">
        <v>2.1428571428571401</v>
      </c>
      <c r="N193" s="192">
        <v>0</v>
      </c>
      <c r="O193" s="192" t="s">
        <v>409</v>
      </c>
      <c r="P193" s="192">
        <v>0</v>
      </c>
      <c r="Q193" s="192" t="s">
        <v>409</v>
      </c>
      <c r="R193" s="192">
        <v>1.5</v>
      </c>
      <c r="S193" s="192">
        <v>0</v>
      </c>
      <c r="T193" s="192">
        <v>0</v>
      </c>
      <c r="U193" s="192" t="s">
        <v>409</v>
      </c>
      <c r="V193" s="192">
        <v>-0.111569452328067</v>
      </c>
      <c r="W193" s="192">
        <v>0</v>
      </c>
      <c r="X193" s="192" t="s">
        <v>409</v>
      </c>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9.4868329805051381</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9</v>
      </c>
      <c r="I194" s="191"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10</v>
      </c>
      <c r="J194" s="242">
        <v>45163</v>
      </c>
      <c r="K194" s="242">
        <v>45170</v>
      </c>
      <c r="L194" s="91" t="s">
        <v>316</v>
      </c>
      <c r="M194" s="192">
        <v>9</v>
      </c>
      <c r="N194" s="192" t="s">
        <v>409</v>
      </c>
      <c r="O194" s="192" t="s">
        <v>409</v>
      </c>
      <c r="P194" s="192" t="s">
        <v>409</v>
      </c>
      <c r="Q194" s="192">
        <v>10</v>
      </c>
      <c r="R194" s="192">
        <v>6.3</v>
      </c>
      <c r="S194" s="192" t="s">
        <v>409</v>
      </c>
      <c r="T194" s="192" t="s">
        <v>409</v>
      </c>
      <c r="U194" s="192" t="s">
        <v>409</v>
      </c>
      <c r="V194" s="192" t="s">
        <v>409</v>
      </c>
      <c r="W194" s="192" t="s">
        <v>409</v>
      </c>
      <c r="X194" s="192" t="s">
        <v>922</v>
      </c>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45014</v>
      </c>
      <c r="L195" s="91" t="s">
        <v>722</v>
      </c>
      <c r="M195" s="192" t="s">
        <v>409</v>
      </c>
      <c r="N195" s="192" t="s">
        <v>409</v>
      </c>
      <c r="O195" s="192" t="s">
        <v>409</v>
      </c>
      <c r="P195" s="192" t="s">
        <v>409</v>
      </c>
      <c r="Q195" s="192" t="s">
        <v>409</v>
      </c>
      <c r="R195" s="192" t="s">
        <v>409</v>
      </c>
      <c r="S195" s="192" t="s">
        <v>409</v>
      </c>
      <c r="T195" s="192" t="s">
        <v>409</v>
      </c>
      <c r="U195" s="192" t="s">
        <v>409</v>
      </c>
      <c r="V195" s="192" t="s">
        <v>409</v>
      </c>
      <c r="W195" s="192" t="s">
        <v>409</v>
      </c>
      <c r="X195" s="192" t="s">
        <v>409</v>
      </c>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0</v>
      </c>
      <c r="J196" s="242">
        <v>45163</v>
      </c>
      <c r="K196" s="242">
        <v>45170</v>
      </c>
      <c r="L196" s="91" t="s">
        <v>318</v>
      </c>
      <c r="M196" s="192">
        <v>10</v>
      </c>
      <c r="N196" s="192" t="s">
        <v>409</v>
      </c>
      <c r="O196" s="192" t="s">
        <v>409</v>
      </c>
      <c r="P196" s="192">
        <v>0</v>
      </c>
      <c r="Q196" s="192" t="s">
        <v>409</v>
      </c>
      <c r="R196" s="192">
        <v>7</v>
      </c>
      <c r="S196" s="192" t="s">
        <v>409</v>
      </c>
      <c r="T196" s="192" t="s">
        <v>409</v>
      </c>
      <c r="U196" s="192" t="s">
        <v>409</v>
      </c>
      <c r="V196" s="192">
        <v>-5.5534138918297102E-2</v>
      </c>
      <c r="W196" s="192">
        <v>-0.15541622469569899</v>
      </c>
      <c r="X196" s="192" t="s">
        <v>409</v>
      </c>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8.4285714285714199</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45163</v>
      </c>
      <c r="K197" s="242">
        <v>45170</v>
      </c>
      <c r="L197" s="91" t="s">
        <v>320</v>
      </c>
      <c r="M197" s="192">
        <v>8.4285714285714199</v>
      </c>
      <c r="N197" s="192" t="s">
        <v>409</v>
      </c>
      <c r="O197" s="192" t="s">
        <v>409</v>
      </c>
      <c r="P197" s="192">
        <v>0</v>
      </c>
      <c r="Q197" s="192" t="s">
        <v>409</v>
      </c>
      <c r="R197" s="192">
        <v>5.9</v>
      </c>
      <c r="S197" s="192" t="s">
        <v>409</v>
      </c>
      <c r="T197" s="192" t="s">
        <v>409</v>
      </c>
      <c r="U197" s="192" t="s">
        <v>409</v>
      </c>
      <c r="V197" s="192">
        <v>-0.89540223201770197</v>
      </c>
      <c r="W197" s="192">
        <v>-0.706312980600597</v>
      </c>
      <c r="X197" s="192" t="s">
        <v>409</v>
      </c>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0.18447891414972326</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2.71428571428571</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1.25382783347909E-2</v>
      </c>
      <c r="J198" s="242">
        <v>45163</v>
      </c>
      <c r="K198" s="242">
        <v>45014</v>
      </c>
      <c r="L198" s="91" t="s">
        <v>322</v>
      </c>
      <c r="M198" s="192">
        <v>2.71428571428571</v>
      </c>
      <c r="N198" s="192">
        <v>0</v>
      </c>
      <c r="O198" s="192">
        <v>0</v>
      </c>
      <c r="P198" s="192">
        <v>1.25382783347909E-2</v>
      </c>
      <c r="Q198" s="192" t="s">
        <v>409</v>
      </c>
      <c r="R198" s="192">
        <v>1.9</v>
      </c>
      <c r="S198" s="192">
        <v>-0.5</v>
      </c>
      <c r="T198" s="192">
        <v>-0.5</v>
      </c>
      <c r="U198" s="192" t="s">
        <v>539</v>
      </c>
      <c r="V198" s="192">
        <v>4.6364756980189E-4</v>
      </c>
      <c r="W198" s="192">
        <v>6.2691391673960002E-4</v>
      </c>
      <c r="X198" s="192" t="s">
        <v>409</v>
      </c>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6.2857142857142803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45019</v>
      </c>
      <c r="K199" s="242">
        <v>45014</v>
      </c>
      <c r="L199" s="91" t="s">
        <v>324</v>
      </c>
      <c r="M199" s="192">
        <v>6.2857142857142803</v>
      </c>
      <c r="N199" s="192" t="s">
        <v>409</v>
      </c>
      <c r="O199" s="192" t="s">
        <v>409</v>
      </c>
      <c r="P199" s="192">
        <v>0</v>
      </c>
      <c r="Q199" s="192" t="s">
        <v>409</v>
      </c>
      <c r="R199" s="192">
        <v>4.4000000000000004</v>
      </c>
      <c r="S199" s="192" t="s">
        <v>409</v>
      </c>
      <c r="T199" s="192" t="s">
        <v>409</v>
      </c>
      <c r="U199" s="192" t="s">
        <v>409</v>
      </c>
      <c r="V199" s="192">
        <v>-0.13916510862893</v>
      </c>
      <c r="W199" s="192">
        <v>-0.11503491052240999</v>
      </c>
      <c r="X199" s="192" t="s">
        <v>409</v>
      </c>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2.2857142857142798</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45163</v>
      </c>
      <c r="K200" s="242">
        <v>45014</v>
      </c>
      <c r="L200" s="91" t="s">
        <v>326</v>
      </c>
      <c r="M200" s="192">
        <v>2.2857142857142798</v>
      </c>
      <c r="N200" s="192" t="s">
        <v>409</v>
      </c>
      <c r="O200" s="192" t="s">
        <v>409</v>
      </c>
      <c r="P200" s="192" t="s">
        <v>409</v>
      </c>
      <c r="Q200" s="192" t="s">
        <v>409</v>
      </c>
      <c r="R200" s="192">
        <v>1.6</v>
      </c>
      <c r="S200" s="192" t="s">
        <v>409</v>
      </c>
      <c r="T200" s="192" t="s">
        <v>409</v>
      </c>
      <c r="U200" s="192" t="s">
        <v>409</v>
      </c>
      <c r="V200" s="192" t="s">
        <v>409</v>
      </c>
      <c r="W200" s="192" t="s">
        <v>409</v>
      </c>
      <c r="X200" s="192" t="s">
        <v>409</v>
      </c>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8.4285714285714199</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45163</v>
      </c>
      <c r="K201" s="242">
        <v>45014</v>
      </c>
      <c r="L201" s="91" t="s">
        <v>328</v>
      </c>
      <c r="M201" s="192">
        <v>8.4285714285714199</v>
      </c>
      <c r="N201" s="192" t="s">
        <v>409</v>
      </c>
      <c r="O201" s="192" t="s">
        <v>409</v>
      </c>
      <c r="P201" s="192">
        <v>0</v>
      </c>
      <c r="Q201" s="192" t="s">
        <v>409</v>
      </c>
      <c r="R201" s="192">
        <v>5.9</v>
      </c>
      <c r="S201" s="192" t="s">
        <v>409</v>
      </c>
      <c r="T201" s="192" t="s">
        <v>409</v>
      </c>
      <c r="U201" s="192" t="s">
        <v>409</v>
      </c>
      <c r="V201" s="192">
        <v>-0.2487999840623</v>
      </c>
      <c r="W201" s="192">
        <v>-0.238622519331599</v>
      </c>
      <c r="X201" s="192" t="s">
        <v>409</v>
      </c>
      <c r="AF201" s="181"/>
      <c r="AG201" s="181"/>
      <c r="AH201" s="181"/>
      <c r="AI201" s="181"/>
      <c r="AJ201" s="181"/>
      <c r="AK201" s="181"/>
      <c r="AL201" s="181" t="str">
        <f>IFERROR(INDEX('Data Dictionary'!$I$8:$I$39,MATCH(AL7,'Data Dictionary'!$K$8:$K$39,0)),"")</f>
        <v/>
      </c>
      <c r="AM201" s="80" t="str">
        <f>IFERROR(INDEX('Data Dictionary'!$I$8:$I$34,MATCH(AM7,'Data Dictionary'!$M$8:$M$34,0)),"")</f>
        <v/>
      </c>
      <c r="AN201" s="80" t="str">
        <f>IFERROR(INDEX('Data Dictionary'!$I$8:$I$34,MATCH(AN7,'Data Dictionary'!$M$8:$M$34,0)),"")</f>
        <v/>
      </c>
      <c r="AO201" s="80" t="str">
        <f>IFERROR(INDEX('Data Dictionary'!$I$8:$I$34,MATCH(AO7,'Data Dictionary'!$M$8:$M$34,0)),"")</f>
        <v/>
      </c>
      <c r="AP201" s="80" t="str">
        <f>IFERROR(INDEX('Data Dictionary'!$I$8:$I$34,MATCH(AP7,'Data Dictionary'!$M$8:$M$34,0)),"")</f>
        <v/>
      </c>
      <c r="AQ201" s="181" t="str">
        <f>IFERROR(INDEX('Data Dictionary'!$I$8:$I$34,MATCH(AQ7,'Data Dictionary'!$M$8:$M$34,0)),"")</f>
        <v/>
      </c>
      <c r="AR201" s="181" t="str">
        <f>IFERROR(INDEX('Data Dictionary'!$I$8:$I$34,MATCH(AR7,'Data Dictionary'!$M$8:$M$34,0)),"")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7.8571428571428497</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45163</v>
      </c>
      <c r="K202" s="242">
        <v>45014</v>
      </c>
      <c r="L202" s="91" t="s">
        <v>330</v>
      </c>
      <c r="M202" s="192">
        <v>7.8571428571428497</v>
      </c>
      <c r="N202" s="192" t="s">
        <v>409</v>
      </c>
      <c r="O202" s="192" t="s">
        <v>409</v>
      </c>
      <c r="P202" s="192" t="s">
        <v>409</v>
      </c>
      <c r="Q202" s="192" t="s">
        <v>409</v>
      </c>
      <c r="R202" s="192">
        <v>5.5</v>
      </c>
      <c r="S202" s="192" t="s">
        <v>409</v>
      </c>
      <c r="T202" s="192" t="s">
        <v>409</v>
      </c>
      <c r="U202" s="192" t="s">
        <v>409</v>
      </c>
      <c r="V202" s="192" t="s">
        <v>409</v>
      </c>
      <c r="W202" s="192" t="s">
        <v>409</v>
      </c>
      <c r="X202" s="192" t="s">
        <v>409</v>
      </c>
      <c r="AF202" s="181"/>
      <c r="AG202" s="181"/>
      <c r="AH202" s="181"/>
      <c r="AI202" s="181"/>
      <c r="AJ202" s="181"/>
      <c r="AK202" s="181"/>
      <c r="AL202" s="181" t="str">
        <f>IFERROR(INDEX('Data Dictionary'!$J$8:$J$39,MATCH(AL7,'Data Dictionary'!$K$8:$K$39,0)),"")</f>
        <v/>
      </c>
      <c r="AM202" s="80" t="str">
        <f>IFERROR(INDEX('Data Dictionary'!$J$8:$J$34,MATCH(AM7,'Data Dictionary'!$M$8:$M$34,0)),"")</f>
        <v/>
      </c>
      <c r="AN202" s="80" t="str">
        <f>IFERROR(INDEX('Data Dictionary'!$J$8:$J$34,MATCH(AN7,'Data Dictionary'!$M$8:$M$34,0)),"")</f>
        <v/>
      </c>
      <c r="AO202" s="80" t="str">
        <f>IFERROR(INDEX('Data Dictionary'!$J$8:$J$34,MATCH(AO7,'Data Dictionary'!$M$8:$M$34,0)),"")</f>
        <v/>
      </c>
      <c r="AP202" s="80" t="str">
        <f>IFERROR(INDEX('Data Dictionary'!$J$8:$J$34,MATCH(AP7,'Data Dictionary'!$M$8:$M$34,0)),"")</f>
        <v/>
      </c>
      <c r="AQ202" s="181" t="str">
        <f>IFERROR(INDEX('Data Dictionary'!$J$8:$J$34,MATCH(AQ7,'Data Dictionary'!$M$8:$M$34,0)),"")</f>
        <v/>
      </c>
      <c r="AR202" s="181" t="str">
        <f>IFERROR(INDEX('Data Dictionary'!$J$8:$J$34,MATCH(AR7,'Data Dictionary'!$M$8:$M$34,0)),"")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45014</v>
      </c>
      <c r="L203" s="91" t="s">
        <v>332</v>
      </c>
      <c r="M203" s="192">
        <v>2.8571428571428501</v>
      </c>
      <c r="N203" s="192" t="s">
        <v>409</v>
      </c>
      <c r="O203" s="192" t="s">
        <v>409</v>
      </c>
      <c r="P203" s="192" t="s">
        <v>409</v>
      </c>
      <c r="Q203" s="192" t="s">
        <v>409</v>
      </c>
      <c r="R203" s="192">
        <v>2</v>
      </c>
      <c r="S203" s="192" t="s">
        <v>409</v>
      </c>
      <c r="T203" s="192" t="s">
        <v>409</v>
      </c>
      <c r="U203" s="192" t="s">
        <v>409</v>
      </c>
      <c r="V203" s="192" t="s">
        <v>409</v>
      </c>
      <c r="W203" s="192" t="s">
        <v>409</v>
      </c>
      <c r="X203" s="192" t="s">
        <v>409</v>
      </c>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5.9761430466719672</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10</v>
      </c>
      <c r="J204" s="242">
        <v>45019</v>
      </c>
      <c r="K204" s="242">
        <v>44753</v>
      </c>
      <c r="L204" s="91" t="s">
        <v>334</v>
      </c>
      <c r="M204" s="192">
        <v>3.5714285714285698</v>
      </c>
      <c r="N204" s="192">
        <v>0</v>
      </c>
      <c r="O204" s="192">
        <v>10</v>
      </c>
      <c r="P204" s="192">
        <v>0</v>
      </c>
      <c r="Q204" s="192" t="s">
        <v>409</v>
      </c>
      <c r="R204" s="192">
        <v>2.5</v>
      </c>
      <c r="S204" s="192" t="s">
        <v>409</v>
      </c>
      <c r="T204" s="192">
        <v>-1.19999999999999</v>
      </c>
      <c r="U204" s="192" t="s">
        <v>541</v>
      </c>
      <c r="V204" s="192">
        <v>-2.0434682424169001E-2</v>
      </c>
      <c r="W204" s="192">
        <v>-2.2651345143062E-2</v>
      </c>
      <c r="X204" s="192" t="s">
        <v>409</v>
      </c>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2.0450596517316875</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2.4285714285714199</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1.72211075611686</v>
      </c>
      <c r="J205" s="242">
        <v>45163</v>
      </c>
      <c r="K205" s="242">
        <v>45014</v>
      </c>
      <c r="L205" s="91" t="s">
        <v>335</v>
      </c>
      <c r="M205" s="192">
        <v>2.4285714285714199</v>
      </c>
      <c r="N205" s="192">
        <v>0</v>
      </c>
      <c r="O205" s="192">
        <v>0</v>
      </c>
      <c r="P205" s="192">
        <v>1.72211075611686</v>
      </c>
      <c r="Q205" s="192" t="s">
        <v>409</v>
      </c>
      <c r="R205" s="192">
        <v>1.7</v>
      </c>
      <c r="S205" s="192">
        <v>-0.65800000000000103</v>
      </c>
      <c r="T205" s="192">
        <v>-1.1869999999999901</v>
      </c>
      <c r="U205" s="192" t="s">
        <v>539</v>
      </c>
      <c r="V205" s="192">
        <v>8.6105537805842999E-2</v>
      </c>
      <c r="W205" s="192">
        <v>7.8782172306383E-2</v>
      </c>
      <c r="X205" s="192" t="s">
        <v>409</v>
      </c>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7.5714285714285703</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45163</v>
      </c>
      <c r="K206" s="242">
        <v>45014</v>
      </c>
      <c r="L206" s="91" t="s">
        <v>337</v>
      </c>
      <c r="M206" s="192">
        <v>7.5714285714285703</v>
      </c>
      <c r="N206" s="192" t="s">
        <v>409</v>
      </c>
      <c r="O206" s="192" t="s">
        <v>409</v>
      </c>
      <c r="P206" s="192" t="s">
        <v>409</v>
      </c>
      <c r="Q206" s="192" t="s">
        <v>409</v>
      </c>
      <c r="R206" s="192">
        <v>5.3</v>
      </c>
      <c r="S206" s="192" t="s">
        <v>409</v>
      </c>
      <c r="T206" s="192" t="s">
        <v>409</v>
      </c>
      <c r="U206" s="192" t="s">
        <v>409</v>
      </c>
      <c r="V206" s="192" t="s">
        <v>409</v>
      </c>
      <c r="W206" s="192" t="s">
        <v>409</v>
      </c>
      <c r="X206" s="192" t="s">
        <v>409</v>
      </c>
    </row>
    <row r="207" spans="1:53"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1</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1</v>
      </c>
      <c r="J207" s="242" t="s">
        <v>409</v>
      </c>
      <c r="K207" s="242">
        <v>45170</v>
      </c>
      <c r="L207" s="91" t="s">
        <v>723</v>
      </c>
      <c r="M207" s="192" t="s">
        <v>409</v>
      </c>
      <c r="N207" s="192">
        <v>1</v>
      </c>
      <c r="O207" s="192" t="s">
        <v>409</v>
      </c>
      <c r="P207" s="192" t="s">
        <v>409</v>
      </c>
      <c r="Q207" s="192" t="s">
        <v>409</v>
      </c>
      <c r="R207" s="192" t="s">
        <v>409</v>
      </c>
      <c r="S207" s="192">
        <v>-0.28999999999999998</v>
      </c>
      <c r="T207" s="192">
        <v>0.1</v>
      </c>
      <c r="U207" s="192" t="s">
        <v>409</v>
      </c>
      <c r="V207" s="192" t="s">
        <v>409</v>
      </c>
      <c r="W207" s="192" t="s">
        <v>409</v>
      </c>
      <c r="X207" s="192" t="s">
        <v>409</v>
      </c>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4.8579158375234543</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8.2857142857142794</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2.84819696536601</v>
      </c>
      <c r="J208" s="242">
        <v>45163</v>
      </c>
      <c r="K208" s="242" t="s">
        <v>409</v>
      </c>
      <c r="L208" s="91" t="s">
        <v>339</v>
      </c>
      <c r="M208" s="192">
        <v>8.2857142857142794</v>
      </c>
      <c r="N208" s="192" t="s">
        <v>409</v>
      </c>
      <c r="O208" s="192" t="s">
        <v>409</v>
      </c>
      <c r="P208" s="192">
        <v>2.84819696536601</v>
      </c>
      <c r="Q208" s="192" t="s">
        <v>409</v>
      </c>
      <c r="R208" s="192">
        <v>5.8</v>
      </c>
      <c r="S208" s="192" t="s">
        <v>409</v>
      </c>
      <c r="T208" s="192" t="s">
        <v>409</v>
      </c>
      <c r="U208" s="192" t="s">
        <v>409</v>
      </c>
      <c r="V208" s="192">
        <v>5.0841623883101802E-2</v>
      </c>
      <c r="W208" s="192">
        <v>0.142409848268301</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9</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45163</v>
      </c>
      <c r="K209" s="242">
        <v>45014</v>
      </c>
      <c r="L209" s="91" t="s">
        <v>341</v>
      </c>
      <c r="M209" s="192">
        <v>9</v>
      </c>
      <c r="N209" s="192" t="s">
        <v>409</v>
      </c>
      <c r="O209" s="192">
        <v>0</v>
      </c>
      <c r="P209" s="192">
        <v>0</v>
      </c>
      <c r="Q209" s="192" t="s">
        <v>409</v>
      </c>
      <c r="R209" s="192">
        <v>6.3</v>
      </c>
      <c r="S209" s="192" t="s">
        <v>409</v>
      </c>
      <c r="T209" s="192" t="s">
        <v>409</v>
      </c>
      <c r="U209" s="192" t="s">
        <v>539</v>
      </c>
      <c r="V209" s="192">
        <v>-8.0980347655597001E-2</v>
      </c>
      <c r="W209" s="192">
        <v>-8.4127221500601507E-2</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4.780914437337568</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2.2857142857142798</v>
      </c>
      <c r="I210" s="191"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10</v>
      </c>
      <c r="J210" s="242">
        <v>45163</v>
      </c>
      <c r="K210" s="242">
        <v>45170</v>
      </c>
      <c r="L210" s="91" t="s">
        <v>343</v>
      </c>
      <c r="M210" s="192">
        <v>2.2857142857142798</v>
      </c>
      <c r="N210" s="192">
        <v>10</v>
      </c>
      <c r="O210" s="192">
        <v>0</v>
      </c>
      <c r="P210" s="192" t="s">
        <v>409</v>
      </c>
      <c r="Q210" s="192">
        <v>10</v>
      </c>
      <c r="R210" s="192">
        <v>1.6</v>
      </c>
      <c r="S210" s="192">
        <v>14.6929999999999</v>
      </c>
      <c r="T210" s="192">
        <v>0.68500000000000005</v>
      </c>
      <c r="U210" s="192" t="s">
        <v>539</v>
      </c>
      <c r="V210" s="192" t="s">
        <v>409</v>
      </c>
      <c r="W210" s="192" t="s">
        <v>409</v>
      </c>
      <c r="X210" s="192" t="s">
        <v>923</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v>
      </c>
      <c r="J211" s="242">
        <v>44753</v>
      </c>
      <c r="K211" s="242">
        <v>45170</v>
      </c>
      <c r="L211" s="91" t="s">
        <v>345</v>
      </c>
      <c r="M211" s="192">
        <v>2.5714285714285698</v>
      </c>
      <c r="N211" s="192">
        <v>0</v>
      </c>
      <c r="O211" s="192">
        <v>0</v>
      </c>
      <c r="P211" s="192">
        <v>0</v>
      </c>
      <c r="Q211" s="192" t="s">
        <v>409</v>
      </c>
      <c r="R211" s="192">
        <v>1.8</v>
      </c>
      <c r="S211" s="192">
        <v>-1.508</v>
      </c>
      <c r="T211" s="192">
        <v>-0.97499999999999898</v>
      </c>
      <c r="U211" s="192" t="s">
        <v>539</v>
      </c>
      <c r="V211" s="192">
        <v>-3.6124348640441999E-2</v>
      </c>
      <c r="W211" s="192">
        <v>-1.9134953618049001E-2</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1.1428571428571399</v>
      </c>
      <c r="I212" s="191"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0</v>
      </c>
      <c r="J212" s="242">
        <v>45163</v>
      </c>
      <c r="K212" s="242">
        <v>45170</v>
      </c>
      <c r="L212" s="91" t="s">
        <v>346</v>
      </c>
      <c r="M212" s="192">
        <v>1.1428571428571399</v>
      </c>
      <c r="N212" s="192">
        <v>0</v>
      </c>
      <c r="O212" s="192" t="s">
        <v>409</v>
      </c>
      <c r="P212" s="192" t="s">
        <v>409</v>
      </c>
      <c r="Q212" s="192" t="s">
        <v>409</v>
      </c>
      <c r="R212" s="192">
        <v>0.8</v>
      </c>
      <c r="S212" s="192">
        <v>-1.7250000000000001</v>
      </c>
      <c r="T212" s="192">
        <v>-2.7250000000000001</v>
      </c>
      <c r="U212" s="192" t="s">
        <v>409</v>
      </c>
      <c r="V212" s="192" t="s">
        <v>409</v>
      </c>
      <c r="W212" s="192" t="s">
        <v>409</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4.2857142857142803</v>
      </c>
      <c r="I213" s="191"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0</v>
      </c>
      <c r="J213" s="242">
        <v>45163</v>
      </c>
      <c r="K213" s="242">
        <v>45170</v>
      </c>
      <c r="L213" s="91" t="s">
        <v>348</v>
      </c>
      <c r="M213" s="192">
        <v>4.2857142857142803</v>
      </c>
      <c r="N213" s="192">
        <v>0</v>
      </c>
      <c r="O213" s="192" t="s">
        <v>409</v>
      </c>
      <c r="P213" s="192">
        <v>0</v>
      </c>
      <c r="Q213" s="192" t="s">
        <v>409</v>
      </c>
      <c r="R213" s="192">
        <v>3</v>
      </c>
      <c r="S213" s="192">
        <v>-0.77399999999999902</v>
      </c>
      <c r="T213" s="192">
        <v>-0.90600000000000003</v>
      </c>
      <c r="U213" s="192" t="s">
        <v>409</v>
      </c>
      <c r="V213" s="192">
        <v>-1.2470000000000001</v>
      </c>
      <c r="W213" s="192">
        <v>-1.1850000000000001</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6</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45163</v>
      </c>
      <c r="K214" s="242">
        <v>45014</v>
      </c>
      <c r="L214" s="91" t="s">
        <v>349</v>
      </c>
      <c r="M214" s="192">
        <v>6</v>
      </c>
      <c r="N214" s="192" t="s">
        <v>409</v>
      </c>
      <c r="O214" s="192" t="s">
        <v>409</v>
      </c>
      <c r="P214" s="192" t="s">
        <v>409</v>
      </c>
      <c r="Q214" s="192" t="s">
        <v>409</v>
      </c>
      <c r="R214" s="192">
        <v>4.2</v>
      </c>
      <c r="S214" s="192" t="s">
        <v>409</v>
      </c>
      <c r="T214" s="192" t="s">
        <v>409</v>
      </c>
      <c r="U214" s="192" t="s">
        <v>409</v>
      </c>
      <c r="V214" s="192" t="s">
        <v>409</v>
      </c>
      <c r="W214" s="192" t="s">
        <v>409</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5.71428571428571</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45163</v>
      </c>
      <c r="K215" s="242">
        <v>45014</v>
      </c>
      <c r="L215" s="91" t="s">
        <v>350</v>
      </c>
      <c r="M215" s="192">
        <v>5.71428571428571</v>
      </c>
      <c r="N215" s="192" t="s">
        <v>409</v>
      </c>
      <c r="O215" s="192" t="s">
        <v>409</v>
      </c>
      <c r="P215" s="192" t="s">
        <v>409</v>
      </c>
      <c r="Q215" s="192" t="s">
        <v>409</v>
      </c>
      <c r="R215" s="192">
        <v>4</v>
      </c>
      <c r="S215" s="192" t="s">
        <v>409</v>
      </c>
      <c r="T215" s="192" t="s">
        <v>409</v>
      </c>
      <c r="U215" s="192" t="s">
        <v>409</v>
      </c>
      <c r="V215" s="192" t="s">
        <v>409</v>
      </c>
      <c r="W215" s="192" t="s">
        <v>409</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t="s">
        <v>409</v>
      </c>
      <c r="L216" s="91" t="s">
        <v>724</v>
      </c>
      <c r="M216" s="192" t="s">
        <v>409</v>
      </c>
      <c r="N216" s="192" t="s">
        <v>409</v>
      </c>
      <c r="O216" s="192" t="s">
        <v>409</v>
      </c>
      <c r="P216" s="192" t="s">
        <v>409</v>
      </c>
      <c r="Q216" s="192" t="s">
        <v>409</v>
      </c>
      <c r="R216" s="192" t="s">
        <v>409</v>
      </c>
      <c r="S216" s="192" t="s">
        <v>409</v>
      </c>
      <c r="T216" s="192" t="s">
        <v>409</v>
      </c>
      <c r="U216" s="192" t="s">
        <v>409</v>
      </c>
      <c r="V216" s="192" t="s">
        <v>409</v>
      </c>
      <c r="W216" s="192" t="s">
        <v>409</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t="s">
        <v>409</v>
      </c>
      <c r="L217" s="91" t="s">
        <v>725</v>
      </c>
      <c r="M217" s="192" t="s">
        <v>409</v>
      </c>
      <c r="N217" s="192" t="s">
        <v>409</v>
      </c>
      <c r="O217" s="192" t="s">
        <v>409</v>
      </c>
      <c r="P217" s="192" t="s">
        <v>409</v>
      </c>
      <c r="Q217" s="192" t="s">
        <v>409</v>
      </c>
      <c r="R217" s="192" t="s">
        <v>409</v>
      </c>
      <c r="S217" s="192" t="s">
        <v>409</v>
      </c>
      <c r="T217" s="192" t="s">
        <v>409</v>
      </c>
      <c r="U217" s="192" t="s">
        <v>409</v>
      </c>
      <c r="V217" s="192" t="s">
        <v>409</v>
      </c>
      <c r="W217" s="192" t="s">
        <v>409</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5.7370973248050889</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4.5714285714285703</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7.2</v>
      </c>
      <c r="J218" s="242">
        <v>45163</v>
      </c>
      <c r="K218" s="242">
        <v>45170</v>
      </c>
      <c r="L218" s="91" t="s">
        <v>351</v>
      </c>
      <c r="M218" s="192">
        <v>4.5714285714285703</v>
      </c>
      <c r="N218" s="192">
        <v>7.2</v>
      </c>
      <c r="O218" s="192">
        <v>0</v>
      </c>
      <c r="P218" s="192">
        <v>0</v>
      </c>
      <c r="Q218" s="192" t="s">
        <v>409</v>
      </c>
      <c r="R218" s="192">
        <v>3.2</v>
      </c>
      <c r="S218" s="192">
        <v>-0.88</v>
      </c>
      <c r="T218" s="192">
        <v>0.72</v>
      </c>
      <c r="U218" s="192" t="s">
        <v>539</v>
      </c>
      <c r="V218" s="192">
        <v>-5.0921910760124103E-2</v>
      </c>
      <c r="W218" s="192">
        <v>-4.3243948781033999E-2</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8.1428571428571406</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45163</v>
      </c>
      <c r="K219" s="242">
        <v>45014</v>
      </c>
      <c r="L219" s="91" t="s">
        <v>353</v>
      </c>
      <c r="M219" s="192">
        <v>8.1428571428571406</v>
      </c>
      <c r="N219" s="192" t="s">
        <v>409</v>
      </c>
      <c r="O219" s="192" t="s">
        <v>409</v>
      </c>
      <c r="P219" s="192" t="s">
        <v>409</v>
      </c>
      <c r="Q219" s="192" t="s">
        <v>409</v>
      </c>
      <c r="R219" s="192">
        <v>5.7</v>
      </c>
      <c r="S219" s="192" t="s">
        <v>409</v>
      </c>
      <c r="T219" s="192" t="s">
        <v>409</v>
      </c>
      <c r="U219" s="192" t="s">
        <v>409</v>
      </c>
      <c r="V219" s="192" t="s">
        <v>409</v>
      </c>
      <c r="W219" s="192" t="s">
        <v>409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7.5714285714285703</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45163</v>
      </c>
      <c r="K220" s="242">
        <v>45014</v>
      </c>
      <c r="L220" s="91" t="s">
        <v>355</v>
      </c>
      <c r="M220" s="192">
        <v>7.5714285714285703</v>
      </c>
      <c r="N220" s="192" t="s">
        <v>409</v>
      </c>
      <c r="O220" s="192" t="s">
        <v>409</v>
      </c>
      <c r="P220" s="192" t="s">
        <v>409</v>
      </c>
      <c r="Q220" s="192" t="s">
        <v>409</v>
      </c>
      <c r="R220" s="192">
        <v>5.3</v>
      </c>
      <c r="S220" s="192" t="s">
        <v>409</v>
      </c>
      <c r="T220" s="192" t="s">
        <v>409</v>
      </c>
      <c r="U220" s="192" t="s">
        <v>409</v>
      </c>
      <c r="V220" s="192" t="s">
        <v>409</v>
      </c>
      <c r="W220" s="192" t="s">
        <v>409</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726</v>
      </c>
      <c r="M221" s="192" t="s">
        <v>409</v>
      </c>
      <c r="N221" s="192" t="s">
        <v>409</v>
      </c>
      <c r="O221" s="192" t="s">
        <v>409</v>
      </c>
      <c r="P221" s="192" t="s">
        <v>409</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45163</v>
      </c>
      <c r="K222" s="242">
        <v>45014</v>
      </c>
      <c r="L222" s="91" t="s">
        <v>356</v>
      </c>
      <c r="M222" s="192">
        <v>10</v>
      </c>
      <c r="N222" s="192" t="s">
        <v>409</v>
      </c>
      <c r="O222" s="192" t="s">
        <v>409</v>
      </c>
      <c r="P222" s="192" t="s">
        <v>409</v>
      </c>
      <c r="Q222" s="192" t="s">
        <v>409</v>
      </c>
      <c r="R222" s="192">
        <v>7.4</v>
      </c>
      <c r="S222" s="192" t="s">
        <v>409</v>
      </c>
      <c r="T222" s="192" t="s">
        <v>409</v>
      </c>
      <c r="U222" s="192" t="s">
        <v>409</v>
      </c>
      <c r="V222" s="192" t="s">
        <v>409</v>
      </c>
      <c r="W222" s="192" t="s">
        <v>409</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7.745966692414834</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10</v>
      </c>
      <c r="J223" s="242">
        <v>44753</v>
      </c>
      <c r="K223" s="242">
        <v>45170</v>
      </c>
      <c r="L223" s="91" t="s">
        <v>358</v>
      </c>
      <c r="M223" s="192">
        <v>6</v>
      </c>
      <c r="N223" s="192">
        <v>10</v>
      </c>
      <c r="O223" s="192">
        <v>10</v>
      </c>
      <c r="P223" s="192">
        <v>0</v>
      </c>
      <c r="Q223" s="192" t="s">
        <v>409</v>
      </c>
      <c r="R223" s="192">
        <v>4.2</v>
      </c>
      <c r="S223" s="192">
        <v>-0.79999999999999705</v>
      </c>
      <c r="T223" s="192">
        <v>5.1249999999999902</v>
      </c>
      <c r="U223" s="192" t="s">
        <v>541</v>
      </c>
      <c r="V223" s="192">
        <v>-0.15876984759340099</v>
      </c>
      <c r="W223" s="192">
        <v>-9.24698153190988E-2</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9</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45163</v>
      </c>
      <c r="K224" s="242">
        <v>45170</v>
      </c>
      <c r="L224" s="91" t="s">
        <v>360</v>
      </c>
      <c r="M224" s="192">
        <v>9</v>
      </c>
      <c r="N224" s="192" t="s">
        <v>409</v>
      </c>
      <c r="O224" s="192" t="s">
        <v>409</v>
      </c>
      <c r="P224" s="192">
        <v>0</v>
      </c>
      <c r="Q224" s="192" t="s">
        <v>409</v>
      </c>
      <c r="R224" s="192">
        <v>6.3</v>
      </c>
      <c r="S224" s="192" t="s">
        <v>409</v>
      </c>
      <c r="T224" s="192" t="s">
        <v>409</v>
      </c>
      <c r="U224" s="192" t="s">
        <v>409</v>
      </c>
      <c r="V224" s="192">
        <v>-8.6321238360397998E-2</v>
      </c>
      <c r="W224" s="192">
        <v>-0.248421439907098</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8.1428571428571406</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45163</v>
      </c>
      <c r="K225" s="242">
        <v>45014</v>
      </c>
      <c r="L225" s="91" t="s">
        <v>362</v>
      </c>
      <c r="M225" s="192">
        <v>8.1428571428571406</v>
      </c>
      <c r="N225" s="192" t="s">
        <v>409</v>
      </c>
      <c r="O225" s="192" t="s">
        <v>409</v>
      </c>
      <c r="P225" s="192">
        <v>0</v>
      </c>
      <c r="Q225" s="192" t="s">
        <v>409</v>
      </c>
      <c r="R225" s="192">
        <v>5.7</v>
      </c>
      <c r="S225" s="192" t="s">
        <v>409</v>
      </c>
      <c r="T225" s="192" t="s">
        <v>409</v>
      </c>
      <c r="U225" s="192" t="s">
        <v>409</v>
      </c>
      <c r="V225" s="192">
        <v>-0.73641169782749905</v>
      </c>
      <c r="W225" s="192">
        <v>-0.74265431255680203</v>
      </c>
      <c r="X225" s="192" t="s">
        <v>409</v>
      </c>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12</v>
      </c>
      <c r="O233" s="80">
        <f>COUNTIF(O8:O225,10)</f>
        <v>7</v>
      </c>
      <c r="P233" s="80">
        <f>COUNTIF(P8:P225,10)</f>
        <v>7</v>
      </c>
      <c r="Q233" s="80">
        <f>COUNTIF(Q8:Q225,1)</f>
        <v>0</v>
      </c>
      <c r="R233" s="80">
        <f>COUNTIF(R8:R225,"&gt;=.7")</f>
        <v>160</v>
      </c>
      <c r="S233" s="80">
        <f>COUNTIF(S8:S225,"&gt;=.7")</f>
        <v>4</v>
      </c>
      <c r="T233" s="80">
        <f>COUNTIF(T8:T225,"High")</f>
        <v>0</v>
      </c>
      <c r="U233" s="80">
        <f>COUNTIF(U8:U225,"&gt;.6")</f>
        <v>0</v>
      </c>
      <c r="V233" s="80">
        <f>COUNTIF(V8:V225,"&gt;.35")</f>
        <v>9</v>
      </c>
      <c r="W233" s="87"/>
      <c r="X233" s="87"/>
    </row>
    <row r="234" spans="1:24" x14ac:dyDescent="0.2">
      <c r="N234" s="80">
        <f>COUNTIF(N9:N226,"&gt;9.9")</f>
        <v>12</v>
      </c>
      <c r="O234" s="80">
        <f>COUNTIF(O9:O226,"&gt;9.9")</f>
        <v>7</v>
      </c>
      <c r="P234" s="80">
        <f>COUNTIF(P9:P226,"&gt;=9.95")</f>
        <v>7</v>
      </c>
      <c r="Q234" s="80">
        <f>COUNTIF(Q9:Q226,"&gt;=9.95")</f>
        <v>9</v>
      </c>
      <c r="R234" s="80">
        <f>COUNTIF(R9:R226,"&gt;=1.4")</f>
        <v>147</v>
      </c>
      <c r="S234" s="80">
        <f>COUNTIF(S9:S226,"&gt;=1.4")</f>
        <v>2</v>
      </c>
      <c r="T234" s="80">
        <f>COUNTIF(T9:T226,"&gt;=9.95")</f>
        <v>0</v>
      </c>
      <c r="U234" s="80">
        <f>COUNTIF(U9:U226,"&gt;=1")</f>
        <v>0</v>
      </c>
      <c r="V234" s="80">
        <f>COUNTIF(V8:V225,"&gt;.7")</f>
        <v>6</v>
      </c>
      <c r="W234" s="87"/>
      <c r="X234" s="87"/>
    </row>
  </sheetData>
  <conditionalFormatting sqref="G1:G5">
    <cfRule type="cellIs" dxfId="158" priority="25" stopIfTrue="1" operator="greaterThanOrEqual">
      <formula>0</formula>
    </cfRule>
  </conditionalFormatting>
  <conditionalFormatting sqref="G8:G225">
    <cfRule type="cellIs" dxfId="155" priority="4" stopIfTrue="1" operator="greaterThanOrEqual">
      <formula>0</formula>
    </cfRule>
  </conditionalFormatting>
  <conditionalFormatting sqref="G1:H5">
    <cfRule type="expression" dxfId="152" priority="11" stopIfTrue="1">
      <formula>G1=""</formula>
    </cfRule>
  </conditionalFormatting>
  <conditionalFormatting sqref="G8:H225">
    <cfRule type="expression" dxfId="151" priority="1" stopIfTrue="1">
      <formula>G8=""</formula>
    </cfRule>
  </conditionalFormatting>
  <conditionalFormatting sqref="H1:H5">
    <cfRule type="expression" dxfId="148" priority="18">
      <formula>H1=10</formula>
    </cfRule>
    <cfRule type="cellIs" dxfId="147" priority="17" operator="between">
      <formula>7</formula>
      <formula>9.99</formula>
    </cfRule>
    <cfRule type="cellIs" dxfId="146" priority="16" operator="between">
      <formula>0</formula>
      <formula>6.999</formula>
    </cfRule>
  </conditionalFormatting>
  <conditionalFormatting sqref="H8:H225">
    <cfRule type="expression" dxfId="141" priority="73">
      <formula>H8=10</formula>
    </cfRule>
    <cfRule type="cellIs" dxfId="140" priority="71" operator="between">
      <formula>0</formula>
      <formula>6.999</formula>
    </cfRule>
    <cfRule type="cellIs" dxfId="139" priority="72" operator="between">
      <formula>7</formula>
      <formula>9.99</formula>
    </cfRule>
  </conditionalFormatting>
  <conditionalFormatting sqref="I2:I3">
    <cfRule type="expression" dxfId="138" priority="26">
      <formula>I2=""</formula>
    </cfRule>
    <cfRule type="cellIs" dxfId="137" priority="27" operator="between">
      <formula>0</formula>
      <formula>6.999</formula>
    </cfRule>
    <cfRule type="expression" dxfId="136" priority="29">
      <formula>I2=10</formula>
    </cfRule>
    <cfRule type="cellIs" dxfId="135" priority="28" operator="between">
      <formula>7</formula>
      <formula>9.99</formula>
    </cfRule>
  </conditionalFormatting>
  <conditionalFormatting sqref="I2:I5">
    <cfRule type="cellIs" dxfId="134" priority="13" operator="between">
      <formula>0</formula>
      <formula>6.999</formula>
    </cfRule>
    <cfRule type="expression" dxfId="133" priority="15">
      <formula>I2=10</formula>
    </cfRule>
    <cfRule type="cellIs" dxfId="132" priority="14" operator="between">
      <formula>7</formula>
      <formula>9.99</formula>
    </cfRule>
    <cfRule type="expression" dxfId="131" priority="12">
      <formula>I2=""</formula>
    </cfRule>
  </conditionalFormatting>
  <conditionalFormatting sqref="I4:I5">
    <cfRule type="expression" dxfId="130" priority="7">
      <formula>I4=""</formula>
    </cfRule>
    <cfRule type="expression" dxfId="129" priority="10">
      <formula>I4=10</formula>
    </cfRule>
    <cfRule type="cellIs" dxfId="128" priority="8" operator="between">
      <formula>0</formula>
      <formula>6.999</formula>
    </cfRule>
    <cfRule type="cellIs" dxfId="127" priority="9" operator="between">
      <formula>7</formula>
      <formula>9.99</formula>
    </cfRule>
  </conditionalFormatting>
  <conditionalFormatting sqref="I8:I225">
    <cfRule type="expression" dxfId="126" priority="66">
      <formula>I8=""</formula>
    </cfRule>
    <cfRule type="cellIs" dxfId="125" priority="69" stopIfTrue="1" operator="greaterThanOrEqual">
      <formula>0</formula>
    </cfRule>
  </conditionalFormatting>
  <conditionalFormatting sqref="J8:K225">
    <cfRule type="colorScale" priority="888">
      <colorScale>
        <cfvo type="min"/>
        <cfvo type="max"/>
        <color rgb="FFFCDCDF"/>
        <color rgb="FFF2676B"/>
      </colorScale>
    </cfRule>
  </conditionalFormatting>
  <conditionalFormatting sqref="J9:K9">
    <cfRule type="colorScale" priority="37">
      <colorScale>
        <cfvo type="min"/>
        <cfvo type="max"/>
        <color rgb="FFFCDCDF"/>
        <color rgb="FFF2676B"/>
      </colorScale>
    </cfRule>
  </conditionalFormatting>
  <conditionalFormatting sqref="L8:L15 L17:L225">
    <cfRule type="expression" dxfId="122" priority="42">
      <formula>$L8&lt;&gt;$C8</formula>
    </cfRule>
  </conditionalFormatting>
  <conditionalFormatting sqref="M2:V3 W3:Z3">
    <cfRule type="expression" dxfId="121" priority="32">
      <formula>M2=L2</formula>
    </cfRule>
    <cfRule type="expression" dxfId="120" priority="31">
      <formula>M2&lt;&gt;L2</formula>
    </cfRule>
    <cfRule type="expression" dxfId="119" priority="30">
      <formula>M2=L2</formula>
    </cfRule>
  </conditionalFormatting>
  <conditionalFormatting sqref="M198:X225 M8:Z197">
    <cfRule type="colorScale" priority="39">
      <colorScale>
        <cfvo type="num" val="0"/>
        <cfvo type="num" val="10"/>
        <color rgb="FFFCFCFF"/>
        <color rgb="FFFFFF00"/>
      </colorScale>
    </cfRule>
  </conditionalFormatting>
  <conditionalFormatting sqref="M6:Z6">
    <cfRule type="expression" dxfId="118" priority="22">
      <formula>ISNUMBER(SEARCH("_raw",M$7))</formula>
    </cfRule>
  </conditionalFormatting>
  <conditionalFormatting sqref="M8:Z197 M198:X225">
    <cfRule type="expression" dxfId="117" priority="38" stopIfTrue="1">
      <formula>ISNUMBER(SEARCH("_raw",M$7))</formula>
    </cfRule>
  </conditionalFormatting>
  <conditionalFormatting sqref="W2:AD3">
    <cfRule type="expression" dxfId="116" priority="33">
      <formula>W2=R2</formula>
    </cfRule>
    <cfRule type="expression" dxfId="115" priority="34">
      <formula>W2&lt;&gt;R2</formula>
    </cfRule>
    <cfRule type="expression" dxfId="114"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ADFDB0AD-0C93-AC4A-9038-761967B8199D}">
            <xm:f>Parameters!$D$38</xm:f>
            <x14:dxf>
              <font>
                <sz val="12"/>
                <color rgb="FF000000"/>
                <name val="Arial"/>
              </font>
              <fill>
                <patternFill patternType="solid">
                  <bgColor rgb="FFEE9F8F"/>
                </patternFill>
              </fill>
            </x14:dxf>
          </x14:cfRule>
          <x14:cfRule type="cellIs" priority="23" stopIfTrue="1" operator="greaterThanOrEqual" id="{25607E25-314D-BA49-BEF4-87348BA5DDC8}">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CFDEB44D-011D-D344-9D0B-7C29EC023224}">
            <xm:f>Parameters!$D$38</xm:f>
            <x14:dxf>
              <font>
                <sz val="12"/>
                <color rgb="FF000000"/>
                <name val="Arial"/>
              </font>
              <fill>
                <patternFill patternType="solid">
                  <bgColor rgb="FFEE9F8F"/>
                </patternFill>
              </fill>
            </x14:dxf>
          </x14:cfRule>
          <x14:cfRule type="cellIs" priority="2" stopIfTrue="1" operator="greaterThanOrEqual" id="{EDDC596B-FD1B-8845-BDC8-5622695C43F4}">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7BF20AE8-A334-2343-9844-097BDBECC97D}">
            <xm:f>0</xm:f>
            <xm:f>Parameters!$D$42</xm:f>
            <x14:dxf>
              <font>
                <sz val="12"/>
                <color rgb="FF000000"/>
                <name val="Arial"/>
              </font>
              <fill>
                <patternFill patternType="solid">
                  <bgColor rgb="FFFCDCDF"/>
                </patternFill>
              </fill>
            </x14:dxf>
          </x14:cfRule>
          <x14:cfRule type="cellIs" priority="19" stopIfTrue="1" operator="greaterThanOrEqual" id="{F8B8933E-1D9A-C34E-8A17-F237A1125386}">
            <xm:f>Parameters!$D$41</xm:f>
            <x14:dxf>
              <font>
                <sz val="12"/>
                <color rgb="FF000000"/>
                <name val="Arial"/>
              </font>
              <fill>
                <patternFill patternType="solid">
                  <bgColor rgb="FFF2676B"/>
                </patternFill>
              </fill>
            </x14:dxf>
          </x14:cfRule>
          <x14:cfRule type="cellIs" priority="20" stopIfTrue="1" operator="greaterThanOrEqual" id="{DCD29384-F343-D840-B85C-79CAC66D697E}">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6" stopIfTrue="1" operator="between" id="{442B6125-5959-B74F-97CB-7C9C322D96A2}">
            <xm:f>0</xm:f>
            <xm:f>Parameters!$D$42</xm:f>
            <x14:dxf>
              <font>
                <sz val="12"/>
                <color rgb="FF000000"/>
                <name val="Arial"/>
              </font>
              <fill>
                <patternFill patternType="solid">
                  <bgColor rgb="FFFCDCDF"/>
                </patternFill>
              </fill>
            </x14:dxf>
          </x14:cfRule>
          <x14:cfRule type="cellIs" priority="75" stopIfTrue="1" operator="greaterThanOrEqual" id="{3030B90D-AC96-F54F-910A-1B5B157E6212}">
            <xm:f>Parameters!$D$42</xm:f>
            <x14:dxf>
              <font>
                <sz val="12"/>
                <color rgb="FF000000"/>
                <name val="Arial"/>
              </font>
              <fill>
                <patternFill patternType="solid">
                  <bgColor rgb="FFF7A9AC"/>
                </patternFill>
              </fill>
            </x14:dxf>
          </x14:cfRule>
          <x14:cfRule type="cellIs" priority="74" stopIfTrue="1" operator="greaterThanOrEqual" id="{7E1F1194-0AFF-C34A-8991-A21F54718FB3}">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8" stopIfTrue="1" operator="greaterThanOrEqual" id="{4D0B9169-A8BE-CF48-B801-F5D32B6A51C8}">
            <xm:f>Parameters!$D$38</xm:f>
            <x14:dxf>
              <font>
                <sz val="12"/>
                <color rgb="FF000000"/>
                <name val="Arial"/>
              </font>
              <fill>
                <patternFill patternType="solid">
                  <bgColor rgb="FFF9BF8E"/>
                </patternFill>
              </fill>
            </x14:dxf>
          </x14:cfRule>
          <x14:cfRule type="cellIs" priority="67" stopIfTrue="1" operator="greaterThanOrEqual" id="{D43C87BD-83C2-2D49-A658-019411BE123C}">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5"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zoomScaleNormal="100" workbookViewId="0">
      <selection activeCell="D8" sqref="D8"/>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2851562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44.42578125" style="86" bestFit="1" customWidth="1"/>
    <col min="23" max="23" width="29.140625" style="86" customWidth="1"/>
    <col min="24" max="24" width="80.5703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Natural Multi-hazard Rating</v>
      </c>
      <c r="N6" s="246" t="str">
        <f>IFERROR(INDEX('Data Dictionary'!$E$8:$E$39,MATCH(N7,'Data Dictionary'!$K$8:$K$39,0)),IFERROR(CONCATENATE(INDEX('Data Dictionary'!$E$8:$E$39,MATCH(LEFT(N7, SEARCH("_raw",N7,1)-1),'Data Dictionary'!$L$8:$L$39,0))," (Raw)"),""))</f>
        <v>GDACS Live Hazard Tracker</v>
      </c>
      <c r="O6" s="246" t="str">
        <f>IFERROR(INDEX('Data Dictionary'!$E$8:$E$39,MATCH(O7,'Data Dictionary'!$K$8:$K$39,0)),IFERROR(CONCATENATE(INDEX('Data Dictionary'!$E$8:$E$39,MATCH(LEFT(O7, SEARCH("_raw",O7,1)-1),'Data Dictionary'!$L$8:$L$39,0))," (Raw)"),""))</f>
        <v>Locust Threat Level</v>
      </c>
      <c r="P6" s="246" t="str">
        <f>IFERROR(INDEX('Data Dictionary'!$E$8:$E$39,MATCH(P7,'Data Dictionary'!$K$8:$K$39,0)),IFERROR(CONCATENATE(INDEX('Data Dictionary'!$E$8:$E$39,MATCH(LEFT(P7, SEARCH("_raw",P7,1)-1),'Data Dictionary'!$L$8:$L$39,0))," (Raw)"),""))</f>
        <v>INFORM Severity</v>
      </c>
      <c r="Q6" s="246" t="str">
        <f>IFERROR(INDEX('Data Dictionary'!$E$8:$E$39,MATCH(Q7,'Data Dictionary'!$K$8:$K$39,0)),IFERROR(CONCATENATE(INDEX('Data Dictionary'!$E$8:$E$39,MATCH(LEFT(Q7, SEARCH("_raw",Q7,1)-1),'Data Dictionary'!$L$8:$L$39,0))," (Raw)"),""))</f>
        <v>Seasonal Forecast Index</v>
      </c>
      <c r="R6" s="246" t="str">
        <f>IFERROR(INDEX('Data Dictionary'!$E$8:$E$39,MATCH(R7,'Data Dictionary'!$K$8:$K$39,0)),IFERROR(CONCATENATE(INDEX('Data Dictionary'!$E$8:$E$39,MATCH(LEFT(R7, SEARCH("_raw",R7,1)-1),'Data Dictionary'!$L$8:$L$39,0))," (Raw)"),""))</f>
        <v>ACAPS Risk List (Natural Hazard)</v>
      </c>
      <c r="S6" s="246" t="str">
        <f>IFERROR(INDEX('Data Dictionary'!$E$8:$E$39,MATCH(S7,'Data Dictionary'!$K$8:$K$39,0)),IFERROR(CONCATENATE(INDEX('Data Dictionary'!$E$8:$E$39,MATCH(LEFT(S7, SEARCH("_raw",S7,1)-1),'Data Dictionary'!$L$8:$L$39,0))," (Raw)"),""))</f>
        <v>INFORM Natural Multi-hazard Rating (Raw)</v>
      </c>
      <c r="T6" s="246" t="str">
        <f>IFERROR(INDEX('Data Dictionary'!$E$8:$E$39,MATCH(T7,'Data Dictionary'!$K$8:$K$39,0)),IFERROR(CONCATENATE(INDEX('Data Dictionary'!$E$8:$E$39,MATCH(LEFT(T7, SEARCH("_raw",T7,1)-1),'Data Dictionary'!$L$8:$L$39,0))," (Raw)"),""))</f>
        <v>GDACS Live Hazard Tracker (Raw)</v>
      </c>
      <c r="U6" s="246" t="str">
        <f>IFERROR(INDEX('Data Dictionary'!$E$8:$E$39,MATCH(U7,'Data Dictionary'!$K$8:$K$39,0)),IFERROR(CONCATENATE(INDEX('Data Dictionary'!$E$8:$E$39,MATCH(LEFT(U7, SEARCH("_raw",U7,1)-1),'Data Dictionary'!$L$8:$L$39,0))," (Raw)"),""))</f>
        <v>Locust Threat Level (Raw)</v>
      </c>
      <c r="V6" s="246" t="str">
        <f>IFERROR(INDEX('Data Dictionary'!$E$8:$E$39,MATCH(V7,'Data Dictionary'!$K$8:$K$39,0)),IFERROR(CONCATENATE(INDEX('Data Dictionary'!$E$8:$E$39,MATCH(LEFT(V7, SEARCH("_raw",V7,1)-1),'Data Dictionary'!$L$8:$L$39,0)),"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614</v>
      </c>
      <c r="K7" s="243" t="s">
        <v>615</v>
      </c>
      <c r="L7" s="244" t="s">
        <v>2</v>
      </c>
      <c r="M7" s="247" t="s">
        <v>389</v>
      </c>
      <c r="N7" s="247" t="s">
        <v>395</v>
      </c>
      <c r="O7" s="247" t="s">
        <v>396</v>
      </c>
      <c r="P7" s="247" t="s">
        <v>807</v>
      </c>
      <c r="Q7" s="247" t="s">
        <v>394</v>
      </c>
      <c r="R7" s="247" t="s">
        <v>636</v>
      </c>
      <c r="S7" s="247" t="s">
        <v>476</v>
      </c>
      <c r="T7" s="247" t="s">
        <v>475</v>
      </c>
      <c r="U7" s="247" t="s">
        <v>477</v>
      </c>
      <c r="V7" s="247" t="s">
        <v>808</v>
      </c>
      <c r="W7" s="247" t="s">
        <v>527</v>
      </c>
      <c r="X7" s="247" t="s">
        <v>637</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0</v>
      </c>
      <c r="J8" s="242">
        <v>44887</v>
      </c>
      <c r="K8" s="242">
        <v>45154</v>
      </c>
      <c r="L8" s="91" t="s">
        <v>699</v>
      </c>
      <c r="M8" s="192" t="s">
        <v>409</v>
      </c>
      <c r="N8" s="192" t="s">
        <v>409</v>
      </c>
      <c r="O8" s="192" t="s">
        <v>409</v>
      </c>
      <c r="P8" s="192">
        <v>0</v>
      </c>
      <c r="Q8" s="192">
        <v>0</v>
      </c>
      <c r="R8" s="192" t="s">
        <v>409</v>
      </c>
      <c r="S8" s="192" t="s">
        <v>409</v>
      </c>
      <c r="T8" s="192" t="s">
        <v>409</v>
      </c>
      <c r="U8" s="192" t="s">
        <v>409</v>
      </c>
      <c r="V8" s="192" t="s">
        <v>409</v>
      </c>
      <c r="W8" s="192">
        <v>0</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9.831920802501747</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9.6666666666666607</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10</v>
      </c>
      <c r="J9" s="242">
        <v>45163</v>
      </c>
      <c r="K9" s="242">
        <v>45170</v>
      </c>
      <c r="L9" s="91" t="s">
        <v>7</v>
      </c>
      <c r="M9" s="192">
        <v>9.6666666666666607</v>
      </c>
      <c r="N9" s="192">
        <v>10</v>
      </c>
      <c r="O9" s="192">
        <v>0</v>
      </c>
      <c r="P9" s="192">
        <v>10</v>
      </c>
      <c r="Q9" s="192">
        <v>0</v>
      </c>
      <c r="R9" s="192" t="s">
        <v>409</v>
      </c>
      <c r="S9" s="192">
        <v>6.8</v>
      </c>
      <c r="T9" s="192" t="s">
        <v>932</v>
      </c>
      <c r="U9" s="192">
        <v>0</v>
      </c>
      <c r="V9" s="192" t="s">
        <v>864</v>
      </c>
      <c r="W9" s="192">
        <v>1.7543859649122799E-2</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5.9160797830996161</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3.5</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44860</v>
      </c>
      <c r="K10" s="242">
        <v>45170</v>
      </c>
      <c r="L10" s="91" t="s">
        <v>9</v>
      </c>
      <c r="M10" s="192">
        <v>3.5</v>
      </c>
      <c r="N10" s="192" t="s">
        <v>409</v>
      </c>
      <c r="O10" s="192">
        <v>0</v>
      </c>
      <c r="P10" s="192">
        <v>10</v>
      </c>
      <c r="Q10" s="192">
        <v>0</v>
      </c>
      <c r="R10" s="192">
        <v>10</v>
      </c>
      <c r="S10" s="192">
        <v>3.1</v>
      </c>
      <c r="T10" s="192" t="s">
        <v>409</v>
      </c>
      <c r="U10" s="192">
        <v>0</v>
      </c>
      <c r="V10" s="192" t="s">
        <v>845</v>
      </c>
      <c r="W10" s="192">
        <v>0</v>
      </c>
      <c r="X10" s="192" t="s">
        <v>899</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8.5</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45163</v>
      </c>
      <c r="K11" s="242">
        <v>44831</v>
      </c>
      <c r="L11" s="91" t="s">
        <v>11</v>
      </c>
      <c r="M11" s="192">
        <v>8.5</v>
      </c>
      <c r="N11" s="192" t="s">
        <v>409</v>
      </c>
      <c r="O11" s="192">
        <v>0</v>
      </c>
      <c r="P11" s="192">
        <v>0</v>
      </c>
      <c r="Q11" s="192">
        <v>0</v>
      </c>
      <c r="R11" s="192" t="s">
        <v>409</v>
      </c>
      <c r="S11" s="192">
        <v>6.1</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44887</v>
      </c>
      <c r="L12" s="91" t="s">
        <v>700</v>
      </c>
      <c r="M12" s="192" t="s">
        <v>409</v>
      </c>
      <c r="N12" s="192" t="s">
        <v>409</v>
      </c>
      <c r="O12" s="192" t="s">
        <v>409</v>
      </c>
      <c r="P12" s="192">
        <v>0</v>
      </c>
      <c r="Q12" s="192">
        <v>0</v>
      </c>
      <c r="R12" s="192" t="s">
        <v>409</v>
      </c>
      <c r="S12" s="192" t="s">
        <v>409</v>
      </c>
      <c r="T12" s="192" t="s">
        <v>409</v>
      </c>
      <c r="U12" s="192" t="s">
        <v>409</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5.3333333333333304</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44860</v>
      </c>
      <c r="K13" s="242">
        <v>44831</v>
      </c>
      <c r="L13" s="91" t="s">
        <v>13</v>
      </c>
      <c r="M13" s="192">
        <v>5.3333333333333304</v>
      </c>
      <c r="N13" s="192" t="s">
        <v>409</v>
      </c>
      <c r="O13" s="192">
        <v>0</v>
      </c>
      <c r="P13" s="192">
        <v>0</v>
      </c>
      <c r="Q13" s="192">
        <v>0</v>
      </c>
      <c r="R13" s="192" t="s">
        <v>409</v>
      </c>
      <c r="S13" s="192">
        <v>4.2</v>
      </c>
      <c r="T13" s="192" t="s">
        <v>409</v>
      </c>
      <c r="U13" s="192">
        <v>0</v>
      </c>
      <c r="V13" s="192" t="s">
        <v>409</v>
      </c>
      <c r="W13" s="192">
        <v>0</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7.416198487095663</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10</v>
      </c>
      <c r="J14" s="242">
        <v>45163</v>
      </c>
      <c r="K14" s="242">
        <v>45170</v>
      </c>
      <c r="L14" s="91" t="s">
        <v>15</v>
      </c>
      <c r="M14" s="192">
        <v>5.5</v>
      </c>
      <c r="N14" s="192">
        <v>10</v>
      </c>
      <c r="O14" s="192">
        <v>0</v>
      </c>
      <c r="P14" s="192">
        <v>0</v>
      </c>
      <c r="Q14" s="192">
        <v>0</v>
      </c>
      <c r="R14" s="192" t="s">
        <v>409</v>
      </c>
      <c r="S14" s="192">
        <v>4.3</v>
      </c>
      <c r="T14" s="192" t="s">
        <v>933</v>
      </c>
      <c r="U14" s="192">
        <v>0</v>
      </c>
      <c r="V14" s="192" t="s">
        <v>409</v>
      </c>
      <c r="W14" s="192">
        <v>2.7472527472527399E-2</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5.5</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45163</v>
      </c>
      <c r="K15" s="242">
        <v>44929</v>
      </c>
      <c r="L15" s="91" t="s">
        <v>17</v>
      </c>
      <c r="M15" s="192">
        <v>5.5</v>
      </c>
      <c r="N15" s="192" t="s">
        <v>409</v>
      </c>
      <c r="O15" s="192">
        <v>0</v>
      </c>
      <c r="P15" s="192">
        <v>0</v>
      </c>
      <c r="Q15" s="192">
        <v>0</v>
      </c>
      <c r="R15" s="192" t="s">
        <v>409</v>
      </c>
      <c r="S15" s="192">
        <v>4.3</v>
      </c>
      <c r="T15" s="192" t="s">
        <v>409</v>
      </c>
      <c r="U15" s="192">
        <v>0</v>
      </c>
      <c r="V15" s="192" t="s">
        <v>409</v>
      </c>
      <c r="W15" s="192">
        <v>0</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0</v>
      </c>
      <c r="J16" s="242" t="s">
        <v>409</v>
      </c>
      <c r="K16" s="242">
        <v>45142</v>
      </c>
      <c r="L16" s="239" t="s">
        <v>701</v>
      </c>
      <c r="M16" s="192" t="s">
        <v>409</v>
      </c>
      <c r="N16" s="192" t="s">
        <v>409</v>
      </c>
      <c r="O16" s="192" t="s">
        <v>409</v>
      </c>
      <c r="P16" s="192">
        <v>0</v>
      </c>
      <c r="Q16" s="192">
        <v>0</v>
      </c>
      <c r="R16" s="192" t="s">
        <v>409</v>
      </c>
      <c r="S16" s="192" t="s">
        <v>409</v>
      </c>
      <c r="T16" s="192" t="s">
        <v>409</v>
      </c>
      <c r="U16" s="192" t="s">
        <v>409</v>
      </c>
      <c r="V16" s="192" t="s">
        <v>409</v>
      </c>
      <c r="W16" s="192">
        <v>0</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0</v>
      </c>
      <c r="J17" s="242">
        <v>44860</v>
      </c>
      <c r="K17" s="242">
        <v>45142</v>
      </c>
      <c r="L17" s="91" t="s">
        <v>19</v>
      </c>
      <c r="M17" s="192">
        <v>4.5</v>
      </c>
      <c r="N17" s="192" t="s">
        <v>409</v>
      </c>
      <c r="O17" s="192">
        <v>0</v>
      </c>
      <c r="P17" s="192">
        <v>0</v>
      </c>
      <c r="Q17" s="192">
        <v>0</v>
      </c>
      <c r="R17" s="192" t="s">
        <v>409</v>
      </c>
      <c r="S17" s="192">
        <v>3.7</v>
      </c>
      <c r="T17" s="192" t="s">
        <v>409</v>
      </c>
      <c r="U17" s="192">
        <v>0</v>
      </c>
      <c r="V17" s="192" t="s">
        <v>409</v>
      </c>
      <c r="W17" s="192">
        <v>0</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6.3333333333333304</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0</v>
      </c>
      <c r="J18" s="242">
        <v>44753</v>
      </c>
      <c r="K18" s="242">
        <v>45154</v>
      </c>
      <c r="L18" s="91" t="s">
        <v>21</v>
      </c>
      <c r="M18" s="192">
        <v>6.3333333333333304</v>
      </c>
      <c r="N18" s="192" t="s">
        <v>409</v>
      </c>
      <c r="O18" s="192">
        <v>0</v>
      </c>
      <c r="P18" s="192">
        <v>0</v>
      </c>
      <c r="Q18" s="192">
        <v>0</v>
      </c>
      <c r="R18" s="192" t="s">
        <v>409</v>
      </c>
      <c r="S18" s="192">
        <v>4.8</v>
      </c>
      <c r="T18" s="192" t="s">
        <v>409</v>
      </c>
      <c r="U18" s="192">
        <v>0</v>
      </c>
      <c r="V18" s="192" t="s">
        <v>409</v>
      </c>
      <c r="W18" s="192">
        <v>0.27383863080684501</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5</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10</v>
      </c>
      <c r="J19" s="242">
        <v>44860</v>
      </c>
      <c r="K19" s="242">
        <v>45170</v>
      </c>
      <c r="L19" s="91" t="s">
        <v>23</v>
      </c>
      <c r="M19" s="192">
        <v>2.5</v>
      </c>
      <c r="N19" s="192">
        <v>10</v>
      </c>
      <c r="O19" s="192">
        <v>0</v>
      </c>
      <c r="P19" s="192">
        <v>0</v>
      </c>
      <c r="Q19" s="192">
        <v>0</v>
      </c>
      <c r="R19" s="192" t="s">
        <v>409</v>
      </c>
      <c r="S19" s="192">
        <v>2.5</v>
      </c>
      <c r="T19" s="192" t="s">
        <v>934</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6.3333333333333304</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45163</v>
      </c>
      <c r="K20" s="242">
        <v>45019</v>
      </c>
      <c r="L20" s="91" t="s">
        <v>25</v>
      </c>
      <c r="M20" s="192">
        <v>6.3333333333333304</v>
      </c>
      <c r="N20" s="192" t="s">
        <v>409</v>
      </c>
      <c r="O20" s="192">
        <v>0</v>
      </c>
      <c r="P20" s="192">
        <v>0</v>
      </c>
      <c r="Q20" s="192">
        <v>0</v>
      </c>
      <c r="R20" s="192" t="s">
        <v>409</v>
      </c>
      <c r="S20" s="192">
        <v>4.8</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6.5828058860438308</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4.3333333333333304</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10</v>
      </c>
      <c r="J21" s="242">
        <v>44753</v>
      </c>
      <c r="K21" s="242">
        <v>45145</v>
      </c>
      <c r="L21" s="91" t="s">
        <v>27</v>
      </c>
      <c r="M21" s="192">
        <v>4.3333333333333304</v>
      </c>
      <c r="N21" s="192" t="s">
        <v>409</v>
      </c>
      <c r="O21" s="192">
        <v>0</v>
      </c>
      <c r="P21" s="192">
        <v>10</v>
      </c>
      <c r="Q21" s="192">
        <v>0</v>
      </c>
      <c r="R21" s="192" t="s">
        <v>409</v>
      </c>
      <c r="S21" s="192">
        <v>3.6</v>
      </c>
      <c r="T21" s="192" t="s">
        <v>409</v>
      </c>
      <c r="U21" s="192">
        <v>0</v>
      </c>
      <c r="V21" s="192" t="s">
        <v>865</v>
      </c>
      <c r="W21" s="192">
        <v>0</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3.872983346207417</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1.5</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10</v>
      </c>
      <c r="J22" s="242">
        <v>45163</v>
      </c>
      <c r="K22" s="242">
        <v>45170</v>
      </c>
      <c r="L22" s="91" t="s">
        <v>29</v>
      </c>
      <c r="M22" s="192">
        <v>1.5</v>
      </c>
      <c r="N22" s="192">
        <v>10</v>
      </c>
      <c r="O22" s="192">
        <v>0</v>
      </c>
      <c r="P22" s="192">
        <v>0</v>
      </c>
      <c r="Q22" s="192">
        <v>0</v>
      </c>
      <c r="R22" s="192" t="s">
        <v>409</v>
      </c>
      <c r="S22" s="192">
        <v>1.9</v>
      </c>
      <c r="T22" s="192" t="s">
        <v>935</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5.627314338711372</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3.1666666666666599</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10</v>
      </c>
      <c r="J23" s="242">
        <v>44860</v>
      </c>
      <c r="K23" s="242">
        <v>45154</v>
      </c>
      <c r="L23" s="91" t="s">
        <v>31</v>
      </c>
      <c r="M23" s="192">
        <v>3.1666666666666599</v>
      </c>
      <c r="N23" s="192">
        <v>0</v>
      </c>
      <c r="O23" s="192">
        <v>0</v>
      </c>
      <c r="P23" s="192">
        <v>0</v>
      </c>
      <c r="Q23" s="192">
        <v>10</v>
      </c>
      <c r="R23" s="192" t="s">
        <v>409</v>
      </c>
      <c r="S23" s="192">
        <v>2.9</v>
      </c>
      <c r="T23" s="192" t="s">
        <v>936</v>
      </c>
      <c r="U23" s="192">
        <v>0</v>
      </c>
      <c r="V23" s="192" t="s">
        <v>409</v>
      </c>
      <c r="W23" s="192">
        <v>0.5</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4.5</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0</v>
      </c>
      <c r="J24" s="242">
        <v>45019</v>
      </c>
      <c r="K24" s="242">
        <v>45154</v>
      </c>
      <c r="L24" s="91" t="s">
        <v>33</v>
      </c>
      <c r="M24" s="192">
        <v>4.5</v>
      </c>
      <c r="N24" s="192" t="s">
        <v>409</v>
      </c>
      <c r="O24" s="192">
        <v>0</v>
      </c>
      <c r="P24" s="192">
        <v>0</v>
      </c>
      <c r="Q24" s="192">
        <v>0</v>
      </c>
      <c r="R24" s="192" t="s">
        <v>409</v>
      </c>
      <c r="S24" s="192">
        <v>3.7</v>
      </c>
      <c r="T24" s="192" t="s">
        <v>409</v>
      </c>
      <c r="U24" s="192">
        <v>0</v>
      </c>
      <c r="V24" s="192" t="s">
        <v>409</v>
      </c>
      <c r="W24" s="192">
        <v>8.1081081081081002E-2</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0</v>
      </c>
      <c r="J25" s="242">
        <v>45163</v>
      </c>
      <c r="K25" s="242">
        <v>45170</v>
      </c>
      <c r="L25" s="91" t="s">
        <v>35</v>
      </c>
      <c r="M25" s="192">
        <v>10</v>
      </c>
      <c r="N25" s="192">
        <v>0</v>
      </c>
      <c r="O25" s="192">
        <v>0</v>
      </c>
      <c r="P25" s="192">
        <v>0</v>
      </c>
      <c r="Q25" s="192">
        <v>0</v>
      </c>
      <c r="R25" s="192" t="s">
        <v>409</v>
      </c>
      <c r="S25" s="192">
        <v>8.1</v>
      </c>
      <c r="T25" s="192" t="s">
        <v>937</v>
      </c>
      <c r="U25" s="192">
        <v>0</v>
      </c>
      <c r="V25" s="192" t="s">
        <v>409</v>
      </c>
      <c r="W25" s="192">
        <v>0</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4.1666666666666599</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45163</v>
      </c>
      <c r="K26" s="242">
        <v>44860</v>
      </c>
      <c r="L26" s="91" t="s">
        <v>37</v>
      </c>
      <c r="M26" s="192">
        <v>4.1666666666666599</v>
      </c>
      <c r="N26" s="192" t="s">
        <v>409</v>
      </c>
      <c r="O26" s="192">
        <v>0</v>
      </c>
      <c r="P26" s="192">
        <v>0</v>
      </c>
      <c r="Q26" s="192">
        <v>0</v>
      </c>
      <c r="R26" s="192" t="s">
        <v>409</v>
      </c>
      <c r="S26" s="192">
        <v>3.5</v>
      </c>
      <c r="T26" s="192" t="s">
        <v>409</v>
      </c>
      <c r="U26" s="192">
        <v>0</v>
      </c>
      <c r="V26" s="192" t="s">
        <v>409</v>
      </c>
      <c r="W26" s="192">
        <v>4.1666666666666602E-2</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45163</v>
      </c>
      <c r="K27" s="242">
        <v>45154</v>
      </c>
      <c r="L27" s="91" t="s">
        <v>39</v>
      </c>
      <c r="M27" s="192">
        <v>0</v>
      </c>
      <c r="N27" s="192" t="s">
        <v>409</v>
      </c>
      <c r="O27" s="192">
        <v>0</v>
      </c>
      <c r="P27" s="192">
        <v>0</v>
      </c>
      <c r="Q27" s="192">
        <v>0</v>
      </c>
      <c r="R27" s="192" t="s">
        <v>409</v>
      </c>
      <c r="S27" s="192">
        <v>0.6</v>
      </c>
      <c r="T27" s="192" t="s">
        <v>409</v>
      </c>
      <c r="U27" s="192">
        <v>0</v>
      </c>
      <c r="V27" s="192" t="s">
        <v>409</v>
      </c>
      <c r="W27" s="192">
        <v>0</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3.8333333333333299</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45163</v>
      </c>
      <c r="K28" s="242">
        <v>44762</v>
      </c>
      <c r="L28" s="91" t="s">
        <v>40</v>
      </c>
      <c r="M28" s="192">
        <v>3.8333333333333299</v>
      </c>
      <c r="N28" s="192" t="s">
        <v>409</v>
      </c>
      <c r="O28" s="192">
        <v>0</v>
      </c>
      <c r="P28" s="192">
        <v>0</v>
      </c>
      <c r="Q28" s="192">
        <v>0</v>
      </c>
      <c r="R28" s="192" t="s">
        <v>409</v>
      </c>
      <c r="S28" s="192">
        <v>3.3</v>
      </c>
      <c r="T28" s="192" t="s">
        <v>409</v>
      </c>
      <c r="U28" s="192">
        <v>0</v>
      </c>
      <c r="V28" s="192" t="s">
        <v>409</v>
      </c>
      <c r="W28" s="192">
        <v>0</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5</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45163</v>
      </c>
      <c r="K29" s="242">
        <v>44753</v>
      </c>
      <c r="L29" s="91" t="s">
        <v>42</v>
      </c>
      <c r="M29" s="192">
        <v>5</v>
      </c>
      <c r="N29" s="192" t="s">
        <v>409</v>
      </c>
      <c r="O29" s="192">
        <v>0</v>
      </c>
      <c r="P29" s="192">
        <v>0</v>
      </c>
      <c r="Q29" s="192">
        <v>0</v>
      </c>
      <c r="R29" s="192" t="s">
        <v>409</v>
      </c>
      <c r="S29" s="192">
        <v>4</v>
      </c>
      <c r="T29" s="192" t="s">
        <v>409</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4.2817441928883726</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1.8333333333333299</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10</v>
      </c>
      <c r="J30" s="242">
        <v>45163</v>
      </c>
      <c r="K30" s="242">
        <v>45170</v>
      </c>
      <c r="L30" s="91" t="s">
        <v>44</v>
      </c>
      <c r="M30" s="192">
        <v>1.8333333333333299</v>
      </c>
      <c r="N30" s="192">
        <v>10</v>
      </c>
      <c r="O30" s="192">
        <v>0</v>
      </c>
      <c r="P30" s="192">
        <v>0</v>
      </c>
      <c r="Q30" s="192">
        <v>0</v>
      </c>
      <c r="R30" s="192" t="s">
        <v>409</v>
      </c>
      <c r="S30" s="192">
        <v>2.1</v>
      </c>
      <c r="T30" s="192" t="s">
        <v>935</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7.5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0</v>
      </c>
      <c r="J31" s="242">
        <v>44753</v>
      </c>
      <c r="K31" s="242">
        <v>45142</v>
      </c>
      <c r="L31" s="91" t="s">
        <v>46</v>
      </c>
      <c r="M31" s="192">
        <v>7.5</v>
      </c>
      <c r="N31" s="192" t="s">
        <v>409</v>
      </c>
      <c r="O31" s="192">
        <v>0</v>
      </c>
      <c r="P31" s="192">
        <v>0</v>
      </c>
      <c r="Q31" s="192">
        <v>0</v>
      </c>
      <c r="R31" s="192" t="s">
        <v>409</v>
      </c>
      <c r="S31" s="192">
        <v>5.5</v>
      </c>
      <c r="T31" s="192" t="s">
        <v>409</v>
      </c>
      <c r="U31" s="192">
        <v>0</v>
      </c>
      <c r="V31" s="192" t="s">
        <v>409</v>
      </c>
      <c r="W31" s="192">
        <v>0</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10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10</v>
      </c>
      <c r="J32" s="242" t="s">
        <v>409</v>
      </c>
      <c r="K32" s="242">
        <v>45170</v>
      </c>
      <c r="L32" s="91" t="s">
        <v>702</v>
      </c>
      <c r="M32" s="192" t="s">
        <v>409</v>
      </c>
      <c r="N32" s="192">
        <v>10</v>
      </c>
      <c r="O32" s="192" t="s">
        <v>409</v>
      </c>
      <c r="P32" s="192">
        <v>0</v>
      </c>
      <c r="Q32" s="192">
        <v>0</v>
      </c>
      <c r="R32" s="192" t="s">
        <v>409</v>
      </c>
      <c r="S32" s="192" t="s">
        <v>409</v>
      </c>
      <c r="T32" s="192" t="s">
        <v>938</v>
      </c>
      <c r="U32" s="192" t="s">
        <v>409</v>
      </c>
      <c r="V32" s="192" t="s">
        <v>409</v>
      </c>
      <c r="W32" s="192">
        <v>0</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6.3333333333333304</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0</v>
      </c>
      <c r="J33" s="242">
        <v>45163</v>
      </c>
      <c r="K33" s="242">
        <v>45154</v>
      </c>
      <c r="L33" s="91" t="s">
        <v>48</v>
      </c>
      <c r="M33" s="192">
        <v>6.3333333333333304</v>
      </c>
      <c r="N33" s="192" t="s">
        <v>409</v>
      </c>
      <c r="O33" s="192">
        <v>0</v>
      </c>
      <c r="P33" s="192">
        <v>0</v>
      </c>
      <c r="Q33" s="192">
        <v>0</v>
      </c>
      <c r="R33" s="192" t="s">
        <v>409</v>
      </c>
      <c r="S33" s="192">
        <v>4.8</v>
      </c>
      <c r="T33" s="192" t="s">
        <v>409</v>
      </c>
      <c r="U33" s="192">
        <v>0</v>
      </c>
      <c r="V33" s="192" t="s">
        <v>409</v>
      </c>
      <c r="W33" s="192">
        <v>0.27450980392156799</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45154</v>
      </c>
      <c r="L34" s="91" t="s">
        <v>50</v>
      </c>
      <c r="M34" s="192">
        <v>5</v>
      </c>
      <c r="N34" s="192" t="s">
        <v>409</v>
      </c>
      <c r="O34" s="192">
        <v>0</v>
      </c>
      <c r="P34" s="192">
        <v>0</v>
      </c>
      <c r="Q34" s="192">
        <v>10</v>
      </c>
      <c r="R34" s="192" t="s">
        <v>409</v>
      </c>
      <c r="S34" s="192">
        <v>4</v>
      </c>
      <c r="T34" s="192" t="s">
        <v>409</v>
      </c>
      <c r="U34" s="192">
        <v>0</v>
      </c>
      <c r="V34" s="192" t="s">
        <v>409</v>
      </c>
      <c r="W34" s="192">
        <v>0.35164835164835101</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4.6666666666666599</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0</v>
      </c>
      <c r="J35" s="242">
        <v>44753</v>
      </c>
      <c r="K35" s="242">
        <v>45154</v>
      </c>
      <c r="L35" s="91" t="s">
        <v>52</v>
      </c>
      <c r="M35" s="192">
        <v>4.6666666666666599</v>
      </c>
      <c r="N35" s="192" t="s">
        <v>409</v>
      </c>
      <c r="O35" s="192">
        <v>0</v>
      </c>
      <c r="P35" s="192">
        <v>0</v>
      </c>
      <c r="Q35" s="192">
        <v>0</v>
      </c>
      <c r="R35" s="192" t="s">
        <v>409</v>
      </c>
      <c r="S35" s="192">
        <v>3.8</v>
      </c>
      <c r="T35" s="192" t="s">
        <v>409</v>
      </c>
      <c r="U35" s="192">
        <v>0</v>
      </c>
      <c r="V35" s="192" t="s">
        <v>409</v>
      </c>
      <c r="W35" s="192">
        <v>0</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2.8333333333333299</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0</v>
      </c>
      <c r="J36" s="242">
        <v>45163</v>
      </c>
      <c r="K36" s="242">
        <v>45154</v>
      </c>
      <c r="L36" s="91" t="s">
        <v>54</v>
      </c>
      <c r="M36" s="192">
        <v>2.8333333333333299</v>
      </c>
      <c r="N36" s="192" t="s">
        <v>409</v>
      </c>
      <c r="O36" s="192">
        <v>0</v>
      </c>
      <c r="P36" s="192">
        <v>0</v>
      </c>
      <c r="Q36" s="192">
        <v>0</v>
      </c>
      <c r="R36" s="192" t="s">
        <v>409</v>
      </c>
      <c r="S36" s="192">
        <v>2.7</v>
      </c>
      <c r="T36" s="192" t="s">
        <v>409</v>
      </c>
      <c r="U36" s="192">
        <v>0</v>
      </c>
      <c r="V36" s="192" t="s">
        <v>409</v>
      </c>
      <c r="W36" s="192">
        <v>0</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4.1666666666666599</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44860</v>
      </c>
      <c r="K37" s="242">
        <v>44830</v>
      </c>
      <c r="L37" s="91" t="s">
        <v>56</v>
      </c>
      <c r="M37" s="192">
        <v>4.1666666666666599</v>
      </c>
      <c r="N37" s="192" t="s">
        <v>409</v>
      </c>
      <c r="O37" s="192">
        <v>0</v>
      </c>
      <c r="P37" s="192">
        <v>0</v>
      </c>
      <c r="Q37" s="192">
        <v>0</v>
      </c>
      <c r="R37" s="192" t="s">
        <v>409</v>
      </c>
      <c r="S37" s="192">
        <v>3.5</v>
      </c>
      <c r="T37" s="192" t="s">
        <v>409</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2.5</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0</v>
      </c>
      <c r="J38" s="242">
        <v>45163</v>
      </c>
      <c r="K38" s="242">
        <v>45001</v>
      </c>
      <c r="L38" s="91" t="s">
        <v>58</v>
      </c>
      <c r="M38" s="192">
        <v>2.5</v>
      </c>
      <c r="N38" s="192" t="s">
        <v>409</v>
      </c>
      <c r="O38" s="192">
        <v>0</v>
      </c>
      <c r="P38" s="192">
        <v>0</v>
      </c>
      <c r="Q38" s="192">
        <v>0</v>
      </c>
      <c r="R38" s="192" t="s">
        <v>409</v>
      </c>
      <c r="S38" s="192">
        <v>2.5</v>
      </c>
      <c r="T38" s="192" t="s">
        <v>409</v>
      </c>
      <c r="U38" s="192">
        <v>0</v>
      </c>
      <c r="V38" s="192" t="s">
        <v>409</v>
      </c>
      <c r="W38" s="192">
        <v>0</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4.3333333333333304</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45163</v>
      </c>
      <c r="K39" s="242">
        <v>44887</v>
      </c>
      <c r="L39" s="91" t="s">
        <v>60</v>
      </c>
      <c r="M39" s="192">
        <v>4.3333333333333304</v>
      </c>
      <c r="N39" s="192" t="s">
        <v>409</v>
      </c>
      <c r="O39" s="192">
        <v>0</v>
      </c>
      <c r="P39" s="192">
        <v>0</v>
      </c>
      <c r="Q39" s="192">
        <v>0</v>
      </c>
      <c r="R39" s="192" t="s">
        <v>409</v>
      </c>
      <c r="S39" s="192">
        <v>3.6</v>
      </c>
      <c r="T39" s="192" t="s">
        <v>409</v>
      </c>
      <c r="U39" s="192">
        <v>0</v>
      </c>
      <c r="V39" s="192" t="s">
        <v>409</v>
      </c>
      <c r="W39" s="192">
        <v>0</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5.5</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45163</v>
      </c>
      <c r="K40" s="242">
        <v>45170</v>
      </c>
      <c r="L40" s="91" t="s">
        <v>62</v>
      </c>
      <c r="M40" s="192">
        <v>5.5</v>
      </c>
      <c r="N40" s="192">
        <v>0</v>
      </c>
      <c r="O40" s="192">
        <v>0</v>
      </c>
      <c r="P40" s="192">
        <v>0</v>
      </c>
      <c r="Q40" s="192">
        <v>0</v>
      </c>
      <c r="R40" s="192" t="s">
        <v>409</v>
      </c>
      <c r="S40" s="192">
        <v>4.3</v>
      </c>
      <c r="T40" s="192" t="s">
        <v>939</v>
      </c>
      <c r="U40" s="192">
        <v>0</v>
      </c>
      <c r="V40" s="192" t="s">
        <v>409</v>
      </c>
      <c r="W40" s="192">
        <v>0</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4.6547466812563068</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2.1666666666666599</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10</v>
      </c>
      <c r="J41" s="242">
        <v>44860</v>
      </c>
      <c r="K41" s="242">
        <v>45170</v>
      </c>
      <c r="L41" s="91" t="s">
        <v>64</v>
      </c>
      <c r="M41" s="192">
        <v>2.1666666666666599</v>
      </c>
      <c r="N41" s="192">
        <v>10</v>
      </c>
      <c r="O41" s="192">
        <v>0</v>
      </c>
      <c r="P41" s="192">
        <v>0</v>
      </c>
      <c r="Q41" s="192">
        <v>0</v>
      </c>
      <c r="R41" s="192" t="s">
        <v>409</v>
      </c>
      <c r="S41" s="192">
        <v>2.2999999999999998</v>
      </c>
      <c r="T41" s="192" t="s">
        <v>935</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t="s">
        <v>409</v>
      </c>
      <c r="L42" s="91" t="s">
        <v>703</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8.6666666666666607</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0</v>
      </c>
      <c r="J43" s="242">
        <v>44753</v>
      </c>
      <c r="K43" s="242">
        <v>45170</v>
      </c>
      <c r="L43" s="91" t="s">
        <v>66</v>
      </c>
      <c r="M43" s="192">
        <v>8.6666666666666607</v>
      </c>
      <c r="N43" s="192">
        <v>0</v>
      </c>
      <c r="O43" s="192">
        <v>0</v>
      </c>
      <c r="P43" s="192">
        <v>0</v>
      </c>
      <c r="Q43" s="192">
        <v>0</v>
      </c>
      <c r="R43" s="192" t="s">
        <v>409</v>
      </c>
      <c r="S43" s="192">
        <v>6.2</v>
      </c>
      <c r="T43" s="192" t="s">
        <v>940</v>
      </c>
      <c r="U43" s="192">
        <v>0</v>
      </c>
      <c r="V43" s="192" t="s">
        <v>409</v>
      </c>
      <c r="W43" s="192">
        <v>0.128205128205128</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10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10</v>
      </c>
      <c r="J44" s="242">
        <v>44753</v>
      </c>
      <c r="K44" s="242">
        <v>45170</v>
      </c>
      <c r="L44" s="91" t="s">
        <v>68</v>
      </c>
      <c r="M44" s="192">
        <v>10</v>
      </c>
      <c r="N44" s="192">
        <v>10</v>
      </c>
      <c r="O44" s="192">
        <v>0</v>
      </c>
      <c r="P44" s="192">
        <v>0</v>
      </c>
      <c r="Q44" s="192">
        <v>0</v>
      </c>
      <c r="R44" s="192" t="s">
        <v>409</v>
      </c>
      <c r="S44" s="192">
        <v>7.5</v>
      </c>
      <c r="T44" s="192" t="s">
        <v>941</v>
      </c>
      <c r="U44" s="192">
        <v>0</v>
      </c>
      <c r="V44" s="192" t="s">
        <v>409</v>
      </c>
      <c r="W44" s="192">
        <v>1.6778523489932801E-3</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4.6666666666666599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45019</v>
      </c>
      <c r="K45" s="242">
        <v>45001</v>
      </c>
      <c r="L45" s="91" t="s">
        <v>69</v>
      </c>
      <c r="M45" s="192">
        <v>4.6666666666666599</v>
      </c>
      <c r="N45" s="192" t="s">
        <v>409</v>
      </c>
      <c r="O45" s="192">
        <v>0</v>
      </c>
      <c r="P45" s="192">
        <v>0</v>
      </c>
      <c r="Q45" s="192">
        <v>0</v>
      </c>
      <c r="R45" s="192" t="s">
        <v>409</v>
      </c>
      <c r="S45" s="192">
        <v>3.8</v>
      </c>
      <c r="T45" s="192" t="s">
        <v>409</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4.6666666666666599</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45163</v>
      </c>
      <c r="K46" s="242">
        <v>45142</v>
      </c>
      <c r="L46" s="91" t="s">
        <v>71</v>
      </c>
      <c r="M46" s="192">
        <v>4.6666666666666599</v>
      </c>
      <c r="N46" s="192" t="s">
        <v>409</v>
      </c>
      <c r="O46" s="192">
        <v>0</v>
      </c>
      <c r="P46" s="192">
        <v>0</v>
      </c>
      <c r="Q46" s="192">
        <v>0</v>
      </c>
      <c r="R46" s="192" t="s">
        <v>409</v>
      </c>
      <c r="S46" s="192">
        <v>3.8</v>
      </c>
      <c r="T46" s="192" t="s">
        <v>409</v>
      </c>
      <c r="U46" s="192">
        <v>0</v>
      </c>
      <c r="V46" s="192" t="s">
        <v>409</v>
      </c>
      <c r="W46" s="192">
        <v>5.1282051282051197E-2</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5.9999999999999902</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0</v>
      </c>
      <c r="J47" s="242">
        <v>45163</v>
      </c>
      <c r="K47" s="242">
        <v>45154</v>
      </c>
      <c r="L47" s="91" t="s">
        <v>72</v>
      </c>
      <c r="M47" s="192">
        <v>5.9999999999999902</v>
      </c>
      <c r="N47" s="192">
        <v>0</v>
      </c>
      <c r="O47" s="192">
        <v>0</v>
      </c>
      <c r="P47" s="192">
        <v>0</v>
      </c>
      <c r="Q47" s="192">
        <v>0</v>
      </c>
      <c r="R47" s="192" t="s">
        <v>409</v>
      </c>
      <c r="S47" s="192">
        <v>4.5999999999999996</v>
      </c>
      <c r="T47" s="192" t="s">
        <v>900</v>
      </c>
      <c r="U47" s="192">
        <v>0</v>
      </c>
      <c r="V47" s="192" t="s">
        <v>409</v>
      </c>
      <c r="W47" s="192">
        <v>0</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4.8333333333333304</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44753</v>
      </c>
      <c r="K48" s="242">
        <v>44753</v>
      </c>
      <c r="L48" s="91" t="s">
        <v>73</v>
      </c>
      <c r="M48" s="192">
        <v>4.8333333333333304</v>
      </c>
      <c r="N48" s="192" t="s">
        <v>409</v>
      </c>
      <c r="O48" s="192">
        <v>0</v>
      </c>
      <c r="P48" s="192">
        <v>0</v>
      </c>
      <c r="Q48" s="192">
        <v>0</v>
      </c>
      <c r="R48" s="192" t="s">
        <v>409</v>
      </c>
      <c r="S48" s="192">
        <v>3.9</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9.7467943448089631</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9.5</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10</v>
      </c>
      <c r="J49" s="242">
        <v>44753</v>
      </c>
      <c r="K49" s="242">
        <v>45099</v>
      </c>
      <c r="L49" s="91" t="s">
        <v>75</v>
      </c>
      <c r="M49" s="192">
        <v>9.5</v>
      </c>
      <c r="N49" s="192">
        <v>0</v>
      </c>
      <c r="O49" s="192">
        <v>0</v>
      </c>
      <c r="P49" s="192">
        <v>10</v>
      </c>
      <c r="Q49" s="192">
        <v>0</v>
      </c>
      <c r="R49" s="192" t="s">
        <v>409</v>
      </c>
      <c r="S49" s="192">
        <v>6.7</v>
      </c>
      <c r="T49" s="192" t="s">
        <v>942</v>
      </c>
      <c r="U49" s="192">
        <v>0</v>
      </c>
      <c r="V49" s="192" t="s">
        <v>846</v>
      </c>
      <c r="W49" s="192">
        <v>0.104477611940298</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2.8333333333333299</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0</v>
      </c>
      <c r="J50" s="242">
        <v>45019</v>
      </c>
      <c r="K50" s="242">
        <v>45014</v>
      </c>
      <c r="L50" s="91" t="s">
        <v>77</v>
      </c>
      <c r="M50" s="192">
        <v>2.8333333333333299</v>
      </c>
      <c r="N50" s="192" t="s">
        <v>409</v>
      </c>
      <c r="O50" s="192">
        <v>0</v>
      </c>
      <c r="P50" s="192">
        <v>0</v>
      </c>
      <c r="Q50" s="192">
        <v>0</v>
      </c>
      <c r="R50" s="192" t="s">
        <v>409</v>
      </c>
      <c r="S50" s="192">
        <v>2.7</v>
      </c>
      <c r="T50" s="192" t="s">
        <v>409</v>
      </c>
      <c r="U50" s="192">
        <v>0</v>
      </c>
      <c r="V50" s="192" t="s">
        <v>409</v>
      </c>
      <c r="W50" s="192">
        <v>0</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1.5</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0</v>
      </c>
      <c r="J51" s="242">
        <v>45163</v>
      </c>
      <c r="K51" s="242">
        <v>45154</v>
      </c>
      <c r="L51" s="91" t="s">
        <v>79</v>
      </c>
      <c r="M51" s="192">
        <v>1.5</v>
      </c>
      <c r="N51" s="192" t="s">
        <v>409</v>
      </c>
      <c r="O51" s="192">
        <v>0</v>
      </c>
      <c r="P51" s="192">
        <v>0</v>
      </c>
      <c r="Q51" s="192">
        <v>0</v>
      </c>
      <c r="R51" s="192" t="s">
        <v>409</v>
      </c>
      <c r="S51" s="192">
        <v>1.9</v>
      </c>
      <c r="T51" s="192" t="s">
        <v>409</v>
      </c>
      <c r="U51" s="192">
        <v>0</v>
      </c>
      <c r="V51" s="192" t="s">
        <v>409</v>
      </c>
      <c r="W51" s="192">
        <v>0.14285714285714199</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8.5</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0</v>
      </c>
      <c r="J52" s="242">
        <v>45163</v>
      </c>
      <c r="K52" s="242">
        <v>45034</v>
      </c>
      <c r="L52" s="91" t="s">
        <v>81</v>
      </c>
      <c r="M52" s="192">
        <v>8.5</v>
      </c>
      <c r="N52" s="192" t="s">
        <v>409</v>
      </c>
      <c r="O52" s="192">
        <v>0</v>
      </c>
      <c r="P52" s="192">
        <v>0</v>
      </c>
      <c r="Q52" s="192">
        <v>0</v>
      </c>
      <c r="R52" s="192" t="s">
        <v>409</v>
      </c>
      <c r="S52" s="192">
        <v>6.1</v>
      </c>
      <c r="T52" s="192" t="s">
        <v>409</v>
      </c>
      <c r="U52" s="192">
        <v>0</v>
      </c>
      <c r="V52" s="192" t="s">
        <v>409</v>
      </c>
      <c r="W52" s="192">
        <v>0</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7.5</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45163</v>
      </c>
      <c r="K53" s="242">
        <v>44887</v>
      </c>
      <c r="L53" s="91" t="s">
        <v>83</v>
      </c>
      <c r="M53" s="192">
        <v>7.5</v>
      </c>
      <c r="N53" s="192" t="s">
        <v>409</v>
      </c>
      <c r="O53" s="192">
        <v>0</v>
      </c>
      <c r="P53" s="192">
        <v>0</v>
      </c>
      <c r="Q53" s="192">
        <v>0</v>
      </c>
      <c r="R53" s="192" t="s">
        <v>409</v>
      </c>
      <c r="S53" s="192">
        <v>5.5</v>
      </c>
      <c r="T53" s="192" t="s">
        <v>409</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t="s">
        <v>409</v>
      </c>
      <c r="L54" s="91" t="s">
        <v>704</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45142</v>
      </c>
      <c r="L55" s="91" t="s">
        <v>705</v>
      </c>
      <c r="M55" s="192" t="s">
        <v>409</v>
      </c>
      <c r="N55" s="192" t="s">
        <v>409</v>
      </c>
      <c r="O55" s="192" t="s">
        <v>409</v>
      </c>
      <c r="P55" s="192">
        <v>0</v>
      </c>
      <c r="Q55" s="192">
        <v>0</v>
      </c>
      <c r="R55" s="192" t="s">
        <v>409</v>
      </c>
      <c r="S55" s="192" t="s">
        <v>409</v>
      </c>
      <c r="T55" s="192" t="s">
        <v>409</v>
      </c>
      <c r="U55" s="192" t="s">
        <v>409</v>
      </c>
      <c r="V55" s="192" t="s">
        <v>409</v>
      </c>
      <c r="W55" s="192">
        <v>0</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5.6666666666666599</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0</v>
      </c>
      <c r="J56" s="242">
        <v>45163</v>
      </c>
      <c r="K56" s="242">
        <v>45075</v>
      </c>
      <c r="L56" s="91" t="s">
        <v>85</v>
      </c>
      <c r="M56" s="192">
        <v>5.6666666666666599</v>
      </c>
      <c r="N56" s="192" t="s">
        <v>409</v>
      </c>
      <c r="O56" s="192">
        <v>0</v>
      </c>
      <c r="P56" s="192">
        <v>0</v>
      </c>
      <c r="Q56" s="192">
        <v>0</v>
      </c>
      <c r="R56" s="192" t="s">
        <v>409</v>
      </c>
      <c r="S56" s="192">
        <v>4.4000000000000004</v>
      </c>
      <c r="T56" s="192" t="s">
        <v>409</v>
      </c>
      <c r="U56" s="192">
        <v>0</v>
      </c>
      <c r="V56" s="192" t="s">
        <v>409</v>
      </c>
      <c r="W56" s="192">
        <v>0</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3.6514837167011027</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1.3333333333333299</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10</v>
      </c>
      <c r="J57" s="242">
        <v>45163</v>
      </c>
      <c r="K57" s="242">
        <v>45170</v>
      </c>
      <c r="L57" s="91" t="s">
        <v>87</v>
      </c>
      <c r="M57" s="192">
        <v>1.3333333333333299</v>
      </c>
      <c r="N57" s="192">
        <v>10</v>
      </c>
      <c r="O57" s="192">
        <v>0</v>
      </c>
      <c r="P57" s="192">
        <v>0</v>
      </c>
      <c r="Q57" s="192">
        <v>0</v>
      </c>
      <c r="R57" s="192" t="s">
        <v>409</v>
      </c>
      <c r="S57" s="192">
        <v>1.8</v>
      </c>
      <c r="T57" s="192" t="s">
        <v>935</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5.1639777949432162</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2.6666666666666599</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10</v>
      </c>
      <c r="J58" s="242">
        <v>45163</v>
      </c>
      <c r="K58" s="242">
        <v>45170</v>
      </c>
      <c r="L58" s="91" t="s">
        <v>89</v>
      </c>
      <c r="M58" s="192">
        <v>2.6666666666666599</v>
      </c>
      <c r="N58" s="192">
        <v>10</v>
      </c>
      <c r="O58" s="192">
        <v>0</v>
      </c>
      <c r="P58" s="192">
        <v>0</v>
      </c>
      <c r="Q58" s="192">
        <v>0</v>
      </c>
      <c r="R58" s="192" t="s">
        <v>409</v>
      </c>
      <c r="S58" s="192">
        <v>2.6</v>
      </c>
      <c r="T58" s="192" t="s">
        <v>935</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7.6666666666666599</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45163</v>
      </c>
      <c r="K59" s="242">
        <v>44860</v>
      </c>
      <c r="L59" s="91" t="s">
        <v>91</v>
      </c>
      <c r="M59" s="192">
        <v>7.6666666666666599</v>
      </c>
      <c r="N59" s="192" t="s">
        <v>409</v>
      </c>
      <c r="O59" s="192">
        <v>0</v>
      </c>
      <c r="P59" s="192">
        <v>0</v>
      </c>
      <c r="Q59" s="192">
        <v>0</v>
      </c>
      <c r="R59" s="192" t="s">
        <v>409</v>
      </c>
      <c r="S59" s="192">
        <v>5.6</v>
      </c>
      <c r="T59" s="192" t="s">
        <v>409</v>
      </c>
      <c r="U59" s="192">
        <v>0</v>
      </c>
      <c r="V59" s="192" t="s">
        <v>409</v>
      </c>
      <c r="W59" s="192">
        <v>0</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6.5</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0</v>
      </c>
      <c r="J60" s="242">
        <v>44860</v>
      </c>
      <c r="K60" s="242">
        <v>45142</v>
      </c>
      <c r="L60" s="91" t="s">
        <v>93</v>
      </c>
      <c r="M60" s="192">
        <v>6.5</v>
      </c>
      <c r="N60" s="192" t="s">
        <v>409</v>
      </c>
      <c r="O60" s="192">
        <v>0</v>
      </c>
      <c r="P60" s="192">
        <v>0</v>
      </c>
      <c r="Q60" s="192">
        <v>0</v>
      </c>
      <c r="R60" s="192" t="s">
        <v>409</v>
      </c>
      <c r="S60" s="192">
        <v>4.9000000000000004</v>
      </c>
      <c r="T60" s="192" t="s">
        <v>409</v>
      </c>
      <c r="U60" s="192">
        <v>0</v>
      </c>
      <c r="V60" s="192" t="s">
        <v>409</v>
      </c>
      <c r="W60" s="192">
        <v>0</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0</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10</v>
      </c>
      <c r="J61" s="242">
        <v>45163</v>
      </c>
      <c r="K61" s="242">
        <v>45170</v>
      </c>
      <c r="L61" s="91" t="s">
        <v>95</v>
      </c>
      <c r="M61" s="192">
        <v>0</v>
      </c>
      <c r="N61" s="192">
        <v>10</v>
      </c>
      <c r="O61" s="192">
        <v>0</v>
      </c>
      <c r="P61" s="192">
        <v>0</v>
      </c>
      <c r="Q61" s="192">
        <v>0</v>
      </c>
      <c r="R61" s="192" t="s">
        <v>409</v>
      </c>
      <c r="S61" s="192">
        <v>1</v>
      </c>
      <c r="T61" s="192" t="s">
        <v>935</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9.7467943448089631</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9.5</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10</v>
      </c>
      <c r="J62" s="242">
        <v>44753</v>
      </c>
      <c r="K62" s="242">
        <v>45170</v>
      </c>
      <c r="L62" s="91" t="s">
        <v>97</v>
      </c>
      <c r="M62" s="192">
        <v>9.5</v>
      </c>
      <c r="N62" s="192">
        <v>10</v>
      </c>
      <c r="O62" s="192">
        <v>0</v>
      </c>
      <c r="P62" s="192">
        <v>0</v>
      </c>
      <c r="Q62" s="192">
        <v>0</v>
      </c>
      <c r="R62" s="192" t="s">
        <v>409</v>
      </c>
      <c r="S62" s="192">
        <v>6.7</v>
      </c>
      <c r="T62" s="192" t="s">
        <v>943</v>
      </c>
      <c r="U62" s="192">
        <v>0</v>
      </c>
      <c r="V62" s="192" t="s">
        <v>409</v>
      </c>
      <c r="W62" s="192">
        <v>0</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6.3333333333333304</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0</v>
      </c>
      <c r="J63" s="242">
        <v>45163</v>
      </c>
      <c r="K63" s="242">
        <v>45170</v>
      </c>
      <c r="L63" s="91" t="s">
        <v>99</v>
      </c>
      <c r="M63" s="192">
        <v>6.3333333333333304</v>
      </c>
      <c r="N63" s="192">
        <v>0</v>
      </c>
      <c r="O63" s="192">
        <v>0</v>
      </c>
      <c r="P63" s="192">
        <v>0</v>
      </c>
      <c r="Q63" s="192">
        <v>0</v>
      </c>
      <c r="R63" s="192" t="s">
        <v>409</v>
      </c>
      <c r="S63" s="192">
        <v>4.8</v>
      </c>
      <c r="T63" s="192" t="s">
        <v>944</v>
      </c>
      <c r="U63" s="192">
        <v>0</v>
      </c>
      <c r="V63" s="192" t="s">
        <v>409</v>
      </c>
      <c r="W63" s="192">
        <v>0.27118644067796599</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9.8333333333333304</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0</v>
      </c>
      <c r="J64" s="242">
        <v>44753</v>
      </c>
      <c r="K64" s="242">
        <v>45163</v>
      </c>
      <c r="L64" s="91" t="s">
        <v>101</v>
      </c>
      <c r="M64" s="192">
        <v>9.8333333333333304</v>
      </c>
      <c r="N64" s="192">
        <v>0</v>
      </c>
      <c r="O64" s="192">
        <v>0</v>
      </c>
      <c r="P64" s="192">
        <v>0</v>
      </c>
      <c r="Q64" s="192">
        <v>0</v>
      </c>
      <c r="R64" s="192" t="s">
        <v>409</v>
      </c>
      <c r="S64" s="192">
        <v>6.9</v>
      </c>
      <c r="T64" s="192" t="s">
        <v>945</v>
      </c>
      <c r="U64" s="192">
        <v>0</v>
      </c>
      <c r="V64" s="192" t="s">
        <v>409</v>
      </c>
      <c r="W64" s="192">
        <v>0.2</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6.6583281184793917</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6.3333333333333304</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7</v>
      </c>
      <c r="J65" s="242">
        <v>45163</v>
      </c>
      <c r="K65" s="242">
        <v>45170</v>
      </c>
      <c r="L65" s="91" t="s">
        <v>102</v>
      </c>
      <c r="M65" s="192">
        <v>6.3333333333333304</v>
      </c>
      <c r="N65" s="192" t="s">
        <v>409</v>
      </c>
      <c r="O65" s="192">
        <v>0</v>
      </c>
      <c r="P65" s="192">
        <v>0</v>
      </c>
      <c r="Q65" s="192">
        <v>0</v>
      </c>
      <c r="R65" s="192">
        <v>7</v>
      </c>
      <c r="S65" s="192">
        <v>4.8</v>
      </c>
      <c r="T65" s="192" t="s">
        <v>409</v>
      </c>
      <c r="U65" s="192">
        <v>0</v>
      </c>
      <c r="V65" s="192" t="s">
        <v>409</v>
      </c>
      <c r="W65" s="192">
        <v>9.0909090909090898E-2</v>
      </c>
      <c r="X65" s="192" t="s">
        <v>901</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4</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0</v>
      </c>
      <c r="J66" s="242">
        <v>45163</v>
      </c>
      <c r="K66" s="242">
        <v>44860</v>
      </c>
      <c r="L66" s="91" t="s">
        <v>104</v>
      </c>
      <c r="M66" s="192">
        <v>4</v>
      </c>
      <c r="N66" s="192" t="s">
        <v>409</v>
      </c>
      <c r="O66" s="192">
        <v>0</v>
      </c>
      <c r="P66" s="192">
        <v>0</v>
      </c>
      <c r="Q66" s="192">
        <v>0</v>
      </c>
      <c r="R66" s="192" t="s">
        <v>409</v>
      </c>
      <c r="S66" s="192">
        <v>3.4</v>
      </c>
      <c r="T66" s="192" t="s">
        <v>409</v>
      </c>
      <c r="U66" s="192">
        <v>0</v>
      </c>
      <c r="V66" s="192" t="s">
        <v>409</v>
      </c>
      <c r="W66" s="192">
        <v>0</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5.1666666666666599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0</v>
      </c>
      <c r="J67" s="242">
        <v>45019</v>
      </c>
      <c r="K67" s="242">
        <v>45170</v>
      </c>
      <c r="L67" s="91" t="s">
        <v>106</v>
      </c>
      <c r="M67" s="192">
        <v>5.1666666666666599</v>
      </c>
      <c r="N67" s="192">
        <v>0</v>
      </c>
      <c r="O67" s="192">
        <v>0</v>
      </c>
      <c r="P67" s="192">
        <v>0</v>
      </c>
      <c r="Q67" s="192">
        <v>0</v>
      </c>
      <c r="R67" s="192" t="s">
        <v>409</v>
      </c>
      <c r="S67" s="192">
        <v>4.0999999999999996</v>
      </c>
      <c r="T67" s="192" t="s">
        <v>946</v>
      </c>
      <c r="U67" s="192">
        <v>0</v>
      </c>
      <c r="V67" s="192" t="s">
        <v>409</v>
      </c>
      <c r="W67" s="192">
        <v>0</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10</v>
      </c>
      <c r="J68" s="242">
        <v>44753</v>
      </c>
      <c r="K68" s="242">
        <v>45170</v>
      </c>
      <c r="L68" s="91" t="s">
        <v>108</v>
      </c>
      <c r="M68" s="192">
        <v>0</v>
      </c>
      <c r="N68" s="192">
        <v>10</v>
      </c>
      <c r="O68" s="192">
        <v>0</v>
      </c>
      <c r="P68" s="192">
        <v>0</v>
      </c>
      <c r="Q68" s="192">
        <v>0</v>
      </c>
      <c r="R68" s="192" t="s">
        <v>409</v>
      </c>
      <c r="S68" s="192">
        <v>0.9</v>
      </c>
      <c r="T68" s="192" t="s">
        <v>935</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7.5277265270908051</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5.6666666666666599</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44753</v>
      </c>
      <c r="K69" s="242">
        <v>45145</v>
      </c>
      <c r="L69" s="91" t="s">
        <v>110</v>
      </c>
      <c r="M69" s="192">
        <v>5.6666666666666599</v>
      </c>
      <c r="N69" s="192" t="s">
        <v>409</v>
      </c>
      <c r="O69" s="192">
        <v>0</v>
      </c>
      <c r="P69" s="192">
        <v>10</v>
      </c>
      <c r="Q69" s="192">
        <v>0</v>
      </c>
      <c r="R69" s="192" t="s">
        <v>409</v>
      </c>
      <c r="S69" s="192">
        <v>4.4000000000000004</v>
      </c>
      <c r="T69" s="192" t="s">
        <v>409</v>
      </c>
      <c r="U69" s="192">
        <v>0</v>
      </c>
      <c r="V69" s="192" t="s">
        <v>866</v>
      </c>
      <c r="W69" s="192">
        <v>0.17582417582417501</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0</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10</v>
      </c>
      <c r="J70" s="242">
        <v>45163</v>
      </c>
      <c r="K70" s="242">
        <v>45170</v>
      </c>
      <c r="L70" s="91" t="s">
        <v>112</v>
      </c>
      <c r="M70" s="192">
        <v>0</v>
      </c>
      <c r="N70" s="192">
        <v>10</v>
      </c>
      <c r="O70" s="192">
        <v>0</v>
      </c>
      <c r="P70" s="192">
        <v>0</v>
      </c>
      <c r="Q70" s="192">
        <v>0</v>
      </c>
      <c r="R70" s="192" t="s">
        <v>409</v>
      </c>
      <c r="S70" s="192">
        <v>0.4</v>
      </c>
      <c r="T70" s="192" t="s">
        <v>935</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5</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45163</v>
      </c>
      <c r="K71" s="242">
        <v>45019</v>
      </c>
      <c r="L71" s="91" t="s">
        <v>114</v>
      </c>
      <c r="M71" s="192">
        <v>5</v>
      </c>
      <c r="N71" s="192" t="s">
        <v>409</v>
      </c>
      <c r="O71" s="192">
        <v>0</v>
      </c>
      <c r="P71" s="192">
        <v>0</v>
      </c>
      <c r="Q71" s="192">
        <v>0</v>
      </c>
      <c r="R71" s="192" t="s">
        <v>409</v>
      </c>
      <c r="S71" s="192">
        <v>4</v>
      </c>
      <c r="T71" s="192" t="s">
        <v>409</v>
      </c>
      <c r="U71" s="192">
        <v>0</v>
      </c>
      <c r="V71" s="192" t="s">
        <v>409</v>
      </c>
      <c r="W71" s="192">
        <v>0</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6.324555320336759</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10</v>
      </c>
      <c r="J72" s="242">
        <v>44753</v>
      </c>
      <c r="K72" s="242">
        <v>45170</v>
      </c>
      <c r="L72" s="91" t="s">
        <v>116</v>
      </c>
      <c r="M72" s="192">
        <v>4</v>
      </c>
      <c r="N72" s="192">
        <v>10</v>
      </c>
      <c r="O72" s="192">
        <v>0</v>
      </c>
      <c r="P72" s="192">
        <v>0</v>
      </c>
      <c r="Q72" s="192">
        <v>0</v>
      </c>
      <c r="R72" s="192" t="s">
        <v>409</v>
      </c>
      <c r="S72" s="192">
        <v>3.4</v>
      </c>
      <c r="T72" s="192" t="s">
        <v>935</v>
      </c>
      <c r="U72" s="192">
        <v>0</v>
      </c>
      <c r="V72" s="192" t="s">
        <v>409</v>
      </c>
      <c r="W72" s="192">
        <v>0</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v>44887</v>
      </c>
      <c r="L73" s="91" t="s">
        <v>706</v>
      </c>
      <c r="M73" s="192" t="s">
        <v>409</v>
      </c>
      <c r="N73" s="192" t="s">
        <v>409</v>
      </c>
      <c r="O73" s="192" t="s">
        <v>409</v>
      </c>
      <c r="P73" s="192">
        <v>0</v>
      </c>
      <c r="Q73" s="192">
        <v>0</v>
      </c>
      <c r="R73" s="192" t="s">
        <v>409</v>
      </c>
      <c r="S73" s="192" t="s">
        <v>409</v>
      </c>
      <c r="T73" s="192" t="s">
        <v>409</v>
      </c>
      <c r="U73" s="192" t="s">
        <v>409</v>
      </c>
      <c r="V73" s="192" t="s">
        <v>409</v>
      </c>
      <c r="W73" s="192">
        <v>0</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5.3333333333333304</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0</v>
      </c>
      <c r="J74" s="242">
        <v>44753</v>
      </c>
      <c r="K74" s="242">
        <v>45154</v>
      </c>
      <c r="L74" s="91" t="s">
        <v>117</v>
      </c>
      <c r="M74" s="192">
        <v>5.3333333333333304</v>
      </c>
      <c r="N74" s="192" t="s">
        <v>409</v>
      </c>
      <c r="O74" s="192">
        <v>0</v>
      </c>
      <c r="P74" s="192">
        <v>0</v>
      </c>
      <c r="Q74" s="192">
        <v>0</v>
      </c>
      <c r="R74" s="192" t="s">
        <v>409</v>
      </c>
      <c r="S74" s="192">
        <v>4.2</v>
      </c>
      <c r="T74" s="192" t="s">
        <v>409</v>
      </c>
      <c r="U74" s="192">
        <v>0</v>
      </c>
      <c r="V74" s="192" t="s">
        <v>409</v>
      </c>
      <c r="W74" s="192">
        <v>0.2</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2.6666666666666599</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45163</v>
      </c>
      <c r="K75" s="242">
        <v>44862</v>
      </c>
      <c r="L75" s="91" t="s">
        <v>119</v>
      </c>
      <c r="M75" s="192">
        <v>2.6666666666666599</v>
      </c>
      <c r="N75" s="192" t="s">
        <v>409</v>
      </c>
      <c r="O75" s="192">
        <v>0</v>
      </c>
      <c r="P75" s="192">
        <v>0</v>
      </c>
      <c r="Q75" s="192">
        <v>0</v>
      </c>
      <c r="R75" s="192" t="s">
        <v>409</v>
      </c>
      <c r="S75" s="192">
        <v>2.6</v>
      </c>
      <c r="T75" s="192" t="s">
        <v>409</v>
      </c>
      <c r="U75" s="192">
        <v>0</v>
      </c>
      <c r="V75" s="192" t="s">
        <v>409</v>
      </c>
      <c r="W75" s="192">
        <v>0</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2.5</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45163</v>
      </c>
      <c r="K76" s="242">
        <v>44802</v>
      </c>
      <c r="L76" s="91" t="s">
        <v>121</v>
      </c>
      <c r="M76" s="192">
        <v>2.5</v>
      </c>
      <c r="N76" s="192" t="s">
        <v>409</v>
      </c>
      <c r="O76" s="192">
        <v>0</v>
      </c>
      <c r="P76" s="192">
        <v>0</v>
      </c>
      <c r="Q76" s="192">
        <v>0</v>
      </c>
      <c r="R76" s="192" t="s">
        <v>409</v>
      </c>
      <c r="S76" s="192">
        <v>2.5</v>
      </c>
      <c r="T76" s="192" t="s">
        <v>409</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5.6666666666666599</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45163</v>
      </c>
      <c r="K77" s="242">
        <v>44929</v>
      </c>
      <c r="L77" s="91" t="s">
        <v>123</v>
      </c>
      <c r="M77" s="192">
        <v>5.6666666666666599</v>
      </c>
      <c r="N77" s="192" t="s">
        <v>409</v>
      </c>
      <c r="O77" s="192">
        <v>0</v>
      </c>
      <c r="P77" s="192">
        <v>0</v>
      </c>
      <c r="Q77" s="192">
        <v>0</v>
      </c>
      <c r="R77" s="192" t="s">
        <v>409</v>
      </c>
      <c r="S77" s="192">
        <v>4.4000000000000004</v>
      </c>
      <c r="T77" s="192" t="s">
        <v>409</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4.5</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45019</v>
      </c>
      <c r="K78" s="242">
        <v>45169</v>
      </c>
      <c r="L78" s="91" t="s">
        <v>125</v>
      </c>
      <c r="M78" s="192">
        <v>4.5</v>
      </c>
      <c r="N78" s="192">
        <v>0</v>
      </c>
      <c r="O78" s="192">
        <v>0</v>
      </c>
      <c r="P78" s="192">
        <v>0</v>
      </c>
      <c r="Q78" s="192">
        <v>0</v>
      </c>
      <c r="R78" s="192" t="s">
        <v>409</v>
      </c>
      <c r="S78" s="192">
        <v>3.7</v>
      </c>
      <c r="T78" s="192" t="s">
        <v>905</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0</v>
      </c>
      <c r="J79" s="242" t="s">
        <v>409</v>
      </c>
      <c r="K79" s="242">
        <v>45019</v>
      </c>
      <c r="L79" s="91" t="s">
        <v>707</v>
      </c>
      <c r="M79" s="192" t="s">
        <v>409</v>
      </c>
      <c r="N79" s="192" t="s">
        <v>409</v>
      </c>
      <c r="O79" s="192" t="s">
        <v>409</v>
      </c>
      <c r="P79" s="192">
        <v>0</v>
      </c>
      <c r="Q79" s="192">
        <v>0</v>
      </c>
      <c r="R79" s="192" t="s">
        <v>409</v>
      </c>
      <c r="S79" s="192" t="s">
        <v>409</v>
      </c>
      <c r="T79" s="192" t="s">
        <v>409</v>
      </c>
      <c r="U79" s="192" t="s">
        <v>409</v>
      </c>
      <c r="V79" s="192" t="s">
        <v>409</v>
      </c>
      <c r="W79" s="192">
        <v>0</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4.8333333333333304</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44753</v>
      </c>
      <c r="K80" s="242">
        <v>45154</v>
      </c>
      <c r="L80" s="91" t="s">
        <v>127</v>
      </c>
      <c r="M80" s="192">
        <v>4.8333333333333304</v>
      </c>
      <c r="N80" s="192" t="s">
        <v>409</v>
      </c>
      <c r="O80" s="192">
        <v>0</v>
      </c>
      <c r="P80" s="192">
        <v>0</v>
      </c>
      <c r="Q80" s="192">
        <v>0</v>
      </c>
      <c r="R80" s="192" t="s">
        <v>409</v>
      </c>
      <c r="S80" s="192">
        <v>3.9</v>
      </c>
      <c r="T80" s="192" t="s">
        <v>409</v>
      </c>
      <c r="U80" s="192">
        <v>0</v>
      </c>
      <c r="V80" s="192" t="s">
        <v>409</v>
      </c>
      <c r="W80" s="192">
        <v>9.0909090909090898E-2</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3.5</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44753</v>
      </c>
      <c r="K81" s="242">
        <v>45154</v>
      </c>
      <c r="L81" s="91" t="s">
        <v>128</v>
      </c>
      <c r="M81" s="192">
        <v>3.5</v>
      </c>
      <c r="N81" s="192" t="s">
        <v>409</v>
      </c>
      <c r="O81" s="192">
        <v>0</v>
      </c>
      <c r="P81" s="192">
        <v>0</v>
      </c>
      <c r="Q81" s="192">
        <v>0</v>
      </c>
      <c r="R81" s="192" t="s">
        <v>409</v>
      </c>
      <c r="S81" s="192">
        <v>3.1</v>
      </c>
      <c r="T81" s="192" t="s">
        <v>409</v>
      </c>
      <c r="U81" s="192">
        <v>0</v>
      </c>
      <c r="V81" s="192" t="s">
        <v>409</v>
      </c>
      <c r="W81" s="192">
        <v>0</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2.9999999999999898</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45163</v>
      </c>
      <c r="K82" s="242">
        <v>45154</v>
      </c>
      <c r="L82" s="91" t="s">
        <v>130</v>
      </c>
      <c r="M82" s="192">
        <v>2.9999999999999898</v>
      </c>
      <c r="N82" s="192" t="s">
        <v>409</v>
      </c>
      <c r="O82" s="192">
        <v>0</v>
      </c>
      <c r="P82" s="192">
        <v>0</v>
      </c>
      <c r="Q82" s="192">
        <v>0</v>
      </c>
      <c r="R82" s="192" t="s">
        <v>409</v>
      </c>
      <c r="S82" s="192">
        <v>2.8</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3.3333333333333299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45163</v>
      </c>
      <c r="K83" s="242">
        <v>44862</v>
      </c>
      <c r="L83" s="91" t="s">
        <v>132</v>
      </c>
      <c r="M83" s="192">
        <v>3.3333333333333299</v>
      </c>
      <c r="N83" s="192" t="s">
        <v>409</v>
      </c>
      <c r="O83" s="192">
        <v>0</v>
      </c>
      <c r="P83" s="192">
        <v>0</v>
      </c>
      <c r="Q83" s="192">
        <v>0</v>
      </c>
      <c r="R83" s="192" t="s">
        <v>409</v>
      </c>
      <c r="S83" s="192">
        <v>3</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8.1666666666666607</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0</v>
      </c>
      <c r="J84" s="242">
        <v>44753</v>
      </c>
      <c r="K84" s="242">
        <v>44887</v>
      </c>
      <c r="L84" s="91" t="s">
        <v>134</v>
      </c>
      <c r="M84" s="192">
        <v>8.1666666666666607</v>
      </c>
      <c r="N84" s="192" t="s">
        <v>409</v>
      </c>
      <c r="O84" s="192">
        <v>0</v>
      </c>
      <c r="P84" s="192">
        <v>0</v>
      </c>
      <c r="Q84" s="192">
        <v>0</v>
      </c>
      <c r="R84" s="192" t="s">
        <v>409</v>
      </c>
      <c r="S84" s="192">
        <v>5.9</v>
      </c>
      <c r="T84" s="192" t="s">
        <v>409</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3.4156502553198562</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1.1666666666666601</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10</v>
      </c>
      <c r="J85" s="242">
        <v>44753</v>
      </c>
      <c r="K85" s="242">
        <v>45154</v>
      </c>
      <c r="L85" s="91" t="s">
        <v>136</v>
      </c>
      <c r="M85" s="192">
        <v>1.1666666666666601</v>
      </c>
      <c r="N85" s="192" t="s">
        <v>409</v>
      </c>
      <c r="O85" s="192">
        <v>0</v>
      </c>
      <c r="P85" s="192">
        <v>0</v>
      </c>
      <c r="Q85" s="192">
        <v>10</v>
      </c>
      <c r="R85" s="192" t="s">
        <v>409</v>
      </c>
      <c r="S85" s="192">
        <v>1.7</v>
      </c>
      <c r="T85" s="192" t="s">
        <v>409</v>
      </c>
      <c r="U85" s="192">
        <v>0</v>
      </c>
      <c r="V85" s="192" t="s">
        <v>409</v>
      </c>
      <c r="W85" s="192">
        <v>0.66666666666666596</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44887</v>
      </c>
      <c r="L86" s="91" t="s">
        <v>708</v>
      </c>
      <c r="M86" s="192" t="s">
        <v>409</v>
      </c>
      <c r="N86" s="192" t="s">
        <v>409</v>
      </c>
      <c r="O86" s="192" t="s">
        <v>409</v>
      </c>
      <c r="P86" s="192">
        <v>0</v>
      </c>
      <c r="Q86" s="192" t="s">
        <v>409</v>
      </c>
      <c r="R86" s="192" t="s">
        <v>409</v>
      </c>
      <c r="S86" s="192" t="s">
        <v>409</v>
      </c>
      <c r="T86" s="192" t="s">
        <v>409</v>
      </c>
      <c r="U86" s="192" t="s">
        <v>409</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9.3333333333333304</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0</v>
      </c>
      <c r="J87" s="242">
        <v>45163</v>
      </c>
      <c r="K87" s="242">
        <v>45163</v>
      </c>
      <c r="L87" s="91" t="s">
        <v>138</v>
      </c>
      <c r="M87" s="192">
        <v>9.3333333333333304</v>
      </c>
      <c r="N87" s="192">
        <v>0</v>
      </c>
      <c r="O87" s="192">
        <v>0</v>
      </c>
      <c r="P87" s="192">
        <v>0</v>
      </c>
      <c r="Q87" s="192">
        <v>0</v>
      </c>
      <c r="R87" s="192" t="s">
        <v>409</v>
      </c>
      <c r="S87" s="192">
        <v>6.6</v>
      </c>
      <c r="T87" s="192" t="s">
        <v>947</v>
      </c>
      <c r="U87" s="192">
        <v>0</v>
      </c>
      <c r="V87" s="192" t="s">
        <v>409</v>
      </c>
      <c r="W87" s="192">
        <v>0</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0</v>
      </c>
      <c r="J88" s="242" t="s">
        <v>409</v>
      </c>
      <c r="K88" s="242">
        <v>45016</v>
      </c>
      <c r="L88" s="91" t="s">
        <v>709</v>
      </c>
      <c r="M88" s="192" t="s">
        <v>409</v>
      </c>
      <c r="N88" s="192" t="s">
        <v>409</v>
      </c>
      <c r="O88" s="192" t="s">
        <v>409</v>
      </c>
      <c r="P88" s="192">
        <v>0</v>
      </c>
      <c r="Q88" s="192">
        <v>0</v>
      </c>
      <c r="R88" s="192" t="s">
        <v>409</v>
      </c>
      <c r="S88" s="192" t="s">
        <v>409</v>
      </c>
      <c r="T88" s="192" t="s">
        <v>409</v>
      </c>
      <c r="U88" s="192" t="s">
        <v>409</v>
      </c>
      <c r="V88" s="192" t="s">
        <v>409</v>
      </c>
      <c r="W88" s="192">
        <v>0</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4.8333333333333304</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0</v>
      </c>
      <c r="J89" s="242">
        <v>45163</v>
      </c>
      <c r="K89" s="242">
        <v>45154</v>
      </c>
      <c r="L89" s="91" t="s">
        <v>140</v>
      </c>
      <c r="M89" s="192">
        <v>4.8333333333333304</v>
      </c>
      <c r="N89" s="192" t="s">
        <v>409</v>
      </c>
      <c r="O89" s="192">
        <v>0</v>
      </c>
      <c r="P89" s="192">
        <v>0</v>
      </c>
      <c r="Q89" s="192">
        <v>0</v>
      </c>
      <c r="R89" s="192" t="s">
        <v>409</v>
      </c>
      <c r="S89" s="192">
        <v>3.9</v>
      </c>
      <c r="T89" s="192" t="s">
        <v>409</v>
      </c>
      <c r="U89" s="192">
        <v>0</v>
      </c>
      <c r="V89" s="192" t="s">
        <v>409</v>
      </c>
      <c r="W89" s="192">
        <v>0.5</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45001</v>
      </c>
      <c r="L90" s="91" t="s">
        <v>710</v>
      </c>
      <c r="M90" s="192" t="s">
        <v>409</v>
      </c>
      <c r="N90" s="192" t="s">
        <v>409</v>
      </c>
      <c r="O90" s="192" t="s">
        <v>409</v>
      </c>
      <c r="P90" s="192">
        <v>0</v>
      </c>
      <c r="Q90" s="192">
        <v>0</v>
      </c>
      <c r="R90" s="192" t="s">
        <v>409</v>
      </c>
      <c r="S90" s="192" t="s">
        <v>409</v>
      </c>
      <c r="T90" s="192" t="s">
        <v>409</v>
      </c>
      <c r="U90" s="192" t="s">
        <v>409</v>
      </c>
      <c r="V90" s="192" t="s">
        <v>409</v>
      </c>
      <c r="W90" s="192">
        <v>0</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9.5742710775633775</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9.1666666666666607</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10</v>
      </c>
      <c r="J91" s="242">
        <v>44753</v>
      </c>
      <c r="K91" s="242">
        <v>45145</v>
      </c>
      <c r="L91" s="91" t="s">
        <v>142</v>
      </c>
      <c r="M91" s="192">
        <v>9.1666666666666607</v>
      </c>
      <c r="N91" s="192" t="s">
        <v>409</v>
      </c>
      <c r="O91" s="192">
        <v>0</v>
      </c>
      <c r="P91" s="192">
        <v>10</v>
      </c>
      <c r="Q91" s="192">
        <v>0</v>
      </c>
      <c r="R91" s="192" t="s">
        <v>409</v>
      </c>
      <c r="S91" s="192">
        <v>6.5</v>
      </c>
      <c r="T91" s="192" t="s">
        <v>409</v>
      </c>
      <c r="U91" s="192">
        <v>0</v>
      </c>
      <c r="V91" s="192" t="s">
        <v>867</v>
      </c>
      <c r="W91" s="192">
        <v>0</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5.9999999999999902</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45163</v>
      </c>
      <c r="K92" s="242">
        <v>44831</v>
      </c>
      <c r="L92" s="91" t="s">
        <v>144</v>
      </c>
      <c r="M92" s="192">
        <v>5.9999999999999902</v>
      </c>
      <c r="N92" s="192" t="s">
        <v>409</v>
      </c>
      <c r="O92" s="192">
        <v>0</v>
      </c>
      <c r="P92" s="192">
        <v>0</v>
      </c>
      <c r="Q92" s="192">
        <v>0</v>
      </c>
      <c r="R92" s="192" t="s">
        <v>409</v>
      </c>
      <c r="S92" s="192">
        <v>4.5999999999999996</v>
      </c>
      <c r="T92" s="192" t="s">
        <v>409</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10</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10</v>
      </c>
      <c r="J93" s="242">
        <v>44753</v>
      </c>
      <c r="K93" s="242">
        <v>45170</v>
      </c>
      <c r="L93" s="91" t="s">
        <v>146</v>
      </c>
      <c r="M93" s="192">
        <v>10</v>
      </c>
      <c r="N93" s="192">
        <v>10</v>
      </c>
      <c r="O93" s="192">
        <v>0</v>
      </c>
      <c r="P93" s="192">
        <v>10</v>
      </c>
      <c r="Q93" s="192">
        <v>0</v>
      </c>
      <c r="R93" s="192" t="s">
        <v>409</v>
      </c>
      <c r="S93" s="192">
        <v>7</v>
      </c>
      <c r="T93" s="192" t="s">
        <v>938</v>
      </c>
      <c r="U93" s="192">
        <v>0</v>
      </c>
      <c r="V93" s="192" t="s">
        <v>847</v>
      </c>
      <c r="W93" s="192">
        <v>0</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4.1666666666666599</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45163</v>
      </c>
      <c r="K94" s="242">
        <v>44852</v>
      </c>
      <c r="L94" s="91" t="s">
        <v>148</v>
      </c>
      <c r="M94" s="192">
        <v>4.1666666666666599</v>
      </c>
      <c r="N94" s="192" t="s">
        <v>409</v>
      </c>
      <c r="O94" s="192">
        <v>0</v>
      </c>
      <c r="P94" s="192">
        <v>0</v>
      </c>
      <c r="Q94" s="192">
        <v>0</v>
      </c>
      <c r="R94" s="192" t="s">
        <v>409</v>
      </c>
      <c r="S94" s="192">
        <v>3.5</v>
      </c>
      <c r="T94" s="192" t="s">
        <v>409</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10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10</v>
      </c>
      <c r="J95" s="242">
        <v>44860</v>
      </c>
      <c r="K95" s="242">
        <v>45142</v>
      </c>
      <c r="L95" s="91" t="s">
        <v>150</v>
      </c>
      <c r="M95" s="192">
        <v>10</v>
      </c>
      <c r="N95" s="192">
        <v>0</v>
      </c>
      <c r="O95" s="192">
        <v>0</v>
      </c>
      <c r="P95" s="192">
        <v>0</v>
      </c>
      <c r="Q95" s="192">
        <v>10</v>
      </c>
      <c r="R95" s="192" t="s">
        <v>409</v>
      </c>
      <c r="S95" s="192">
        <v>7.7</v>
      </c>
      <c r="T95" s="192" t="s">
        <v>948</v>
      </c>
      <c r="U95" s="192">
        <v>0</v>
      </c>
      <c r="V95" s="192" t="s">
        <v>409</v>
      </c>
      <c r="W95" s="192">
        <v>0.66412213740458004</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45019</v>
      </c>
      <c r="L96" s="91" t="s">
        <v>711</v>
      </c>
      <c r="M96" s="192" t="s">
        <v>409</v>
      </c>
      <c r="N96" s="192" t="s">
        <v>409</v>
      </c>
      <c r="O96" s="192" t="s">
        <v>409</v>
      </c>
      <c r="P96" s="192">
        <v>0</v>
      </c>
      <c r="Q96" s="192">
        <v>0</v>
      </c>
      <c r="R96" s="192" t="s">
        <v>409</v>
      </c>
      <c r="S96" s="192" t="s">
        <v>409</v>
      </c>
      <c r="T96" s="192" t="s">
        <v>409</v>
      </c>
      <c r="U96" s="192" t="s">
        <v>409</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0</v>
      </c>
      <c r="J97" s="242">
        <v>45163</v>
      </c>
      <c r="K97" s="242">
        <v>45169</v>
      </c>
      <c r="L97" s="91" t="s">
        <v>152</v>
      </c>
      <c r="M97" s="192">
        <v>10</v>
      </c>
      <c r="N97" s="192">
        <v>0</v>
      </c>
      <c r="O97" s="192">
        <v>0</v>
      </c>
      <c r="P97" s="192">
        <v>0</v>
      </c>
      <c r="Q97" s="192">
        <v>0</v>
      </c>
      <c r="R97" s="192" t="s">
        <v>409</v>
      </c>
      <c r="S97" s="192">
        <v>7.6</v>
      </c>
      <c r="T97" s="192" t="s">
        <v>949</v>
      </c>
      <c r="U97" s="192">
        <v>0</v>
      </c>
      <c r="V97" s="192" t="s">
        <v>409</v>
      </c>
      <c r="W97" s="192">
        <v>3.4129692832764501E-3</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2.1666666666666599</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45163</v>
      </c>
      <c r="K98" s="242">
        <v>44860</v>
      </c>
      <c r="L98" s="91" t="s">
        <v>154</v>
      </c>
      <c r="M98" s="192">
        <v>2.1666666666666599</v>
      </c>
      <c r="N98" s="192" t="s">
        <v>409</v>
      </c>
      <c r="O98" s="192">
        <v>0</v>
      </c>
      <c r="P98" s="192">
        <v>0</v>
      </c>
      <c r="Q98" s="192">
        <v>0</v>
      </c>
      <c r="R98" s="192" t="s">
        <v>409</v>
      </c>
      <c r="S98" s="192">
        <v>2.2999999999999998</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9.831920802501747</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9.6666666666666607</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10</v>
      </c>
      <c r="J99" s="242">
        <v>44753</v>
      </c>
      <c r="K99" s="242">
        <v>45170</v>
      </c>
      <c r="L99" s="91" t="s">
        <v>155</v>
      </c>
      <c r="M99" s="192">
        <v>9.6666666666666607</v>
      </c>
      <c r="N99" s="192">
        <v>10</v>
      </c>
      <c r="O99" s="192">
        <v>0</v>
      </c>
      <c r="P99" s="192">
        <v>0</v>
      </c>
      <c r="Q99" s="192">
        <v>10</v>
      </c>
      <c r="R99" s="192" t="s">
        <v>409</v>
      </c>
      <c r="S99" s="192">
        <v>6.8</v>
      </c>
      <c r="T99" s="192" t="s">
        <v>932</v>
      </c>
      <c r="U99" s="192">
        <v>0</v>
      </c>
      <c r="V99" s="192" t="s">
        <v>409</v>
      </c>
      <c r="W99" s="192">
        <v>0.54198473282442705</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9.0369611411506359</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8.1666666666666607</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10</v>
      </c>
      <c r="J100" s="242">
        <v>45163</v>
      </c>
      <c r="K100" s="242">
        <v>45154</v>
      </c>
      <c r="L100" s="91" t="s">
        <v>157</v>
      </c>
      <c r="M100" s="192">
        <v>8.1666666666666607</v>
      </c>
      <c r="N100" s="192" t="s">
        <v>409</v>
      </c>
      <c r="O100" s="192">
        <v>0</v>
      </c>
      <c r="P100" s="192">
        <v>0</v>
      </c>
      <c r="Q100" s="192">
        <v>10</v>
      </c>
      <c r="R100" s="192">
        <v>7</v>
      </c>
      <c r="S100" s="192">
        <v>5.9</v>
      </c>
      <c r="T100" s="192" t="s">
        <v>409</v>
      </c>
      <c r="U100" s="192">
        <v>0</v>
      </c>
      <c r="V100" s="192" t="s">
        <v>409</v>
      </c>
      <c r="W100" s="192">
        <v>0.65853658536585302</v>
      </c>
      <c r="X100" s="192" t="s">
        <v>902</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44860</v>
      </c>
      <c r="K101" s="242">
        <v>44830</v>
      </c>
      <c r="L101" s="91" t="s">
        <v>159</v>
      </c>
      <c r="M101" s="192">
        <v>2</v>
      </c>
      <c r="N101" s="192" t="s">
        <v>409</v>
      </c>
      <c r="O101" s="192">
        <v>0</v>
      </c>
      <c r="P101" s="192">
        <v>0</v>
      </c>
      <c r="Q101" s="192">
        <v>0</v>
      </c>
      <c r="R101" s="192" t="s">
        <v>409</v>
      </c>
      <c r="S101" s="192">
        <v>2.2000000000000002</v>
      </c>
      <c r="T101" s="192" t="s">
        <v>409</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5.9999999999999902</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44860</v>
      </c>
      <c r="K102" s="242">
        <v>45001</v>
      </c>
      <c r="L102" s="91" t="s">
        <v>161</v>
      </c>
      <c r="M102" s="192">
        <v>5.9999999999999902</v>
      </c>
      <c r="N102" s="192" t="s">
        <v>409</v>
      </c>
      <c r="O102" s="192">
        <v>0</v>
      </c>
      <c r="P102" s="192">
        <v>0</v>
      </c>
      <c r="Q102" s="192">
        <v>0</v>
      </c>
      <c r="R102" s="192" t="s">
        <v>409</v>
      </c>
      <c r="S102" s="192">
        <v>4.5999999999999996</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7</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0</v>
      </c>
      <c r="J103" s="242">
        <v>45163</v>
      </c>
      <c r="K103" s="242">
        <v>45154</v>
      </c>
      <c r="L103" s="91" t="s">
        <v>163</v>
      </c>
      <c r="M103" s="192">
        <v>7</v>
      </c>
      <c r="N103" s="192">
        <v>0</v>
      </c>
      <c r="O103" s="192">
        <v>0</v>
      </c>
      <c r="P103" s="192">
        <v>0</v>
      </c>
      <c r="Q103" s="192">
        <v>0</v>
      </c>
      <c r="R103" s="192" t="s">
        <v>409</v>
      </c>
      <c r="S103" s="192">
        <v>5.2</v>
      </c>
      <c r="T103" s="192" t="s">
        <v>903</v>
      </c>
      <c r="U103" s="192">
        <v>0</v>
      </c>
      <c r="V103" s="192" t="s">
        <v>409</v>
      </c>
      <c r="W103" s="192">
        <v>0</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7.5</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0</v>
      </c>
      <c r="J104" s="242">
        <v>45163</v>
      </c>
      <c r="K104" s="242">
        <v>45075</v>
      </c>
      <c r="L104" s="91" t="s">
        <v>165</v>
      </c>
      <c r="M104" s="192">
        <v>7.5</v>
      </c>
      <c r="N104" s="192" t="s">
        <v>409</v>
      </c>
      <c r="O104" s="192">
        <v>0</v>
      </c>
      <c r="P104" s="192">
        <v>0</v>
      </c>
      <c r="Q104" s="192">
        <v>0</v>
      </c>
      <c r="R104" s="192" t="s">
        <v>409</v>
      </c>
      <c r="S104" s="192">
        <v>5.5</v>
      </c>
      <c r="T104" s="192" t="s">
        <v>409</v>
      </c>
      <c r="U104" s="192">
        <v>0</v>
      </c>
      <c r="V104" s="192" t="s">
        <v>409</v>
      </c>
      <c r="W104" s="192">
        <v>0</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5.3333333333333304</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45163</v>
      </c>
      <c r="K105" s="242">
        <v>45154</v>
      </c>
      <c r="L105" s="91" t="s">
        <v>167</v>
      </c>
      <c r="M105" s="192">
        <v>5.3333333333333304</v>
      </c>
      <c r="N105" s="192" t="s">
        <v>409</v>
      </c>
      <c r="O105" s="192">
        <v>0</v>
      </c>
      <c r="P105" s="192">
        <v>0</v>
      </c>
      <c r="Q105" s="192">
        <v>0</v>
      </c>
      <c r="R105" s="192" t="s">
        <v>409</v>
      </c>
      <c r="S105" s="192">
        <v>4.2</v>
      </c>
      <c r="T105" s="192" t="s">
        <v>409</v>
      </c>
      <c r="U105" s="192">
        <v>0</v>
      </c>
      <c r="V105" s="192" t="s">
        <v>409</v>
      </c>
      <c r="W105" s="192">
        <v>0.42857142857142799</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0</v>
      </c>
      <c r="J106" s="242">
        <v>44753</v>
      </c>
      <c r="K106" s="242">
        <v>45170</v>
      </c>
      <c r="L106" s="91" t="s">
        <v>169</v>
      </c>
      <c r="M106" s="192">
        <v>10</v>
      </c>
      <c r="N106" s="192">
        <v>0</v>
      </c>
      <c r="O106" s="192">
        <v>0</v>
      </c>
      <c r="P106" s="192">
        <v>0</v>
      </c>
      <c r="Q106" s="192">
        <v>0</v>
      </c>
      <c r="R106" s="192" t="s">
        <v>409</v>
      </c>
      <c r="S106" s="192">
        <v>8.1</v>
      </c>
      <c r="T106" s="192" t="s">
        <v>950</v>
      </c>
      <c r="U106" s="192">
        <v>0</v>
      </c>
      <c r="V106" s="192" t="s">
        <v>409</v>
      </c>
      <c r="W106" s="192">
        <v>0</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7.3029674334022125</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5.3333333333333304</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10</v>
      </c>
      <c r="J107" s="242">
        <v>45163</v>
      </c>
      <c r="K107" s="242">
        <v>45170</v>
      </c>
      <c r="L107" s="91" t="s">
        <v>171</v>
      </c>
      <c r="M107" s="192">
        <v>5.3333333333333304</v>
      </c>
      <c r="N107" s="192">
        <v>10</v>
      </c>
      <c r="O107" s="192">
        <v>0</v>
      </c>
      <c r="P107" s="192">
        <v>0</v>
      </c>
      <c r="Q107" s="192">
        <v>0</v>
      </c>
      <c r="R107" s="192" t="s">
        <v>409</v>
      </c>
      <c r="S107" s="192">
        <v>4.2</v>
      </c>
      <c r="T107" s="192" t="s">
        <v>951</v>
      </c>
      <c r="U107" s="192">
        <v>0</v>
      </c>
      <c r="V107" s="192" t="s">
        <v>409</v>
      </c>
      <c r="W107" s="192">
        <v>0.142091152815013</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8.266397845091495</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6.8333333333333304</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44753</v>
      </c>
      <c r="K108" s="242">
        <v>45154</v>
      </c>
      <c r="L108" s="91" t="s">
        <v>173</v>
      </c>
      <c r="M108" s="192">
        <v>6.8333333333333304</v>
      </c>
      <c r="N108" s="192" t="s">
        <v>409</v>
      </c>
      <c r="O108" s="192">
        <v>0</v>
      </c>
      <c r="P108" s="192">
        <v>10</v>
      </c>
      <c r="Q108" s="192">
        <v>10</v>
      </c>
      <c r="R108" s="192" t="s">
        <v>409</v>
      </c>
      <c r="S108" s="192">
        <v>5.0999999999999996</v>
      </c>
      <c r="T108" s="192" t="s">
        <v>409</v>
      </c>
      <c r="U108" s="192">
        <v>0</v>
      </c>
      <c r="V108" s="192" t="s">
        <v>868</v>
      </c>
      <c r="W108" s="192">
        <v>0.49180327868852403</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8.0622577482985491</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6.5</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10</v>
      </c>
      <c r="J109" s="242">
        <v>45163</v>
      </c>
      <c r="K109" s="242">
        <v>45170</v>
      </c>
      <c r="L109" s="91" t="s">
        <v>174</v>
      </c>
      <c r="M109" s="192">
        <v>6.5</v>
      </c>
      <c r="N109" s="192">
        <v>10</v>
      </c>
      <c r="O109" s="192">
        <v>0</v>
      </c>
      <c r="P109" s="192">
        <v>0</v>
      </c>
      <c r="Q109" s="192">
        <v>0</v>
      </c>
      <c r="R109" s="192" t="s">
        <v>409</v>
      </c>
      <c r="S109" s="192">
        <v>4.9000000000000004</v>
      </c>
      <c r="T109" s="192" t="s">
        <v>932</v>
      </c>
      <c r="U109" s="192">
        <v>0</v>
      </c>
      <c r="V109" s="192" t="s">
        <v>409</v>
      </c>
      <c r="W109" s="192">
        <v>0</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8</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44753</v>
      </c>
      <c r="K110" s="242">
        <v>45170</v>
      </c>
      <c r="L110" s="91" t="s">
        <v>176</v>
      </c>
      <c r="M110" s="192">
        <v>8</v>
      </c>
      <c r="N110" s="192">
        <v>0</v>
      </c>
      <c r="O110" s="192">
        <v>0</v>
      </c>
      <c r="P110" s="192">
        <v>0</v>
      </c>
      <c r="Q110" s="192">
        <v>0</v>
      </c>
      <c r="R110" s="192" t="s">
        <v>409</v>
      </c>
      <c r="S110" s="192">
        <v>5.8</v>
      </c>
      <c r="T110" s="192" t="s">
        <v>939</v>
      </c>
      <c r="U110" s="192">
        <v>0</v>
      </c>
      <c r="V110" s="192" t="s">
        <v>409</v>
      </c>
      <c r="W110" s="192">
        <v>0</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6.8313005106397275</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4.6666666666666599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10</v>
      </c>
      <c r="J111" s="242">
        <v>45019</v>
      </c>
      <c r="K111" s="242">
        <v>45075</v>
      </c>
      <c r="L111" s="91" t="s">
        <v>178</v>
      </c>
      <c r="M111" s="192">
        <v>4.6666666666666599</v>
      </c>
      <c r="N111" s="192" t="s">
        <v>409</v>
      </c>
      <c r="O111" s="192">
        <v>0</v>
      </c>
      <c r="P111" s="192">
        <v>0</v>
      </c>
      <c r="Q111" s="192">
        <v>10</v>
      </c>
      <c r="R111" s="192" t="s">
        <v>409</v>
      </c>
      <c r="S111" s="192">
        <v>3.8</v>
      </c>
      <c r="T111" s="192" t="s">
        <v>409</v>
      </c>
      <c r="U111" s="192">
        <v>0</v>
      </c>
      <c r="V111" s="192" t="s">
        <v>409</v>
      </c>
      <c r="W111" s="192">
        <v>1</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2.9999999999999898</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0</v>
      </c>
      <c r="J112" s="242">
        <v>44753</v>
      </c>
      <c r="K112" s="242">
        <v>44753</v>
      </c>
      <c r="L112" s="91" t="s">
        <v>179</v>
      </c>
      <c r="M112" s="192">
        <v>2.9999999999999898</v>
      </c>
      <c r="N112" s="192" t="s">
        <v>409</v>
      </c>
      <c r="O112" s="192">
        <v>0</v>
      </c>
      <c r="P112" s="192">
        <v>0</v>
      </c>
      <c r="Q112" s="192" t="s">
        <v>409</v>
      </c>
      <c r="R112" s="192" t="s">
        <v>409</v>
      </c>
      <c r="S112" s="192">
        <v>2.8</v>
      </c>
      <c r="T112" s="192" t="s">
        <v>409</v>
      </c>
      <c r="U112" s="192">
        <v>0</v>
      </c>
      <c r="V112" s="192" t="s">
        <v>409</v>
      </c>
      <c r="W112" s="192" t="s">
        <v>409</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8.1666666666666607</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44860</v>
      </c>
      <c r="K113" s="242">
        <v>45154</v>
      </c>
      <c r="L113" s="91" t="s">
        <v>180</v>
      </c>
      <c r="M113" s="192">
        <v>8.1666666666666607</v>
      </c>
      <c r="N113" s="192">
        <v>0</v>
      </c>
      <c r="O113" s="192">
        <v>0</v>
      </c>
      <c r="P113" s="192">
        <v>0</v>
      </c>
      <c r="Q113" s="192">
        <v>0</v>
      </c>
      <c r="R113" s="192" t="s">
        <v>409</v>
      </c>
      <c r="S113" s="192">
        <v>5.9</v>
      </c>
      <c r="T113" s="192" t="s">
        <v>904</v>
      </c>
      <c r="U113" s="192">
        <v>0</v>
      </c>
      <c r="V113" s="192" t="s">
        <v>409</v>
      </c>
      <c r="W113" s="192">
        <v>0</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0.5</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45163</v>
      </c>
      <c r="K114" s="242">
        <v>45154</v>
      </c>
      <c r="L114" s="91" t="s">
        <v>182</v>
      </c>
      <c r="M114" s="192">
        <v>0.5</v>
      </c>
      <c r="N114" s="192" t="s">
        <v>409</v>
      </c>
      <c r="O114" s="192">
        <v>0</v>
      </c>
      <c r="P114" s="192">
        <v>0</v>
      </c>
      <c r="Q114" s="192">
        <v>0</v>
      </c>
      <c r="R114" s="192" t="s">
        <v>409</v>
      </c>
      <c r="S114" s="192">
        <v>1.3</v>
      </c>
      <c r="T114" s="192" t="s">
        <v>409</v>
      </c>
      <c r="U114" s="192">
        <v>0</v>
      </c>
      <c r="V114" s="192" t="s">
        <v>409</v>
      </c>
      <c r="W114" s="192">
        <v>0</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6.5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0</v>
      </c>
      <c r="J115" s="242">
        <v>44860</v>
      </c>
      <c r="K115" s="242">
        <v>45170</v>
      </c>
      <c r="L115" s="91" t="s">
        <v>184</v>
      </c>
      <c r="M115" s="192">
        <v>6.5</v>
      </c>
      <c r="N115" s="192">
        <v>0</v>
      </c>
      <c r="O115" s="192">
        <v>0</v>
      </c>
      <c r="P115" s="192">
        <v>0</v>
      </c>
      <c r="Q115" s="192">
        <v>0</v>
      </c>
      <c r="R115" s="192" t="s">
        <v>409</v>
      </c>
      <c r="S115" s="192">
        <v>4.9000000000000004</v>
      </c>
      <c r="T115" s="192" t="s">
        <v>939</v>
      </c>
      <c r="U115" s="192">
        <v>0</v>
      </c>
      <c r="V115" s="192" t="s">
        <v>409</v>
      </c>
      <c r="W115" s="192">
        <v>0</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7</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44753</v>
      </c>
      <c r="K116" s="242">
        <v>45001</v>
      </c>
      <c r="L116" s="91" t="s">
        <v>186</v>
      </c>
      <c r="M116" s="192">
        <v>7</v>
      </c>
      <c r="N116" s="192" t="s">
        <v>409</v>
      </c>
      <c r="O116" s="192">
        <v>0</v>
      </c>
      <c r="P116" s="192">
        <v>0</v>
      </c>
      <c r="Q116" s="192">
        <v>0</v>
      </c>
      <c r="R116" s="192" t="s">
        <v>409</v>
      </c>
      <c r="S116" s="192">
        <v>5.2</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4.8333333333333304</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45163</v>
      </c>
      <c r="K117" s="242">
        <v>44929</v>
      </c>
      <c r="L117" s="91" t="s">
        <v>188</v>
      </c>
      <c r="M117" s="192">
        <v>4.8333333333333304</v>
      </c>
      <c r="N117" s="192" t="s">
        <v>409</v>
      </c>
      <c r="O117" s="192">
        <v>0</v>
      </c>
      <c r="P117" s="192">
        <v>0</v>
      </c>
      <c r="Q117" s="192">
        <v>0</v>
      </c>
      <c r="R117" s="192" t="s">
        <v>409</v>
      </c>
      <c r="S117" s="192">
        <v>3.9</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4.5</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0</v>
      </c>
      <c r="J118" s="242">
        <v>44753</v>
      </c>
      <c r="K118" s="242">
        <v>45154</v>
      </c>
      <c r="L118" s="91" t="s">
        <v>190</v>
      </c>
      <c r="M118" s="192">
        <v>4.5</v>
      </c>
      <c r="N118" s="192" t="s">
        <v>409</v>
      </c>
      <c r="O118" s="192">
        <v>0</v>
      </c>
      <c r="P118" s="192">
        <v>0</v>
      </c>
      <c r="Q118" s="192">
        <v>0</v>
      </c>
      <c r="R118" s="192" t="s">
        <v>409</v>
      </c>
      <c r="S118" s="192">
        <v>3.7</v>
      </c>
      <c r="T118" s="192" t="s">
        <v>409</v>
      </c>
      <c r="U118" s="192">
        <v>0</v>
      </c>
      <c r="V118" s="192" t="s">
        <v>409</v>
      </c>
      <c r="W118" s="192">
        <v>8.6956521739130405E-2</v>
      </c>
      <c r="X118" s="192" t="s">
        <v>409</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2.6666666666666599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0</v>
      </c>
      <c r="J119" s="242">
        <v>44753</v>
      </c>
      <c r="K119" s="242">
        <v>45034</v>
      </c>
      <c r="L119" s="91" t="s">
        <v>191</v>
      </c>
      <c r="M119" s="192">
        <v>2.6666666666666599</v>
      </c>
      <c r="N119" s="192" t="s">
        <v>409</v>
      </c>
      <c r="O119" s="192">
        <v>0</v>
      </c>
      <c r="P119" s="192">
        <v>0</v>
      </c>
      <c r="Q119" s="192">
        <v>0</v>
      </c>
      <c r="R119" s="192" t="s">
        <v>409</v>
      </c>
      <c r="S119" s="192">
        <v>2.6</v>
      </c>
      <c r="T119" s="192" t="s">
        <v>409</v>
      </c>
      <c r="U119" s="192">
        <v>0</v>
      </c>
      <c r="V119" s="192" t="s">
        <v>409</v>
      </c>
      <c r="W119" s="192">
        <v>0</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0.5</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44753</v>
      </c>
      <c r="K120" s="242">
        <v>44753</v>
      </c>
      <c r="L120" s="91" t="s">
        <v>193</v>
      </c>
      <c r="M120" s="192">
        <v>0.5</v>
      </c>
      <c r="N120" s="192" t="s">
        <v>409</v>
      </c>
      <c r="O120" s="192">
        <v>0</v>
      </c>
      <c r="P120" s="192">
        <v>0</v>
      </c>
      <c r="Q120" s="192">
        <v>0</v>
      </c>
      <c r="R120" s="192" t="s">
        <v>409</v>
      </c>
      <c r="S120" s="192">
        <v>1.3</v>
      </c>
      <c r="T120" s="192" t="s">
        <v>409</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8.266397845091495</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6.8333333333333304</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10</v>
      </c>
      <c r="J121" s="242">
        <v>45163</v>
      </c>
      <c r="K121" s="242">
        <v>45154</v>
      </c>
      <c r="L121" s="91" t="s">
        <v>195</v>
      </c>
      <c r="M121" s="192">
        <v>6.8333333333333304</v>
      </c>
      <c r="N121" s="192" t="s">
        <v>409</v>
      </c>
      <c r="O121" s="192">
        <v>0</v>
      </c>
      <c r="P121" s="192">
        <v>0</v>
      </c>
      <c r="Q121" s="192">
        <v>10</v>
      </c>
      <c r="R121" s="192" t="s">
        <v>409</v>
      </c>
      <c r="S121" s="192">
        <v>5.0999999999999996</v>
      </c>
      <c r="T121" s="192" t="s">
        <v>409</v>
      </c>
      <c r="U121" s="192">
        <v>0</v>
      </c>
      <c r="V121" s="192" t="s">
        <v>409</v>
      </c>
      <c r="W121" s="192">
        <v>0.72727272727272696</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2.3333333333333299</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0</v>
      </c>
      <c r="J122" s="242">
        <v>45163</v>
      </c>
      <c r="K122" s="242">
        <v>45014</v>
      </c>
      <c r="L122" s="91" t="s">
        <v>197</v>
      </c>
      <c r="M122" s="192">
        <v>2.3333333333333299</v>
      </c>
      <c r="N122" s="192" t="s">
        <v>409</v>
      </c>
      <c r="O122" s="192">
        <v>0</v>
      </c>
      <c r="P122" s="192">
        <v>0</v>
      </c>
      <c r="Q122" s="192">
        <v>0</v>
      </c>
      <c r="R122" s="192" t="s">
        <v>409</v>
      </c>
      <c r="S122" s="192">
        <v>2.4</v>
      </c>
      <c r="T122" s="192" t="s">
        <v>409</v>
      </c>
      <c r="U122" s="192">
        <v>0</v>
      </c>
      <c r="V122" s="192" t="s">
        <v>409</v>
      </c>
      <c r="W122" s="192">
        <v>0</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3.4156502553198562</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1.1666666666666601</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10</v>
      </c>
      <c r="J123" s="242">
        <v>45019</v>
      </c>
      <c r="K123" s="242">
        <v>45170</v>
      </c>
      <c r="L123" s="91" t="s">
        <v>199</v>
      </c>
      <c r="M123" s="192">
        <v>1.1666666666666601</v>
      </c>
      <c r="N123" s="192">
        <v>10</v>
      </c>
      <c r="O123" s="192">
        <v>0</v>
      </c>
      <c r="P123" s="192">
        <v>0</v>
      </c>
      <c r="Q123" s="192">
        <v>0</v>
      </c>
      <c r="R123" s="192" t="s">
        <v>409</v>
      </c>
      <c r="S123" s="192">
        <v>1.7</v>
      </c>
      <c r="T123" s="192" t="s">
        <v>935</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10</v>
      </c>
      <c r="J124" s="242">
        <v>45163</v>
      </c>
      <c r="K124" s="242">
        <v>45170</v>
      </c>
      <c r="L124" s="91" t="s">
        <v>201</v>
      </c>
      <c r="M124" s="192">
        <v>0</v>
      </c>
      <c r="N124" s="192">
        <v>10</v>
      </c>
      <c r="O124" s="192">
        <v>0</v>
      </c>
      <c r="P124" s="192">
        <v>0</v>
      </c>
      <c r="Q124" s="192">
        <v>0</v>
      </c>
      <c r="R124" s="192" t="s">
        <v>409</v>
      </c>
      <c r="S124" s="192">
        <v>1</v>
      </c>
      <c r="T124" s="192" t="s">
        <v>935</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4.2817441928883726</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1.8333333333333299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10</v>
      </c>
      <c r="J125" s="242">
        <v>44753</v>
      </c>
      <c r="K125" s="242">
        <v>45170</v>
      </c>
      <c r="L125" s="91" t="s">
        <v>203</v>
      </c>
      <c r="M125" s="192">
        <v>1.8333333333333299</v>
      </c>
      <c r="N125" s="192">
        <v>10</v>
      </c>
      <c r="O125" s="192">
        <v>0</v>
      </c>
      <c r="P125" s="192">
        <v>0</v>
      </c>
      <c r="Q125" s="192">
        <v>0</v>
      </c>
      <c r="R125" s="192" t="s">
        <v>409</v>
      </c>
      <c r="S125" s="192">
        <v>2.1</v>
      </c>
      <c r="T125" s="192" t="s">
        <v>935</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v>44887</v>
      </c>
      <c r="K126" s="242">
        <v>44887</v>
      </c>
      <c r="L126" s="91" t="s">
        <v>712</v>
      </c>
      <c r="M126" s="192" t="s">
        <v>409</v>
      </c>
      <c r="N126" s="192" t="s">
        <v>409</v>
      </c>
      <c r="O126" s="192" t="s">
        <v>409</v>
      </c>
      <c r="P126" s="192">
        <v>0</v>
      </c>
      <c r="Q126" s="192" t="s">
        <v>409</v>
      </c>
      <c r="R126" s="192" t="s">
        <v>409</v>
      </c>
      <c r="S126" s="192" t="s">
        <v>409</v>
      </c>
      <c r="T126" s="192" t="s">
        <v>409</v>
      </c>
      <c r="U126" s="192" t="s">
        <v>409</v>
      </c>
      <c r="V126" s="192" t="s">
        <v>409</v>
      </c>
      <c r="W126" s="192" t="s">
        <v>409</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0</v>
      </c>
      <c r="J127" s="242" t="s">
        <v>409</v>
      </c>
      <c r="K127" s="242" t="s">
        <v>409</v>
      </c>
      <c r="L127" s="91" t="s">
        <v>713</v>
      </c>
      <c r="M127" s="192" t="s">
        <v>409</v>
      </c>
      <c r="N127" s="192" t="s">
        <v>409</v>
      </c>
      <c r="O127" s="192" t="s">
        <v>409</v>
      </c>
      <c r="P127" s="192">
        <v>0</v>
      </c>
      <c r="Q127" s="192" t="s">
        <v>409</v>
      </c>
      <c r="R127" s="192" t="s">
        <v>409</v>
      </c>
      <c r="S127" s="192" t="s">
        <v>409</v>
      </c>
      <c r="T127" s="192" t="s">
        <v>409</v>
      </c>
      <c r="U127" s="192" t="s">
        <v>409</v>
      </c>
      <c r="V127" s="192" t="s">
        <v>409</v>
      </c>
      <c r="W127" s="192" t="s">
        <v>409</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6.5</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0</v>
      </c>
      <c r="J128" s="242">
        <v>45163</v>
      </c>
      <c r="K128" s="242">
        <v>45170</v>
      </c>
      <c r="L128" s="91" t="s">
        <v>205</v>
      </c>
      <c r="M128" s="192">
        <v>6.5</v>
      </c>
      <c r="N128" s="192">
        <v>0</v>
      </c>
      <c r="O128" s="192">
        <v>0</v>
      </c>
      <c r="P128" s="192">
        <v>0</v>
      </c>
      <c r="Q128" s="192">
        <v>0</v>
      </c>
      <c r="R128" s="192" t="s">
        <v>409</v>
      </c>
      <c r="S128" s="192">
        <v>4.9000000000000004</v>
      </c>
      <c r="T128" s="192" t="s">
        <v>952</v>
      </c>
      <c r="U128" s="192">
        <v>0</v>
      </c>
      <c r="V128" s="192" t="s">
        <v>409</v>
      </c>
      <c r="W128" s="192">
        <v>0.17499999999999999</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44887</v>
      </c>
      <c r="L129" s="91" t="s">
        <v>714</v>
      </c>
      <c r="M129" s="192" t="s">
        <v>409</v>
      </c>
      <c r="N129" s="192" t="s">
        <v>409</v>
      </c>
      <c r="O129" s="192" t="s">
        <v>409</v>
      </c>
      <c r="P129" s="192">
        <v>0</v>
      </c>
      <c r="Q129" s="192">
        <v>0</v>
      </c>
      <c r="R129" s="192" t="s">
        <v>409</v>
      </c>
      <c r="S129" s="192" t="s">
        <v>409</v>
      </c>
      <c r="T129" s="192" t="s">
        <v>409</v>
      </c>
      <c r="U129" s="192" t="s">
        <v>409</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4.8333333333333304</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45163</v>
      </c>
      <c r="K130" s="242">
        <v>45154</v>
      </c>
      <c r="L130" s="91" t="s">
        <v>206</v>
      </c>
      <c r="M130" s="192">
        <v>4.8333333333333304</v>
      </c>
      <c r="N130" s="192" t="s">
        <v>409</v>
      </c>
      <c r="O130" s="192">
        <v>0</v>
      </c>
      <c r="P130" s="192">
        <v>0</v>
      </c>
      <c r="Q130" s="192">
        <v>0</v>
      </c>
      <c r="R130" s="192" t="s">
        <v>409</v>
      </c>
      <c r="S130" s="192">
        <v>3.9</v>
      </c>
      <c r="T130" s="192" t="s">
        <v>409</v>
      </c>
      <c r="U130" s="192">
        <v>0</v>
      </c>
      <c r="V130" s="192" t="s">
        <v>409</v>
      </c>
      <c r="W130" s="192">
        <v>0.36363636363636298</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8.6666666666666607</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0</v>
      </c>
      <c r="J131" s="242">
        <v>45163</v>
      </c>
      <c r="K131" s="242">
        <v>45170</v>
      </c>
      <c r="L131" s="91" t="s">
        <v>208</v>
      </c>
      <c r="M131" s="192">
        <v>8.6666666666666607</v>
      </c>
      <c r="N131" s="192">
        <v>0</v>
      </c>
      <c r="O131" s="192">
        <v>0</v>
      </c>
      <c r="P131" s="192">
        <v>0</v>
      </c>
      <c r="Q131" s="192">
        <v>0</v>
      </c>
      <c r="R131" s="192" t="s">
        <v>409</v>
      </c>
      <c r="S131" s="192">
        <v>6.2</v>
      </c>
      <c r="T131" s="192" t="s">
        <v>953</v>
      </c>
      <c r="U131" s="192">
        <v>0</v>
      </c>
      <c r="V131" s="192" t="s">
        <v>409</v>
      </c>
      <c r="W131" s="192">
        <v>9.45945945945946E-2</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3.5</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45163</v>
      </c>
      <c r="K132" s="242">
        <v>45154</v>
      </c>
      <c r="L132" s="91" t="s">
        <v>210</v>
      </c>
      <c r="M132" s="192">
        <v>3.5</v>
      </c>
      <c r="N132" s="192" t="s">
        <v>409</v>
      </c>
      <c r="O132" s="192">
        <v>0</v>
      </c>
      <c r="P132" s="192">
        <v>0</v>
      </c>
      <c r="Q132" s="192">
        <v>0</v>
      </c>
      <c r="R132" s="192" t="s">
        <v>409</v>
      </c>
      <c r="S132" s="192">
        <v>3.1</v>
      </c>
      <c r="T132" s="192" t="s">
        <v>409</v>
      </c>
      <c r="U132" s="192">
        <v>0</v>
      </c>
      <c r="V132" s="192" t="s">
        <v>409</v>
      </c>
      <c r="W132" s="192">
        <v>0.4</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9.831920802501747</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9.6666666666666607</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10</v>
      </c>
      <c r="J133" s="242">
        <v>45163</v>
      </c>
      <c r="K133" s="242">
        <v>45170</v>
      </c>
      <c r="L133" s="91" t="s">
        <v>212</v>
      </c>
      <c r="M133" s="192">
        <v>9.6666666666666607</v>
      </c>
      <c r="N133" s="192">
        <v>10</v>
      </c>
      <c r="O133" s="192">
        <v>0</v>
      </c>
      <c r="P133" s="192">
        <v>0</v>
      </c>
      <c r="Q133" s="192">
        <v>0</v>
      </c>
      <c r="R133" s="192" t="s">
        <v>409</v>
      </c>
      <c r="S133" s="192">
        <v>6.8</v>
      </c>
      <c r="T133" s="192" t="s">
        <v>954</v>
      </c>
      <c r="U133" s="192">
        <v>0</v>
      </c>
      <c r="V133" s="192" t="s">
        <v>409</v>
      </c>
      <c r="W133" s="192">
        <v>0</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4.3333333333333304</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0</v>
      </c>
      <c r="J134" s="242">
        <v>44860</v>
      </c>
      <c r="K134" s="242">
        <v>45154</v>
      </c>
      <c r="L134" s="91" t="s">
        <v>214</v>
      </c>
      <c r="M134" s="192">
        <v>4.3333333333333304</v>
      </c>
      <c r="N134" s="192" t="s">
        <v>409</v>
      </c>
      <c r="O134" s="192">
        <v>0</v>
      </c>
      <c r="P134" s="192">
        <v>0</v>
      </c>
      <c r="Q134" s="192">
        <v>0</v>
      </c>
      <c r="R134" s="192" t="s">
        <v>409</v>
      </c>
      <c r="S134" s="192">
        <v>3.6</v>
      </c>
      <c r="T134" s="192" t="s">
        <v>409</v>
      </c>
      <c r="U134" s="192">
        <v>0</v>
      </c>
      <c r="V134" s="192" t="s">
        <v>409</v>
      </c>
      <c r="W134" s="192">
        <v>0</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4.3333333333333304</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45163</v>
      </c>
      <c r="K135" s="242">
        <v>44831</v>
      </c>
      <c r="L135" s="91" t="s">
        <v>216</v>
      </c>
      <c r="M135" s="192">
        <v>4.3333333333333304</v>
      </c>
      <c r="N135" s="192" t="s">
        <v>409</v>
      </c>
      <c r="O135" s="192">
        <v>0</v>
      </c>
      <c r="P135" s="192">
        <v>0</v>
      </c>
      <c r="Q135" s="192">
        <v>0</v>
      </c>
      <c r="R135" s="192" t="s">
        <v>409</v>
      </c>
      <c r="S135" s="192">
        <v>3.6</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5.3333333333333304</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0</v>
      </c>
      <c r="J136" s="242">
        <v>45163</v>
      </c>
      <c r="K136" s="242">
        <v>45154</v>
      </c>
      <c r="L136" s="91" t="s">
        <v>218</v>
      </c>
      <c r="M136" s="192">
        <v>5.3333333333333304</v>
      </c>
      <c r="N136" s="192" t="s">
        <v>409</v>
      </c>
      <c r="O136" s="192">
        <v>0</v>
      </c>
      <c r="P136" s="192">
        <v>0</v>
      </c>
      <c r="Q136" s="192">
        <v>0</v>
      </c>
      <c r="R136" s="192" t="s">
        <v>409</v>
      </c>
      <c r="S136" s="192">
        <v>4.2</v>
      </c>
      <c r="T136" s="192" t="s">
        <v>409</v>
      </c>
      <c r="U136" s="192">
        <v>0</v>
      </c>
      <c r="V136" s="192" t="s">
        <v>409</v>
      </c>
      <c r="W136" s="192">
        <v>4.6153846153846101E-2</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2.5</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0</v>
      </c>
      <c r="J137" s="242">
        <v>45019</v>
      </c>
      <c r="K137" s="242">
        <v>45075</v>
      </c>
      <c r="L137" s="91" t="s">
        <v>220</v>
      </c>
      <c r="M137" s="192">
        <v>2.5</v>
      </c>
      <c r="N137" s="192" t="s">
        <v>409</v>
      </c>
      <c r="O137" s="192">
        <v>0</v>
      </c>
      <c r="P137" s="192">
        <v>0</v>
      </c>
      <c r="Q137" s="192">
        <v>0</v>
      </c>
      <c r="R137" s="192" t="s">
        <v>409</v>
      </c>
      <c r="S137" s="192">
        <v>2.5</v>
      </c>
      <c r="T137" s="192" t="s">
        <v>409</v>
      </c>
      <c r="U137" s="192">
        <v>0</v>
      </c>
      <c r="V137" s="192" t="s">
        <v>409</v>
      </c>
      <c r="W137" s="192">
        <v>0</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0</v>
      </c>
      <c r="J138" s="242">
        <v>44753</v>
      </c>
      <c r="K138" s="242">
        <v>45170</v>
      </c>
      <c r="L138" s="91" t="s">
        <v>222</v>
      </c>
      <c r="M138" s="192">
        <v>10</v>
      </c>
      <c r="N138" s="192">
        <v>0</v>
      </c>
      <c r="O138" s="192">
        <v>0</v>
      </c>
      <c r="P138" s="192">
        <v>0</v>
      </c>
      <c r="Q138" s="192">
        <v>0</v>
      </c>
      <c r="R138" s="192" t="s">
        <v>409</v>
      </c>
      <c r="S138" s="192">
        <v>7.8</v>
      </c>
      <c r="T138" s="192" t="s">
        <v>955</v>
      </c>
      <c r="U138" s="192">
        <v>0</v>
      </c>
      <c r="V138" s="192" t="s">
        <v>409</v>
      </c>
      <c r="W138" s="192">
        <v>0.30120481927710802</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5.1666666666666599</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45163</v>
      </c>
      <c r="K139" s="242">
        <v>44762</v>
      </c>
      <c r="L139" s="91" t="s">
        <v>224</v>
      </c>
      <c r="M139" s="192">
        <v>5.1666666666666599</v>
      </c>
      <c r="N139" s="192" t="s">
        <v>409</v>
      </c>
      <c r="O139" s="192">
        <v>0</v>
      </c>
      <c r="P139" s="192">
        <v>0</v>
      </c>
      <c r="Q139" s="192">
        <v>0</v>
      </c>
      <c r="R139" s="192" t="s">
        <v>409</v>
      </c>
      <c r="S139" s="192">
        <v>4.0999999999999996</v>
      </c>
      <c r="T139" s="192" t="s">
        <v>409</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3.1666666666666599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0</v>
      </c>
      <c r="J140" s="242">
        <v>44753</v>
      </c>
      <c r="K140" s="242">
        <v>45014</v>
      </c>
      <c r="L140" s="91" t="s">
        <v>226</v>
      </c>
      <c r="M140" s="192">
        <v>3.1666666666666599</v>
      </c>
      <c r="N140" s="192" t="s">
        <v>409</v>
      </c>
      <c r="O140" s="192">
        <v>0</v>
      </c>
      <c r="P140" s="192">
        <v>0</v>
      </c>
      <c r="Q140" s="192">
        <v>0</v>
      </c>
      <c r="R140" s="192" t="s">
        <v>409</v>
      </c>
      <c r="S140" s="192">
        <v>2.9</v>
      </c>
      <c r="T140" s="192" t="s">
        <v>409</v>
      </c>
      <c r="U140" s="192">
        <v>0</v>
      </c>
      <c r="V140" s="192" t="s">
        <v>409</v>
      </c>
      <c r="W140" s="192">
        <v>7.5757575757575699E-3</v>
      </c>
      <c r="X140" s="192" t="s">
        <v>409</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0</v>
      </c>
      <c r="J141" s="242" t="s">
        <v>409</v>
      </c>
      <c r="K141" s="242">
        <v>44887</v>
      </c>
      <c r="L141" s="91" t="s">
        <v>715</v>
      </c>
      <c r="M141" s="192" t="s">
        <v>409</v>
      </c>
      <c r="N141" s="192" t="s">
        <v>409</v>
      </c>
      <c r="O141" s="192" t="s">
        <v>409</v>
      </c>
      <c r="P141" s="192">
        <v>0</v>
      </c>
      <c r="Q141" s="192">
        <v>0</v>
      </c>
      <c r="R141" s="192" t="s">
        <v>409</v>
      </c>
      <c r="S141" s="192" t="s">
        <v>409</v>
      </c>
      <c r="T141" s="192" t="s">
        <v>409</v>
      </c>
      <c r="U141" s="192" t="s">
        <v>409</v>
      </c>
      <c r="V141" s="192" t="s">
        <v>409</v>
      </c>
      <c r="W141" s="192">
        <v>0</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8</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0</v>
      </c>
      <c r="J142" s="242">
        <v>45019</v>
      </c>
      <c r="K142" s="242">
        <v>45001</v>
      </c>
      <c r="L142" s="91" t="s">
        <v>228</v>
      </c>
      <c r="M142" s="192">
        <v>8</v>
      </c>
      <c r="N142" s="192" t="s">
        <v>409</v>
      </c>
      <c r="O142" s="192">
        <v>0</v>
      </c>
      <c r="P142" s="192">
        <v>0</v>
      </c>
      <c r="Q142" s="192">
        <v>0</v>
      </c>
      <c r="R142" s="192" t="s">
        <v>409</v>
      </c>
      <c r="S142" s="192">
        <v>5.8</v>
      </c>
      <c r="T142" s="192" t="s">
        <v>409</v>
      </c>
      <c r="U142" s="192">
        <v>0</v>
      </c>
      <c r="V142" s="192" t="s">
        <v>409</v>
      </c>
      <c r="W142" s="192">
        <v>0</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7</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45163</v>
      </c>
      <c r="K143" s="242">
        <v>45154</v>
      </c>
      <c r="L143" s="91" t="s">
        <v>230</v>
      </c>
      <c r="M143" s="192">
        <v>7</v>
      </c>
      <c r="N143" s="192" t="s">
        <v>409</v>
      </c>
      <c r="O143" s="192">
        <v>0</v>
      </c>
      <c r="P143" s="192">
        <v>0</v>
      </c>
      <c r="Q143" s="192">
        <v>0</v>
      </c>
      <c r="R143" s="192" t="s">
        <v>409</v>
      </c>
      <c r="S143" s="192">
        <v>5.2</v>
      </c>
      <c r="T143" s="192" t="s">
        <v>409</v>
      </c>
      <c r="U143" s="192">
        <v>0</v>
      </c>
      <c r="V143" s="192" t="s">
        <v>409</v>
      </c>
      <c r="W143" s="192">
        <v>0</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4.5</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0</v>
      </c>
      <c r="J144" s="242">
        <v>44753</v>
      </c>
      <c r="K144" s="242">
        <v>45142</v>
      </c>
      <c r="L144" s="91" t="s">
        <v>232</v>
      </c>
      <c r="M144" s="192">
        <v>4.5</v>
      </c>
      <c r="N144" s="192" t="s">
        <v>409</v>
      </c>
      <c r="O144" s="192">
        <v>0</v>
      </c>
      <c r="P144" s="192">
        <v>0</v>
      </c>
      <c r="Q144" s="192">
        <v>0</v>
      </c>
      <c r="R144" s="192" t="s">
        <v>409</v>
      </c>
      <c r="S144" s="192">
        <v>3.7</v>
      </c>
      <c r="T144" s="192" t="s">
        <v>409</v>
      </c>
      <c r="U144" s="192">
        <v>0</v>
      </c>
      <c r="V144" s="192" t="s">
        <v>409</v>
      </c>
      <c r="W144" s="192">
        <v>0</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7.7459666924148269</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5.9999999999999902</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10</v>
      </c>
      <c r="J145" s="242">
        <v>45163</v>
      </c>
      <c r="K145" s="242">
        <v>45145</v>
      </c>
      <c r="L145" s="91" t="s">
        <v>234</v>
      </c>
      <c r="M145" s="192">
        <v>5.9999999999999902</v>
      </c>
      <c r="N145" s="192" t="s">
        <v>409</v>
      </c>
      <c r="O145" s="192">
        <v>0</v>
      </c>
      <c r="P145" s="192">
        <v>10</v>
      </c>
      <c r="Q145" s="192">
        <v>0</v>
      </c>
      <c r="R145" s="192" t="s">
        <v>409</v>
      </c>
      <c r="S145" s="192">
        <v>4.5999999999999996</v>
      </c>
      <c r="T145" s="192" t="s">
        <v>409</v>
      </c>
      <c r="U145" s="192">
        <v>0</v>
      </c>
      <c r="V145" s="192" t="s">
        <v>869</v>
      </c>
      <c r="W145" s="192">
        <v>0</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6.5</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0</v>
      </c>
      <c r="J146" s="242">
        <v>44753</v>
      </c>
      <c r="K146" s="242">
        <v>45154</v>
      </c>
      <c r="L146" s="91" t="s">
        <v>236</v>
      </c>
      <c r="M146" s="192">
        <v>6.5</v>
      </c>
      <c r="N146" s="192" t="s">
        <v>409</v>
      </c>
      <c r="O146" s="192">
        <v>0</v>
      </c>
      <c r="P146" s="192">
        <v>0</v>
      </c>
      <c r="Q146" s="192">
        <v>0</v>
      </c>
      <c r="R146" s="192" t="s">
        <v>409</v>
      </c>
      <c r="S146" s="192">
        <v>4.9000000000000004</v>
      </c>
      <c r="T146" s="192" t="s">
        <v>409</v>
      </c>
      <c r="U146" s="192">
        <v>0</v>
      </c>
      <c r="V146" s="192" t="s">
        <v>409</v>
      </c>
      <c r="W146" s="192">
        <v>0.15384615384615299</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6.1666666666666599</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0</v>
      </c>
      <c r="J147" s="242">
        <v>45163</v>
      </c>
      <c r="K147" s="242">
        <v>45170</v>
      </c>
      <c r="L147" s="91" t="s">
        <v>238</v>
      </c>
      <c r="M147" s="192">
        <v>6.1666666666666599</v>
      </c>
      <c r="N147" s="192">
        <v>0</v>
      </c>
      <c r="O147" s="192">
        <v>0</v>
      </c>
      <c r="P147" s="192">
        <v>0</v>
      </c>
      <c r="Q147" s="192">
        <v>0</v>
      </c>
      <c r="R147" s="192" t="s">
        <v>409</v>
      </c>
      <c r="S147" s="192">
        <v>4.7</v>
      </c>
      <c r="T147" s="192" t="s">
        <v>956</v>
      </c>
      <c r="U147" s="192">
        <v>0</v>
      </c>
      <c r="V147" s="192" t="s">
        <v>409</v>
      </c>
      <c r="W147" s="192">
        <v>0</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0</v>
      </c>
      <c r="J148" s="242" t="s">
        <v>409</v>
      </c>
      <c r="K148" s="242">
        <v>45154</v>
      </c>
      <c r="L148" s="91" t="s">
        <v>716</v>
      </c>
      <c r="M148" s="192" t="s">
        <v>409</v>
      </c>
      <c r="N148" s="192" t="s">
        <v>409</v>
      </c>
      <c r="O148" s="192" t="s">
        <v>409</v>
      </c>
      <c r="P148" s="192">
        <v>0</v>
      </c>
      <c r="Q148" s="192">
        <v>0</v>
      </c>
      <c r="R148" s="192" t="s">
        <v>409</v>
      </c>
      <c r="S148" s="192" t="s">
        <v>409</v>
      </c>
      <c r="T148" s="192" t="s">
        <v>409</v>
      </c>
      <c r="U148" s="192" t="s">
        <v>409</v>
      </c>
      <c r="V148" s="192" t="s">
        <v>409</v>
      </c>
      <c r="W148" s="192">
        <v>0.5</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5.5</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0</v>
      </c>
      <c r="J149" s="242">
        <v>45163</v>
      </c>
      <c r="K149" s="242">
        <v>45154</v>
      </c>
      <c r="L149" s="91" t="s">
        <v>240</v>
      </c>
      <c r="M149" s="192">
        <v>5.5</v>
      </c>
      <c r="N149" s="192" t="s">
        <v>409</v>
      </c>
      <c r="O149" s="192">
        <v>0</v>
      </c>
      <c r="P149" s="192">
        <v>0</v>
      </c>
      <c r="Q149" s="192">
        <v>0</v>
      </c>
      <c r="R149" s="192" t="s">
        <v>409</v>
      </c>
      <c r="S149" s="192">
        <v>4.3</v>
      </c>
      <c r="T149" s="192" t="s">
        <v>409</v>
      </c>
      <c r="U149" s="192">
        <v>0</v>
      </c>
      <c r="V149" s="192" t="s">
        <v>409</v>
      </c>
      <c r="W149" s="192">
        <v>0.22448979591836701</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5.5</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45163</v>
      </c>
      <c r="K150" s="242">
        <v>45154</v>
      </c>
      <c r="L150" s="91" t="s">
        <v>242</v>
      </c>
      <c r="M150" s="192">
        <v>5.5</v>
      </c>
      <c r="N150" s="192" t="s">
        <v>409</v>
      </c>
      <c r="O150" s="192">
        <v>0</v>
      </c>
      <c r="P150" s="192">
        <v>0</v>
      </c>
      <c r="Q150" s="192">
        <v>0</v>
      </c>
      <c r="R150" s="192" t="s">
        <v>409</v>
      </c>
      <c r="S150" s="192">
        <v>4.3</v>
      </c>
      <c r="T150" s="192" t="s">
        <v>409</v>
      </c>
      <c r="U150" s="192">
        <v>0</v>
      </c>
      <c r="V150" s="192" t="s">
        <v>409</v>
      </c>
      <c r="W150" s="192">
        <v>0.198019801980198</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9.5</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0</v>
      </c>
      <c r="J151" s="242">
        <v>45163</v>
      </c>
      <c r="K151" s="242">
        <v>45154</v>
      </c>
      <c r="L151" s="91" t="s">
        <v>244</v>
      </c>
      <c r="M151" s="192">
        <v>9.5</v>
      </c>
      <c r="N151" s="192" t="s">
        <v>409</v>
      </c>
      <c r="O151" s="192">
        <v>0</v>
      </c>
      <c r="P151" s="192">
        <v>0</v>
      </c>
      <c r="Q151" s="192">
        <v>0</v>
      </c>
      <c r="R151" s="192" t="s">
        <v>409</v>
      </c>
      <c r="S151" s="192">
        <v>6.7</v>
      </c>
      <c r="T151" s="192" t="s">
        <v>409</v>
      </c>
      <c r="U151" s="192">
        <v>0</v>
      </c>
      <c r="V151" s="192" t="s">
        <v>409</v>
      </c>
      <c r="W151" s="192">
        <v>0</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4.0824829046386224</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1.6666666666666601</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10</v>
      </c>
      <c r="J152" s="242">
        <v>44753</v>
      </c>
      <c r="K152" s="242">
        <v>45170</v>
      </c>
      <c r="L152" s="91" t="s">
        <v>246</v>
      </c>
      <c r="M152" s="192">
        <v>1.6666666666666601</v>
      </c>
      <c r="N152" s="192">
        <v>10</v>
      </c>
      <c r="O152" s="192">
        <v>0</v>
      </c>
      <c r="P152" s="192">
        <v>0</v>
      </c>
      <c r="Q152" s="192">
        <v>0</v>
      </c>
      <c r="R152" s="192" t="s">
        <v>409</v>
      </c>
      <c r="S152" s="192">
        <v>2</v>
      </c>
      <c r="T152" s="192" t="s">
        <v>935</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0</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45163</v>
      </c>
      <c r="K153" s="242">
        <v>45001</v>
      </c>
      <c r="L153" s="91" t="s">
        <v>248</v>
      </c>
      <c r="M153" s="192">
        <v>0</v>
      </c>
      <c r="N153" s="192" t="s">
        <v>409</v>
      </c>
      <c r="O153" s="192">
        <v>0</v>
      </c>
      <c r="P153" s="192">
        <v>0</v>
      </c>
      <c r="Q153" s="192">
        <v>0</v>
      </c>
      <c r="R153" s="192" t="s">
        <v>409</v>
      </c>
      <c r="S153" s="192">
        <v>0.5</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8</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0</v>
      </c>
      <c r="J154" s="242">
        <v>44753</v>
      </c>
      <c r="K154" s="242">
        <v>44929</v>
      </c>
      <c r="L154" s="91" t="s">
        <v>250</v>
      </c>
      <c r="M154" s="192">
        <v>8</v>
      </c>
      <c r="N154" s="192" t="s">
        <v>409</v>
      </c>
      <c r="O154" s="192">
        <v>0</v>
      </c>
      <c r="P154" s="192">
        <v>0</v>
      </c>
      <c r="Q154" s="192">
        <v>0</v>
      </c>
      <c r="R154" s="192" t="s">
        <v>409</v>
      </c>
      <c r="S154" s="192">
        <v>5.8</v>
      </c>
      <c r="T154" s="192" t="s">
        <v>409</v>
      </c>
      <c r="U154" s="192">
        <v>0</v>
      </c>
      <c r="V154" s="192" t="s">
        <v>409</v>
      </c>
      <c r="W154" s="192">
        <v>0</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5.7735026918962546</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3.3333333333333299</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10</v>
      </c>
      <c r="J155" s="242">
        <v>45163</v>
      </c>
      <c r="K155" s="242">
        <v>45075</v>
      </c>
      <c r="L155" s="91" t="s">
        <v>252</v>
      </c>
      <c r="M155" s="192">
        <v>3.3333333333333299</v>
      </c>
      <c r="N155" s="192" t="s">
        <v>409</v>
      </c>
      <c r="O155" s="192">
        <v>0</v>
      </c>
      <c r="P155" s="192">
        <v>0</v>
      </c>
      <c r="Q155" s="192">
        <v>10</v>
      </c>
      <c r="R155" s="192" t="s">
        <v>409</v>
      </c>
      <c r="S155" s="192">
        <v>3</v>
      </c>
      <c r="T155" s="192" t="s">
        <v>409</v>
      </c>
      <c r="U155" s="192">
        <v>0</v>
      </c>
      <c r="V155" s="192" t="s">
        <v>409</v>
      </c>
      <c r="W155" s="192">
        <v>1</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5.8333333333333304</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44753</v>
      </c>
      <c r="K156" s="242">
        <v>44802</v>
      </c>
      <c r="L156" s="91" t="s">
        <v>254</v>
      </c>
      <c r="M156" s="192">
        <v>5.8333333333333304</v>
      </c>
      <c r="N156" s="192" t="s">
        <v>409</v>
      </c>
      <c r="O156" s="192">
        <v>0</v>
      </c>
      <c r="P156" s="192">
        <v>0</v>
      </c>
      <c r="Q156" s="192">
        <v>0</v>
      </c>
      <c r="R156" s="192" t="s">
        <v>409</v>
      </c>
      <c r="S156" s="192">
        <v>4.5</v>
      </c>
      <c r="T156" s="192" t="s">
        <v>409</v>
      </c>
      <c r="U156" s="192">
        <v>0</v>
      </c>
      <c r="V156" s="192" t="s">
        <v>409</v>
      </c>
      <c r="W156" s="192">
        <v>0</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6.3333333333333304</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45163</v>
      </c>
      <c r="K157" s="242">
        <v>44862</v>
      </c>
      <c r="L157" s="91" t="s">
        <v>256</v>
      </c>
      <c r="M157" s="192">
        <v>6.3333333333333304</v>
      </c>
      <c r="N157" s="192" t="s">
        <v>409</v>
      </c>
      <c r="O157" s="192">
        <v>0</v>
      </c>
      <c r="P157" s="192">
        <v>0</v>
      </c>
      <c r="Q157" s="192">
        <v>0</v>
      </c>
      <c r="R157" s="192" t="s">
        <v>409</v>
      </c>
      <c r="S157" s="192">
        <v>4.8</v>
      </c>
      <c r="T157" s="192" t="s">
        <v>409</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0</v>
      </c>
      <c r="J158" s="242">
        <v>45163</v>
      </c>
      <c r="K158" s="242">
        <v>45163</v>
      </c>
      <c r="L158" s="91" t="s">
        <v>258</v>
      </c>
      <c r="M158" s="192">
        <v>10</v>
      </c>
      <c r="N158" s="192">
        <v>0</v>
      </c>
      <c r="O158" s="192">
        <v>0</v>
      </c>
      <c r="P158" s="192">
        <v>0</v>
      </c>
      <c r="Q158" s="192">
        <v>0</v>
      </c>
      <c r="R158" s="192" t="s">
        <v>409</v>
      </c>
      <c r="S158" s="192">
        <v>7.3</v>
      </c>
      <c r="T158" s="192" t="s">
        <v>957</v>
      </c>
      <c r="U158" s="192">
        <v>0</v>
      </c>
      <c r="V158" s="192" t="s">
        <v>409</v>
      </c>
      <c r="W158" s="192">
        <v>0</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8.6666666666666607</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44753</v>
      </c>
      <c r="K159" s="242">
        <v>45169</v>
      </c>
      <c r="L159" s="91" t="s">
        <v>260</v>
      </c>
      <c r="M159" s="192">
        <v>8.6666666666666607</v>
      </c>
      <c r="N159" s="192">
        <v>0</v>
      </c>
      <c r="O159" s="192">
        <v>0</v>
      </c>
      <c r="P159" s="192">
        <v>0</v>
      </c>
      <c r="Q159" s="192">
        <v>0</v>
      </c>
      <c r="R159" s="192" t="s">
        <v>409</v>
      </c>
      <c r="S159" s="192">
        <v>6.2</v>
      </c>
      <c r="T159" s="192" t="s">
        <v>958</v>
      </c>
      <c r="U159" s="192">
        <v>0</v>
      </c>
      <c r="V159" s="192" t="s">
        <v>409</v>
      </c>
      <c r="W159" s="192">
        <v>0</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10</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0</v>
      </c>
      <c r="J160" s="242">
        <v>45019</v>
      </c>
      <c r="K160" s="242">
        <v>45154</v>
      </c>
      <c r="L160" s="91" t="s">
        <v>262</v>
      </c>
      <c r="M160" s="192">
        <v>10</v>
      </c>
      <c r="N160" s="192">
        <v>0</v>
      </c>
      <c r="O160" s="192">
        <v>0</v>
      </c>
      <c r="P160" s="192">
        <v>0</v>
      </c>
      <c r="Q160" s="192">
        <v>0</v>
      </c>
      <c r="R160" s="192" t="s">
        <v>409</v>
      </c>
      <c r="S160" s="192">
        <v>7.1</v>
      </c>
      <c r="T160" s="192" t="s">
        <v>906</v>
      </c>
      <c r="U160" s="192">
        <v>0</v>
      </c>
      <c r="V160" s="192" t="s">
        <v>409</v>
      </c>
      <c r="W160" s="192">
        <v>0.14285714285714199</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10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10</v>
      </c>
      <c r="J161" s="242">
        <v>44753</v>
      </c>
      <c r="K161" s="242">
        <v>45170</v>
      </c>
      <c r="L161" s="91" t="s">
        <v>264</v>
      </c>
      <c r="M161" s="192">
        <v>10</v>
      </c>
      <c r="N161" s="192">
        <v>10</v>
      </c>
      <c r="O161" s="192">
        <v>0</v>
      </c>
      <c r="P161" s="192">
        <v>0</v>
      </c>
      <c r="Q161" s="192">
        <v>0</v>
      </c>
      <c r="R161" s="192" t="s">
        <v>409</v>
      </c>
      <c r="S161" s="192">
        <v>8.4</v>
      </c>
      <c r="T161" s="192" t="s">
        <v>959</v>
      </c>
      <c r="U161" s="192">
        <v>0</v>
      </c>
      <c r="V161" s="192" t="s">
        <v>409</v>
      </c>
      <c r="W161" s="192">
        <v>6.4102564102564097E-2</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4.3333333333333304</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0</v>
      </c>
      <c r="J162" s="242">
        <v>45163</v>
      </c>
      <c r="K162" s="242">
        <v>45154</v>
      </c>
      <c r="L162" s="91" t="s">
        <v>266</v>
      </c>
      <c r="M162" s="192">
        <v>4.3333333333333304</v>
      </c>
      <c r="N162" s="192" t="s">
        <v>409</v>
      </c>
      <c r="O162" s="192">
        <v>0</v>
      </c>
      <c r="P162" s="192">
        <v>0</v>
      </c>
      <c r="Q162" s="192">
        <v>0</v>
      </c>
      <c r="R162" s="192" t="s">
        <v>409</v>
      </c>
      <c r="S162" s="192">
        <v>3.6</v>
      </c>
      <c r="T162" s="192" t="s">
        <v>409</v>
      </c>
      <c r="U162" s="192">
        <v>0</v>
      </c>
      <c r="V162" s="192" t="s">
        <v>409</v>
      </c>
      <c r="W162" s="192">
        <v>0</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9.5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44753</v>
      </c>
      <c r="K163" s="242">
        <v>45169</v>
      </c>
      <c r="L163" s="91" t="s">
        <v>268</v>
      </c>
      <c r="M163" s="192">
        <v>9.5</v>
      </c>
      <c r="N163" s="192">
        <v>0</v>
      </c>
      <c r="O163" s="192">
        <v>0</v>
      </c>
      <c r="P163" s="192">
        <v>0</v>
      </c>
      <c r="Q163" s="192">
        <v>0</v>
      </c>
      <c r="R163" s="192" t="s">
        <v>409</v>
      </c>
      <c r="S163" s="192">
        <v>6.7</v>
      </c>
      <c r="T163" s="192" t="s">
        <v>960</v>
      </c>
      <c r="U163" s="192">
        <v>0</v>
      </c>
      <c r="V163" s="192" t="s">
        <v>409</v>
      </c>
      <c r="W163" s="192">
        <v>0</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4.6547466812563068</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2.1666666666666599</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10</v>
      </c>
      <c r="J164" s="242">
        <v>44860</v>
      </c>
      <c r="K164" s="242">
        <v>45170</v>
      </c>
      <c r="L164" s="91" t="s">
        <v>270</v>
      </c>
      <c r="M164" s="192">
        <v>2.1666666666666599</v>
      </c>
      <c r="N164" s="192">
        <v>10</v>
      </c>
      <c r="O164" s="192">
        <v>0</v>
      </c>
      <c r="P164" s="192">
        <v>0</v>
      </c>
      <c r="Q164" s="192">
        <v>0</v>
      </c>
      <c r="R164" s="192" t="s">
        <v>409</v>
      </c>
      <c r="S164" s="192">
        <v>2.2999999999999998</v>
      </c>
      <c r="T164" s="192" t="s">
        <v>935</v>
      </c>
      <c r="U164" s="192">
        <v>0</v>
      </c>
      <c r="V164" s="192" t="s">
        <v>409</v>
      </c>
      <c r="W164" s="192">
        <v>3.4482758620689599E-2</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0</v>
      </c>
      <c r="J165" s="242">
        <v>44887</v>
      </c>
      <c r="K165" s="242">
        <v>45142</v>
      </c>
      <c r="L165" s="91" t="s">
        <v>717</v>
      </c>
      <c r="M165" s="192" t="s">
        <v>409</v>
      </c>
      <c r="N165" s="192" t="s">
        <v>409</v>
      </c>
      <c r="O165" s="192" t="s">
        <v>409</v>
      </c>
      <c r="P165" s="192">
        <v>0</v>
      </c>
      <c r="Q165" s="192">
        <v>0</v>
      </c>
      <c r="R165" s="192" t="s">
        <v>409</v>
      </c>
      <c r="S165" s="192" t="s">
        <v>409</v>
      </c>
      <c r="T165" s="192" t="s">
        <v>409</v>
      </c>
      <c r="U165" s="192" t="s">
        <v>409</v>
      </c>
      <c r="V165" s="192" t="s">
        <v>409</v>
      </c>
      <c r="W165" s="192">
        <v>0</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8.3666002653407556</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7</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10</v>
      </c>
      <c r="J166" s="242">
        <v>44860</v>
      </c>
      <c r="K166" s="242">
        <v>45099</v>
      </c>
      <c r="L166" s="91" t="s">
        <v>271</v>
      </c>
      <c r="M166" s="192">
        <v>7</v>
      </c>
      <c r="N166" s="192" t="s">
        <v>409</v>
      </c>
      <c r="O166" s="192">
        <v>0</v>
      </c>
      <c r="P166" s="192">
        <v>10</v>
      </c>
      <c r="Q166" s="192">
        <v>0</v>
      </c>
      <c r="R166" s="192" t="s">
        <v>409</v>
      </c>
      <c r="S166" s="192">
        <v>5.2</v>
      </c>
      <c r="T166" s="192" t="s">
        <v>409</v>
      </c>
      <c r="U166" s="192">
        <v>0</v>
      </c>
      <c r="V166" s="192" t="s">
        <v>848</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4.1666666666666599</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0</v>
      </c>
      <c r="J167" s="242">
        <v>45163</v>
      </c>
      <c r="K167" s="242">
        <v>45170</v>
      </c>
      <c r="L167" s="91" t="s">
        <v>273</v>
      </c>
      <c r="M167" s="192">
        <v>4.1666666666666599</v>
      </c>
      <c r="N167" s="192">
        <v>0</v>
      </c>
      <c r="O167" s="192">
        <v>0</v>
      </c>
      <c r="P167" s="192">
        <v>0</v>
      </c>
      <c r="Q167" s="192">
        <v>0</v>
      </c>
      <c r="R167" s="192" t="s">
        <v>409</v>
      </c>
      <c r="S167" s="192">
        <v>3.5</v>
      </c>
      <c r="T167" s="192" t="s">
        <v>946</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0</v>
      </c>
      <c r="J168" s="242">
        <v>44753</v>
      </c>
      <c r="K168" s="242">
        <v>45154</v>
      </c>
      <c r="L168" s="91" t="s">
        <v>275</v>
      </c>
      <c r="M168" s="192">
        <v>2.6666666666666599</v>
      </c>
      <c r="N168" s="192" t="s">
        <v>409</v>
      </c>
      <c r="O168" s="192">
        <v>0</v>
      </c>
      <c r="P168" s="192">
        <v>0</v>
      </c>
      <c r="Q168" s="192">
        <v>0</v>
      </c>
      <c r="R168" s="192" t="s">
        <v>409</v>
      </c>
      <c r="S168" s="192">
        <v>2.6</v>
      </c>
      <c r="T168" s="192" t="s">
        <v>409</v>
      </c>
      <c r="U168" s="192">
        <v>0</v>
      </c>
      <c r="V168" s="192" t="s">
        <v>409</v>
      </c>
      <c r="W168" s="192">
        <v>8.3333333333333301E-2</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3.5</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45019</v>
      </c>
      <c r="K169" s="242">
        <v>44887</v>
      </c>
      <c r="L169" s="91" t="s">
        <v>718</v>
      </c>
      <c r="M169" s="192">
        <v>3.5</v>
      </c>
      <c r="N169" s="192" t="s">
        <v>409</v>
      </c>
      <c r="O169" s="192" t="s">
        <v>409</v>
      </c>
      <c r="P169" s="192">
        <v>0</v>
      </c>
      <c r="Q169" s="192">
        <v>0</v>
      </c>
      <c r="R169" s="192" t="s">
        <v>409</v>
      </c>
      <c r="S169" s="192">
        <v>3.1</v>
      </c>
      <c r="T169" s="192" t="s">
        <v>409</v>
      </c>
      <c r="U169" s="192" t="s">
        <v>409</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45154</v>
      </c>
      <c r="L170" s="91" t="s">
        <v>719</v>
      </c>
      <c r="M170" s="192" t="s">
        <v>409</v>
      </c>
      <c r="N170" s="192" t="s">
        <v>409</v>
      </c>
      <c r="O170" s="192" t="s">
        <v>409</v>
      </c>
      <c r="P170" s="192">
        <v>0</v>
      </c>
      <c r="Q170" s="192">
        <v>0</v>
      </c>
      <c r="R170" s="192" t="s">
        <v>409</v>
      </c>
      <c r="S170" s="192" t="s">
        <v>409</v>
      </c>
      <c r="T170" s="192" t="s">
        <v>409</v>
      </c>
      <c r="U170" s="192" t="s">
        <v>409</v>
      </c>
      <c r="V170" s="192" t="s">
        <v>409</v>
      </c>
      <c r="W170" s="192">
        <v>0</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0.83333333333333304</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45019</v>
      </c>
      <c r="K171" s="242">
        <v>44753</v>
      </c>
      <c r="L171" s="91" t="s">
        <v>277</v>
      </c>
      <c r="M171" s="192">
        <v>0.83333333333333304</v>
      </c>
      <c r="N171" s="192" t="s">
        <v>409</v>
      </c>
      <c r="O171" s="192">
        <v>0</v>
      </c>
      <c r="P171" s="192">
        <v>0</v>
      </c>
      <c r="Q171" s="192">
        <v>0</v>
      </c>
      <c r="R171" s="192" t="s">
        <v>409</v>
      </c>
      <c r="S171" s="192">
        <v>1.5</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5</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45163</v>
      </c>
      <c r="K172" s="242">
        <v>45154</v>
      </c>
      <c r="L172" s="91" t="s">
        <v>279</v>
      </c>
      <c r="M172" s="192">
        <v>5</v>
      </c>
      <c r="N172" s="192" t="s">
        <v>409</v>
      </c>
      <c r="O172" s="192">
        <v>0</v>
      </c>
      <c r="P172" s="192">
        <v>0</v>
      </c>
      <c r="Q172" s="192">
        <v>0</v>
      </c>
      <c r="R172" s="192" t="s">
        <v>409</v>
      </c>
      <c r="S172" s="192">
        <v>4</v>
      </c>
      <c r="T172" s="192" t="s">
        <v>409</v>
      </c>
      <c r="U172" s="192">
        <v>0</v>
      </c>
      <c r="V172" s="192" t="s">
        <v>409</v>
      </c>
      <c r="W172" s="192">
        <v>0.2</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8.7559503577091284</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7.6666666666666599</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10</v>
      </c>
      <c r="J173" s="242">
        <v>45163</v>
      </c>
      <c r="K173" s="242">
        <v>45170</v>
      </c>
      <c r="L173" s="91" t="s">
        <v>281</v>
      </c>
      <c r="M173" s="192">
        <v>7.6666666666666599</v>
      </c>
      <c r="N173" s="192">
        <v>10</v>
      </c>
      <c r="O173" s="192">
        <v>0</v>
      </c>
      <c r="P173" s="192">
        <v>0</v>
      </c>
      <c r="Q173" s="192">
        <v>0</v>
      </c>
      <c r="R173" s="192" t="s">
        <v>409</v>
      </c>
      <c r="S173" s="192">
        <v>5.6</v>
      </c>
      <c r="T173" s="192" t="s">
        <v>961</v>
      </c>
      <c r="U173" s="192">
        <v>0</v>
      </c>
      <c r="V173" s="192" t="s">
        <v>409</v>
      </c>
      <c r="W173" s="192">
        <v>4.54545454545454E-2</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4.1666666666666599</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0</v>
      </c>
      <c r="J174" s="242">
        <v>44860</v>
      </c>
      <c r="K174" s="242">
        <v>44753</v>
      </c>
      <c r="L174" s="91" t="s">
        <v>283</v>
      </c>
      <c r="M174" s="192">
        <v>4.1666666666666599</v>
      </c>
      <c r="N174" s="192" t="s">
        <v>409</v>
      </c>
      <c r="O174" s="192">
        <v>0</v>
      </c>
      <c r="P174" s="192">
        <v>0</v>
      </c>
      <c r="Q174" s="192">
        <v>0</v>
      </c>
      <c r="R174" s="192" t="s">
        <v>409</v>
      </c>
      <c r="S174" s="192">
        <v>3.5</v>
      </c>
      <c r="T174" s="192" t="s">
        <v>409</v>
      </c>
      <c r="U174" s="192">
        <v>0</v>
      </c>
      <c r="V174" s="192" t="s">
        <v>409</v>
      </c>
      <c r="W174" s="192">
        <v>0</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3.3333333333333299</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0</v>
      </c>
      <c r="J175" s="242">
        <v>45163</v>
      </c>
      <c r="K175" s="242">
        <v>45169</v>
      </c>
      <c r="L175" s="91" t="s">
        <v>285</v>
      </c>
      <c r="M175" s="192">
        <v>3.3333333333333299</v>
      </c>
      <c r="N175" s="192">
        <v>0</v>
      </c>
      <c r="O175" s="192">
        <v>0</v>
      </c>
      <c r="P175" s="192">
        <v>0</v>
      </c>
      <c r="Q175" s="192">
        <v>0</v>
      </c>
      <c r="R175" s="192" t="s">
        <v>409</v>
      </c>
      <c r="S175" s="192">
        <v>3</v>
      </c>
      <c r="T175" s="192" t="s">
        <v>936</v>
      </c>
      <c r="U175" s="192">
        <v>0</v>
      </c>
      <c r="V175" s="192" t="s">
        <v>409</v>
      </c>
      <c r="W175" s="192">
        <v>2.4390243902439001E-2</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7.3029674334022125</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5.3333333333333304</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10</v>
      </c>
      <c r="J176" s="242">
        <v>44860</v>
      </c>
      <c r="K176" s="242">
        <v>45170</v>
      </c>
      <c r="L176" s="91" t="s">
        <v>287</v>
      </c>
      <c r="M176" s="192">
        <v>5.3333333333333304</v>
      </c>
      <c r="N176" s="192" t="s">
        <v>409</v>
      </c>
      <c r="O176" s="192">
        <v>0</v>
      </c>
      <c r="P176" s="192">
        <v>10</v>
      </c>
      <c r="Q176" s="192">
        <v>0</v>
      </c>
      <c r="R176" s="192">
        <v>10</v>
      </c>
      <c r="S176" s="192">
        <v>4.2</v>
      </c>
      <c r="T176" s="192" t="s">
        <v>409</v>
      </c>
      <c r="U176" s="192">
        <v>0</v>
      </c>
      <c r="V176" s="192" t="s">
        <v>870</v>
      </c>
      <c r="W176" s="192">
        <v>7.3333333333333306E-2</v>
      </c>
      <c r="X176" s="192" t="s">
        <v>907</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5.5</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45163</v>
      </c>
      <c r="K177" s="242">
        <v>45154</v>
      </c>
      <c r="L177" s="91" t="s">
        <v>289</v>
      </c>
      <c r="M177" s="192">
        <v>5.5</v>
      </c>
      <c r="N177" s="192" t="s">
        <v>409</v>
      </c>
      <c r="O177" s="192">
        <v>0</v>
      </c>
      <c r="P177" s="192">
        <v>0</v>
      </c>
      <c r="Q177" s="192">
        <v>0</v>
      </c>
      <c r="R177" s="192" t="s">
        <v>409</v>
      </c>
      <c r="S177" s="192">
        <v>4.3</v>
      </c>
      <c r="T177" s="192" t="s">
        <v>409</v>
      </c>
      <c r="U177" s="192">
        <v>0</v>
      </c>
      <c r="V177" s="192" t="s">
        <v>409</v>
      </c>
      <c r="W177" s="192">
        <v>0</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10</v>
      </c>
      <c r="J178" s="242">
        <v>44860</v>
      </c>
      <c r="K178" s="242">
        <v>45034</v>
      </c>
      <c r="L178" s="91" t="s">
        <v>291</v>
      </c>
      <c r="M178" s="192">
        <v>0</v>
      </c>
      <c r="N178" s="192" t="s">
        <v>409</v>
      </c>
      <c r="O178" s="192">
        <v>0</v>
      </c>
      <c r="P178" s="192">
        <v>0</v>
      </c>
      <c r="Q178" s="192">
        <v>10</v>
      </c>
      <c r="R178" s="192" t="s">
        <v>409</v>
      </c>
      <c r="S178" s="192">
        <v>0.9</v>
      </c>
      <c r="T178" s="192" t="s">
        <v>409</v>
      </c>
      <c r="U178" s="192">
        <v>0</v>
      </c>
      <c r="V178" s="192" t="s">
        <v>409</v>
      </c>
      <c r="W178" s="192">
        <v>1</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9.0369611411506359</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8.1666666666666607</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10</v>
      </c>
      <c r="J179" s="242">
        <v>45163</v>
      </c>
      <c r="K179" s="242">
        <v>45154</v>
      </c>
      <c r="L179" s="91" t="s">
        <v>293</v>
      </c>
      <c r="M179" s="192">
        <v>8.1666666666666607</v>
      </c>
      <c r="N179" s="192" t="s">
        <v>409</v>
      </c>
      <c r="O179" s="192">
        <v>0</v>
      </c>
      <c r="P179" s="192">
        <v>0</v>
      </c>
      <c r="Q179" s="192">
        <v>10</v>
      </c>
      <c r="R179" s="192" t="s">
        <v>409</v>
      </c>
      <c r="S179" s="192">
        <v>5.9</v>
      </c>
      <c r="T179" s="192" t="s">
        <v>409</v>
      </c>
      <c r="U179" s="192">
        <v>0</v>
      </c>
      <c r="V179" s="192" t="s">
        <v>409</v>
      </c>
      <c r="W179" s="192">
        <v>0.55555555555555503</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4.8333333333333304</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44753</v>
      </c>
      <c r="K180" s="242">
        <v>45142</v>
      </c>
      <c r="L180" s="91" t="s">
        <v>295</v>
      </c>
      <c r="M180" s="192">
        <v>4.8333333333333304</v>
      </c>
      <c r="N180" s="192" t="s">
        <v>409</v>
      </c>
      <c r="O180" s="192">
        <v>0</v>
      </c>
      <c r="P180" s="192">
        <v>0</v>
      </c>
      <c r="Q180" s="192">
        <v>0</v>
      </c>
      <c r="R180" s="192" t="s">
        <v>409</v>
      </c>
      <c r="S180" s="192">
        <v>3.9</v>
      </c>
      <c r="T180" s="192" t="s">
        <v>409</v>
      </c>
      <c r="U180" s="192">
        <v>0</v>
      </c>
      <c r="V180" s="192" t="s">
        <v>409</v>
      </c>
      <c r="W180" s="192">
        <v>0</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9.4868329805051381</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9</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10</v>
      </c>
      <c r="J181" s="242">
        <v>45163</v>
      </c>
      <c r="K181" s="242">
        <v>45145</v>
      </c>
      <c r="L181" s="91" t="s">
        <v>297</v>
      </c>
      <c r="M181" s="192">
        <v>9</v>
      </c>
      <c r="N181" s="192" t="s">
        <v>409</v>
      </c>
      <c r="O181" s="192">
        <v>0</v>
      </c>
      <c r="P181" s="192">
        <v>10</v>
      </c>
      <c r="Q181" s="192">
        <v>0</v>
      </c>
      <c r="R181" s="192" t="s">
        <v>409</v>
      </c>
      <c r="S181" s="192">
        <v>6.4</v>
      </c>
      <c r="T181" s="192" t="s">
        <v>409</v>
      </c>
      <c r="U181" s="192">
        <v>0</v>
      </c>
      <c r="V181" s="192" t="s">
        <v>871</v>
      </c>
      <c r="W181" s="192">
        <v>0</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44887</v>
      </c>
      <c r="L182" s="91" t="s">
        <v>720</v>
      </c>
      <c r="M182" s="192" t="s">
        <v>409</v>
      </c>
      <c r="N182" s="192" t="s">
        <v>409</v>
      </c>
      <c r="O182" s="192" t="s">
        <v>409</v>
      </c>
      <c r="P182" s="192">
        <v>0</v>
      </c>
      <c r="Q182" s="192">
        <v>0</v>
      </c>
      <c r="R182" s="192" t="s">
        <v>409</v>
      </c>
      <c r="S182" s="192" t="s">
        <v>409</v>
      </c>
      <c r="T182" s="192" t="s">
        <v>409</v>
      </c>
      <c r="U182" s="192" t="s">
        <v>409</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9.9163165204290102</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9.8333333333333304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44753</v>
      </c>
      <c r="K183" s="242">
        <v>45154</v>
      </c>
      <c r="L183" s="91" t="s">
        <v>299</v>
      </c>
      <c r="M183" s="192">
        <v>9.8333333333333304</v>
      </c>
      <c r="N183" s="192">
        <v>0</v>
      </c>
      <c r="O183" s="192">
        <v>0</v>
      </c>
      <c r="P183" s="192">
        <v>10</v>
      </c>
      <c r="Q183" s="192">
        <v>10</v>
      </c>
      <c r="R183" s="192" t="s">
        <v>409</v>
      </c>
      <c r="S183" s="192">
        <v>6.9</v>
      </c>
      <c r="T183" s="192" t="s">
        <v>962</v>
      </c>
      <c r="U183" s="192">
        <v>0</v>
      </c>
      <c r="V183" s="192" t="s">
        <v>849</v>
      </c>
      <c r="W183" s="192">
        <v>0.55555555555555503</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5.6666666666666599</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45163</v>
      </c>
      <c r="K184" s="242">
        <v>44753</v>
      </c>
      <c r="L184" s="91" t="s">
        <v>301</v>
      </c>
      <c r="M184" s="192">
        <v>5.6666666666666599</v>
      </c>
      <c r="N184" s="192" t="s">
        <v>409</v>
      </c>
      <c r="O184" s="192">
        <v>0</v>
      </c>
      <c r="P184" s="192">
        <v>0</v>
      </c>
      <c r="Q184" s="192">
        <v>0</v>
      </c>
      <c r="R184" s="192" t="s">
        <v>409</v>
      </c>
      <c r="S184" s="192">
        <v>4.4000000000000004</v>
      </c>
      <c r="T184" s="192" t="s">
        <v>409</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7.1879528842826037</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5.1666666666666599</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10</v>
      </c>
      <c r="J185" s="242">
        <v>45163</v>
      </c>
      <c r="K185" s="242">
        <v>45099</v>
      </c>
      <c r="L185" s="91" t="s">
        <v>303</v>
      </c>
      <c r="M185" s="192">
        <v>5.1666666666666599</v>
      </c>
      <c r="N185" s="192" t="s">
        <v>409</v>
      </c>
      <c r="O185" s="192">
        <v>0</v>
      </c>
      <c r="P185" s="192">
        <v>10</v>
      </c>
      <c r="Q185" s="192" t="s">
        <v>409</v>
      </c>
      <c r="R185" s="192" t="s">
        <v>409</v>
      </c>
      <c r="S185" s="192">
        <v>4.0999999999999996</v>
      </c>
      <c r="T185" s="192" t="s">
        <v>409</v>
      </c>
      <c r="U185" s="192">
        <v>0</v>
      </c>
      <c r="V185" s="192" t="s">
        <v>850</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0.5</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44753</v>
      </c>
      <c r="K186" s="242">
        <v>45154</v>
      </c>
      <c r="L186" s="91" t="s">
        <v>304</v>
      </c>
      <c r="M186" s="192">
        <v>0.5</v>
      </c>
      <c r="N186" s="192" t="s">
        <v>409</v>
      </c>
      <c r="O186" s="192">
        <v>0</v>
      </c>
      <c r="P186" s="192">
        <v>0</v>
      </c>
      <c r="Q186" s="192">
        <v>0</v>
      </c>
      <c r="R186" s="192" t="s">
        <v>409</v>
      </c>
      <c r="S186" s="192">
        <v>1.3</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7.0710678118654755</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5</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10</v>
      </c>
      <c r="J187" s="242">
        <v>45163</v>
      </c>
      <c r="K187" s="242">
        <v>45075</v>
      </c>
      <c r="L187" s="91" t="s">
        <v>306</v>
      </c>
      <c r="M187" s="192">
        <v>5</v>
      </c>
      <c r="N187" s="192" t="s">
        <v>409</v>
      </c>
      <c r="O187" s="192">
        <v>0</v>
      </c>
      <c r="P187" s="192">
        <v>0</v>
      </c>
      <c r="Q187" s="192">
        <v>10</v>
      </c>
      <c r="R187" s="192" t="s">
        <v>409</v>
      </c>
      <c r="S187" s="192">
        <v>4</v>
      </c>
      <c r="T187" s="192" t="s">
        <v>409</v>
      </c>
      <c r="U187" s="192">
        <v>0</v>
      </c>
      <c r="V187" s="192" t="s">
        <v>409</v>
      </c>
      <c r="W187" s="192">
        <v>1</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2.9999999999999898</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44753</v>
      </c>
      <c r="K188" s="242">
        <v>44852</v>
      </c>
      <c r="L188" s="91" t="s">
        <v>307</v>
      </c>
      <c r="M188" s="192">
        <v>2.9999999999999898</v>
      </c>
      <c r="N188" s="192" t="s">
        <v>409</v>
      </c>
      <c r="O188" s="192">
        <v>0</v>
      </c>
      <c r="P188" s="192">
        <v>0</v>
      </c>
      <c r="Q188" s="192">
        <v>0</v>
      </c>
      <c r="R188" s="192" t="s">
        <v>409</v>
      </c>
      <c r="S188" s="192">
        <v>2.8</v>
      </c>
      <c r="T188" s="192" t="s">
        <v>409</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4</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44753</v>
      </c>
      <c r="K189" s="242">
        <v>45154</v>
      </c>
      <c r="L189" s="91" t="s">
        <v>309</v>
      </c>
      <c r="M189" s="192">
        <v>4</v>
      </c>
      <c r="N189" s="192" t="s">
        <v>409</v>
      </c>
      <c r="O189" s="192">
        <v>0</v>
      </c>
      <c r="P189" s="192">
        <v>0</v>
      </c>
      <c r="Q189" s="192">
        <v>0</v>
      </c>
      <c r="R189" s="192" t="s">
        <v>409</v>
      </c>
      <c r="S189" s="192">
        <v>3.4</v>
      </c>
      <c r="T189" s="192" t="s">
        <v>409</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0</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10</v>
      </c>
      <c r="J190" s="242">
        <v>45163</v>
      </c>
      <c r="K190" s="242">
        <v>45170</v>
      </c>
      <c r="L190" s="91" t="s">
        <v>311</v>
      </c>
      <c r="M190" s="192">
        <v>0</v>
      </c>
      <c r="N190" s="192">
        <v>10</v>
      </c>
      <c r="O190" s="192">
        <v>0</v>
      </c>
      <c r="P190" s="192">
        <v>0</v>
      </c>
      <c r="Q190" s="192">
        <v>0</v>
      </c>
      <c r="R190" s="192" t="s">
        <v>409</v>
      </c>
      <c r="S190" s="192">
        <v>1</v>
      </c>
      <c r="T190" s="192" t="s">
        <v>935</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2.3333333333333299</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45163</v>
      </c>
      <c r="K191" s="242">
        <v>45001</v>
      </c>
      <c r="L191" s="91" t="s">
        <v>313</v>
      </c>
      <c r="M191" s="192">
        <v>2.3333333333333299</v>
      </c>
      <c r="N191" s="192" t="s">
        <v>409</v>
      </c>
      <c r="O191" s="192">
        <v>0</v>
      </c>
      <c r="P191" s="192">
        <v>0</v>
      </c>
      <c r="Q191" s="192">
        <v>0</v>
      </c>
      <c r="R191" s="192" t="s">
        <v>409</v>
      </c>
      <c r="S191" s="192">
        <v>2.4</v>
      </c>
      <c r="T191" s="192" t="s">
        <v>409</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t="s">
        <v>409</v>
      </c>
      <c r="L192" s="91" t="s">
        <v>721</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5.627314338711372</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3.1666666666666599</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10</v>
      </c>
      <c r="J193" s="242">
        <v>45163</v>
      </c>
      <c r="K193" s="242">
        <v>45154</v>
      </c>
      <c r="L193" s="91" t="s">
        <v>315</v>
      </c>
      <c r="M193" s="192">
        <v>3.1666666666666599</v>
      </c>
      <c r="N193" s="192" t="s">
        <v>409</v>
      </c>
      <c r="O193" s="192">
        <v>0</v>
      </c>
      <c r="P193" s="192">
        <v>0</v>
      </c>
      <c r="Q193" s="192">
        <v>10</v>
      </c>
      <c r="R193" s="192" t="s">
        <v>409</v>
      </c>
      <c r="S193" s="192">
        <v>2.9</v>
      </c>
      <c r="T193" s="192" t="s">
        <v>409</v>
      </c>
      <c r="U193" s="192">
        <v>0</v>
      </c>
      <c r="V193" s="192" t="s">
        <v>409</v>
      </c>
      <c r="W193" s="192">
        <v>1</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9.0369611411506359</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8.1666666666666607</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45163</v>
      </c>
      <c r="K194" s="242">
        <v>45154</v>
      </c>
      <c r="L194" s="91" t="s">
        <v>316</v>
      </c>
      <c r="M194" s="192">
        <v>8.1666666666666607</v>
      </c>
      <c r="N194" s="192" t="s">
        <v>409</v>
      </c>
      <c r="O194" s="192">
        <v>0</v>
      </c>
      <c r="P194" s="192">
        <v>10</v>
      </c>
      <c r="Q194" s="192">
        <v>10</v>
      </c>
      <c r="R194" s="192" t="s">
        <v>409</v>
      </c>
      <c r="S194" s="192">
        <v>5.9</v>
      </c>
      <c r="T194" s="192" t="s">
        <v>409</v>
      </c>
      <c r="U194" s="192">
        <v>0</v>
      </c>
      <c r="V194" s="192" t="s">
        <v>851</v>
      </c>
      <c r="W194" s="192">
        <v>0.58333333333333304</v>
      </c>
      <c r="X194" s="192" t="s">
        <v>409</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10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10</v>
      </c>
      <c r="J195" s="242" t="s">
        <v>409</v>
      </c>
      <c r="K195" s="242">
        <v>45170</v>
      </c>
      <c r="L195" s="91" t="s">
        <v>722</v>
      </c>
      <c r="M195" s="192" t="s">
        <v>409</v>
      </c>
      <c r="N195" s="192">
        <v>10</v>
      </c>
      <c r="O195" s="192" t="s">
        <v>409</v>
      </c>
      <c r="P195" s="192">
        <v>0</v>
      </c>
      <c r="Q195" s="192">
        <v>0</v>
      </c>
      <c r="R195" s="192" t="s">
        <v>409</v>
      </c>
      <c r="S195" s="192" t="s">
        <v>409</v>
      </c>
      <c r="T195" s="192" t="s">
        <v>938</v>
      </c>
      <c r="U195" s="192" t="s">
        <v>409</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7.0710678118654755</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5</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10</v>
      </c>
      <c r="J196" s="242">
        <v>45163</v>
      </c>
      <c r="K196" s="242">
        <v>45154</v>
      </c>
      <c r="L196" s="91" t="s">
        <v>318</v>
      </c>
      <c r="M196" s="192">
        <v>5</v>
      </c>
      <c r="N196" s="192" t="s">
        <v>409</v>
      </c>
      <c r="O196" s="192">
        <v>0</v>
      </c>
      <c r="P196" s="192">
        <v>0</v>
      </c>
      <c r="Q196" s="192">
        <v>10</v>
      </c>
      <c r="R196" s="192">
        <v>7</v>
      </c>
      <c r="S196" s="192">
        <v>4</v>
      </c>
      <c r="T196" s="192" t="s">
        <v>409</v>
      </c>
      <c r="U196" s="192">
        <v>0</v>
      </c>
      <c r="V196" s="192" t="s">
        <v>409</v>
      </c>
      <c r="W196" s="192">
        <v>0.38333333333333303</v>
      </c>
      <c r="X196" s="192" t="s">
        <v>908</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3.1666666666666599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45163</v>
      </c>
      <c r="K197" s="242">
        <v>45154</v>
      </c>
      <c r="L197" s="91" t="s">
        <v>320</v>
      </c>
      <c r="M197" s="192">
        <v>3.1666666666666599</v>
      </c>
      <c r="N197" s="192" t="s">
        <v>409</v>
      </c>
      <c r="O197" s="192">
        <v>0</v>
      </c>
      <c r="P197" s="192">
        <v>0</v>
      </c>
      <c r="Q197" s="192">
        <v>0</v>
      </c>
      <c r="R197" s="192" t="s">
        <v>409</v>
      </c>
      <c r="S197" s="192">
        <v>2.9</v>
      </c>
      <c r="T197" s="192" t="s">
        <v>409</v>
      </c>
      <c r="U197" s="192">
        <v>0</v>
      </c>
      <c r="V197" s="192" t="s">
        <v>409</v>
      </c>
      <c r="W197" s="192">
        <v>7.69230769230769E-2</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8.5</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0</v>
      </c>
      <c r="J198" s="242">
        <v>45163</v>
      </c>
      <c r="K198" s="242">
        <v>45170</v>
      </c>
      <c r="L198" s="91" t="s">
        <v>322</v>
      </c>
      <c r="M198" s="192">
        <v>8.5</v>
      </c>
      <c r="N198" s="192">
        <v>0</v>
      </c>
      <c r="O198" s="192">
        <v>0</v>
      </c>
      <c r="P198" s="192">
        <v>0</v>
      </c>
      <c r="Q198" s="192">
        <v>0</v>
      </c>
      <c r="R198" s="192" t="s">
        <v>409</v>
      </c>
      <c r="S198" s="192">
        <v>6.1</v>
      </c>
      <c r="T198" s="192" t="s">
        <v>939</v>
      </c>
      <c r="U198" s="192">
        <v>0</v>
      </c>
      <c r="V198" s="192" t="s">
        <v>409</v>
      </c>
      <c r="W198" s="192">
        <v>9.0909090909090898E-2</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8.9442719099991592</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8</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10</v>
      </c>
      <c r="J199" s="242">
        <v>44860</v>
      </c>
      <c r="K199" s="242">
        <v>45170</v>
      </c>
      <c r="L199" s="91" t="s">
        <v>324</v>
      </c>
      <c r="M199" s="192">
        <v>8</v>
      </c>
      <c r="N199" s="192">
        <v>10</v>
      </c>
      <c r="O199" s="192">
        <v>0</v>
      </c>
      <c r="P199" s="192">
        <v>0</v>
      </c>
      <c r="Q199" s="192">
        <v>0</v>
      </c>
      <c r="R199" s="192" t="s">
        <v>409</v>
      </c>
      <c r="S199" s="192">
        <v>5.8</v>
      </c>
      <c r="T199" s="192" t="s">
        <v>932</v>
      </c>
      <c r="U199" s="192">
        <v>0</v>
      </c>
      <c r="V199" s="192" t="s">
        <v>409</v>
      </c>
      <c r="W199" s="192">
        <v>0.05</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6.7082039324993685</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4.5</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10</v>
      </c>
      <c r="J200" s="242">
        <v>44753</v>
      </c>
      <c r="K200" s="242">
        <v>45170</v>
      </c>
      <c r="L200" s="91" t="s">
        <v>326</v>
      </c>
      <c r="M200" s="192">
        <v>4.5</v>
      </c>
      <c r="N200" s="192">
        <v>10</v>
      </c>
      <c r="O200" s="192">
        <v>0</v>
      </c>
      <c r="P200" s="192">
        <v>0</v>
      </c>
      <c r="Q200" s="192">
        <v>0</v>
      </c>
      <c r="R200" s="192" t="s">
        <v>409</v>
      </c>
      <c r="S200" s="192">
        <v>3.7</v>
      </c>
      <c r="T200" s="192" t="s">
        <v>932</v>
      </c>
      <c r="U200" s="192">
        <v>0</v>
      </c>
      <c r="V200" s="192" t="s">
        <v>409</v>
      </c>
      <c r="W200" s="192">
        <v>0.317460317460317</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5.8333333333333304</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0</v>
      </c>
      <c r="J201" s="242">
        <v>45163</v>
      </c>
      <c r="K201" s="242">
        <v>45154</v>
      </c>
      <c r="L201" s="91" t="s">
        <v>328</v>
      </c>
      <c r="M201" s="192">
        <v>5.8333333333333304</v>
      </c>
      <c r="N201" s="192" t="s">
        <v>409</v>
      </c>
      <c r="O201" s="192">
        <v>0</v>
      </c>
      <c r="P201" s="192">
        <v>0</v>
      </c>
      <c r="Q201" s="192">
        <v>0</v>
      </c>
      <c r="R201" s="192" t="s">
        <v>409</v>
      </c>
      <c r="S201" s="192">
        <v>4.5</v>
      </c>
      <c r="T201" s="192" t="s">
        <v>409</v>
      </c>
      <c r="U201" s="192">
        <v>0</v>
      </c>
      <c r="V201" s="192" t="s">
        <v>409</v>
      </c>
      <c r="W201" s="192">
        <v>0.33333333333333298</v>
      </c>
      <c r="X201" s="192" t="s">
        <v>409</v>
      </c>
      <c r="Y201" s="181" t="str">
        <f>IFERROR(INDEX('Data Dictionary'!$I$8:$I$39,MATCH(Y7,'Data Dictionary'!$K$8:$K$39,0)),"")</f>
        <v/>
      </c>
      <c r="Z201" s="181" t="str">
        <f>IFERROR(INDEX('Data Dictionary'!$I$8:$I$39,MATCH(Z7,'Data Dictionary'!$K$8:$K$39,0)),"")</f>
        <v/>
      </c>
      <c r="AA201" s="80" t="str">
        <f>IFERROR(INDEX('Data Dictionary'!$I$8:$I$34,MATCH(AA7,'Data Dictionary'!$M$8:$M$34,0)),"")</f>
        <v/>
      </c>
      <c r="AB201" s="80" t="str">
        <f>IFERROR(INDEX('Data Dictionary'!$I$8:$I$34,MATCH(AB7,'Data Dictionary'!$M$8:$M$34,0)),"")</f>
        <v/>
      </c>
      <c r="AC201" s="80" t="str">
        <f>IFERROR(INDEX('Data Dictionary'!$I$8:$I$34,MATCH(AC7,'Data Dictionary'!$M$8:$M$34,0)),"")</f>
        <v/>
      </c>
      <c r="AD201" s="80" t="str">
        <f>IFERROR(INDEX('Data Dictionary'!$I$8:$I$34,MATCH(AD7,'Data Dictionary'!$M$8:$M$34,0)),"")</f>
        <v/>
      </c>
      <c r="AE201" s="80" t="str">
        <f>IFERROR(INDEX('Data Dictionary'!$I$8:$I$34,MATCH(AE7,'Data Dictionary'!$M$8:$M$34,0)),"")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7</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0</v>
      </c>
      <c r="J202" s="242">
        <v>44753</v>
      </c>
      <c r="K202" s="242">
        <v>45019</v>
      </c>
      <c r="L202" s="91" t="s">
        <v>330</v>
      </c>
      <c r="M202" s="192">
        <v>7</v>
      </c>
      <c r="N202" s="192" t="s">
        <v>409</v>
      </c>
      <c r="O202" s="192">
        <v>0</v>
      </c>
      <c r="P202" s="192">
        <v>0</v>
      </c>
      <c r="Q202" s="192">
        <v>0</v>
      </c>
      <c r="R202" s="192" t="s">
        <v>409</v>
      </c>
      <c r="S202" s="192">
        <v>5.2</v>
      </c>
      <c r="T202" s="192" t="s">
        <v>409</v>
      </c>
      <c r="U202" s="192">
        <v>0</v>
      </c>
      <c r="V202" s="192" t="s">
        <v>409</v>
      </c>
      <c r="W202" s="192">
        <v>0</v>
      </c>
      <c r="X202" s="192" t="s">
        <v>409</v>
      </c>
      <c r="Y202" s="181" t="str">
        <f>IFERROR(INDEX('Data Dictionary'!$J$8:$J$39,MATCH(Y7,'Data Dictionary'!$K$8:$K$39,0)),"")</f>
        <v/>
      </c>
      <c r="Z202" s="181" t="str">
        <f>IFERROR(INDEX('Data Dictionary'!$J$8:$J$39,MATCH(Z7,'Data Dictionary'!$K$8:$K$39,0)),"")</f>
        <v/>
      </c>
      <c r="AA202" s="80" t="str">
        <f>IFERROR(INDEX('Data Dictionary'!$J$8:$J$34,MATCH(AA7,'Data Dictionary'!$M$8:$M$34,0)),"")</f>
        <v/>
      </c>
      <c r="AB202" s="80" t="str">
        <f>IFERROR(INDEX('Data Dictionary'!$J$8:$J$34,MATCH(AB7,'Data Dictionary'!$M$8:$M$34,0)),"")</f>
        <v/>
      </c>
      <c r="AC202" s="80" t="str">
        <f>IFERROR(INDEX('Data Dictionary'!$J$8:$J$34,MATCH(AC7,'Data Dictionary'!$M$8:$M$34,0)),"")</f>
        <v/>
      </c>
      <c r="AD202" s="80" t="str">
        <f>IFERROR(INDEX('Data Dictionary'!$J$8:$J$34,MATCH(AD7,'Data Dictionary'!$M$8:$M$34,0)),"")</f>
        <v/>
      </c>
      <c r="AE202" s="80" t="str">
        <f>IFERROR(INDEX('Data Dictionary'!$J$8:$J$34,MATCH(AE7,'Data Dictionary'!$M$8:$M$34,0)),"")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6.1913918736689002</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3.8333333333333299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10</v>
      </c>
      <c r="J203" s="242">
        <v>45163</v>
      </c>
      <c r="K203" s="242">
        <v>45154</v>
      </c>
      <c r="L203" s="91" t="s">
        <v>332</v>
      </c>
      <c r="M203" s="192">
        <v>3.8333333333333299</v>
      </c>
      <c r="N203" s="192" t="s">
        <v>409</v>
      </c>
      <c r="O203" s="192">
        <v>0</v>
      </c>
      <c r="P203" s="192">
        <v>0</v>
      </c>
      <c r="Q203" s="192">
        <v>10</v>
      </c>
      <c r="R203" s="192" t="s">
        <v>409</v>
      </c>
      <c r="S203" s="192">
        <v>3.3</v>
      </c>
      <c r="T203" s="192" t="s">
        <v>409</v>
      </c>
      <c r="U203" s="192">
        <v>0</v>
      </c>
      <c r="V203" s="192" t="s">
        <v>409</v>
      </c>
      <c r="W203" s="192">
        <v>0.75</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5.3333333333333304</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0</v>
      </c>
      <c r="J204" s="242">
        <v>45163</v>
      </c>
      <c r="K204" s="242">
        <v>44862</v>
      </c>
      <c r="L204" s="91" t="s">
        <v>334</v>
      </c>
      <c r="M204" s="192">
        <v>5.3333333333333304</v>
      </c>
      <c r="N204" s="192" t="s">
        <v>409</v>
      </c>
      <c r="O204" s="192">
        <v>0</v>
      </c>
      <c r="P204" s="192">
        <v>0</v>
      </c>
      <c r="Q204" s="192">
        <v>0</v>
      </c>
      <c r="R204" s="192" t="s">
        <v>409</v>
      </c>
      <c r="S204" s="192">
        <v>4.2</v>
      </c>
      <c r="T204" s="192" t="s">
        <v>409</v>
      </c>
      <c r="U204" s="192">
        <v>0</v>
      </c>
      <c r="V204" s="192" t="s">
        <v>409</v>
      </c>
      <c r="W204" s="192">
        <v>0</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9.1287092917527666</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8.3333333333333304</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45163</v>
      </c>
      <c r="K205" s="242">
        <v>45145</v>
      </c>
      <c r="L205" s="91" t="s">
        <v>335</v>
      </c>
      <c r="M205" s="192">
        <v>8.3333333333333304</v>
      </c>
      <c r="N205" s="192" t="s">
        <v>409</v>
      </c>
      <c r="O205" s="192">
        <v>0</v>
      </c>
      <c r="P205" s="192">
        <v>10</v>
      </c>
      <c r="Q205" s="192">
        <v>0</v>
      </c>
      <c r="R205" s="192" t="s">
        <v>409</v>
      </c>
      <c r="S205" s="192">
        <v>6</v>
      </c>
      <c r="T205" s="192" t="s">
        <v>409</v>
      </c>
      <c r="U205" s="192">
        <v>0</v>
      </c>
      <c r="V205" s="192" t="s">
        <v>872</v>
      </c>
      <c r="W205" s="192">
        <v>0.15454545454545399</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4.5</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0</v>
      </c>
      <c r="J206" s="242">
        <v>45163</v>
      </c>
      <c r="K206" s="242">
        <v>45075</v>
      </c>
      <c r="L206" s="91" t="s">
        <v>337</v>
      </c>
      <c r="M206" s="192">
        <v>4.5</v>
      </c>
      <c r="N206" s="192" t="s">
        <v>409</v>
      </c>
      <c r="O206" s="192">
        <v>0</v>
      </c>
      <c r="P206" s="192">
        <v>0</v>
      </c>
      <c r="Q206" s="192">
        <v>0</v>
      </c>
      <c r="R206" s="192" t="s">
        <v>409</v>
      </c>
      <c r="S206" s="192">
        <v>3.7</v>
      </c>
      <c r="T206" s="192" t="s">
        <v>409</v>
      </c>
      <c r="U206" s="192">
        <v>0</v>
      </c>
      <c r="V206" s="192" t="s">
        <v>409</v>
      </c>
      <c r="W206" s="192">
        <v>0</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10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10</v>
      </c>
      <c r="J207" s="242">
        <v>44887</v>
      </c>
      <c r="K207" s="242">
        <v>45170</v>
      </c>
      <c r="L207" s="91" t="s">
        <v>723</v>
      </c>
      <c r="M207" s="192" t="s">
        <v>409</v>
      </c>
      <c r="N207" s="192">
        <v>10</v>
      </c>
      <c r="O207" s="192" t="s">
        <v>409</v>
      </c>
      <c r="P207" s="192">
        <v>0</v>
      </c>
      <c r="Q207" s="192">
        <v>0</v>
      </c>
      <c r="R207" s="192" t="s">
        <v>409</v>
      </c>
      <c r="S207" s="192" t="s">
        <v>409</v>
      </c>
      <c r="T207" s="192" t="s">
        <v>932</v>
      </c>
      <c r="U207" s="192" t="s">
        <v>409</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7</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0</v>
      </c>
      <c r="J208" s="242">
        <v>45163</v>
      </c>
      <c r="K208" s="242">
        <v>45142</v>
      </c>
      <c r="L208" s="91" t="s">
        <v>339</v>
      </c>
      <c r="M208" s="192">
        <v>7</v>
      </c>
      <c r="N208" s="192" t="s">
        <v>409</v>
      </c>
      <c r="O208" s="192">
        <v>0</v>
      </c>
      <c r="P208" s="192">
        <v>0</v>
      </c>
      <c r="Q208" s="192">
        <v>0</v>
      </c>
      <c r="R208" s="192" t="s">
        <v>409</v>
      </c>
      <c r="S208" s="192">
        <v>5.2</v>
      </c>
      <c r="T208" s="192" t="s">
        <v>409</v>
      </c>
      <c r="U208" s="192">
        <v>0</v>
      </c>
      <c r="V208" s="192" t="s">
        <v>409</v>
      </c>
      <c r="W208" s="192">
        <v>6.3829787234042507E-2</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5.8333333333333304</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0</v>
      </c>
      <c r="J209" s="242">
        <v>45163</v>
      </c>
      <c r="K209" s="242">
        <v>44887</v>
      </c>
      <c r="L209" s="91" t="s">
        <v>341</v>
      </c>
      <c r="M209" s="192">
        <v>5.8333333333333304</v>
      </c>
      <c r="N209" s="192" t="s">
        <v>409</v>
      </c>
      <c r="O209" s="192">
        <v>0</v>
      </c>
      <c r="P209" s="192">
        <v>0</v>
      </c>
      <c r="Q209" s="192">
        <v>0</v>
      </c>
      <c r="R209" s="192" t="s">
        <v>409</v>
      </c>
      <c r="S209" s="192">
        <v>4.5</v>
      </c>
      <c r="T209" s="192" t="s">
        <v>409</v>
      </c>
      <c r="U209" s="192">
        <v>0</v>
      </c>
      <c r="V209" s="192" t="s">
        <v>409</v>
      </c>
      <c r="W209" s="192">
        <v>0</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3.5</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0</v>
      </c>
      <c r="J210" s="242">
        <v>45163</v>
      </c>
      <c r="K210" s="242">
        <v>45154</v>
      </c>
      <c r="L210" s="91" t="s">
        <v>343</v>
      </c>
      <c r="M210" s="192">
        <v>3.5</v>
      </c>
      <c r="N210" s="192" t="s">
        <v>409</v>
      </c>
      <c r="O210" s="192">
        <v>0</v>
      </c>
      <c r="P210" s="192">
        <v>0</v>
      </c>
      <c r="Q210" s="192">
        <v>0</v>
      </c>
      <c r="R210" s="192" t="s">
        <v>409</v>
      </c>
      <c r="S210" s="192">
        <v>3.1</v>
      </c>
      <c r="T210" s="192" t="s">
        <v>409</v>
      </c>
      <c r="U210" s="192">
        <v>0</v>
      </c>
      <c r="V210" s="192" t="s">
        <v>409</v>
      </c>
      <c r="W210" s="192">
        <v>9.4736842105263105E-2</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3.4156502553198562</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1.1666666666666601</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10</v>
      </c>
      <c r="J211" s="242">
        <v>44753</v>
      </c>
      <c r="K211" s="242">
        <v>45170</v>
      </c>
      <c r="L211" s="91" t="s">
        <v>345</v>
      </c>
      <c r="M211" s="192">
        <v>1.1666666666666601</v>
      </c>
      <c r="N211" s="192">
        <v>10</v>
      </c>
      <c r="O211" s="192">
        <v>0</v>
      </c>
      <c r="P211" s="192">
        <v>0</v>
      </c>
      <c r="Q211" s="192">
        <v>0</v>
      </c>
      <c r="R211" s="192" t="s">
        <v>409</v>
      </c>
      <c r="S211" s="192">
        <v>1.7</v>
      </c>
      <c r="T211" s="192" t="s">
        <v>963</v>
      </c>
      <c r="U211" s="192">
        <v>0</v>
      </c>
      <c r="V211" s="192" t="s">
        <v>409</v>
      </c>
      <c r="W211" s="192">
        <v>0.24137931034482701</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9.6609178307929575</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9.3333333333333304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10</v>
      </c>
      <c r="J212" s="242">
        <v>44753</v>
      </c>
      <c r="K212" s="242">
        <v>45170</v>
      </c>
      <c r="L212" s="91" t="s">
        <v>346</v>
      </c>
      <c r="M212" s="192">
        <v>9.3333333333333304</v>
      </c>
      <c r="N212" s="192">
        <v>10</v>
      </c>
      <c r="O212" s="192">
        <v>0</v>
      </c>
      <c r="P212" s="192">
        <v>0</v>
      </c>
      <c r="Q212" s="192">
        <v>0</v>
      </c>
      <c r="R212" s="192" t="s">
        <v>409</v>
      </c>
      <c r="S212" s="192">
        <v>6.6</v>
      </c>
      <c r="T212" s="192" t="s">
        <v>964</v>
      </c>
      <c r="U212" s="192">
        <v>0</v>
      </c>
      <c r="V212" s="192" t="s">
        <v>409</v>
      </c>
      <c r="W212" s="192">
        <v>1.38888888888888E-2</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8.4656167328001928</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7.1666666666666599</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10</v>
      </c>
      <c r="J213" s="242">
        <v>45163</v>
      </c>
      <c r="K213" s="242">
        <v>45170</v>
      </c>
      <c r="L213" s="91" t="s">
        <v>348</v>
      </c>
      <c r="M213" s="192">
        <v>7.1666666666666599</v>
      </c>
      <c r="N213" s="192">
        <v>10</v>
      </c>
      <c r="O213" s="192">
        <v>0</v>
      </c>
      <c r="P213" s="192">
        <v>0</v>
      </c>
      <c r="Q213" s="192">
        <v>0</v>
      </c>
      <c r="R213" s="192" t="s">
        <v>409</v>
      </c>
      <c r="S213" s="192">
        <v>5.3</v>
      </c>
      <c r="T213" s="192" t="s">
        <v>932</v>
      </c>
      <c r="U213" s="192">
        <v>0</v>
      </c>
      <c r="V213" s="192" t="s">
        <v>409</v>
      </c>
      <c r="W213" s="192">
        <v>0.23529411764705799</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2.6666666666666599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0</v>
      </c>
      <c r="J214" s="242">
        <v>44860</v>
      </c>
      <c r="K214" s="242">
        <v>45154</v>
      </c>
      <c r="L214" s="91" t="s">
        <v>349</v>
      </c>
      <c r="M214" s="192">
        <v>2.6666666666666599</v>
      </c>
      <c r="N214" s="192" t="s">
        <v>409</v>
      </c>
      <c r="O214" s="192">
        <v>0</v>
      </c>
      <c r="P214" s="192">
        <v>0</v>
      </c>
      <c r="Q214" s="192">
        <v>0</v>
      </c>
      <c r="R214" s="192" t="s">
        <v>409</v>
      </c>
      <c r="S214" s="192">
        <v>2.6</v>
      </c>
      <c r="T214" s="192" t="s">
        <v>409</v>
      </c>
      <c r="U214" s="192">
        <v>0</v>
      </c>
      <c r="V214" s="192" t="s">
        <v>409</v>
      </c>
      <c r="W214" s="192">
        <v>0</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9.3094933625126242</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8.6666666666666607</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10</v>
      </c>
      <c r="J215" s="242">
        <v>45163</v>
      </c>
      <c r="K215" s="242">
        <v>45154</v>
      </c>
      <c r="L215" s="91" t="s">
        <v>350</v>
      </c>
      <c r="M215" s="192">
        <v>8.6666666666666607</v>
      </c>
      <c r="N215" s="192" t="s">
        <v>409</v>
      </c>
      <c r="O215" s="192">
        <v>0</v>
      </c>
      <c r="P215" s="192">
        <v>10</v>
      </c>
      <c r="Q215" s="192">
        <v>10</v>
      </c>
      <c r="R215" s="192" t="s">
        <v>409</v>
      </c>
      <c r="S215" s="192">
        <v>6.2</v>
      </c>
      <c r="T215" s="192" t="s">
        <v>409</v>
      </c>
      <c r="U215" s="192">
        <v>0</v>
      </c>
      <c r="V215" s="192" t="s">
        <v>873</v>
      </c>
      <c r="W215" s="192">
        <v>0.58823529411764697</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0</v>
      </c>
      <c r="J216" s="242" t="s">
        <v>409</v>
      </c>
      <c r="K216" s="242" t="s">
        <v>409</v>
      </c>
      <c r="L216" s="91" t="s">
        <v>724</v>
      </c>
      <c r="M216" s="192" t="s">
        <v>409</v>
      </c>
      <c r="N216" s="192" t="s">
        <v>409</v>
      </c>
      <c r="O216" s="192" t="s">
        <v>409</v>
      </c>
      <c r="P216" s="192">
        <v>0</v>
      </c>
      <c r="Q216" s="192" t="s">
        <v>409</v>
      </c>
      <c r="R216" s="192" t="s">
        <v>409</v>
      </c>
      <c r="S216" s="192" t="s">
        <v>409</v>
      </c>
      <c r="T216" s="192" t="s">
        <v>409</v>
      </c>
      <c r="U216" s="192" t="s">
        <v>409</v>
      </c>
      <c r="V216" s="192" t="s">
        <v>409</v>
      </c>
      <c r="W216" s="192" t="s">
        <v>409</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0</v>
      </c>
      <c r="J217" s="242" t="s">
        <v>409</v>
      </c>
      <c r="K217" s="242" t="s">
        <v>409</v>
      </c>
      <c r="L217" s="91" t="s">
        <v>725</v>
      </c>
      <c r="M217" s="192" t="s">
        <v>409</v>
      </c>
      <c r="N217" s="192" t="s">
        <v>409</v>
      </c>
      <c r="O217" s="192" t="s">
        <v>409</v>
      </c>
      <c r="P217" s="192">
        <v>0</v>
      </c>
      <c r="Q217" s="192" t="s">
        <v>409</v>
      </c>
      <c r="R217" s="192" t="s">
        <v>409</v>
      </c>
      <c r="S217" s="192" t="s">
        <v>409</v>
      </c>
      <c r="T217" s="192" t="s">
        <v>409</v>
      </c>
      <c r="U217" s="192" t="s">
        <v>409</v>
      </c>
      <c r="V217" s="192" t="s">
        <v>409</v>
      </c>
      <c r="W217" s="192" t="s">
        <v>409</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45163</v>
      </c>
      <c r="K218" s="242">
        <v>45170</v>
      </c>
      <c r="L218" s="91" t="s">
        <v>351</v>
      </c>
      <c r="M218" s="192">
        <v>10</v>
      </c>
      <c r="N218" s="192">
        <v>0</v>
      </c>
      <c r="O218" s="192">
        <v>0</v>
      </c>
      <c r="P218" s="192">
        <v>0</v>
      </c>
      <c r="Q218" s="192">
        <v>0</v>
      </c>
      <c r="R218" s="192" t="s">
        <v>409</v>
      </c>
      <c r="S218" s="192">
        <v>7.3</v>
      </c>
      <c r="T218" s="192" t="s">
        <v>939</v>
      </c>
      <c r="U218" s="192">
        <v>0</v>
      </c>
      <c r="V218" s="192" t="s">
        <v>409</v>
      </c>
      <c r="W218" s="192">
        <v>0</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7.6666666666666599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0</v>
      </c>
      <c r="J219" s="242">
        <v>44753</v>
      </c>
      <c r="K219" s="242">
        <v>45154</v>
      </c>
      <c r="L219" s="91" t="s">
        <v>353</v>
      </c>
      <c r="M219" s="192">
        <v>7.6666666666666599</v>
      </c>
      <c r="N219" s="192">
        <v>0</v>
      </c>
      <c r="O219" s="192">
        <v>0</v>
      </c>
      <c r="P219" s="192">
        <v>0</v>
      </c>
      <c r="Q219" s="192">
        <v>0</v>
      </c>
      <c r="R219" s="192" t="s">
        <v>409</v>
      </c>
      <c r="S219" s="192">
        <v>5.6</v>
      </c>
      <c r="T219" s="192" t="s">
        <v>909</v>
      </c>
      <c r="U219" s="192">
        <v>0</v>
      </c>
      <c r="V219" s="192" t="s">
        <v>409</v>
      </c>
      <c r="W219" s="192">
        <v>0</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4.6666666666666599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0</v>
      </c>
      <c r="J220" s="242">
        <v>45163</v>
      </c>
      <c r="K220" s="242">
        <v>45142</v>
      </c>
      <c r="L220" s="91" t="s">
        <v>355</v>
      </c>
      <c r="M220" s="192">
        <v>4.6666666666666599</v>
      </c>
      <c r="N220" s="192" t="s">
        <v>409</v>
      </c>
      <c r="O220" s="192">
        <v>0</v>
      </c>
      <c r="P220" s="192">
        <v>0</v>
      </c>
      <c r="Q220" s="192">
        <v>0</v>
      </c>
      <c r="R220" s="192" t="s">
        <v>409</v>
      </c>
      <c r="S220" s="192">
        <v>3.8</v>
      </c>
      <c r="T220" s="192" t="s">
        <v>409</v>
      </c>
      <c r="U220" s="192">
        <v>0</v>
      </c>
      <c r="V220" s="192" t="s">
        <v>409</v>
      </c>
      <c r="W220" s="192">
        <v>0</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44887</v>
      </c>
      <c r="L221" s="91" t="s">
        <v>726</v>
      </c>
      <c r="M221" s="192" t="s">
        <v>409</v>
      </c>
      <c r="N221" s="192" t="s">
        <v>409</v>
      </c>
      <c r="O221" s="192" t="s">
        <v>409</v>
      </c>
      <c r="P221" s="192">
        <v>0</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5.3333333333333304</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0</v>
      </c>
      <c r="J222" s="242">
        <v>45163</v>
      </c>
      <c r="K222" s="242">
        <v>44862</v>
      </c>
      <c r="L222" s="91" t="s">
        <v>356</v>
      </c>
      <c r="M222" s="192">
        <v>5.3333333333333304</v>
      </c>
      <c r="N222" s="192" t="s">
        <v>409</v>
      </c>
      <c r="O222" s="192">
        <v>0</v>
      </c>
      <c r="P222" s="192">
        <v>0</v>
      </c>
      <c r="Q222" s="192">
        <v>0</v>
      </c>
      <c r="R222" s="192" t="s">
        <v>409</v>
      </c>
      <c r="S222" s="192">
        <v>4.2</v>
      </c>
      <c r="T222" s="192" t="s">
        <v>409</v>
      </c>
      <c r="U222" s="192">
        <v>0</v>
      </c>
      <c r="V222" s="192" t="s">
        <v>409</v>
      </c>
      <c r="W222" s="192">
        <v>0</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6.8333333333333304</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0</v>
      </c>
      <c r="J223" s="242">
        <v>45163</v>
      </c>
      <c r="K223" s="242">
        <v>45014</v>
      </c>
      <c r="L223" s="91" t="s">
        <v>358</v>
      </c>
      <c r="M223" s="192">
        <v>6.8333333333333304</v>
      </c>
      <c r="N223" s="192" t="s">
        <v>409</v>
      </c>
      <c r="O223" s="192">
        <v>0</v>
      </c>
      <c r="P223" s="192">
        <v>0</v>
      </c>
      <c r="Q223" s="192">
        <v>0</v>
      </c>
      <c r="R223" s="192" t="s">
        <v>409</v>
      </c>
      <c r="S223" s="192">
        <v>5.0999999999999996</v>
      </c>
      <c r="T223" s="192" t="s">
        <v>409</v>
      </c>
      <c r="U223" s="192">
        <v>0</v>
      </c>
      <c r="V223" s="192" t="s">
        <v>409</v>
      </c>
      <c r="W223" s="192">
        <v>0</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6.7082039324993685</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4.5</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10</v>
      </c>
      <c r="J224" s="242">
        <v>45163</v>
      </c>
      <c r="K224" s="242">
        <v>45099</v>
      </c>
      <c r="L224" s="91" t="s">
        <v>360</v>
      </c>
      <c r="M224" s="192">
        <v>4.5</v>
      </c>
      <c r="N224" s="192" t="s">
        <v>409</v>
      </c>
      <c r="O224" s="192">
        <v>0</v>
      </c>
      <c r="P224" s="192">
        <v>10</v>
      </c>
      <c r="Q224" s="192">
        <v>0</v>
      </c>
      <c r="R224" s="192" t="s">
        <v>409</v>
      </c>
      <c r="S224" s="192">
        <v>3.7</v>
      </c>
      <c r="T224" s="192" t="s">
        <v>409</v>
      </c>
      <c r="U224" s="192">
        <v>0</v>
      </c>
      <c r="V224" s="192" t="s">
        <v>852</v>
      </c>
      <c r="W224" s="192">
        <v>0</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8.0622577482985491</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6.5</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10</v>
      </c>
      <c r="J225" s="242">
        <v>45163</v>
      </c>
      <c r="K225" s="242">
        <v>45170</v>
      </c>
      <c r="L225" s="91" t="s">
        <v>362</v>
      </c>
      <c r="M225" s="192">
        <v>6.5</v>
      </c>
      <c r="N225" s="192" t="s">
        <v>409</v>
      </c>
      <c r="O225" s="192">
        <v>0</v>
      </c>
      <c r="P225" s="192">
        <v>10</v>
      </c>
      <c r="Q225" s="192">
        <v>0</v>
      </c>
      <c r="R225" s="192">
        <v>10</v>
      </c>
      <c r="S225" s="192">
        <v>4.9000000000000004</v>
      </c>
      <c r="T225" s="192" t="s">
        <v>409</v>
      </c>
      <c r="U225" s="192">
        <v>0</v>
      </c>
      <c r="V225" s="192" t="s">
        <v>853</v>
      </c>
      <c r="W225" s="192">
        <v>0</v>
      </c>
      <c r="X225" s="192" t="s">
        <v>910</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13" priority="25" stopIfTrue="1" operator="greaterThanOrEqual">
      <formula>0</formula>
    </cfRule>
  </conditionalFormatting>
  <conditionalFormatting sqref="G8:G225">
    <cfRule type="cellIs" dxfId="110" priority="4" stopIfTrue="1" operator="greaterThanOrEqual">
      <formula>0</formula>
    </cfRule>
  </conditionalFormatting>
  <conditionalFormatting sqref="G1:H5">
    <cfRule type="expression" dxfId="107" priority="11" stopIfTrue="1">
      <formula>G1=""</formula>
    </cfRule>
  </conditionalFormatting>
  <conditionalFormatting sqref="G8:H225">
    <cfRule type="expression" dxfId="106" priority="1" stopIfTrue="1">
      <formula>G8=""</formula>
    </cfRule>
  </conditionalFormatting>
  <conditionalFormatting sqref="H1:H5">
    <cfRule type="expression" dxfId="103" priority="18">
      <formula>H1=10</formula>
    </cfRule>
    <cfRule type="cellIs" dxfId="102" priority="17" operator="between">
      <formula>7</formula>
      <formula>9.99</formula>
    </cfRule>
    <cfRule type="cellIs" dxfId="101" priority="16" operator="between">
      <formula>0</formula>
      <formula>6.999</formula>
    </cfRule>
  </conditionalFormatting>
  <conditionalFormatting sqref="H8:H225">
    <cfRule type="expression" dxfId="99" priority="120">
      <formula>H8=10</formula>
    </cfRule>
    <cfRule type="cellIs" dxfId="98" priority="119" operator="between">
      <formula>7</formula>
      <formula>9.99</formula>
    </cfRule>
    <cfRule type="cellIs" dxfId="97" priority="118" operator="between">
      <formula>0</formula>
      <formula>6.999</formula>
    </cfRule>
  </conditionalFormatting>
  <conditionalFormatting sqref="I2:I3">
    <cfRule type="expression" dxfId="93" priority="29">
      <formula>I2=10</formula>
    </cfRule>
    <cfRule type="cellIs" dxfId="92" priority="28" operator="between">
      <formula>7</formula>
      <formula>9.99</formula>
    </cfRule>
    <cfRule type="cellIs" dxfId="91" priority="27" operator="between">
      <formula>0</formula>
      <formula>6.999</formula>
    </cfRule>
    <cfRule type="expression" dxfId="90" priority="26">
      <formula>I2=""</formula>
    </cfRule>
  </conditionalFormatting>
  <conditionalFormatting sqref="I2:I5">
    <cfRule type="expression" dxfId="89" priority="15">
      <formula>I2=10</formula>
    </cfRule>
    <cfRule type="cellIs" dxfId="88" priority="13" operator="between">
      <formula>0</formula>
      <formula>6.999</formula>
    </cfRule>
    <cfRule type="cellIs" dxfId="87" priority="14" operator="between">
      <formula>7</formula>
      <formula>9.99</formula>
    </cfRule>
    <cfRule type="expression" dxfId="86" priority="12">
      <formula>I2=""</formula>
    </cfRule>
  </conditionalFormatting>
  <conditionalFormatting sqref="I4:I5">
    <cfRule type="cellIs" dxfId="85" priority="9" operator="between">
      <formula>7</formula>
      <formula>9.99</formula>
    </cfRule>
    <cfRule type="cellIs" dxfId="84" priority="8" operator="between">
      <formula>0</formula>
      <formula>6.999</formula>
    </cfRule>
    <cfRule type="expression" dxfId="83" priority="10">
      <formula>I4=10</formula>
    </cfRule>
    <cfRule type="expression" dxfId="82" priority="7">
      <formula>I4=""</formula>
    </cfRule>
  </conditionalFormatting>
  <conditionalFormatting sqref="I8:I225">
    <cfRule type="cellIs" dxfId="80" priority="116" stopIfTrue="1" operator="greaterThanOrEqual">
      <formula>0</formula>
    </cfRule>
    <cfRule type="expression" dxfId="78" priority="113">
      <formula>I8=""</formula>
    </cfRule>
  </conditionalFormatting>
  <conditionalFormatting sqref="J8:K225">
    <cfRule type="colorScale" priority="881">
      <colorScale>
        <cfvo type="min"/>
        <cfvo type="max"/>
        <color rgb="FFFCDCDF"/>
        <color rgb="FFF2676B"/>
      </colorScale>
    </cfRule>
  </conditionalFormatting>
  <conditionalFormatting sqref="L8:L225">
    <cfRule type="expression" dxfId="77" priority="39">
      <formula>$L8&lt;&gt;$C8</formula>
    </cfRule>
  </conditionalFormatting>
  <conditionalFormatting sqref="M2:V3 W3:Z3">
    <cfRule type="expression" dxfId="76" priority="30">
      <formula>M2=L2</formula>
    </cfRule>
    <cfRule type="expression" dxfId="75" priority="31">
      <formula>M2&lt;&gt;L2</formula>
    </cfRule>
    <cfRule type="expression" dxfId="74" priority="32">
      <formula>M2=L2</formula>
    </cfRule>
  </conditionalFormatting>
  <conditionalFormatting sqref="M198:X225 M8:Z197">
    <cfRule type="colorScale" priority="38">
      <colorScale>
        <cfvo type="num" val="0"/>
        <cfvo type="num" val="10"/>
        <color rgb="FFFCFCFF"/>
        <color rgb="FFFFFF00"/>
      </colorScale>
    </cfRule>
  </conditionalFormatting>
  <conditionalFormatting sqref="M6:Z6">
    <cfRule type="expression" dxfId="73" priority="22">
      <formula>ISNUMBER(SEARCH("_raw",M$7))</formula>
    </cfRule>
  </conditionalFormatting>
  <conditionalFormatting sqref="M8:Z197 M198:X225">
    <cfRule type="expression" dxfId="72" priority="37" stopIfTrue="1">
      <formula>ISNUMBER(SEARCH("_raw",M$7))</formula>
    </cfRule>
  </conditionalFormatting>
  <conditionalFormatting sqref="W2:AD3">
    <cfRule type="expression" dxfId="71" priority="33">
      <formula>W2=R2</formula>
    </cfRule>
    <cfRule type="expression" dxfId="70" priority="34">
      <formula>W2&lt;&gt;R2</formula>
    </cfRule>
    <cfRule type="expression" dxfId="69"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ADE86766-86E7-B54F-BE7F-98D38EDD2D54}">
            <xm:f>Parameters!$D$37</xm:f>
            <x14:dxf>
              <font>
                <sz val="12"/>
                <color rgb="FF000000"/>
                <name val="Arial"/>
              </font>
              <fill>
                <patternFill patternType="solid">
                  <bgColor rgb="FFE35A3A"/>
                </patternFill>
              </fill>
            </x14:dxf>
          </x14:cfRule>
          <x14:cfRule type="cellIs" priority="24"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3" stopIfTrue="1" operator="greaterThanOrEqual" id="{A25B7E8B-0382-984B-A610-991DE2318680}">
            <xm:f>Parameters!$D$38</xm:f>
            <x14:dxf>
              <font>
                <sz val="12"/>
                <color rgb="FF000000"/>
                <name val="Arial"/>
              </font>
              <fill>
                <patternFill patternType="solid">
                  <bgColor rgb="FFEE9F8F"/>
                </patternFill>
              </fill>
            </x14:dxf>
          </x14:cfRule>
          <x14:cfRule type="cellIs" priority="2" stopIfTrue="1" operator="greaterThanOrEqual" id="{B47FBF92-C5BE-234C-90B7-92691567A48B}">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19" stopIfTrue="1" operator="greaterThanOrEqual" id="{4244786C-0C18-E149-99A5-3DB628AC5E3B}">
            <xm:f>Parameters!$D$41</xm:f>
            <x14:dxf>
              <font>
                <sz val="12"/>
                <color rgb="FF000000"/>
                <name val="Arial"/>
              </font>
              <fill>
                <patternFill patternType="solid">
                  <bgColor rgb="FFF2676B"/>
                </patternFill>
              </fill>
            </x14:dxf>
          </x14:cfRule>
          <x14:cfRule type="cellIs" priority="21" stopIfTrue="1" operator="between" id="{643A0826-D306-E444-BF79-8FCBF966CCFA}">
            <xm:f>0</xm:f>
            <xm:f>Parameters!$D$42</xm:f>
            <x14:dxf>
              <font>
                <sz val="12"/>
                <color rgb="FF000000"/>
                <name val="Arial"/>
              </font>
              <fill>
                <patternFill patternType="solid">
                  <bgColor rgb="FFFCDCDF"/>
                </patternFill>
              </fill>
            </x14:dxf>
          </x14:cfRule>
          <x14:cfRule type="cellIs" priority="20" stopIfTrue="1" operator="greaterThanOrEqual" id="{9BCC53B6-8F66-6B40-BEDF-79258FCCC3C5}">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122" stopIfTrue="1" operator="greaterThanOrEqual" id="{5E686F7C-38DD-3049-9BB8-EFBC380BDC6B}">
            <xm:f>Parameters!$D$42</xm:f>
            <x14:dxf>
              <font>
                <sz val="12"/>
                <color rgb="FF000000"/>
                <name val="Arial"/>
              </font>
              <fill>
                <patternFill patternType="solid">
                  <bgColor rgb="FFF7A9AC"/>
                </patternFill>
              </fill>
            </x14:dxf>
          </x14:cfRule>
          <x14:cfRule type="cellIs" priority="123" stopIfTrue="1" operator="between" id="{12C92172-44DD-2F42-B3E9-197819313C94}">
            <xm:f>0</xm:f>
            <xm:f>Parameters!$D$42</xm:f>
            <x14:dxf>
              <font>
                <sz val="12"/>
                <color rgb="FF000000"/>
                <name val="Arial"/>
              </font>
              <fill>
                <patternFill patternType="solid">
                  <bgColor rgb="FFFCDCDF"/>
                </patternFill>
              </fill>
            </x14:dxf>
          </x14:cfRule>
          <x14:cfRule type="cellIs" priority="121" stopIfTrue="1" operator="greaterThanOrEqual" id="{65022C13-C2AC-6241-B270-E69152CE1918}">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114" stopIfTrue="1" operator="greaterThanOrEqual" id="{58298C33-4F21-2340-8EC6-4AF30FEE70C4}">
            <xm:f>Parameters!$D$37</xm:f>
            <x14:dxf>
              <font>
                <sz val="12"/>
                <color rgb="FF000000"/>
                <name val="Arial"/>
              </font>
              <fill>
                <patternFill patternType="solid">
                  <bgColor rgb="FFE06C25"/>
                </patternFill>
              </fill>
            </x14:dxf>
          </x14:cfRule>
          <x14:cfRule type="cellIs" priority="115" stopIfTrue="1" operator="greaterThanOrEqual" id="{B64B1B6B-C903-3340-ADBE-9CDC8155F804}">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5"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zoomScaleNormal="100" workbookViewId="0">
      <pane ySplit="6" topLeftCell="A7" activePane="bottomLeft" state="frozen"/>
      <selection pane="bottomLeft" activeCell="G153" sqref="G15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80.5703125" style="86" bestFit="1" customWidth="1"/>
    <col min="25" max="25" width="16.28515625" style="86" bestFit="1" customWidth="1"/>
    <col min="26"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S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Norm. Values</v>
      </c>
      <c r="T2" s="177" t="str">
        <f>IF(SUM(T4:T5)&gt;0,"Norm. Values",IF(ISTEXT(T7),"Raw Values",""))</f>
        <v>Raw Values</v>
      </c>
      <c r="U2" s="177" t="str">
        <f t="shared" ref="U2:Y2" si="1">IF(SUM(U4:U5)&gt;0,"Norm. Values",IF(ISTEXT(U7),"Raw Values",""))</f>
        <v>Raw Values</v>
      </c>
      <c r="V2" s="177" t="str">
        <f t="shared" si="1"/>
        <v>Raw Values</v>
      </c>
      <c r="W2" s="177" t="str">
        <f t="shared" si="1"/>
        <v>Raw Values</v>
      </c>
      <c r="X2" s="177" t="str">
        <f t="shared" si="1"/>
        <v>Raw Values</v>
      </c>
      <c r="Y2" s="177" t="str">
        <f t="shared" si="1"/>
        <v>Raw Values</v>
      </c>
      <c r="Z2" s="177" t="str">
        <f>IF(SUM(Z4:Z5)&gt;0,"Norm. Values",IF(ISTEXT(Z7),"Raw Values",""))</f>
        <v>Raw Values</v>
      </c>
      <c r="AA2" s="177" t="str">
        <f t="shared" ref="AA2:AC2" si="2">IF(SUM(AA4:AA5)&gt;0,"Norm. Values",IF(ISTEXT(AA7),"Raw Values",""))</f>
        <v/>
      </c>
      <c r="AB2" s="177" t="str">
        <f t="shared" si="2"/>
        <v/>
      </c>
      <c r="AC2" s="177" t="str">
        <f t="shared" si="2"/>
        <v/>
      </c>
      <c r="AD2" s="177" t="str">
        <f t="shared" ref="AD2:AJ2" si="3">IF(SUM(AD4:AD5)&gt;0,"Norm. Values",IF(ISTEXT(AD7),"Raw Values",""))</f>
        <v/>
      </c>
      <c r="AE2" s="89" t="str">
        <f t="shared" si="3"/>
        <v/>
      </c>
      <c r="AF2" s="89" t="str">
        <f t="shared" si="3"/>
        <v/>
      </c>
      <c r="AG2" s="89" t="str">
        <f t="shared" si="3"/>
        <v/>
      </c>
      <c r="AH2" s="89" t="str">
        <f t="shared" si="3"/>
        <v/>
      </c>
      <c r="AI2" s="89" t="str">
        <f t="shared" si="3"/>
        <v/>
      </c>
      <c r="AJ2" s="89" t="str">
        <f t="shared" si="3"/>
        <v/>
      </c>
      <c r="AK2" s="89"/>
      <c r="AL2" s="93"/>
    </row>
    <row r="3" spans="1:38" x14ac:dyDescent="0.2">
      <c r="A3" s="93"/>
      <c r="B3" s="95"/>
      <c r="C3" s="88"/>
      <c r="D3" s="172"/>
      <c r="E3" s="172"/>
      <c r="F3" s="89"/>
      <c r="G3" s="90"/>
      <c r="H3" s="90"/>
      <c r="I3" s="90"/>
      <c r="L3" s="91"/>
      <c r="M3" s="178" t="str">
        <f>IF(M4=1,"Underlying",IF(M5=1,"Emerging",""))</f>
        <v>Underlying</v>
      </c>
      <c r="N3" s="178" t="str">
        <f t="shared" ref="N3:S3" si="4">IF(N4=1,"Underlying",IF(N5=1,"Emerging",""))</f>
        <v>Underlying</v>
      </c>
      <c r="O3" s="178" t="str">
        <f t="shared" si="4"/>
        <v>Emerging</v>
      </c>
      <c r="P3" s="178" t="str">
        <f t="shared" si="4"/>
        <v>Emerging</v>
      </c>
      <c r="Q3" s="178" t="str">
        <f t="shared" si="4"/>
        <v>Emerging</v>
      </c>
      <c r="R3" s="178" t="str">
        <f t="shared" si="4"/>
        <v>Emerging</v>
      </c>
      <c r="S3" s="178" t="str">
        <f t="shared" si="4"/>
        <v>Emerging</v>
      </c>
      <c r="T3" s="178" t="str">
        <f>IF(T4=1,"Underlying",IF(T5=1,"Emerging",""))</f>
        <v/>
      </c>
      <c r="U3" s="178" t="str">
        <f t="shared" ref="U3" si="5">IF(U4=1,"Underlying",IF(U5=1,"Emerging",""))</f>
        <v/>
      </c>
      <c r="V3" s="178" t="str">
        <f t="shared" ref="V3" si="6">IF(V4=1,"Underlying",IF(V5=1,"Emerging",""))</f>
        <v/>
      </c>
      <c r="W3" s="178" t="str">
        <f t="shared" ref="W3" si="7">IF(W4=1,"Underlying",IF(W5=1,"Emerging",""))</f>
        <v/>
      </c>
      <c r="X3" s="178" t="str">
        <f t="shared" ref="X3" si="8">IF(X4=1,"Underlying",IF(X5=1,"Emerging",""))</f>
        <v/>
      </c>
      <c r="Y3" s="178" t="str">
        <f t="shared" ref="Y3" si="9">IF(Y4=1,"Underlying",IF(Y5=1,"Emerging",""))</f>
        <v/>
      </c>
      <c r="Z3" s="178" t="str">
        <f>IF(Z4=1,"Underlying",IF(Z5=1,"Emerging",""))</f>
        <v/>
      </c>
      <c r="AA3" s="179" t="str">
        <f t="shared" ref="AA3:AC3" si="10">IF(AA4=1,"Underlying",IF(AA5=1,"Emerging",""))</f>
        <v/>
      </c>
      <c r="AB3" s="179" t="str">
        <f t="shared" si="10"/>
        <v/>
      </c>
      <c r="AC3" s="179" t="str">
        <f t="shared" si="10"/>
        <v/>
      </c>
      <c r="AD3" s="179" t="str">
        <f>IF(AD4=1,"Underlying",IF(AD5=1,"Emerging",""))</f>
        <v/>
      </c>
      <c r="AE3" s="89" t="str">
        <f t="shared" ref="AE3:AF3" si="11">IF(AE4=1,"Underlying",IF(AE5=1,"Emerging",""))</f>
        <v/>
      </c>
      <c r="AF3" s="89" t="str">
        <f t="shared" si="11"/>
        <v/>
      </c>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f>IFERROR(INDEX('Data Dictionary'!$I$8:$I$39,MATCH(S7,'Data Dictionary'!$K$8:$K$39,0)),"")</f>
        <v>0</v>
      </c>
      <c r="T4" s="180" t="str">
        <f>IFERROR(INDEX('Data Dictionary'!$I$8:$I$39,MATCH(T7,'Data Dictionary'!$K$8:$K$39,0)),"")</f>
        <v/>
      </c>
      <c r="U4" s="180" t="str">
        <f>IFERROR(INDEX('Data Dictionary'!$I$8:$I$39,MATCH(U7,'Data Dictionary'!$K$8:$K$39,0)),"")</f>
        <v/>
      </c>
      <c r="V4" s="180" t="str">
        <f>IFERROR(INDEX('Data Dictionary'!$I$8:$I$39,MATCH(V7,'Data Dictionary'!$K$8:$K$39,0)),"")</f>
        <v/>
      </c>
      <c r="W4" s="180" t="str">
        <f>IFERROR(INDEX('Data Dictionary'!$I$8:$I$39,MATCH(W7,'Data Dictionary'!$K$8:$K$39,0)),"")</f>
        <v/>
      </c>
      <c r="X4" s="180" t="str">
        <f>IFERROR(INDEX('Data Dictionary'!$I$8:$I$39,MATCH(X7,'Data Dictionary'!$K$8:$K$39,0)),"")</f>
        <v/>
      </c>
      <c r="Y4" s="180" t="str">
        <f>IFERROR(INDEX('Data Dictionary'!$I$8:$I$39,MATCH(Y7,'Data Dictionary'!$K$8:$K$39,0)),"")</f>
        <v/>
      </c>
      <c r="Z4" s="180" t="str">
        <f>IFERROR(INDEX('Data Dictionary'!$I$8:$I$39,MATCH(Z7,'Data Dictionary'!$K$8:$K$39,0)),"")</f>
        <v/>
      </c>
      <c r="AA4" s="92" t="str">
        <f>IFERROR(INDEX('Data Dictionary'!$I$8:$I$39,MATCH(AA7,'Data Dictionary'!$K$8:$K$39,0)),"")</f>
        <v/>
      </c>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f>IFERROR(INDEX('Data Dictionary'!$J$8:$J$39,MATCH(S7,'Data Dictionary'!$K$8:$K$39,0)),"")</f>
        <v>1</v>
      </c>
      <c r="T5" s="181" t="str">
        <f>IFERROR(INDEX('Data Dictionary'!$J$8:$J$39,MATCH(T7,'Data Dictionary'!$K$8:$K$39,0)),"")</f>
        <v/>
      </c>
      <c r="U5" s="181" t="str">
        <f>IFERROR(INDEX('Data Dictionary'!$J$8:$J$39,MATCH(U7,'Data Dictionary'!$K$8:$K$39,0)),"")</f>
        <v/>
      </c>
      <c r="V5" s="181" t="str">
        <f>IFERROR(INDEX('Data Dictionary'!$J$8:$J$39,MATCH(V7,'Data Dictionary'!$K$8:$K$39,0)),"")</f>
        <v/>
      </c>
      <c r="W5" s="181" t="str">
        <f>IFERROR(INDEX('Data Dictionary'!$J$8:$J$39,MATCH(W7,'Data Dictionary'!$K$8:$K$39,0)),"")</f>
        <v/>
      </c>
      <c r="X5" s="181" t="str">
        <f>IFERROR(INDEX('Data Dictionary'!$J$8:$J$39,MATCH(X7,'Data Dictionary'!$K$8:$K$39,0)),"")</f>
        <v/>
      </c>
      <c r="Y5" s="181" t="str">
        <f>IFERROR(INDEX('Data Dictionary'!$J$8:$J$39,MATCH(Y7,'Data Dictionary'!$K$8:$K$39,0)),"")</f>
        <v/>
      </c>
      <c r="Z5" s="181" t="str">
        <f>IFERROR(INDEX('Data Dictionary'!$J$8:$J$39,MATCH(Z7,'Data Dictionary'!$K$8:$K$39,0)),"")</f>
        <v/>
      </c>
      <c r="AA5" s="92" t="str">
        <f>IFERROR(INDEX('Data Dictionary'!$J$8:$J$39,MATCH(AA7,'Data Dictionary'!$K$8:$K$39,0)),"")</f>
        <v/>
      </c>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FCS</v>
      </c>
      <c r="N6" s="246" t="str">
        <f>IFERROR(INDEX('Data Dictionary'!$E$8:$E$39,MATCH(N7,'Data Dictionary'!$K$8:$K$39,0)),IFERROR(CONCATENATE(INDEX('Data Dictionary'!$E$8:$E$39,MATCH(LEFT(N7, SEARCH("_raw",N7,1)-1),'Data Dictionary'!$L$8:$L$39,0))," (Raw)"),""))</f>
        <v>FSI</v>
      </c>
      <c r="O6" s="246" t="str">
        <f>IFERROR(INDEX('Data Dictionary'!$E$8:$E$39,MATCH(O7,'Data Dictionary'!$K$8:$K$39,0)),IFERROR(CONCATENATE(INDEX('Data Dictionary'!$E$8:$E$39,MATCH(LEFT(O7, SEARCH("_raw",O7,1)-1),'Data Dictionary'!$L$8:$L$39,0))," (Raw)"),""))</f>
        <v>Political Fatalities</v>
      </c>
      <c r="P6" s="246" t="str">
        <f>IFERROR(INDEX('Data Dictionary'!$E$8:$E$39,MATCH(P7,'Data Dictionary'!$K$8:$K$39,0)),IFERROR(CONCATENATE(INDEX('Data Dictionary'!$E$8:$E$39,MATCH(LEFT(P7, SEARCH("_raw",P7,1)-1),'Data Dictionary'!$L$8:$L$39,0))," (Raw)"),""))</f>
        <v>IFES Elections &amp; GIC Coups</v>
      </c>
      <c r="Q6" s="246" t="str">
        <f>IFERROR(INDEX('Data Dictionary'!$E$8:$E$39,MATCH(Q7,'Data Dictionary'!$K$8:$K$39,0)),IFERROR(CONCATENATE(INDEX('Data Dictionary'!$E$8:$E$39,MATCH(LEFT(Q7, SEARCH("_raw",Q7,1)-1),'Data Dictionary'!$L$8:$L$39,0))," (Raw)"),""))</f>
        <v>ACAPS Risk List (Conflict)</v>
      </c>
      <c r="R6" s="246" t="str">
        <f>IFERROR(INDEX('Data Dictionary'!$E$8:$E$39,MATCH(R7,'Data Dictionary'!$K$8:$K$39,0)),IFERROR(CONCATENATE(INDEX('Data Dictionary'!$E$8:$E$39,MATCH(LEFT(R7, SEARCH("_raw",R7,1)-1),'Data Dictionary'!$L$8:$L$39,0))," (Raw)"),""))</f>
        <v>EIU Security</v>
      </c>
      <c r="S6" s="246" t="str">
        <f>IFERROR(INDEX('Data Dictionary'!$E$8:$E$39,MATCH(S7,'Data Dictionary'!$K$8:$K$39,0)),IFERROR(CONCATENATE(INDEX('Data Dictionary'!$E$8:$E$39,MATCH(LEFT(S7, SEARCH("_raw",S7,1)-1),'Data Dictionary'!$L$8:$L$39,0))," (Raw)"),""))</f>
        <v>ACLED Events</v>
      </c>
      <c r="T6" s="246" t="str">
        <f>IFERROR(INDEX('Data Dictionary'!$E$8:$E$39,MATCH(T7,'Data Dictionary'!$K$8:$K$39,0)),IFERROR(CONCATENATE(INDEX('Data Dictionary'!$E$8:$E$39,MATCH(LEFT(T7, SEARCH("_raw",T7,1)-1),'Data Dictionary'!$L$8:$L$39,0))," (Raw)"),""))</f>
        <v>FCS (Raw)</v>
      </c>
      <c r="U6" s="246" t="str">
        <f>IFERROR(INDEX('Data Dictionary'!$E$8:$E$39,MATCH(U7,'Data Dictionary'!$K$8:$K$39,0)),IFERROR(CONCATENATE(INDEX('Data Dictionary'!$E$8:$E$39,MATCH(LEFT(U7, SEARCH("_raw",U7,1)-1),'Data Dictionary'!$L$8:$L$39,0))," (Raw)"),""))</f>
        <v>FSI (Raw)</v>
      </c>
      <c r="V6" s="246" t="str">
        <f>IFERROR(INDEX('Data Dictionary'!$E$8:$E$39,MATCH(V7,'Data Dictionary'!$K$8:$K$39,0)),IFERROR(CONCATENATE(INDEX('Data Dictionary'!$E$8:$E$39,MATCH(LEFT(V7, SEARCH("_raw",V7,1)-1),'Data Dictionary'!$L$8:$L$39,0))," (Raw)"),""))</f>
        <v>Political Fatalities (Raw)</v>
      </c>
      <c r="W6" s="246" t="str">
        <f>IFERROR(INDEX('Data Dictionary'!$E$8:$E$39,MATCH(W7,'Data Dictionary'!$K$8:$K$39,0)),IFERROR(CONCATENATE(INDEX('Data Dictionary'!$E$8:$E$39,MATCH(LEFT(W7, SEARCH("_raw",W7,1)-1),'Data Dictionary'!$L$8:$L$39,0))," (Raw)"),""))</f>
        <v>IFES Elections &amp; GIC Coups (Raw)</v>
      </c>
      <c r="X6" s="246" t="str">
        <f>IFERROR(INDEX('Data Dictionary'!$E$8:$E$39,MATCH(X7,'Data Dictionary'!$K$8:$K$39,0)),IFERROR(CONCATENATE(INDEX('Data Dictionary'!$E$8:$E$39,MATCH(LEFT(X7, SEARCH("_raw",X7,1)-1),'Data Dictionary'!$L$8:$L$39,0))," (Raw)"),""))</f>
        <v>ACAPS Risk List (Conflict) (Raw)</v>
      </c>
      <c r="Y6" s="246" t="str">
        <f>IFERROR(INDEX('Data Dictionary'!$E$8:$E$39,MATCH(Y7,'Data Dictionary'!$K$8:$K$39,0)),IFERROR(CONCATENATE(INDEX('Data Dictionary'!$E$8:$E$39,MATCH(LEFT(Y7, SEARCH("_raw",Y7,1)-1),'Data Dictionary'!$L$8:$L$39,0))," (Raw)"),""))</f>
        <v>EIU Security (Raw)</v>
      </c>
      <c r="Z6" s="246" t="str">
        <f>IFERROR(INDEX('Data Dictionary'!$E$8:$E$39,MATCH(Z7,'Data Dictionary'!$K$8:$K$39,0)),IFERROR(CONCATENATE(INDEX('Data Dictionary'!$E$8:$E$39,MATCH(LEFT(Z7, SEARCH("_raw",Z7,1)-1),'Data Dictionary'!$L$8:$L$39,0))," (Raw)"),""))</f>
        <v>ACLED Events (Raw)</v>
      </c>
      <c r="AA6" s="99" t="str">
        <f>IFERROR(INDEX('Data Dictionary'!$E$8:$E$39,MATCH(AA7,'Data Dictionary'!$K$8:$K$39,0)),IFERROR(CONCATENATE(INDEX('Data Dictionary'!$E$8:$E$39,MATCH(LEFT(AA7, SEARCH("_raw",AA7,1)-1),'Data Dictionary'!$L$8:$L$39,0))," (Raw)"),""))</f>
        <v/>
      </c>
      <c r="AB6" s="99" t="str">
        <f>IFERROR(INDEX('Data Dictionary'!$E$8:$E$39,MATCH(AB7,'Data Dictionary'!$K$8:$K$39,0)),IFERROR(CONCATENATE(INDEX('Data Dictionary'!$E$8:$E$39,MATCH(LEFT(AB7, SEARCH("_raw",AB7,1)-1),'Data Dictionary'!$L$8:$L$39,0))," (Raw)"),""))</f>
        <v/>
      </c>
      <c r="AC6" s="99"/>
      <c r="AD6" s="35"/>
      <c r="AE6" s="35"/>
      <c r="AF6" s="35"/>
      <c r="AG6" s="35"/>
      <c r="AH6" s="35"/>
    </row>
    <row r="7" spans="1:38" s="94" customFormat="1" ht="43" x14ac:dyDescent="0.2">
      <c r="A7" s="198"/>
      <c r="B7" s="188"/>
      <c r="C7" s="188"/>
      <c r="D7" s="218"/>
      <c r="E7" s="218"/>
      <c r="F7" s="102"/>
      <c r="G7" s="189"/>
      <c r="H7" s="189"/>
      <c r="I7" s="189"/>
      <c r="J7" s="243" t="s">
        <v>614</v>
      </c>
      <c r="K7" s="243" t="s">
        <v>615</v>
      </c>
      <c r="L7" s="244" t="s">
        <v>2</v>
      </c>
      <c r="M7" s="247" t="s">
        <v>506</v>
      </c>
      <c r="N7" s="247" t="s">
        <v>625</v>
      </c>
      <c r="O7" s="247" t="s">
        <v>413</v>
      </c>
      <c r="P7" s="247" t="s">
        <v>523</v>
      </c>
      <c r="Q7" s="247" t="s">
        <v>626</v>
      </c>
      <c r="R7" s="247" t="s">
        <v>854</v>
      </c>
      <c r="S7" s="247" t="s">
        <v>627</v>
      </c>
      <c r="T7" s="247" t="s">
        <v>472</v>
      </c>
      <c r="U7" s="247" t="s">
        <v>628</v>
      </c>
      <c r="V7" s="247" t="s">
        <v>529</v>
      </c>
      <c r="W7" s="247" t="s">
        <v>526</v>
      </c>
      <c r="X7" s="247" t="s">
        <v>797</v>
      </c>
      <c r="Y7" s="247" t="s">
        <v>855</v>
      </c>
      <c r="Z7" s="247" t="s">
        <v>629</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0</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699</v>
      </c>
      <c r="M8" s="192">
        <v>0</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12">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0</v>
      </c>
      <c r="J9" s="242">
        <v>44778</v>
      </c>
      <c r="K9" s="242">
        <v>44753</v>
      </c>
      <c r="L9" s="91" t="s">
        <v>7</v>
      </c>
      <c r="M9" s="192">
        <v>10</v>
      </c>
      <c r="N9" s="192">
        <v>9.8826953607338108</v>
      </c>
      <c r="O9" s="192">
        <v>0</v>
      </c>
      <c r="P9" s="192">
        <v>0</v>
      </c>
      <c r="Q9" s="192" t="s">
        <v>409</v>
      </c>
      <c r="R9" s="192">
        <v>0</v>
      </c>
      <c r="S9" s="192">
        <v>0</v>
      </c>
      <c r="T9" s="192" t="s">
        <v>622</v>
      </c>
      <c r="U9" s="192">
        <v>106.6</v>
      </c>
      <c r="V9" s="192">
        <v>-1.62814280452329</v>
      </c>
      <c r="W9" s="192" t="s">
        <v>409</v>
      </c>
      <c r="X9" s="192" t="s">
        <v>880</v>
      </c>
      <c r="Y9" s="192">
        <v>-0.14285714285714199</v>
      </c>
      <c r="Z9" s="192">
        <v>-85.164835164835097</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12"/>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6.2267383309133173</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5.5388957488093098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7</v>
      </c>
      <c r="J10" s="242">
        <v>45103</v>
      </c>
      <c r="K10" s="242">
        <v>44966</v>
      </c>
      <c r="L10" s="91" t="s">
        <v>9</v>
      </c>
      <c r="M10" s="192">
        <v>0</v>
      </c>
      <c r="N10" s="192">
        <v>5.5388957488093098</v>
      </c>
      <c r="O10" s="192">
        <v>0</v>
      </c>
      <c r="P10" s="192">
        <v>0</v>
      </c>
      <c r="Q10" s="192" t="s">
        <v>409</v>
      </c>
      <c r="R10" s="192">
        <v>7</v>
      </c>
      <c r="S10" s="192">
        <v>0</v>
      </c>
      <c r="T10" s="192" t="s">
        <v>409</v>
      </c>
      <c r="U10" s="192">
        <v>86.9</v>
      </c>
      <c r="V10" s="192">
        <v>-0.18665266021684601</v>
      </c>
      <c r="W10" s="192" t="s">
        <v>409</v>
      </c>
      <c r="X10" s="192" t="s">
        <v>409</v>
      </c>
      <c r="Y10" s="192">
        <v>0.28571428571428498</v>
      </c>
      <c r="Z10" s="192">
        <v>-41.463414634146297</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12"/>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45103</v>
      </c>
      <c r="K11" s="242">
        <v>45142</v>
      </c>
      <c r="L11" s="91" t="s">
        <v>11</v>
      </c>
      <c r="M11" s="192">
        <v>0</v>
      </c>
      <c r="N11" s="192">
        <v>0</v>
      </c>
      <c r="O11" s="192" t="s">
        <v>409</v>
      </c>
      <c r="P11" s="192">
        <v>0</v>
      </c>
      <c r="Q11" s="192" t="s">
        <v>409</v>
      </c>
      <c r="R11" s="192">
        <v>0</v>
      </c>
      <c r="S11" s="192">
        <v>0</v>
      </c>
      <c r="T11" s="192" t="s">
        <v>409</v>
      </c>
      <c r="U11" s="192">
        <v>56.8</v>
      </c>
      <c r="V11" s="192" t="s">
        <v>409</v>
      </c>
      <c r="W11" s="192" t="s">
        <v>409</v>
      </c>
      <c r="X11" s="192" t="s">
        <v>409</v>
      </c>
      <c r="Y11" s="192">
        <v>-0.14285714285714199</v>
      </c>
      <c r="Z11" s="192">
        <v>-100</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12"/>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0</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700</v>
      </c>
      <c r="M12" s="192">
        <v>0</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12"/>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45103</v>
      </c>
      <c r="K13" s="242">
        <v>44860</v>
      </c>
      <c r="L13" s="91" t="s">
        <v>13</v>
      </c>
      <c r="M13" s="192">
        <v>0</v>
      </c>
      <c r="N13" s="192">
        <v>0</v>
      </c>
      <c r="O13" s="192" t="s">
        <v>409</v>
      </c>
      <c r="P13" s="192">
        <v>0</v>
      </c>
      <c r="Q13" s="192" t="s">
        <v>409</v>
      </c>
      <c r="R13" s="192">
        <v>0</v>
      </c>
      <c r="S13" s="192" t="s">
        <v>409</v>
      </c>
      <c r="T13" s="192" t="s">
        <v>409</v>
      </c>
      <c r="U13" s="192">
        <v>37</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12"/>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0</v>
      </c>
      <c r="J14" s="242">
        <v>45103</v>
      </c>
      <c r="K14" s="242">
        <v>45077</v>
      </c>
      <c r="L14" s="91" t="s">
        <v>15</v>
      </c>
      <c r="M14" s="192">
        <v>0</v>
      </c>
      <c r="N14" s="192">
        <v>0</v>
      </c>
      <c r="O14" s="192" t="s">
        <v>409</v>
      </c>
      <c r="P14" s="192">
        <v>0</v>
      </c>
      <c r="Q14" s="192" t="s">
        <v>409</v>
      </c>
      <c r="R14" s="192">
        <v>0</v>
      </c>
      <c r="S14" s="192">
        <v>0</v>
      </c>
      <c r="T14" s="192" t="s">
        <v>409</v>
      </c>
      <c r="U14" s="192">
        <v>46.4</v>
      </c>
      <c r="V14" s="192" t="s">
        <v>409</v>
      </c>
      <c r="W14" s="192" t="s">
        <v>409</v>
      </c>
      <c r="X14" s="192" t="s">
        <v>409</v>
      </c>
      <c r="Y14" s="192">
        <v>0</v>
      </c>
      <c r="Z14" s="192">
        <v>-100</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12"/>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1.26124536955371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0</v>
      </c>
      <c r="J15" s="242">
        <v>45103</v>
      </c>
      <c r="K15" s="242">
        <v>45142</v>
      </c>
      <c r="L15" s="91" t="s">
        <v>17</v>
      </c>
      <c r="M15" s="192">
        <v>0</v>
      </c>
      <c r="N15" s="192">
        <v>1.26124536955371</v>
      </c>
      <c r="O15" s="192" t="s">
        <v>409</v>
      </c>
      <c r="P15" s="192">
        <v>0</v>
      </c>
      <c r="Q15" s="192" t="s">
        <v>409</v>
      </c>
      <c r="R15" s="192">
        <v>0</v>
      </c>
      <c r="S15" s="192">
        <v>0</v>
      </c>
      <c r="T15" s="192" t="s">
        <v>409</v>
      </c>
      <c r="U15" s="192">
        <v>67.5</v>
      </c>
      <c r="V15" s="192" t="s">
        <v>409</v>
      </c>
      <c r="W15" s="192" t="s">
        <v>409</v>
      </c>
      <c r="X15" s="192" t="s">
        <v>409</v>
      </c>
      <c r="Y15" s="192">
        <v>-7.1428571428571605E-2</v>
      </c>
      <c r="Z15" s="192">
        <v>-100</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12"/>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0</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701</v>
      </c>
      <c r="M16" s="193">
        <v>0</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12"/>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7</v>
      </c>
      <c r="J17" s="242">
        <v>45103</v>
      </c>
      <c r="K17" s="242">
        <v>45154</v>
      </c>
      <c r="L17" s="91" t="s">
        <v>19</v>
      </c>
      <c r="M17" s="192">
        <v>0</v>
      </c>
      <c r="N17" s="192">
        <v>0</v>
      </c>
      <c r="O17" s="192">
        <v>0</v>
      </c>
      <c r="P17" s="192">
        <v>0</v>
      </c>
      <c r="Q17" s="192" t="s">
        <v>409</v>
      </c>
      <c r="R17" s="192" t="s">
        <v>409</v>
      </c>
      <c r="S17" s="192">
        <v>7</v>
      </c>
      <c r="T17" s="192" t="s">
        <v>409</v>
      </c>
      <c r="U17" s="192">
        <v>53.8</v>
      </c>
      <c r="V17" s="192" t="s">
        <v>409</v>
      </c>
      <c r="W17" s="192" t="s">
        <v>409</v>
      </c>
      <c r="X17" s="192" t="s">
        <v>409</v>
      </c>
      <c r="Y17" s="192" t="s">
        <v>409</v>
      </c>
      <c r="Z17" s="192">
        <v>1100</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12"/>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45103</v>
      </c>
      <c r="K18" s="242">
        <v>44966</v>
      </c>
      <c r="L18" s="91" t="s">
        <v>21</v>
      </c>
      <c r="M18" s="192">
        <v>0</v>
      </c>
      <c r="N18" s="192">
        <v>0</v>
      </c>
      <c r="O18" s="192" t="s">
        <v>409</v>
      </c>
      <c r="P18" s="192">
        <v>0</v>
      </c>
      <c r="Q18" s="192" t="s">
        <v>409</v>
      </c>
      <c r="R18" s="192">
        <v>0</v>
      </c>
      <c r="S18" s="192">
        <v>0</v>
      </c>
      <c r="T18" s="192" t="s">
        <v>409</v>
      </c>
      <c r="U18" s="192">
        <v>22</v>
      </c>
      <c r="V18" s="192" t="s">
        <v>409</v>
      </c>
      <c r="W18" s="192" t="s">
        <v>409</v>
      </c>
      <c r="X18" s="192" t="s">
        <v>409</v>
      </c>
      <c r="Y18" s="192">
        <v>0</v>
      </c>
      <c r="Z18" s="192">
        <v>-100</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12"/>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45103</v>
      </c>
      <c r="K19" s="242">
        <v>44860</v>
      </c>
      <c r="L19" s="91" t="s">
        <v>23</v>
      </c>
      <c r="M19" s="192">
        <v>0</v>
      </c>
      <c r="N19" s="192">
        <v>0</v>
      </c>
      <c r="O19" s="192" t="s">
        <v>409</v>
      </c>
      <c r="P19" s="192">
        <v>0</v>
      </c>
      <c r="Q19" s="192" t="s">
        <v>409</v>
      </c>
      <c r="R19" s="192">
        <v>0</v>
      </c>
      <c r="S19" s="192" t="s">
        <v>409</v>
      </c>
      <c r="T19" s="192" t="s">
        <v>409</v>
      </c>
      <c r="U19" s="192">
        <v>24.4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12"/>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2.9324734008950668</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2.40783206914799</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3.5714285714285601</v>
      </c>
      <c r="J20" s="242">
        <v>45103</v>
      </c>
      <c r="K20" s="242">
        <v>44753</v>
      </c>
      <c r="L20" s="91" t="s">
        <v>25</v>
      </c>
      <c r="M20" s="192">
        <v>0</v>
      </c>
      <c r="N20" s="192">
        <v>2.40783206914799</v>
      </c>
      <c r="O20" s="192" t="s">
        <v>409</v>
      </c>
      <c r="P20" s="192">
        <v>0</v>
      </c>
      <c r="Q20" s="192" t="s">
        <v>409</v>
      </c>
      <c r="R20" s="192">
        <v>3.5714285714285601</v>
      </c>
      <c r="S20" s="192">
        <v>0</v>
      </c>
      <c r="T20" s="192" t="s">
        <v>409</v>
      </c>
      <c r="U20" s="192">
        <v>72.7</v>
      </c>
      <c r="V20" s="192" t="s">
        <v>409</v>
      </c>
      <c r="W20" s="192" t="s">
        <v>409</v>
      </c>
      <c r="X20" s="192" t="s">
        <v>409</v>
      </c>
      <c r="Y20" s="192">
        <v>7.1428571428571397E-2</v>
      </c>
      <c r="Z20" s="192">
        <v>-100</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12"/>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0</v>
      </c>
      <c r="J21" s="242">
        <v>44778</v>
      </c>
      <c r="K21" s="242">
        <v>45169</v>
      </c>
      <c r="L21" s="91" t="s">
        <v>27</v>
      </c>
      <c r="M21" s="192">
        <v>10</v>
      </c>
      <c r="N21" s="192">
        <v>7.1485270770859</v>
      </c>
      <c r="O21" s="192">
        <v>0</v>
      </c>
      <c r="P21" s="192">
        <v>0</v>
      </c>
      <c r="Q21" s="192" t="s">
        <v>409</v>
      </c>
      <c r="R21" s="192">
        <v>0</v>
      </c>
      <c r="S21" s="192">
        <v>0</v>
      </c>
      <c r="T21" s="192" t="s">
        <v>623</v>
      </c>
      <c r="U21" s="192">
        <v>94.2</v>
      </c>
      <c r="V21" s="192">
        <v>-1.6365862033196601</v>
      </c>
      <c r="W21" s="192" t="s">
        <v>409</v>
      </c>
      <c r="X21" s="192" t="s">
        <v>409</v>
      </c>
      <c r="Y21" s="192">
        <v>0</v>
      </c>
      <c r="Z21" s="192">
        <v>-90</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12"/>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45103</v>
      </c>
      <c r="K22" s="242">
        <v>44929</v>
      </c>
      <c r="L22" s="91" t="s">
        <v>29</v>
      </c>
      <c r="M22" s="192">
        <v>0</v>
      </c>
      <c r="N22" s="192">
        <v>0</v>
      </c>
      <c r="O22" s="192" t="s">
        <v>409</v>
      </c>
      <c r="P22" s="192">
        <v>0</v>
      </c>
      <c r="Q22" s="192" t="s">
        <v>409</v>
      </c>
      <c r="R22" s="192">
        <v>0</v>
      </c>
      <c r="S22" s="192">
        <v>0</v>
      </c>
      <c r="T22" s="192" t="s">
        <v>409</v>
      </c>
      <c r="U22" s="192">
        <v>31.4</v>
      </c>
      <c r="V22" s="192" t="s">
        <v>409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12"/>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5.0399707682543058</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2.5401305344857898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10</v>
      </c>
      <c r="J23" s="242">
        <v>45103</v>
      </c>
      <c r="K23" s="242">
        <v>45154</v>
      </c>
      <c r="L23" s="91" t="s">
        <v>31</v>
      </c>
      <c r="M23" s="192">
        <v>0</v>
      </c>
      <c r="N23" s="192">
        <v>2.5401305344857898</v>
      </c>
      <c r="O23" s="192">
        <v>10</v>
      </c>
      <c r="P23" s="192">
        <v>0</v>
      </c>
      <c r="Q23" s="192" t="s">
        <v>409</v>
      </c>
      <c r="R23" s="192">
        <v>0</v>
      </c>
      <c r="S23" s="192">
        <v>0</v>
      </c>
      <c r="T23" s="192" t="s">
        <v>409</v>
      </c>
      <c r="U23" s="192">
        <v>73.3</v>
      </c>
      <c r="V23" s="192">
        <v>1.43441355668705</v>
      </c>
      <c r="W23" s="192" t="s">
        <v>409</v>
      </c>
      <c r="X23" s="192" t="s">
        <v>409</v>
      </c>
      <c r="Y23" s="192">
        <v>0</v>
      </c>
      <c r="Z23" s="192">
        <v>-75.510204081632594</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12"/>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10</v>
      </c>
      <c r="J24" s="242">
        <v>44778</v>
      </c>
      <c r="K24" s="242">
        <v>45170</v>
      </c>
      <c r="L24" s="91" t="s">
        <v>33</v>
      </c>
      <c r="M24" s="192">
        <v>10</v>
      </c>
      <c r="N24" s="192">
        <v>7.1044275886399699</v>
      </c>
      <c r="O24" s="192">
        <v>10</v>
      </c>
      <c r="P24" s="192">
        <v>10</v>
      </c>
      <c r="Q24" s="192">
        <v>10</v>
      </c>
      <c r="R24" s="192">
        <v>0</v>
      </c>
      <c r="S24" s="192">
        <v>0</v>
      </c>
      <c r="T24" s="192" t="s">
        <v>622</v>
      </c>
      <c r="U24" s="192">
        <v>94</v>
      </c>
      <c r="V24" s="192">
        <v>1.4652784736143201</v>
      </c>
      <c r="W24" s="192" t="s">
        <v>798</v>
      </c>
      <c r="X24" s="192" t="s">
        <v>881</v>
      </c>
      <c r="Y24" s="192">
        <v>0</v>
      </c>
      <c r="Z24" s="192">
        <v>-74.0667976424361</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12"/>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7.1861325461049423</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5.1640500970188699</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10</v>
      </c>
      <c r="J25" s="242">
        <v>45103</v>
      </c>
      <c r="K25" s="242">
        <v>45163</v>
      </c>
      <c r="L25" s="91" t="s">
        <v>35</v>
      </c>
      <c r="M25" s="192">
        <v>0</v>
      </c>
      <c r="N25" s="192">
        <v>5.1640500970188699</v>
      </c>
      <c r="O25" s="192">
        <v>2.9540269790892602</v>
      </c>
      <c r="P25" s="192">
        <v>0</v>
      </c>
      <c r="Q25" s="192">
        <v>10</v>
      </c>
      <c r="R25" s="192">
        <v>0</v>
      </c>
      <c r="S25" s="192">
        <v>0</v>
      </c>
      <c r="T25" s="192" t="s">
        <v>409</v>
      </c>
      <c r="U25" s="192">
        <v>85.2</v>
      </c>
      <c r="V25" s="192">
        <v>0.29540269790892598</v>
      </c>
      <c r="W25" s="192" t="s">
        <v>409</v>
      </c>
      <c r="X25" s="192" t="s">
        <v>924</v>
      </c>
      <c r="Y25" s="192">
        <v>0</v>
      </c>
      <c r="Z25" s="192">
        <v>-59.245283018867902</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12"/>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7</v>
      </c>
      <c r="J26" s="242">
        <v>45103</v>
      </c>
      <c r="K26" s="242">
        <v>45142</v>
      </c>
      <c r="L26" s="91" t="s">
        <v>37</v>
      </c>
      <c r="M26" s="192">
        <v>0</v>
      </c>
      <c r="N26" s="192">
        <v>0</v>
      </c>
      <c r="O26" s="192" t="s">
        <v>409</v>
      </c>
      <c r="P26" s="192">
        <v>0</v>
      </c>
      <c r="Q26" s="192" t="s">
        <v>409</v>
      </c>
      <c r="R26" s="192">
        <v>7</v>
      </c>
      <c r="S26" s="192" t="s">
        <v>409</v>
      </c>
      <c r="T26" s="192" t="s">
        <v>409</v>
      </c>
      <c r="U26" s="192">
        <v>51.8</v>
      </c>
      <c r="V26" s="192" t="s">
        <v>409</v>
      </c>
      <c r="W26" s="192" t="s">
        <v>409</v>
      </c>
      <c r="X26" s="192" t="s">
        <v>409</v>
      </c>
      <c r="Y26" s="192">
        <v>0.14285714285714199</v>
      </c>
      <c r="Z26" s="192" t="s">
        <v>409</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12"/>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0.73205150820250398</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45103</v>
      </c>
      <c r="K27" s="242">
        <v>45142</v>
      </c>
      <c r="L27" s="91" t="s">
        <v>39</v>
      </c>
      <c r="M27" s="192">
        <v>0</v>
      </c>
      <c r="N27" s="192">
        <v>0.73205150820250398</v>
      </c>
      <c r="O27" s="192" t="s">
        <v>409</v>
      </c>
      <c r="P27" s="192">
        <v>0</v>
      </c>
      <c r="Q27" s="192" t="s">
        <v>409</v>
      </c>
      <c r="R27" s="192">
        <v>0</v>
      </c>
      <c r="S27" s="192" t="s">
        <v>409</v>
      </c>
      <c r="T27" s="192" t="s">
        <v>409</v>
      </c>
      <c r="U27" s="192">
        <v>65.099999999999994</v>
      </c>
      <c r="V27" s="192" t="s">
        <v>409</v>
      </c>
      <c r="W27" s="192" t="s">
        <v>409</v>
      </c>
      <c r="X27" s="192" t="s">
        <v>409</v>
      </c>
      <c r="Y27" s="192">
        <v>-0.107142857142857</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12"/>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45103</v>
      </c>
      <c r="K28" s="242">
        <v>44860</v>
      </c>
      <c r="L28" s="91" t="s">
        <v>40</v>
      </c>
      <c r="M28" s="192">
        <v>0</v>
      </c>
      <c r="N28" s="192">
        <v>0</v>
      </c>
      <c r="O28" s="192" t="s">
        <v>409</v>
      </c>
      <c r="P28" s="192">
        <v>0</v>
      </c>
      <c r="Q28" s="192" t="s">
        <v>409</v>
      </c>
      <c r="R28" s="192">
        <v>0</v>
      </c>
      <c r="S28" s="192" t="s">
        <v>409</v>
      </c>
      <c r="T28" s="192" t="s">
        <v>409</v>
      </c>
      <c r="U28" s="192">
        <v>49.2</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12"/>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2.0352400228123875</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2.3196330922561201</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1.78571428571429</v>
      </c>
      <c r="J29" s="242">
        <v>45103</v>
      </c>
      <c r="K29" s="242">
        <v>45142</v>
      </c>
      <c r="L29" s="91" t="s">
        <v>42</v>
      </c>
      <c r="M29" s="192">
        <v>0</v>
      </c>
      <c r="N29" s="192">
        <v>2.3196330922561201</v>
      </c>
      <c r="O29" s="192" t="s">
        <v>409</v>
      </c>
      <c r="P29" s="192">
        <v>0</v>
      </c>
      <c r="Q29" s="192" t="s">
        <v>409</v>
      </c>
      <c r="R29" s="192">
        <v>1.78571428571429</v>
      </c>
      <c r="S29" s="192" t="s">
        <v>409</v>
      </c>
      <c r="T29" s="192" t="s">
        <v>409</v>
      </c>
      <c r="U29" s="192">
        <v>72.3</v>
      </c>
      <c r="V29" s="192" t="s">
        <v>409</v>
      </c>
      <c r="W29" s="192" t="s">
        <v>409</v>
      </c>
      <c r="X29" s="192" t="s">
        <v>409</v>
      </c>
      <c r="Y29" s="192">
        <v>3.5714285714285803E-2</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12"/>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1.79043923090492</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0</v>
      </c>
      <c r="J30" s="242">
        <v>45103</v>
      </c>
      <c r="K30" s="242">
        <v>45043</v>
      </c>
      <c r="L30" s="91" t="s">
        <v>44</v>
      </c>
      <c r="M30" s="192">
        <v>0</v>
      </c>
      <c r="N30" s="192">
        <v>1.79043923090492</v>
      </c>
      <c r="O30" s="192" t="s">
        <v>409</v>
      </c>
      <c r="P30" s="192">
        <v>0</v>
      </c>
      <c r="Q30" s="192" t="s">
        <v>409</v>
      </c>
      <c r="R30" s="192">
        <v>0</v>
      </c>
      <c r="S30" s="192">
        <v>0</v>
      </c>
      <c r="T30" s="192" t="s">
        <v>409</v>
      </c>
      <c r="U30" s="192">
        <v>69.900000000000006</v>
      </c>
      <c r="V30" s="192" t="s">
        <v>409</v>
      </c>
      <c r="W30" s="192" t="s">
        <v>409</v>
      </c>
      <c r="X30" s="192" t="s">
        <v>409</v>
      </c>
      <c r="Y30" s="192">
        <v>0</v>
      </c>
      <c r="Z30" s="192">
        <v>-100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12"/>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0</v>
      </c>
      <c r="J31" s="242">
        <v>45103</v>
      </c>
      <c r="K31" s="242">
        <v>45169</v>
      </c>
      <c r="L31" s="91" t="s">
        <v>46</v>
      </c>
      <c r="M31" s="192">
        <v>0</v>
      </c>
      <c r="N31" s="192">
        <v>0</v>
      </c>
      <c r="O31" s="192">
        <v>0</v>
      </c>
      <c r="P31" s="192">
        <v>0</v>
      </c>
      <c r="Q31" s="192" t="s">
        <v>409</v>
      </c>
      <c r="R31" s="192">
        <v>0</v>
      </c>
      <c r="S31" s="192">
        <v>0</v>
      </c>
      <c r="T31" s="192" t="s">
        <v>409</v>
      </c>
      <c r="U31" s="192">
        <v>59.8</v>
      </c>
      <c r="V31" s="192">
        <v>7.5345905717373401E-2</v>
      </c>
      <c r="W31" s="192" t="s">
        <v>409</v>
      </c>
      <c r="X31" s="192" t="s">
        <v>409</v>
      </c>
      <c r="Y31" s="192">
        <v>-0.107142857142856</v>
      </c>
      <c r="Z31" s="192">
        <v>-7.6923076923076898</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12"/>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0</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702</v>
      </c>
      <c r="M32" s="192">
        <v>0</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12"/>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1.9668371846886501</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0</v>
      </c>
      <c r="J33" s="242">
        <v>45103</v>
      </c>
      <c r="K33" s="242">
        <v>45056</v>
      </c>
      <c r="L33" s="91" t="s">
        <v>48</v>
      </c>
      <c r="M33" s="192">
        <v>0</v>
      </c>
      <c r="N33" s="192">
        <v>1.9668371846886501</v>
      </c>
      <c r="O33" s="192" t="s">
        <v>409</v>
      </c>
      <c r="P33" s="192">
        <v>0</v>
      </c>
      <c r="Q33" s="192" t="s">
        <v>409</v>
      </c>
      <c r="R33" s="192">
        <v>0</v>
      </c>
      <c r="S33" s="192">
        <v>0</v>
      </c>
      <c r="T33" s="192" t="s">
        <v>409</v>
      </c>
      <c r="U33" s="192">
        <v>70.7</v>
      </c>
      <c r="V33" s="192" t="s">
        <v>409</v>
      </c>
      <c r="W33" s="192" t="s">
        <v>409</v>
      </c>
      <c r="X33" s="192" t="s">
        <v>409</v>
      </c>
      <c r="Y33" s="192">
        <v>0</v>
      </c>
      <c r="Z33" s="192">
        <v>-100</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12"/>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1.6731321016544503</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2.8047274651613998</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0.99809021174381596</v>
      </c>
      <c r="J34" s="242">
        <v>45103</v>
      </c>
      <c r="K34" s="242">
        <v>45154</v>
      </c>
      <c r="L34" s="91" t="s">
        <v>50</v>
      </c>
      <c r="M34" s="192">
        <v>0</v>
      </c>
      <c r="N34" s="192">
        <v>2.8047274651613998</v>
      </c>
      <c r="O34" s="192">
        <v>0.99809021174381596</v>
      </c>
      <c r="P34" s="192">
        <v>0</v>
      </c>
      <c r="Q34" s="192" t="s">
        <v>409</v>
      </c>
      <c r="R34" s="192">
        <v>0</v>
      </c>
      <c r="S34" s="192">
        <v>0</v>
      </c>
      <c r="T34" s="192" t="s">
        <v>409</v>
      </c>
      <c r="U34" s="192">
        <v>74.5</v>
      </c>
      <c r="V34" s="192">
        <v>9.9809021174381604E-2</v>
      </c>
      <c r="W34" s="192" t="s">
        <v>409</v>
      </c>
      <c r="X34" s="192" t="s">
        <v>409</v>
      </c>
      <c r="Y34" s="192">
        <v>0</v>
      </c>
      <c r="Z34" s="192">
        <v>-74.866717440974796</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12"/>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45103</v>
      </c>
      <c r="K35" s="242">
        <v>44860</v>
      </c>
      <c r="L35" s="91" t="s">
        <v>52</v>
      </c>
      <c r="M35" s="192">
        <v>0</v>
      </c>
      <c r="N35" s="192">
        <v>0</v>
      </c>
      <c r="O35" s="192" t="s">
        <v>409</v>
      </c>
      <c r="P35" s="192">
        <v>0</v>
      </c>
      <c r="Q35" s="192" t="s">
        <v>409</v>
      </c>
      <c r="R35" s="192">
        <v>0</v>
      </c>
      <c r="S35" s="192" t="s">
        <v>409</v>
      </c>
      <c r="T35" s="192" t="s">
        <v>409</v>
      </c>
      <c r="U35" s="192">
        <v>45.4</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12"/>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45103</v>
      </c>
      <c r="K36" s="242">
        <v>44860</v>
      </c>
      <c r="L36" s="91" t="s">
        <v>54</v>
      </c>
      <c r="M36" s="192">
        <v>0</v>
      </c>
      <c r="N36" s="192">
        <v>0</v>
      </c>
      <c r="O36" s="192" t="s">
        <v>409</v>
      </c>
      <c r="P36" s="192">
        <v>0</v>
      </c>
      <c r="Q36" s="192" t="s">
        <v>409</v>
      </c>
      <c r="R36" s="192">
        <v>0</v>
      </c>
      <c r="S36" s="192" t="s">
        <v>409</v>
      </c>
      <c r="T36" s="192" t="s">
        <v>409</v>
      </c>
      <c r="U36" s="192">
        <v>54.7</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12"/>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1.01869818310107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45103</v>
      </c>
      <c r="K37" s="242">
        <v>44860</v>
      </c>
      <c r="L37" s="91" t="s">
        <v>56</v>
      </c>
      <c r="M37" s="192">
        <v>0</v>
      </c>
      <c r="N37" s="192">
        <v>1.01869818310107</v>
      </c>
      <c r="O37" s="192" t="s">
        <v>409</v>
      </c>
      <c r="P37" s="192">
        <v>0</v>
      </c>
      <c r="Q37" s="192" t="s">
        <v>409</v>
      </c>
      <c r="R37" s="192">
        <v>0</v>
      </c>
      <c r="S37" s="192" t="s">
        <v>409</v>
      </c>
      <c r="T37" s="192" t="s">
        <v>409</v>
      </c>
      <c r="U37" s="192">
        <v>66.400000000000006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12"/>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0</v>
      </c>
      <c r="J38" s="242">
        <v>45103</v>
      </c>
      <c r="K38" s="242">
        <v>45142</v>
      </c>
      <c r="L38" s="91" t="s">
        <v>58</v>
      </c>
      <c r="M38" s="192">
        <v>0</v>
      </c>
      <c r="N38" s="192">
        <v>0</v>
      </c>
      <c r="O38" s="192" t="s">
        <v>409</v>
      </c>
      <c r="P38" s="192">
        <v>0</v>
      </c>
      <c r="Q38" s="192" t="s">
        <v>409</v>
      </c>
      <c r="R38" s="192">
        <v>0</v>
      </c>
      <c r="S38" s="192">
        <v>0</v>
      </c>
      <c r="T38" s="192" t="s">
        <v>409</v>
      </c>
      <c r="U38" s="192">
        <v>55.3</v>
      </c>
      <c r="V38" s="192" t="s">
        <v>409</v>
      </c>
      <c r="W38" s="192" t="s">
        <v>409</v>
      </c>
      <c r="X38" s="192" t="s">
        <v>409</v>
      </c>
      <c r="Y38" s="192">
        <v>0</v>
      </c>
      <c r="Z38" s="192">
        <v>-100</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12"/>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0</v>
      </c>
      <c r="J39" s="242">
        <v>44778</v>
      </c>
      <c r="K39" s="242">
        <v>44753</v>
      </c>
      <c r="L39" s="91" t="s">
        <v>60</v>
      </c>
      <c r="M39" s="192">
        <v>10</v>
      </c>
      <c r="N39" s="192">
        <v>9.6842476627271097</v>
      </c>
      <c r="O39" s="192">
        <v>0</v>
      </c>
      <c r="P39" s="192">
        <v>0</v>
      </c>
      <c r="Q39" s="192" t="s">
        <v>409</v>
      </c>
      <c r="R39" s="192" t="s">
        <v>409</v>
      </c>
      <c r="S39" s="192">
        <v>0</v>
      </c>
      <c r="T39" s="192" t="s">
        <v>622</v>
      </c>
      <c r="U39" s="192">
        <v>105.7</v>
      </c>
      <c r="V39" s="192">
        <v>-0.13626967966039799</v>
      </c>
      <c r="W39" s="192" t="s">
        <v>409</v>
      </c>
      <c r="X39" s="192" t="s">
        <v>409</v>
      </c>
      <c r="Y39" s="192" t="s">
        <v>409</v>
      </c>
      <c r="Z39" s="192">
        <v>-91.304347826086897</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12"/>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7</v>
      </c>
      <c r="J40" s="242">
        <v>45103</v>
      </c>
      <c r="K40" s="242">
        <v>45142</v>
      </c>
      <c r="L40" s="91" t="s">
        <v>62</v>
      </c>
      <c r="M40" s="192">
        <v>0</v>
      </c>
      <c r="N40" s="192">
        <v>0</v>
      </c>
      <c r="O40" s="192" t="s">
        <v>409</v>
      </c>
      <c r="P40" s="192">
        <v>0</v>
      </c>
      <c r="Q40" s="192" t="s">
        <v>409</v>
      </c>
      <c r="R40" s="192">
        <v>7</v>
      </c>
      <c r="S40" s="192">
        <v>0</v>
      </c>
      <c r="T40" s="192" t="s">
        <v>409</v>
      </c>
      <c r="U40" s="192">
        <v>18.899999999999999</v>
      </c>
      <c r="V40" s="192" t="s">
        <v>409</v>
      </c>
      <c r="W40" s="192" t="s">
        <v>409</v>
      </c>
      <c r="X40" s="192" t="s">
        <v>409</v>
      </c>
      <c r="Y40" s="192">
        <v>0.14285714285714199</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12"/>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45103</v>
      </c>
      <c r="K41" s="242">
        <v>44860</v>
      </c>
      <c r="L41" s="91" t="s">
        <v>64</v>
      </c>
      <c r="M41" s="192">
        <v>0</v>
      </c>
      <c r="N41" s="192">
        <v>0</v>
      </c>
      <c r="O41" s="192" t="s">
        <v>409</v>
      </c>
      <c r="P41" s="192">
        <v>0</v>
      </c>
      <c r="Q41" s="192" t="s">
        <v>409</v>
      </c>
      <c r="R41" s="192">
        <v>0</v>
      </c>
      <c r="S41" s="192" t="s">
        <v>409</v>
      </c>
      <c r="T41" s="192" t="s">
        <v>409</v>
      </c>
      <c r="U41" s="192">
        <v>17.8</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12"/>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0</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703</v>
      </c>
      <c r="M42" s="192">
        <v>0</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12"/>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0</v>
      </c>
      <c r="J43" s="242">
        <v>45103</v>
      </c>
      <c r="K43" s="242">
        <v>45169</v>
      </c>
      <c r="L43" s="91" t="s">
        <v>66</v>
      </c>
      <c r="M43" s="192">
        <v>0</v>
      </c>
      <c r="N43" s="192">
        <v>0</v>
      </c>
      <c r="O43" s="192">
        <v>0</v>
      </c>
      <c r="P43" s="192">
        <v>0</v>
      </c>
      <c r="Q43" s="192" t="s">
        <v>409</v>
      </c>
      <c r="R43" s="192">
        <v>0</v>
      </c>
      <c r="S43" s="192">
        <v>0</v>
      </c>
      <c r="T43" s="192" t="s">
        <v>409</v>
      </c>
      <c r="U43" s="192">
        <v>42.2</v>
      </c>
      <c r="V43" s="192">
        <v>9.1859913273069305E-2</v>
      </c>
      <c r="W43" s="192" t="s">
        <v>409</v>
      </c>
      <c r="X43" s="192" t="s">
        <v>409</v>
      </c>
      <c r="Y43" s="192">
        <v>-0.14285714285714199</v>
      </c>
      <c r="Z43" s="192">
        <v>-100</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12"/>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0.73205150820250398</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0</v>
      </c>
      <c r="J44" s="242">
        <v>45103</v>
      </c>
      <c r="K44" s="242">
        <v>45142</v>
      </c>
      <c r="L44" s="91" t="s">
        <v>68</v>
      </c>
      <c r="M44" s="192">
        <v>0</v>
      </c>
      <c r="N44" s="192">
        <v>0.73205150820250398</v>
      </c>
      <c r="O44" s="192" t="s">
        <v>409</v>
      </c>
      <c r="P44" s="192">
        <v>0</v>
      </c>
      <c r="Q44" s="192" t="s">
        <v>409</v>
      </c>
      <c r="R44" s="192">
        <v>0</v>
      </c>
      <c r="S44" s="192">
        <v>0</v>
      </c>
      <c r="T44" s="192" t="s">
        <v>409</v>
      </c>
      <c r="U44" s="192">
        <v>65.099999999999994</v>
      </c>
      <c r="V44" s="192" t="s">
        <v>409</v>
      </c>
      <c r="W44" s="192" t="s">
        <v>409</v>
      </c>
      <c r="X44" s="192" t="s">
        <v>409</v>
      </c>
      <c r="Y44" s="192">
        <v>0</v>
      </c>
      <c r="Z44" s="192">
        <v>-100</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12"/>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5.5829952372552398</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0</v>
      </c>
      <c r="J45" s="242">
        <v>45103</v>
      </c>
      <c r="K45" s="242">
        <v>45169</v>
      </c>
      <c r="L45" s="91" t="s">
        <v>69</v>
      </c>
      <c r="M45" s="192">
        <v>0</v>
      </c>
      <c r="N45" s="192">
        <v>5.5829952372552398</v>
      </c>
      <c r="O45" s="192">
        <v>0</v>
      </c>
      <c r="P45" s="192">
        <v>0</v>
      </c>
      <c r="Q45" s="192" t="s">
        <v>409</v>
      </c>
      <c r="R45" s="192">
        <v>0</v>
      </c>
      <c r="S45" s="192">
        <v>0</v>
      </c>
      <c r="T45" s="192" t="s">
        <v>409</v>
      </c>
      <c r="U45" s="192">
        <v>87.1</v>
      </c>
      <c r="V45" s="192">
        <v>-1.1696758302611201</v>
      </c>
      <c r="W45" s="192" t="s">
        <v>409</v>
      </c>
      <c r="X45" s="192" t="s">
        <v>409</v>
      </c>
      <c r="Y45" s="192">
        <v>-0.214285714285714</v>
      </c>
      <c r="Z45" s="192">
        <v>-42.857142857142797</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12"/>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0</v>
      </c>
      <c r="J46" s="242">
        <v>44778</v>
      </c>
      <c r="K46" s="242">
        <v>44753</v>
      </c>
      <c r="L46" s="91" t="s">
        <v>71</v>
      </c>
      <c r="M46" s="192">
        <v>10</v>
      </c>
      <c r="N46" s="192">
        <v>7.1044275886399699</v>
      </c>
      <c r="O46" s="192">
        <v>0</v>
      </c>
      <c r="P46" s="192">
        <v>0</v>
      </c>
      <c r="Q46" s="192" t="s">
        <v>409</v>
      </c>
      <c r="R46" s="192">
        <v>0</v>
      </c>
      <c r="S46" s="192">
        <v>0</v>
      </c>
      <c r="T46" s="192" t="s">
        <v>622</v>
      </c>
      <c r="U46" s="192">
        <v>94</v>
      </c>
      <c r="V46" s="192">
        <v>-0.579090470313955</v>
      </c>
      <c r="W46" s="192" t="s">
        <v>409</v>
      </c>
      <c r="X46" s="192" t="s">
        <v>409</v>
      </c>
      <c r="Y46" s="192">
        <v>0</v>
      </c>
      <c r="Z46" s="192">
        <v>-59.162303664921403</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12"/>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10</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10</v>
      </c>
      <c r="J47" s="242">
        <v>45103</v>
      </c>
      <c r="K47" s="242">
        <v>45163</v>
      </c>
      <c r="L47" s="91" t="s">
        <v>72</v>
      </c>
      <c r="M47" s="192">
        <v>10</v>
      </c>
      <c r="N47" s="192">
        <v>10</v>
      </c>
      <c r="O47" s="192">
        <v>0</v>
      </c>
      <c r="P47" s="192">
        <v>0</v>
      </c>
      <c r="Q47" s="192">
        <v>10</v>
      </c>
      <c r="R47" s="192">
        <v>0</v>
      </c>
      <c r="S47" s="192">
        <v>0</v>
      </c>
      <c r="T47" s="192" t="s">
        <v>622</v>
      </c>
      <c r="U47" s="192">
        <v>107.2</v>
      </c>
      <c r="V47" s="192">
        <v>-2.0491587668994899</v>
      </c>
      <c r="W47" s="192" t="s">
        <v>409</v>
      </c>
      <c r="X47" s="192" t="s">
        <v>925</v>
      </c>
      <c r="Y47" s="192">
        <v>0</v>
      </c>
      <c r="Z47" s="192">
        <v>-81.005586592178702</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12"/>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0</v>
      </c>
      <c r="J48" s="242">
        <v>44778</v>
      </c>
      <c r="K48" s="242">
        <v>44753</v>
      </c>
      <c r="L48" s="91" t="s">
        <v>73</v>
      </c>
      <c r="M48" s="192">
        <v>10</v>
      </c>
      <c r="N48" s="192">
        <v>6.3767860292820604</v>
      </c>
      <c r="O48" s="192" t="s">
        <v>409</v>
      </c>
      <c r="P48" s="192">
        <v>0</v>
      </c>
      <c r="Q48" s="192" t="s">
        <v>409</v>
      </c>
      <c r="R48" s="192">
        <v>0</v>
      </c>
      <c r="S48" s="192">
        <v>0</v>
      </c>
      <c r="T48" s="192" t="s">
        <v>623</v>
      </c>
      <c r="U48" s="192">
        <v>90.7</v>
      </c>
      <c r="V48" s="192" t="s">
        <v>409</v>
      </c>
      <c r="W48" s="192" t="s">
        <v>409</v>
      </c>
      <c r="X48" s="192" t="s">
        <v>409</v>
      </c>
      <c r="Y48" s="192">
        <v>0</v>
      </c>
      <c r="Z48" s="192">
        <v>-100</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12"/>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5.9987650872393807</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3.5985182571882102</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10</v>
      </c>
      <c r="J49" s="242">
        <v>45103</v>
      </c>
      <c r="K49" s="242">
        <v>45170</v>
      </c>
      <c r="L49" s="91" t="s">
        <v>75</v>
      </c>
      <c r="M49" s="192">
        <v>0</v>
      </c>
      <c r="N49" s="192">
        <v>3.5985182571882102</v>
      </c>
      <c r="O49" s="192">
        <v>0</v>
      </c>
      <c r="P49" s="192">
        <v>0</v>
      </c>
      <c r="Q49" s="192">
        <v>10</v>
      </c>
      <c r="R49" s="192">
        <v>0</v>
      </c>
      <c r="S49" s="192">
        <v>0</v>
      </c>
      <c r="T49" s="192" t="s">
        <v>409</v>
      </c>
      <c r="U49" s="192">
        <v>78.099999999999994</v>
      </c>
      <c r="V49" s="192">
        <v>-0.339953866406698</v>
      </c>
      <c r="W49" s="192" t="s">
        <v>409</v>
      </c>
      <c r="X49" s="192" t="s">
        <v>882</v>
      </c>
      <c r="Y49" s="192">
        <v>0</v>
      </c>
      <c r="Z49" s="192">
        <v>-68.319999999999993</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12"/>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0</v>
      </c>
      <c r="J50" s="242">
        <v>44778</v>
      </c>
      <c r="K50" s="242">
        <v>45022</v>
      </c>
      <c r="L50" s="91" t="s">
        <v>77</v>
      </c>
      <c r="M50" s="192">
        <v>10</v>
      </c>
      <c r="N50" s="192">
        <v>4.5025577703298598</v>
      </c>
      <c r="O50" s="192" t="s">
        <v>409</v>
      </c>
      <c r="P50" s="192">
        <v>0</v>
      </c>
      <c r="Q50" s="192" t="s">
        <v>409</v>
      </c>
      <c r="R50" s="192" t="s">
        <v>409</v>
      </c>
      <c r="S50" s="192">
        <v>0</v>
      </c>
      <c r="T50" s="192" t="s">
        <v>623</v>
      </c>
      <c r="U50" s="192">
        <v>82.2</v>
      </c>
      <c r="V50" s="192" t="s">
        <v>409</v>
      </c>
      <c r="W50" s="192" t="s">
        <v>409</v>
      </c>
      <c r="X50" s="192" t="s">
        <v>409</v>
      </c>
      <c r="Y50" s="192" t="s">
        <v>409</v>
      </c>
      <c r="Z50" s="192">
        <v>-100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12"/>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12"/>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7</v>
      </c>
      <c r="J52" s="242">
        <v>45103</v>
      </c>
      <c r="K52" s="242">
        <v>44900</v>
      </c>
      <c r="L52" s="91" t="s">
        <v>81</v>
      </c>
      <c r="M52" s="192">
        <v>0</v>
      </c>
      <c r="N52" s="192">
        <v>0</v>
      </c>
      <c r="O52" s="192" t="s">
        <v>409</v>
      </c>
      <c r="P52" s="192">
        <v>0</v>
      </c>
      <c r="Q52" s="192" t="s">
        <v>409</v>
      </c>
      <c r="R52" s="192">
        <v>7</v>
      </c>
      <c r="S52" s="192">
        <v>0</v>
      </c>
      <c r="T52" s="192" t="s">
        <v>409</v>
      </c>
      <c r="U52" s="192">
        <v>40.4</v>
      </c>
      <c r="V52" s="192" t="s">
        <v>409</v>
      </c>
      <c r="W52" s="192" t="s">
        <v>409</v>
      </c>
      <c r="X52" s="192" t="s">
        <v>409</v>
      </c>
      <c r="Y52" s="192">
        <v>0.214285714285714</v>
      </c>
      <c r="Z52" s="192">
        <v>-100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12"/>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0</v>
      </c>
      <c r="J53" s="242">
        <v>45103</v>
      </c>
      <c r="K53" s="242">
        <v>45142</v>
      </c>
      <c r="L53" s="91" t="s">
        <v>83</v>
      </c>
      <c r="M53" s="192">
        <v>0</v>
      </c>
      <c r="N53" s="192">
        <v>0</v>
      </c>
      <c r="O53" s="192" t="s">
        <v>409</v>
      </c>
      <c r="P53" s="192">
        <v>0</v>
      </c>
      <c r="Q53" s="192" t="s">
        <v>409</v>
      </c>
      <c r="R53" s="192">
        <v>0</v>
      </c>
      <c r="S53" s="192">
        <v>0</v>
      </c>
      <c r="T53" s="192" t="s">
        <v>409</v>
      </c>
      <c r="U53" s="192">
        <v>59.5</v>
      </c>
      <c r="V53" s="192" t="s">
        <v>409</v>
      </c>
      <c r="W53" s="192" t="s">
        <v>409</v>
      </c>
      <c r="X53" s="192" t="s">
        <v>409</v>
      </c>
      <c r="Y53" s="192">
        <v>0</v>
      </c>
      <c r="Z53" s="192">
        <v>-100</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12"/>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0</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704</v>
      </c>
      <c r="M54" s="192">
        <v>0</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12"/>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0</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v>44887</v>
      </c>
      <c r="L55" s="91" t="s">
        <v>705</v>
      </c>
      <c r="M55" s="192">
        <v>0</v>
      </c>
      <c r="N55" s="192" t="s">
        <v>409</v>
      </c>
      <c r="O55" s="192" t="s">
        <v>409</v>
      </c>
      <c r="P55" s="192">
        <v>0</v>
      </c>
      <c r="Q55" s="192" t="s">
        <v>409</v>
      </c>
      <c r="R55" s="192">
        <v>0</v>
      </c>
      <c r="S55" s="192" t="s">
        <v>409</v>
      </c>
      <c r="T55" s="192" t="s">
        <v>409</v>
      </c>
      <c r="U55" s="192" t="s">
        <v>409</v>
      </c>
      <c r="V55" s="192" t="s">
        <v>409</v>
      </c>
      <c r="W55" s="192" t="s">
        <v>409</v>
      </c>
      <c r="X55" s="192" t="s">
        <v>409</v>
      </c>
      <c r="Y55" s="192">
        <v>0</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12"/>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0</v>
      </c>
      <c r="J56" s="242">
        <v>45103</v>
      </c>
      <c r="K56" s="242">
        <v>44966</v>
      </c>
      <c r="L56" s="91" t="s">
        <v>85</v>
      </c>
      <c r="M56" s="192">
        <v>0</v>
      </c>
      <c r="N56" s="192">
        <v>0</v>
      </c>
      <c r="O56" s="192" t="s">
        <v>409</v>
      </c>
      <c r="P56" s="192">
        <v>0</v>
      </c>
      <c r="Q56" s="192" t="s">
        <v>409</v>
      </c>
      <c r="R56" s="192">
        <v>0</v>
      </c>
      <c r="S56" s="192">
        <v>0</v>
      </c>
      <c r="T56" s="192" t="s">
        <v>409</v>
      </c>
      <c r="U56" s="192">
        <v>57</v>
      </c>
      <c r="V56" s="192" t="s">
        <v>409</v>
      </c>
      <c r="W56" s="192" t="s">
        <v>409</v>
      </c>
      <c r="X56" s="192" t="s">
        <v>409</v>
      </c>
      <c r="Y56" s="192">
        <v>0</v>
      </c>
      <c r="Z56" s="192">
        <v>-100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12"/>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5.3571428571428497</v>
      </c>
      <c r="J57" s="242">
        <v>45103</v>
      </c>
      <c r="K57" s="242">
        <v>45142</v>
      </c>
      <c r="L57" s="91" t="s">
        <v>87</v>
      </c>
      <c r="M57" s="192">
        <v>0</v>
      </c>
      <c r="N57" s="192">
        <v>0</v>
      </c>
      <c r="O57" s="192" t="s">
        <v>409</v>
      </c>
      <c r="P57" s="192">
        <v>0</v>
      </c>
      <c r="Q57" s="192" t="s">
        <v>409</v>
      </c>
      <c r="R57" s="192">
        <v>5.3571428571428497</v>
      </c>
      <c r="S57" s="192" t="s">
        <v>409</v>
      </c>
      <c r="T57" s="192" t="s">
        <v>409</v>
      </c>
      <c r="U57" s="192">
        <v>40.200000000000003</v>
      </c>
      <c r="V57" s="192" t="s">
        <v>409</v>
      </c>
      <c r="W57" s="192" t="s">
        <v>409</v>
      </c>
      <c r="X57" s="192" t="s">
        <v>409</v>
      </c>
      <c r="Y57" s="192">
        <v>0.107142857142857</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12"/>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45103</v>
      </c>
      <c r="K58" s="242">
        <v>45035</v>
      </c>
      <c r="L58" s="91" t="s">
        <v>89</v>
      </c>
      <c r="M58" s="192">
        <v>0</v>
      </c>
      <c r="N58" s="192">
        <v>0</v>
      </c>
      <c r="O58" s="192" t="s">
        <v>409</v>
      </c>
      <c r="P58" s="192">
        <v>0</v>
      </c>
      <c r="Q58" s="192" t="s">
        <v>409</v>
      </c>
      <c r="R58" s="192">
        <v>0</v>
      </c>
      <c r="S58" s="192">
        <v>0</v>
      </c>
      <c r="T58" s="192" t="s">
        <v>409</v>
      </c>
      <c r="U58" s="192">
        <v>24.6</v>
      </c>
      <c r="V58" s="192" t="s">
        <v>409</v>
      </c>
      <c r="W58" s="192" t="s">
        <v>409</v>
      </c>
      <c r="X58" s="192" t="s">
        <v>409</v>
      </c>
      <c r="Y58" s="192">
        <v>0</v>
      </c>
      <c r="Z58" s="192">
        <v>-100</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12"/>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4.5025577703298598</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0</v>
      </c>
      <c r="J59" s="242">
        <v>45103</v>
      </c>
      <c r="K59" s="242">
        <v>45091</v>
      </c>
      <c r="L59" s="91" t="s">
        <v>91</v>
      </c>
      <c r="M59" s="192">
        <v>0</v>
      </c>
      <c r="N59" s="192">
        <v>4.5025577703298598</v>
      </c>
      <c r="O59" s="192" t="s">
        <v>409</v>
      </c>
      <c r="P59" s="192">
        <v>0</v>
      </c>
      <c r="Q59" s="192" t="s">
        <v>409</v>
      </c>
      <c r="R59" s="192">
        <v>0</v>
      </c>
      <c r="S59" s="192">
        <v>0</v>
      </c>
      <c r="T59" s="192" t="s">
        <v>409</v>
      </c>
      <c r="U59" s="192">
        <v>82.2</v>
      </c>
      <c r="V59" s="192" t="s">
        <v>409</v>
      </c>
      <c r="W59" s="192" t="s">
        <v>409</v>
      </c>
      <c r="X59" s="192" t="s">
        <v>409</v>
      </c>
      <c r="Y59" s="192">
        <v>0</v>
      </c>
      <c r="Z59" s="192">
        <v>-100</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12"/>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12"/>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45103</v>
      </c>
      <c r="K61" s="242">
        <v>44860</v>
      </c>
      <c r="L61" s="91" t="s">
        <v>95</v>
      </c>
      <c r="M61" s="192">
        <v>0</v>
      </c>
      <c r="N61" s="192">
        <v>0</v>
      </c>
      <c r="O61" s="192" t="s">
        <v>409</v>
      </c>
      <c r="P61" s="192">
        <v>0</v>
      </c>
      <c r="Q61" s="192" t="s">
        <v>409</v>
      </c>
      <c r="R61" s="192">
        <v>0</v>
      </c>
      <c r="S61" s="192" t="s">
        <v>409</v>
      </c>
      <c r="T61" s="192" t="s">
        <v>409</v>
      </c>
      <c r="U61" s="192">
        <v>17.899999999999999</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12"/>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0</v>
      </c>
      <c r="J62" s="242">
        <v>45103</v>
      </c>
      <c r="K62" s="242">
        <v>45043</v>
      </c>
      <c r="L62" s="91" t="s">
        <v>97</v>
      </c>
      <c r="M62" s="192">
        <v>0</v>
      </c>
      <c r="N62" s="192">
        <v>0</v>
      </c>
      <c r="O62" s="192" t="s">
        <v>409</v>
      </c>
      <c r="P62" s="192">
        <v>0</v>
      </c>
      <c r="Q62" s="192" t="s">
        <v>409</v>
      </c>
      <c r="R62" s="192">
        <v>0</v>
      </c>
      <c r="S62" s="192">
        <v>0</v>
      </c>
      <c r="T62" s="192" t="s">
        <v>409</v>
      </c>
      <c r="U62" s="192">
        <v>60.8</v>
      </c>
      <c r="V62" s="192" t="s">
        <v>409</v>
      </c>
      <c r="W62" s="192" t="s">
        <v>409</v>
      </c>
      <c r="X62" s="192" t="s">
        <v>409</v>
      </c>
      <c r="Y62" s="192">
        <v>0</v>
      </c>
      <c r="Z62" s="192">
        <v>-100</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12"/>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1.8124889751278801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0</v>
      </c>
      <c r="J63" s="242">
        <v>45103</v>
      </c>
      <c r="K63" s="242">
        <v>45142</v>
      </c>
      <c r="L63" s="91" t="s">
        <v>99</v>
      </c>
      <c r="M63" s="192">
        <v>0</v>
      </c>
      <c r="N63" s="192">
        <v>1.8124889751278801</v>
      </c>
      <c r="O63" s="192" t="s">
        <v>409</v>
      </c>
      <c r="P63" s="192">
        <v>0</v>
      </c>
      <c r="Q63" s="192" t="s">
        <v>409</v>
      </c>
      <c r="R63" s="192">
        <v>0</v>
      </c>
      <c r="S63" s="192">
        <v>0</v>
      </c>
      <c r="T63" s="192" t="s">
        <v>409</v>
      </c>
      <c r="U63" s="192">
        <v>70</v>
      </c>
      <c r="V63" s="192" t="s">
        <v>409</v>
      </c>
      <c r="W63" s="192" t="s">
        <v>409</v>
      </c>
      <c r="X63" s="192" t="s">
        <v>409</v>
      </c>
      <c r="Y63" s="192">
        <v>-3.5714285714285497E-2</v>
      </c>
      <c r="Z63" s="192">
        <v>-100</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12"/>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4.0990126979433477</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1.68019050979008</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10</v>
      </c>
      <c r="J64" s="242">
        <v>45103</v>
      </c>
      <c r="K64" s="242">
        <v>45142</v>
      </c>
      <c r="L64" s="91" t="s">
        <v>101</v>
      </c>
      <c r="M64" s="192">
        <v>0</v>
      </c>
      <c r="N64" s="192">
        <v>1.68019050979008</v>
      </c>
      <c r="O64" s="192">
        <v>0</v>
      </c>
      <c r="P64" s="192">
        <v>0</v>
      </c>
      <c r="Q64" s="192" t="s">
        <v>409</v>
      </c>
      <c r="R64" s="192">
        <v>10</v>
      </c>
      <c r="S64" s="192">
        <v>7</v>
      </c>
      <c r="T64" s="192" t="s">
        <v>409</v>
      </c>
      <c r="U64" s="192">
        <v>69.400000000000006</v>
      </c>
      <c r="V64" s="192">
        <v>0.48580950303793202</v>
      </c>
      <c r="W64" s="192" t="s">
        <v>409</v>
      </c>
      <c r="X64" s="192" t="s">
        <v>409</v>
      </c>
      <c r="Y64" s="192">
        <v>0.35714285714285698</v>
      </c>
      <c r="Z64" s="192">
        <v>60</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12"/>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4.3702593049920599</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0</v>
      </c>
      <c r="J65" s="242">
        <v>45103</v>
      </c>
      <c r="K65" s="242">
        <v>45169</v>
      </c>
      <c r="L65" s="91" t="s">
        <v>102</v>
      </c>
      <c r="M65" s="192">
        <v>0</v>
      </c>
      <c r="N65" s="192">
        <v>4.3702593049920599</v>
      </c>
      <c r="O65" s="192">
        <v>0</v>
      </c>
      <c r="P65" s="192">
        <v>0</v>
      </c>
      <c r="Q65" s="192" t="s">
        <v>409</v>
      </c>
      <c r="R65" s="192">
        <v>0</v>
      </c>
      <c r="S65" s="192">
        <v>0</v>
      </c>
      <c r="T65" s="192" t="s">
        <v>409</v>
      </c>
      <c r="U65" s="192">
        <v>81.599999999999994</v>
      </c>
      <c r="V65" s="192">
        <v>-1.6915788398792899</v>
      </c>
      <c r="W65" s="192" t="s">
        <v>409</v>
      </c>
      <c r="X65" s="192" t="s">
        <v>409</v>
      </c>
      <c r="Y65" s="192">
        <v>0</v>
      </c>
      <c r="Z65" s="192">
        <v>-47.826086956521699</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12"/>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0</v>
      </c>
      <c r="J66" s="242">
        <v>44778</v>
      </c>
      <c r="K66" s="242">
        <v>45142</v>
      </c>
      <c r="L66" s="91" t="s">
        <v>104</v>
      </c>
      <c r="M66" s="192">
        <v>10</v>
      </c>
      <c r="N66" s="192">
        <v>7.2146763097548003</v>
      </c>
      <c r="O66" s="192" t="s">
        <v>409</v>
      </c>
      <c r="P66" s="192">
        <v>0</v>
      </c>
      <c r="Q66" s="192" t="s">
        <v>409</v>
      </c>
      <c r="R66" s="192">
        <v>0</v>
      </c>
      <c r="S66" s="192" t="s">
        <v>409</v>
      </c>
      <c r="T66" s="192" t="s">
        <v>623</v>
      </c>
      <c r="U66" s="192">
        <v>94.5</v>
      </c>
      <c r="V66" s="192" t="s">
        <v>409</v>
      </c>
      <c r="W66" s="192" t="s">
        <v>409</v>
      </c>
      <c r="X66" s="192" t="s">
        <v>409</v>
      </c>
      <c r="Y66" s="192">
        <v>-0.107142857142857</v>
      </c>
      <c r="Z66" s="192" t="s">
        <v>409</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12"/>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0</v>
      </c>
      <c r="J67" s="242">
        <v>45103</v>
      </c>
      <c r="K67" s="242">
        <v>44966</v>
      </c>
      <c r="L67" s="91" t="s">
        <v>106</v>
      </c>
      <c r="M67" s="192">
        <v>0</v>
      </c>
      <c r="N67" s="192">
        <v>0</v>
      </c>
      <c r="O67" s="192" t="s">
        <v>409</v>
      </c>
      <c r="P67" s="192">
        <v>0</v>
      </c>
      <c r="Q67" s="192" t="s">
        <v>409</v>
      </c>
      <c r="R67" s="192">
        <v>0</v>
      </c>
      <c r="S67" s="192" t="s">
        <v>409</v>
      </c>
      <c r="T67" s="192" t="s">
        <v>409</v>
      </c>
      <c r="U67" s="192">
        <v>43.5</v>
      </c>
      <c r="V67" s="192" t="s">
        <v>409</v>
      </c>
      <c r="W67" s="192" t="s">
        <v>409</v>
      </c>
      <c r="X67" s="192" t="s">
        <v>409</v>
      </c>
      <c r="Y67" s="192">
        <v>0</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12"/>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1.78571428571429</v>
      </c>
      <c r="J68" s="242">
        <v>45103</v>
      </c>
      <c r="K68" s="242">
        <v>45142</v>
      </c>
      <c r="L68" s="91" t="s">
        <v>108</v>
      </c>
      <c r="M68" s="192">
        <v>0</v>
      </c>
      <c r="N68" s="192">
        <v>0</v>
      </c>
      <c r="O68" s="192" t="s">
        <v>409</v>
      </c>
      <c r="P68" s="192">
        <v>0</v>
      </c>
      <c r="Q68" s="192" t="s">
        <v>409</v>
      </c>
      <c r="R68" s="192">
        <v>1.78571428571429</v>
      </c>
      <c r="S68" s="192" t="s">
        <v>409</v>
      </c>
      <c r="T68" s="192" t="s">
        <v>409</v>
      </c>
      <c r="U68" s="192">
        <v>38.6</v>
      </c>
      <c r="V68" s="192" t="s">
        <v>409</v>
      </c>
      <c r="W68" s="192" t="s">
        <v>409</v>
      </c>
      <c r="X68" s="192" t="s">
        <v>409</v>
      </c>
      <c r="Y68" s="192">
        <v>3.5714285714285803E-2</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12"/>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10</v>
      </c>
      <c r="J69" s="242">
        <v>44778</v>
      </c>
      <c r="K69" s="242">
        <v>45142</v>
      </c>
      <c r="L69" s="91" t="s">
        <v>110</v>
      </c>
      <c r="M69" s="192">
        <v>10</v>
      </c>
      <c r="N69" s="192">
        <v>8.5156112189098607</v>
      </c>
      <c r="O69" s="192">
        <v>0</v>
      </c>
      <c r="P69" s="192">
        <v>0</v>
      </c>
      <c r="Q69" s="192" t="s">
        <v>409</v>
      </c>
      <c r="R69" s="192">
        <v>10</v>
      </c>
      <c r="S69" s="192">
        <v>0</v>
      </c>
      <c r="T69" s="192" t="s">
        <v>622</v>
      </c>
      <c r="U69" s="192">
        <v>100.4</v>
      </c>
      <c r="V69" s="192">
        <v>-0.55156195722076395</v>
      </c>
      <c r="W69" s="192" t="s">
        <v>409</v>
      </c>
      <c r="X69" s="192" t="s">
        <v>409</v>
      </c>
      <c r="Y69" s="192">
        <v>0.214285714285714</v>
      </c>
      <c r="Z69" s="192">
        <v>-72.277227722772196</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12"/>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3.5714285714285601</v>
      </c>
      <c r="J70" s="242">
        <v>45103</v>
      </c>
      <c r="K70" s="242">
        <v>44900</v>
      </c>
      <c r="L70" s="91" t="s">
        <v>112</v>
      </c>
      <c r="M70" s="192">
        <v>0</v>
      </c>
      <c r="N70" s="192">
        <v>0</v>
      </c>
      <c r="O70" s="192" t="s">
        <v>409</v>
      </c>
      <c r="P70" s="192">
        <v>0</v>
      </c>
      <c r="Q70" s="192" t="s">
        <v>409</v>
      </c>
      <c r="R70" s="192">
        <v>3.5714285714285601</v>
      </c>
      <c r="S70" s="192" t="s">
        <v>409</v>
      </c>
      <c r="T70" s="192" t="s">
        <v>409</v>
      </c>
      <c r="U70" s="192">
        <v>16</v>
      </c>
      <c r="V70" s="192" t="s">
        <v>409</v>
      </c>
      <c r="W70" s="192" t="s">
        <v>409</v>
      </c>
      <c r="X70" s="192" t="s">
        <v>409</v>
      </c>
      <c r="Y70" s="192">
        <v>7.1428571428571397E-2</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12"/>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1.8565884635738199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45103</v>
      </c>
      <c r="K71" s="242">
        <v>44753</v>
      </c>
      <c r="L71" s="91" t="s">
        <v>114</v>
      </c>
      <c r="M71" s="192">
        <v>0</v>
      </c>
      <c r="N71" s="192">
        <v>1.8565884635738199</v>
      </c>
      <c r="O71" s="192" t="s">
        <v>409</v>
      </c>
      <c r="P71" s="192">
        <v>0</v>
      </c>
      <c r="Q71" s="192" t="s">
        <v>409</v>
      </c>
      <c r="R71" s="192" t="s">
        <v>409</v>
      </c>
      <c r="S71" s="192" t="s">
        <v>409</v>
      </c>
      <c r="T71" s="192" t="s">
        <v>409</v>
      </c>
      <c r="U71" s="192">
        <v>70.2</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12"/>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0</v>
      </c>
      <c r="J72" s="242">
        <v>45103</v>
      </c>
      <c r="K72" s="242">
        <v>44966</v>
      </c>
      <c r="L72" s="91" t="s">
        <v>116</v>
      </c>
      <c r="M72" s="192">
        <v>0</v>
      </c>
      <c r="N72" s="192">
        <v>0</v>
      </c>
      <c r="O72" s="192" t="s">
        <v>409</v>
      </c>
      <c r="P72" s="192">
        <v>0</v>
      </c>
      <c r="Q72" s="192" t="s">
        <v>409</v>
      </c>
      <c r="R72" s="192">
        <v>0</v>
      </c>
      <c r="S72" s="192">
        <v>0</v>
      </c>
      <c r="T72" s="192" t="s">
        <v>409</v>
      </c>
      <c r="U72" s="192">
        <v>28.8</v>
      </c>
      <c r="V72" s="192" t="s">
        <v>409</v>
      </c>
      <c r="W72" s="192" t="s">
        <v>409</v>
      </c>
      <c r="X72" s="192" t="s">
        <v>409</v>
      </c>
      <c r="Y72" s="192">
        <v>0</v>
      </c>
      <c r="Z72" s="192">
        <v>-100</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13">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0</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706</v>
      </c>
      <c r="M73" s="192">
        <v>0</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13"/>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1.6581407655671101</v>
      </c>
      <c r="O74" s="192" t="s">
        <v>409</v>
      </c>
      <c r="P74" s="192">
        <v>0</v>
      </c>
      <c r="Q74" s="192" t="s">
        <v>409</v>
      </c>
      <c r="R74" s="192" t="s">
        <v>409</v>
      </c>
      <c r="S74" s="192" t="s">
        <v>409</v>
      </c>
      <c r="T74" s="192" t="s">
        <v>623</v>
      </c>
      <c r="U74" s="192">
        <v>69.3</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13"/>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0.82025048509437304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0</v>
      </c>
      <c r="J75" s="242">
        <v>45103</v>
      </c>
      <c r="K75" s="242">
        <v>45169</v>
      </c>
      <c r="L75" s="91" t="s">
        <v>119</v>
      </c>
      <c r="M75" s="192">
        <v>0</v>
      </c>
      <c r="N75" s="192">
        <v>0.82025048509437304</v>
      </c>
      <c r="O75" s="192">
        <v>0</v>
      </c>
      <c r="P75" s="192">
        <v>0</v>
      </c>
      <c r="Q75" s="192" t="s">
        <v>409</v>
      </c>
      <c r="R75" s="192">
        <v>0</v>
      </c>
      <c r="S75" s="192">
        <v>0</v>
      </c>
      <c r="T75" s="192" t="s">
        <v>409</v>
      </c>
      <c r="U75" s="192">
        <v>65.5</v>
      </c>
      <c r="V75" s="192">
        <v>-1.1547005383792499</v>
      </c>
      <c r="W75" s="192" t="s">
        <v>409</v>
      </c>
      <c r="X75" s="192" t="s">
        <v>409</v>
      </c>
      <c r="Y75" s="192">
        <v>0</v>
      </c>
      <c r="Z75" s="192">
        <v>-100</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13"/>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45103</v>
      </c>
      <c r="K76" s="242">
        <v>45014</v>
      </c>
      <c r="L76" s="91" t="s">
        <v>121</v>
      </c>
      <c r="M76" s="192">
        <v>0</v>
      </c>
      <c r="N76" s="192">
        <v>0</v>
      </c>
      <c r="O76" s="192" t="s">
        <v>409</v>
      </c>
      <c r="P76" s="192">
        <v>0</v>
      </c>
      <c r="Q76" s="192" t="s">
        <v>409</v>
      </c>
      <c r="R76" s="192">
        <v>0</v>
      </c>
      <c r="S76" s="192">
        <v>0</v>
      </c>
      <c r="T76" s="192" t="s">
        <v>409</v>
      </c>
      <c r="U76" s="192">
        <v>41.9</v>
      </c>
      <c r="V76" s="192" t="s">
        <v>409</v>
      </c>
      <c r="W76" s="192" t="s">
        <v>409</v>
      </c>
      <c r="X76" s="192" t="s">
        <v>409</v>
      </c>
      <c r="Y76" s="192">
        <v>-7.1428571428571397E-2</v>
      </c>
      <c r="Z76" s="192">
        <v>-100</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13"/>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2.2314341153642601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0</v>
      </c>
      <c r="J77" s="242">
        <v>45103</v>
      </c>
      <c r="K77" s="242">
        <v>44753</v>
      </c>
      <c r="L77" s="91" t="s">
        <v>123</v>
      </c>
      <c r="M77" s="192">
        <v>0</v>
      </c>
      <c r="N77" s="192">
        <v>2.2314341153642601</v>
      </c>
      <c r="O77" s="192" t="s">
        <v>409</v>
      </c>
      <c r="P77" s="192">
        <v>0</v>
      </c>
      <c r="Q77" s="192" t="s">
        <v>409</v>
      </c>
      <c r="R77" s="192">
        <v>0</v>
      </c>
      <c r="S77" s="192" t="s">
        <v>409</v>
      </c>
      <c r="T77" s="192" t="s">
        <v>409</v>
      </c>
      <c r="U77" s="192">
        <v>71.900000000000006</v>
      </c>
      <c r="V77" s="192" t="s">
        <v>409</v>
      </c>
      <c r="W77" s="192" t="s">
        <v>409</v>
      </c>
      <c r="X77" s="192" t="s">
        <v>409</v>
      </c>
      <c r="Y77" s="192">
        <v>0</v>
      </c>
      <c r="Z77" s="192" t="s">
        <v>409</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13"/>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1.0084604307233629</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0.114658669959426</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8.8697386834735799</v>
      </c>
      <c r="J78" s="242">
        <v>45103</v>
      </c>
      <c r="K78" s="242">
        <v>45154</v>
      </c>
      <c r="L78" s="91" t="s">
        <v>125</v>
      </c>
      <c r="M78" s="192">
        <v>0</v>
      </c>
      <c r="N78" s="192">
        <v>0.114658669959426</v>
      </c>
      <c r="O78" s="192">
        <v>8.8697386834735799</v>
      </c>
      <c r="P78" s="192">
        <v>0</v>
      </c>
      <c r="Q78" s="192" t="s">
        <v>409</v>
      </c>
      <c r="R78" s="192">
        <v>0</v>
      </c>
      <c r="S78" s="192">
        <v>0</v>
      </c>
      <c r="T78" s="192" t="s">
        <v>409</v>
      </c>
      <c r="U78" s="192">
        <v>62.3</v>
      </c>
      <c r="V78" s="192">
        <v>0.88697386834735703</v>
      </c>
      <c r="W78" s="192" t="s">
        <v>409</v>
      </c>
      <c r="X78" s="192" t="s">
        <v>409</v>
      </c>
      <c r="Y78" s="192">
        <v>0</v>
      </c>
      <c r="Z78" s="192">
        <v>-77.358490566037702</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13"/>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0</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707</v>
      </c>
      <c r="M79" s="192">
        <v>0</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13"/>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8.0966660786734792</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0</v>
      </c>
      <c r="J80" s="242">
        <v>45103</v>
      </c>
      <c r="K80" s="242">
        <v>45163</v>
      </c>
      <c r="L80" s="91" t="s">
        <v>127</v>
      </c>
      <c r="M80" s="192">
        <v>0</v>
      </c>
      <c r="N80" s="192">
        <v>8.0966660786734792</v>
      </c>
      <c r="O80" s="192">
        <v>0</v>
      </c>
      <c r="P80" s="192">
        <v>0</v>
      </c>
      <c r="Q80" s="192" t="s">
        <v>409</v>
      </c>
      <c r="R80" s="192">
        <v>0</v>
      </c>
      <c r="S80" s="192">
        <v>0</v>
      </c>
      <c r="T80" s="192" t="s">
        <v>409</v>
      </c>
      <c r="U80" s="192">
        <v>98.5</v>
      </c>
      <c r="V80" s="192">
        <v>0.71926356027696303</v>
      </c>
      <c r="W80" s="192" t="s">
        <v>409</v>
      </c>
      <c r="X80" s="192" t="s">
        <v>409</v>
      </c>
      <c r="Y80" s="192">
        <v>0</v>
      </c>
      <c r="Z80" s="192">
        <v>-67.567567567567494</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13"/>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4.1128218758506954</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3.1575233727288698</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5.3571428571428399</v>
      </c>
      <c r="J81" s="242">
        <v>45103</v>
      </c>
      <c r="K81" s="242">
        <v>45142</v>
      </c>
      <c r="L81" s="91" t="s">
        <v>128</v>
      </c>
      <c r="M81" s="192">
        <v>0</v>
      </c>
      <c r="N81" s="192">
        <v>3.1575233727288698</v>
      </c>
      <c r="O81" s="192" t="s">
        <v>409</v>
      </c>
      <c r="P81" s="192">
        <v>0</v>
      </c>
      <c r="Q81" s="192" t="s">
        <v>409</v>
      </c>
      <c r="R81" s="192">
        <v>5.3571428571428399</v>
      </c>
      <c r="S81" s="192">
        <v>0</v>
      </c>
      <c r="T81" s="192" t="s">
        <v>409</v>
      </c>
      <c r="U81" s="192">
        <v>76.099999999999994</v>
      </c>
      <c r="V81" s="192" t="s">
        <v>409</v>
      </c>
      <c r="W81" s="192" t="s">
        <v>409</v>
      </c>
      <c r="X81" s="192" t="s">
        <v>409</v>
      </c>
      <c r="Y81" s="192">
        <v>0.107142857142856</v>
      </c>
      <c r="Z81" s="192">
        <v>-100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13"/>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0</v>
      </c>
      <c r="J82" s="242">
        <v>44778</v>
      </c>
      <c r="K82" s="242">
        <v>44966</v>
      </c>
      <c r="L82" s="91" t="s">
        <v>130</v>
      </c>
      <c r="M82" s="192">
        <v>10</v>
      </c>
      <c r="N82" s="192">
        <v>6.2003880754983198</v>
      </c>
      <c r="O82" s="192" t="s">
        <v>409</v>
      </c>
      <c r="P82" s="192">
        <v>0</v>
      </c>
      <c r="Q82" s="192" t="s">
        <v>409</v>
      </c>
      <c r="R82" s="192" t="s">
        <v>409</v>
      </c>
      <c r="S82" s="192" t="s">
        <v>409</v>
      </c>
      <c r="T82" s="192" t="s">
        <v>623</v>
      </c>
      <c r="U82" s="192">
        <v>89.9</v>
      </c>
      <c r="V82" s="192" t="s">
        <v>409</v>
      </c>
      <c r="W82" s="192" t="s">
        <v>409</v>
      </c>
      <c r="X82" s="192" t="s">
        <v>409</v>
      </c>
      <c r="Y82" s="192" t="s">
        <v>409</v>
      </c>
      <c r="Z82" s="192" t="s">
        <v>409</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13"/>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4.9876521432351399</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45103</v>
      </c>
      <c r="K83" s="242">
        <v>44900</v>
      </c>
      <c r="L83" s="91" t="s">
        <v>132</v>
      </c>
      <c r="M83" s="192">
        <v>0</v>
      </c>
      <c r="N83" s="192">
        <v>4.9876521432351399</v>
      </c>
      <c r="O83" s="192" t="s">
        <v>409</v>
      </c>
      <c r="P83" s="192">
        <v>0</v>
      </c>
      <c r="Q83" s="192" t="s">
        <v>409</v>
      </c>
      <c r="R83" s="192">
        <v>0</v>
      </c>
      <c r="S83" s="192">
        <v>0</v>
      </c>
      <c r="T83" s="192" t="s">
        <v>409</v>
      </c>
      <c r="U83" s="192">
        <v>84.4</v>
      </c>
      <c r="V83" s="192" t="s">
        <v>409</v>
      </c>
      <c r="W83" s="192" t="s">
        <v>409</v>
      </c>
      <c r="X83" s="192" t="s">
        <v>409</v>
      </c>
      <c r="Y83" s="192">
        <v>0</v>
      </c>
      <c r="Z83" s="192">
        <v>-100</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13"/>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0</v>
      </c>
      <c r="J84" s="242">
        <v>45103</v>
      </c>
      <c r="K84" s="242">
        <v>45154</v>
      </c>
      <c r="L84" s="91" t="s">
        <v>134</v>
      </c>
      <c r="M84" s="192">
        <v>0</v>
      </c>
      <c r="N84" s="192">
        <v>0</v>
      </c>
      <c r="O84" s="192">
        <v>0</v>
      </c>
      <c r="P84" s="192">
        <v>0</v>
      </c>
      <c r="Q84" s="192" t="s">
        <v>409</v>
      </c>
      <c r="R84" s="192">
        <v>0</v>
      </c>
      <c r="S84" s="192">
        <v>0</v>
      </c>
      <c r="T84" s="192" t="s">
        <v>409</v>
      </c>
      <c r="U84" s="192">
        <v>55.1</v>
      </c>
      <c r="V84" s="192" t="s">
        <v>409</v>
      </c>
      <c r="W84" s="192" t="s">
        <v>409</v>
      </c>
      <c r="X84" s="192" t="s">
        <v>409</v>
      </c>
      <c r="Y84" s="192">
        <v>0</v>
      </c>
      <c r="Z84" s="192">
        <v>-100</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13"/>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45103</v>
      </c>
      <c r="K85" s="242">
        <v>44753</v>
      </c>
      <c r="L85" s="91" t="s">
        <v>136</v>
      </c>
      <c r="M85" s="192">
        <v>0</v>
      </c>
      <c r="N85" s="192">
        <v>0</v>
      </c>
      <c r="O85" s="192" t="s">
        <v>409</v>
      </c>
      <c r="P85" s="192">
        <v>0</v>
      </c>
      <c r="Q85" s="192" t="s">
        <v>409</v>
      </c>
      <c r="R85" s="192" t="s">
        <v>409</v>
      </c>
      <c r="S85" s="192" t="s">
        <v>409</v>
      </c>
      <c r="T85" s="192" t="s">
        <v>409</v>
      </c>
      <c r="U85" s="192">
        <v>53.7</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13"/>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0</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7</v>
      </c>
      <c r="J86" s="242" t="s">
        <v>409</v>
      </c>
      <c r="K86" s="242">
        <v>45142</v>
      </c>
      <c r="L86" s="91" t="s">
        <v>708</v>
      </c>
      <c r="M86" s="192">
        <v>0</v>
      </c>
      <c r="N86" s="192" t="s">
        <v>409</v>
      </c>
      <c r="O86" s="192" t="s">
        <v>409</v>
      </c>
      <c r="P86" s="192">
        <v>0</v>
      </c>
      <c r="Q86" s="192" t="s">
        <v>409</v>
      </c>
      <c r="R86" s="192">
        <v>7</v>
      </c>
      <c r="S86" s="192" t="s">
        <v>409</v>
      </c>
      <c r="T86" s="192" t="s">
        <v>409</v>
      </c>
      <c r="U86" s="192" t="s">
        <v>409</v>
      </c>
      <c r="V86" s="192" t="s">
        <v>409</v>
      </c>
      <c r="W86" s="192" t="s">
        <v>409</v>
      </c>
      <c r="X86" s="192" t="s">
        <v>409</v>
      </c>
      <c r="Y86" s="192">
        <v>0.28571428571428498</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13"/>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3.42212030340447</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45103</v>
      </c>
      <c r="K87" s="242">
        <v>45169</v>
      </c>
      <c r="L87" s="91" t="s">
        <v>138</v>
      </c>
      <c r="M87" s="192">
        <v>0</v>
      </c>
      <c r="N87" s="192">
        <v>3.42212030340447</v>
      </c>
      <c r="O87" s="192">
        <v>0</v>
      </c>
      <c r="P87" s="192">
        <v>0</v>
      </c>
      <c r="Q87" s="192" t="s">
        <v>409</v>
      </c>
      <c r="R87" s="192">
        <v>0</v>
      </c>
      <c r="S87" s="192">
        <v>0</v>
      </c>
      <c r="T87" s="192" t="s">
        <v>409</v>
      </c>
      <c r="U87" s="192">
        <v>77.3</v>
      </c>
      <c r="V87" s="192">
        <v>-1.0715238114785399</v>
      </c>
      <c r="W87" s="192" t="s">
        <v>409</v>
      </c>
      <c r="X87" s="192" t="s">
        <v>409</v>
      </c>
      <c r="Y87" s="192">
        <v>0</v>
      </c>
      <c r="Z87" s="192">
        <v>-80.066445182724195</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13"/>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0</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709</v>
      </c>
      <c r="M88" s="192">
        <v>0</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13"/>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45103</v>
      </c>
      <c r="K89" s="242">
        <v>44966</v>
      </c>
      <c r="L89" s="91" t="s">
        <v>140</v>
      </c>
      <c r="M89" s="192">
        <v>0</v>
      </c>
      <c r="N89" s="192">
        <v>0</v>
      </c>
      <c r="O89" s="192" t="s">
        <v>409</v>
      </c>
      <c r="P89" s="192">
        <v>0</v>
      </c>
      <c r="Q89" s="192" t="s">
        <v>409</v>
      </c>
      <c r="R89" s="192">
        <v>0</v>
      </c>
      <c r="S89" s="192">
        <v>0</v>
      </c>
      <c r="T89" s="192" t="s">
        <v>409</v>
      </c>
      <c r="U89" s="192">
        <v>61.6</v>
      </c>
      <c r="V89" s="192" t="s">
        <v>409</v>
      </c>
      <c r="W89" s="192" t="s">
        <v>409</v>
      </c>
      <c r="X89" s="192" t="s">
        <v>409</v>
      </c>
      <c r="Y89" s="192">
        <v>0</v>
      </c>
      <c r="Z89" s="192">
        <v>-100</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13"/>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0</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44998</v>
      </c>
      <c r="L90" s="91" t="s">
        <v>710</v>
      </c>
      <c r="M90" s="192">
        <v>0</v>
      </c>
      <c r="N90" s="192" t="s">
        <v>409</v>
      </c>
      <c r="O90" s="192" t="s">
        <v>409</v>
      </c>
      <c r="P90" s="192">
        <v>0</v>
      </c>
      <c r="Q90" s="192" t="s">
        <v>409</v>
      </c>
      <c r="R90" s="192">
        <v>0</v>
      </c>
      <c r="S90" s="192" t="s">
        <v>409</v>
      </c>
      <c r="T90" s="192" t="s">
        <v>409</v>
      </c>
      <c r="U90" s="192" t="s">
        <v>409</v>
      </c>
      <c r="V90" s="192" t="s">
        <v>409</v>
      </c>
      <c r="W90" s="192" t="s">
        <v>409</v>
      </c>
      <c r="X90" s="192" t="s">
        <v>409</v>
      </c>
      <c r="Y90" s="192">
        <v>0</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13"/>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6.2683844972470455</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3.9292644205327099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10</v>
      </c>
      <c r="J91" s="242">
        <v>45103</v>
      </c>
      <c r="K91" s="242">
        <v>45154</v>
      </c>
      <c r="L91" s="91" t="s">
        <v>142</v>
      </c>
      <c r="M91" s="192">
        <v>0</v>
      </c>
      <c r="N91" s="192">
        <v>3.9292644205327099</v>
      </c>
      <c r="O91" s="192">
        <v>10</v>
      </c>
      <c r="P91" s="192">
        <v>0</v>
      </c>
      <c r="Q91" s="192" t="s">
        <v>409</v>
      </c>
      <c r="R91" s="192">
        <v>0</v>
      </c>
      <c r="S91" s="192">
        <v>0</v>
      </c>
      <c r="T91" s="192" t="s">
        <v>409</v>
      </c>
      <c r="U91" s="192">
        <v>79.599999999999994</v>
      </c>
      <c r="V91" s="192">
        <v>3.1788810321038201</v>
      </c>
      <c r="W91" s="192" t="s">
        <v>409</v>
      </c>
      <c r="X91" s="192" t="s">
        <v>409</v>
      </c>
      <c r="Y91" s="192">
        <v>-0.14285714285714199</v>
      </c>
      <c r="Z91" s="192">
        <v>-77.310924369747895</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13"/>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7</v>
      </c>
      <c r="J92" s="242">
        <v>45103</v>
      </c>
      <c r="K92" s="242">
        <v>44966</v>
      </c>
      <c r="L92" s="91" t="s">
        <v>144</v>
      </c>
      <c r="M92" s="192">
        <v>0</v>
      </c>
      <c r="N92" s="192">
        <v>0</v>
      </c>
      <c r="O92" s="192" t="s">
        <v>409</v>
      </c>
      <c r="P92" s="192">
        <v>0</v>
      </c>
      <c r="Q92" s="192" t="s">
        <v>409</v>
      </c>
      <c r="R92" s="192">
        <v>7</v>
      </c>
      <c r="S92" s="192" t="s">
        <v>409</v>
      </c>
      <c r="T92" s="192" t="s">
        <v>409</v>
      </c>
      <c r="U92" s="192">
        <v>48.7</v>
      </c>
      <c r="V92" s="192" t="s">
        <v>409</v>
      </c>
      <c r="W92" s="192" t="s">
        <v>409</v>
      </c>
      <c r="X92" s="192" t="s">
        <v>409</v>
      </c>
      <c r="Y92" s="192">
        <v>0.17857142857142799</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13"/>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8.4515425472851575</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7.1428571428571299</v>
      </c>
      <c r="J93" s="242">
        <v>44778</v>
      </c>
      <c r="K93" s="242">
        <v>45142</v>
      </c>
      <c r="L93" s="91" t="s">
        <v>146</v>
      </c>
      <c r="M93" s="192">
        <v>10</v>
      </c>
      <c r="N93" s="192">
        <v>9.0668548244840306</v>
      </c>
      <c r="O93" s="192">
        <v>3.4167475558623499</v>
      </c>
      <c r="P93" s="192">
        <v>0</v>
      </c>
      <c r="Q93" s="192" t="s">
        <v>409</v>
      </c>
      <c r="R93" s="192">
        <v>7.1428571428571299</v>
      </c>
      <c r="S93" s="192">
        <v>0</v>
      </c>
      <c r="T93" s="192" t="s">
        <v>623</v>
      </c>
      <c r="U93" s="192">
        <v>102.9</v>
      </c>
      <c r="V93" s="192">
        <v>0.341674755586235</v>
      </c>
      <c r="W93" s="192" t="s">
        <v>409</v>
      </c>
      <c r="X93" s="192" t="s">
        <v>409</v>
      </c>
      <c r="Y93" s="192">
        <v>0.14285714285714199</v>
      </c>
      <c r="Z93" s="192">
        <v>-78.734177215189803</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13"/>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45103</v>
      </c>
      <c r="K94" s="242">
        <v>44900</v>
      </c>
      <c r="L94" s="91" t="s">
        <v>148</v>
      </c>
      <c r="M94" s="192">
        <v>0</v>
      </c>
      <c r="N94" s="192">
        <v>0</v>
      </c>
      <c r="O94" s="192" t="s">
        <v>409</v>
      </c>
      <c r="P94" s="192">
        <v>0</v>
      </c>
      <c r="Q94" s="192" t="s">
        <v>409</v>
      </c>
      <c r="R94" s="192">
        <v>0</v>
      </c>
      <c r="S94" s="192" t="s">
        <v>409</v>
      </c>
      <c r="T94" s="192" t="s">
        <v>409</v>
      </c>
      <c r="U94" s="192">
        <v>48.8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13"/>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0.84230022931733795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0</v>
      </c>
      <c r="J95" s="242">
        <v>45103</v>
      </c>
      <c r="K95" s="242">
        <v>45169</v>
      </c>
      <c r="L95" s="91" t="s">
        <v>150</v>
      </c>
      <c r="M95" s="192">
        <v>0</v>
      </c>
      <c r="N95" s="192">
        <v>0.84230022931733795</v>
      </c>
      <c r="O95" s="192">
        <v>0</v>
      </c>
      <c r="P95" s="192">
        <v>0</v>
      </c>
      <c r="Q95" s="192" t="s">
        <v>409</v>
      </c>
      <c r="R95" s="192">
        <v>0</v>
      </c>
      <c r="S95" s="192">
        <v>0</v>
      </c>
      <c r="T95" s="192" t="s">
        <v>409</v>
      </c>
      <c r="U95" s="192">
        <v>65.599999999999994</v>
      </c>
      <c r="V95" s="192">
        <v>-1.1680448413544</v>
      </c>
      <c r="W95" s="192" t="s">
        <v>409</v>
      </c>
      <c r="X95" s="192" t="s">
        <v>409</v>
      </c>
      <c r="Y95" s="192">
        <v>-3.5714285714285803E-2</v>
      </c>
      <c r="Z95" s="192">
        <v>-40.740740740740698</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13"/>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0</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711</v>
      </c>
      <c r="M96" s="192">
        <v>0</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13"/>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5.2120327016141506</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2.71652848826953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10</v>
      </c>
      <c r="J97" s="242">
        <v>45103</v>
      </c>
      <c r="K97" s="242">
        <v>45154</v>
      </c>
      <c r="L97" s="91" t="s">
        <v>152</v>
      </c>
      <c r="M97" s="192">
        <v>0</v>
      </c>
      <c r="N97" s="192">
        <v>2.71652848826953</v>
      </c>
      <c r="O97" s="192">
        <v>10</v>
      </c>
      <c r="P97" s="192">
        <v>0</v>
      </c>
      <c r="Q97" s="192" t="s">
        <v>409</v>
      </c>
      <c r="R97" s="192">
        <v>0</v>
      </c>
      <c r="S97" s="192">
        <v>0</v>
      </c>
      <c r="T97" s="192" t="s">
        <v>409</v>
      </c>
      <c r="U97" s="192">
        <v>74.099999999999994</v>
      </c>
      <c r="V97" s="192">
        <v>2.0603008807118202</v>
      </c>
      <c r="W97" s="192" t="s">
        <v>409</v>
      </c>
      <c r="X97" s="192" t="s">
        <v>409</v>
      </c>
      <c r="Y97" s="192">
        <v>-0.107142857142857</v>
      </c>
      <c r="Z97" s="192">
        <v>-50.684931506849303</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13"/>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45103</v>
      </c>
      <c r="K98" s="242">
        <v>45142</v>
      </c>
      <c r="L98" s="91" t="s">
        <v>154</v>
      </c>
      <c r="M98" s="192">
        <v>0</v>
      </c>
      <c r="N98" s="192">
        <v>0</v>
      </c>
      <c r="O98" s="192" t="s">
        <v>409</v>
      </c>
      <c r="P98" s="192">
        <v>0</v>
      </c>
      <c r="Q98" s="192" t="s">
        <v>409</v>
      </c>
      <c r="R98" s="192">
        <v>0</v>
      </c>
      <c r="S98" s="192" t="s">
        <v>409</v>
      </c>
      <c r="T98" s="192" t="s">
        <v>409</v>
      </c>
      <c r="U98" s="192">
        <v>19.5</v>
      </c>
      <c r="V98" s="192" t="s">
        <v>409</v>
      </c>
      <c r="W98" s="192" t="s">
        <v>409</v>
      </c>
      <c r="X98" s="192" t="s">
        <v>409</v>
      </c>
      <c r="Y98" s="192">
        <v>-0.107142857142856</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13"/>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5.2081495854647999</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0</v>
      </c>
      <c r="J99" s="242">
        <v>45103</v>
      </c>
      <c r="K99" s="242">
        <v>45169</v>
      </c>
      <c r="L99" s="91" t="s">
        <v>155</v>
      </c>
      <c r="M99" s="192">
        <v>0</v>
      </c>
      <c r="N99" s="192">
        <v>5.2081495854647999</v>
      </c>
      <c r="O99" s="192">
        <v>0</v>
      </c>
      <c r="P99" s="192">
        <v>0</v>
      </c>
      <c r="Q99" s="192" t="s">
        <v>409</v>
      </c>
      <c r="R99" s="192">
        <v>0</v>
      </c>
      <c r="S99" s="192">
        <v>0</v>
      </c>
      <c r="T99" s="192" t="s">
        <v>409</v>
      </c>
      <c r="U99" s="192">
        <v>85.4</v>
      </c>
      <c r="V99" s="192">
        <v>-6.9204517270901704E-3</v>
      </c>
      <c r="W99" s="192" t="s">
        <v>409</v>
      </c>
      <c r="X99" s="192" t="s">
        <v>409</v>
      </c>
      <c r="Y99" s="192">
        <v>0</v>
      </c>
      <c r="Z99" s="192">
        <v>-96.747967479674799</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13"/>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0</v>
      </c>
      <c r="J100" s="242">
        <v>44778</v>
      </c>
      <c r="K100" s="242">
        <v>45169</v>
      </c>
      <c r="L100" s="91" t="s">
        <v>157</v>
      </c>
      <c r="M100" s="192">
        <v>10</v>
      </c>
      <c r="N100" s="192">
        <v>6.5311342388428297</v>
      </c>
      <c r="O100" s="192">
        <v>0</v>
      </c>
      <c r="P100" s="192">
        <v>0</v>
      </c>
      <c r="Q100" s="192" t="s">
        <v>409</v>
      </c>
      <c r="R100" s="192">
        <v>0</v>
      </c>
      <c r="S100" s="192">
        <v>0</v>
      </c>
      <c r="T100" s="192" t="s">
        <v>622</v>
      </c>
      <c r="U100" s="192">
        <v>91.4</v>
      </c>
      <c r="V100" s="192">
        <v>-1.7485607548892399</v>
      </c>
      <c r="W100" s="192" t="s">
        <v>409</v>
      </c>
      <c r="X100" s="192" t="s">
        <v>409</v>
      </c>
      <c r="Y100" s="192">
        <v>0</v>
      </c>
      <c r="Z100" s="192">
        <v>-85.172109443954099</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13"/>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0</v>
      </c>
      <c r="J101" s="242">
        <v>45103</v>
      </c>
      <c r="K101" s="242">
        <v>45142</v>
      </c>
      <c r="L101" s="91" t="s">
        <v>159</v>
      </c>
      <c r="M101" s="192">
        <v>0</v>
      </c>
      <c r="N101" s="192">
        <v>0</v>
      </c>
      <c r="O101" s="192" t="s">
        <v>409</v>
      </c>
      <c r="P101" s="192">
        <v>0</v>
      </c>
      <c r="Q101" s="192" t="s">
        <v>409</v>
      </c>
      <c r="R101" s="192">
        <v>0</v>
      </c>
      <c r="S101" s="192" t="s">
        <v>409</v>
      </c>
      <c r="T101" s="192" t="s">
        <v>409</v>
      </c>
      <c r="U101" s="192">
        <v>15.7</v>
      </c>
      <c r="V101" s="192" t="s">
        <v>409</v>
      </c>
      <c r="W101" s="192" t="s">
        <v>409</v>
      </c>
      <c r="X101" s="192" t="s">
        <v>409</v>
      </c>
      <c r="Y101" s="192">
        <v>-0.107142857142857</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13"/>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0</v>
      </c>
      <c r="J102" s="242">
        <v>45103</v>
      </c>
      <c r="K102" s="242">
        <v>45154</v>
      </c>
      <c r="L102" s="91" t="s">
        <v>161</v>
      </c>
      <c r="M102" s="192">
        <v>0</v>
      </c>
      <c r="N102" s="192">
        <v>0</v>
      </c>
      <c r="O102" s="192">
        <v>0</v>
      </c>
      <c r="P102" s="192">
        <v>0</v>
      </c>
      <c r="Q102" s="192" t="s">
        <v>409</v>
      </c>
      <c r="R102" s="192">
        <v>0</v>
      </c>
      <c r="S102" s="192">
        <v>0</v>
      </c>
      <c r="T102" s="192" t="s">
        <v>409</v>
      </c>
      <c r="U102" s="192">
        <v>44.1</v>
      </c>
      <c r="V102" s="192">
        <v>-0.365024947350851</v>
      </c>
      <c r="W102" s="192" t="s">
        <v>409</v>
      </c>
      <c r="X102" s="192" t="s">
        <v>409</v>
      </c>
      <c r="Y102" s="192">
        <v>0</v>
      </c>
      <c r="Z102" s="192">
        <v>-24.999999999999901</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13"/>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0</v>
      </c>
      <c r="J103" s="242">
        <v>45103</v>
      </c>
      <c r="K103" s="242">
        <v>44966</v>
      </c>
      <c r="L103" s="91" t="s">
        <v>163</v>
      </c>
      <c r="M103" s="192">
        <v>0</v>
      </c>
      <c r="N103" s="192">
        <v>0</v>
      </c>
      <c r="O103" s="192" t="s">
        <v>409</v>
      </c>
      <c r="P103" s="192">
        <v>0</v>
      </c>
      <c r="Q103" s="192" t="s">
        <v>409</v>
      </c>
      <c r="R103" s="192">
        <v>0</v>
      </c>
      <c r="S103" s="192">
        <v>0</v>
      </c>
      <c r="T103" s="192" t="s">
        <v>409</v>
      </c>
      <c r="U103" s="192">
        <v>42.6</v>
      </c>
      <c r="V103" s="192" t="s">
        <v>409</v>
      </c>
      <c r="W103" s="192" t="s">
        <v>409</v>
      </c>
      <c r="X103" s="192" t="s">
        <v>409</v>
      </c>
      <c r="Y103" s="192">
        <v>0</v>
      </c>
      <c r="Z103" s="192">
        <v>-100</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13"/>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0.51438986253190977</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2.64596930675597E-2</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10</v>
      </c>
      <c r="J104" s="242">
        <v>45103</v>
      </c>
      <c r="K104" s="242">
        <v>45154</v>
      </c>
      <c r="L104" s="91" t="s">
        <v>165</v>
      </c>
      <c r="M104" s="192">
        <v>0</v>
      </c>
      <c r="N104" s="192">
        <v>2.64596930675597E-2</v>
      </c>
      <c r="O104" s="192">
        <v>10</v>
      </c>
      <c r="P104" s="192">
        <v>0</v>
      </c>
      <c r="Q104" s="192" t="s">
        <v>409</v>
      </c>
      <c r="R104" s="192">
        <v>0</v>
      </c>
      <c r="S104" s="192">
        <v>0</v>
      </c>
      <c r="T104" s="192" t="s">
        <v>409</v>
      </c>
      <c r="U104" s="192">
        <v>61.9</v>
      </c>
      <c r="V104" s="192">
        <v>1.3182689758046899</v>
      </c>
      <c r="W104" s="192" t="s">
        <v>409</v>
      </c>
      <c r="X104" s="192" t="s">
        <v>409</v>
      </c>
      <c r="Y104" s="192">
        <v>0</v>
      </c>
      <c r="Z104" s="192">
        <v>-82.156133828996204</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13"/>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3.069324395837</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0</v>
      </c>
      <c r="J105" s="242">
        <v>45103</v>
      </c>
      <c r="K105" s="242">
        <v>45169</v>
      </c>
      <c r="L105" s="91" t="s">
        <v>167</v>
      </c>
      <c r="M105" s="192">
        <v>0</v>
      </c>
      <c r="N105" s="192">
        <v>3.069324395837</v>
      </c>
      <c r="O105" s="192">
        <v>0</v>
      </c>
      <c r="P105" s="192">
        <v>0</v>
      </c>
      <c r="Q105" s="192" t="s">
        <v>409</v>
      </c>
      <c r="R105" s="192">
        <v>0</v>
      </c>
      <c r="S105" s="192">
        <v>0</v>
      </c>
      <c r="T105" s="192" t="s">
        <v>409</v>
      </c>
      <c r="U105" s="192">
        <v>75.7</v>
      </c>
      <c r="V105" s="192">
        <v>-0.91287092917527601</v>
      </c>
      <c r="W105" s="192" t="s">
        <v>409</v>
      </c>
      <c r="X105" s="192" t="s">
        <v>409</v>
      </c>
      <c r="Y105" s="192">
        <v>0</v>
      </c>
      <c r="Z105" s="192">
        <v>-100</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13"/>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45103</v>
      </c>
      <c r="K106" s="242">
        <v>44860</v>
      </c>
      <c r="L106" s="91" t="s">
        <v>169</v>
      </c>
      <c r="M106" s="192">
        <v>0</v>
      </c>
      <c r="N106" s="192">
        <v>0</v>
      </c>
      <c r="O106" s="192" t="s">
        <v>409</v>
      </c>
      <c r="P106" s="192">
        <v>0</v>
      </c>
      <c r="Q106" s="192" t="s">
        <v>409</v>
      </c>
      <c r="R106" s="192">
        <v>0</v>
      </c>
      <c r="S106" s="192" t="s">
        <v>409</v>
      </c>
      <c r="T106" s="192" t="s">
        <v>409</v>
      </c>
      <c r="U106" s="192">
        <v>30.5</v>
      </c>
      <c r="V106" s="192" t="s">
        <v>409</v>
      </c>
      <c r="W106" s="192" t="s">
        <v>409</v>
      </c>
      <c r="X106" s="192" t="s">
        <v>409</v>
      </c>
      <c r="Y106" s="192">
        <v>0</v>
      </c>
      <c r="Z106" s="192" t="s">
        <v>409</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13"/>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0</v>
      </c>
      <c r="J107" s="242">
        <v>45103</v>
      </c>
      <c r="K107" s="242">
        <v>44900</v>
      </c>
      <c r="L107" s="91" t="s">
        <v>171</v>
      </c>
      <c r="M107" s="192">
        <v>0</v>
      </c>
      <c r="N107" s="192">
        <v>0</v>
      </c>
      <c r="O107" s="192" t="s">
        <v>409</v>
      </c>
      <c r="P107" s="192">
        <v>0</v>
      </c>
      <c r="Q107" s="192" t="s">
        <v>409</v>
      </c>
      <c r="R107" s="192">
        <v>0</v>
      </c>
      <c r="S107" s="192" t="s">
        <v>409</v>
      </c>
      <c r="T107" s="192" t="s">
        <v>409</v>
      </c>
      <c r="U107" s="192">
        <v>60.6</v>
      </c>
      <c r="V107" s="192" t="s">
        <v>409</v>
      </c>
      <c r="W107" s="192" t="s">
        <v>409</v>
      </c>
      <c r="X107" s="192" t="s">
        <v>409</v>
      </c>
      <c r="Y107" s="192">
        <v>0</v>
      </c>
      <c r="Z107" s="192" t="s">
        <v>409</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13"/>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7.5745253625662974</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5.7373434468160101</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10</v>
      </c>
      <c r="J108" s="242">
        <v>45103</v>
      </c>
      <c r="K108" s="242">
        <v>45154</v>
      </c>
      <c r="L108" s="91" t="s">
        <v>173</v>
      </c>
      <c r="M108" s="192">
        <v>0</v>
      </c>
      <c r="N108" s="192">
        <v>5.7373434468160101</v>
      </c>
      <c r="O108" s="192">
        <v>10</v>
      </c>
      <c r="P108" s="192">
        <v>0</v>
      </c>
      <c r="Q108" s="192" t="s">
        <v>409</v>
      </c>
      <c r="R108" s="192">
        <v>0</v>
      </c>
      <c r="S108" s="192">
        <v>0</v>
      </c>
      <c r="T108" s="192" t="s">
        <v>409</v>
      </c>
      <c r="U108" s="192">
        <v>87.8</v>
      </c>
      <c r="V108" s="192">
        <v>1.3287709197544599</v>
      </c>
      <c r="W108" s="192" t="s">
        <v>409</v>
      </c>
      <c r="X108" s="192" t="s">
        <v>409</v>
      </c>
      <c r="Y108" s="192">
        <v>0</v>
      </c>
      <c r="Z108" s="192">
        <v>-75.659229208924899</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13"/>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3.2989579802968585</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3.0472746516140301</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3.5714285714285499</v>
      </c>
      <c r="J109" s="242">
        <v>45103</v>
      </c>
      <c r="K109" s="242">
        <v>44966</v>
      </c>
      <c r="L109" s="91" t="s">
        <v>174</v>
      </c>
      <c r="M109" s="192">
        <v>0</v>
      </c>
      <c r="N109" s="192">
        <v>3.0472746516140301</v>
      </c>
      <c r="O109" s="192" t="s">
        <v>409</v>
      </c>
      <c r="P109" s="192">
        <v>0</v>
      </c>
      <c r="Q109" s="192" t="s">
        <v>409</v>
      </c>
      <c r="R109" s="192">
        <v>3.5714285714285499</v>
      </c>
      <c r="S109" s="192">
        <v>0</v>
      </c>
      <c r="T109" s="192" t="s">
        <v>409</v>
      </c>
      <c r="U109" s="192">
        <v>75.599999999999994</v>
      </c>
      <c r="V109" s="192" t="s">
        <v>409</v>
      </c>
      <c r="W109" s="192" t="s">
        <v>409</v>
      </c>
      <c r="X109" s="192" t="s">
        <v>409</v>
      </c>
      <c r="Y109" s="192">
        <v>7.1428571428571105E-2</v>
      </c>
      <c r="Z109" s="192">
        <v>-100</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13"/>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4.0836126300934801</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45103</v>
      </c>
      <c r="K110" s="242">
        <v>44860</v>
      </c>
      <c r="L110" s="91" t="s">
        <v>176</v>
      </c>
      <c r="M110" s="192">
        <v>0</v>
      </c>
      <c r="N110" s="192">
        <v>4.0836126300934801</v>
      </c>
      <c r="O110" s="192" t="s">
        <v>409</v>
      </c>
      <c r="P110" s="192">
        <v>0</v>
      </c>
      <c r="Q110" s="192" t="s">
        <v>409</v>
      </c>
      <c r="R110" s="192">
        <v>0</v>
      </c>
      <c r="S110" s="192" t="s">
        <v>409</v>
      </c>
      <c r="T110" s="192" t="s">
        <v>409</v>
      </c>
      <c r="U110" s="192">
        <v>80.3</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13"/>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10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45145</v>
      </c>
      <c r="K111" s="242" t="s">
        <v>409</v>
      </c>
      <c r="L111" s="91" t="s">
        <v>178</v>
      </c>
      <c r="M111" s="192">
        <v>10</v>
      </c>
      <c r="N111" s="192" t="s">
        <v>409</v>
      </c>
      <c r="O111" s="192" t="s">
        <v>409</v>
      </c>
      <c r="P111" s="192">
        <v>0</v>
      </c>
      <c r="Q111" s="192" t="s">
        <v>409</v>
      </c>
      <c r="R111" s="192" t="s">
        <v>409</v>
      </c>
      <c r="S111" s="192" t="s">
        <v>409</v>
      </c>
      <c r="T111" s="192" t="s">
        <v>623</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13"/>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13"/>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45103</v>
      </c>
      <c r="K113" s="242">
        <v>44998</v>
      </c>
      <c r="L113" s="91" t="s">
        <v>180</v>
      </c>
      <c r="M113" s="192">
        <v>0</v>
      </c>
      <c r="N113" s="192">
        <v>0</v>
      </c>
      <c r="O113" s="192" t="s">
        <v>409</v>
      </c>
      <c r="P113" s="192">
        <v>0</v>
      </c>
      <c r="Q113" s="192" t="s">
        <v>409</v>
      </c>
      <c r="R113" s="192">
        <v>0</v>
      </c>
      <c r="S113" s="192" t="s">
        <v>409</v>
      </c>
      <c r="T113" s="192" t="s">
        <v>409</v>
      </c>
      <c r="U113" s="192">
        <v>31.5</v>
      </c>
      <c r="V113" s="192" t="s">
        <v>409</v>
      </c>
      <c r="W113" s="192" t="s">
        <v>409</v>
      </c>
      <c r="X113" s="192" t="s">
        <v>409</v>
      </c>
      <c r="Y113" s="192">
        <v>-0.107142857142857</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13"/>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45103</v>
      </c>
      <c r="K114" s="242">
        <v>45142</v>
      </c>
      <c r="L114" s="91" t="s">
        <v>182</v>
      </c>
      <c r="M114" s="192">
        <v>0</v>
      </c>
      <c r="N114" s="192">
        <v>0</v>
      </c>
      <c r="O114" s="192" t="s">
        <v>409</v>
      </c>
      <c r="P114" s="192">
        <v>0</v>
      </c>
      <c r="Q114" s="192" t="s">
        <v>409</v>
      </c>
      <c r="R114" s="192">
        <v>0</v>
      </c>
      <c r="S114" s="192" t="s">
        <v>409</v>
      </c>
      <c r="T114" s="192" t="s">
        <v>409</v>
      </c>
      <c r="U114" s="192">
        <v>51.2</v>
      </c>
      <c r="V114" s="192" t="s">
        <v>409</v>
      </c>
      <c r="W114" s="192" t="s">
        <v>409</v>
      </c>
      <c r="X114" s="192" t="s">
        <v>409</v>
      </c>
      <c r="Y114" s="192">
        <v>-3.5714285714285803E-2</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13"/>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4.4656229884811491</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2.8488269536073298</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7</v>
      </c>
      <c r="J115" s="242">
        <v>45103</v>
      </c>
      <c r="K115" s="242">
        <v>45142</v>
      </c>
      <c r="L115" s="91" t="s">
        <v>184</v>
      </c>
      <c r="M115" s="192">
        <v>0</v>
      </c>
      <c r="N115" s="192">
        <v>2.8488269536073298</v>
      </c>
      <c r="O115" s="192" t="s">
        <v>409</v>
      </c>
      <c r="P115" s="192">
        <v>0</v>
      </c>
      <c r="Q115" s="192" t="s">
        <v>409</v>
      </c>
      <c r="R115" s="192">
        <v>7</v>
      </c>
      <c r="S115" s="192" t="s">
        <v>409</v>
      </c>
      <c r="T115" s="192" t="s">
        <v>409</v>
      </c>
      <c r="U115" s="192">
        <v>74.7</v>
      </c>
      <c r="V115" s="192" t="s">
        <v>409</v>
      </c>
      <c r="W115" s="192" t="s">
        <v>409</v>
      </c>
      <c r="X115" s="192" t="s">
        <v>409</v>
      </c>
      <c r="Y115" s="192">
        <v>0.214285714285714</v>
      </c>
      <c r="Z115" s="192" t="s">
        <v>409</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13"/>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8.4515425472851753</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7.1428571428571601</v>
      </c>
      <c r="J116" s="242">
        <v>44778</v>
      </c>
      <c r="K116" s="242">
        <v>45142</v>
      </c>
      <c r="L116" s="91" t="s">
        <v>186</v>
      </c>
      <c r="M116" s="192">
        <v>10</v>
      </c>
      <c r="N116" s="192">
        <v>6.6193332157346898</v>
      </c>
      <c r="O116" s="192">
        <v>0</v>
      </c>
      <c r="P116" s="192">
        <v>0</v>
      </c>
      <c r="Q116" s="192">
        <v>7</v>
      </c>
      <c r="R116" s="192">
        <v>7.1428571428571601</v>
      </c>
      <c r="S116" s="192">
        <v>7</v>
      </c>
      <c r="T116" s="192" t="s">
        <v>623</v>
      </c>
      <c r="U116" s="192">
        <v>91.8</v>
      </c>
      <c r="V116" s="192">
        <v>1.06618149278218</v>
      </c>
      <c r="W116" s="192" t="s">
        <v>409</v>
      </c>
      <c r="X116" s="192" t="s">
        <v>883</v>
      </c>
      <c r="Y116" s="192">
        <v>0.14285714285714299</v>
      </c>
      <c r="Z116" s="192">
        <v>30.434782608695599</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13"/>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5.9798906332686501</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0</v>
      </c>
      <c r="J117" s="242">
        <v>45103</v>
      </c>
      <c r="K117" s="242">
        <v>45022</v>
      </c>
      <c r="L117" s="91" t="s">
        <v>188</v>
      </c>
      <c r="M117" s="192">
        <v>0</v>
      </c>
      <c r="N117" s="192">
        <v>5.9798906332686501</v>
      </c>
      <c r="O117" s="192" t="s">
        <v>409</v>
      </c>
      <c r="P117" s="192">
        <v>0</v>
      </c>
      <c r="Q117" s="192" t="s">
        <v>409</v>
      </c>
      <c r="R117" s="192">
        <v>0</v>
      </c>
      <c r="S117" s="192">
        <v>0</v>
      </c>
      <c r="T117" s="192" t="s">
        <v>409</v>
      </c>
      <c r="U117" s="192">
        <v>88.9</v>
      </c>
      <c r="V117" s="192" t="s">
        <v>409</v>
      </c>
      <c r="W117" s="192" t="s">
        <v>409</v>
      </c>
      <c r="X117" s="192" t="s">
        <v>409</v>
      </c>
      <c r="Y117" s="192">
        <v>0</v>
      </c>
      <c r="Z117" s="192">
        <v>-100</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13"/>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0</v>
      </c>
      <c r="J118" s="242">
        <v>44778</v>
      </c>
      <c r="K118" s="242">
        <v>45169</v>
      </c>
      <c r="L118" s="91" t="s">
        <v>190</v>
      </c>
      <c r="M118" s="192">
        <v>10</v>
      </c>
      <c r="N118" s="192">
        <v>7.5674722173222699</v>
      </c>
      <c r="O118" s="192">
        <v>0</v>
      </c>
      <c r="P118" s="192">
        <v>0</v>
      </c>
      <c r="Q118" s="192" t="s">
        <v>409</v>
      </c>
      <c r="R118" s="192">
        <v>0</v>
      </c>
      <c r="S118" s="192">
        <v>0</v>
      </c>
      <c r="T118" s="192" t="s">
        <v>623</v>
      </c>
      <c r="U118" s="192">
        <v>96.1</v>
      </c>
      <c r="V118" s="192">
        <v>-0.795001481039455</v>
      </c>
      <c r="W118" s="192" t="s">
        <v>409</v>
      </c>
      <c r="X118" s="192" t="s">
        <v>409</v>
      </c>
      <c r="Y118" s="192">
        <v>0</v>
      </c>
      <c r="Z118" s="192">
        <v>-24.999999999999901</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13"/>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13"/>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13"/>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3.3510624787387888</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6.2885870523901897</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1.78571428571427</v>
      </c>
      <c r="J121" s="242">
        <v>45103</v>
      </c>
      <c r="K121" s="242">
        <v>45142</v>
      </c>
      <c r="L121" s="91" t="s">
        <v>195</v>
      </c>
      <c r="M121" s="192">
        <v>0</v>
      </c>
      <c r="N121" s="192">
        <v>6.2885870523901897</v>
      </c>
      <c r="O121" s="192" t="s">
        <v>409</v>
      </c>
      <c r="P121" s="192">
        <v>0</v>
      </c>
      <c r="Q121" s="192" t="s">
        <v>409</v>
      </c>
      <c r="R121" s="192">
        <v>1.78571428571427</v>
      </c>
      <c r="S121" s="192">
        <v>0</v>
      </c>
      <c r="T121" s="192" t="s">
        <v>409</v>
      </c>
      <c r="U121" s="192">
        <v>90.3</v>
      </c>
      <c r="V121" s="192" t="s">
        <v>409</v>
      </c>
      <c r="W121" s="192" t="s">
        <v>409</v>
      </c>
      <c r="X121" s="192" t="s">
        <v>409</v>
      </c>
      <c r="Y121" s="192">
        <v>3.5714285714285497E-2</v>
      </c>
      <c r="Z121" s="192">
        <v>-100</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13"/>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3.2016228611747999</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0</v>
      </c>
      <c r="J122" s="242">
        <v>45103</v>
      </c>
      <c r="K122" s="242">
        <v>45154</v>
      </c>
      <c r="L122" s="91" t="s">
        <v>197</v>
      </c>
      <c r="M122" s="192">
        <v>0</v>
      </c>
      <c r="N122" s="192">
        <v>3.2016228611747999</v>
      </c>
      <c r="O122" s="192">
        <v>0</v>
      </c>
      <c r="P122" s="192">
        <v>0</v>
      </c>
      <c r="Q122" s="192" t="s">
        <v>409</v>
      </c>
      <c r="R122" s="192">
        <v>0</v>
      </c>
      <c r="S122" s="192">
        <v>0</v>
      </c>
      <c r="T122" s="192" t="s">
        <v>409</v>
      </c>
      <c r="U122" s="192">
        <v>76.3</v>
      </c>
      <c r="V122" s="192">
        <v>0.58452057691163795</v>
      </c>
      <c r="W122" s="192" t="s">
        <v>409</v>
      </c>
      <c r="X122" s="192" t="s">
        <v>409</v>
      </c>
      <c r="Y122" s="192">
        <v>0</v>
      </c>
      <c r="Z122" s="192">
        <v>-100</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13"/>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45103</v>
      </c>
      <c r="K123" s="242">
        <v>45142</v>
      </c>
      <c r="L123" s="91" t="s">
        <v>199</v>
      </c>
      <c r="M123" s="192">
        <v>0</v>
      </c>
      <c r="N123" s="192">
        <v>0</v>
      </c>
      <c r="O123" s="192" t="s">
        <v>409</v>
      </c>
      <c r="P123" s="192">
        <v>0</v>
      </c>
      <c r="Q123" s="192" t="s">
        <v>409</v>
      </c>
      <c r="R123" s="192">
        <v>0</v>
      </c>
      <c r="S123" s="192" t="s">
        <v>409</v>
      </c>
      <c r="T123" s="192" t="s">
        <v>409</v>
      </c>
      <c r="U123" s="192">
        <v>39.4</v>
      </c>
      <c r="V123" s="192" t="s">
        <v>409</v>
      </c>
      <c r="W123" s="192" t="s">
        <v>409</v>
      </c>
      <c r="X123" s="192" t="s">
        <v>409</v>
      </c>
      <c r="Y123" s="192">
        <v>-0.32142857142857101</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13"/>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45103</v>
      </c>
      <c r="K124" s="242">
        <v>45142</v>
      </c>
      <c r="L124" s="91" t="s">
        <v>201</v>
      </c>
      <c r="M124" s="192">
        <v>0</v>
      </c>
      <c r="N124" s="192">
        <v>0</v>
      </c>
      <c r="O124" s="192" t="s">
        <v>409</v>
      </c>
      <c r="P124" s="192">
        <v>0</v>
      </c>
      <c r="Q124" s="192" t="s">
        <v>409</v>
      </c>
      <c r="R124" s="192">
        <v>0</v>
      </c>
      <c r="S124" s="192" t="s">
        <v>409</v>
      </c>
      <c r="T124" s="192" t="s">
        <v>409</v>
      </c>
      <c r="U124" s="192">
        <v>19.5</v>
      </c>
      <c r="V124" s="192" t="s">
        <v>409</v>
      </c>
      <c r="W124" s="192" t="s">
        <v>409</v>
      </c>
      <c r="X124" s="192" t="s">
        <v>409</v>
      </c>
      <c r="Y124" s="192">
        <v>-0.14285714285714199</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13"/>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45103</v>
      </c>
      <c r="K125" s="242">
        <v>45142</v>
      </c>
      <c r="L125" s="91" t="s">
        <v>203</v>
      </c>
      <c r="M125" s="192">
        <v>0</v>
      </c>
      <c r="N125" s="192">
        <v>0</v>
      </c>
      <c r="O125" s="192" t="s">
        <v>409</v>
      </c>
      <c r="P125" s="192">
        <v>0</v>
      </c>
      <c r="Q125" s="192" t="s">
        <v>409</v>
      </c>
      <c r="R125" s="192">
        <v>0</v>
      </c>
      <c r="S125" s="192" t="s">
        <v>409</v>
      </c>
      <c r="T125" s="192" t="s">
        <v>409</v>
      </c>
      <c r="U125" s="192">
        <v>43.3</v>
      </c>
      <c r="V125" s="192" t="s">
        <v>409</v>
      </c>
      <c r="W125" s="192" t="s">
        <v>409</v>
      </c>
      <c r="X125" s="192" t="s">
        <v>409</v>
      </c>
      <c r="Y125" s="192">
        <v>-0.214285714285714</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13"/>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0</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v>44887</v>
      </c>
      <c r="L126" s="91" t="s">
        <v>712</v>
      </c>
      <c r="M126" s="192">
        <v>0</v>
      </c>
      <c r="N126" s="192" t="s">
        <v>409</v>
      </c>
      <c r="O126" s="192" t="s">
        <v>409</v>
      </c>
      <c r="P126" s="192">
        <v>0</v>
      </c>
      <c r="Q126" s="192" t="s">
        <v>409</v>
      </c>
      <c r="R126" s="192">
        <v>0</v>
      </c>
      <c r="S126" s="192" t="s">
        <v>409</v>
      </c>
      <c r="T126" s="192" t="s">
        <v>409</v>
      </c>
      <c r="U126" s="192" t="s">
        <v>409</v>
      </c>
      <c r="V126" s="192" t="s">
        <v>409</v>
      </c>
      <c r="W126" s="192" t="s">
        <v>409</v>
      </c>
      <c r="X126" s="192" t="s">
        <v>409</v>
      </c>
      <c r="Y126" s="192">
        <v>0</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13"/>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0</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713</v>
      </c>
      <c r="M127" s="192">
        <v>0</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13"/>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3.1478810418758458</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1.41559357911448</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7</v>
      </c>
      <c r="J128" s="242">
        <v>45103</v>
      </c>
      <c r="K128" s="242">
        <v>45154</v>
      </c>
      <c r="L128" s="91" t="s">
        <v>205</v>
      </c>
      <c r="M128" s="192">
        <v>0</v>
      </c>
      <c r="N128" s="192">
        <v>1.41559357911448</v>
      </c>
      <c r="O128" s="192">
        <v>0</v>
      </c>
      <c r="P128" s="192">
        <v>0</v>
      </c>
      <c r="Q128" s="192" t="s">
        <v>409</v>
      </c>
      <c r="R128" s="192">
        <v>0</v>
      </c>
      <c r="S128" s="192">
        <v>7</v>
      </c>
      <c r="T128" s="192" t="s">
        <v>409</v>
      </c>
      <c r="U128" s="192">
        <v>68.2</v>
      </c>
      <c r="V128" s="192">
        <v>-2.00414338334937</v>
      </c>
      <c r="W128" s="192" t="s">
        <v>409</v>
      </c>
      <c r="X128" s="192" t="s">
        <v>409</v>
      </c>
      <c r="Y128" s="192">
        <v>-0.14285714285714199</v>
      </c>
      <c r="Z128" s="192">
        <v>71.428571428571402</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13"/>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0</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714</v>
      </c>
      <c r="M129" s="192">
        <v>0</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13"/>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2.5765379859111799</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1.2391956253307399</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5.3571428571428497</v>
      </c>
      <c r="J130" s="242">
        <v>45103</v>
      </c>
      <c r="K130" s="242">
        <v>45142</v>
      </c>
      <c r="L130" s="91" t="s">
        <v>206</v>
      </c>
      <c r="M130" s="192">
        <v>0</v>
      </c>
      <c r="N130" s="192">
        <v>1.2391956253307399</v>
      </c>
      <c r="O130" s="192" t="s">
        <v>409</v>
      </c>
      <c r="P130" s="192">
        <v>0</v>
      </c>
      <c r="Q130" s="192" t="s">
        <v>409</v>
      </c>
      <c r="R130" s="192">
        <v>5.3571428571428497</v>
      </c>
      <c r="S130" s="192">
        <v>0</v>
      </c>
      <c r="T130" s="192" t="s">
        <v>409</v>
      </c>
      <c r="U130" s="192">
        <v>67.400000000000006</v>
      </c>
      <c r="V130" s="192" t="s">
        <v>409</v>
      </c>
      <c r="W130" s="192" t="s">
        <v>409</v>
      </c>
      <c r="X130" s="192" t="s">
        <v>409</v>
      </c>
      <c r="Y130" s="192">
        <v>0.107142857142857</v>
      </c>
      <c r="Z130" s="192">
        <v>-100</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13"/>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5.9251721908028419</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4.3923090492150196</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7.99298617134823</v>
      </c>
      <c r="J131" s="242">
        <v>45103</v>
      </c>
      <c r="K131" s="242">
        <v>45154</v>
      </c>
      <c r="L131" s="91" t="s">
        <v>208</v>
      </c>
      <c r="M131" s="192">
        <v>0</v>
      </c>
      <c r="N131" s="192">
        <v>4.3923090492150196</v>
      </c>
      <c r="O131" s="192">
        <v>7.99298617134823</v>
      </c>
      <c r="P131" s="192">
        <v>0</v>
      </c>
      <c r="Q131" s="192" t="s">
        <v>409</v>
      </c>
      <c r="R131" s="192">
        <v>0</v>
      </c>
      <c r="S131" s="192">
        <v>0</v>
      </c>
      <c r="T131" s="192" t="s">
        <v>409</v>
      </c>
      <c r="U131" s="192">
        <v>81.7</v>
      </c>
      <c r="V131" s="192">
        <v>0.79929861713482298</v>
      </c>
      <c r="W131" s="192" t="s">
        <v>409</v>
      </c>
      <c r="X131" s="192" t="s">
        <v>409</v>
      </c>
      <c r="Y131" s="192">
        <v>0</v>
      </c>
      <c r="Z131" s="192">
        <v>-78.947368421052602</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13"/>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0.24695713529722901</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45103</v>
      </c>
      <c r="K132" s="242">
        <v>44753</v>
      </c>
      <c r="L132" s="91" t="s">
        <v>210</v>
      </c>
      <c r="M132" s="192">
        <v>0</v>
      </c>
      <c r="N132" s="192">
        <v>0.24695713529722901</v>
      </c>
      <c r="O132" s="192" t="s">
        <v>409</v>
      </c>
      <c r="P132" s="192">
        <v>0</v>
      </c>
      <c r="Q132" s="192" t="s">
        <v>409</v>
      </c>
      <c r="R132" s="192" t="s">
        <v>409</v>
      </c>
      <c r="S132" s="192" t="s">
        <v>409</v>
      </c>
      <c r="T132" s="192" t="s">
        <v>409</v>
      </c>
      <c r="U132" s="192">
        <v>62.9</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13"/>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3.5183414283968588</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1.7683894866819501</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7</v>
      </c>
      <c r="J133" s="242">
        <v>45103</v>
      </c>
      <c r="K133" s="242">
        <v>45170</v>
      </c>
      <c r="L133" s="91" t="s">
        <v>212</v>
      </c>
      <c r="M133" s="192">
        <v>0</v>
      </c>
      <c r="N133" s="192">
        <v>1.7683894866819501</v>
      </c>
      <c r="O133" s="192">
        <v>0</v>
      </c>
      <c r="P133" s="192">
        <v>0</v>
      </c>
      <c r="Q133" s="192">
        <v>7</v>
      </c>
      <c r="R133" s="192">
        <v>0</v>
      </c>
      <c r="S133" s="192">
        <v>0</v>
      </c>
      <c r="T133" s="192" t="s">
        <v>409</v>
      </c>
      <c r="U133" s="192">
        <v>69.8</v>
      </c>
      <c r="V133" s="192">
        <v>-0.70519402135029896</v>
      </c>
      <c r="W133" s="192" t="s">
        <v>409</v>
      </c>
      <c r="X133" s="192" t="s">
        <v>884</v>
      </c>
      <c r="Y133" s="192">
        <v>0</v>
      </c>
      <c r="Z133" s="192">
        <v>-66.114649681528604</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13"/>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623</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13"/>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3.5714285714285601</v>
      </c>
      <c r="J135" s="242">
        <v>45103</v>
      </c>
      <c r="K135" s="242">
        <v>44753</v>
      </c>
      <c r="L135" s="91" t="s">
        <v>216</v>
      </c>
      <c r="M135" s="192">
        <v>0</v>
      </c>
      <c r="N135" s="192">
        <v>0</v>
      </c>
      <c r="O135" s="192" t="s">
        <v>409</v>
      </c>
      <c r="P135" s="192">
        <v>0</v>
      </c>
      <c r="Q135" s="192" t="s">
        <v>409</v>
      </c>
      <c r="R135" s="192">
        <v>3.5714285714285601</v>
      </c>
      <c r="S135" s="192" t="s">
        <v>409</v>
      </c>
      <c r="T135" s="192" t="s">
        <v>409</v>
      </c>
      <c r="U135" s="192">
        <v>60.3</v>
      </c>
      <c r="V135" s="192" t="s">
        <v>409</v>
      </c>
      <c r="W135" s="192" t="s">
        <v>409</v>
      </c>
      <c r="X135" s="192" t="s">
        <v>409</v>
      </c>
      <c r="Y135" s="192">
        <v>7.1428571428571397E-2</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13"/>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8.3666002653407556</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7</v>
      </c>
      <c r="J136" s="242">
        <v>44778</v>
      </c>
      <c r="K136" s="242">
        <v>44753</v>
      </c>
      <c r="L136" s="91" t="s">
        <v>218</v>
      </c>
      <c r="M136" s="192">
        <v>10</v>
      </c>
      <c r="N136" s="192">
        <v>8.3171635209031507</v>
      </c>
      <c r="O136" s="192">
        <v>2.2882052308815499</v>
      </c>
      <c r="P136" s="192">
        <v>0</v>
      </c>
      <c r="Q136" s="192">
        <v>7</v>
      </c>
      <c r="R136" s="192">
        <v>0</v>
      </c>
      <c r="S136" s="192">
        <v>0</v>
      </c>
      <c r="T136" s="192" t="s">
        <v>622</v>
      </c>
      <c r="U136" s="192">
        <v>99.5</v>
      </c>
      <c r="V136" s="192">
        <v>0.22882052308815501</v>
      </c>
      <c r="W136" s="192" t="s">
        <v>409</v>
      </c>
      <c r="X136" s="192" t="s">
        <v>885</v>
      </c>
      <c r="Y136" s="192">
        <v>0</v>
      </c>
      <c r="Z136" s="192">
        <v>-57.629255989911698</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14">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45103</v>
      </c>
      <c r="K137" s="242">
        <v>44860</v>
      </c>
      <c r="L137" s="91" t="s">
        <v>220</v>
      </c>
      <c r="M137" s="192">
        <v>0</v>
      </c>
      <c r="N137" s="192">
        <v>0</v>
      </c>
      <c r="O137" s="192" t="s">
        <v>409</v>
      </c>
      <c r="P137" s="192">
        <v>0</v>
      </c>
      <c r="Q137" s="192" t="s">
        <v>409</v>
      </c>
      <c r="R137" s="192">
        <v>0</v>
      </c>
      <c r="S137" s="192" t="s">
        <v>409</v>
      </c>
      <c r="T137" s="192" t="s">
        <v>409</v>
      </c>
      <c r="U137" s="192">
        <v>33</v>
      </c>
      <c r="V137" s="192" t="s">
        <v>409</v>
      </c>
      <c r="W137" s="192" t="s">
        <v>409</v>
      </c>
      <c r="X137" s="192" t="s">
        <v>409</v>
      </c>
      <c r="Y137" s="192">
        <v>0</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14"/>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10</v>
      </c>
      <c r="J138" s="242">
        <v>44778</v>
      </c>
      <c r="K138" s="242">
        <v>45163</v>
      </c>
      <c r="L138" s="91" t="s">
        <v>222</v>
      </c>
      <c r="M138" s="192">
        <v>10</v>
      </c>
      <c r="N138" s="192">
        <v>8.47151173046392</v>
      </c>
      <c r="O138" s="192">
        <v>5.2425235477153702</v>
      </c>
      <c r="P138" s="192">
        <v>0</v>
      </c>
      <c r="Q138" s="192">
        <v>10</v>
      </c>
      <c r="R138" s="192">
        <v>0</v>
      </c>
      <c r="S138" s="192">
        <v>0</v>
      </c>
      <c r="T138" s="192" t="s">
        <v>622</v>
      </c>
      <c r="U138" s="192">
        <v>100.2</v>
      </c>
      <c r="V138" s="192">
        <v>0.52425235477153698</v>
      </c>
      <c r="W138" s="192" t="s">
        <v>409</v>
      </c>
      <c r="X138" s="192" t="s">
        <v>926</v>
      </c>
      <c r="Y138" s="192">
        <v>-0.107142857142857</v>
      </c>
      <c r="Z138" s="192">
        <v>-69.958275382475605</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14"/>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45103</v>
      </c>
      <c r="K139" s="242">
        <v>45075</v>
      </c>
      <c r="L139" s="91" t="s">
        <v>224</v>
      </c>
      <c r="M139" s="192">
        <v>0</v>
      </c>
      <c r="N139" s="192">
        <v>0</v>
      </c>
      <c r="O139" s="192" t="s">
        <v>409</v>
      </c>
      <c r="P139" s="192">
        <v>0</v>
      </c>
      <c r="Q139" s="192" t="s">
        <v>409</v>
      </c>
      <c r="R139" s="192">
        <v>0</v>
      </c>
      <c r="S139" s="192">
        <v>0</v>
      </c>
      <c r="T139" s="192" t="s">
        <v>409</v>
      </c>
      <c r="U139" s="192">
        <v>58</v>
      </c>
      <c r="V139" s="192" t="s">
        <v>409</v>
      </c>
      <c r="W139" s="192" t="s">
        <v>409</v>
      </c>
      <c r="X139" s="192" t="s">
        <v>409</v>
      </c>
      <c r="Y139" s="192">
        <v>0</v>
      </c>
      <c r="Z139" s="192">
        <v>-100</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14"/>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0</v>
      </c>
      <c r="J140" s="242">
        <v>45103</v>
      </c>
      <c r="K140" s="242">
        <v>44966</v>
      </c>
      <c r="L140" s="91" t="s">
        <v>226</v>
      </c>
      <c r="M140" s="192">
        <v>0</v>
      </c>
      <c r="N140" s="192">
        <v>0</v>
      </c>
      <c r="O140" s="192" t="s">
        <v>409</v>
      </c>
      <c r="P140" s="192">
        <v>0</v>
      </c>
      <c r="Q140" s="192" t="s">
        <v>409</v>
      </c>
      <c r="R140" s="192">
        <v>0</v>
      </c>
      <c r="S140" s="192" t="s">
        <v>409</v>
      </c>
      <c r="T140" s="192" t="s">
        <v>409</v>
      </c>
      <c r="U140" s="192">
        <v>51.3</v>
      </c>
      <c r="V140" s="192" t="s">
        <v>409</v>
      </c>
      <c r="W140" s="192" t="s">
        <v>409</v>
      </c>
      <c r="X140" s="192" t="s">
        <v>409</v>
      </c>
      <c r="Y140" s="192">
        <v>0</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14"/>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0</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715</v>
      </c>
      <c r="M141" s="192">
        <v>0</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14"/>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0</v>
      </c>
      <c r="J142" s="242">
        <v>44778</v>
      </c>
      <c r="K142" s="242">
        <v>44753</v>
      </c>
      <c r="L142" s="91" t="s">
        <v>228</v>
      </c>
      <c r="M142" s="192">
        <v>10</v>
      </c>
      <c r="N142" s="192">
        <v>7.1044275886399699</v>
      </c>
      <c r="O142" s="192">
        <v>0</v>
      </c>
      <c r="P142" s="192">
        <v>0</v>
      </c>
      <c r="Q142" s="192" t="s">
        <v>409</v>
      </c>
      <c r="R142" s="192" t="s">
        <v>409</v>
      </c>
      <c r="S142" s="192">
        <v>0</v>
      </c>
      <c r="T142" s="192" t="s">
        <v>622</v>
      </c>
      <c r="U142" s="192">
        <v>94</v>
      </c>
      <c r="V142" s="192">
        <v>-1.8135010014031701</v>
      </c>
      <c r="W142" s="192" t="s">
        <v>409</v>
      </c>
      <c r="X142" s="192" t="s">
        <v>409</v>
      </c>
      <c r="Y142" s="192" t="s">
        <v>409</v>
      </c>
      <c r="Z142" s="192">
        <v>-92.941176470588204</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14"/>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5.5609454930322801</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0</v>
      </c>
      <c r="J143" s="242">
        <v>45103</v>
      </c>
      <c r="K143" s="242">
        <v>45142</v>
      </c>
      <c r="L143" s="91" t="s">
        <v>230</v>
      </c>
      <c r="M143" s="192">
        <v>0</v>
      </c>
      <c r="N143" s="192">
        <v>5.5609454930322801</v>
      </c>
      <c r="O143" s="192" t="s">
        <v>409</v>
      </c>
      <c r="P143" s="192">
        <v>0</v>
      </c>
      <c r="Q143" s="192" t="s">
        <v>409</v>
      </c>
      <c r="R143" s="192" t="s">
        <v>409</v>
      </c>
      <c r="S143" s="192">
        <v>0</v>
      </c>
      <c r="T143" s="192" t="s">
        <v>409</v>
      </c>
      <c r="U143" s="192">
        <v>87</v>
      </c>
      <c r="V143" s="192" t="s">
        <v>409</v>
      </c>
      <c r="W143" s="192" t="s">
        <v>409</v>
      </c>
      <c r="X143" s="192" t="s">
        <v>409</v>
      </c>
      <c r="Y143" s="192" t="s">
        <v>409</v>
      </c>
      <c r="Z143" s="192">
        <v>-100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14"/>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0</v>
      </c>
      <c r="J144" s="242">
        <v>45103</v>
      </c>
      <c r="K144" s="242">
        <v>45091</v>
      </c>
      <c r="L144" s="91" t="s">
        <v>232</v>
      </c>
      <c r="M144" s="192">
        <v>0</v>
      </c>
      <c r="N144" s="192">
        <v>0</v>
      </c>
      <c r="O144" s="192" t="s">
        <v>409</v>
      </c>
      <c r="P144" s="192">
        <v>0</v>
      </c>
      <c r="Q144" s="192" t="s">
        <v>409</v>
      </c>
      <c r="R144" s="192">
        <v>0</v>
      </c>
      <c r="S144" s="192">
        <v>0</v>
      </c>
      <c r="T144" s="192" t="s">
        <v>409</v>
      </c>
      <c r="U144" s="192">
        <v>38</v>
      </c>
      <c r="V144" s="192" t="s">
        <v>409</v>
      </c>
      <c r="W144" s="192" t="s">
        <v>409</v>
      </c>
      <c r="X144" s="192" t="s">
        <v>409</v>
      </c>
      <c r="Y144" s="192">
        <v>0</v>
      </c>
      <c r="Z144" s="192">
        <v>-100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14"/>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5.7499031720470484</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4.7230552125595304</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7</v>
      </c>
      <c r="J145" s="242">
        <v>45103</v>
      </c>
      <c r="K145" s="242">
        <v>45170</v>
      </c>
      <c r="L145" s="91" t="s">
        <v>234</v>
      </c>
      <c r="M145" s="192">
        <v>0</v>
      </c>
      <c r="N145" s="192">
        <v>4.7230552125595304</v>
      </c>
      <c r="O145" s="192">
        <v>0</v>
      </c>
      <c r="P145" s="192">
        <v>0</v>
      </c>
      <c r="Q145" s="192">
        <v>7</v>
      </c>
      <c r="R145" s="192">
        <v>0</v>
      </c>
      <c r="S145" s="192">
        <v>0</v>
      </c>
      <c r="T145" s="192" t="s">
        <v>409</v>
      </c>
      <c r="U145" s="192">
        <v>83.2</v>
      </c>
      <c r="V145" s="192">
        <v>-4.6924137831874997E-2</v>
      </c>
      <c r="W145" s="192" t="s">
        <v>409</v>
      </c>
      <c r="X145" s="192" t="s">
        <v>886</v>
      </c>
      <c r="Y145" s="192">
        <v>0</v>
      </c>
      <c r="Z145" s="192">
        <v>-100</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14"/>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45103</v>
      </c>
      <c r="K146" s="242">
        <v>44860</v>
      </c>
      <c r="L146" s="91" t="s">
        <v>236</v>
      </c>
      <c r="M146" s="192">
        <v>0</v>
      </c>
      <c r="N146" s="192">
        <v>0</v>
      </c>
      <c r="O146" s="192" t="s">
        <v>409</v>
      </c>
      <c r="P146" s="192">
        <v>0</v>
      </c>
      <c r="Q146" s="192" t="s">
        <v>409</v>
      </c>
      <c r="R146" s="192">
        <v>0</v>
      </c>
      <c r="S146" s="192" t="s">
        <v>409</v>
      </c>
      <c r="T146" s="192" t="s">
        <v>409</v>
      </c>
      <c r="U146" s="192">
        <v>55</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14"/>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45103</v>
      </c>
      <c r="K147" s="242">
        <v>45034</v>
      </c>
      <c r="L147" s="91" t="s">
        <v>238</v>
      </c>
      <c r="M147" s="192">
        <v>0</v>
      </c>
      <c r="N147" s="192">
        <v>0</v>
      </c>
      <c r="O147" s="192" t="s">
        <v>409</v>
      </c>
      <c r="P147" s="192">
        <v>0</v>
      </c>
      <c r="Q147" s="192" t="s">
        <v>409</v>
      </c>
      <c r="R147" s="192">
        <v>0</v>
      </c>
      <c r="S147" s="192">
        <v>0</v>
      </c>
      <c r="T147" s="192" t="s">
        <v>409</v>
      </c>
      <c r="U147" s="192">
        <v>60.3</v>
      </c>
      <c r="V147" s="192" t="s">
        <v>409</v>
      </c>
      <c r="W147" s="192" t="s">
        <v>409</v>
      </c>
      <c r="X147" s="192" t="s">
        <v>409</v>
      </c>
      <c r="Y147" s="192">
        <v>0</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14"/>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0</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716</v>
      </c>
      <c r="M148" s="192">
        <v>0</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14"/>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10</v>
      </c>
      <c r="J149" s="242">
        <v>44778</v>
      </c>
      <c r="K149" s="242">
        <v>45170</v>
      </c>
      <c r="L149" s="91" t="s">
        <v>240</v>
      </c>
      <c r="M149" s="192">
        <v>10</v>
      </c>
      <c r="N149" s="192">
        <v>6.9721291233021701</v>
      </c>
      <c r="O149" s="192">
        <v>0</v>
      </c>
      <c r="P149" s="192">
        <v>10</v>
      </c>
      <c r="Q149" s="192" t="s">
        <v>409</v>
      </c>
      <c r="R149" s="192">
        <v>1.78571428571427</v>
      </c>
      <c r="S149" s="192">
        <v>0</v>
      </c>
      <c r="T149" s="192" t="s">
        <v>622</v>
      </c>
      <c r="U149" s="192">
        <v>93.4</v>
      </c>
      <c r="V149" s="192">
        <v>-1.0391314040623101</v>
      </c>
      <c r="W149" s="192" t="s">
        <v>887</v>
      </c>
      <c r="X149" s="192" t="s">
        <v>409</v>
      </c>
      <c r="Y149" s="192">
        <v>3.5714285714285497E-2</v>
      </c>
      <c r="Z149" s="192">
        <v>-100</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14"/>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8.3666002653407556</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7</v>
      </c>
      <c r="J150" s="242">
        <v>44778</v>
      </c>
      <c r="K150" s="242">
        <v>44753</v>
      </c>
      <c r="L150" s="91" t="s">
        <v>242</v>
      </c>
      <c r="M150" s="192">
        <v>10</v>
      </c>
      <c r="N150" s="192">
        <v>7.9864173575586497</v>
      </c>
      <c r="O150" s="192">
        <v>0</v>
      </c>
      <c r="P150" s="192">
        <v>0</v>
      </c>
      <c r="Q150" s="192">
        <v>7</v>
      </c>
      <c r="R150" s="192">
        <v>3.5714285714285499</v>
      </c>
      <c r="S150" s="192">
        <v>0</v>
      </c>
      <c r="T150" s="192" t="s">
        <v>622</v>
      </c>
      <c r="U150" s="192">
        <v>98</v>
      </c>
      <c r="V150" s="192">
        <v>-0.94049102239342897</v>
      </c>
      <c r="W150" s="192" t="s">
        <v>409</v>
      </c>
      <c r="X150" s="192" t="s">
        <v>888</v>
      </c>
      <c r="Y150" s="192">
        <v>7.1428571428571105E-2</v>
      </c>
      <c r="Z150" s="192">
        <v>-78.5132935431362</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14"/>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3.5103192802963399</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0</v>
      </c>
      <c r="J151" s="242">
        <v>44860</v>
      </c>
      <c r="K151" s="242">
        <v>45154</v>
      </c>
      <c r="L151" s="91" t="s">
        <v>244</v>
      </c>
      <c r="M151" s="192">
        <v>0</v>
      </c>
      <c r="N151" s="192">
        <v>3.5103192802963399</v>
      </c>
      <c r="O151" s="192">
        <v>0</v>
      </c>
      <c r="P151" s="192">
        <v>0</v>
      </c>
      <c r="Q151" s="192" t="s">
        <v>409</v>
      </c>
      <c r="R151" s="192">
        <v>0</v>
      </c>
      <c r="S151" s="192">
        <v>0</v>
      </c>
      <c r="T151" s="192" t="s">
        <v>409</v>
      </c>
      <c r="U151" s="192">
        <v>77.7</v>
      </c>
      <c r="V151" s="192">
        <v>0.48097017242654699</v>
      </c>
      <c r="W151" s="192" t="s">
        <v>409</v>
      </c>
      <c r="X151" s="192" t="s">
        <v>409</v>
      </c>
      <c r="Y151" s="192">
        <v>-0.39285714285714302</v>
      </c>
      <c r="Z151" s="192">
        <v>-100</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14"/>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45103</v>
      </c>
      <c r="K152" s="242">
        <v>44860</v>
      </c>
      <c r="L152" s="91" t="s">
        <v>246</v>
      </c>
      <c r="M152" s="192">
        <v>0</v>
      </c>
      <c r="N152" s="192">
        <v>0</v>
      </c>
      <c r="O152" s="192" t="s">
        <v>409</v>
      </c>
      <c r="P152" s="192">
        <v>0</v>
      </c>
      <c r="Q152" s="192" t="s">
        <v>409</v>
      </c>
      <c r="R152" s="192">
        <v>0</v>
      </c>
      <c r="S152" s="192" t="s">
        <v>409</v>
      </c>
      <c r="T152" s="192" t="s">
        <v>409</v>
      </c>
      <c r="U152" s="192">
        <v>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14"/>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7</v>
      </c>
      <c r="J153" s="242">
        <v>45103</v>
      </c>
      <c r="K153" s="242">
        <v>45142</v>
      </c>
      <c r="L153" s="91" t="s">
        <v>248</v>
      </c>
      <c r="M153" s="192">
        <v>0</v>
      </c>
      <c r="N153" s="192">
        <v>0</v>
      </c>
      <c r="O153" s="192" t="s">
        <v>409</v>
      </c>
      <c r="P153" s="192">
        <v>0</v>
      </c>
      <c r="Q153" s="192" t="s">
        <v>409</v>
      </c>
      <c r="R153" s="192">
        <v>7</v>
      </c>
      <c r="S153" s="192" t="s">
        <v>409</v>
      </c>
      <c r="T153" s="192" t="s">
        <v>409</v>
      </c>
      <c r="U153" s="192">
        <v>14.5</v>
      </c>
      <c r="V153" s="192" t="s">
        <v>409</v>
      </c>
      <c r="W153" s="192" t="s">
        <v>409</v>
      </c>
      <c r="X153" s="192" t="s">
        <v>409</v>
      </c>
      <c r="Y153" s="192">
        <v>0.17857142857142799</v>
      </c>
      <c r="Z153" s="192" t="s">
        <v>409</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14"/>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4.0615628858705204</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0</v>
      </c>
      <c r="J154" s="242">
        <v>45103</v>
      </c>
      <c r="K154" s="242">
        <v>45075</v>
      </c>
      <c r="L154" s="91" t="s">
        <v>250</v>
      </c>
      <c r="M154" s="192">
        <v>0</v>
      </c>
      <c r="N154" s="192">
        <v>4.0615628858705204</v>
      </c>
      <c r="O154" s="192" t="s">
        <v>409</v>
      </c>
      <c r="P154" s="192">
        <v>0</v>
      </c>
      <c r="Q154" s="192" t="s">
        <v>409</v>
      </c>
      <c r="R154" s="192" t="s">
        <v>409</v>
      </c>
      <c r="S154" s="192">
        <v>0</v>
      </c>
      <c r="T154" s="192" t="s">
        <v>409</v>
      </c>
      <c r="U154" s="192">
        <v>80.2</v>
      </c>
      <c r="V154" s="192" t="s">
        <v>409</v>
      </c>
      <c r="W154" s="192" t="s">
        <v>409</v>
      </c>
      <c r="X154" s="192" t="s">
        <v>409</v>
      </c>
      <c r="Y154" s="192" t="s">
        <v>409</v>
      </c>
      <c r="Z154" s="192">
        <v>-100</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14"/>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14"/>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0</v>
      </c>
      <c r="J156" s="242">
        <v>45103</v>
      </c>
      <c r="K156" s="242">
        <v>44966</v>
      </c>
      <c r="L156" s="91" t="s">
        <v>254</v>
      </c>
      <c r="M156" s="192">
        <v>0</v>
      </c>
      <c r="N156" s="192">
        <v>0</v>
      </c>
      <c r="O156" s="192" t="s">
        <v>409</v>
      </c>
      <c r="P156" s="192">
        <v>0</v>
      </c>
      <c r="Q156" s="192" t="s">
        <v>409</v>
      </c>
      <c r="R156" s="192">
        <v>0</v>
      </c>
      <c r="S156" s="192" t="s">
        <v>409</v>
      </c>
      <c r="T156" s="192" t="s">
        <v>409</v>
      </c>
      <c r="U156" s="192">
        <v>16.7</v>
      </c>
      <c r="V156" s="192" t="s">
        <v>409</v>
      </c>
      <c r="W156" s="192" t="s">
        <v>409</v>
      </c>
      <c r="X156" s="192" t="s">
        <v>409</v>
      </c>
      <c r="Y156" s="192">
        <v>0</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14"/>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45103</v>
      </c>
      <c r="K157" s="242">
        <v>45142</v>
      </c>
      <c r="L157" s="91" t="s">
        <v>256</v>
      </c>
      <c r="M157" s="192">
        <v>0</v>
      </c>
      <c r="N157" s="192">
        <v>0</v>
      </c>
      <c r="O157" s="192" t="s">
        <v>409</v>
      </c>
      <c r="P157" s="192">
        <v>0</v>
      </c>
      <c r="Q157" s="192" t="s">
        <v>409</v>
      </c>
      <c r="R157" s="192">
        <v>0</v>
      </c>
      <c r="S157" s="192" t="s">
        <v>409</v>
      </c>
      <c r="T157" s="192" t="s">
        <v>409</v>
      </c>
      <c r="U157" s="192">
        <v>48.7</v>
      </c>
      <c r="V157" s="192" t="s">
        <v>409</v>
      </c>
      <c r="W157" s="192" t="s">
        <v>409</v>
      </c>
      <c r="X157" s="192" t="s">
        <v>409</v>
      </c>
      <c r="Y157" s="192">
        <v>-3.5714285714285698E-2</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14"/>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7.8742542983436348</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6.2003880754983198</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10</v>
      </c>
      <c r="J158" s="242">
        <v>45103</v>
      </c>
      <c r="K158" s="242">
        <v>45154</v>
      </c>
      <c r="L158" s="91" t="s">
        <v>258</v>
      </c>
      <c r="M158" s="192">
        <v>0</v>
      </c>
      <c r="N158" s="192">
        <v>6.2003880754983198</v>
      </c>
      <c r="O158" s="192">
        <v>10</v>
      </c>
      <c r="P158" s="192">
        <v>0</v>
      </c>
      <c r="Q158" s="192">
        <v>3</v>
      </c>
      <c r="R158" s="192">
        <v>0</v>
      </c>
      <c r="S158" s="192">
        <v>0</v>
      </c>
      <c r="T158" s="192" t="s">
        <v>409</v>
      </c>
      <c r="U158" s="192">
        <v>89.9</v>
      </c>
      <c r="V158" s="192">
        <v>1.3927294059792099</v>
      </c>
      <c r="W158" s="192" t="s">
        <v>409</v>
      </c>
      <c r="X158" s="192" t="s">
        <v>889</v>
      </c>
      <c r="Y158" s="192">
        <v>0</v>
      </c>
      <c r="Z158" s="192">
        <v>-65.799256505576196</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14"/>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0</v>
      </c>
      <c r="J159" s="242">
        <v>45103</v>
      </c>
      <c r="K159" s="242">
        <v>45142</v>
      </c>
      <c r="L159" s="91" t="s">
        <v>260</v>
      </c>
      <c r="M159" s="192">
        <v>0</v>
      </c>
      <c r="N159" s="192">
        <v>0</v>
      </c>
      <c r="O159" s="192" t="s">
        <v>409</v>
      </c>
      <c r="P159" s="192">
        <v>0</v>
      </c>
      <c r="Q159" s="192" t="s">
        <v>409</v>
      </c>
      <c r="R159" s="192">
        <v>0</v>
      </c>
      <c r="S159" s="192">
        <v>0</v>
      </c>
      <c r="T159" s="192" t="s">
        <v>409</v>
      </c>
      <c r="U159" s="192">
        <v>48.7</v>
      </c>
      <c r="V159" s="192" t="s">
        <v>409</v>
      </c>
      <c r="W159" s="192" t="s">
        <v>409</v>
      </c>
      <c r="X159" s="192" t="s">
        <v>409</v>
      </c>
      <c r="Y159" s="192">
        <v>0</v>
      </c>
      <c r="Z159" s="192">
        <v>-100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14"/>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2.4960310460398598</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0</v>
      </c>
      <c r="J160" s="242">
        <v>45103</v>
      </c>
      <c r="K160" s="242">
        <v>45142</v>
      </c>
      <c r="L160" s="91" t="s">
        <v>262</v>
      </c>
      <c r="M160" s="192">
        <v>0</v>
      </c>
      <c r="N160" s="192">
        <v>2.4960310460398598</v>
      </c>
      <c r="O160" s="192" t="s">
        <v>409</v>
      </c>
      <c r="P160" s="192">
        <v>0</v>
      </c>
      <c r="Q160" s="192" t="s">
        <v>409</v>
      </c>
      <c r="R160" s="192">
        <v>0</v>
      </c>
      <c r="S160" s="192">
        <v>0</v>
      </c>
      <c r="T160" s="192" t="s">
        <v>409</v>
      </c>
      <c r="U160" s="192">
        <v>73.099999999999994</v>
      </c>
      <c r="V160" s="192" t="s">
        <v>409</v>
      </c>
      <c r="W160" s="192" t="s">
        <v>409</v>
      </c>
      <c r="X160" s="192" t="s">
        <v>409</v>
      </c>
      <c r="Y160" s="192">
        <v>-0.14285714285714199</v>
      </c>
      <c r="Z160" s="192">
        <v>-100</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14"/>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3.5323690245193098</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0</v>
      </c>
      <c r="J161" s="242">
        <v>45103</v>
      </c>
      <c r="K161" s="242">
        <v>45169</v>
      </c>
      <c r="L161" s="91" t="s">
        <v>264</v>
      </c>
      <c r="M161" s="192">
        <v>0</v>
      </c>
      <c r="N161" s="192">
        <v>3.5323690245193098</v>
      </c>
      <c r="O161" s="192">
        <v>0</v>
      </c>
      <c r="P161" s="192">
        <v>0</v>
      </c>
      <c r="Q161" s="192" t="s">
        <v>409</v>
      </c>
      <c r="R161" s="192">
        <v>0</v>
      </c>
      <c r="S161" s="192">
        <v>0</v>
      </c>
      <c r="T161" s="192" t="s">
        <v>409</v>
      </c>
      <c r="U161" s="192">
        <v>77.8</v>
      </c>
      <c r="V161" s="192">
        <v>-1.33819188863578</v>
      </c>
      <c r="W161" s="192" t="s">
        <v>409</v>
      </c>
      <c r="X161" s="192" t="s">
        <v>890</v>
      </c>
      <c r="Y161" s="192">
        <v>-0.14285714285714299</v>
      </c>
      <c r="Z161" s="192">
        <v>-71.653543307086593</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14"/>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14"/>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6.7104639896802816</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4.5030326956795799</v>
      </c>
      <c r="J163" s="242">
        <v>44778</v>
      </c>
      <c r="K163" s="242">
        <v>44753</v>
      </c>
      <c r="L163" s="91" t="s">
        <v>268</v>
      </c>
      <c r="M163" s="192">
        <v>10</v>
      </c>
      <c r="N163" s="192">
        <v>3.5985182571882102</v>
      </c>
      <c r="O163" s="192">
        <v>4.5030326956795799</v>
      </c>
      <c r="P163" s="192">
        <v>0</v>
      </c>
      <c r="Q163" s="192" t="s">
        <v>409</v>
      </c>
      <c r="R163" s="192">
        <v>0</v>
      </c>
      <c r="S163" s="192">
        <v>0</v>
      </c>
      <c r="T163" s="192" t="s">
        <v>623</v>
      </c>
      <c r="U163" s="192">
        <v>78.099999999999994</v>
      </c>
      <c r="V163" s="192">
        <v>0.45030326956795802</v>
      </c>
      <c r="W163" s="192" t="s">
        <v>409</v>
      </c>
      <c r="X163" s="192" t="s">
        <v>409</v>
      </c>
      <c r="Y163" s="192">
        <v>-0.107142857142857</v>
      </c>
      <c r="Z163" s="192">
        <v>-100</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14"/>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0</v>
      </c>
      <c r="J164" s="242">
        <v>45103</v>
      </c>
      <c r="K164" s="242">
        <v>44929</v>
      </c>
      <c r="L164" s="91" t="s">
        <v>270</v>
      </c>
      <c r="M164" s="192">
        <v>0</v>
      </c>
      <c r="N164" s="192">
        <v>0</v>
      </c>
      <c r="O164" s="192" t="s">
        <v>409</v>
      </c>
      <c r="P164" s="192">
        <v>0</v>
      </c>
      <c r="Q164" s="192" t="s">
        <v>409</v>
      </c>
      <c r="R164" s="192">
        <v>0</v>
      </c>
      <c r="S164" s="192">
        <v>0</v>
      </c>
      <c r="T164" s="192" t="s">
        <v>409</v>
      </c>
      <c r="U164" s="192">
        <v>45.2</v>
      </c>
      <c r="V164" s="192" t="s">
        <v>409</v>
      </c>
      <c r="W164" s="192" t="s">
        <v>409</v>
      </c>
      <c r="X164" s="192" t="s">
        <v>409</v>
      </c>
      <c r="Y164" s="192">
        <v>0</v>
      </c>
      <c r="Z164" s="192">
        <v>-100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14"/>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0</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10</v>
      </c>
      <c r="J165" s="242">
        <v>44887</v>
      </c>
      <c r="K165" s="242">
        <v>45154</v>
      </c>
      <c r="L165" s="91" t="s">
        <v>717</v>
      </c>
      <c r="M165" s="192">
        <v>0</v>
      </c>
      <c r="N165" s="192" t="s">
        <v>409</v>
      </c>
      <c r="O165" s="192">
        <v>10</v>
      </c>
      <c r="P165" s="192">
        <v>0</v>
      </c>
      <c r="Q165" s="192" t="s">
        <v>409</v>
      </c>
      <c r="R165" s="192">
        <v>0</v>
      </c>
      <c r="S165" s="192">
        <v>0</v>
      </c>
      <c r="T165" s="192" t="s">
        <v>409</v>
      </c>
      <c r="U165" s="192" t="s">
        <v>409</v>
      </c>
      <c r="V165" s="192">
        <v>1.0919710267414</v>
      </c>
      <c r="W165" s="192" t="s">
        <v>409</v>
      </c>
      <c r="X165" s="192" t="s">
        <v>409</v>
      </c>
      <c r="Y165" s="192">
        <v>0</v>
      </c>
      <c r="Z165" s="192">
        <v>-72.413793103448199</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14"/>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5.5609454930322801</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0</v>
      </c>
      <c r="J166" s="242">
        <v>45103</v>
      </c>
      <c r="K166" s="242">
        <v>45142</v>
      </c>
      <c r="L166" s="91" t="s">
        <v>271</v>
      </c>
      <c r="M166" s="192">
        <v>0</v>
      </c>
      <c r="N166" s="192">
        <v>5.5609454930322801</v>
      </c>
      <c r="O166" s="192" t="s">
        <v>409</v>
      </c>
      <c r="P166" s="192">
        <v>0</v>
      </c>
      <c r="Q166" s="192" t="s">
        <v>409</v>
      </c>
      <c r="R166" s="192">
        <v>0</v>
      </c>
      <c r="S166" s="192">
        <v>0</v>
      </c>
      <c r="T166" s="192" t="s">
        <v>409</v>
      </c>
      <c r="U166" s="192">
        <v>87</v>
      </c>
      <c r="V166" s="192" t="s">
        <v>409</v>
      </c>
      <c r="W166" s="192" t="s">
        <v>409</v>
      </c>
      <c r="X166" s="192" t="s">
        <v>409</v>
      </c>
      <c r="Y166" s="192">
        <v>-0.14285714285714199</v>
      </c>
      <c r="Z166" s="192">
        <v>-100</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14"/>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0</v>
      </c>
      <c r="J167" s="242">
        <v>45103</v>
      </c>
      <c r="K167" s="242">
        <v>45142</v>
      </c>
      <c r="L167" s="91" t="s">
        <v>273</v>
      </c>
      <c r="M167" s="192">
        <v>0</v>
      </c>
      <c r="N167" s="192">
        <v>0</v>
      </c>
      <c r="O167" s="192" t="s">
        <v>409</v>
      </c>
      <c r="P167" s="192">
        <v>0</v>
      </c>
      <c r="Q167" s="192" t="s">
        <v>409</v>
      </c>
      <c r="R167" s="192">
        <v>0</v>
      </c>
      <c r="S167" s="192" t="s">
        <v>409</v>
      </c>
      <c r="T167" s="192" t="s">
        <v>409</v>
      </c>
      <c r="U167" s="192">
        <v>25.7</v>
      </c>
      <c r="V167" s="192" t="s">
        <v>409</v>
      </c>
      <c r="W167" s="192" t="s">
        <v>409</v>
      </c>
      <c r="X167" s="192" t="s">
        <v>409</v>
      </c>
      <c r="Y167" s="192">
        <v>0</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14"/>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0.42335508908096697</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0</v>
      </c>
      <c r="J168" s="242">
        <v>45103</v>
      </c>
      <c r="K168" s="242">
        <v>45142</v>
      </c>
      <c r="L168" s="91" t="s">
        <v>275</v>
      </c>
      <c r="M168" s="192">
        <v>0</v>
      </c>
      <c r="N168" s="192">
        <v>0.42335508908096697</v>
      </c>
      <c r="O168" s="192" t="s">
        <v>409</v>
      </c>
      <c r="P168" s="192">
        <v>0</v>
      </c>
      <c r="Q168" s="192" t="s">
        <v>409</v>
      </c>
      <c r="R168" s="192">
        <v>0</v>
      </c>
      <c r="S168" s="192">
        <v>0</v>
      </c>
      <c r="T168" s="192" t="s">
        <v>409</v>
      </c>
      <c r="U168" s="192">
        <v>63.7</v>
      </c>
      <c r="V168" s="192" t="s">
        <v>409</v>
      </c>
      <c r="W168" s="192" t="s">
        <v>409</v>
      </c>
      <c r="X168" s="192" t="s">
        <v>409</v>
      </c>
      <c r="Y168" s="192">
        <v>0</v>
      </c>
      <c r="Z168" s="192">
        <v>-100</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14"/>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10</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10</v>
      </c>
      <c r="J169" s="242">
        <v>45145</v>
      </c>
      <c r="K169" s="242">
        <v>45170</v>
      </c>
      <c r="L169" s="91" t="s">
        <v>718</v>
      </c>
      <c r="M169" s="192">
        <v>10</v>
      </c>
      <c r="N169" s="192">
        <v>5.7593931910389804</v>
      </c>
      <c r="O169" s="192">
        <v>10</v>
      </c>
      <c r="P169" s="192">
        <v>0</v>
      </c>
      <c r="Q169" s="192">
        <v>10</v>
      </c>
      <c r="R169" s="192">
        <v>5.3571428571428497</v>
      </c>
      <c r="S169" s="192">
        <v>0</v>
      </c>
      <c r="T169" s="192" t="s">
        <v>622</v>
      </c>
      <c r="U169" s="192">
        <v>87.9</v>
      </c>
      <c r="V169" s="192">
        <v>1.0425197089265901</v>
      </c>
      <c r="W169" s="192" t="s">
        <v>409</v>
      </c>
      <c r="X169" s="192" t="s">
        <v>891</v>
      </c>
      <c r="Y169" s="192">
        <v>0.107142857142857</v>
      </c>
      <c r="Z169" s="192">
        <v>-61.702127659574401</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14"/>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0</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719</v>
      </c>
      <c r="M170" s="192">
        <v>0</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14"/>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45103</v>
      </c>
      <c r="K171" s="242">
        <v>44860</v>
      </c>
      <c r="L171" s="91" t="s">
        <v>277</v>
      </c>
      <c r="M171" s="192">
        <v>0</v>
      </c>
      <c r="N171" s="192">
        <v>0</v>
      </c>
      <c r="O171" s="192" t="s">
        <v>409</v>
      </c>
      <c r="P171" s="192">
        <v>0</v>
      </c>
      <c r="Q171" s="192" t="s">
        <v>409</v>
      </c>
      <c r="R171" s="192">
        <v>0</v>
      </c>
      <c r="S171" s="192" t="s">
        <v>409</v>
      </c>
      <c r="T171" s="192" t="s">
        <v>409</v>
      </c>
      <c r="U171" s="192">
        <v>40.5</v>
      </c>
      <c r="V171" s="192" t="s">
        <v>409</v>
      </c>
      <c r="W171" s="192" t="s">
        <v>409</v>
      </c>
      <c r="X171" s="192" t="s">
        <v>409</v>
      </c>
      <c r="Y171" s="192">
        <v>0</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14"/>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1.78571428571429</v>
      </c>
      <c r="J172" s="242">
        <v>45103</v>
      </c>
      <c r="K172" s="242">
        <v>45142</v>
      </c>
      <c r="L172" s="91" t="s">
        <v>279</v>
      </c>
      <c r="M172" s="192">
        <v>0</v>
      </c>
      <c r="N172" s="192">
        <v>0</v>
      </c>
      <c r="O172" s="192" t="s">
        <v>409</v>
      </c>
      <c r="P172" s="192">
        <v>0</v>
      </c>
      <c r="Q172" s="192" t="s">
        <v>409</v>
      </c>
      <c r="R172" s="192">
        <v>1.78571428571429</v>
      </c>
      <c r="S172" s="192" t="s">
        <v>409</v>
      </c>
      <c r="T172" s="192" t="s">
        <v>409</v>
      </c>
      <c r="U172" s="192">
        <v>53</v>
      </c>
      <c r="V172" s="192" t="s">
        <v>409</v>
      </c>
      <c r="W172" s="192" t="s">
        <v>409</v>
      </c>
      <c r="X172" s="192" t="s">
        <v>409</v>
      </c>
      <c r="Y172" s="192">
        <v>3.5714285714285803E-2</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14"/>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6.4589562678387598</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4.1718116069853597</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10</v>
      </c>
      <c r="J173" s="242">
        <v>45103</v>
      </c>
      <c r="K173" s="242">
        <v>45154</v>
      </c>
      <c r="L173" s="91" t="s">
        <v>281</v>
      </c>
      <c r="M173" s="192">
        <v>0</v>
      </c>
      <c r="N173" s="192">
        <v>4.1718116069853597</v>
      </c>
      <c r="O173" s="192">
        <v>10</v>
      </c>
      <c r="P173" s="192">
        <v>0</v>
      </c>
      <c r="Q173" s="192" t="s">
        <v>409</v>
      </c>
      <c r="R173" s="192">
        <v>0</v>
      </c>
      <c r="S173" s="192">
        <v>0</v>
      </c>
      <c r="T173" s="192" t="s">
        <v>409</v>
      </c>
      <c r="U173" s="192">
        <v>80.7</v>
      </c>
      <c r="V173" s="192">
        <v>1.5392051576075201</v>
      </c>
      <c r="W173" s="192" t="s">
        <v>409</v>
      </c>
      <c r="X173" s="192" t="s">
        <v>409</v>
      </c>
      <c r="Y173" s="192">
        <v>0</v>
      </c>
      <c r="Z173" s="192">
        <v>-100</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14"/>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4.9233087276710119</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4.5246075145528302</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5.3571428571428497</v>
      </c>
      <c r="J174" s="242">
        <v>45103</v>
      </c>
      <c r="K174" s="242">
        <v>45142</v>
      </c>
      <c r="L174" s="91" t="s">
        <v>283</v>
      </c>
      <c r="M174" s="192">
        <v>0</v>
      </c>
      <c r="N174" s="192">
        <v>4.5246075145528302</v>
      </c>
      <c r="O174" s="192" t="s">
        <v>409</v>
      </c>
      <c r="P174" s="192">
        <v>0</v>
      </c>
      <c r="Q174" s="192" t="s">
        <v>409</v>
      </c>
      <c r="R174" s="192">
        <v>5.3571428571428497</v>
      </c>
      <c r="S174" s="192">
        <v>0</v>
      </c>
      <c r="T174" s="192" t="s">
        <v>409</v>
      </c>
      <c r="U174" s="192">
        <v>82.3</v>
      </c>
      <c r="V174" s="192" t="s">
        <v>409</v>
      </c>
      <c r="W174" s="192" t="s">
        <v>409</v>
      </c>
      <c r="X174" s="192" t="s">
        <v>409</v>
      </c>
      <c r="Y174" s="192">
        <v>0.107142857142857</v>
      </c>
      <c r="Z174" s="192">
        <v>-100</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14"/>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0.77615099664843701</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0</v>
      </c>
      <c r="J175" s="242">
        <v>45103</v>
      </c>
      <c r="K175" s="242">
        <v>45034</v>
      </c>
      <c r="L175" s="91" t="s">
        <v>285</v>
      </c>
      <c r="M175" s="192">
        <v>0</v>
      </c>
      <c r="N175" s="192">
        <v>0.77615099664843701</v>
      </c>
      <c r="O175" s="192" t="s">
        <v>409</v>
      </c>
      <c r="P175" s="192">
        <v>0</v>
      </c>
      <c r="Q175" s="192" t="s">
        <v>409</v>
      </c>
      <c r="R175" s="192">
        <v>0</v>
      </c>
      <c r="S175" s="192">
        <v>0</v>
      </c>
      <c r="T175" s="192" t="s">
        <v>409</v>
      </c>
      <c r="U175" s="192">
        <v>65.3</v>
      </c>
      <c r="V175" s="192" t="s">
        <v>409</v>
      </c>
      <c r="W175" s="192" t="s">
        <v>409</v>
      </c>
      <c r="X175" s="192" t="s">
        <v>409</v>
      </c>
      <c r="Y175" s="192">
        <v>0</v>
      </c>
      <c r="Z175" s="192">
        <v>-100</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14"/>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10</v>
      </c>
      <c r="J176" s="242">
        <v>45145</v>
      </c>
      <c r="K176" s="242">
        <v>45170</v>
      </c>
      <c r="L176" s="91" t="s">
        <v>287</v>
      </c>
      <c r="M176" s="192">
        <v>10</v>
      </c>
      <c r="N176" s="192">
        <v>9.7944963838419401</v>
      </c>
      <c r="O176" s="192">
        <v>10</v>
      </c>
      <c r="P176" s="192">
        <v>10</v>
      </c>
      <c r="Q176" s="192">
        <v>10</v>
      </c>
      <c r="R176" s="192">
        <v>10</v>
      </c>
      <c r="S176" s="192">
        <v>0</v>
      </c>
      <c r="T176" s="192" t="s">
        <v>622</v>
      </c>
      <c r="U176" s="192">
        <v>106.2</v>
      </c>
      <c r="V176" s="192">
        <v>3.0298173700545101</v>
      </c>
      <c r="W176" s="192" t="s">
        <v>892</v>
      </c>
      <c r="X176" s="192" t="s">
        <v>893</v>
      </c>
      <c r="Y176" s="192">
        <v>0.53571428571428603</v>
      </c>
      <c r="Z176" s="192">
        <v>-23.2736572890025</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14"/>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4.6295087627872462</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2.1432351384723898</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10</v>
      </c>
      <c r="J177" s="242">
        <v>45103</v>
      </c>
      <c r="K177" s="242">
        <v>45154</v>
      </c>
      <c r="L177" s="91" t="s">
        <v>289</v>
      </c>
      <c r="M177" s="192">
        <v>0</v>
      </c>
      <c r="N177" s="192">
        <v>2.1432351384723898</v>
      </c>
      <c r="O177" s="192">
        <v>10</v>
      </c>
      <c r="P177" s="192">
        <v>0</v>
      </c>
      <c r="Q177" s="192" t="s">
        <v>409</v>
      </c>
      <c r="R177" s="192">
        <v>0</v>
      </c>
      <c r="S177" s="192">
        <v>7</v>
      </c>
      <c r="T177" s="192" t="s">
        <v>409</v>
      </c>
      <c r="U177" s="192">
        <v>71.5</v>
      </c>
      <c r="V177" s="192">
        <v>1.8050420077362099</v>
      </c>
      <c r="W177" s="192" t="s">
        <v>409</v>
      </c>
      <c r="X177" s="192" t="s">
        <v>409</v>
      </c>
      <c r="Y177" s="192">
        <v>0</v>
      </c>
      <c r="Z177" s="192">
        <v>65.517241379310306</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14"/>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0</v>
      </c>
      <c r="J178" s="242">
        <v>45103</v>
      </c>
      <c r="K178" s="242">
        <v>44860</v>
      </c>
      <c r="L178" s="91" t="s">
        <v>291</v>
      </c>
      <c r="M178" s="192">
        <v>0</v>
      </c>
      <c r="N178" s="192">
        <v>0</v>
      </c>
      <c r="O178" s="192" t="s">
        <v>409</v>
      </c>
      <c r="P178" s="192">
        <v>0</v>
      </c>
      <c r="Q178" s="192" t="s">
        <v>409</v>
      </c>
      <c r="R178" s="192">
        <v>0</v>
      </c>
      <c r="S178" s="192" t="s">
        <v>409</v>
      </c>
      <c r="T178" s="192" t="s">
        <v>409</v>
      </c>
      <c r="U178" s="192">
        <v>25.5</v>
      </c>
      <c r="V178" s="192" t="s">
        <v>409</v>
      </c>
      <c r="W178" s="192" t="s">
        <v>409</v>
      </c>
      <c r="X178" s="192" t="s">
        <v>409</v>
      </c>
      <c r="Y178" s="192">
        <v>0</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14"/>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3.9292644205327099</v>
      </c>
      <c r="O179" s="192" t="s">
        <v>409</v>
      </c>
      <c r="P179" s="192">
        <v>0</v>
      </c>
      <c r="Q179" s="192" t="s">
        <v>409</v>
      </c>
      <c r="R179" s="192" t="s">
        <v>409</v>
      </c>
      <c r="S179" s="192">
        <v>0</v>
      </c>
      <c r="T179" s="192" t="s">
        <v>623</v>
      </c>
      <c r="U179" s="192">
        <v>79.599999999999994</v>
      </c>
      <c r="V179" s="192" t="s">
        <v>409</v>
      </c>
      <c r="W179" s="192" t="s">
        <v>409</v>
      </c>
      <c r="X179" s="192" t="s">
        <v>409</v>
      </c>
      <c r="Y179" s="192" t="s">
        <v>409</v>
      </c>
      <c r="Z179" s="192">
        <v>-100</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14"/>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3.9307214062279905</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4.3261598165461201</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3.5714285714285601</v>
      </c>
      <c r="J180" s="242">
        <v>45103</v>
      </c>
      <c r="K180" s="242">
        <v>44938</v>
      </c>
      <c r="L180" s="91" t="s">
        <v>295</v>
      </c>
      <c r="M180" s="192">
        <v>0</v>
      </c>
      <c r="N180" s="192">
        <v>4.3261598165461201</v>
      </c>
      <c r="O180" s="192" t="s">
        <v>409</v>
      </c>
      <c r="P180" s="192">
        <v>0</v>
      </c>
      <c r="Q180" s="192" t="s">
        <v>409</v>
      </c>
      <c r="R180" s="192">
        <v>3.5714285714285601</v>
      </c>
      <c r="S180" s="192">
        <v>0</v>
      </c>
      <c r="T180" s="192" t="s">
        <v>409</v>
      </c>
      <c r="U180" s="192">
        <v>81.400000000000006</v>
      </c>
      <c r="V180" s="192" t="s">
        <v>409</v>
      </c>
      <c r="W180" s="192" t="s">
        <v>409</v>
      </c>
      <c r="X180" s="192" t="s">
        <v>409</v>
      </c>
      <c r="Y180" s="192">
        <v>7.1428571428571397E-2</v>
      </c>
      <c r="Z180" s="192">
        <v>-100</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14"/>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1.6581407655671101</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0</v>
      </c>
      <c r="J181" s="242">
        <v>45103</v>
      </c>
      <c r="K181" s="242">
        <v>45169</v>
      </c>
      <c r="L181" s="91" t="s">
        <v>297</v>
      </c>
      <c r="M181" s="192">
        <v>0</v>
      </c>
      <c r="N181" s="192">
        <v>1.6581407655671101</v>
      </c>
      <c r="O181" s="192">
        <v>0</v>
      </c>
      <c r="P181" s="192">
        <v>0</v>
      </c>
      <c r="Q181" s="192" t="s">
        <v>409</v>
      </c>
      <c r="R181" s="192">
        <v>0</v>
      </c>
      <c r="S181" s="192">
        <v>0</v>
      </c>
      <c r="T181" s="192" t="s">
        <v>409</v>
      </c>
      <c r="U181" s="192">
        <v>69.3</v>
      </c>
      <c r="V181" s="192">
        <v>-1.61157711131741</v>
      </c>
      <c r="W181" s="192" t="s">
        <v>409</v>
      </c>
      <c r="X181" s="192" t="s">
        <v>409</v>
      </c>
      <c r="Y181" s="192">
        <v>-0.39285714285714202</v>
      </c>
      <c r="Z181" s="192">
        <v>-62.5</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14"/>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0</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720</v>
      </c>
      <c r="M182" s="192">
        <v>0</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14"/>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10</v>
      </c>
      <c r="J183" s="242">
        <v>45103</v>
      </c>
      <c r="K183" s="242">
        <v>45154</v>
      </c>
      <c r="L183" s="91" t="s">
        <v>299</v>
      </c>
      <c r="M183" s="192">
        <v>10</v>
      </c>
      <c r="N183" s="192">
        <v>10</v>
      </c>
      <c r="O183" s="192">
        <v>10</v>
      </c>
      <c r="P183" s="192">
        <v>0</v>
      </c>
      <c r="Q183" s="192">
        <v>10</v>
      </c>
      <c r="R183" s="192">
        <v>0</v>
      </c>
      <c r="S183" s="192">
        <v>0</v>
      </c>
      <c r="T183" s="192" t="s">
        <v>622</v>
      </c>
      <c r="U183" s="192">
        <v>111.9</v>
      </c>
      <c r="V183" s="192">
        <v>1.0752883993820599</v>
      </c>
      <c r="W183" s="192" t="s">
        <v>409</v>
      </c>
      <c r="X183" s="192" t="s">
        <v>894</v>
      </c>
      <c r="Y183" s="192">
        <v>0</v>
      </c>
      <c r="Z183" s="192">
        <v>-71.084337349397501</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14"/>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3.0734525252749654</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1.3494443464455801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7</v>
      </c>
      <c r="J184" s="242">
        <v>45103</v>
      </c>
      <c r="K184" s="242">
        <v>45154</v>
      </c>
      <c r="L184" s="91" t="s">
        <v>301</v>
      </c>
      <c r="M184" s="192">
        <v>0</v>
      </c>
      <c r="N184" s="192">
        <v>1.3494443464455801</v>
      </c>
      <c r="O184" s="192" t="s">
        <v>409</v>
      </c>
      <c r="P184" s="192">
        <v>0</v>
      </c>
      <c r="Q184" s="192">
        <v>7</v>
      </c>
      <c r="R184" s="192">
        <v>0</v>
      </c>
      <c r="S184" s="192">
        <v>0</v>
      </c>
      <c r="T184" s="192" t="s">
        <v>409</v>
      </c>
      <c r="U184" s="192">
        <v>67.900000000000006</v>
      </c>
      <c r="V184" s="192" t="s">
        <v>409</v>
      </c>
      <c r="W184" s="192" t="s">
        <v>409</v>
      </c>
      <c r="X184" s="192" t="s">
        <v>895</v>
      </c>
      <c r="Y184" s="192">
        <v>-0.25</v>
      </c>
      <c r="Z184" s="192">
        <v>-100</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14"/>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0</v>
      </c>
      <c r="J185" s="242">
        <v>45103</v>
      </c>
      <c r="K185" s="242">
        <v>44753</v>
      </c>
      <c r="L185" s="91" t="s">
        <v>303</v>
      </c>
      <c r="M185" s="192">
        <v>10</v>
      </c>
      <c r="N185" s="192">
        <v>10</v>
      </c>
      <c r="O185" s="192">
        <v>0</v>
      </c>
      <c r="P185" s="192">
        <v>0</v>
      </c>
      <c r="Q185" s="192" t="s">
        <v>409</v>
      </c>
      <c r="R185" s="192" t="s">
        <v>409</v>
      </c>
      <c r="S185" s="192">
        <v>0</v>
      </c>
      <c r="T185" s="192" t="s">
        <v>622</v>
      </c>
      <c r="U185" s="192">
        <v>108.5</v>
      </c>
      <c r="V185" s="192">
        <v>-2.1640311677716499</v>
      </c>
      <c r="W185" s="192" t="s">
        <v>409</v>
      </c>
      <c r="X185" s="192" t="s">
        <v>409</v>
      </c>
      <c r="Y185" s="192" t="s">
        <v>409</v>
      </c>
      <c r="Z185" s="192">
        <v>-63.190184049079697</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14"/>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10</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10</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10</v>
      </c>
      <c r="J186" s="242">
        <v>45145</v>
      </c>
      <c r="K186" s="242">
        <v>45170</v>
      </c>
      <c r="L186" s="91" t="s">
        <v>304</v>
      </c>
      <c r="M186" s="192">
        <v>10</v>
      </c>
      <c r="N186" s="192">
        <v>1.7463397424589799</v>
      </c>
      <c r="O186" s="192" t="s">
        <v>409</v>
      </c>
      <c r="P186" s="192">
        <v>10</v>
      </c>
      <c r="Q186" s="192" t="s">
        <v>409</v>
      </c>
      <c r="R186" s="192">
        <v>0</v>
      </c>
      <c r="S186" s="192">
        <v>0</v>
      </c>
      <c r="T186" s="192" t="s">
        <v>623</v>
      </c>
      <c r="U186" s="192">
        <v>69.7</v>
      </c>
      <c r="V186" s="192" t="s">
        <v>409</v>
      </c>
      <c r="W186" s="192" t="s">
        <v>782</v>
      </c>
      <c r="X186" s="192" t="s">
        <v>409</v>
      </c>
      <c r="Y186" s="192">
        <v>0</v>
      </c>
      <c r="Z186" s="192">
        <v>-100</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14"/>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45103</v>
      </c>
      <c r="K187" s="242">
        <v>45091</v>
      </c>
      <c r="L187" s="91" t="s">
        <v>306</v>
      </c>
      <c r="M187" s="192">
        <v>0</v>
      </c>
      <c r="N187" s="192">
        <v>0</v>
      </c>
      <c r="O187" s="192" t="s">
        <v>409</v>
      </c>
      <c r="P187" s="192">
        <v>0</v>
      </c>
      <c r="Q187" s="192" t="s">
        <v>409</v>
      </c>
      <c r="R187" s="192">
        <v>0</v>
      </c>
      <c r="S187" s="192">
        <v>0</v>
      </c>
      <c r="T187" s="192" t="s">
        <v>409</v>
      </c>
      <c r="U187" s="192">
        <v>59.7</v>
      </c>
      <c r="V187" s="192" t="s">
        <v>409</v>
      </c>
      <c r="W187" s="192" t="s">
        <v>409</v>
      </c>
      <c r="X187" s="192" t="s">
        <v>409</v>
      </c>
      <c r="Y187" s="192">
        <v>0</v>
      </c>
      <c r="Z187" s="192">
        <v>-100</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14"/>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0</v>
      </c>
      <c r="J188" s="242">
        <v>45103</v>
      </c>
      <c r="K188" s="242">
        <v>44966</v>
      </c>
      <c r="L188" s="91" t="s">
        <v>307</v>
      </c>
      <c r="M188" s="192">
        <v>0</v>
      </c>
      <c r="N188" s="192">
        <v>0</v>
      </c>
      <c r="O188" s="192" t="s">
        <v>409</v>
      </c>
      <c r="P188" s="192">
        <v>0</v>
      </c>
      <c r="Q188" s="192" t="s">
        <v>409</v>
      </c>
      <c r="R188" s="192">
        <v>0</v>
      </c>
      <c r="S188" s="192" t="s">
        <v>409</v>
      </c>
      <c r="T188" s="192" t="s">
        <v>409</v>
      </c>
      <c r="U188" s="192">
        <v>37.799999999999997</v>
      </c>
      <c r="V188" s="192" t="s">
        <v>409</v>
      </c>
      <c r="W188" s="192" t="s">
        <v>409</v>
      </c>
      <c r="X188" s="192" t="s">
        <v>409</v>
      </c>
      <c r="Y188" s="192">
        <v>0</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14"/>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0</v>
      </c>
      <c r="J189" s="242">
        <v>45103</v>
      </c>
      <c r="K189" s="242">
        <v>44753</v>
      </c>
      <c r="L189" s="91" t="s">
        <v>309</v>
      </c>
      <c r="M189" s="192">
        <v>0</v>
      </c>
      <c r="N189" s="192">
        <v>0</v>
      </c>
      <c r="O189" s="192" t="s">
        <v>409</v>
      </c>
      <c r="P189" s="192">
        <v>0</v>
      </c>
      <c r="Q189" s="192" t="s">
        <v>409</v>
      </c>
      <c r="R189" s="192" t="s">
        <v>409</v>
      </c>
      <c r="S189" s="192" t="s">
        <v>409</v>
      </c>
      <c r="T189" s="192" t="s">
        <v>409</v>
      </c>
      <c r="U189" s="192">
        <v>27.3</v>
      </c>
      <c r="V189" s="192" t="s">
        <v>409</v>
      </c>
      <c r="W189" s="192" t="s">
        <v>409</v>
      </c>
      <c r="X189" s="192" t="s">
        <v>409</v>
      </c>
      <c r="Y189" s="192" t="s">
        <v>409</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14"/>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0</v>
      </c>
      <c r="J190" s="242">
        <v>45103</v>
      </c>
      <c r="K190" s="242">
        <v>44860</v>
      </c>
      <c r="L190" s="91" t="s">
        <v>311</v>
      </c>
      <c r="M190" s="192">
        <v>0</v>
      </c>
      <c r="N190" s="192">
        <v>0</v>
      </c>
      <c r="O190" s="192" t="s">
        <v>409</v>
      </c>
      <c r="P190" s="192">
        <v>0</v>
      </c>
      <c r="Q190" s="192" t="s">
        <v>409</v>
      </c>
      <c r="R190" s="192">
        <v>0</v>
      </c>
      <c r="S190" s="192" t="s">
        <v>409</v>
      </c>
      <c r="T190" s="192" t="s">
        <v>409</v>
      </c>
      <c r="U190" s="192">
        <v>20.6</v>
      </c>
      <c r="V190" s="192" t="s">
        <v>409</v>
      </c>
      <c r="W190" s="192" t="s">
        <v>409</v>
      </c>
      <c r="X190" s="192" t="s">
        <v>409</v>
      </c>
      <c r="Y190" s="192">
        <v>0</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14"/>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3.8190156994178799</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0</v>
      </c>
      <c r="J191" s="242">
        <v>45103</v>
      </c>
      <c r="K191" s="242">
        <v>45154</v>
      </c>
      <c r="L191" s="91" t="s">
        <v>313</v>
      </c>
      <c r="M191" s="192">
        <v>0</v>
      </c>
      <c r="N191" s="192">
        <v>3.8190156994178799</v>
      </c>
      <c r="O191" s="192">
        <v>0</v>
      </c>
      <c r="P191" s="192">
        <v>0</v>
      </c>
      <c r="Q191" s="192" t="s">
        <v>409</v>
      </c>
      <c r="R191" s="192">
        <v>0</v>
      </c>
      <c r="S191" s="192">
        <v>0</v>
      </c>
      <c r="T191" s="192" t="s">
        <v>409</v>
      </c>
      <c r="U191" s="192">
        <v>79.099999999999994</v>
      </c>
      <c r="V191" s="192">
        <v>-1.91146256176314</v>
      </c>
      <c r="W191" s="192" t="s">
        <v>409</v>
      </c>
      <c r="X191" s="192" t="s">
        <v>409</v>
      </c>
      <c r="Y191" s="192">
        <v>0</v>
      </c>
      <c r="Z191" s="192">
        <v>-100</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14"/>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0</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721</v>
      </c>
      <c r="M192" s="192">
        <v>0</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14"/>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45103</v>
      </c>
      <c r="K193" s="242">
        <v>44860</v>
      </c>
      <c r="L193" s="91" t="s">
        <v>315</v>
      </c>
      <c r="M193" s="192">
        <v>0</v>
      </c>
      <c r="N193" s="192">
        <v>0</v>
      </c>
      <c r="O193" s="192" t="s">
        <v>409</v>
      </c>
      <c r="P193" s="192">
        <v>0</v>
      </c>
      <c r="Q193" s="192" t="s">
        <v>409</v>
      </c>
      <c r="R193" s="192">
        <v>0</v>
      </c>
      <c r="S193" s="192" t="s">
        <v>409</v>
      </c>
      <c r="T193" s="192" t="s">
        <v>409</v>
      </c>
      <c r="U193" s="192">
        <v>53.3</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14"/>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10</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10</v>
      </c>
      <c r="J194" s="242">
        <v>44778</v>
      </c>
      <c r="K194" s="242">
        <v>45154</v>
      </c>
      <c r="L194" s="91" t="s">
        <v>316</v>
      </c>
      <c r="M194" s="192">
        <v>10</v>
      </c>
      <c r="N194" s="192">
        <v>9.9929440818486395</v>
      </c>
      <c r="O194" s="192">
        <v>0</v>
      </c>
      <c r="P194" s="192">
        <v>0</v>
      </c>
      <c r="Q194" s="192">
        <v>10</v>
      </c>
      <c r="R194" s="192">
        <v>0</v>
      </c>
      <c r="S194" s="192">
        <v>0</v>
      </c>
      <c r="T194" s="192" t="s">
        <v>622</v>
      </c>
      <c r="U194" s="192">
        <v>107.1</v>
      </c>
      <c r="V194" s="192">
        <v>-2.8630117810287601</v>
      </c>
      <c r="W194" s="192" t="s">
        <v>409</v>
      </c>
      <c r="X194" s="192" t="s">
        <v>896</v>
      </c>
      <c r="Y194" s="192">
        <v>0</v>
      </c>
      <c r="Z194" s="192">
        <v>-65.614617940199295</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14"/>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0</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722</v>
      </c>
      <c r="M195" s="192">
        <v>0</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14"/>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10</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10</v>
      </c>
      <c r="J196" s="242">
        <v>44778</v>
      </c>
      <c r="K196" s="242">
        <v>45170</v>
      </c>
      <c r="L196" s="91" t="s">
        <v>318</v>
      </c>
      <c r="M196" s="192">
        <v>10</v>
      </c>
      <c r="N196" s="192">
        <v>9.4417004762744696</v>
      </c>
      <c r="O196" s="192">
        <v>0</v>
      </c>
      <c r="P196" s="192">
        <v>0</v>
      </c>
      <c r="Q196" s="192">
        <v>10</v>
      </c>
      <c r="R196" s="192">
        <v>3.5714285714285499</v>
      </c>
      <c r="S196" s="192">
        <v>0</v>
      </c>
      <c r="T196" s="192" t="s">
        <v>623</v>
      </c>
      <c r="U196" s="192">
        <v>104.6</v>
      </c>
      <c r="V196" s="192">
        <v>-0.29529359070167499</v>
      </c>
      <c r="W196" s="192" t="s">
        <v>409</v>
      </c>
      <c r="X196" s="192" t="s">
        <v>897</v>
      </c>
      <c r="Y196" s="192">
        <v>7.1428571428571105E-2</v>
      </c>
      <c r="Z196" s="192">
        <v>-100</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15">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2.8285874901576951</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4.4805080261068904</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1.78571428571429</v>
      </c>
      <c r="J197" s="242">
        <v>45103</v>
      </c>
      <c r="K197" s="242">
        <v>45142</v>
      </c>
      <c r="L197" s="91" t="s">
        <v>320</v>
      </c>
      <c r="M197" s="193">
        <v>0</v>
      </c>
      <c r="N197" s="193">
        <v>4.4805080261068904</v>
      </c>
      <c r="O197" s="193">
        <v>0</v>
      </c>
      <c r="P197" s="193">
        <v>0</v>
      </c>
      <c r="Q197" s="193" t="s">
        <v>409</v>
      </c>
      <c r="R197" s="193">
        <v>1.78571428571429</v>
      </c>
      <c r="S197" s="193">
        <v>0</v>
      </c>
      <c r="T197" s="193" t="s">
        <v>409</v>
      </c>
      <c r="U197" s="192">
        <v>82.1</v>
      </c>
      <c r="V197" s="192">
        <v>0.200687139943003</v>
      </c>
      <c r="W197" s="192" t="s">
        <v>409</v>
      </c>
      <c r="X197" s="192" t="s">
        <v>409</v>
      </c>
      <c r="Y197" s="192">
        <v>3.5714285714285803E-2</v>
      </c>
      <c r="Z197" s="192">
        <v>-100</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15"/>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2.2332154483602076</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1.37149409066854</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3.63636363636363</v>
      </c>
      <c r="J198" s="242">
        <v>45103</v>
      </c>
      <c r="K198" s="242">
        <v>45163</v>
      </c>
      <c r="L198" s="91" t="s">
        <v>322</v>
      </c>
      <c r="M198" s="192">
        <v>0</v>
      </c>
      <c r="N198" s="192">
        <v>1.37149409066854</v>
      </c>
      <c r="O198" s="192">
        <v>0</v>
      </c>
      <c r="P198" s="192">
        <v>0</v>
      </c>
      <c r="Q198" s="192" t="s">
        <v>409</v>
      </c>
      <c r="R198" s="192">
        <v>0</v>
      </c>
      <c r="S198" s="192">
        <v>3.63636363636363</v>
      </c>
      <c r="T198" s="192" t="s">
        <v>409</v>
      </c>
      <c r="U198" s="192">
        <v>68</v>
      </c>
      <c r="V198" s="192">
        <v>-0.51248575657583995</v>
      </c>
      <c r="W198" s="192" t="s">
        <v>409</v>
      </c>
      <c r="X198" s="192" t="s">
        <v>409</v>
      </c>
      <c r="Y198" s="192">
        <v>-0.14285714285714199</v>
      </c>
      <c r="Z198" s="192">
        <v>9.0909090909090899</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15"/>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2.7385782324924999</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0</v>
      </c>
      <c r="J199" s="242">
        <v>45103</v>
      </c>
      <c r="K199" s="242">
        <v>45091</v>
      </c>
      <c r="L199" s="91" t="s">
        <v>324</v>
      </c>
      <c r="M199" s="192">
        <v>0</v>
      </c>
      <c r="N199" s="192">
        <v>2.7385782324924999</v>
      </c>
      <c r="O199" s="192" t="s">
        <v>409</v>
      </c>
      <c r="P199" s="192">
        <v>0</v>
      </c>
      <c r="Q199" s="192" t="s">
        <v>409</v>
      </c>
      <c r="R199" s="192">
        <v>0</v>
      </c>
      <c r="S199" s="192">
        <v>0</v>
      </c>
      <c r="T199" s="192" t="s">
        <v>409</v>
      </c>
      <c r="U199" s="192">
        <v>74.2</v>
      </c>
      <c r="V199" s="192" t="s">
        <v>409</v>
      </c>
      <c r="W199" s="192" t="s">
        <v>409</v>
      </c>
      <c r="X199" s="192" t="s">
        <v>409</v>
      </c>
      <c r="Y199" s="192">
        <v>0</v>
      </c>
      <c r="Z199" s="192">
        <v>-100</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15"/>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0.59975304286470099</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0</v>
      </c>
      <c r="J200" s="242">
        <v>45103</v>
      </c>
      <c r="K200" s="242">
        <v>44860</v>
      </c>
      <c r="L200" s="91" t="s">
        <v>326</v>
      </c>
      <c r="M200" s="192">
        <v>0</v>
      </c>
      <c r="N200" s="192">
        <v>0.59975304286470099</v>
      </c>
      <c r="O200" s="192" t="s">
        <v>409</v>
      </c>
      <c r="P200" s="192">
        <v>0</v>
      </c>
      <c r="Q200" s="192" t="s">
        <v>409</v>
      </c>
      <c r="R200" s="192">
        <v>0</v>
      </c>
      <c r="S200" s="192" t="s">
        <v>409</v>
      </c>
      <c r="T200" s="192" t="s">
        <v>409</v>
      </c>
      <c r="U200" s="192">
        <v>64.5</v>
      </c>
      <c r="V200" s="192" t="s">
        <v>409</v>
      </c>
      <c r="W200" s="192" t="s">
        <v>409</v>
      </c>
      <c r="X200" s="192" t="s">
        <v>409</v>
      </c>
      <c r="Y200" s="192">
        <v>0</v>
      </c>
      <c r="Z200" s="192" t="s">
        <v>409</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15"/>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44860</v>
      </c>
      <c r="L201" s="91" t="s">
        <v>328</v>
      </c>
      <c r="M201" s="192">
        <v>10</v>
      </c>
      <c r="N201" s="192">
        <v>3.4662197918504098</v>
      </c>
      <c r="O201" s="192" t="s">
        <v>409</v>
      </c>
      <c r="P201" s="192">
        <v>0</v>
      </c>
      <c r="Q201" s="192" t="s">
        <v>409</v>
      </c>
      <c r="R201" s="192">
        <v>0</v>
      </c>
      <c r="S201" s="192" t="s">
        <v>409</v>
      </c>
      <c r="T201" s="192" t="s">
        <v>623</v>
      </c>
      <c r="U201" s="192">
        <v>77.5</v>
      </c>
      <c r="V201" s="192" t="s">
        <v>409</v>
      </c>
      <c r="W201" s="192" t="s">
        <v>409</v>
      </c>
      <c r="X201" s="192" t="s">
        <v>409</v>
      </c>
      <c r="Y201" s="192">
        <v>0</v>
      </c>
      <c r="Z201" s="192" t="s">
        <v>409</v>
      </c>
      <c r="AA201" s="181"/>
      <c r="AB201" s="181"/>
      <c r="AC201" s="181"/>
      <c r="AD201" s="181"/>
      <c r="AE201" s="181" t="str">
        <f>IFERROR(INDEX('Data Dictionary'!$I$8:$I$39,MATCH(AE7,'Data Dictionary'!$K$8:$K$39,0)),"")</f>
        <v/>
      </c>
      <c r="AF201" s="181" t="str">
        <f>IFERROR(INDEX('Data Dictionary'!$I$8:$I$34,MATCH(AF7,'Data Dictionary'!$M$8:$M$34,0)),"")</f>
        <v/>
      </c>
      <c r="AG201" s="181" t="str">
        <f>IFERROR(INDEX('Data Dictionary'!$I$8:$I$34,MATCH(AG7,'Data Dictionary'!$M$8:$M$34,0)),"")</f>
        <v/>
      </c>
      <c r="AH201" s="181" t="str">
        <f>IFERROR(INDEX('Data Dictionary'!$I$8:$I$34,MATCH(AH7,'Data Dictionary'!$M$8:$M$34,0)),"")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15"/>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Dictionary'!$J$8:$J$39,MATCH(AE7,'Data Dictionary'!$K$8:$K$39,0)),"")</f>
        <v/>
      </c>
      <c r="AF202" s="181" t="str">
        <f>IFERROR(INDEX('Data Dictionary'!$J$8:$J$34,MATCH(AF7,'Data Dictionary'!$M$8:$M$34,0)),"")</f>
        <v/>
      </c>
      <c r="AG202" s="181" t="str">
        <f>IFERROR(INDEX('Data Dictionary'!$J$8:$J$34,MATCH(AG7,'Data Dictionary'!$M$8:$M$34,0)),"")</f>
        <v/>
      </c>
      <c r="AH202" s="181" t="str">
        <f>IFERROR(INDEX('Data Dictionary'!$J$8:$J$34,MATCH(AH7,'Data Dictionary'!$M$8:$M$34,0)),"")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15"/>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9.9419159495584797</v>
      </c>
      <c r="J203" s="242">
        <v>45103</v>
      </c>
      <c r="K203" s="242">
        <v>45154</v>
      </c>
      <c r="L203" s="91" t="s">
        <v>332</v>
      </c>
      <c r="M203" s="192">
        <v>0</v>
      </c>
      <c r="N203" s="192">
        <v>0</v>
      </c>
      <c r="O203" s="192">
        <v>9.9419159495584797</v>
      </c>
      <c r="P203" s="192">
        <v>0</v>
      </c>
      <c r="Q203" s="192" t="s">
        <v>409</v>
      </c>
      <c r="R203" s="192">
        <v>0</v>
      </c>
      <c r="S203" s="192">
        <v>0</v>
      </c>
      <c r="T203" s="192" t="s">
        <v>409</v>
      </c>
      <c r="U203" s="192">
        <v>52.9</v>
      </c>
      <c r="V203" s="192">
        <v>0.99419159495584797</v>
      </c>
      <c r="W203" s="192" t="s">
        <v>409</v>
      </c>
      <c r="X203" s="192" t="s">
        <v>409</v>
      </c>
      <c r="Y203" s="192">
        <v>0</v>
      </c>
      <c r="Z203" s="192">
        <v>-74.025974025973994</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15"/>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1.01869818310107</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0</v>
      </c>
      <c r="J204" s="242">
        <v>45103</v>
      </c>
      <c r="K204" s="242">
        <v>45142</v>
      </c>
      <c r="L204" s="91" t="s">
        <v>334</v>
      </c>
      <c r="M204" s="192">
        <v>0</v>
      </c>
      <c r="N204" s="192">
        <v>1.01869818310107</v>
      </c>
      <c r="O204" s="192" t="s">
        <v>409</v>
      </c>
      <c r="P204" s="192">
        <v>0</v>
      </c>
      <c r="Q204" s="192" t="s">
        <v>409</v>
      </c>
      <c r="R204" s="192">
        <v>0</v>
      </c>
      <c r="S204" s="192">
        <v>0</v>
      </c>
      <c r="T204" s="192" t="s">
        <v>409</v>
      </c>
      <c r="U204" s="192">
        <v>66.400000000000006</v>
      </c>
      <c r="V204" s="192" t="s">
        <v>409</v>
      </c>
      <c r="W204" s="192" t="s">
        <v>409</v>
      </c>
      <c r="X204" s="192" t="s">
        <v>409</v>
      </c>
      <c r="Y204" s="192">
        <v>0</v>
      </c>
      <c r="Z204" s="192">
        <v>-100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15"/>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4.2820603281001901</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0</v>
      </c>
      <c r="J205" s="242">
        <v>45103</v>
      </c>
      <c r="K205" s="242">
        <v>45169</v>
      </c>
      <c r="L205" s="91" t="s">
        <v>335</v>
      </c>
      <c r="M205" s="192">
        <v>0</v>
      </c>
      <c r="N205" s="192">
        <v>4.2820603281001901</v>
      </c>
      <c r="O205" s="192">
        <v>0</v>
      </c>
      <c r="P205" s="192">
        <v>0</v>
      </c>
      <c r="Q205" s="192" t="s">
        <v>409</v>
      </c>
      <c r="R205" s="192">
        <v>0</v>
      </c>
      <c r="S205" s="192">
        <v>0</v>
      </c>
      <c r="T205" s="192" t="s">
        <v>409</v>
      </c>
      <c r="U205" s="192">
        <v>81.2</v>
      </c>
      <c r="V205" s="192">
        <v>-0.85839497893025996</v>
      </c>
      <c r="W205" s="192" t="s">
        <v>409</v>
      </c>
      <c r="X205" s="192" t="s">
        <v>409</v>
      </c>
      <c r="Y205" s="192">
        <v>0</v>
      </c>
      <c r="Z205" s="192">
        <v>-74.193548387096698</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15"/>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623</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15"/>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0</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v>44887</v>
      </c>
      <c r="L207" s="91" t="s">
        <v>723</v>
      </c>
      <c r="M207" s="192">
        <v>0</v>
      </c>
      <c r="N207" s="192" t="s">
        <v>409</v>
      </c>
      <c r="O207" s="192" t="s">
        <v>409</v>
      </c>
      <c r="P207" s="192">
        <v>0</v>
      </c>
      <c r="Q207" s="192" t="s">
        <v>409</v>
      </c>
      <c r="R207" s="192">
        <v>0</v>
      </c>
      <c r="S207" s="192" t="s">
        <v>409</v>
      </c>
      <c r="T207" s="192" t="s">
        <v>409</v>
      </c>
      <c r="U207" s="192" t="s">
        <v>409</v>
      </c>
      <c r="V207" s="192" t="s">
        <v>409</v>
      </c>
      <c r="W207" s="192" t="s">
        <v>409</v>
      </c>
      <c r="X207" s="192" t="s">
        <v>409</v>
      </c>
      <c r="Y207" s="192">
        <v>0</v>
      </c>
      <c r="Z207" s="192" t="s">
        <v>409</v>
      </c>
    </row>
    <row r="208" spans="1:44" x14ac:dyDescent="0.2">
      <c r="A208" s="84">
        <v>201</v>
      </c>
      <c r="B208" s="35" t="str">
        <f ca="1"/>
        <v>Tanzania</v>
      </c>
      <c r="C208" s="35" t="str">
        <f ca="1"/>
        <v>TZA</v>
      </c>
      <c r="D208" s="35" t="str">
        <f ca="1"/>
        <v>SSF           Sub-Saharan Africa</v>
      </c>
      <c r="E208" s="35" t="str">
        <f ca="1"/>
        <v>IDA</v>
      </c>
      <c r="F208" s="190" t="str">
        <f t="shared" ca="1" si="15"/>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3.2677720938436998</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0</v>
      </c>
      <c r="J208" s="242">
        <v>45103</v>
      </c>
      <c r="K208" s="242">
        <v>45163</v>
      </c>
      <c r="L208" s="91" t="s">
        <v>339</v>
      </c>
      <c r="M208" s="192">
        <v>0</v>
      </c>
      <c r="N208" s="192">
        <v>3.2677720938436998</v>
      </c>
      <c r="O208" s="192">
        <v>0</v>
      </c>
      <c r="P208" s="192">
        <v>0</v>
      </c>
      <c r="Q208" s="192" t="s">
        <v>409</v>
      </c>
      <c r="R208" s="192">
        <v>0</v>
      </c>
      <c r="S208" s="192">
        <v>0</v>
      </c>
      <c r="T208" s="192" t="s">
        <v>409</v>
      </c>
      <c r="U208" s="192">
        <v>76.599999999999994</v>
      </c>
      <c r="V208" s="192">
        <v>-1.7948225884014399</v>
      </c>
      <c r="W208" s="192" t="s">
        <v>409</v>
      </c>
      <c r="X208" s="192" t="s">
        <v>409</v>
      </c>
      <c r="Y208" s="192">
        <v>0</v>
      </c>
      <c r="Z208" s="192">
        <v>-100</v>
      </c>
    </row>
    <row r="209" spans="1:26" x14ac:dyDescent="0.2">
      <c r="A209" s="84">
        <v>202</v>
      </c>
      <c r="B209" s="35" t="str">
        <f ca="1"/>
        <v>Uganda</v>
      </c>
      <c r="C209" s="35" t="str">
        <f ca="1"/>
        <v>UGA</v>
      </c>
      <c r="D209" s="35" t="str">
        <f ca="1"/>
        <v>SSF           Sub-Saharan Africa</v>
      </c>
      <c r="E209" s="35" t="str">
        <f ca="1"/>
        <v>IDA</v>
      </c>
      <c r="F209" s="190" t="str">
        <f t="shared" ca="1" si="15"/>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8.0951738604342474</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6.5531839830657903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10</v>
      </c>
      <c r="J209" s="242">
        <v>45103</v>
      </c>
      <c r="K209" s="242">
        <v>45154</v>
      </c>
      <c r="L209" s="91" t="s">
        <v>341</v>
      </c>
      <c r="M209" s="192">
        <v>0</v>
      </c>
      <c r="N209" s="192">
        <v>6.5531839830657903</v>
      </c>
      <c r="O209" s="192">
        <v>10</v>
      </c>
      <c r="P209" s="192">
        <v>0</v>
      </c>
      <c r="Q209" s="192" t="s">
        <v>409</v>
      </c>
      <c r="R209" s="192">
        <v>0</v>
      </c>
      <c r="S209" s="192">
        <v>0</v>
      </c>
      <c r="T209" s="192" t="s">
        <v>409</v>
      </c>
      <c r="U209" s="192">
        <v>91.5</v>
      </c>
      <c r="V209" s="192">
        <v>1.1901899941568801</v>
      </c>
      <c r="W209" s="192" t="s">
        <v>409</v>
      </c>
      <c r="X209" s="192" t="s">
        <v>409</v>
      </c>
      <c r="Y209" s="192">
        <v>0</v>
      </c>
      <c r="Z209" s="192">
        <v>-51.785714285714199</v>
      </c>
    </row>
    <row r="210" spans="1:26" x14ac:dyDescent="0.2">
      <c r="A210" s="84">
        <v>203</v>
      </c>
      <c r="B210" s="35" t="str">
        <f ca="1"/>
        <v>Ukraine</v>
      </c>
      <c r="C210" s="35" t="str">
        <f ca="1"/>
        <v>UKR</v>
      </c>
      <c r="D210" s="35" t="str">
        <f ca="1"/>
        <v>ECS           Europe &amp; Central Asia</v>
      </c>
      <c r="E210" s="35" t="str">
        <f ca="1"/>
        <v>IBRD</v>
      </c>
      <c r="F210" s="190" t="str">
        <f t="shared" ca="1" si="15"/>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10</v>
      </c>
      <c r="J210" s="242">
        <v>44778</v>
      </c>
      <c r="K210" s="242">
        <v>45170</v>
      </c>
      <c r="L210" s="91" t="s">
        <v>343</v>
      </c>
      <c r="M210" s="192">
        <v>10</v>
      </c>
      <c r="N210" s="192">
        <v>7.5233727288763399</v>
      </c>
      <c r="O210" s="192">
        <v>10</v>
      </c>
      <c r="P210" s="192">
        <v>0</v>
      </c>
      <c r="Q210" s="192">
        <v>10</v>
      </c>
      <c r="R210" s="192">
        <v>0</v>
      </c>
      <c r="S210" s="192">
        <v>0</v>
      </c>
      <c r="T210" s="192" t="s">
        <v>622</v>
      </c>
      <c r="U210" s="192">
        <v>95.9</v>
      </c>
      <c r="V210" s="192">
        <v>1.3465983548849001</v>
      </c>
      <c r="W210" s="192" t="s">
        <v>409</v>
      </c>
      <c r="X210" s="192" t="s">
        <v>898</v>
      </c>
      <c r="Y210" s="192">
        <v>-0.35714285714285698</v>
      </c>
      <c r="Z210" s="192">
        <v>-49.984788560997799</v>
      </c>
    </row>
    <row r="211" spans="1:26" x14ac:dyDescent="0.2">
      <c r="A211" s="84">
        <v>204</v>
      </c>
      <c r="B211" s="35" t="str">
        <f ca="1"/>
        <v>Uruguay</v>
      </c>
      <c r="C211" s="35" t="str">
        <f ca="1"/>
        <v>URY</v>
      </c>
      <c r="D211" s="35" t="str">
        <f ca="1"/>
        <v>LCN           Latin America &amp; Caribbean</v>
      </c>
      <c r="E211" s="35" t="str">
        <f ca="1"/>
        <v>IBRD</v>
      </c>
      <c r="F211" s="190" t="str">
        <f t="shared" ca="1" si="15"/>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45103</v>
      </c>
      <c r="K211" s="242">
        <v>45022</v>
      </c>
      <c r="L211" s="91" t="s">
        <v>345</v>
      </c>
      <c r="M211" s="192">
        <v>0</v>
      </c>
      <c r="N211" s="192">
        <v>0</v>
      </c>
      <c r="O211" s="192" t="s">
        <v>409</v>
      </c>
      <c r="P211" s="192">
        <v>0</v>
      </c>
      <c r="Q211" s="192" t="s">
        <v>409</v>
      </c>
      <c r="R211" s="192">
        <v>0</v>
      </c>
      <c r="S211" s="192">
        <v>0</v>
      </c>
      <c r="T211" s="192" t="s">
        <v>409</v>
      </c>
      <c r="U211" s="192">
        <v>34.4</v>
      </c>
      <c r="V211" s="192" t="s">
        <v>409</v>
      </c>
      <c r="W211" s="192" t="s">
        <v>409</v>
      </c>
      <c r="X211" s="192" t="s">
        <v>409</v>
      </c>
      <c r="Y211" s="192">
        <v>0</v>
      </c>
      <c r="Z211" s="192">
        <v>-100</v>
      </c>
    </row>
    <row r="212" spans="1:26" x14ac:dyDescent="0.2">
      <c r="A212" s="84">
        <v>205</v>
      </c>
      <c r="B212" s="35" t="str">
        <f ca="1"/>
        <v>United States</v>
      </c>
      <c r="C212" s="35" t="str">
        <f ca="1"/>
        <v>USA</v>
      </c>
      <c r="D212" s="35" t="str">
        <f ca="1"/>
        <v>NAC           North America</v>
      </c>
      <c r="E212" s="35" t="str">
        <f ca="1"/>
        <v>NA</v>
      </c>
      <c r="F212" s="190" t="str">
        <f t="shared" ca="1" si="15"/>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0</v>
      </c>
      <c r="J212" s="242">
        <v>45103</v>
      </c>
      <c r="K212" s="242">
        <v>45169</v>
      </c>
      <c r="L212" s="91" t="s">
        <v>346</v>
      </c>
      <c r="M212" s="192">
        <v>0</v>
      </c>
      <c r="N212" s="192">
        <v>0</v>
      </c>
      <c r="O212" s="192">
        <v>0</v>
      </c>
      <c r="P212" s="192">
        <v>0</v>
      </c>
      <c r="Q212" s="192" t="s">
        <v>409</v>
      </c>
      <c r="R212" s="192">
        <v>0</v>
      </c>
      <c r="S212" s="192">
        <v>0</v>
      </c>
      <c r="T212" s="192" t="s">
        <v>409</v>
      </c>
      <c r="U212" s="192">
        <v>45.3</v>
      </c>
      <c r="V212" s="192">
        <v>0.47565845670637802</v>
      </c>
      <c r="W212" s="192" t="s">
        <v>409</v>
      </c>
      <c r="X212" s="192" t="s">
        <v>409</v>
      </c>
      <c r="Y212" s="192">
        <v>0</v>
      </c>
      <c r="Z212" s="192">
        <v>-14.285714285714199</v>
      </c>
    </row>
    <row r="213" spans="1:26" x14ac:dyDescent="0.2">
      <c r="A213" s="84">
        <v>206</v>
      </c>
      <c r="B213" s="35" t="str">
        <f ca="1"/>
        <v>Uzbekistan</v>
      </c>
      <c r="C213" s="35" t="str">
        <f ca="1"/>
        <v>UZB</v>
      </c>
      <c r="D213" s="35" t="str">
        <f ca="1"/>
        <v>ECS           Europe &amp; Central Asia</v>
      </c>
      <c r="E213" s="35" t="str">
        <f ca="1"/>
        <v>Blend</v>
      </c>
      <c r="F213" s="190" t="str">
        <f t="shared" ca="1" si="15"/>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1.10689715999294</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0</v>
      </c>
      <c r="J213" s="242">
        <v>45103</v>
      </c>
      <c r="K213" s="242">
        <v>45142</v>
      </c>
      <c r="L213" s="91" t="s">
        <v>348</v>
      </c>
      <c r="M213" s="192">
        <v>0</v>
      </c>
      <c r="N213" s="192">
        <v>1.10689715999294</v>
      </c>
      <c r="O213" s="192" t="s">
        <v>409</v>
      </c>
      <c r="P213" s="192">
        <v>0</v>
      </c>
      <c r="Q213" s="192" t="s">
        <v>409</v>
      </c>
      <c r="R213" s="192">
        <v>0</v>
      </c>
      <c r="S213" s="192">
        <v>0</v>
      </c>
      <c r="T213" s="192" t="s">
        <v>409</v>
      </c>
      <c r="U213" s="192">
        <v>66.8</v>
      </c>
      <c r="V213" s="192" t="s">
        <v>409</v>
      </c>
      <c r="W213" s="192" t="s">
        <v>409</v>
      </c>
      <c r="X213" s="192" t="s">
        <v>409</v>
      </c>
      <c r="Y213" s="192">
        <v>0</v>
      </c>
      <c r="Z213" s="192">
        <v>-100</v>
      </c>
    </row>
    <row r="214" spans="1:26" x14ac:dyDescent="0.2">
      <c r="A214" s="84">
        <v>207</v>
      </c>
      <c r="B214" s="35" t="str">
        <f ca="1"/>
        <v>St. Vincent and the Grenadines</v>
      </c>
      <c r="C214" s="35" t="str">
        <f ca="1"/>
        <v>VCT</v>
      </c>
      <c r="D214" s="35" t="str">
        <f ca="1"/>
        <v>LCN           Latin America &amp; Caribbean</v>
      </c>
      <c r="E214" s="35" t="str">
        <f ca="1"/>
        <v>Blend</v>
      </c>
      <c r="F214" s="190" t="str">
        <f t="shared" ca="1" si="15"/>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15"/>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0</v>
      </c>
      <c r="J215" s="242">
        <v>44778</v>
      </c>
      <c r="K215" s="242">
        <v>45169</v>
      </c>
      <c r="L215" s="91" t="s">
        <v>350</v>
      </c>
      <c r="M215" s="192">
        <v>10</v>
      </c>
      <c r="N215" s="192">
        <v>6.3326865408361197</v>
      </c>
      <c r="O215" s="192">
        <v>0</v>
      </c>
      <c r="P215" s="192">
        <v>0</v>
      </c>
      <c r="Q215" s="192" t="s">
        <v>409</v>
      </c>
      <c r="R215" s="192">
        <v>0</v>
      </c>
      <c r="S215" s="192">
        <v>0</v>
      </c>
      <c r="T215" s="192" t="s">
        <v>623</v>
      </c>
      <c r="U215" s="192">
        <v>90.5</v>
      </c>
      <c r="V215" s="192">
        <v>-1.4841003026949899</v>
      </c>
      <c r="W215" s="192" t="s">
        <v>409</v>
      </c>
      <c r="X215" s="192" t="s">
        <v>409</v>
      </c>
      <c r="Y215" s="192">
        <v>0</v>
      </c>
      <c r="Z215" s="192">
        <v>-74.825174825174798</v>
      </c>
    </row>
    <row r="216" spans="1:26" x14ac:dyDescent="0.2">
      <c r="A216" s="84">
        <v>209</v>
      </c>
      <c r="B216" s="35" t="str">
        <f ca="1"/>
        <v>British Virgin Islands</v>
      </c>
      <c r="C216" s="35" t="str">
        <f ca="1"/>
        <v>VGB</v>
      </c>
      <c r="D216" s="35" t="str">
        <f ca="1"/>
        <v>LCN           Latin America &amp; Caribbean</v>
      </c>
      <c r="E216" s="35" t="str">
        <f ca="1"/>
        <v>NA</v>
      </c>
      <c r="F216" s="190" t="str">
        <f t="shared" ca="1" si="15"/>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0</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724</v>
      </c>
      <c r="M216" s="192">
        <v>0</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15"/>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0</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725</v>
      </c>
      <c r="M217" s="192">
        <v>0</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15"/>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0</v>
      </c>
      <c r="J218" s="242">
        <v>45103</v>
      </c>
      <c r="K218" s="242">
        <v>45142</v>
      </c>
      <c r="L218" s="91" t="s">
        <v>351</v>
      </c>
      <c r="M218" s="192">
        <v>0</v>
      </c>
      <c r="N218" s="192">
        <v>0</v>
      </c>
      <c r="O218" s="192" t="s">
        <v>409</v>
      </c>
      <c r="P218" s="192">
        <v>0</v>
      </c>
      <c r="Q218" s="192" t="s">
        <v>409</v>
      </c>
      <c r="R218" s="192">
        <v>0</v>
      </c>
      <c r="S218" s="192">
        <v>0</v>
      </c>
      <c r="T218" s="192" t="s">
        <v>409</v>
      </c>
      <c r="U218" s="192">
        <v>58.3</v>
      </c>
      <c r="V218" s="192" t="s">
        <v>409</v>
      </c>
      <c r="W218" s="192" t="s">
        <v>409</v>
      </c>
      <c r="X218" s="192" t="s">
        <v>409</v>
      </c>
      <c r="Y218" s="192">
        <v>-0.14285714285714299</v>
      </c>
      <c r="Z218" s="192">
        <v>-100</v>
      </c>
    </row>
    <row r="219" spans="1:26" x14ac:dyDescent="0.2">
      <c r="A219" s="84">
        <v>212</v>
      </c>
      <c r="B219" s="35" t="str">
        <f ca="1"/>
        <v>Vanuatu</v>
      </c>
      <c r="C219" s="35" t="str">
        <f ca="1"/>
        <v>VUT</v>
      </c>
      <c r="D219" s="35" t="str">
        <f ca="1"/>
        <v>EAS           East Asia &amp; Pacific</v>
      </c>
      <c r="E219" s="35" t="str">
        <f ca="1"/>
        <v>IDA</v>
      </c>
      <c r="F219" s="190" t="str">
        <f t="shared" ca="1" si="15"/>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44867</v>
      </c>
      <c r="L219" s="91" t="s">
        <v>353</v>
      </c>
      <c r="M219" s="192">
        <v>0</v>
      </c>
      <c r="N219" s="192" t="s">
        <v>409</v>
      </c>
      <c r="O219" s="192" t="s">
        <v>409</v>
      </c>
      <c r="P219" s="192">
        <v>0</v>
      </c>
      <c r="Q219" s="192" t="s">
        <v>409</v>
      </c>
      <c r="R219" s="192" t="s">
        <v>409</v>
      </c>
      <c r="S219" s="192">
        <v>0</v>
      </c>
      <c r="T219" s="192" t="s">
        <v>409</v>
      </c>
      <c r="U219" s="192" t="s">
        <v>409</v>
      </c>
      <c r="V219" s="192" t="s">
        <v>409</v>
      </c>
      <c r="W219" s="192" t="s">
        <v>409</v>
      </c>
      <c r="X219" s="192" t="s">
        <v>409</v>
      </c>
      <c r="Y219" s="192" t="s">
        <v>409</v>
      </c>
      <c r="Z219" s="192">
        <v>-100</v>
      </c>
    </row>
    <row r="220" spans="1:26" x14ac:dyDescent="0.2">
      <c r="A220" s="84">
        <v>213</v>
      </c>
      <c r="B220" s="35" t="str">
        <f ca="1"/>
        <v>Samoa</v>
      </c>
      <c r="C220" s="35" t="str">
        <f ca="1"/>
        <v>WSM</v>
      </c>
      <c r="D220" s="35" t="str">
        <f ca="1"/>
        <v>EAS           East Asia &amp; Pacific</v>
      </c>
      <c r="E220" s="35" t="str">
        <f ca="1"/>
        <v>IDA</v>
      </c>
      <c r="F220" s="190" t="str">
        <f t="shared" ca="1" si="15"/>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0.73205150820250398</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45103</v>
      </c>
      <c r="K220" s="242">
        <v>44753</v>
      </c>
      <c r="L220" s="91" t="s">
        <v>355</v>
      </c>
      <c r="M220" s="192">
        <v>0</v>
      </c>
      <c r="N220" s="192">
        <v>0.73205150820250398</v>
      </c>
      <c r="O220" s="192" t="s">
        <v>409</v>
      </c>
      <c r="P220" s="192">
        <v>0</v>
      </c>
      <c r="Q220" s="192" t="s">
        <v>409</v>
      </c>
      <c r="R220" s="192" t="s">
        <v>409</v>
      </c>
      <c r="S220" s="192" t="s">
        <v>409</v>
      </c>
      <c r="T220" s="192" t="s">
        <v>409</v>
      </c>
      <c r="U220" s="192">
        <v>65.099999999999994</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15"/>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10</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10</v>
      </c>
      <c r="J221" s="242">
        <v>44966</v>
      </c>
      <c r="K221" s="242">
        <v>45142</v>
      </c>
      <c r="L221" s="91" t="s">
        <v>726</v>
      </c>
      <c r="M221" s="192">
        <v>10</v>
      </c>
      <c r="N221" s="192" t="s">
        <v>409</v>
      </c>
      <c r="O221" s="192" t="s">
        <v>409</v>
      </c>
      <c r="P221" s="192">
        <v>0</v>
      </c>
      <c r="Q221" s="192" t="s">
        <v>409</v>
      </c>
      <c r="R221" s="192">
        <v>10</v>
      </c>
      <c r="S221" s="192" t="s">
        <v>409</v>
      </c>
      <c r="T221" s="192" t="s">
        <v>623</v>
      </c>
      <c r="U221" s="192" t="s">
        <v>409</v>
      </c>
      <c r="V221" s="192" t="s">
        <v>409</v>
      </c>
      <c r="W221" s="192" t="s">
        <v>409</v>
      </c>
      <c r="X221" s="192" t="s">
        <v>409</v>
      </c>
      <c r="Y221" s="192">
        <v>0.214285714285713</v>
      </c>
      <c r="Z221" s="192" t="s">
        <v>409</v>
      </c>
    </row>
    <row r="222" spans="1:26" x14ac:dyDescent="0.2">
      <c r="A222" s="84">
        <v>215</v>
      </c>
      <c r="B222" s="35" t="str">
        <f ca="1"/>
        <v>Yemen, Rep.</v>
      </c>
      <c r="C222" s="35" t="str">
        <f ca="1"/>
        <v>YEM</v>
      </c>
      <c r="D222" s="35" t="str">
        <f ca="1"/>
        <v>MEA           Middle East &amp; North Africa</v>
      </c>
      <c r="E222" s="35" t="str">
        <f ca="1"/>
        <v>IDA</v>
      </c>
      <c r="F222" s="190" t="str">
        <f t="shared" ca="1" si="15"/>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0</v>
      </c>
      <c r="J222" s="242">
        <v>45103</v>
      </c>
      <c r="K222" s="242">
        <v>44753</v>
      </c>
      <c r="L222" s="91" t="s">
        <v>356</v>
      </c>
      <c r="M222" s="192">
        <v>10</v>
      </c>
      <c r="N222" s="192">
        <v>10</v>
      </c>
      <c r="O222" s="192">
        <v>0</v>
      </c>
      <c r="P222" s="192">
        <v>0</v>
      </c>
      <c r="Q222" s="192" t="s">
        <v>409</v>
      </c>
      <c r="R222" s="192">
        <v>0</v>
      </c>
      <c r="S222" s="192">
        <v>0</v>
      </c>
      <c r="T222" s="192" t="s">
        <v>622</v>
      </c>
      <c r="U222" s="192">
        <v>108.9</v>
      </c>
      <c r="V222" s="192">
        <v>-1.3259052267306599</v>
      </c>
      <c r="W222" s="192" t="s">
        <v>409</v>
      </c>
      <c r="X222" s="192" t="s">
        <v>409</v>
      </c>
      <c r="Y222" s="192">
        <v>-0.14285714285714199</v>
      </c>
      <c r="Z222" s="192">
        <v>-58.348968105065602</v>
      </c>
    </row>
    <row r="223" spans="1:26" x14ac:dyDescent="0.2">
      <c r="A223" s="84">
        <v>216</v>
      </c>
      <c r="B223" s="35" t="str">
        <f ca="1"/>
        <v>South Africa</v>
      </c>
      <c r="C223" s="35" t="str">
        <f ca="1"/>
        <v>ZAF</v>
      </c>
      <c r="D223" s="35" t="str">
        <f ca="1"/>
        <v>SSF           Sub-Saharan Africa</v>
      </c>
      <c r="E223" s="35" t="str">
        <f ca="1"/>
        <v>IBRD</v>
      </c>
      <c r="F223" s="190" t="str">
        <f t="shared" ca="1" si="15"/>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1.2420916813874194</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2.2534838595872202</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0.68462515868847895</v>
      </c>
      <c r="J223" s="242">
        <v>44860</v>
      </c>
      <c r="K223" s="242">
        <v>45154</v>
      </c>
      <c r="L223" s="91" t="s">
        <v>358</v>
      </c>
      <c r="M223" s="192">
        <v>0</v>
      </c>
      <c r="N223" s="192">
        <v>2.2534838595872202</v>
      </c>
      <c r="O223" s="192">
        <v>0.68462515868847895</v>
      </c>
      <c r="P223" s="192">
        <v>0</v>
      </c>
      <c r="Q223" s="192" t="s">
        <v>409</v>
      </c>
      <c r="R223" s="192">
        <v>0</v>
      </c>
      <c r="S223" s="192">
        <v>0</v>
      </c>
      <c r="T223" s="192" t="s">
        <v>409</v>
      </c>
      <c r="U223" s="192">
        <v>72</v>
      </c>
      <c r="V223" s="192">
        <v>6.8462515868847898E-2</v>
      </c>
      <c r="W223" s="192" t="s">
        <v>409</v>
      </c>
      <c r="X223" s="192" t="s">
        <v>409</v>
      </c>
      <c r="Y223" s="192">
        <v>0</v>
      </c>
      <c r="Z223" s="192">
        <v>-72.881355932203306</v>
      </c>
    </row>
    <row r="224" spans="1:26" x14ac:dyDescent="0.2">
      <c r="A224" s="84">
        <v>217</v>
      </c>
      <c r="B224" s="35" t="str">
        <f ca="1"/>
        <v>Zambia</v>
      </c>
      <c r="C224" s="35" t="str">
        <f ca="1"/>
        <v>ZMB</v>
      </c>
      <c r="D224" s="35" t="str">
        <f ca="1"/>
        <v>SSF           Sub-Saharan Africa</v>
      </c>
      <c r="E224" s="35" t="str">
        <f ca="1"/>
        <v>IDA</v>
      </c>
      <c r="F224" s="190" t="str">
        <f t="shared" ca="1" si="15"/>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4.41435879343799</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0</v>
      </c>
      <c r="J224" s="242">
        <v>45103</v>
      </c>
      <c r="K224" s="242">
        <v>45154</v>
      </c>
      <c r="L224" s="91" t="s">
        <v>360</v>
      </c>
      <c r="M224" s="192">
        <v>0</v>
      </c>
      <c r="N224" s="192">
        <v>4.41435879343799</v>
      </c>
      <c r="O224" s="192">
        <v>0</v>
      </c>
      <c r="P224" s="192">
        <v>0</v>
      </c>
      <c r="Q224" s="192" t="s">
        <v>409</v>
      </c>
      <c r="R224" s="192">
        <v>0</v>
      </c>
      <c r="S224" s="192">
        <v>0</v>
      </c>
      <c r="T224" s="192" t="s">
        <v>409</v>
      </c>
      <c r="U224" s="192">
        <v>81.8</v>
      </c>
      <c r="V224" s="192">
        <v>0.75660124750492497</v>
      </c>
      <c r="W224" s="192" t="s">
        <v>409</v>
      </c>
      <c r="X224" s="192" t="s">
        <v>409</v>
      </c>
      <c r="Y224" s="192">
        <v>0</v>
      </c>
      <c r="Z224" s="192">
        <v>-100</v>
      </c>
    </row>
    <row r="225" spans="1:26" x14ac:dyDescent="0.2">
      <c r="A225" s="84">
        <v>218</v>
      </c>
      <c r="B225" s="35" t="str">
        <f ca="1"/>
        <v>Zimbabwe</v>
      </c>
      <c r="C225" s="35" t="str">
        <f ca="1"/>
        <v>ZWE</v>
      </c>
      <c r="D225" s="35" t="str">
        <f ca="1"/>
        <v>SSF           Sub-Saharan Africa</v>
      </c>
      <c r="E225" s="35" t="str">
        <f ca="1"/>
        <v>Blend</v>
      </c>
      <c r="F225" s="190" t="str">
        <f t="shared" ca="1" si="15"/>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7.3192505471139802</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5.3571428571428301</v>
      </c>
      <c r="J225" s="242">
        <v>44778</v>
      </c>
      <c r="K225" s="242">
        <v>45142</v>
      </c>
      <c r="L225" s="91" t="s">
        <v>362</v>
      </c>
      <c r="M225" s="192">
        <v>10</v>
      </c>
      <c r="N225" s="192">
        <v>7.7438701711060096</v>
      </c>
      <c r="O225" s="192">
        <v>0</v>
      </c>
      <c r="P225" s="192">
        <v>0</v>
      </c>
      <c r="Q225" s="192" t="s">
        <v>409</v>
      </c>
      <c r="R225" s="192">
        <v>5.3571428571428301</v>
      </c>
      <c r="S225" s="192">
        <v>0</v>
      </c>
      <c r="T225" s="192" t="s">
        <v>623</v>
      </c>
      <c r="U225" s="192">
        <v>96.9</v>
      </c>
      <c r="V225" s="192">
        <v>1.4791450362373499</v>
      </c>
      <c r="W225" s="192" t="s">
        <v>409</v>
      </c>
      <c r="X225" s="192" t="s">
        <v>409</v>
      </c>
      <c r="Y225" s="192">
        <v>0.107142857142856</v>
      </c>
      <c r="Z225" s="192">
        <v>-27.272727272727199</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Dictionary'!$J$8:$J$39,MATCH(N9,'Data Dictionary'!$K$8:$K$39,0)),"")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68" priority="25" stopIfTrue="1" operator="greaterThanOrEqual">
      <formula>0</formula>
    </cfRule>
  </conditionalFormatting>
  <conditionalFormatting sqref="G8:G225">
    <cfRule type="cellIs" dxfId="65" priority="4" stopIfTrue="1" operator="greaterThanOrEqual">
      <formula>0</formula>
    </cfRule>
  </conditionalFormatting>
  <conditionalFormatting sqref="G1:H5">
    <cfRule type="expression" dxfId="62" priority="11" stopIfTrue="1">
      <formula>G1=""</formula>
    </cfRule>
  </conditionalFormatting>
  <conditionalFormatting sqref="G8:H225">
    <cfRule type="expression" dxfId="61" priority="1" stopIfTrue="1">
      <formula>G8=""</formula>
    </cfRule>
  </conditionalFormatting>
  <conditionalFormatting sqref="H1:H5">
    <cfRule type="expression" dxfId="58" priority="18">
      <formula>H1=10</formula>
    </cfRule>
    <cfRule type="cellIs" dxfId="57" priority="17" operator="between">
      <formula>7</formula>
      <formula>9.99</formula>
    </cfRule>
    <cfRule type="cellIs" dxfId="56" priority="16" operator="between">
      <formula>0</formula>
      <formula>6.999</formula>
    </cfRule>
  </conditionalFormatting>
  <conditionalFormatting sqref="H8:H225">
    <cfRule type="expression" dxfId="51" priority="70">
      <formula>H8=10</formula>
    </cfRule>
    <cfRule type="cellIs" dxfId="50" priority="68" operator="between">
      <formula>0</formula>
      <formula>6.999</formula>
    </cfRule>
    <cfRule type="cellIs" dxfId="49" priority="69" operator="between">
      <formula>7</formula>
      <formula>9.99</formula>
    </cfRule>
  </conditionalFormatting>
  <conditionalFormatting sqref="I2:I3">
    <cfRule type="expression" dxfId="48" priority="26">
      <formula>I2=""</formula>
    </cfRule>
    <cfRule type="cellIs" dxfId="47" priority="27" operator="between">
      <formula>0</formula>
      <formula>6.999</formula>
    </cfRule>
    <cfRule type="expression" dxfId="46" priority="29">
      <formula>I2=10</formula>
    </cfRule>
    <cfRule type="cellIs" dxfId="45" priority="28" operator="between">
      <formula>7</formula>
      <formula>9.99</formula>
    </cfRule>
  </conditionalFormatting>
  <conditionalFormatting sqref="I2:I5">
    <cfRule type="cellIs" dxfId="44" priority="13" operator="between">
      <formula>0</formula>
      <formula>6.999</formula>
    </cfRule>
    <cfRule type="expression" dxfId="43" priority="15">
      <formula>I2=10</formula>
    </cfRule>
    <cfRule type="cellIs" dxfId="42" priority="14" operator="between">
      <formula>7</formula>
      <formula>9.99</formula>
    </cfRule>
    <cfRule type="expression" dxfId="41" priority="12">
      <formula>I2=""</formula>
    </cfRule>
  </conditionalFormatting>
  <conditionalFormatting sqref="I4:I5">
    <cfRule type="expression" dxfId="40" priority="7">
      <formula>I4=""</formula>
    </cfRule>
    <cfRule type="expression" dxfId="39" priority="10">
      <formula>I4=10</formula>
    </cfRule>
    <cfRule type="cellIs" dxfId="38" priority="8" operator="between">
      <formula>0</formula>
      <formula>6.999</formula>
    </cfRule>
    <cfRule type="cellIs" dxfId="37" priority="9" operator="between">
      <formula>7</formula>
      <formula>9.99</formula>
    </cfRule>
  </conditionalFormatting>
  <conditionalFormatting sqref="I8:I225">
    <cfRule type="expression" dxfId="36" priority="63">
      <formula>I8=""</formula>
    </cfRule>
    <cfRule type="cellIs" dxfId="35" priority="66" stopIfTrue="1" operator="greaterThanOrEqual">
      <formula>0</formula>
    </cfRule>
  </conditionalFormatting>
  <conditionalFormatting sqref="J8:K225">
    <cfRule type="colorScale" priority="851">
      <colorScale>
        <cfvo type="min"/>
        <cfvo type="max"/>
        <color rgb="FFFCDCDF"/>
        <color rgb="FFF2676B"/>
      </colorScale>
    </cfRule>
  </conditionalFormatting>
  <conditionalFormatting sqref="L8:L15 L17:L225">
    <cfRule type="expression" dxfId="32" priority="37">
      <formula>$L8&lt;&gt;$C8</formula>
    </cfRule>
  </conditionalFormatting>
  <conditionalFormatting sqref="M6:Z6">
    <cfRule type="expression" dxfId="31" priority="22">
      <formula>ISNUMBER(SEARCH("_raw",M$7))</formula>
    </cfRule>
  </conditionalFormatting>
  <conditionalFormatting sqref="M8:Z225">
    <cfRule type="expression" dxfId="30" priority="62" stopIfTrue="1">
      <formula>ISNUMBER(SEARCH("_raw",M$7))</formula>
    </cfRule>
    <cfRule type="colorScale" priority="632">
      <colorScale>
        <cfvo type="num" val="0"/>
        <cfvo type="num" val="10"/>
        <color rgb="FFFCFCFF"/>
        <color rgb="FFFFFF00"/>
      </colorScale>
    </cfRule>
  </conditionalFormatting>
  <conditionalFormatting sqref="AA2:AC2 M2:Z3">
    <cfRule type="expression" dxfId="29" priority="31">
      <formula>M2&lt;&gt;L2</formula>
    </cfRule>
    <cfRule type="expression" dxfId="28" priority="32">
      <formula>M2=L2</formula>
    </cfRule>
    <cfRule type="expression" dxfId="27" priority="30">
      <formula>M2=L2</formula>
    </cfRule>
  </conditionalFormatting>
  <conditionalFormatting sqref="AA2:AD3">
    <cfRule type="expression" dxfId="26" priority="34">
      <formula>AA2&lt;&gt;V2</formula>
    </cfRule>
    <cfRule type="expression" dxfId="25" priority="33">
      <formula>AA2=V2</formula>
    </cfRule>
    <cfRule type="expression" dxfId="24" priority="35">
      <formula>AA2=V2</formula>
    </cfRule>
  </conditionalFormatting>
  <conditionalFormatting sqref="AC8:AH197">
    <cfRule type="expression" dxfId="23" priority="61">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927F630C-93F1-764D-8D04-E759A1A3980A}">
            <xm:f>Parameters!$D$38</xm:f>
            <x14:dxf>
              <font>
                <sz val="12"/>
                <color rgb="FF000000"/>
                <name val="Arial"/>
              </font>
              <fill>
                <patternFill patternType="solid">
                  <bgColor rgb="FFEE9F8F"/>
                </patternFill>
              </fill>
            </x14:dxf>
          </x14:cfRule>
          <x14:cfRule type="cellIs" priority="23" stopIfTrue="1" operator="greaterThanOrEqual" id="{5E97E8CD-6DF2-FB47-8F7C-8673278B9934}">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B12AF258-47B9-4F40-9A84-2423207E06D7}">
            <xm:f>Parameters!$D$38</xm:f>
            <x14:dxf>
              <font>
                <sz val="12"/>
                <color rgb="FF000000"/>
                <name val="Arial"/>
              </font>
              <fill>
                <patternFill patternType="solid">
                  <bgColor rgb="FFEE9F8F"/>
                </patternFill>
              </fill>
            </x14:dxf>
          </x14:cfRule>
          <x14:cfRule type="cellIs" priority="2" stopIfTrue="1" operator="greaterThanOrEqual" id="{CDBAFCEF-2945-244B-B6F0-55AC3A754820}">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6E6F3A39-A958-2342-AABD-4ECE67DBBD07}">
            <xm:f>0</xm:f>
            <xm:f>Parameters!$D$42</xm:f>
            <x14:dxf>
              <font>
                <sz val="12"/>
                <color rgb="FF000000"/>
                <name val="Arial"/>
              </font>
              <fill>
                <patternFill patternType="solid">
                  <bgColor rgb="FFFCDCDF"/>
                </patternFill>
              </fill>
            </x14:dxf>
          </x14:cfRule>
          <x14:cfRule type="cellIs" priority="19" stopIfTrue="1" operator="greaterThanOrEqual" id="{7E79F415-0379-E643-A6D0-371B3C47E92F}">
            <xm:f>Parameters!$D$41</xm:f>
            <x14:dxf>
              <font>
                <sz val="12"/>
                <color rgb="FF000000"/>
                <name val="Arial"/>
              </font>
              <fill>
                <patternFill patternType="solid">
                  <bgColor rgb="FFF2676B"/>
                </patternFill>
              </fill>
            </x14:dxf>
          </x14:cfRule>
          <x14:cfRule type="cellIs" priority="20" stopIfTrue="1" operator="greaterThanOrEqual" id="{E100178C-CE71-CC48-9A07-5435209E8627}">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3" stopIfTrue="1" operator="between" id="{FABDCF05-C5C3-2240-8C62-2342E70D9E49}">
            <xm:f>0</xm:f>
            <xm:f>Parameters!$D$42</xm:f>
            <x14:dxf>
              <font>
                <sz val="12"/>
                <color rgb="FF000000"/>
                <name val="Arial"/>
              </font>
              <fill>
                <patternFill patternType="solid">
                  <bgColor rgb="FFFCDCDF"/>
                </patternFill>
              </fill>
            </x14:dxf>
          </x14:cfRule>
          <x14:cfRule type="cellIs" priority="72" stopIfTrue="1" operator="greaterThanOrEqual" id="{00FA0448-0462-444A-BD46-F5AB2969F434}">
            <xm:f>Parameters!$D$42</xm:f>
            <x14:dxf>
              <font>
                <sz val="12"/>
                <color rgb="FF000000"/>
                <name val="Arial"/>
              </font>
              <fill>
                <patternFill patternType="solid">
                  <bgColor rgb="FFF7A9AC"/>
                </patternFill>
              </fill>
            </x14:dxf>
          </x14:cfRule>
          <x14:cfRule type="cellIs" priority="71" stopIfTrue="1" operator="greaterThanOrEqual" id="{0E4D86E4-E41E-0C40-AA0E-1CA99754BD7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5" stopIfTrue="1" operator="greaterThanOrEqual" id="{592929FF-A268-4645-90FD-95A51F7AC6C9}">
            <xm:f>Parameters!$D$38</xm:f>
            <x14:dxf>
              <font>
                <sz val="12"/>
                <color rgb="FF000000"/>
                <name val="Arial"/>
              </font>
              <fill>
                <patternFill patternType="solid">
                  <bgColor rgb="FFF9BF8E"/>
                </patternFill>
              </fill>
            </x14:dxf>
          </x14:cfRule>
          <x14:cfRule type="cellIs" priority="64" stopIfTrue="1" operator="greaterThanOrEqual" id="{73387B95-360C-BA48-898C-7D543B8DCDDE}">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6"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5"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AA2:AD2 M2:Z3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topLeftCell="A19" workbookViewId="0">
      <selection activeCell="R37" sqref="R37"/>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496</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500</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502</v>
      </c>
      <c r="D6" s="72" t="s">
        <v>495</v>
      </c>
      <c r="E6" s="161" t="s">
        <v>494</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0.6</v>
      </c>
      <c r="F7" s="145">
        <f ca="1">COUNTIFS('Compound Alert'!$D$6:$D$195,'Regional Sumaries'!$C7,'Compound Alert'!R$6:R$195,"&gt;=7")</f>
        <v>1</v>
      </c>
      <c r="G7" s="145">
        <f ca="1">COUNTIFS('Compound Alert'!$D$6:$D$195,'Regional Sumaries'!$C7,'Compound Alert'!S$6:S$195,"&gt;=7")</f>
        <v>0</v>
      </c>
      <c r="H7" s="145">
        <f ca="1">COUNTIFS('Compound Alert'!$D$6:$D$195,'Regional Sumaries'!$C7,'Compound Alert'!T$6:T$195,"&gt;=7")</f>
        <v>4</v>
      </c>
      <c r="I7" s="145">
        <f ca="1">COUNTIFS('Compound Alert'!$D$6:$D$195,'Regional Sumaries'!$C7,'Compound Alert'!U$6:U$195,"&gt;=7")</f>
        <v>2</v>
      </c>
      <c r="J7" s="145">
        <f ca="1">COUNTIFS('Compound Alert'!$D$6:$D$195,'Regional Sumaries'!$C7,'Compound Alert'!V$6:V$195,"&gt;=7")</f>
        <v>5</v>
      </c>
      <c r="K7" s="145">
        <f ca="1">COUNTIFS('Compound Alert'!$D$6:$D$195,'Regional Sumaries'!$C7,'Compound Alert'!W$6:W$195,"&gt;=7")</f>
        <v>1</v>
      </c>
      <c r="L7" s="151"/>
      <c r="M7" s="34"/>
    </row>
    <row r="8" spans="1:14" ht="17" thickBot="1" x14ac:dyDescent="0.25">
      <c r="A8" s="34"/>
      <c r="B8" s="149"/>
      <c r="C8" s="168" t="s">
        <v>433</v>
      </c>
      <c r="D8" s="145">
        <f>COUNTIF('Compound Alert'!$D$6:$D$195,'Regional Sumaries'!$C8)</f>
        <v>52</v>
      </c>
      <c r="E8" s="146">
        <f ca="1">AVERAGEIF('Compound Alert'!$D$6:$D$195,'Regional Sumaries'!$C8,'Compound Alert'!$G$6:$G$195)</f>
        <v>0.15384615384615385</v>
      </c>
      <c r="F8" s="169">
        <f ca="1">COUNTIFS('Compound Alert'!$D$6:$D$195,'Regional Sumaries'!$C8,'Compound Alert'!R$6:R$195,"&gt;=7")</f>
        <v>0</v>
      </c>
      <c r="G8" s="169">
        <f ca="1">COUNTIFS('Compound Alert'!$D$6:$D$195,'Regional Sumaries'!$C8,'Compound Alert'!S$6:S$195,"&gt;=7")</f>
        <v>0</v>
      </c>
      <c r="H8" s="169">
        <f ca="1">COUNTIFS('Compound Alert'!$D$6:$D$195,'Regional Sumaries'!$C8,'Compound Alert'!T$6:T$195,"&gt;=7")</f>
        <v>1</v>
      </c>
      <c r="I8" s="169">
        <f ca="1">COUNTIFS('Compound Alert'!$D$6:$D$195,'Regional Sumaries'!$C8,'Compound Alert'!U$6:U$195,"&gt;=7")</f>
        <v>0</v>
      </c>
      <c r="J8" s="169">
        <f ca="1">COUNTIFS('Compound Alert'!$D$6:$D$195,'Regional Sumaries'!$C8,'Compound Alert'!V$6:V$195,"&gt;=7")</f>
        <v>3</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0.875</v>
      </c>
      <c r="F9" s="169">
        <f ca="1">COUNTIFS('Compound Alert'!$D$6:$D$195,'Regional Sumaries'!$C9,'Compound Alert'!R$6:R$195,"&gt;=7")</f>
        <v>5</v>
      </c>
      <c r="G9" s="169">
        <f ca="1">COUNTIFS('Compound Alert'!$D$6:$D$195,'Regional Sumaries'!$C9,'Compound Alert'!S$6:S$195,"&gt;=7")</f>
        <v>1</v>
      </c>
      <c r="H9" s="169">
        <f ca="1">COUNTIFS('Compound Alert'!$D$6:$D$195,'Regional Sumaries'!$C9,'Compound Alert'!T$6:T$195,"&gt;=7")</f>
        <v>4</v>
      </c>
      <c r="I9" s="169">
        <f ca="1">COUNTIFS('Compound Alert'!$D$6:$D$195,'Regional Sumaries'!$C9,'Compound Alert'!U$6:U$195,"&gt;=7")</f>
        <v>4</v>
      </c>
      <c r="J9" s="169">
        <f ca="1">COUNTIFS('Compound Alert'!$D$6:$D$195,'Regional Sumaries'!$C9,'Compound Alert'!V$6:V$195,"&gt;=7")</f>
        <v>10</v>
      </c>
      <c r="K9" s="169">
        <f ca="1">COUNTIFS('Compound Alert'!$D$6:$D$195,'Regional Sumaries'!$C9,'Compound Alert'!W$6:W$195,"&gt;=7")</f>
        <v>1</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1</v>
      </c>
      <c r="F10" s="169">
        <f ca="1">COUNTIFS('Compound Alert'!$D$6:$D$195,'Regional Sumaries'!$C10,'Compound Alert'!R$6:R$195,"&gt;=7")</f>
        <v>1</v>
      </c>
      <c r="G10" s="169">
        <f ca="1">COUNTIFS('Compound Alert'!$D$6:$D$195,'Regional Sumaries'!$C10,'Compound Alert'!S$6:S$195,"&gt;=7")</f>
        <v>1</v>
      </c>
      <c r="H10" s="169">
        <f ca="1">COUNTIFS('Compound Alert'!$D$6:$D$195,'Regional Sumaries'!$C10,'Compound Alert'!T$6:T$195,"&gt;=7")</f>
        <v>3</v>
      </c>
      <c r="I10" s="169">
        <f ca="1">COUNTIFS('Compound Alert'!$D$6:$D$195,'Regional Sumaries'!$C10,'Compound Alert'!U$6:U$195,"&gt;=7")</f>
        <v>5</v>
      </c>
      <c r="J10" s="169">
        <f ca="1">COUNTIFS('Compound Alert'!$D$6:$D$195,'Regional Sumaries'!$C10,'Compound Alert'!V$6:V$195,"&gt;=7")</f>
        <v>3</v>
      </c>
      <c r="K10" s="169">
        <f ca="1">COUNTIFS('Compound Alert'!$D$6:$D$195,'Regional Sumaries'!$C10,'Compound Alert'!W$6:W$195,"&gt;=7")</f>
        <v>3</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0.5</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1</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1.9375</v>
      </c>
      <c r="F12" s="169">
        <f ca="1">COUNTIFS('Compound Alert'!$D$6:$D$195,'Regional Sumaries'!$C12,'Compound Alert'!R$6:R$195,"&gt;=7")</f>
        <v>2</v>
      </c>
      <c r="G12" s="169">
        <f ca="1">COUNTIFS('Compound Alert'!$D$6:$D$195,'Regional Sumaries'!$C12,'Compound Alert'!S$6:S$195,"&gt;=7")</f>
        <v>2</v>
      </c>
      <c r="H12" s="169">
        <f ca="1">COUNTIFS('Compound Alert'!$D$6:$D$195,'Regional Sumaries'!$C12,'Compound Alert'!T$6:T$195,"&gt;=7")</f>
        <v>2</v>
      </c>
      <c r="I12" s="169">
        <f ca="1">COUNTIFS('Compound Alert'!$D$6:$D$195,'Regional Sumaries'!$C12,'Compound Alert'!U$6:U$195,"&gt;=7")</f>
        <v>3</v>
      </c>
      <c r="J12" s="169">
        <f ca="1">COUNTIFS('Compound Alert'!$D$6:$D$195,'Regional Sumaries'!$C12,'Compound Alert'!V$6:V$195,"&gt;=7")</f>
        <v>2</v>
      </c>
      <c r="K12" s="169">
        <f ca="1">COUNTIFS('Compound Alert'!$D$6:$D$195,'Regional Sumaries'!$C12,'Compound Alert'!W$6:W$195,"&gt;=7")</f>
        <v>2</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1.6860465116279071</v>
      </c>
      <c r="F13" s="169">
        <f ca="1">COUNTIFS('Compound Alert'!$D$6:$D$195,'Regional Sumaries'!$C13,'Compound Alert'!R$6:R$195,"&gt;=7")</f>
        <v>11</v>
      </c>
      <c r="G13" s="169">
        <f ca="1">COUNTIFS('Compound Alert'!$D$6:$D$195,'Regional Sumaries'!$C13,'Compound Alert'!S$6:S$195,"&gt;=7")</f>
        <v>11</v>
      </c>
      <c r="H13" s="169">
        <f ca="1">COUNTIFS('Compound Alert'!$D$6:$D$195,'Regional Sumaries'!$C13,'Compound Alert'!T$6:T$195,"&gt;=7")</f>
        <v>12</v>
      </c>
      <c r="I13" s="169">
        <f ca="1">COUNTIFS('Compound Alert'!$D$6:$D$195,'Regional Sumaries'!$C13,'Compound Alert'!U$6:U$195,"&gt;=7")</f>
        <v>8</v>
      </c>
      <c r="J13" s="169">
        <f ca="1">COUNTIFS('Compound Alert'!$D$6:$D$195,'Regional Sumaries'!$C13,'Compound Alert'!V$6:V$195,"&gt;=7")</f>
        <v>7</v>
      </c>
      <c r="K13" s="169">
        <f ca="1">COUNTIFS('Compound Alert'!$D$6:$D$195,'Regional Sumaries'!$C13,'Compound Alert'!W$6:W$195,"&gt;=7")</f>
        <v>11</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504</v>
      </c>
      <c r="D15" s="72" t="s">
        <v>495</v>
      </c>
      <c r="E15" s="161" t="s">
        <v>494</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32</v>
      </c>
      <c r="E16" s="146">
        <f ca="1">AVERAGEIF('Compound Alert'!$D$6:$D$195,'Regional Sumaries'!$C16,'Compound Alert'!$G$6:$G$195)</f>
        <v>0.6</v>
      </c>
      <c r="F16" s="152">
        <f t="shared" ref="F16:K22" ca="1" si="0">F7/$D16</f>
        <v>3.125E-2</v>
      </c>
      <c r="G16" s="152">
        <f t="shared" ca="1" si="0"/>
        <v>0</v>
      </c>
      <c r="H16" s="152">
        <f t="shared" ca="1" si="0"/>
        <v>0.125</v>
      </c>
      <c r="I16" s="152">
        <f t="shared" ca="1" si="0"/>
        <v>6.25E-2</v>
      </c>
      <c r="J16" s="152">
        <f t="shared" ca="1" si="0"/>
        <v>0.15625</v>
      </c>
      <c r="K16" s="152">
        <f t="shared" ca="1" si="0"/>
        <v>3.125E-2</v>
      </c>
      <c r="L16" s="153"/>
      <c r="M16" s="34"/>
      <c r="N16" s="71"/>
    </row>
    <row r="17" spans="1:14" ht="17" thickBot="1" x14ac:dyDescent="0.25">
      <c r="A17" s="34"/>
      <c r="B17" s="149"/>
      <c r="C17" s="168" t="s">
        <v>433</v>
      </c>
      <c r="D17" s="169">
        <f>COUNTIF(Dashboard!$D$42:$D$231,'Regional Sumaries'!$C17)</f>
        <v>43</v>
      </c>
      <c r="E17" s="170">
        <f ca="1">AVERAGEIF('Compound Alert'!$D$6:$D$195,'Regional Sumaries'!$C17,'Compound Alert'!$G$6:$G$195)</f>
        <v>0.15384615384615385</v>
      </c>
      <c r="F17" s="171">
        <f t="shared" ca="1" si="0"/>
        <v>0</v>
      </c>
      <c r="G17" s="171">
        <f t="shared" ca="1" si="0"/>
        <v>0</v>
      </c>
      <c r="H17" s="171">
        <f t="shared" ca="1" si="0"/>
        <v>2.3255813953488372E-2</v>
      </c>
      <c r="I17" s="171">
        <f t="shared" ca="1" si="0"/>
        <v>0</v>
      </c>
      <c r="J17" s="171">
        <f t="shared" ca="1" si="0"/>
        <v>6.9767441860465115E-2</v>
      </c>
      <c r="K17" s="171">
        <f t="shared" ca="1" si="0"/>
        <v>0</v>
      </c>
      <c r="L17" s="153"/>
      <c r="M17" s="34"/>
      <c r="N17" s="71"/>
    </row>
    <row r="18" spans="1:14" ht="17" thickBot="1" x14ac:dyDescent="0.25">
      <c r="A18" s="34"/>
      <c r="B18" s="149"/>
      <c r="C18" s="168" t="s">
        <v>435</v>
      </c>
      <c r="D18" s="169">
        <f>COUNTIF(Dashboard!$D$42:$D$231,'Regional Sumaries'!$C18)</f>
        <v>40</v>
      </c>
      <c r="E18" s="170">
        <f ca="1">AVERAGEIF('Compound Alert'!$D$6:$D$195,'Regional Sumaries'!$C18,'Compound Alert'!$G$6:$G$195)</f>
        <v>0.875</v>
      </c>
      <c r="F18" s="171">
        <f t="shared" ca="1" si="0"/>
        <v>0.125</v>
      </c>
      <c r="G18" s="171">
        <f t="shared" ca="1" si="0"/>
        <v>2.5000000000000001E-2</v>
      </c>
      <c r="H18" s="171">
        <f t="shared" ca="1" si="0"/>
        <v>0.1</v>
      </c>
      <c r="I18" s="171">
        <f t="shared" ca="1" si="0"/>
        <v>0.1</v>
      </c>
      <c r="J18" s="171">
        <f t="shared" ca="1" si="0"/>
        <v>0.25</v>
      </c>
      <c r="K18" s="171">
        <f t="shared" ca="1" si="0"/>
        <v>2.5000000000000001E-2</v>
      </c>
      <c r="L18" s="153"/>
      <c r="M18" s="34"/>
      <c r="N18" s="71"/>
    </row>
    <row r="19" spans="1:14" ht="17" thickBot="1" x14ac:dyDescent="0.25">
      <c r="A19" s="34"/>
      <c r="B19" s="149"/>
      <c r="C19" s="168" t="s">
        <v>434</v>
      </c>
      <c r="D19" s="169">
        <f>COUNTIF(Dashboard!$D$42:$D$231,'Regional Sumaries'!$C19)</f>
        <v>17</v>
      </c>
      <c r="E19" s="170">
        <f ca="1">AVERAGEIF('Compound Alert'!$D$6:$D$195,'Regional Sumaries'!$C19,'Compound Alert'!$G$6:$G$195)</f>
        <v>1</v>
      </c>
      <c r="F19" s="171">
        <f t="shared" ca="1" si="0"/>
        <v>5.8823529411764705E-2</v>
      </c>
      <c r="G19" s="171">
        <f t="shared" ca="1" si="0"/>
        <v>5.8823529411764705E-2</v>
      </c>
      <c r="H19" s="171">
        <f t="shared" ca="1" si="0"/>
        <v>0.17647058823529413</v>
      </c>
      <c r="I19" s="171">
        <f t="shared" ca="1" si="0"/>
        <v>0.29411764705882354</v>
      </c>
      <c r="J19" s="171">
        <f t="shared" ca="1" si="0"/>
        <v>0.17647058823529413</v>
      </c>
      <c r="K19" s="171">
        <f t="shared" ca="1" si="0"/>
        <v>0.17647058823529413</v>
      </c>
      <c r="L19" s="153"/>
      <c r="M19" s="34"/>
      <c r="N19" s="71"/>
    </row>
    <row r="20" spans="1:14" ht="17" thickBot="1" x14ac:dyDescent="0.25">
      <c r="A20" s="34"/>
      <c r="B20" s="149"/>
      <c r="C20" s="168" t="s">
        <v>437</v>
      </c>
      <c r="D20" s="169">
        <f>COUNTIF(Dashboard!$D$42:$D$231,'Regional Sumaries'!$C20)</f>
        <v>3</v>
      </c>
      <c r="E20" s="170">
        <f ca="1">AVERAGEIF('Compound Alert'!$D$6:$D$195,'Regional Sumaries'!$C20,'Compound Alert'!$G$6:$G$195)</f>
        <v>0.5</v>
      </c>
      <c r="F20" s="171">
        <f t="shared" ca="1" si="0"/>
        <v>0</v>
      </c>
      <c r="G20" s="171">
        <f t="shared" ca="1" si="0"/>
        <v>0</v>
      </c>
      <c r="H20" s="171">
        <f t="shared" ca="1" si="0"/>
        <v>0</v>
      </c>
      <c r="I20" s="171">
        <f t="shared" ca="1" si="0"/>
        <v>0</v>
      </c>
      <c r="J20" s="171">
        <f t="shared" ca="1" si="0"/>
        <v>0.33333333333333331</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1.9375</v>
      </c>
      <c r="F21" s="171">
        <f t="shared" ca="1" si="0"/>
        <v>0.25</v>
      </c>
      <c r="G21" s="171">
        <f t="shared" ca="1" si="0"/>
        <v>0.25</v>
      </c>
      <c r="H21" s="171">
        <f t="shared" ca="1" si="0"/>
        <v>0.25</v>
      </c>
      <c r="I21" s="171">
        <f t="shared" ca="1" si="0"/>
        <v>0.375</v>
      </c>
      <c r="J21" s="171">
        <f t="shared" ca="1" si="0"/>
        <v>0.25</v>
      </c>
      <c r="K21" s="171">
        <f t="shared" ca="1" si="0"/>
        <v>0.25</v>
      </c>
      <c r="L21" s="153"/>
      <c r="M21" s="34"/>
      <c r="N21" s="71"/>
    </row>
    <row r="22" spans="1:14" ht="17" thickBot="1" x14ac:dyDescent="0.25">
      <c r="A22" s="34"/>
      <c r="B22" s="149"/>
      <c r="C22" s="168" t="s">
        <v>432</v>
      </c>
      <c r="D22" s="169">
        <f>COUNTIF(Dashboard!$D$42:$D$231,'Regional Sumaries'!$C22)</f>
        <v>47</v>
      </c>
      <c r="E22" s="170">
        <f ca="1">AVERAGEIF('Compound Alert'!$D$6:$D$195,'Regional Sumaries'!$C22,'Compound Alert'!$G$6:$G$195)</f>
        <v>1.6860465116279071</v>
      </c>
      <c r="F22" s="171">
        <f t="shared" ca="1" si="0"/>
        <v>0.23404255319148937</v>
      </c>
      <c r="G22" s="171">
        <f t="shared" ca="1" si="0"/>
        <v>0.23404255319148937</v>
      </c>
      <c r="H22" s="171">
        <f t="shared" ca="1" si="0"/>
        <v>0.25531914893617019</v>
      </c>
      <c r="I22" s="171">
        <f t="shared" ca="1" si="0"/>
        <v>0.1702127659574468</v>
      </c>
      <c r="J22" s="171">
        <f t="shared" ca="1" si="0"/>
        <v>0.14893617021276595</v>
      </c>
      <c r="K22" s="171">
        <f t="shared" ca="1" si="0"/>
        <v>0.23404255319148937</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501</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503</v>
      </c>
      <c r="D27" s="72" t="s">
        <v>495</v>
      </c>
      <c r="E27" s="161" t="s">
        <v>494</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1.0333333333333334</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2</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6</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6.7307692307692304E-2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1</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0.65277777777777779</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2</v>
      </c>
      <c r="I30" s="169">
        <f ca="1">COUNTIFS('Compound Alert'!$D$6:$D$195,'Regional Sumaries'!$C30,'Compound Alert'!AB$6:AB$195,"&gt;=10")</f>
        <v>0</v>
      </c>
      <c r="J30" s="169">
        <f ca="1">COUNTIFS('Compound Alert'!$D$6:$D$195,'Regional Sumaries'!$C30,'Compound Alert'!AC$6:AC$195,"&gt;=10")</f>
        <v>2</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1.0263157894736843</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3</v>
      </c>
      <c r="I31" s="169">
        <f ca="1">COUNTIFS('Compound Alert'!$D$6:$D$195,'Regional Sumaries'!$C31,'Compound Alert'!AB$6:AB$195,"&gt;=10")</f>
        <v>0</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1.75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3</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2.3372093023255816</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9</v>
      </c>
      <c r="I34" s="169">
        <f ca="1">COUNTIFS('Compound Alert'!$D$6:$D$195,'Regional Sumaries'!$C34,'Compound Alert'!AB$6:AB$195,"&gt;=10")</f>
        <v>11</v>
      </c>
      <c r="J34" s="169">
        <f ca="1">COUNTIFS('Compound Alert'!$D$6:$D$195,'Regional Sumaries'!$C34,'Compound Alert'!AC$6:AC$195,"&gt;=10")</f>
        <v>0</v>
      </c>
      <c r="K34" s="169">
        <f ca="1">COUNTIFS('Compound Alert'!$D$6:$D$195,'Regional Sumaries'!$C34,'Compound Alert'!AD$6:AD$195,"&gt;=10")</f>
        <v>19</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504</v>
      </c>
      <c r="D36" s="72" t="s">
        <v>495</v>
      </c>
      <c r="E36" s="161" t="s">
        <v>494</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32</v>
      </c>
      <c r="E37" s="146">
        <f ca="1">AVERAGEIF('Compound Alert'!$D$6:$D$195,'Regional Sumaries'!$C37,'Compound Alert'!$J$6:$J$195)</f>
        <v>1.0333333333333334</v>
      </c>
      <c r="F37" s="152">
        <f t="shared" ref="F37:K43" ca="1" si="1">F28/$D37</f>
        <v>6.25E-2</v>
      </c>
      <c r="G37" s="152">
        <f t="shared" ca="1" si="1"/>
        <v>3.125E-2</v>
      </c>
      <c r="H37" s="152">
        <f t="shared" ca="1" si="1"/>
        <v>6.25E-2</v>
      </c>
      <c r="I37" s="152">
        <f t="shared" ca="1" si="1"/>
        <v>0</v>
      </c>
      <c r="J37" s="152">
        <f t="shared" ca="1" si="1"/>
        <v>0.15625</v>
      </c>
      <c r="K37" s="152">
        <f t="shared" ca="1" si="1"/>
        <v>0.1875</v>
      </c>
      <c r="L37" s="153"/>
      <c r="M37" s="34"/>
      <c r="N37" s="71"/>
    </row>
    <row r="38" spans="1:14" ht="17" thickBot="1" x14ac:dyDescent="0.25">
      <c r="A38" s="34"/>
      <c r="B38" s="149"/>
      <c r="C38" s="168" t="s">
        <v>433</v>
      </c>
      <c r="D38" s="169">
        <f>COUNTIF(Dashboard!$D$42:$D$231,'Regional Sumaries'!$C38)</f>
        <v>43</v>
      </c>
      <c r="E38" s="170">
        <f ca="1">AVERAGEIF('Compound Alert'!$D$6:$D$195,'Regional Sumaries'!$C38,'Compound Alert'!$J$6:$J$195)</f>
        <v>6.7307692307692304E-2</v>
      </c>
      <c r="F38" s="171">
        <f t="shared" ca="1" si="1"/>
        <v>0</v>
      </c>
      <c r="G38" s="171">
        <f t="shared" ca="1" si="1"/>
        <v>0</v>
      </c>
      <c r="H38" s="171">
        <f t="shared" ca="1" si="1"/>
        <v>2.3255813953488372E-2</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40</v>
      </c>
      <c r="E39" s="170">
        <f ca="1">AVERAGEIF('Compound Alert'!$D$6:$D$195,'Regional Sumaries'!$C39,'Compound Alert'!$J$6:$J$195)</f>
        <v>0.65277777777777779</v>
      </c>
      <c r="F39" s="171">
        <f t="shared" ca="1" si="1"/>
        <v>0</v>
      </c>
      <c r="G39" s="171">
        <f t="shared" ca="1" si="1"/>
        <v>2.5000000000000001E-2</v>
      </c>
      <c r="H39" s="171">
        <f t="shared" ca="1" si="1"/>
        <v>0.05</v>
      </c>
      <c r="I39" s="171">
        <f t="shared" ca="1" si="1"/>
        <v>0</v>
      </c>
      <c r="J39" s="171">
        <f t="shared" ca="1" si="1"/>
        <v>0.05</v>
      </c>
      <c r="K39" s="171">
        <f t="shared" ca="1" si="1"/>
        <v>2.5000000000000001E-2</v>
      </c>
      <c r="L39" s="153"/>
      <c r="M39" s="34"/>
      <c r="N39" s="71"/>
    </row>
    <row r="40" spans="1:14" ht="17" thickBot="1" x14ac:dyDescent="0.25">
      <c r="A40" s="34"/>
      <c r="B40" s="149"/>
      <c r="C40" s="168" t="s">
        <v>434</v>
      </c>
      <c r="D40" s="169">
        <f>COUNTIF(Dashboard!$D$42:$D$231,'Regional Sumaries'!$C40)</f>
        <v>17</v>
      </c>
      <c r="E40" s="170">
        <f ca="1">AVERAGEIF('Compound Alert'!$D$6:$D$195,'Regional Sumaries'!$C40,'Compound Alert'!$J$6:$J$195)</f>
        <v>1.0263157894736843</v>
      </c>
      <c r="F40" s="171">
        <f t="shared" ca="1" si="1"/>
        <v>5.8823529411764705E-2</v>
      </c>
      <c r="G40" s="171">
        <f t="shared" ca="1" si="1"/>
        <v>5.8823529411764705E-2</v>
      </c>
      <c r="H40" s="171">
        <f t="shared" ca="1" si="1"/>
        <v>0.17647058823529413</v>
      </c>
      <c r="I40" s="171">
        <f t="shared" ca="1" si="1"/>
        <v>0</v>
      </c>
      <c r="J40" s="171">
        <f t="shared" ca="1" si="1"/>
        <v>0</v>
      </c>
      <c r="K40" s="171">
        <f t="shared" ca="1" si="1"/>
        <v>0.29411764705882354</v>
      </c>
      <c r="L40" s="153"/>
      <c r="M40" s="34"/>
      <c r="N40" s="71"/>
    </row>
    <row r="41" spans="1:14" ht="17" thickBot="1" x14ac:dyDescent="0.25">
      <c r="A41" s="34"/>
      <c r="B41" s="149"/>
      <c r="C41" s="168" t="s">
        <v>437</v>
      </c>
      <c r="D41" s="169">
        <f>COUNTIF(Dashboard!$D$42:$D$231,'Regional Sumaries'!$C41)</f>
        <v>3</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1.75</v>
      </c>
      <c r="F42" s="171">
        <f t="shared" ca="1" si="1"/>
        <v>0</v>
      </c>
      <c r="G42" s="171">
        <f t="shared" ca="1" si="1"/>
        <v>0.125</v>
      </c>
      <c r="H42" s="171">
        <f t="shared" ca="1" si="1"/>
        <v>0.375</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47</v>
      </c>
      <c r="E43" s="170">
        <f ca="1">AVERAGEIF('Compound Alert'!$D$6:$D$195,'Regional Sumaries'!$C43,'Compound Alert'!$J$6:$J$195)</f>
        <v>2.3372093023255816</v>
      </c>
      <c r="F43" s="171">
        <f t="shared" ca="1" si="1"/>
        <v>6.3829787234042548E-2</v>
      </c>
      <c r="G43" s="171">
        <f t="shared" ca="1" si="1"/>
        <v>0.25531914893617019</v>
      </c>
      <c r="H43" s="171">
        <f t="shared" ca="1" si="1"/>
        <v>0.19148936170212766</v>
      </c>
      <c r="I43" s="171">
        <f t="shared" ca="1" si="1"/>
        <v>0.23404255319148937</v>
      </c>
      <c r="J43" s="171">
        <f t="shared" ca="1" si="1"/>
        <v>0</v>
      </c>
      <c r="K43" s="171">
        <f t="shared" ca="1" si="1"/>
        <v>0.40425531914893614</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499</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498</v>
      </c>
      <c r="D48" s="72" t="s">
        <v>495</v>
      </c>
      <c r="E48" s="161" t="s">
        <v>494</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0.65</v>
      </c>
      <c r="F49" s="145">
        <f ca="1">COUNTIFS('Compound Alert'!$D$6:$D$195,'Regional Sumaries'!$C49,'Compound Alert'!AF$6:AF$195,"&gt;=10")</f>
        <v>2</v>
      </c>
      <c r="G49" s="145">
        <f ca="1">COUNTIFS('Compound Alert'!$D$6:$D$195,'Regional Sumaries'!$C49,'Compound Alert'!AG$6:AG$195,"&gt;=10")</f>
        <v>0</v>
      </c>
      <c r="H49" s="145">
        <f ca="1">COUNTIFS('Compound Alert'!$D$6:$D$195,'Regional Sumaries'!$C49,'Compound Alert'!AH$6:AH$195,"&gt;=10")</f>
        <v>2</v>
      </c>
      <c r="I49" s="145">
        <f ca="1">COUNTIFS('Compound Alert'!$D$6:$D$195,'Regional Sumaries'!$C49,'Compound Alert'!AI$6:AI$195,"&gt;=10")</f>
        <v>2</v>
      </c>
      <c r="J49" s="145">
        <f ca="1">COUNTIFS('Compound Alert'!$D$6:$D$195,'Regional Sumaries'!$C49,'Compound Alert'!AJ$6:AJ$195,"&gt;=10")</f>
        <v>8</v>
      </c>
      <c r="K49" s="145">
        <f ca="1">COUNTIFS('Compound Alert'!$D$6:$D$195,'Regional Sumaries'!$C49,'Compound Alert'!AK$6:AK$195,"&gt;=10")</f>
        <v>1</v>
      </c>
      <c r="L49" s="151"/>
      <c r="M49" s="34"/>
    </row>
    <row r="50" spans="1:19" x14ac:dyDescent="0.2">
      <c r="A50" s="34"/>
      <c r="B50" s="149"/>
      <c r="C50" s="150" t="s">
        <v>433</v>
      </c>
      <c r="D50" s="145">
        <f>COUNTIF('Compound Alert'!$D$6:$D$195,'Regional Sumaries'!$C50)</f>
        <v>52</v>
      </c>
      <c r="E50" s="146">
        <f ca="1">AVERAGEIF('Compound Alert'!$D$6:$D$195,'Regional Sumaries'!$C50,'Compound Alert'!$M$6:$M$195)</f>
        <v>0.58653846153846156</v>
      </c>
      <c r="F50" s="145">
        <f ca="1">COUNTIFS('Compound Alert'!$D$6:$D$195,'Regional Sumaries'!$C50,'Compound Alert'!AF$6:AF$195,"&gt;=10")</f>
        <v>1</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3</v>
      </c>
      <c r="J50" s="145">
        <f ca="1">COUNTIFS('Compound Alert'!$D$6:$D$195,'Regional Sumaries'!$C50,'Compound Alert'!AJ$6:AJ$195,"&gt;=10")</f>
        <v>19</v>
      </c>
      <c r="K50" s="145">
        <f ca="1">COUNTIFS('Compound Alert'!$D$6:$D$195,'Regional Sumaries'!$C50,'Compound Alert'!AK$6:AK$195,"&gt;=10")</f>
        <v>1</v>
      </c>
      <c r="L50" s="151"/>
      <c r="M50" s="34"/>
    </row>
    <row r="51" spans="1:19" x14ac:dyDescent="0.2">
      <c r="A51" s="34"/>
      <c r="B51" s="149"/>
      <c r="C51" s="150" t="s">
        <v>435</v>
      </c>
      <c r="D51" s="145">
        <f>COUNTIF('Compound Alert'!$D$6:$D$195,'Regional Sumaries'!$C51)</f>
        <v>36</v>
      </c>
      <c r="E51" s="146">
        <f ca="1">AVERAGEIF('Compound Alert'!$D$6:$D$195,'Regional Sumaries'!$C51,'Compound Alert'!$M$6:$M$195)</f>
        <v>1.0416666666666667</v>
      </c>
      <c r="F51" s="145">
        <f ca="1">COUNTIFS('Compound Alert'!$D$6:$D$195,'Regional Sumaries'!$C51,'Compound Alert'!AF$6:AF$195,"&gt;=10")</f>
        <v>5</v>
      </c>
      <c r="G51" s="145">
        <f ca="1">COUNTIFS('Compound Alert'!$D$6:$D$195,'Regional Sumaries'!$C51,'Compound Alert'!AG$6:AG$195,"&gt;=10")</f>
        <v>1</v>
      </c>
      <c r="H51" s="145">
        <f ca="1">COUNTIFS('Compound Alert'!$D$6:$D$195,'Regional Sumaries'!$C51,'Compound Alert'!AH$6:AH$195,"&gt;=10")</f>
        <v>3</v>
      </c>
      <c r="I51" s="145">
        <f ca="1">COUNTIFS('Compound Alert'!$D$6:$D$195,'Regional Sumaries'!$C51,'Compound Alert'!AI$6:AI$195,"&gt;=10")</f>
        <v>6</v>
      </c>
      <c r="J51" s="145">
        <f ca="1">COUNTIFS('Compound Alert'!$D$6:$D$195,'Regional Sumaries'!$C51,'Compound Alert'!AJ$6:AJ$195,"&gt;=10")</f>
        <v>11</v>
      </c>
      <c r="K51" s="145">
        <f ca="1">COUNTIFS('Compound Alert'!$D$6:$D$195,'Regional Sumaries'!$C51,'Compound Alert'!AK$6:AK$195,"&gt;=10")</f>
        <v>5</v>
      </c>
      <c r="L51" s="151"/>
      <c r="M51" s="34"/>
    </row>
    <row r="52" spans="1:19" x14ac:dyDescent="0.2">
      <c r="A52" s="34"/>
      <c r="B52" s="149"/>
      <c r="C52" s="150" t="s">
        <v>434</v>
      </c>
      <c r="D52" s="145">
        <f>COUNTIF('Compound Alert'!$D$6:$D$195,'Regional Sumaries'!$C52)</f>
        <v>19</v>
      </c>
      <c r="E52" s="146">
        <f ca="1">AVERAGEIF('Compound Alert'!$D$6:$D$195,'Regional Sumaries'!$C52,'Compound Alert'!$M$6:$M$195)</f>
        <v>1</v>
      </c>
      <c r="F52" s="145">
        <f ca="1">COUNTIFS('Compound Alert'!$D$6:$D$195,'Regional Sumaries'!$C52,'Compound Alert'!AF$6:AF$195,"&gt;=10")</f>
        <v>1</v>
      </c>
      <c r="G52" s="145">
        <f ca="1">COUNTIFS('Compound Alert'!$D$6:$D$195,'Regional Sumaries'!$C52,'Compound Alert'!AG$6:AG$195,"&gt;=10")</f>
        <v>0</v>
      </c>
      <c r="H52" s="145">
        <f ca="1">COUNTIFS('Compound Alert'!$D$6:$D$195,'Regional Sumaries'!$C52,'Compound Alert'!AH$6:AH$195,"&gt;=10")</f>
        <v>2</v>
      </c>
      <c r="I52" s="145">
        <f ca="1">COUNTIFS('Compound Alert'!$D$6:$D$195,'Regional Sumaries'!$C52,'Compound Alert'!AI$6:AI$195,"&gt;=10")</f>
        <v>4</v>
      </c>
      <c r="J52" s="145">
        <f ca="1">COUNTIFS('Compound Alert'!$D$6:$D$195,'Regional Sumaries'!$C52,'Compound Alert'!AJ$6:AJ$195,"&gt;=10")</f>
        <v>3</v>
      </c>
      <c r="K52" s="145">
        <f ca="1">COUNTIFS('Compound Alert'!$D$6:$D$195,'Regional Sumaries'!$C52,'Compound Alert'!AK$6:AK$195,"&gt;=10")</f>
        <v>2</v>
      </c>
      <c r="L52" s="151"/>
      <c r="M52" s="34"/>
    </row>
    <row r="53" spans="1:19" x14ac:dyDescent="0.2">
      <c r="A53" s="34"/>
      <c r="B53" s="149"/>
      <c r="C53" s="150" t="s">
        <v>437</v>
      </c>
      <c r="D53" s="145">
        <f>COUNTIF('Compound Alert'!$D$6:$D$195,'Regional Sumaries'!$C53)</f>
        <v>2</v>
      </c>
      <c r="E53" s="146">
        <f ca="1">AVERAGEIF('Compound Alert'!$D$6:$D$195,'Regional Sumaries'!$C53,'Compound Alert'!$M$6:$M$195)</f>
        <v>0.75</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1</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2</v>
      </c>
      <c r="F54" s="145">
        <f ca="1">COUNTIFS('Compound Alert'!$D$6:$D$195,'Regional Sumaries'!$C54,'Compound Alert'!AF$6:AF$195,"&gt;=10")</f>
        <v>2</v>
      </c>
      <c r="G54" s="145">
        <f ca="1">COUNTIFS('Compound Alert'!$D$6:$D$195,'Regional Sumaries'!$C54,'Compound Alert'!AG$6:AG$195,"&gt;=10")</f>
        <v>1</v>
      </c>
      <c r="H54" s="145">
        <f ca="1">COUNTIFS('Compound Alert'!$D$6:$D$195,'Regional Sumaries'!$C54,'Compound Alert'!AH$6:AH$195,"&gt;=10")</f>
        <v>2</v>
      </c>
      <c r="I54" s="145">
        <f ca="1">COUNTIFS('Compound Alert'!$D$6:$D$195,'Regional Sumaries'!$C54,'Compound Alert'!AI$6:AI$195,"&gt;=10")</f>
        <v>4</v>
      </c>
      <c r="J54" s="145">
        <f ca="1">COUNTIFS('Compound Alert'!$D$6:$D$195,'Regional Sumaries'!$C54,'Compound Alert'!AJ$6:AJ$195,"&gt;=10")</f>
        <v>2</v>
      </c>
      <c r="K54" s="145">
        <f ca="1">COUNTIFS('Compound Alert'!$D$6:$D$195,'Regional Sumaries'!$C54,'Compound Alert'!AK$6:AK$195,"&gt;=10")</f>
        <v>3</v>
      </c>
      <c r="L54" s="151"/>
      <c r="M54" s="34"/>
    </row>
    <row r="55" spans="1:19" x14ac:dyDescent="0.2">
      <c r="A55" s="34"/>
      <c r="B55" s="149"/>
      <c r="C55" s="150" t="s">
        <v>432</v>
      </c>
      <c r="D55" s="145">
        <f>COUNTIF('Compound Alert'!$D$6:$D$195,'Regional Sumaries'!$C55)</f>
        <v>43</v>
      </c>
      <c r="E55" s="146">
        <f ca="1">AVERAGEIF('Compound Alert'!$D$6:$D$195,'Regional Sumaries'!$C55,'Compound Alert'!$M$6:$M$195)</f>
        <v>1.4767441860465116</v>
      </c>
      <c r="F55" s="145">
        <f ca="1">COUNTIFS('Compound Alert'!$D$6:$D$195,'Regional Sumaries'!$C55,'Compound Alert'!AF$6:AF$195,"&gt;=10")</f>
        <v>12</v>
      </c>
      <c r="G55" s="145">
        <f ca="1">COUNTIFS('Compound Alert'!$D$6:$D$195,'Regional Sumaries'!$C55,'Compound Alert'!AG$6:AG$195,"&gt;=10")</f>
        <v>6</v>
      </c>
      <c r="H55" s="145">
        <f ca="1">COUNTIFS('Compound Alert'!$D$6:$D$195,'Regional Sumaries'!$C55,'Compound Alert'!AH$6:AH$195,"&gt;=10")</f>
        <v>11</v>
      </c>
      <c r="I55" s="145">
        <f ca="1">COUNTIFS('Compound Alert'!$D$6:$D$195,'Regional Sumaries'!$C55,'Compound Alert'!AI$6:AI$195,"&gt;=10")</f>
        <v>6</v>
      </c>
      <c r="J55" s="145">
        <f ca="1">COUNTIFS('Compound Alert'!$D$6:$D$195,'Regional Sumaries'!$C55,'Compound Alert'!AJ$6:AJ$195,"&gt;=10")</f>
        <v>11</v>
      </c>
      <c r="K55" s="145">
        <f ca="1">COUNTIFS('Compound Alert'!$D$6:$D$195,'Regional Sumaries'!$C55,'Compound Alert'!AK$6:AK$195,"&gt;=10")</f>
        <v>11</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497</v>
      </c>
      <c r="D57" s="72" t="s">
        <v>495</v>
      </c>
      <c r="E57" s="161" t="s">
        <v>494</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32</v>
      </c>
      <c r="E58" s="146">
        <f ca="1">AVERAGEIF('Compound Alert'!$D$6:$D$195,'Regional Sumaries'!$C58,'Compound Alert'!$M$6:$M$195)</f>
        <v>0.65</v>
      </c>
      <c r="F58" s="152">
        <f t="shared" ref="F58:K64" ca="1" si="2">F49/$D58</f>
        <v>6.25E-2</v>
      </c>
      <c r="G58" s="152">
        <f t="shared" ca="1" si="2"/>
        <v>0</v>
      </c>
      <c r="H58" s="152">
        <f t="shared" ca="1" si="2"/>
        <v>6.25E-2</v>
      </c>
      <c r="I58" s="152">
        <f t="shared" ca="1" si="2"/>
        <v>6.25E-2</v>
      </c>
      <c r="J58" s="152">
        <f t="shared" ca="1" si="2"/>
        <v>0.25</v>
      </c>
      <c r="K58" s="152">
        <f t="shared" ca="1" si="2"/>
        <v>3.125E-2</v>
      </c>
      <c r="L58" s="153"/>
      <c r="M58" s="34"/>
      <c r="N58" s="71"/>
      <c r="S58" s="71"/>
    </row>
    <row r="59" spans="1:19" x14ac:dyDescent="0.2">
      <c r="A59" s="34"/>
      <c r="B59" s="149"/>
      <c r="C59" s="150" t="s">
        <v>433</v>
      </c>
      <c r="D59" s="145">
        <f>COUNTIF(Dashboard!$D$42:$D$231,'Regional Sumaries'!$C59)</f>
        <v>43</v>
      </c>
      <c r="E59" s="146">
        <f ca="1">AVERAGEIF('Compound Alert'!$D$6:$D$195,'Regional Sumaries'!$C59,'Compound Alert'!$M$6:$M$195)</f>
        <v>0.58653846153846156</v>
      </c>
      <c r="F59" s="152">
        <f t="shared" ca="1" si="2"/>
        <v>2.3255813953488372E-2</v>
      </c>
      <c r="G59" s="152">
        <f t="shared" ca="1" si="2"/>
        <v>0</v>
      </c>
      <c r="H59" s="152">
        <f t="shared" ca="1" si="2"/>
        <v>2.3255813953488372E-2</v>
      </c>
      <c r="I59" s="152">
        <f t="shared" ca="1" si="2"/>
        <v>6.9767441860465115E-2</v>
      </c>
      <c r="J59" s="152">
        <f t="shared" ca="1" si="2"/>
        <v>0.44186046511627908</v>
      </c>
      <c r="K59" s="152">
        <f t="shared" ca="1" si="2"/>
        <v>2.3255813953488372E-2</v>
      </c>
      <c r="L59" s="153"/>
      <c r="M59" s="34"/>
      <c r="N59" s="71"/>
      <c r="S59" s="71"/>
    </row>
    <row r="60" spans="1:19" x14ac:dyDescent="0.2">
      <c r="A60" s="34"/>
      <c r="B60" s="149"/>
      <c r="C60" s="150" t="s">
        <v>435</v>
      </c>
      <c r="D60" s="145">
        <f>COUNTIF(Dashboard!$D$42:$D$231,'Regional Sumaries'!$C60)</f>
        <v>40</v>
      </c>
      <c r="E60" s="146">
        <f ca="1">AVERAGEIF('Compound Alert'!$D$6:$D$195,'Regional Sumaries'!$C60,'Compound Alert'!$M$6:$M$195)</f>
        <v>1.0416666666666667</v>
      </c>
      <c r="F60" s="152">
        <f t="shared" ca="1" si="2"/>
        <v>0.125</v>
      </c>
      <c r="G60" s="152">
        <f t="shared" ca="1" si="2"/>
        <v>2.5000000000000001E-2</v>
      </c>
      <c r="H60" s="152">
        <f t="shared" ca="1" si="2"/>
        <v>7.4999999999999997E-2</v>
      </c>
      <c r="I60" s="152">
        <f t="shared" ca="1" si="2"/>
        <v>0.15</v>
      </c>
      <c r="J60" s="152">
        <f t="shared" ca="1" si="2"/>
        <v>0.27500000000000002</v>
      </c>
      <c r="K60" s="152">
        <f t="shared" ca="1" si="2"/>
        <v>0.125</v>
      </c>
      <c r="L60" s="153"/>
      <c r="M60" s="34"/>
      <c r="N60" s="71"/>
      <c r="S60" s="71"/>
    </row>
    <row r="61" spans="1:19" x14ac:dyDescent="0.2">
      <c r="A61" s="34"/>
      <c r="B61" s="149"/>
      <c r="C61" s="150" t="s">
        <v>434</v>
      </c>
      <c r="D61" s="145">
        <f>COUNTIF(Dashboard!$D$42:$D$231,'Regional Sumaries'!$C61)</f>
        <v>17</v>
      </c>
      <c r="E61" s="146">
        <f ca="1">AVERAGEIF('Compound Alert'!$D$6:$D$195,'Regional Sumaries'!$C61,'Compound Alert'!$M$6:$M$195)</f>
        <v>1</v>
      </c>
      <c r="F61" s="152">
        <f t="shared" ca="1" si="2"/>
        <v>5.8823529411764705E-2</v>
      </c>
      <c r="G61" s="152">
        <f t="shared" ca="1" si="2"/>
        <v>0</v>
      </c>
      <c r="H61" s="152">
        <f t="shared" ca="1" si="2"/>
        <v>0.11764705882352941</v>
      </c>
      <c r="I61" s="152">
        <f t="shared" ca="1" si="2"/>
        <v>0.23529411764705882</v>
      </c>
      <c r="J61" s="152">
        <f t="shared" ca="1" si="2"/>
        <v>0.17647058823529413</v>
      </c>
      <c r="K61" s="152">
        <f t="shared" ca="1" si="2"/>
        <v>0.11764705882352941</v>
      </c>
      <c r="L61" s="153"/>
      <c r="M61" s="34"/>
      <c r="N61" s="71"/>
      <c r="S61" s="71"/>
    </row>
    <row r="62" spans="1:19" x14ac:dyDescent="0.2">
      <c r="A62" s="34"/>
      <c r="B62" s="149"/>
      <c r="C62" s="150" t="s">
        <v>437</v>
      </c>
      <c r="D62" s="145">
        <f>COUNTIF(Dashboard!$D$42:$D$231,'Regional Sumaries'!$C62)</f>
        <v>3</v>
      </c>
      <c r="E62" s="146">
        <f ca="1">AVERAGEIF('Compound Alert'!$D$6:$D$195,'Regional Sumaries'!$C62,'Compound Alert'!$M$6:$M$195)</f>
        <v>0.75</v>
      </c>
      <c r="F62" s="152">
        <f t="shared" ca="1" si="2"/>
        <v>0</v>
      </c>
      <c r="G62" s="152">
        <f t="shared" ca="1" si="2"/>
        <v>0</v>
      </c>
      <c r="H62" s="152">
        <f t="shared" ca="1" si="2"/>
        <v>0</v>
      </c>
      <c r="I62" s="152">
        <f t="shared" ca="1" si="2"/>
        <v>0</v>
      </c>
      <c r="J62" s="152">
        <f t="shared" ca="1" si="2"/>
        <v>0.33333333333333331</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2</v>
      </c>
      <c r="F63" s="152">
        <f t="shared" ca="1" si="2"/>
        <v>0.25</v>
      </c>
      <c r="G63" s="152">
        <f t="shared" ca="1" si="2"/>
        <v>0.125</v>
      </c>
      <c r="H63" s="152">
        <f t="shared" ca="1" si="2"/>
        <v>0.25</v>
      </c>
      <c r="I63" s="152">
        <f t="shared" ca="1" si="2"/>
        <v>0.5</v>
      </c>
      <c r="J63" s="152">
        <f t="shared" ca="1" si="2"/>
        <v>0.25</v>
      </c>
      <c r="K63" s="152">
        <f t="shared" ca="1" si="2"/>
        <v>0.375</v>
      </c>
      <c r="L63" s="153"/>
      <c r="M63" s="34"/>
      <c r="N63" s="71"/>
      <c r="S63" s="71"/>
    </row>
    <row r="64" spans="1:19" x14ac:dyDescent="0.2">
      <c r="A64" s="34"/>
      <c r="B64" s="149"/>
      <c r="C64" s="150" t="s">
        <v>432</v>
      </c>
      <c r="D64" s="145">
        <f>COUNTIF(Dashboard!$D$42:$D$231,'Regional Sumaries'!$C64)</f>
        <v>47</v>
      </c>
      <c r="E64" s="146">
        <f ca="1">AVERAGEIF('Compound Alert'!$D$6:$D$195,'Regional Sumaries'!$C64,'Compound Alert'!$M$6:$M$195)</f>
        <v>1.4767441860465116</v>
      </c>
      <c r="F64" s="152">
        <f t="shared" ca="1" si="2"/>
        <v>0.25531914893617019</v>
      </c>
      <c r="G64" s="152">
        <f t="shared" ca="1" si="2"/>
        <v>0.1276595744680851</v>
      </c>
      <c r="H64" s="152">
        <f t="shared" ca="1" si="2"/>
        <v>0.23404255319148937</v>
      </c>
      <c r="I64" s="152">
        <f t="shared" ca="1" si="2"/>
        <v>0.1276595744680851</v>
      </c>
      <c r="J64" s="152">
        <f t="shared" ca="1" si="2"/>
        <v>0.23404255319148937</v>
      </c>
      <c r="K64" s="152">
        <f t="shared" ca="1" si="2"/>
        <v>0.23404255319148937</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2" t="s">
        <v>378</v>
      </c>
      <c r="C2" s="292"/>
      <c r="D2" s="292"/>
      <c r="E2" s="31"/>
      <c r="F2" s="31"/>
    </row>
    <row r="3" spans="1:6" x14ac:dyDescent="0.2">
      <c r="A3" s="31"/>
      <c r="B3" s="36"/>
      <c r="C3" s="36"/>
      <c r="D3" s="36"/>
      <c r="E3" s="31"/>
      <c r="F3" s="31"/>
    </row>
    <row r="4" spans="1:6" ht="52" customHeight="1" x14ac:dyDescent="0.2">
      <c r="A4" s="31"/>
      <c r="B4" s="294" t="s">
        <v>491</v>
      </c>
      <c r="C4" s="294"/>
      <c r="D4" s="294"/>
      <c r="E4" s="31"/>
      <c r="F4" s="31"/>
    </row>
    <row r="5" spans="1:6" x14ac:dyDescent="0.2">
      <c r="A5" s="31"/>
      <c r="B5" s="36"/>
      <c r="C5" s="37"/>
      <c r="D5" s="37"/>
      <c r="E5" s="31"/>
      <c r="F5" s="31"/>
    </row>
    <row r="6" spans="1:6" ht="17" customHeight="1" x14ac:dyDescent="0.2">
      <c r="A6" s="31"/>
      <c r="B6" s="293" t="s">
        <v>380</v>
      </c>
      <c r="C6" s="293"/>
      <c r="D6" s="293"/>
      <c r="E6" s="31"/>
      <c r="F6" s="31"/>
    </row>
    <row r="7" spans="1:6" x14ac:dyDescent="0.2">
      <c r="A7" s="31"/>
      <c r="B7" s="36"/>
      <c r="C7" s="37"/>
      <c r="D7" s="37"/>
      <c r="E7" s="31"/>
      <c r="F7" s="31"/>
    </row>
    <row r="8" spans="1:6" ht="17" x14ac:dyDescent="0.2">
      <c r="A8" s="31"/>
      <c r="B8" s="36" t="s">
        <v>446</v>
      </c>
      <c r="C8" s="37"/>
      <c r="D8" s="37"/>
      <c r="E8" s="31"/>
      <c r="F8" s="31"/>
    </row>
    <row r="9" spans="1:6" ht="34" customHeight="1" x14ac:dyDescent="0.2">
      <c r="A9" s="31"/>
      <c r="B9" s="295" t="s">
        <v>447</v>
      </c>
      <c r="C9" s="295"/>
      <c r="D9" s="295"/>
      <c r="E9" s="31"/>
      <c r="F9" s="31"/>
    </row>
    <row r="10" spans="1:6" x14ac:dyDescent="0.2">
      <c r="A10" s="31"/>
      <c r="B10" s="38"/>
      <c r="C10" s="37"/>
      <c r="D10" s="37"/>
      <c r="E10" s="31"/>
      <c r="F10" s="31"/>
    </row>
    <row r="11" spans="1:6" x14ac:dyDescent="0.2">
      <c r="A11" s="31"/>
      <c r="B11" s="293" t="s">
        <v>397</v>
      </c>
      <c r="C11" s="293"/>
      <c r="D11" s="293"/>
      <c r="E11" s="31"/>
      <c r="F11" s="31"/>
    </row>
    <row r="12" spans="1:6" x14ac:dyDescent="0.2">
      <c r="A12" s="31"/>
      <c r="B12" s="37"/>
      <c r="C12" s="37"/>
      <c r="D12" s="37"/>
      <c r="E12" s="31"/>
      <c r="F12" s="31"/>
    </row>
    <row r="13" spans="1:6" ht="17" x14ac:dyDescent="0.2">
      <c r="A13" s="31"/>
      <c r="B13" s="36" t="s">
        <v>448</v>
      </c>
      <c r="C13" s="37"/>
      <c r="D13" s="37"/>
      <c r="E13" s="31"/>
      <c r="F13" s="31"/>
    </row>
    <row r="14" spans="1:6" ht="17" x14ac:dyDescent="0.2">
      <c r="A14" s="31"/>
      <c r="B14" s="37" t="s">
        <v>398</v>
      </c>
      <c r="C14" s="37"/>
      <c r="D14" s="37"/>
      <c r="E14" s="31"/>
      <c r="F14" s="31"/>
    </row>
    <row r="15" spans="1:6" ht="51" x14ac:dyDescent="0.2">
      <c r="A15" s="31"/>
      <c r="B15" s="141" t="s">
        <v>450</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449</v>
      </c>
      <c r="C19" s="37"/>
      <c r="D19" s="42"/>
      <c r="E19" s="31"/>
      <c r="F19" s="31"/>
      <c r="H19" s="35"/>
    </row>
    <row r="20" spans="1:8" ht="17" x14ac:dyDescent="0.2">
      <c r="A20" s="31"/>
      <c r="B20" s="37" t="s">
        <v>398</v>
      </c>
      <c r="C20" s="37"/>
      <c r="D20" s="42"/>
      <c r="E20" s="31"/>
      <c r="F20" s="31"/>
    </row>
    <row r="21" spans="1:8" ht="34" x14ac:dyDescent="0.2">
      <c r="A21" s="31"/>
      <c r="B21" s="120" t="s">
        <v>468</v>
      </c>
      <c r="C21" s="37"/>
      <c r="D21" s="82">
        <f>IF(Dashboard!$J$8=B21,1,0)</f>
        <v>0</v>
      </c>
      <c r="E21" s="31"/>
      <c r="F21" s="31"/>
    </row>
    <row r="22" spans="1:8" ht="17" x14ac:dyDescent="0.2">
      <c r="A22" s="31"/>
      <c r="B22" s="120" t="s">
        <v>466</v>
      </c>
      <c r="C22" s="37"/>
      <c r="D22" s="82">
        <f>IF(Dashboard!$J$8=B22,1,0)</f>
        <v>0</v>
      </c>
      <c r="E22" s="31"/>
      <c r="F22" s="31"/>
    </row>
    <row r="23" spans="1:8" ht="17" x14ac:dyDescent="0.2">
      <c r="A23" s="31"/>
      <c r="B23" s="120" t="s">
        <v>460</v>
      </c>
      <c r="C23" s="37"/>
      <c r="D23" s="82">
        <f>IF(Dashboard!$J$8=B23,1,0)</f>
        <v>1</v>
      </c>
      <c r="E23" s="31"/>
      <c r="F23" s="31"/>
    </row>
    <row r="24" spans="1:8" ht="34" x14ac:dyDescent="0.2">
      <c r="A24" s="31"/>
      <c r="B24" s="120" t="s">
        <v>465</v>
      </c>
      <c r="C24" s="37"/>
      <c r="D24" s="82">
        <f>IF(Dashboard!$J$8=B24,1,0)</f>
        <v>0</v>
      </c>
      <c r="E24" s="31"/>
      <c r="F24" s="31"/>
    </row>
    <row r="25" spans="1:8" ht="34" x14ac:dyDescent="0.2">
      <c r="A25" s="31"/>
      <c r="B25" s="120" t="s">
        <v>469</v>
      </c>
      <c r="C25" s="37"/>
      <c r="D25" s="82">
        <f>IF(Dashboard!$J$8=B25,1,0)</f>
        <v>0</v>
      </c>
      <c r="E25" s="31"/>
      <c r="F25" s="31"/>
    </row>
    <row r="26" spans="1:8" ht="51" x14ac:dyDescent="0.2">
      <c r="A26" s="31"/>
      <c r="B26" s="120" t="s">
        <v>489</v>
      </c>
      <c r="C26" s="37"/>
      <c r="D26" s="82">
        <f>IF(Dashboard!$J$8=B26,1,0)</f>
        <v>0</v>
      </c>
      <c r="E26" s="31"/>
      <c r="F26" s="31"/>
    </row>
    <row r="27" spans="1:8" ht="51" x14ac:dyDescent="0.2">
      <c r="A27" s="31"/>
      <c r="B27" s="120" t="s">
        <v>490</v>
      </c>
      <c r="C27" s="37"/>
      <c r="D27" s="82">
        <f>IF(Dashboard!$J$8=B27,1,0)</f>
        <v>0</v>
      </c>
      <c r="E27" s="31"/>
      <c r="F27" s="31"/>
    </row>
    <row r="28" spans="1:8" x14ac:dyDescent="0.2">
      <c r="A28" s="31"/>
      <c r="B28" s="36"/>
      <c r="C28" s="37"/>
      <c r="D28" s="42"/>
      <c r="E28" s="31"/>
      <c r="F28" s="31"/>
    </row>
    <row r="29" spans="1:8" ht="21" customHeight="1" x14ac:dyDescent="0.2">
      <c r="A29" s="31"/>
      <c r="B29" s="36" t="s">
        <v>453</v>
      </c>
      <c r="C29" s="37"/>
      <c r="D29" s="42"/>
      <c r="E29" s="31"/>
      <c r="F29" s="31"/>
    </row>
    <row r="30" spans="1:8" ht="17" x14ac:dyDescent="0.2">
      <c r="A30" s="31"/>
      <c r="B30" s="37" t="s">
        <v>398</v>
      </c>
      <c r="C30" s="37"/>
      <c r="D30" s="42"/>
      <c r="E30" s="31"/>
      <c r="F30" s="31"/>
    </row>
    <row r="31" spans="1:8" ht="85" x14ac:dyDescent="0.2">
      <c r="A31" s="31"/>
      <c r="B31" s="39" t="s">
        <v>451</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452</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454</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492</v>
      </c>
      <c r="C44" s="34"/>
      <c r="D44" s="34"/>
    </row>
    <row r="45" spans="1:6" x14ac:dyDescent="0.2">
      <c r="C45" s="34"/>
      <c r="D45" s="34"/>
    </row>
    <row r="46" spans="1:6" x14ac:dyDescent="0.2">
      <c r="B46" s="35" t="s">
        <v>5</v>
      </c>
      <c r="C46" s="34"/>
      <c r="D46" s="34"/>
    </row>
    <row r="47" spans="1:6" x14ac:dyDescent="0.2">
      <c r="B47" s="35" t="s">
        <v>441</v>
      </c>
      <c r="C47" s="34"/>
      <c r="D47" s="34"/>
    </row>
    <row r="48" spans="1:6" x14ac:dyDescent="0.2">
      <c r="B48" s="35" t="s">
        <v>4</v>
      </c>
      <c r="C48" s="34"/>
      <c r="D48" s="34"/>
    </row>
    <row r="50" spans="2:2" x14ac:dyDescent="0.2">
      <c r="B50" s="35" t="s">
        <v>482</v>
      </c>
    </row>
    <row r="51" spans="2:2" x14ac:dyDescent="0.2">
      <c r="B51" s="35" t="s">
        <v>467</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442</v>
      </c>
      <c r="C2" s="88"/>
      <c r="D2" s="109"/>
      <c r="E2" s="109"/>
      <c r="F2" s="109"/>
      <c r="G2" s="109"/>
      <c r="H2" s="109"/>
      <c r="I2" s="296" t="s">
        <v>456</v>
      </c>
      <c r="J2" s="297"/>
      <c r="K2" s="297"/>
      <c r="L2" s="297"/>
      <c r="M2" s="297"/>
      <c r="N2" s="297"/>
      <c r="O2" s="296" t="s">
        <v>364</v>
      </c>
      <c r="P2" s="297"/>
      <c r="Q2" s="297"/>
      <c r="R2" s="297"/>
      <c r="S2" s="297"/>
      <c r="T2" s="297"/>
      <c r="U2" s="297"/>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443</v>
      </c>
      <c r="H4" s="208" t="s">
        <v>444</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521</v>
      </c>
      <c r="H5" s="212" t="s">
        <v>522</v>
      </c>
      <c r="I5" s="212" t="s">
        <v>509</v>
      </c>
      <c r="J5" s="213" t="s">
        <v>510</v>
      </c>
      <c r="K5" s="213" t="s">
        <v>511</v>
      </c>
      <c r="L5" s="213" t="s">
        <v>512</v>
      </c>
      <c r="M5" s="213" t="s">
        <v>513</v>
      </c>
      <c r="N5" s="213" t="s">
        <v>514</v>
      </c>
      <c r="O5" s="213" t="s">
        <v>515</v>
      </c>
      <c r="P5" s="213" t="s">
        <v>516</v>
      </c>
      <c r="Q5" s="213" t="s">
        <v>517</v>
      </c>
      <c r="R5" s="213" t="s">
        <v>518</v>
      </c>
      <c r="S5" s="213" t="s">
        <v>519</v>
      </c>
      <c r="T5" s="213" t="s">
        <v>520</v>
      </c>
      <c r="U5" s="34"/>
      <c r="V5" s="34"/>
    </row>
    <row r="6" spans="1:22" x14ac:dyDescent="0.2">
      <c r="A6" s="81">
        <v>1</v>
      </c>
      <c r="B6" s="84" t="str">
        <f>F6</f>
        <v>Aruba</v>
      </c>
      <c r="C6" s="84" t="str">
        <f>E6</f>
        <v>ABW</v>
      </c>
      <c r="D6" s="214">
        <f>AVERAGE(G6:H6)</f>
        <v>0.74583333333333302</v>
      </c>
      <c r="E6" s="81" t="s">
        <v>699</v>
      </c>
      <c r="F6" s="84" t="s">
        <v>728</v>
      </c>
      <c r="G6" s="216">
        <v>0.83333333333333304</v>
      </c>
      <c r="H6" s="214">
        <v>0.65833333333333299</v>
      </c>
      <c r="I6" s="214">
        <v>1</v>
      </c>
      <c r="J6" s="214">
        <v>0.5</v>
      </c>
      <c r="K6" s="214">
        <v>1</v>
      </c>
      <c r="L6" s="214">
        <v>1</v>
      </c>
      <c r="M6" s="214">
        <v>0.5</v>
      </c>
      <c r="N6" s="214">
        <v>0.5</v>
      </c>
      <c r="O6" s="214">
        <v>1</v>
      </c>
      <c r="P6" s="214">
        <v>0.75</v>
      </c>
      <c r="Q6" s="214">
        <v>1</v>
      </c>
      <c r="R6" s="214">
        <v>0.6</v>
      </c>
      <c r="S6" s="214">
        <v>0.5</v>
      </c>
      <c r="T6" s="215">
        <v>0.6</v>
      </c>
      <c r="U6" s="34"/>
      <c r="V6" s="34"/>
    </row>
    <row r="7" spans="1:22" x14ac:dyDescent="0.2">
      <c r="A7" s="81">
        <v>2</v>
      </c>
      <c r="B7" s="84" t="str">
        <f t="shared" ref="B7:B70" si="0">F7</f>
        <v>Afghanistan</v>
      </c>
      <c r="C7" s="84" t="str">
        <f t="shared" ref="C7:C70" si="1">E7</f>
        <v>AFG</v>
      </c>
      <c r="D7" s="214">
        <f t="shared" ref="D7:D70" si="2">AVERAGE(G7:H7)</f>
        <v>0.29027777777777797</v>
      </c>
      <c r="E7" s="81" t="s">
        <v>7</v>
      </c>
      <c r="F7" s="84" t="s">
        <v>6</v>
      </c>
      <c r="G7" s="216">
        <v>0.16666666666666699</v>
      </c>
      <c r="H7" s="214">
        <v>0.41388888888888897</v>
      </c>
      <c r="I7" s="214">
        <v>0</v>
      </c>
      <c r="J7" s="214">
        <v>0.5</v>
      </c>
      <c r="K7" s="214">
        <v>0.5</v>
      </c>
      <c r="L7" s="214">
        <v>0.33333333333333298</v>
      </c>
      <c r="M7" s="214">
        <v>0.5</v>
      </c>
      <c r="N7" s="214">
        <v>0.5</v>
      </c>
      <c r="O7" s="214">
        <v>0</v>
      </c>
      <c r="P7" s="214">
        <v>0.75</v>
      </c>
      <c r="Q7" s="214">
        <v>0</v>
      </c>
      <c r="R7" s="214">
        <v>0.2</v>
      </c>
      <c r="S7" s="214">
        <v>0</v>
      </c>
      <c r="T7" s="215">
        <v>0.2</v>
      </c>
      <c r="U7" s="34"/>
      <c r="V7" s="34"/>
    </row>
    <row r="8" spans="1:22" x14ac:dyDescent="0.2">
      <c r="A8" s="81">
        <v>3</v>
      </c>
      <c r="B8" s="84" t="str">
        <f t="shared" si="0"/>
        <v>Angola</v>
      </c>
      <c r="C8" s="84" t="str">
        <f t="shared" si="1"/>
        <v>AGO</v>
      </c>
      <c r="D8" s="214">
        <f t="shared" si="2"/>
        <v>0.1791666666666665</v>
      </c>
      <c r="E8" s="81" t="s">
        <v>9</v>
      </c>
      <c r="F8" s="84" t="s">
        <v>8</v>
      </c>
      <c r="G8" s="216">
        <v>0</v>
      </c>
      <c r="H8" s="214">
        <v>0.358333333333333</v>
      </c>
      <c r="I8" s="214">
        <v>0</v>
      </c>
      <c r="J8" s="214">
        <v>0.5</v>
      </c>
      <c r="K8" s="214">
        <v>0</v>
      </c>
      <c r="L8" s="214">
        <v>1</v>
      </c>
      <c r="M8" s="214">
        <v>0</v>
      </c>
      <c r="N8" s="214">
        <v>0</v>
      </c>
      <c r="O8" s="214">
        <v>0</v>
      </c>
      <c r="P8" s="214">
        <v>0.25</v>
      </c>
      <c r="Q8" s="214">
        <v>0</v>
      </c>
      <c r="R8" s="214">
        <v>0.2</v>
      </c>
      <c r="S8" s="214">
        <v>0</v>
      </c>
      <c r="T8" s="215">
        <v>0.2</v>
      </c>
      <c r="U8" s="34"/>
      <c r="V8" s="34"/>
    </row>
    <row r="9" spans="1:22" x14ac:dyDescent="0.2">
      <c r="A9" s="81">
        <v>4</v>
      </c>
      <c r="B9" s="84" t="str">
        <f t="shared" si="0"/>
        <v>Albania</v>
      </c>
      <c r="C9" s="84" t="str">
        <f t="shared" si="1"/>
        <v>ALB</v>
      </c>
      <c r="D9" s="214">
        <f t="shared" si="2"/>
        <v>0.3583333333333335</v>
      </c>
      <c r="E9" s="81" t="s">
        <v>11</v>
      </c>
      <c r="F9" s="84" t="s">
        <v>10</v>
      </c>
      <c r="G9" s="216">
        <v>0.16666666666666699</v>
      </c>
      <c r="H9" s="214">
        <v>0.55000000000000004</v>
      </c>
      <c r="I9" s="214">
        <v>0</v>
      </c>
      <c r="J9" s="214">
        <v>0.5</v>
      </c>
      <c r="K9" s="214">
        <v>0.5</v>
      </c>
      <c r="L9" s="214">
        <v>1</v>
      </c>
      <c r="M9" s="214">
        <v>0.5</v>
      </c>
      <c r="N9" s="214">
        <v>0.5</v>
      </c>
      <c r="O9" s="214">
        <v>0</v>
      </c>
      <c r="P9" s="214">
        <v>0.5</v>
      </c>
      <c r="Q9" s="214">
        <v>0</v>
      </c>
      <c r="R9" s="214">
        <v>0.4</v>
      </c>
      <c r="S9" s="214">
        <v>0</v>
      </c>
      <c r="T9" s="215">
        <v>0.4</v>
      </c>
      <c r="U9" s="34"/>
      <c r="V9" s="34"/>
    </row>
    <row r="10" spans="1:22" x14ac:dyDescent="0.2">
      <c r="A10" s="81">
        <v>5</v>
      </c>
      <c r="B10" s="84" t="str">
        <f t="shared" si="0"/>
        <v>Andorra</v>
      </c>
      <c r="C10" s="84" t="str">
        <f t="shared" si="1"/>
        <v>AND</v>
      </c>
      <c r="D10" s="214">
        <f t="shared" si="2"/>
        <v>0.76249999999999996</v>
      </c>
      <c r="E10" s="81" t="s">
        <v>700</v>
      </c>
      <c r="F10" s="84" t="s">
        <v>729</v>
      </c>
      <c r="G10" s="216">
        <v>0.75</v>
      </c>
      <c r="H10" s="214">
        <v>0.77500000000000002</v>
      </c>
      <c r="I10" s="214">
        <v>0</v>
      </c>
      <c r="J10" s="214">
        <v>0.5</v>
      </c>
      <c r="K10" s="214">
        <v>1</v>
      </c>
      <c r="L10" s="214">
        <v>1</v>
      </c>
      <c r="M10" s="214">
        <v>1</v>
      </c>
      <c r="N10" s="214">
        <v>1</v>
      </c>
      <c r="O10" s="214">
        <v>1</v>
      </c>
      <c r="P10" s="214">
        <v>0.75</v>
      </c>
      <c r="Q10" s="214">
        <v>1</v>
      </c>
      <c r="R10" s="214">
        <v>0.6</v>
      </c>
      <c r="S10" s="214">
        <v>0.5</v>
      </c>
      <c r="T10" s="215">
        <v>0.8</v>
      </c>
      <c r="U10" s="34"/>
      <c r="V10" s="34"/>
    </row>
    <row r="11" spans="1:22" x14ac:dyDescent="0.2">
      <c r="A11" s="81">
        <v>6</v>
      </c>
      <c r="B11" s="84" t="str">
        <f t="shared" si="0"/>
        <v>United Arab Emirates</v>
      </c>
      <c r="C11" s="84" t="str">
        <f t="shared" si="1"/>
        <v>ARE</v>
      </c>
      <c r="D11" s="214">
        <f t="shared" si="2"/>
        <v>0.37500000000000011</v>
      </c>
      <c r="E11" s="81" t="s">
        <v>13</v>
      </c>
      <c r="F11" s="84" t="s">
        <v>12</v>
      </c>
      <c r="G11" s="216">
        <v>8.3333333333333301E-2</v>
      </c>
      <c r="H11" s="214">
        <v>0.66666666666666696</v>
      </c>
      <c r="I11" s="214">
        <v>0</v>
      </c>
      <c r="J11" s="214">
        <v>0.5</v>
      </c>
      <c r="K11" s="214">
        <v>0</v>
      </c>
      <c r="L11" s="214">
        <v>1</v>
      </c>
      <c r="M11" s="214">
        <v>0.5</v>
      </c>
      <c r="N11" s="214">
        <v>0.5</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0.1958333333333335</v>
      </c>
      <c r="E12" s="81" t="s">
        <v>15</v>
      </c>
      <c r="F12" s="84" t="s">
        <v>14</v>
      </c>
      <c r="G12" s="216">
        <v>0</v>
      </c>
      <c r="H12" s="214">
        <v>0.391666666666667</v>
      </c>
      <c r="I12" s="214">
        <v>0</v>
      </c>
      <c r="J12" s="214">
        <v>0.5</v>
      </c>
      <c r="K12" s="214">
        <v>0</v>
      </c>
      <c r="L12" s="214">
        <v>1</v>
      </c>
      <c r="M12" s="214">
        <v>0</v>
      </c>
      <c r="N12" s="214">
        <v>0</v>
      </c>
      <c r="O12" s="214">
        <v>0</v>
      </c>
      <c r="P12" s="214">
        <v>0.25</v>
      </c>
      <c r="Q12" s="214">
        <v>0</v>
      </c>
      <c r="R12" s="214">
        <v>0.2</v>
      </c>
      <c r="S12" s="214">
        <v>0</v>
      </c>
      <c r="T12" s="215">
        <v>0.4</v>
      </c>
      <c r="U12" s="34"/>
      <c r="V12" s="34"/>
    </row>
    <row r="13" spans="1:22" x14ac:dyDescent="0.2">
      <c r="A13" s="81">
        <v>8</v>
      </c>
      <c r="B13" s="84" t="str">
        <f t="shared" si="0"/>
        <v>Armenia</v>
      </c>
      <c r="C13" s="84" t="str">
        <f t="shared" si="1"/>
        <v>ARM</v>
      </c>
      <c r="D13" s="214">
        <f t="shared" si="2"/>
        <v>0.3583333333333335</v>
      </c>
      <c r="E13" s="81" t="s">
        <v>17</v>
      </c>
      <c r="F13" s="84" t="s">
        <v>16</v>
      </c>
      <c r="G13" s="216">
        <v>0.16666666666666699</v>
      </c>
      <c r="H13" s="214">
        <v>0.55000000000000004</v>
      </c>
      <c r="I13" s="214">
        <v>0</v>
      </c>
      <c r="J13" s="214">
        <v>0.5</v>
      </c>
      <c r="K13" s="214">
        <v>0.5</v>
      </c>
      <c r="L13" s="214">
        <v>1</v>
      </c>
      <c r="M13" s="214">
        <v>0.5</v>
      </c>
      <c r="N13" s="214">
        <v>0.5</v>
      </c>
      <c r="O13" s="214">
        <v>0</v>
      </c>
      <c r="P13" s="214">
        <v>0.5</v>
      </c>
      <c r="Q13" s="214">
        <v>0</v>
      </c>
      <c r="R13" s="214">
        <v>0.4</v>
      </c>
      <c r="S13" s="214">
        <v>0</v>
      </c>
      <c r="T13" s="215">
        <v>0.4</v>
      </c>
      <c r="U13" s="34"/>
      <c r="V13" s="34"/>
    </row>
    <row r="14" spans="1:22" x14ac:dyDescent="0.2">
      <c r="A14" s="81">
        <v>9</v>
      </c>
      <c r="B14" s="84" t="str">
        <f t="shared" si="0"/>
        <v>American Samoa</v>
      </c>
      <c r="C14" s="84" t="str">
        <f t="shared" si="1"/>
        <v>ASM</v>
      </c>
      <c r="D14" s="214">
        <f t="shared" si="2"/>
        <v>0.86666666666666692</v>
      </c>
      <c r="E14" s="81" t="s">
        <v>701</v>
      </c>
      <c r="F14" s="84" t="s">
        <v>730</v>
      </c>
      <c r="G14" s="216">
        <v>0.91666666666666696</v>
      </c>
      <c r="H14" s="214">
        <v>0.81666666666666698</v>
      </c>
      <c r="I14" s="214">
        <v>1</v>
      </c>
      <c r="J14" s="214">
        <v>0.5</v>
      </c>
      <c r="K14" s="214">
        <v>1</v>
      </c>
      <c r="L14" s="214">
        <v>1</v>
      </c>
      <c r="M14" s="214">
        <v>1</v>
      </c>
      <c r="N14" s="214">
        <v>1</v>
      </c>
      <c r="O14" s="214">
        <v>1</v>
      </c>
      <c r="P14" s="214">
        <v>1</v>
      </c>
      <c r="Q14" s="214">
        <v>1</v>
      </c>
      <c r="R14" s="214">
        <v>0.6</v>
      </c>
      <c r="S14" s="214">
        <v>0.5</v>
      </c>
      <c r="T14" s="215">
        <v>0.8</v>
      </c>
      <c r="U14" s="34"/>
      <c r="V14" s="34"/>
    </row>
    <row r="15" spans="1:22" x14ac:dyDescent="0.2">
      <c r="A15" s="81">
        <v>10</v>
      </c>
      <c r="B15" s="84" t="str">
        <f t="shared" si="0"/>
        <v>Antigua and Barbuda</v>
      </c>
      <c r="C15" s="84" t="str">
        <f t="shared" si="1"/>
        <v>ATG</v>
      </c>
      <c r="D15" s="214">
        <f t="shared" si="2"/>
        <v>0.52500000000000002</v>
      </c>
      <c r="E15" s="81" t="s">
        <v>19</v>
      </c>
      <c r="F15" s="84" t="s">
        <v>18</v>
      </c>
      <c r="G15" s="216">
        <v>0.33333333333333298</v>
      </c>
      <c r="H15" s="214">
        <v>0.71666666666666701</v>
      </c>
      <c r="I15" s="214">
        <v>0</v>
      </c>
      <c r="J15" s="214">
        <v>0.5</v>
      </c>
      <c r="K15" s="214">
        <v>1</v>
      </c>
      <c r="L15" s="214">
        <v>1</v>
      </c>
      <c r="M15" s="214">
        <v>1</v>
      </c>
      <c r="N15" s="214">
        <v>1</v>
      </c>
      <c r="O15" s="214">
        <v>0</v>
      </c>
      <c r="P15" s="214">
        <v>1</v>
      </c>
      <c r="Q15" s="214">
        <v>0</v>
      </c>
      <c r="R15" s="214">
        <v>0.4</v>
      </c>
      <c r="S15" s="214">
        <v>0</v>
      </c>
      <c r="T15" s="215">
        <v>0.4</v>
      </c>
      <c r="U15" s="34"/>
      <c r="V15" s="34"/>
    </row>
    <row r="16" spans="1:22" x14ac:dyDescent="0.2">
      <c r="A16" s="81">
        <v>11</v>
      </c>
      <c r="B16" s="84" t="str">
        <f t="shared" si="0"/>
        <v>Australia</v>
      </c>
      <c r="C16" s="84" t="str">
        <f t="shared" si="1"/>
        <v>AUS</v>
      </c>
      <c r="D16" s="214">
        <f t="shared" si="2"/>
        <v>0.33750000000000013</v>
      </c>
      <c r="E16" s="81" t="s">
        <v>21</v>
      </c>
      <c r="F16" s="84" t="s">
        <v>20</v>
      </c>
      <c r="G16" s="216">
        <v>8.3333333333333301E-2</v>
      </c>
      <c r="H16" s="214">
        <v>0.59166666666666701</v>
      </c>
      <c r="I16" s="214">
        <v>0</v>
      </c>
      <c r="J16" s="214">
        <v>0.5</v>
      </c>
      <c r="K16" s="214">
        <v>0</v>
      </c>
      <c r="L16" s="214">
        <v>1</v>
      </c>
      <c r="M16" s="214">
        <v>0.5</v>
      </c>
      <c r="N16" s="214">
        <v>0.5</v>
      </c>
      <c r="O16" s="214">
        <v>0</v>
      </c>
      <c r="P16" s="214">
        <v>0.75</v>
      </c>
      <c r="Q16" s="214">
        <v>0</v>
      </c>
      <c r="R16" s="214">
        <v>0.4</v>
      </c>
      <c r="S16" s="214">
        <v>0</v>
      </c>
      <c r="T16" s="215">
        <v>0.4</v>
      </c>
      <c r="U16" s="34"/>
      <c r="V16" s="34"/>
    </row>
    <row r="17" spans="1:22" x14ac:dyDescent="0.2">
      <c r="A17" s="81">
        <v>12</v>
      </c>
      <c r="B17" s="84" t="str">
        <f t="shared" si="0"/>
        <v>Austria</v>
      </c>
      <c r="C17" s="84" t="str">
        <f t="shared" si="1"/>
        <v>AUT</v>
      </c>
      <c r="D17" s="214">
        <f t="shared" si="2"/>
        <v>0.33750000000000013</v>
      </c>
      <c r="E17" s="81" t="s">
        <v>23</v>
      </c>
      <c r="F17" s="84" t="s">
        <v>22</v>
      </c>
      <c r="G17" s="216">
        <v>8.3333333333333301E-2</v>
      </c>
      <c r="H17" s="214">
        <v>0.59166666666666701</v>
      </c>
      <c r="I17" s="214">
        <v>0</v>
      </c>
      <c r="J17" s="214">
        <v>0.5</v>
      </c>
      <c r="K17" s="214">
        <v>0</v>
      </c>
      <c r="L17" s="214">
        <v>1</v>
      </c>
      <c r="M17" s="214">
        <v>0.5</v>
      </c>
      <c r="N17" s="214">
        <v>0.5</v>
      </c>
      <c r="O17" s="214">
        <v>0</v>
      </c>
      <c r="P17" s="214">
        <v>0.75</v>
      </c>
      <c r="Q17" s="214">
        <v>0</v>
      </c>
      <c r="R17" s="214">
        <v>0.2</v>
      </c>
      <c r="S17" s="214">
        <v>0</v>
      </c>
      <c r="T17" s="215">
        <v>0.6</v>
      </c>
      <c r="U17" s="34"/>
      <c r="V17" s="34"/>
    </row>
    <row r="18" spans="1:22" x14ac:dyDescent="0.2">
      <c r="A18" s="81">
        <v>13</v>
      </c>
      <c r="B18" s="84" t="str">
        <f t="shared" si="0"/>
        <v>Azerbaijan</v>
      </c>
      <c r="C18" s="84" t="str">
        <f t="shared" si="1"/>
        <v>AZE</v>
      </c>
      <c r="D18" s="214">
        <f t="shared" si="2"/>
        <v>0.31666666666666665</v>
      </c>
      <c r="E18" s="81" t="s">
        <v>25</v>
      </c>
      <c r="F18" s="84" t="s">
        <v>24</v>
      </c>
      <c r="G18" s="216">
        <v>8.3333333333333301E-2</v>
      </c>
      <c r="H18" s="214">
        <v>0.55000000000000004</v>
      </c>
      <c r="I18" s="214">
        <v>0</v>
      </c>
      <c r="J18" s="214">
        <v>0.5</v>
      </c>
      <c r="K18" s="214">
        <v>0</v>
      </c>
      <c r="L18" s="214">
        <v>1</v>
      </c>
      <c r="M18" s="214">
        <v>0.5</v>
      </c>
      <c r="N18" s="214">
        <v>0.5</v>
      </c>
      <c r="O18" s="214">
        <v>0</v>
      </c>
      <c r="P18" s="214">
        <v>0.5</v>
      </c>
      <c r="Q18" s="214">
        <v>0</v>
      </c>
      <c r="R18" s="214">
        <v>0.4</v>
      </c>
      <c r="S18" s="214">
        <v>0</v>
      </c>
      <c r="T18" s="215">
        <v>0.4</v>
      </c>
      <c r="U18" s="34"/>
      <c r="V18" s="34"/>
    </row>
    <row r="19" spans="1:22" x14ac:dyDescent="0.2">
      <c r="A19" s="81">
        <v>14</v>
      </c>
      <c r="B19" s="84" t="str">
        <f t="shared" si="0"/>
        <v>Burundi</v>
      </c>
      <c r="C19" s="84" t="str">
        <f t="shared" si="1"/>
        <v>BDI</v>
      </c>
      <c r="D19" s="214">
        <f t="shared" si="2"/>
        <v>0.16805555555555551</v>
      </c>
      <c r="E19" s="81" t="s">
        <v>27</v>
      </c>
      <c r="F19" s="84" t="s">
        <v>26</v>
      </c>
      <c r="G19" s="216">
        <v>0</v>
      </c>
      <c r="H19" s="214">
        <v>0.33611111111111103</v>
      </c>
      <c r="I19" s="214">
        <v>0</v>
      </c>
      <c r="J19" s="214">
        <v>0</v>
      </c>
      <c r="K19" s="214">
        <v>0</v>
      </c>
      <c r="L19" s="214">
        <v>0.66666666666666696</v>
      </c>
      <c r="M19" s="214">
        <v>0</v>
      </c>
      <c r="N19" s="214">
        <v>0</v>
      </c>
      <c r="O19" s="214">
        <v>0</v>
      </c>
      <c r="P19" s="214">
        <v>0.75</v>
      </c>
      <c r="Q19" s="214">
        <v>0</v>
      </c>
      <c r="R19" s="214">
        <v>0.4</v>
      </c>
      <c r="S19" s="214">
        <v>0</v>
      </c>
      <c r="T19" s="215">
        <v>0.2</v>
      </c>
      <c r="U19" s="34"/>
      <c r="V19" s="34"/>
    </row>
    <row r="20" spans="1:22" x14ac:dyDescent="0.2">
      <c r="A20" s="81">
        <v>15</v>
      </c>
      <c r="B20" s="84" t="str">
        <f t="shared" si="0"/>
        <v>Belgium</v>
      </c>
      <c r="C20" s="84" t="str">
        <f t="shared" si="1"/>
        <v>BEL</v>
      </c>
      <c r="D20" s="214">
        <f t="shared" si="2"/>
        <v>0.32083333333333314</v>
      </c>
      <c r="E20" s="81" t="s">
        <v>29</v>
      </c>
      <c r="F20" s="84" t="s">
        <v>28</v>
      </c>
      <c r="G20" s="216">
        <v>8.3333333333333301E-2</v>
      </c>
      <c r="H20" s="214">
        <v>0.55833333333333302</v>
      </c>
      <c r="I20" s="214">
        <v>0</v>
      </c>
      <c r="J20" s="214">
        <v>0.5</v>
      </c>
      <c r="K20" s="214">
        <v>0</v>
      </c>
      <c r="L20" s="214">
        <v>1</v>
      </c>
      <c r="M20" s="214">
        <v>0.5</v>
      </c>
      <c r="N20" s="214">
        <v>0.5</v>
      </c>
      <c r="O20" s="214">
        <v>0</v>
      </c>
      <c r="P20" s="214">
        <v>0.75</v>
      </c>
      <c r="Q20" s="214">
        <v>0</v>
      </c>
      <c r="R20" s="214">
        <v>0.2</v>
      </c>
      <c r="S20" s="214">
        <v>0</v>
      </c>
      <c r="T20" s="215">
        <v>0.4</v>
      </c>
      <c r="U20" s="34"/>
      <c r="V20" s="34"/>
    </row>
    <row r="21" spans="1:22" x14ac:dyDescent="0.2">
      <c r="A21" s="81">
        <v>16</v>
      </c>
      <c r="B21" s="84" t="str">
        <f t="shared" si="0"/>
        <v>Benin</v>
      </c>
      <c r="C21" s="84" t="str">
        <f t="shared" si="1"/>
        <v>BEN</v>
      </c>
      <c r="D21" s="214">
        <f t="shared" si="2"/>
        <v>0.30416666666666664</v>
      </c>
      <c r="E21" s="81" t="s">
        <v>31</v>
      </c>
      <c r="F21" s="84" t="s">
        <v>30</v>
      </c>
      <c r="G21" s="216">
        <v>8.3333333333333301E-2</v>
      </c>
      <c r="H21" s="214">
        <v>0.52500000000000002</v>
      </c>
      <c r="I21" s="214">
        <v>0</v>
      </c>
      <c r="J21" s="214">
        <v>0.5</v>
      </c>
      <c r="K21" s="214">
        <v>0</v>
      </c>
      <c r="L21" s="214">
        <v>1</v>
      </c>
      <c r="M21" s="214">
        <v>0.5</v>
      </c>
      <c r="N21" s="214">
        <v>0.5</v>
      </c>
      <c r="O21" s="214">
        <v>0</v>
      </c>
      <c r="P21" s="214">
        <v>0.75</v>
      </c>
      <c r="Q21" s="214">
        <v>0</v>
      </c>
      <c r="R21" s="214">
        <v>0.2</v>
      </c>
      <c r="S21" s="214">
        <v>0</v>
      </c>
      <c r="T21" s="215">
        <v>0.2</v>
      </c>
      <c r="U21" s="34"/>
      <c r="V21" s="34"/>
    </row>
    <row r="22" spans="1:22" x14ac:dyDescent="0.2">
      <c r="A22" s="81">
        <v>17</v>
      </c>
      <c r="B22" s="84" t="str">
        <f t="shared" si="0"/>
        <v>Burkina Faso</v>
      </c>
      <c r="C22" s="84" t="str">
        <f t="shared" si="1"/>
        <v>BFA</v>
      </c>
      <c r="D22" s="214">
        <f t="shared" si="2"/>
        <v>0.24861111111111114</v>
      </c>
      <c r="E22" s="81" t="s">
        <v>33</v>
      </c>
      <c r="F22" s="84" t="s">
        <v>32</v>
      </c>
      <c r="G22" s="216">
        <v>8.3333333333333301E-2</v>
      </c>
      <c r="H22" s="214">
        <v>0.41388888888888897</v>
      </c>
      <c r="I22" s="214">
        <v>0</v>
      </c>
      <c r="J22" s="214">
        <v>0.5</v>
      </c>
      <c r="K22" s="214">
        <v>0</v>
      </c>
      <c r="L22" s="214">
        <v>0.33333333333333298</v>
      </c>
      <c r="M22" s="214">
        <v>0.5</v>
      </c>
      <c r="N22" s="214">
        <v>0.5</v>
      </c>
      <c r="O22" s="214">
        <v>0</v>
      </c>
      <c r="P22" s="214">
        <v>0.75</v>
      </c>
      <c r="Q22" s="214">
        <v>0</v>
      </c>
      <c r="R22" s="214">
        <v>0.4</v>
      </c>
      <c r="S22" s="214">
        <v>0</v>
      </c>
      <c r="T22" s="215">
        <v>0</v>
      </c>
      <c r="U22" s="34"/>
      <c r="V22" s="34"/>
    </row>
    <row r="23" spans="1:22" x14ac:dyDescent="0.2">
      <c r="A23" s="81">
        <v>18</v>
      </c>
      <c r="B23" s="84" t="str">
        <f t="shared" si="0"/>
        <v>Bangladesh</v>
      </c>
      <c r="C23" s="84" t="str">
        <f t="shared" si="1"/>
        <v>BGD</v>
      </c>
      <c r="D23" s="214">
        <f t="shared" si="2"/>
        <v>0.16250000000000001</v>
      </c>
      <c r="E23" s="81" t="s">
        <v>35</v>
      </c>
      <c r="F23" s="84" t="s">
        <v>34</v>
      </c>
      <c r="G23" s="216">
        <v>0</v>
      </c>
      <c r="H23" s="214">
        <v>0.32500000000000001</v>
      </c>
      <c r="I23" s="214">
        <v>0</v>
      </c>
      <c r="J23" s="214">
        <v>0.5</v>
      </c>
      <c r="K23" s="214">
        <v>0</v>
      </c>
      <c r="L23" s="214">
        <v>1</v>
      </c>
      <c r="M23" s="214">
        <v>0</v>
      </c>
      <c r="N23" s="214">
        <v>0</v>
      </c>
      <c r="O23" s="214">
        <v>0</v>
      </c>
      <c r="P23" s="214">
        <v>0.25</v>
      </c>
      <c r="Q23" s="214">
        <v>0</v>
      </c>
      <c r="R23" s="214">
        <v>0.2</v>
      </c>
      <c r="S23" s="214">
        <v>0</v>
      </c>
      <c r="T23" s="215">
        <v>0</v>
      </c>
      <c r="U23" s="34"/>
      <c r="V23" s="34"/>
    </row>
    <row r="24" spans="1:22" x14ac:dyDescent="0.2">
      <c r="A24" s="81">
        <v>19</v>
      </c>
      <c r="B24" s="84" t="str">
        <f t="shared" si="0"/>
        <v>Bulgaria</v>
      </c>
      <c r="C24" s="84" t="str">
        <f t="shared" si="1"/>
        <v>BGR</v>
      </c>
      <c r="D24" s="214">
        <f t="shared" si="2"/>
        <v>0.31250000000000011</v>
      </c>
      <c r="E24" s="81" t="s">
        <v>37</v>
      </c>
      <c r="F24" s="84" t="s">
        <v>36</v>
      </c>
      <c r="G24" s="216">
        <v>8.3333333333333301E-2</v>
      </c>
      <c r="H24" s="214">
        <v>0.54166666666666696</v>
      </c>
      <c r="I24" s="214">
        <v>0</v>
      </c>
      <c r="J24" s="214">
        <v>0.5</v>
      </c>
      <c r="K24" s="214">
        <v>0</v>
      </c>
      <c r="L24" s="214">
        <v>1</v>
      </c>
      <c r="M24" s="214">
        <v>0.5</v>
      </c>
      <c r="N24" s="214">
        <v>0.5</v>
      </c>
      <c r="O24" s="214">
        <v>0</v>
      </c>
      <c r="P24" s="214">
        <v>0.25</v>
      </c>
      <c r="Q24" s="214">
        <v>0</v>
      </c>
      <c r="R24" s="214">
        <v>0.4</v>
      </c>
      <c r="S24" s="214">
        <v>0</v>
      </c>
      <c r="T24" s="215">
        <v>0.6</v>
      </c>
      <c r="U24" s="34"/>
      <c r="V24" s="34"/>
    </row>
    <row r="25" spans="1:22" x14ac:dyDescent="0.2">
      <c r="A25" s="81">
        <v>20</v>
      </c>
      <c r="B25" s="84" t="str">
        <f t="shared" si="0"/>
        <v>Bahrain</v>
      </c>
      <c r="C25" s="84" t="str">
        <f t="shared" si="1"/>
        <v>BHR</v>
      </c>
      <c r="D25" s="214">
        <f t="shared" si="2"/>
        <v>0.35416666666666663</v>
      </c>
      <c r="E25" s="81" t="s">
        <v>39</v>
      </c>
      <c r="F25" s="84" t="s">
        <v>38</v>
      </c>
      <c r="G25" s="216">
        <v>8.3333333333333301E-2</v>
      </c>
      <c r="H25" s="214">
        <v>0.625</v>
      </c>
      <c r="I25" s="214">
        <v>0</v>
      </c>
      <c r="J25" s="214">
        <v>0.5</v>
      </c>
      <c r="K25" s="214">
        <v>0</v>
      </c>
      <c r="L25" s="214">
        <v>1</v>
      </c>
      <c r="M25" s="214">
        <v>0.5</v>
      </c>
      <c r="N25" s="214">
        <v>0.5</v>
      </c>
      <c r="O25" s="214">
        <v>0</v>
      </c>
      <c r="P25" s="214">
        <v>0.75</v>
      </c>
      <c r="Q25" s="214">
        <v>0</v>
      </c>
      <c r="R25" s="214">
        <v>0.4</v>
      </c>
      <c r="S25" s="214">
        <v>0</v>
      </c>
      <c r="T25" s="215">
        <v>0.6</v>
      </c>
      <c r="U25" s="34"/>
      <c r="V25" s="34"/>
    </row>
    <row r="26" spans="1:22" x14ac:dyDescent="0.2">
      <c r="A26" s="81">
        <v>21</v>
      </c>
      <c r="B26" s="84" t="str">
        <f t="shared" si="0"/>
        <v>Bahamas, The</v>
      </c>
      <c r="C26" s="84" t="str">
        <f t="shared" si="1"/>
        <v>BHS</v>
      </c>
      <c r="D26" s="214">
        <f t="shared" si="2"/>
        <v>0.39583333333333348</v>
      </c>
      <c r="E26" s="81" t="s">
        <v>40</v>
      </c>
      <c r="F26" s="84" t="s">
        <v>731</v>
      </c>
      <c r="G26" s="216">
        <v>0.16666666666666699</v>
      </c>
      <c r="H26" s="214">
        <v>0.625</v>
      </c>
      <c r="I26" s="214">
        <v>0</v>
      </c>
      <c r="J26" s="214">
        <v>0.5</v>
      </c>
      <c r="K26" s="214">
        <v>0.5</v>
      </c>
      <c r="L26" s="214">
        <v>1</v>
      </c>
      <c r="M26" s="214">
        <v>0.5</v>
      </c>
      <c r="N26" s="214">
        <v>0.5</v>
      </c>
      <c r="O26" s="214">
        <v>0</v>
      </c>
      <c r="P26" s="214">
        <v>0.75</v>
      </c>
      <c r="Q26" s="214">
        <v>0</v>
      </c>
      <c r="R26" s="214">
        <v>0.4</v>
      </c>
      <c r="S26" s="214">
        <v>0</v>
      </c>
      <c r="T26" s="215">
        <v>0.6</v>
      </c>
      <c r="U26" s="34"/>
      <c r="V26" s="34"/>
    </row>
    <row r="27" spans="1:22" x14ac:dyDescent="0.2">
      <c r="A27" s="81">
        <v>22</v>
      </c>
      <c r="B27" s="84" t="str">
        <f t="shared" si="0"/>
        <v>Bosnia and Herzegovina</v>
      </c>
      <c r="C27" s="84" t="str">
        <f t="shared" si="1"/>
        <v>BIH</v>
      </c>
      <c r="D27" s="214">
        <f t="shared" si="2"/>
        <v>0.39583333333333348</v>
      </c>
      <c r="E27" s="81" t="s">
        <v>42</v>
      </c>
      <c r="F27" s="84" t="s">
        <v>41</v>
      </c>
      <c r="G27" s="216">
        <v>0.16666666666666699</v>
      </c>
      <c r="H27" s="214">
        <v>0.625</v>
      </c>
      <c r="I27" s="214">
        <v>0</v>
      </c>
      <c r="J27" s="214">
        <v>0.5</v>
      </c>
      <c r="K27" s="214">
        <v>0.5</v>
      </c>
      <c r="L27" s="214">
        <v>1</v>
      </c>
      <c r="M27" s="214">
        <v>0.5</v>
      </c>
      <c r="N27" s="214">
        <v>0.5</v>
      </c>
      <c r="O27" s="214">
        <v>0</v>
      </c>
      <c r="P27" s="214">
        <v>0.75</v>
      </c>
      <c r="Q27" s="214">
        <v>0</v>
      </c>
      <c r="R27" s="214">
        <v>0.4</v>
      </c>
      <c r="S27" s="214">
        <v>0</v>
      </c>
      <c r="T27" s="215">
        <v>0.6</v>
      </c>
      <c r="U27" s="34"/>
      <c r="V27" s="34"/>
    </row>
    <row r="28" spans="1:22" x14ac:dyDescent="0.2">
      <c r="A28" s="81">
        <v>23</v>
      </c>
      <c r="B28" s="84" t="str">
        <f t="shared" si="0"/>
        <v>Belarus</v>
      </c>
      <c r="C28" s="84" t="str">
        <f t="shared" si="1"/>
        <v>BLR</v>
      </c>
      <c r="D28" s="214">
        <f t="shared" si="2"/>
        <v>0.30000000000000016</v>
      </c>
      <c r="E28" s="81" t="s">
        <v>44</v>
      </c>
      <c r="F28" s="84" t="s">
        <v>43</v>
      </c>
      <c r="G28" s="216">
        <v>8.3333333333333301E-2</v>
      </c>
      <c r="H28" s="214">
        <v>0.51666666666666705</v>
      </c>
      <c r="I28" s="214">
        <v>0</v>
      </c>
      <c r="J28" s="214">
        <v>0.5</v>
      </c>
      <c r="K28" s="214">
        <v>0</v>
      </c>
      <c r="L28" s="214">
        <v>1</v>
      </c>
      <c r="M28" s="214">
        <v>0.5</v>
      </c>
      <c r="N28" s="214">
        <v>0.5</v>
      </c>
      <c r="O28" s="214">
        <v>0</v>
      </c>
      <c r="P28" s="214">
        <v>0.5</v>
      </c>
      <c r="Q28" s="214">
        <v>0</v>
      </c>
      <c r="R28" s="214">
        <v>0.2</v>
      </c>
      <c r="S28" s="214">
        <v>0</v>
      </c>
      <c r="T28" s="215">
        <v>0.4</v>
      </c>
      <c r="U28" s="34"/>
      <c r="V28" s="34"/>
    </row>
    <row r="29" spans="1:22" x14ac:dyDescent="0.2">
      <c r="A29" s="81">
        <v>24</v>
      </c>
      <c r="B29" s="84" t="str">
        <f t="shared" si="0"/>
        <v>Belize</v>
      </c>
      <c r="C29" s="84" t="str">
        <f t="shared" si="1"/>
        <v>BLZ</v>
      </c>
      <c r="D29" s="214">
        <f t="shared" si="2"/>
        <v>0.32083333333333347</v>
      </c>
      <c r="E29" s="81" t="s">
        <v>46</v>
      </c>
      <c r="F29" s="84" t="s">
        <v>45</v>
      </c>
      <c r="G29" s="216">
        <v>0.16666666666666699</v>
      </c>
      <c r="H29" s="214">
        <v>0.47499999999999998</v>
      </c>
      <c r="I29" s="214">
        <v>0</v>
      </c>
      <c r="J29" s="214">
        <v>0</v>
      </c>
      <c r="K29" s="214">
        <v>0.5</v>
      </c>
      <c r="L29" s="214">
        <v>1</v>
      </c>
      <c r="M29" s="214">
        <v>0.5</v>
      </c>
      <c r="N29" s="214">
        <v>0.5</v>
      </c>
      <c r="O29" s="214">
        <v>0</v>
      </c>
      <c r="P29" s="214">
        <v>0.75</v>
      </c>
      <c r="Q29" s="214">
        <v>0</v>
      </c>
      <c r="R29" s="214">
        <v>0.4</v>
      </c>
      <c r="S29" s="214">
        <v>0</v>
      </c>
      <c r="T29" s="215">
        <v>0.2</v>
      </c>
      <c r="U29" s="34"/>
      <c r="V29" s="34"/>
    </row>
    <row r="30" spans="1:22" x14ac:dyDescent="0.2">
      <c r="A30" s="81">
        <v>25</v>
      </c>
      <c r="B30" s="84" t="str">
        <f t="shared" si="0"/>
        <v>Bermuda</v>
      </c>
      <c r="C30" s="84" t="str">
        <f t="shared" si="1"/>
        <v>BMU</v>
      </c>
      <c r="D30" s="214">
        <f t="shared" si="2"/>
        <v>0.85</v>
      </c>
      <c r="E30" s="81" t="s">
        <v>702</v>
      </c>
      <c r="F30" s="84" t="s">
        <v>732</v>
      </c>
      <c r="G30" s="216">
        <v>0.91666666666666696</v>
      </c>
      <c r="H30" s="214">
        <v>0.78333333333333299</v>
      </c>
      <c r="I30" s="214">
        <v>1</v>
      </c>
      <c r="J30" s="214">
        <v>0.5</v>
      </c>
      <c r="K30" s="214">
        <v>1</v>
      </c>
      <c r="L30" s="214">
        <v>1</v>
      </c>
      <c r="M30" s="214">
        <v>1</v>
      </c>
      <c r="N30" s="214">
        <v>1</v>
      </c>
      <c r="O30" s="214">
        <v>1</v>
      </c>
      <c r="P30" s="214">
        <v>1</v>
      </c>
      <c r="Q30" s="214">
        <v>1</v>
      </c>
      <c r="R30" s="214">
        <v>0.4</v>
      </c>
      <c r="S30" s="214">
        <v>0.5</v>
      </c>
      <c r="T30" s="215">
        <v>0.8</v>
      </c>
      <c r="U30" s="34"/>
      <c r="V30" s="34"/>
    </row>
    <row r="31" spans="1:22" x14ac:dyDescent="0.2">
      <c r="A31" s="81">
        <v>26</v>
      </c>
      <c r="B31" s="84" t="str">
        <f t="shared" si="0"/>
        <v>Bolivia</v>
      </c>
      <c r="C31" s="84" t="str">
        <f t="shared" si="1"/>
        <v>BOL</v>
      </c>
      <c r="D31" s="214">
        <f t="shared" si="2"/>
        <v>0.27500000000000013</v>
      </c>
      <c r="E31" s="81" t="s">
        <v>48</v>
      </c>
      <c r="F31" s="84" t="s">
        <v>47</v>
      </c>
      <c r="G31" s="216">
        <v>8.3333333333333301E-2</v>
      </c>
      <c r="H31" s="214">
        <v>0.46666666666666701</v>
      </c>
      <c r="I31" s="214">
        <v>0</v>
      </c>
      <c r="J31" s="214">
        <v>0</v>
      </c>
      <c r="K31" s="214">
        <v>0</v>
      </c>
      <c r="L31" s="214">
        <v>1</v>
      </c>
      <c r="M31" s="214">
        <v>0.5</v>
      </c>
      <c r="N31" s="214">
        <v>0.5</v>
      </c>
      <c r="O31" s="214">
        <v>0</v>
      </c>
      <c r="P31" s="214">
        <v>0.5</v>
      </c>
      <c r="Q31" s="214">
        <v>0</v>
      </c>
      <c r="R31" s="214">
        <v>0.4</v>
      </c>
      <c r="S31" s="214">
        <v>0</v>
      </c>
      <c r="T31" s="215">
        <v>0.4</v>
      </c>
      <c r="U31" s="34"/>
      <c r="V31" s="34"/>
    </row>
    <row r="32" spans="1:22" x14ac:dyDescent="0.2">
      <c r="A32" s="81">
        <v>27</v>
      </c>
      <c r="B32" s="84" t="str">
        <f t="shared" si="0"/>
        <v>Brazil</v>
      </c>
      <c r="C32" s="84" t="str">
        <f t="shared" si="1"/>
        <v>BRA</v>
      </c>
      <c r="D32" s="214">
        <f t="shared" si="2"/>
        <v>0.1958333333333335</v>
      </c>
      <c r="E32" s="81" t="s">
        <v>50</v>
      </c>
      <c r="F32" s="84" t="s">
        <v>49</v>
      </c>
      <c r="G32" s="216">
        <v>0</v>
      </c>
      <c r="H32" s="214">
        <v>0.391666666666667</v>
      </c>
      <c r="I32" s="214">
        <v>0</v>
      </c>
      <c r="J32" s="214">
        <v>0.5</v>
      </c>
      <c r="K32" s="214">
        <v>0</v>
      </c>
      <c r="L32" s="214">
        <v>1</v>
      </c>
      <c r="M32" s="214">
        <v>0</v>
      </c>
      <c r="N32" s="214">
        <v>0</v>
      </c>
      <c r="O32" s="214">
        <v>0</v>
      </c>
      <c r="P32" s="214">
        <v>0.25</v>
      </c>
      <c r="Q32" s="214">
        <v>0</v>
      </c>
      <c r="R32" s="214">
        <v>0.4</v>
      </c>
      <c r="S32" s="214">
        <v>0</v>
      </c>
      <c r="T32" s="215">
        <v>0.2</v>
      </c>
      <c r="U32" s="34"/>
      <c r="V32" s="34"/>
    </row>
    <row r="33" spans="1:22" x14ac:dyDescent="0.2">
      <c r="A33" s="81">
        <v>28</v>
      </c>
      <c r="B33" s="84" t="str">
        <f t="shared" si="0"/>
        <v>Barbados</v>
      </c>
      <c r="C33" s="84" t="str">
        <f t="shared" si="1"/>
        <v>BRB</v>
      </c>
      <c r="D33" s="214">
        <f t="shared" si="2"/>
        <v>0.39583333333333348</v>
      </c>
      <c r="E33" s="81" t="s">
        <v>52</v>
      </c>
      <c r="F33" s="84" t="s">
        <v>51</v>
      </c>
      <c r="G33" s="216">
        <v>0.16666666666666699</v>
      </c>
      <c r="H33" s="214">
        <v>0.625</v>
      </c>
      <c r="I33" s="214">
        <v>0</v>
      </c>
      <c r="J33" s="214">
        <v>0.5</v>
      </c>
      <c r="K33" s="214">
        <v>0.5</v>
      </c>
      <c r="L33" s="214">
        <v>1</v>
      </c>
      <c r="M33" s="214">
        <v>0.5</v>
      </c>
      <c r="N33" s="214">
        <v>0.5</v>
      </c>
      <c r="O33" s="214">
        <v>0</v>
      </c>
      <c r="P33" s="214">
        <v>0.75</v>
      </c>
      <c r="Q33" s="214">
        <v>0</v>
      </c>
      <c r="R33" s="214">
        <v>0.4</v>
      </c>
      <c r="S33" s="214">
        <v>0</v>
      </c>
      <c r="T33" s="215">
        <v>0.6</v>
      </c>
      <c r="U33" s="34"/>
      <c r="V33" s="34"/>
    </row>
    <row r="34" spans="1:22" x14ac:dyDescent="0.2">
      <c r="A34" s="81">
        <v>29</v>
      </c>
      <c r="B34" s="84" t="str">
        <f t="shared" si="0"/>
        <v>Brunei Darussalam</v>
      </c>
      <c r="C34" s="84" t="str">
        <f t="shared" si="1"/>
        <v>BRN</v>
      </c>
      <c r="D34" s="214">
        <f t="shared" si="2"/>
        <v>0.39583333333333348</v>
      </c>
      <c r="E34" s="81" t="s">
        <v>54</v>
      </c>
      <c r="F34" s="84" t="s">
        <v>53</v>
      </c>
      <c r="G34" s="216">
        <v>0.16666666666666699</v>
      </c>
      <c r="H34" s="214">
        <v>0.625</v>
      </c>
      <c r="I34" s="214">
        <v>0</v>
      </c>
      <c r="J34" s="214">
        <v>0.5</v>
      </c>
      <c r="K34" s="214">
        <v>0.5</v>
      </c>
      <c r="L34" s="214">
        <v>1</v>
      </c>
      <c r="M34" s="214">
        <v>0.5</v>
      </c>
      <c r="N34" s="214">
        <v>0.5</v>
      </c>
      <c r="O34" s="214">
        <v>0</v>
      </c>
      <c r="P34" s="214">
        <v>0.75</v>
      </c>
      <c r="Q34" s="214">
        <v>0</v>
      </c>
      <c r="R34" s="214">
        <v>0.4</v>
      </c>
      <c r="S34" s="214">
        <v>0</v>
      </c>
      <c r="T34" s="215">
        <v>0.6</v>
      </c>
      <c r="U34" s="34"/>
      <c r="V34" s="34"/>
    </row>
    <row r="35" spans="1:22" x14ac:dyDescent="0.2">
      <c r="A35" s="81">
        <v>30</v>
      </c>
      <c r="B35" s="84" t="str">
        <f t="shared" si="0"/>
        <v>Bhutan</v>
      </c>
      <c r="C35" s="84" t="str">
        <f t="shared" si="1"/>
        <v>BTN</v>
      </c>
      <c r="D35" s="214">
        <f t="shared" si="2"/>
        <v>0.375</v>
      </c>
      <c r="E35" s="81" t="s">
        <v>56</v>
      </c>
      <c r="F35" s="84" t="s">
        <v>55</v>
      </c>
      <c r="G35" s="216">
        <v>0.16666666666666699</v>
      </c>
      <c r="H35" s="214">
        <v>0.58333333333333304</v>
      </c>
      <c r="I35" s="214">
        <v>0</v>
      </c>
      <c r="J35" s="214">
        <v>0.5</v>
      </c>
      <c r="K35" s="214">
        <v>0.5</v>
      </c>
      <c r="L35" s="214">
        <v>1</v>
      </c>
      <c r="M35" s="214">
        <v>0.5</v>
      </c>
      <c r="N35" s="214">
        <v>0.5</v>
      </c>
      <c r="O35" s="214">
        <v>0</v>
      </c>
      <c r="P35" s="214">
        <v>0.5</v>
      </c>
      <c r="Q35" s="214">
        <v>0</v>
      </c>
      <c r="R35" s="214">
        <v>0.4</v>
      </c>
      <c r="S35" s="214">
        <v>0</v>
      </c>
      <c r="T35" s="215">
        <v>0.6</v>
      </c>
      <c r="U35" s="34"/>
      <c r="V35" s="34"/>
    </row>
    <row r="36" spans="1:22" x14ac:dyDescent="0.2">
      <c r="A36" s="81">
        <v>31</v>
      </c>
      <c r="B36" s="84" t="str">
        <f t="shared" si="0"/>
        <v>Botswana</v>
      </c>
      <c r="C36" s="84" t="str">
        <f t="shared" si="1"/>
        <v>BWA</v>
      </c>
      <c r="D36" s="214">
        <f t="shared" si="2"/>
        <v>0.33750000000000013</v>
      </c>
      <c r="E36" s="81" t="s">
        <v>58</v>
      </c>
      <c r="F36" s="84" t="s">
        <v>57</v>
      </c>
      <c r="G36" s="216">
        <v>8.3333333333333301E-2</v>
      </c>
      <c r="H36" s="214">
        <v>0.59166666666666701</v>
      </c>
      <c r="I36" s="214">
        <v>0</v>
      </c>
      <c r="J36" s="214">
        <v>0.5</v>
      </c>
      <c r="K36" s="214">
        <v>0</v>
      </c>
      <c r="L36" s="214">
        <v>1</v>
      </c>
      <c r="M36" s="214">
        <v>0.5</v>
      </c>
      <c r="N36" s="214">
        <v>0.5</v>
      </c>
      <c r="O36" s="214">
        <v>0</v>
      </c>
      <c r="P36" s="214">
        <v>0.75</v>
      </c>
      <c r="Q36" s="214">
        <v>0</v>
      </c>
      <c r="R36" s="214">
        <v>0.4</v>
      </c>
      <c r="S36" s="214">
        <v>0</v>
      </c>
      <c r="T36" s="215">
        <v>0.4</v>
      </c>
      <c r="U36" s="34"/>
      <c r="V36" s="34"/>
    </row>
    <row r="37" spans="1:22" x14ac:dyDescent="0.2">
      <c r="A37" s="81">
        <v>32</v>
      </c>
      <c r="B37" s="84" t="str">
        <f t="shared" si="0"/>
        <v>Central African Republic</v>
      </c>
      <c r="C37" s="84" t="str">
        <f t="shared" si="1"/>
        <v>CAF</v>
      </c>
      <c r="D37" s="214">
        <f t="shared" si="2"/>
        <v>0.32361111111111152</v>
      </c>
      <c r="E37" s="81" t="s">
        <v>60</v>
      </c>
      <c r="F37" s="84" t="s">
        <v>59</v>
      </c>
      <c r="G37" s="216">
        <v>0.16666666666666699</v>
      </c>
      <c r="H37" s="214">
        <v>0.48055555555555601</v>
      </c>
      <c r="I37" s="214">
        <v>0</v>
      </c>
      <c r="J37" s="214">
        <v>0.5</v>
      </c>
      <c r="K37" s="214">
        <v>0.5</v>
      </c>
      <c r="L37" s="214">
        <v>0.33333333333333298</v>
      </c>
      <c r="M37" s="214">
        <v>0.5</v>
      </c>
      <c r="N37" s="214">
        <v>0.5</v>
      </c>
      <c r="O37" s="214">
        <v>0</v>
      </c>
      <c r="P37" s="214">
        <v>0.75</v>
      </c>
      <c r="Q37" s="214">
        <v>0</v>
      </c>
      <c r="R37" s="214">
        <v>0.4</v>
      </c>
      <c r="S37" s="214">
        <v>0</v>
      </c>
      <c r="T37" s="215">
        <v>0.4</v>
      </c>
      <c r="U37" s="34"/>
      <c r="V37" s="34"/>
    </row>
    <row r="38" spans="1:22" x14ac:dyDescent="0.2">
      <c r="A38" s="81">
        <v>33</v>
      </c>
      <c r="B38" s="84" t="str">
        <f t="shared" si="0"/>
        <v>Canada</v>
      </c>
      <c r="C38" s="84" t="str">
        <f t="shared" si="1"/>
        <v>CAN</v>
      </c>
      <c r="D38" s="214">
        <f t="shared" si="2"/>
        <v>0.32083333333333314</v>
      </c>
      <c r="E38" s="81" t="s">
        <v>62</v>
      </c>
      <c r="F38" s="84" t="s">
        <v>61</v>
      </c>
      <c r="G38" s="216">
        <v>8.3333333333333301E-2</v>
      </c>
      <c r="H38" s="214">
        <v>0.55833333333333302</v>
      </c>
      <c r="I38" s="214">
        <v>0</v>
      </c>
      <c r="J38" s="214">
        <v>0.5</v>
      </c>
      <c r="K38" s="214">
        <v>0</v>
      </c>
      <c r="L38" s="214">
        <v>1</v>
      </c>
      <c r="M38" s="214">
        <v>0.5</v>
      </c>
      <c r="N38" s="214">
        <v>0.5</v>
      </c>
      <c r="O38" s="214">
        <v>0</v>
      </c>
      <c r="P38" s="214">
        <v>0.75</v>
      </c>
      <c r="Q38" s="214">
        <v>0</v>
      </c>
      <c r="R38" s="214">
        <v>0.2</v>
      </c>
      <c r="S38" s="214">
        <v>0</v>
      </c>
      <c r="T38" s="215">
        <v>0.4</v>
      </c>
      <c r="U38" s="34"/>
      <c r="V38" s="34"/>
    </row>
    <row r="39" spans="1:22" x14ac:dyDescent="0.2">
      <c r="A39" s="81">
        <v>34</v>
      </c>
      <c r="B39" s="84" t="str">
        <f t="shared" si="0"/>
        <v>Switzerland</v>
      </c>
      <c r="C39" s="84" t="str">
        <f t="shared" si="1"/>
        <v>CHE</v>
      </c>
      <c r="D39" s="214">
        <f t="shared" si="2"/>
        <v>0.33750000000000013</v>
      </c>
      <c r="E39" s="81" t="s">
        <v>64</v>
      </c>
      <c r="F39" s="84" t="s">
        <v>63</v>
      </c>
      <c r="G39" s="216">
        <v>8.3333333333333301E-2</v>
      </c>
      <c r="H39" s="214">
        <v>0.59166666666666701</v>
      </c>
      <c r="I39" s="214">
        <v>0</v>
      </c>
      <c r="J39" s="214">
        <v>0.5</v>
      </c>
      <c r="K39" s="214">
        <v>0</v>
      </c>
      <c r="L39" s="214">
        <v>1</v>
      </c>
      <c r="M39" s="214">
        <v>0.5</v>
      </c>
      <c r="N39" s="214">
        <v>0.5</v>
      </c>
      <c r="O39" s="214">
        <v>0</v>
      </c>
      <c r="P39" s="214">
        <v>0.75</v>
      </c>
      <c r="Q39" s="214">
        <v>0</v>
      </c>
      <c r="R39" s="214">
        <v>0.2</v>
      </c>
      <c r="S39" s="214">
        <v>0</v>
      </c>
      <c r="T39" s="215">
        <v>0.6</v>
      </c>
      <c r="U39" s="34"/>
      <c r="V39" s="34"/>
    </row>
    <row r="40" spans="1:22" x14ac:dyDescent="0.2">
      <c r="A40" s="81">
        <v>35</v>
      </c>
      <c r="B40" s="84" t="str">
        <f t="shared" si="0"/>
        <v>Channel Islands</v>
      </c>
      <c r="C40" s="84" t="str">
        <f t="shared" si="1"/>
        <v>CHI</v>
      </c>
      <c r="D40" s="214">
        <f t="shared" si="2"/>
        <v>0.88333333333333353</v>
      </c>
      <c r="E40" s="81" t="s">
        <v>703</v>
      </c>
      <c r="F40" s="84" t="s">
        <v>733</v>
      </c>
      <c r="G40" s="216">
        <v>0.91666666666666696</v>
      </c>
      <c r="H40" s="214">
        <v>0.85</v>
      </c>
      <c r="I40" s="214">
        <v>1</v>
      </c>
      <c r="J40" s="214">
        <v>0.5</v>
      </c>
      <c r="K40" s="214">
        <v>1</v>
      </c>
      <c r="L40" s="214">
        <v>1</v>
      </c>
      <c r="M40" s="214">
        <v>1</v>
      </c>
      <c r="N40" s="214">
        <v>1</v>
      </c>
      <c r="O40" s="214">
        <v>1</v>
      </c>
      <c r="P40" s="214">
        <v>1</v>
      </c>
      <c r="Q40" s="214">
        <v>1</v>
      </c>
      <c r="R40" s="214">
        <v>0.8</v>
      </c>
      <c r="S40" s="214">
        <v>0.5</v>
      </c>
      <c r="T40" s="215">
        <v>0.8</v>
      </c>
      <c r="U40" s="34"/>
      <c r="V40" s="34"/>
    </row>
    <row r="41" spans="1:22" x14ac:dyDescent="0.2">
      <c r="A41" s="81">
        <v>36</v>
      </c>
      <c r="B41" s="84" t="str">
        <f t="shared" si="0"/>
        <v>Chile</v>
      </c>
      <c r="C41" s="84" t="str">
        <f t="shared" si="1"/>
        <v>CHL</v>
      </c>
      <c r="D41" s="214">
        <f t="shared" si="2"/>
        <v>0.26250000000000012</v>
      </c>
      <c r="E41" s="81" t="s">
        <v>66</v>
      </c>
      <c r="F41" s="84" t="s">
        <v>65</v>
      </c>
      <c r="G41" s="216">
        <v>8.3333333333333301E-2</v>
      </c>
      <c r="H41" s="214">
        <v>0.44166666666666698</v>
      </c>
      <c r="I41" s="214">
        <v>0</v>
      </c>
      <c r="J41" s="214">
        <v>0.5</v>
      </c>
      <c r="K41" s="214">
        <v>0</v>
      </c>
      <c r="L41" s="214">
        <v>1</v>
      </c>
      <c r="M41" s="214">
        <v>0.5</v>
      </c>
      <c r="N41" s="214">
        <v>0.5</v>
      </c>
      <c r="O41" s="214">
        <v>0</v>
      </c>
      <c r="P41" s="214">
        <v>0.25</v>
      </c>
      <c r="Q41" s="214">
        <v>0</v>
      </c>
      <c r="R41" s="214">
        <v>0.2</v>
      </c>
      <c r="S41" s="214">
        <v>0</v>
      </c>
      <c r="T41" s="215">
        <v>0.2</v>
      </c>
      <c r="U41" s="34"/>
      <c r="V41" s="34"/>
    </row>
    <row r="42" spans="1:22" x14ac:dyDescent="0.2">
      <c r="A42" s="81">
        <v>37</v>
      </c>
      <c r="B42" s="84" t="str">
        <f t="shared" si="0"/>
        <v>China</v>
      </c>
      <c r="C42" s="84" t="str">
        <f t="shared" si="1"/>
        <v>CHN</v>
      </c>
      <c r="D42" s="214">
        <f t="shared" si="2"/>
        <v>0.1958333333333335</v>
      </c>
      <c r="E42" s="81" t="s">
        <v>68</v>
      </c>
      <c r="F42" s="84" t="s">
        <v>67</v>
      </c>
      <c r="G42" s="216">
        <v>0</v>
      </c>
      <c r="H42" s="214">
        <v>0.391666666666667</v>
      </c>
      <c r="I42" s="214">
        <v>0</v>
      </c>
      <c r="J42" s="214">
        <v>0.5</v>
      </c>
      <c r="K42" s="214">
        <v>0</v>
      </c>
      <c r="L42" s="214">
        <v>1</v>
      </c>
      <c r="M42" s="214">
        <v>0</v>
      </c>
      <c r="N42" s="214">
        <v>0</v>
      </c>
      <c r="O42" s="214">
        <v>0</v>
      </c>
      <c r="P42" s="214">
        <v>0.25</v>
      </c>
      <c r="Q42" s="214">
        <v>0</v>
      </c>
      <c r="R42" s="214">
        <v>0.2</v>
      </c>
      <c r="S42" s="214">
        <v>0</v>
      </c>
      <c r="T42" s="215">
        <v>0.4</v>
      </c>
      <c r="U42" s="34"/>
      <c r="V42" s="34"/>
    </row>
    <row r="43" spans="1:22" x14ac:dyDescent="0.2">
      <c r="A43" s="81">
        <v>38</v>
      </c>
      <c r="B43" s="84" t="str">
        <f t="shared" si="0"/>
        <v>CÃ´te dâ€™Ivoire</v>
      </c>
      <c r="C43" s="84" t="str">
        <f t="shared" si="1"/>
        <v>CIV</v>
      </c>
      <c r="D43" s="214">
        <f t="shared" si="2"/>
        <v>0.23749999999999999</v>
      </c>
      <c r="E43" s="81" t="s">
        <v>69</v>
      </c>
      <c r="F43" s="84" t="s">
        <v>530</v>
      </c>
      <c r="G43" s="216">
        <v>0</v>
      </c>
      <c r="H43" s="214">
        <v>0.47499999999999998</v>
      </c>
      <c r="I43" s="214">
        <v>0</v>
      </c>
      <c r="J43" s="214">
        <v>0.5</v>
      </c>
      <c r="K43" s="214">
        <v>0</v>
      </c>
      <c r="L43" s="214">
        <v>1</v>
      </c>
      <c r="M43" s="214">
        <v>0</v>
      </c>
      <c r="N43" s="214">
        <v>0</v>
      </c>
      <c r="O43" s="214">
        <v>0</v>
      </c>
      <c r="P43" s="214">
        <v>0.75</v>
      </c>
      <c r="Q43" s="214">
        <v>0</v>
      </c>
      <c r="R43" s="214">
        <v>0.4</v>
      </c>
      <c r="S43" s="214">
        <v>0</v>
      </c>
      <c r="T43" s="215">
        <v>0.2</v>
      </c>
      <c r="U43" s="34"/>
      <c r="V43" s="34"/>
    </row>
    <row r="44" spans="1:22" x14ac:dyDescent="0.2">
      <c r="A44" s="81">
        <v>39</v>
      </c>
      <c r="B44" s="84" t="str">
        <f t="shared" si="0"/>
        <v>Cameroon</v>
      </c>
      <c r="C44" s="84" t="str">
        <f t="shared" si="1"/>
        <v>CMR</v>
      </c>
      <c r="D44" s="214">
        <f t="shared" si="2"/>
        <v>0.16805555555555551</v>
      </c>
      <c r="E44" s="81" t="s">
        <v>71</v>
      </c>
      <c r="F44" s="84" t="s">
        <v>70</v>
      </c>
      <c r="G44" s="216">
        <v>0</v>
      </c>
      <c r="H44" s="214">
        <v>0.33611111111111103</v>
      </c>
      <c r="I44" s="214">
        <v>0</v>
      </c>
      <c r="J44" s="214">
        <v>0</v>
      </c>
      <c r="K44" s="214">
        <v>0</v>
      </c>
      <c r="L44" s="214">
        <v>0.66666666666666696</v>
      </c>
      <c r="M44" s="214">
        <v>0</v>
      </c>
      <c r="N44" s="214">
        <v>0</v>
      </c>
      <c r="O44" s="214">
        <v>0</v>
      </c>
      <c r="P44" s="214">
        <v>0.75</v>
      </c>
      <c r="Q44" s="214">
        <v>0</v>
      </c>
      <c r="R44" s="214">
        <v>0.4</v>
      </c>
      <c r="S44" s="214">
        <v>0</v>
      </c>
      <c r="T44" s="215">
        <v>0.2</v>
      </c>
      <c r="U44" s="34"/>
      <c r="V44" s="34"/>
    </row>
    <row r="45" spans="1:22" x14ac:dyDescent="0.2">
      <c r="A45" s="81">
        <v>40</v>
      </c>
      <c r="B45" s="84" t="str">
        <f t="shared" si="0"/>
        <v>Congo, Dem. Rep.</v>
      </c>
      <c r="C45" s="84" t="str">
        <f t="shared" si="1"/>
        <v>COD</v>
      </c>
      <c r="D45" s="214">
        <f t="shared" si="2"/>
        <v>0.19027777777777766</v>
      </c>
      <c r="E45" s="81" t="s">
        <v>72</v>
      </c>
      <c r="F45" s="84" t="s">
        <v>734</v>
      </c>
      <c r="G45" s="216">
        <v>8.3333333333333301E-2</v>
      </c>
      <c r="H45" s="214">
        <v>0.297222222222222</v>
      </c>
      <c r="I45" s="214">
        <v>0</v>
      </c>
      <c r="J45" s="214">
        <v>0</v>
      </c>
      <c r="K45" s="214">
        <v>0</v>
      </c>
      <c r="L45" s="214">
        <v>0.33333333333333298</v>
      </c>
      <c r="M45" s="214">
        <v>0.5</v>
      </c>
      <c r="N45" s="214">
        <v>0.5</v>
      </c>
      <c r="O45" s="214">
        <v>0</v>
      </c>
      <c r="P45" s="214">
        <v>0.75</v>
      </c>
      <c r="Q45" s="214">
        <v>0</v>
      </c>
      <c r="R45" s="214">
        <v>0.2</v>
      </c>
      <c r="S45" s="214">
        <v>0</v>
      </c>
      <c r="T45" s="215">
        <v>0</v>
      </c>
      <c r="U45" s="34"/>
      <c r="V45" s="34"/>
    </row>
    <row r="46" spans="1:22" x14ac:dyDescent="0.2">
      <c r="A46" s="81">
        <v>41</v>
      </c>
      <c r="B46" s="84" t="str">
        <f t="shared" si="0"/>
        <v>Congo, Rep.</v>
      </c>
      <c r="C46" s="84" t="str">
        <f t="shared" si="1"/>
        <v>COG</v>
      </c>
      <c r="D46" s="214">
        <f t="shared" si="2"/>
        <v>0.26805555555555566</v>
      </c>
      <c r="E46" s="81" t="s">
        <v>73</v>
      </c>
      <c r="F46" s="84" t="s">
        <v>735</v>
      </c>
      <c r="G46" s="216">
        <v>8.3333333333333301E-2</v>
      </c>
      <c r="H46" s="214">
        <v>0.452777777777778</v>
      </c>
      <c r="I46" s="214">
        <v>0</v>
      </c>
      <c r="J46" s="214">
        <v>0.5</v>
      </c>
      <c r="K46" s="214">
        <v>0.5</v>
      </c>
      <c r="L46" s="214">
        <v>0.66666666666666696</v>
      </c>
      <c r="M46" s="214">
        <v>0</v>
      </c>
      <c r="N46" s="214">
        <v>0</v>
      </c>
      <c r="O46" s="214">
        <v>0</v>
      </c>
      <c r="P46" s="214">
        <v>0.75</v>
      </c>
      <c r="Q46" s="214">
        <v>0</v>
      </c>
      <c r="R46" s="214">
        <v>0.4</v>
      </c>
      <c r="S46" s="214">
        <v>0</v>
      </c>
      <c r="T46" s="215">
        <v>0.4</v>
      </c>
      <c r="U46" s="34"/>
      <c r="V46" s="34"/>
    </row>
    <row r="47" spans="1:22" x14ac:dyDescent="0.2">
      <c r="A47" s="81">
        <v>42</v>
      </c>
      <c r="B47" s="84" t="str">
        <f t="shared" si="0"/>
        <v>Colombia</v>
      </c>
      <c r="C47" s="84" t="str">
        <f t="shared" si="1"/>
        <v>COL</v>
      </c>
      <c r="D47" s="214">
        <f t="shared" si="2"/>
        <v>0.16250000000000001</v>
      </c>
      <c r="E47" s="81" t="s">
        <v>75</v>
      </c>
      <c r="F47" s="84" t="s">
        <v>74</v>
      </c>
      <c r="G47" s="216">
        <v>0</v>
      </c>
      <c r="H47" s="214">
        <v>0.32500000000000001</v>
      </c>
      <c r="I47" s="214">
        <v>0</v>
      </c>
      <c r="J47" s="214">
        <v>0.5</v>
      </c>
      <c r="K47" s="214">
        <v>0</v>
      </c>
      <c r="L47" s="214">
        <v>1</v>
      </c>
      <c r="M47" s="214">
        <v>0</v>
      </c>
      <c r="N47" s="214">
        <v>0</v>
      </c>
      <c r="O47" s="214">
        <v>0</v>
      </c>
      <c r="P47" s="214">
        <v>0.25</v>
      </c>
      <c r="Q47" s="214">
        <v>0</v>
      </c>
      <c r="R47" s="214">
        <v>0.2</v>
      </c>
      <c r="S47" s="214">
        <v>0</v>
      </c>
      <c r="T47" s="215">
        <v>0</v>
      </c>
      <c r="U47" s="34"/>
      <c r="V47" s="34"/>
    </row>
    <row r="48" spans="1:22" x14ac:dyDescent="0.2">
      <c r="A48" s="81">
        <v>43</v>
      </c>
      <c r="B48" s="84" t="str">
        <f t="shared" si="0"/>
        <v>Comoros</v>
      </c>
      <c r="C48" s="84" t="str">
        <f t="shared" si="1"/>
        <v>COM</v>
      </c>
      <c r="D48" s="214">
        <f t="shared" si="2"/>
        <v>0.47916666666666652</v>
      </c>
      <c r="E48" s="81" t="s">
        <v>77</v>
      </c>
      <c r="F48" s="84" t="s">
        <v>76</v>
      </c>
      <c r="G48" s="216">
        <v>0.25</v>
      </c>
      <c r="H48" s="214">
        <v>0.70833333333333304</v>
      </c>
      <c r="I48" s="214">
        <v>0</v>
      </c>
      <c r="J48" s="214">
        <v>0.5</v>
      </c>
      <c r="K48" s="214">
        <v>0.5</v>
      </c>
      <c r="L48" s="214">
        <v>1</v>
      </c>
      <c r="M48" s="214">
        <v>1</v>
      </c>
      <c r="N48" s="214">
        <v>1</v>
      </c>
      <c r="O48" s="214">
        <v>0</v>
      </c>
      <c r="P48" s="214">
        <v>0.75</v>
      </c>
      <c r="Q48" s="214">
        <v>0</v>
      </c>
      <c r="R48" s="214">
        <v>0.4</v>
      </c>
      <c r="S48" s="214">
        <v>0</v>
      </c>
      <c r="T48" s="215">
        <v>0.6</v>
      </c>
      <c r="U48" s="34"/>
      <c r="V48" s="34"/>
    </row>
    <row r="49" spans="1:22" x14ac:dyDescent="0.2">
      <c r="A49" s="81">
        <v>44</v>
      </c>
      <c r="B49" s="84" t="str">
        <f t="shared" si="0"/>
        <v>Cabo Verde</v>
      </c>
      <c r="C49" s="84" t="str">
        <f t="shared" si="1"/>
        <v>CPV</v>
      </c>
      <c r="D49" s="214">
        <f t="shared" si="2"/>
        <v>0.375</v>
      </c>
      <c r="E49" s="81" t="s">
        <v>79</v>
      </c>
      <c r="F49" s="84" t="s">
        <v>78</v>
      </c>
      <c r="G49" s="216">
        <v>0.16666666666666699</v>
      </c>
      <c r="H49" s="214">
        <v>0.58333333333333304</v>
      </c>
      <c r="I49" s="214">
        <v>0</v>
      </c>
      <c r="J49" s="214">
        <v>0.5</v>
      </c>
      <c r="K49" s="214">
        <v>0.5</v>
      </c>
      <c r="L49" s="214">
        <v>1</v>
      </c>
      <c r="M49" s="214">
        <v>0.5</v>
      </c>
      <c r="N49" s="214">
        <v>0.5</v>
      </c>
      <c r="O49" s="214">
        <v>0</v>
      </c>
      <c r="P49" s="214">
        <v>0.5</v>
      </c>
      <c r="Q49" s="214">
        <v>0</v>
      </c>
      <c r="R49" s="214">
        <v>0.4</v>
      </c>
      <c r="S49" s="214">
        <v>0</v>
      </c>
      <c r="T49" s="215">
        <v>0.6</v>
      </c>
      <c r="U49" s="34"/>
      <c r="V49" s="34"/>
    </row>
    <row r="50" spans="1:22" x14ac:dyDescent="0.2">
      <c r="A50" s="81">
        <v>45</v>
      </c>
      <c r="B50" s="84" t="str">
        <f t="shared" si="0"/>
        <v>Costa Rica</v>
      </c>
      <c r="C50" s="84" t="str">
        <f t="shared" si="1"/>
        <v>CRI</v>
      </c>
      <c r="D50" s="214">
        <f t="shared" si="2"/>
        <v>0.29583333333333311</v>
      </c>
      <c r="E50" s="81" t="s">
        <v>81</v>
      </c>
      <c r="F50" s="84" t="s">
        <v>80</v>
      </c>
      <c r="G50" s="216">
        <v>8.3333333333333301E-2</v>
      </c>
      <c r="H50" s="214">
        <v>0.50833333333333297</v>
      </c>
      <c r="I50" s="214">
        <v>0</v>
      </c>
      <c r="J50" s="214">
        <v>0.5</v>
      </c>
      <c r="K50" s="214">
        <v>0</v>
      </c>
      <c r="L50" s="214">
        <v>1</v>
      </c>
      <c r="M50" s="214">
        <v>0.5</v>
      </c>
      <c r="N50" s="214">
        <v>0.5</v>
      </c>
      <c r="O50" s="214">
        <v>0</v>
      </c>
      <c r="P50" s="214">
        <v>0.25</v>
      </c>
      <c r="Q50" s="214">
        <v>0</v>
      </c>
      <c r="R50" s="214">
        <v>0.4</v>
      </c>
      <c r="S50" s="214">
        <v>0</v>
      </c>
      <c r="T50" s="215">
        <v>0.4</v>
      </c>
      <c r="U50" s="34"/>
      <c r="V50" s="34"/>
    </row>
    <row r="51" spans="1:22" x14ac:dyDescent="0.2">
      <c r="A51" s="81">
        <v>46</v>
      </c>
      <c r="B51" s="84" t="str">
        <f t="shared" si="0"/>
        <v>Cuba</v>
      </c>
      <c r="C51" s="84" t="str">
        <f t="shared" si="1"/>
        <v>CUB</v>
      </c>
      <c r="D51" s="214">
        <f t="shared" si="2"/>
        <v>0.39999999999999997</v>
      </c>
      <c r="E51" s="81" t="s">
        <v>83</v>
      </c>
      <c r="F51" s="84" t="s">
        <v>82</v>
      </c>
      <c r="G51" s="216">
        <v>0.16666666666666699</v>
      </c>
      <c r="H51" s="214">
        <v>0.63333333333333297</v>
      </c>
      <c r="I51" s="214">
        <v>0</v>
      </c>
      <c r="J51" s="214">
        <v>0.5</v>
      </c>
      <c r="K51" s="214">
        <v>0.5</v>
      </c>
      <c r="L51" s="214">
        <v>1</v>
      </c>
      <c r="M51" s="214">
        <v>0.5</v>
      </c>
      <c r="N51" s="214">
        <v>0.5</v>
      </c>
      <c r="O51" s="214">
        <v>0</v>
      </c>
      <c r="P51" s="214">
        <v>1</v>
      </c>
      <c r="Q51" s="214">
        <v>0</v>
      </c>
      <c r="R51" s="214">
        <v>0.4</v>
      </c>
      <c r="S51" s="214">
        <v>0</v>
      </c>
      <c r="T51" s="215">
        <v>0.4</v>
      </c>
      <c r="U51" s="34"/>
      <c r="V51" s="34"/>
    </row>
    <row r="52" spans="1:22" x14ac:dyDescent="0.2">
      <c r="A52" s="81">
        <v>47</v>
      </c>
      <c r="B52" s="84" t="str">
        <f t="shared" si="0"/>
        <v>CuraÃ§ao</v>
      </c>
      <c r="C52" s="84" t="str">
        <f t="shared" si="1"/>
        <v>CUW</v>
      </c>
      <c r="D52" s="214">
        <f t="shared" si="2"/>
        <v>0.88333333333333353</v>
      </c>
      <c r="E52" s="81" t="s">
        <v>704</v>
      </c>
      <c r="F52" s="84" t="s">
        <v>811</v>
      </c>
      <c r="G52" s="216">
        <v>0.91666666666666696</v>
      </c>
      <c r="H52" s="214">
        <v>0.85</v>
      </c>
      <c r="I52" s="214">
        <v>1</v>
      </c>
      <c r="J52" s="214">
        <v>0.5</v>
      </c>
      <c r="K52" s="214">
        <v>1</v>
      </c>
      <c r="L52" s="214">
        <v>1</v>
      </c>
      <c r="M52" s="214">
        <v>1</v>
      </c>
      <c r="N52" s="214">
        <v>1</v>
      </c>
      <c r="O52" s="214">
        <v>1</v>
      </c>
      <c r="P52" s="214">
        <v>1</v>
      </c>
      <c r="Q52" s="214">
        <v>1</v>
      </c>
      <c r="R52" s="214">
        <v>0.8</v>
      </c>
      <c r="S52" s="214">
        <v>0.5</v>
      </c>
      <c r="T52" s="215">
        <v>0.8</v>
      </c>
      <c r="U52" s="34"/>
      <c r="V52" s="34"/>
    </row>
    <row r="53" spans="1:22" x14ac:dyDescent="0.2">
      <c r="A53" s="81">
        <v>48</v>
      </c>
      <c r="B53" s="84" t="str">
        <f t="shared" si="0"/>
        <v>Cayman Islands</v>
      </c>
      <c r="C53" s="84" t="str">
        <f t="shared" si="1"/>
        <v>CYM</v>
      </c>
      <c r="D53" s="214">
        <f t="shared" si="2"/>
        <v>0.7666666666666665</v>
      </c>
      <c r="E53" s="81" t="s">
        <v>705</v>
      </c>
      <c r="F53" s="84" t="s">
        <v>736</v>
      </c>
      <c r="G53" s="216">
        <v>0.83333333333333304</v>
      </c>
      <c r="H53" s="214">
        <v>0.7</v>
      </c>
      <c r="I53" s="214">
        <v>1</v>
      </c>
      <c r="J53" s="214">
        <v>0.5</v>
      </c>
      <c r="K53" s="214">
        <v>1</v>
      </c>
      <c r="L53" s="214">
        <v>1</v>
      </c>
      <c r="M53" s="214">
        <v>0.5</v>
      </c>
      <c r="N53" s="214">
        <v>0.5</v>
      </c>
      <c r="O53" s="214">
        <v>1</v>
      </c>
      <c r="P53" s="214">
        <v>1</v>
      </c>
      <c r="Q53" s="214">
        <v>1</v>
      </c>
      <c r="R53" s="214">
        <v>0.6</v>
      </c>
      <c r="S53" s="214">
        <v>0.5</v>
      </c>
      <c r="T53" s="215">
        <v>0.6</v>
      </c>
      <c r="U53" s="34"/>
      <c r="V53" s="34"/>
    </row>
    <row r="54" spans="1:22" x14ac:dyDescent="0.2">
      <c r="A54" s="81">
        <v>49</v>
      </c>
      <c r="B54" s="84" t="str">
        <f t="shared" si="0"/>
        <v>Cyprus</v>
      </c>
      <c r="C54" s="84" t="str">
        <f t="shared" si="1"/>
        <v>CYP</v>
      </c>
      <c r="D54" s="214">
        <f t="shared" si="2"/>
        <v>0.37916666666666698</v>
      </c>
      <c r="E54" s="81" t="s">
        <v>85</v>
      </c>
      <c r="F54" s="84" t="s">
        <v>84</v>
      </c>
      <c r="G54" s="216">
        <v>0.16666666666666699</v>
      </c>
      <c r="H54" s="214">
        <v>0.59166666666666701</v>
      </c>
      <c r="I54" s="214">
        <v>0</v>
      </c>
      <c r="J54" s="214">
        <v>0.5</v>
      </c>
      <c r="K54" s="214">
        <v>0.5</v>
      </c>
      <c r="L54" s="214">
        <v>1</v>
      </c>
      <c r="M54" s="214">
        <v>0.5</v>
      </c>
      <c r="N54" s="214">
        <v>0.5</v>
      </c>
      <c r="O54" s="214">
        <v>0</v>
      </c>
      <c r="P54" s="214">
        <v>0.75</v>
      </c>
      <c r="Q54" s="214">
        <v>0</v>
      </c>
      <c r="R54" s="214">
        <v>0.4</v>
      </c>
      <c r="S54" s="214">
        <v>0</v>
      </c>
      <c r="T54" s="215">
        <v>0.4</v>
      </c>
      <c r="U54" s="34"/>
      <c r="V54" s="34"/>
    </row>
    <row r="55" spans="1:22" x14ac:dyDescent="0.2">
      <c r="A55" s="81">
        <v>50</v>
      </c>
      <c r="B55" s="84" t="str">
        <f t="shared" si="0"/>
        <v>Czech Republic</v>
      </c>
      <c r="C55" s="84" t="str">
        <f t="shared" si="1"/>
        <v>CZE</v>
      </c>
      <c r="D55" s="214">
        <f t="shared" si="2"/>
        <v>0.33750000000000013</v>
      </c>
      <c r="E55" s="81" t="s">
        <v>87</v>
      </c>
      <c r="F55" s="84" t="s">
        <v>86</v>
      </c>
      <c r="G55" s="216">
        <v>8.3333333333333301E-2</v>
      </c>
      <c r="H55" s="214">
        <v>0.59166666666666701</v>
      </c>
      <c r="I55" s="214">
        <v>0</v>
      </c>
      <c r="J55" s="214">
        <v>0.5</v>
      </c>
      <c r="K55" s="214">
        <v>0</v>
      </c>
      <c r="L55" s="214">
        <v>1</v>
      </c>
      <c r="M55" s="214">
        <v>0.5</v>
      </c>
      <c r="N55" s="214">
        <v>0.5</v>
      </c>
      <c r="O55" s="214">
        <v>0</v>
      </c>
      <c r="P55" s="214">
        <v>0.75</v>
      </c>
      <c r="Q55" s="214">
        <v>0</v>
      </c>
      <c r="R55" s="214">
        <v>0.2</v>
      </c>
      <c r="S55" s="214">
        <v>0</v>
      </c>
      <c r="T55" s="215">
        <v>0.6</v>
      </c>
      <c r="U55" s="34"/>
      <c r="V55" s="34"/>
    </row>
    <row r="56" spans="1:22" x14ac:dyDescent="0.2">
      <c r="A56" s="81">
        <v>51</v>
      </c>
      <c r="B56" s="84" t="str">
        <f t="shared" si="0"/>
        <v>Germany</v>
      </c>
      <c r="C56" s="84" t="str">
        <f t="shared" si="1"/>
        <v>DEU</v>
      </c>
      <c r="D56" s="214">
        <f t="shared" si="2"/>
        <v>0.32083333333333314</v>
      </c>
      <c r="E56" s="81" t="s">
        <v>89</v>
      </c>
      <c r="F56" s="84" t="s">
        <v>88</v>
      </c>
      <c r="G56" s="216">
        <v>8.3333333333333301E-2</v>
      </c>
      <c r="H56" s="214">
        <v>0.55833333333333302</v>
      </c>
      <c r="I56" s="214">
        <v>0</v>
      </c>
      <c r="J56" s="214">
        <v>0.5</v>
      </c>
      <c r="K56" s="214">
        <v>0</v>
      </c>
      <c r="L56" s="214">
        <v>1</v>
      </c>
      <c r="M56" s="214">
        <v>0.5</v>
      </c>
      <c r="N56" s="214">
        <v>0.5</v>
      </c>
      <c r="O56" s="214">
        <v>0</v>
      </c>
      <c r="P56" s="214">
        <v>0.75</v>
      </c>
      <c r="Q56" s="214">
        <v>0</v>
      </c>
      <c r="R56" s="214">
        <v>0.2</v>
      </c>
      <c r="S56" s="214">
        <v>0</v>
      </c>
      <c r="T56" s="215">
        <v>0.4</v>
      </c>
      <c r="U56" s="34"/>
      <c r="V56" s="34"/>
    </row>
    <row r="57" spans="1:22" x14ac:dyDescent="0.2">
      <c r="A57" s="81">
        <v>52</v>
      </c>
      <c r="B57" s="84" t="str">
        <f t="shared" si="0"/>
        <v>Djibouti</v>
      </c>
      <c r="C57" s="84" t="str">
        <f t="shared" si="1"/>
        <v>DJI</v>
      </c>
      <c r="D57" s="214">
        <f t="shared" si="2"/>
        <v>0.37916666666666698</v>
      </c>
      <c r="E57" s="81" t="s">
        <v>91</v>
      </c>
      <c r="F57" s="84" t="s">
        <v>90</v>
      </c>
      <c r="G57" s="216">
        <v>0.16666666666666699</v>
      </c>
      <c r="H57" s="214">
        <v>0.59166666666666701</v>
      </c>
      <c r="I57" s="214">
        <v>0</v>
      </c>
      <c r="J57" s="214">
        <v>0.5</v>
      </c>
      <c r="K57" s="214">
        <v>0.5</v>
      </c>
      <c r="L57" s="214">
        <v>1</v>
      </c>
      <c r="M57" s="214">
        <v>0.5</v>
      </c>
      <c r="N57" s="214">
        <v>0.5</v>
      </c>
      <c r="O57" s="214">
        <v>0</v>
      </c>
      <c r="P57" s="214">
        <v>0.75</v>
      </c>
      <c r="Q57" s="214">
        <v>0</v>
      </c>
      <c r="R57" s="214">
        <v>0.4</v>
      </c>
      <c r="S57" s="214">
        <v>0</v>
      </c>
      <c r="T57" s="215">
        <v>0.4</v>
      </c>
      <c r="U57" s="34"/>
      <c r="V57" s="34"/>
    </row>
    <row r="58" spans="1:22" x14ac:dyDescent="0.2">
      <c r="A58" s="81">
        <v>53</v>
      </c>
      <c r="B58" s="84" t="str">
        <f t="shared" si="0"/>
        <v>Dominica</v>
      </c>
      <c r="C58" s="84" t="str">
        <f t="shared" si="1"/>
        <v>DMA</v>
      </c>
      <c r="D58" s="214">
        <f t="shared" si="2"/>
        <v>0.55833333333333302</v>
      </c>
      <c r="E58" s="81" t="s">
        <v>93</v>
      </c>
      <c r="F58" s="84" t="s">
        <v>92</v>
      </c>
      <c r="G58" s="216">
        <v>0.33333333333333298</v>
      </c>
      <c r="H58" s="214">
        <v>0.78333333333333299</v>
      </c>
      <c r="I58" s="214">
        <v>0</v>
      </c>
      <c r="J58" s="214">
        <v>0.5</v>
      </c>
      <c r="K58" s="214">
        <v>0.5</v>
      </c>
      <c r="L58" s="214">
        <v>1</v>
      </c>
      <c r="M58" s="214">
        <v>1</v>
      </c>
      <c r="N58" s="214">
        <v>1</v>
      </c>
      <c r="O58" s="214">
        <v>0</v>
      </c>
      <c r="P58" s="214">
        <v>1</v>
      </c>
      <c r="Q58" s="214">
        <v>0</v>
      </c>
      <c r="R58" s="214">
        <v>0.4</v>
      </c>
      <c r="S58" s="214">
        <v>0.5</v>
      </c>
      <c r="T58" s="215">
        <v>0.8</v>
      </c>
      <c r="U58" s="34"/>
      <c r="V58" s="34"/>
    </row>
    <row r="59" spans="1:22" x14ac:dyDescent="0.2">
      <c r="A59" s="81">
        <v>54</v>
      </c>
      <c r="B59" s="84" t="str">
        <f t="shared" si="0"/>
        <v>Denmark</v>
      </c>
      <c r="C59" s="84" t="str">
        <f t="shared" si="1"/>
        <v>DNK</v>
      </c>
      <c r="D59" s="214">
        <f t="shared" si="2"/>
        <v>0.33750000000000013</v>
      </c>
      <c r="E59" s="81" t="s">
        <v>95</v>
      </c>
      <c r="F59" s="84" t="s">
        <v>94</v>
      </c>
      <c r="G59" s="216">
        <v>8.3333333333333301E-2</v>
      </c>
      <c r="H59" s="214">
        <v>0.59166666666666701</v>
      </c>
      <c r="I59" s="214">
        <v>0</v>
      </c>
      <c r="J59" s="214">
        <v>0.5</v>
      </c>
      <c r="K59" s="214">
        <v>0</v>
      </c>
      <c r="L59" s="214">
        <v>1</v>
      </c>
      <c r="M59" s="214">
        <v>0.5</v>
      </c>
      <c r="N59" s="214">
        <v>0.5</v>
      </c>
      <c r="O59" s="214">
        <v>0</v>
      </c>
      <c r="P59" s="214">
        <v>0.75</v>
      </c>
      <c r="Q59" s="214">
        <v>0</v>
      </c>
      <c r="R59" s="214">
        <v>0.2</v>
      </c>
      <c r="S59" s="214">
        <v>0</v>
      </c>
      <c r="T59" s="215">
        <v>0.6</v>
      </c>
      <c r="U59" s="34"/>
      <c r="V59" s="34"/>
    </row>
    <row r="60" spans="1:22" x14ac:dyDescent="0.2">
      <c r="A60" s="81">
        <v>55</v>
      </c>
      <c r="B60" s="84" t="str">
        <f t="shared" si="0"/>
        <v>Dominican Republic</v>
      </c>
      <c r="C60" s="84" t="str">
        <f t="shared" si="1"/>
        <v>DOM</v>
      </c>
      <c r="D60" s="214">
        <f t="shared" si="2"/>
        <v>0.25833333333333314</v>
      </c>
      <c r="E60" s="81" t="s">
        <v>97</v>
      </c>
      <c r="F60" s="84" t="s">
        <v>96</v>
      </c>
      <c r="G60" s="216">
        <v>8.3333333333333301E-2</v>
      </c>
      <c r="H60" s="214">
        <v>0.43333333333333302</v>
      </c>
      <c r="I60" s="214">
        <v>0</v>
      </c>
      <c r="J60" s="214">
        <v>0</v>
      </c>
      <c r="K60" s="214">
        <v>0</v>
      </c>
      <c r="L60" s="214">
        <v>1</v>
      </c>
      <c r="M60" s="214">
        <v>0.5</v>
      </c>
      <c r="N60" s="214">
        <v>0.5</v>
      </c>
      <c r="O60" s="214">
        <v>0</v>
      </c>
      <c r="P60" s="214">
        <v>0.5</v>
      </c>
      <c r="Q60" s="214">
        <v>0</v>
      </c>
      <c r="R60" s="214">
        <v>0.2</v>
      </c>
      <c r="S60" s="214">
        <v>0</v>
      </c>
      <c r="T60" s="215">
        <v>0.4</v>
      </c>
      <c r="U60" s="34"/>
      <c r="V60" s="34"/>
    </row>
    <row r="61" spans="1:22" x14ac:dyDescent="0.2">
      <c r="A61" s="81">
        <v>56</v>
      </c>
      <c r="B61" s="84" t="str">
        <f t="shared" si="0"/>
        <v>Algeria</v>
      </c>
      <c r="C61" s="84" t="str">
        <f t="shared" si="1"/>
        <v>DZA</v>
      </c>
      <c r="D61" s="214">
        <f t="shared" si="2"/>
        <v>0.34166666666666662</v>
      </c>
      <c r="E61" s="81" t="s">
        <v>99</v>
      </c>
      <c r="F61" s="84" t="s">
        <v>98</v>
      </c>
      <c r="G61" s="216">
        <v>8.3333333333333301E-2</v>
      </c>
      <c r="H61" s="214">
        <v>0.6</v>
      </c>
      <c r="I61" s="214">
        <v>0</v>
      </c>
      <c r="J61" s="214">
        <v>0.5</v>
      </c>
      <c r="K61" s="214">
        <v>0</v>
      </c>
      <c r="L61" s="214">
        <v>1</v>
      </c>
      <c r="M61" s="214">
        <v>0.5</v>
      </c>
      <c r="N61" s="214">
        <v>0.5</v>
      </c>
      <c r="O61" s="214">
        <v>0</v>
      </c>
      <c r="P61" s="214">
        <v>1</v>
      </c>
      <c r="Q61" s="214">
        <v>0</v>
      </c>
      <c r="R61" s="214">
        <v>0.2</v>
      </c>
      <c r="S61" s="214">
        <v>0</v>
      </c>
      <c r="T61" s="215">
        <v>0.4</v>
      </c>
      <c r="U61" s="34"/>
      <c r="V61" s="34"/>
    </row>
    <row r="62" spans="1:22" x14ac:dyDescent="0.2">
      <c r="A62" s="81">
        <v>57</v>
      </c>
      <c r="B62" s="84" t="str">
        <f t="shared" si="0"/>
        <v>Ecuador</v>
      </c>
      <c r="C62" s="84" t="str">
        <f t="shared" si="1"/>
        <v>ECU</v>
      </c>
      <c r="D62" s="214">
        <f t="shared" si="2"/>
        <v>0.26250000000000012</v>
      </c>
      <c r="E62" s="81" t="s">
        <v>101</v>
      </c>
      <c r="F62" s="84" t="s">
        <v>100</v>
      </c>
      <c r="G62" s="216">
        <v>8.3333333333333301E-2</v>
      </c>
      <c r="H62" s="214">
        <v>0.44166666666666698</v>
      </c>
      <c r="I62" s="214">
        <v>0</v>
      </c>
      <c r="J62" s="214">
        <v>0.5</v>
      </c>
      <c r="K62" s="214">
        <v>0</v>
      </c>
      <c r="L62" s="214">
        <v>1</v>
      </c>
      <c r="M62" s="214">
        <v>0.5</v>
      </c>
      <c r="N62" s="214">
        <v>0.5</v>
      </c>
      <c r="O62" s="214">
        <v>0</v>
      </c>
      <c r="P62" s="214">
        <v>0.25</v>
      </c>
      <c r="Q62" s="214">
        <v>0</v>
      </c>
      <c r="R62" s="214">
        <v>0.2</v>
      </c>
      <c r="S62" s="214">
        <v>0</v>
      </c>
      <c r="T62" s="215">
        <v>0.2</v>
      </c>
      <c r="U62" s="34"/>
      <c r="V62" s="34"/>
    </row>
    <row r="63" spans="1:22" x14ac:dyDescent="0.2">
      <c r="A63" s="81">
        <v>58</v>
      </c>
      <c r="B63" s="84" t="str">
        <f t="shared" si="0"/>
        <v>Egypt, Arab Rep.</v>
      </c>
      <c r="C63" s="84" t="str">
        <f t="shared" si="1"/>
        <v>EGY</v>
      </c>
      <c r="D63" s="214">
        <f t="shared" si="2"/>
        <v>0.1791666666666665</v>
      </c>
      <c r="E63" s="81" t="s">
        <v>102</v>
      </c>
      <c r="F63" s="84" t="s">
        <v>737</v>
      </c>
      <c r="G63" s="216">
        <v>0</v>
      </c>
      <c r="H63" s="214">
        <v>0.358333333333333</v>
      </c>
      <c r="I63" s="214">
        <v>0</v>
      </c>
      <c r="J63" s="214">
        <v>0.5</v>
      </c>
      <c r="K63" s="214">
        <v>0</v>
      </c>
      <c r="L63" s="214">
        <v>1</v>
      </c>
      <c r="M63" s="214">
        <v>0</v>
      </c>
      <c r="N63" s="214">
        <v>0</v>
      </c>
      <c r="O63" s="214">
        <v>0</v>
      </c>
      <c r="P63" s="214">
        <v>0.25</v>
      </c>
      <c r="Q63" s="214">
        <v>0</v>
      </c>
      <c r="R63" s="214">
        <v>0.2</v>
      </c>
      <c r="S63" s="214">
        <v>0</v>
      </c>
      <c r="T63" s="215">
        <v>0.2</v>
      </c>
      <c r="U63" s="34"/>
      <c r="V63" s="34"/>
    </row>
    <row r="64" spans="1:22" x14ac:dyDescent="0.2">
      <c r="A64" s="81">
        <v>59</v>
      </c>
      <c r="B64" s="84" t="str">
        <f t="shared" si="0"/>
        <v>Eritrea</v>
      </c>
      <c r="C64" s="84" t="str">
        <f t="shared" si="1"/>
        <v>ERI</v>
      </c>
      <c r="D64" s="214">
        <f t="shared" si="2"/>
        <v>0.41666666666666696</v>
      </c>
      <c r="E64" s="81" t="s">
        <v>104</v>
      </c>
      <c r="F64" s="84" t="s">
        <v>103</v>
      </c>
      <c r="G64" s="216">
        <v>0.16666666666666699</v>
      </c>
      <c r="H64" s="214">
        <v>0.66666666666666696</v>
      </c>
      <c r="I64" s="214">
        <v>0</v>
      </c>
      <c r="J64" s="214">
        <v>0.5</v>
      </c>
      <c r="K64" s="214">
        <v>0.5</v>
      </c>
      <c r="L64" s="214">
        <v>1</v>
      </c>
      <c r="M64" s="214">
        <v>0.5</v>
      </c>
      <c r="N64" s="214">
        <v>0.5</v>
      </c>
      <c r="O64" s="214">
        <v>0</v>
      </c>
      <c r="P64" s="214">
        <v>1</v>
      </c>
      <c r="Q64" s="214">
        <v>0</v>
      </c>
      <c r="R64" s="214">
        <v>0.4</v>
      </c>
      <c r="S64" s="214">
        <v>0</v>
      </c>
      <c r="T64" s="215">
        <v>0.6</v>
      </c>
      <c r="U64" s="34"/>
      <c r="V64" s="34"/>
    </row>
    <row r="65" spans="1:22" x14ac:dyDescent="0.2">
      <c r="A65" s="81">
        <v>60</v>
      </c>
      <c r="B65" s="84" t="str">
        <f t="shared" si="0"/>
        <v>Spain</v>
      </c>
      <c r="C65" s="84" t="str">
        <f t="shared" si="1"/>
        <v>ESP</v>
      </c>
      <c r="D65" s="214">
        <f t="shared" si="2"/>
        <v>0.33750000000000013</v>
      </c>
      <c r="E65" s="81" t="s">
        <v>106</v>
      </c>
      <c r="F65" s="84" t="s">
        <v>105</v>
      </c>
      <c r="G65" s="216">
        <v>8.3333333333333301E-2</v>
      </c>
      <c r="H65" s="214">
        <v>0.59166666666666701</v>
      </c>
      <c r="I65" s="214">
        <v>0</v>
      </c>
      <c r="J65" s="214">
        <v>0.5</v>
      </c>
      <c r="K65" s="214">
        <v>0</v>
      </c>
      <c r="L65" s="214">
        <v>1</v>
      </c>
      <c r="M65" s="214">
        <v>0.5</v>
      </c>
      <c r="N65" s="214">
        <v>0.5</v>
      </c>
      <c r="O65" s="214">
        <v>0</v>
      </c>
      <c r="P65" s="214">
        <v>0.75</v>
      </c>
      <c r="Q65" s="214">
        <v>0</v>
      </c>
      <c r="R65" s="214">
        <v>0.2</v>
      </c>
      <c r="S65" s="214">
        <v>0</v>
      </c>
      <c r="T65" s="215">
        <v>0.6</v>
      </c>
      <c r="U65" s="34"/>
      <c r="V65" s="34"/>
    </row>
    <row r="66" spans="1:22" x14ac:dyDescent="0.2">
      <c r="A66" s="81">
        <v>61</v>
      </c>
      <c r="B66" s="84" t="str">
        <f t="shared" si="0"/>
        <v>Estonia</v>
      </c>
      <c r="C66" s="84" t="str">
        <f t="shared" si="1"/>
        <v>EST</v>
      </c>
      <c r="D66" s="214">
        <f t="shared" si="2"/>
        <v>0.37916666666666698</v>
      </c>
      <c r="E66" s="81" t="s">
        <v>108</v>
      </c>
      <c r="F66" s="84" t="s">
        <v>107</v>
      </c>
      <c r="G66" s="216">
        <v>0.16666666666666699</v>
      </c>
      <c r="H66" s="214">
        <v>0.59166666666666701</v>
      </c>
      <c r="I66" s="214">
        <v>0</v>
      </c>
      <c r="J66" s="214">
        <v>0.5</v>
      </c>
      <c r="K66" s="214">
        <v>0.5</v>
      </c>
      <c r="L66" s="214">
        <v>1</v>
      </c>
      <c r="M66" s="214">
        <v>0.5</v>
      </c>
      <c r="N66" s="214">
        <v>0.5</v>
      </c>
      <c r="O66" s="214">
        <v>0</v>
      </c>
      <c r="P66" s="214">
        <v>0.75</v>
      </c>
      <c r="Q66" s="214">
        <v>0</v>
      </c>
      <c r="R66" s="214">
        <v>0.2</v>
      </c>
      <c r="S66" s="214">
        <v>0</v>
      </c>
      <c r="T66" s="215">
        <v>0.6</v>
      </c>
      <c r="U66" s="34"/>
      <c r="V66" s="34"/>
    </row>
    <row r="67" spans="1:22" x14ac:dyDescent="0.2">
      <c r="A67" s="81">
        <v>62</v>
      </c>
      <c r="B67" s="84" t="str">
        <f t="shared" si="0"/>
        <v>Ethiopia</v>
      </c>
      <c r="C67" s="84" t="str">
        <f t="shared" si="1"/>
        <v>ETH</v>
      </c>
      <c r="D67" s="214">
        <f t="shared" si="2"/>
        <v>0.16805555555555551</v>
      </c>
      <c r="E67" s="81" t="s">
        <v>110</v>
      </c>
      <c r="F67" s="84" t="s">
        <v>109</v>
      </c>
      <c r="G67" s="216">
        <v>0</v>
      </c>
      <c r="H67" s="214">
        <v>0.33611111111111103</v>
      </c>
      <c r="I67" s="214">
        <v>0</v>
      </c>
      <c r="J67" s="214">
        <v>0</v>
      </c>
      <c r="K67" s="214">
        <v>0</v>
      </c>
      <c r="L67" s="214">
        <v>0.66666666666666696</v>
      </c>
      <c r="M67" s="214">
        <v>0</v>
      </c>
      <c r="N67" s="214">
        <v>0</v>
      </c>
      <c r="O67" s="214">
        <v>0</v>
      </c>
      <c r="P67" s="214">
        <v>0.75</v>
      </c>
      <c r="Q67" s="214">
        <v>0</v>
      </c>
      <c r="R67" s="214">
        <v>0.4</v>
      </c>
      <c r="S67" s="214">
        <v>0</v>
      </c>
      <c r="T67" s="215">
        <v>0.2</v>
      </c>
      <c r="U67" s="34"/>
      <c r="V67" s="34"/>
    </row>
    <row r="68" spans="1:22" x14ac:dyDescent="0.2">
      <c r="A68" s="81">
        <v>63</v>
      </c>
      <c r="B68" s="84" t="str">
        <f t="shared" si="0"/>
        <v>Finland</v>
      </c>
      <c r="C68" s="84" t="str">
        <f t="shared" si="1"/>
        <v>FIN</v>
      </c>
      <c r="D68" s="214">
        <f t="shared" si="2"/>
        <v>0.33750000000000013</v>
      </c>
      <c r="E68" s="81" t="s">
        <v>112</v>
      </c>
      <c r="F68" s="84" t="s">
        <v>111</v>
      </c>
      <c r="G68" s="216">
        <v>8.3333333333333301E-2</v>
      </c>
      <c r="H68" s="214">
        <v>0.59166666666666701</v>
      </c>
      <c r="I68" s="214">
        <v>0</v>
      </c>
      <c r="J68" s="214">
        <v>0.5</v>
      </c>
      <c r="K68" s="214">
        <v>0</v>
      </c>
      <c r="L68" s="214">
        <v>1</v>
      </c>
      <c r="M68" s="214">
        <v>0.5</v>
      </c>
      <c r="N68" s="214">
        <v>0.5</v>
      </c>
      <c r="O68" s="214">
        <v>0</v>
      </c>
      <c r="P68" s="214">
        <v>0.75</v>
      </c>
      <c r="Q68" s="214">
        <v>0</v>
      </c>
      <c r="R68" s="214">
        <v>0.2</v>
      </c>
      <c r="S68" s="214">
        <v>0</v>
      </c>
      <c r="T68" s="215">
        <v>0.6</v>
      </c>
      <c r="U68" s="34"/>
      <c r="V68" s="34"/>
    </row>
    <row r="69" spans="1:22" x14ac:dyDescent="0.2">
      <c r="A69" s="81">
        <v>64</v>
      </c>
      <c r="B69" s="84" t="str">
        <f t="shared" si="0"/>
        <v>Fiji</v>
      </c>
      <c r="C69" s="84" t="str">
        <f t="shared" si="1"/>
        <v>FJI</v>
      </c>
      <c r="D69" s="214">
        <f t="shared" si="2"/>
        <v>0.35</v>
      </c>
      <c r="E69" s="81" t="s">
        <v>114</v>
      </c>
      <c r="F69" s="84" t="s">
        <v>113</v>
      </c>
      <c r="G69" s="216">
        <v>0.16666666666666699</v>
      </c>
      <c r="H69" s="214">
        <v>0.53333333333333299</v>
      </c>
      <c r="I69" s="214">
        <v>0</v>
      </c>
      <c r="J69" s="214">
        <v>0</v>
      </c>
      <c r="K69" s="214">
        <v>0.5</v>
      </c>
      <c r="L69" s="214">
        <v>1</v>
      </c>
      <c r="M69" s="214">
        <v>0.5</v>
      </c>
      <c r="N69" s="214">
        <v>0.5</v>
      </c>
      <c r="O69" s="214">
        <v>0</v>
      </c>
      <c r="P69" s="214">
        <v>0.5</v>
      </c>
      <c r="Q69" s="214">
        <v>0</v>
      </c>
      <c r="R69" s="214">
        <v>0.4</v>
      </c>
      <c r="S69" s="214">
        <v>0</v>
      </c>
      <c r="T69" s="215">
        <v>0.8</v>
      </c>
      <c r="U69" s="34"/>
      <c r="V69" s="34"/>
    </row>
    <row r="70" spans="1:22" x14ac:dyDescent="0.2">
      <c r="A70" s="81">
        <v>65</v>
      </c>
      <c r="B70" s="84" t="str">
        <f t="shared" si="0"/>
        <v>France</v>
      </c>
      <c r="C70" s="84" t="str">
        <f t="shared" si="1"/>
        <v>FRA</v>
      </c>
      <c r="D70" s="214">
        <f t="shared" si="2"/>
        <v>0.32083333333333314</v>
      </c>
      <c r="E70" s="81" t="s">
        <v>116</v>
      </c>
      <c r="F70" s="84" t="s">
        <v>115</v>
      </c>
      <c r="G70" s="216">
        <v>8.3333333333333301E-2</v>
      </c>
      <c r="H70" s="214">
        <v>0.55833333333333302</v>
      </c>
      <c r="I70" s="214">
        <v>0</v>
      </c>
      <c r="J70" s="214">
        <v>0.5</v>
      </c>
      <c r="K70" s="214">
        <v>0</v>
      </c>
      <c r="L70" s="214">
        <v>1</v>
      </c>
      <c r="M70" s="214">
        <v>0.5</v>
      </c>
      <c r="N70" s="214">
        <v>0.5</v>
      </c>
      <c r="O70" s="214">
        <v>0</v>
      </c>
      <c r="P70" s="214">
        <v>0.75</v>
      </c>
      <c r="Q70" s="214">
        <v>0</v>
      </c>
      <c r="R70" s="214">
        <v>0.2</v>
      </c>
      <c r="S70" s="214">
        <v>0</v>
      </c>
      <c r="T70" s="215">
        <v>0.4</v>
      </c>
      <c r="U70" s="34"/>
      <c r="V70" s="34"/>
    </row>
    <row r="71" spans="1:22" x14ac:dyDescent="0.2">
      <c r="A71" s="81">
        <v>66</v>
      </c>
      <c r="B71" s="84" t="str">
        <f t="shared" ref="B71:B134" si="3">F71</f>
        <v>Faroe Islands</v>
      </c>
      <c r="C71" s="84" t="str">
        <f t="shared" ref="C71:C134" si="4">E71</f>
        <v>FRO</v>
      </c>
      <c r="D71" s="214">
        <f t="shared" ref="D71:D134" si="5">AVERAGE(G71:H71)</f>
        <v>0.86666666666666692</v>
      </c>
      <c r="E71" s="81" t="s">
        <v>706</v>
      </c>
      <c r="F71" s="84" t="s">
        <v>738</v>
      </c>
      <c r="G71" s="216">
        <v>0.91666666666666696</v>
      </c>
      <c r="H71" s="214">
        <v>0.81666666666666698</v>
      </c>
      <c r="I71" s="214">
        <v>1</v>
      </c>
      <c r="J71" s="214">
        <v>0.5</v>
      </c>
      <c r="K71" s="214">
        <v>1</v>
      </c>
      <c r="L71" s="214">
        <v>1</v>
      </c>
      <c r="M71" s="214">
        <v>1</v>
      </c>
      <c r="N71" s="214">
        <v>1</v>
      </c>
      <c r="O71" s="214">
        <v>1</v>
      </c>
      <c r="P71" s="214">
        <v>1</v>
      </c>
      <c r="Q71" s="214">
        <v>1</v>
      </c>
      <c r="R71" s="214">
        <v>0.6</v>
      </c>
      <c r="S71" s="214">
        <v>0.5</v>
      </c>
      <c r="T71" s="215">
        <v>0.8</v>
      </c>
      <c r="U71" s="34"/>
      <c r="V71" s="34"/>
    </row>
    <row r="72" spans="1:22" x14ac:dyDescent="0.2">
      <c r="A72" s="81">
        <v>67</v>
      </c>
      <c r="B72" s="84" t="str">
        <f t="shared" si="3"/>
        <v>Micronesia, Fed. Sts.</v>
      </c>
      <c r="C72" s="84" t="str">
        <f t="shared" si="4"/>
        <v>FSM</v>
      </c>
      <c r="D72" s="214">
        <f t="shared" si="5"/>
        <v>0.55833333333333302</v>
      </c>
      <c r="E72" s="81" t="s">
        <v>117</v>
      </c>
      <c r="F72" s="84" t="s">
        <v>739</v>
      </c>
      <c r="G72" s="216">
        <v>0.33333333333333298</v>
      </c>
      <c r="H72" s="214">
        <v>0.78333333333333299</v>
      </c>
      <c r="I72" s="214">
        <v>0</v>
      </c>
      <c r="J72" s="214">
        <v>0.5</v>
      </c>
      <c r="K72" s="214">
        <v>1</v>
      </c>
      <c r="L72" s="214">
        <v>1</v>
      </c>
      <c r="M72" s="214">
        <v>1</v>
      </c>
      <c r="N72" s="214">
        <v>1</v>
      </c>
      <c r="O72" s="214">
        <v>0</v>
      </c>
      <c r="P72" s="214">
        <v>1</v>
      </c>
      <c r="Q72" s="214">
        <v>0</v>
      </c>
      <c r="R72" s="214">
        <v>0.4</v>
      </c>
      <c r="S72" s="214">
        <v>0</v>
      </c>
      <c r="T72" s="215">
        <v>0.8</v>
      </c>
      <c r="U72" s="34"/>
      <c r="V72" s="34"/>
    </row>
    <row r="73" spans="1:22" x14ac:dyDescent="0.2">
      <c r="A73" s="81">
        <v>68</v>
      </c>
      <c r="B73" s="84" t="str">
        <f t="shared" si="3"/>
        <v>Gabon</v>
      </c>
      <c r="C73" s="84" t="str">
        <f t="shared" si="4"/>
        <v>GAB</v>
      </c>
      <c r="D73" s="214">
        <f t="shared" si="5"/>
        <v>0.32083333333333347</v>
      </c>
      <c r="E73" s="81" t="s">
        <v>119</v>
      </c>
      <c r="F73" s="84" t="s">
        <v>118</v>
      </c>
      <c r="G73" s="216">
        <v>0.16666666666666699</v>
      </c>
      <c r="H73" s="214">
        <v>0.47499999999999998</v>
      </c>
      <c r="I73" s="214">
        <v>0</v>
      </c>
      <c r="J73" s="214">
        <v>0</v>
      </c>
      <c r="K73" s="214">
        <v>0.5</v>
      </c>
      <c r="L73" s="214">
        <v>1</v>
      </c>
      <c r="M73" s="214">
        <v>0.5</v>
      </c>
      <c r="N73" s="214">
        <v>0.5</v>
      </c>
      <c r="O73" s="214">
        <v>0</v>
      </c>
      <c r="P73" s="214">
        <v>0.75</v>
      </c>
      <c r="Q73" s="214">
        <v>0</v>
      </c>
      <c r="R73" s="214">
        <v>0.4</v>
      </c>
      <c r="S73" s="214">
        <v>0</v>
      </c>
      <c r="T73" s="215">
        <v>0.2</v>
      </c>
      <c r="U73" s="34"/>
      <c r="V73" s="34"/>
    </row>
    <row r="74" spans="1:22" x14ac:dyDescent="0.2">
      <c r="A74" s="81">
        <v>69</v>
      </c>
      <c r="B74" s="84" t="str">
        <f t="shared" si="3"/>
        <v>United Kingdom</v>
      </c>
      <c r="C74" s="84" t="str">
        <f t="shared" si="4"/>
        <v>GBR</v>
      </c>
      <c r="D74" s="214">
        <f t="shared" si="5"/>
        <v>0.33750000000000013</v>
      </c>
      <c r="E74" s="81" t="s">
        <v>121</v>
      </c>
      <c r="F74" s="84" t="s">
        <v>120</v>
      </c>
      <c r="G74" s="216">
        <v>8.3333333333333301E-2</v>
      </c>
      <c r="H74" s="214">
        <v>0.59166666666666701</v>
      </c>
      <c r="I74" s="214">
        <v>0</v>
      </c>
      <c r="J74" s="214">
        <v>0.5</v>
      </c>
      <c r="K74" s="214">
        <v>0</v>
      </c>
      <c r="L74" s="214">
        <v>1</v>
      </c>
      <c r="M74" s="214">
        <v>0.5</v>
      </c>
      <c r="N74" s="214">
        <v>0.5</v>
      </c>
      <c r="O74" s="214">
        <v>0</v>
      </c>
      <c r="P74" s="214">
        <v>0.75</v>
      </c>
      <c r="Q74" s="214">
        <v>0</v>
      </c>
      <c r="R74" s="214">
        <v>0.4</v>
      </c>
      <c r="S74" s="214">
        <v>0</v>
      </c>
      <c r="T74" s="215">
        <v>0.4</v>
      </c>
      <c r="U74" s="34"/>
      <c r="V74" s="34"/>
    </row>
    <row r="75" spans="1:22" x14ac:dyDescent="0.2">
      <c r="A75" s="81">
        <v>70</v>
      </c>
      <c r="B75" s="84" t="str">
        <f t="shared" si="3"/>
        <v>Georgia</v>
      </c>
      <c r="C75" s="84" t="str">
        <f t="shared" si="4"/>
        <v>GEO</v>
      </c>
      <c r="D75" s="214">
        <f t="shared" si="5"/>
        <v>0.35416666666666696</v>
      </c>
      <c r="E75" s="81" t="s">
        <v>123</v>
      </c>
      <c r="F75" s="84" t="s">
        <v>122</v>
      </c>
      <c r="G75" s="216">
        <v>0.16666666666666699</v>
      </c>
      <c r="H75" s="214">
        <v>0.54166666666666696</v>
      </c>
      <c r="I75" s="214">
        <v>0</v>
      </c>
      <c r="J75" s="214">
        <v>0.5</v>
      </c>
      <c r="K75" s="214">
        <v>0.5</v>
      </c>
      <c r="L75" s="214">
        <v>1</v>
      </c>
      <c r="M75" s="214">
        <v>0.5</v>
      </c>
      <c r="N75" s="214">
        <v>0.5</v>
      </c>
      <c r="O75" s="214">
        <v>0</v>
      </c>
      <c r="P75" s="214">
        <v>0.25</v>
      </c>
      <c r="Q75" s="214">
        <v>0</v>
      </c>
      <c r="R75" s="214">
        <v>0.4</v>
      </c>
      <c r="S75" s="214">
        <v>0</v>
      </c>
      <c r="T75" s="215">
        <v>0.6</v>
      </c>
      <c r="U75" s="34"/>
      <c r="V75" s="34"/>
    </row>
    <row r="76" spans="1:22" x14ac:dyDescent="0.2">
      <c r="A76" s="81">
        <v>71</v>
      </c>
      <c r="B76" s="84" t="str">
        <f t="shared" si="3"/>
        <v>Ghana</v>
      </c>
      <c r="C76" s="84" t="str">
        <f t="shared" si="4"/>
        <v>GHA</v>
      </c>
      <c r="D76" s="214">
        <f t="shared" si="5"/>
        <v>0.2</v>
      </c>
      <c r="E76" s="81" t="s">
        <v>125</v>
      </c>
      <c r="F76" s="84" t="s">
        <v>124</v>
      </c>
      <c r="G76" s="216">
        <v>0</v>
      </c>
      <c r="H76" s="214">
        <v>0.4</v>
      </c>
      <c r="I76" s="214">
        <v>0</v>
      </c>
      <c r="J76" s="214">
        <v>0.5</v>
      </c>
      <c r="K76" s="214">
        <v>0</v>
      </c>
      <c r="L76" s="214">
        <v>1</v>
      </c>
      <c r="M76" s="214">
        <v>0</v>
      </c>
      <c r="N76" s="214">
        <v>0</v>
      </c>
      <c r="O76" s="214">
        <v>0</v>
      </c>
      <c r="P76" s="214">
        <v>0.5</v>
      </c>
      <c r="Q76" s="214">
        <v>0</v>
      </c>
      <c r="R76" s="214">
        <v>0.2</v>
      </c>
      <c r="S76" s="214">
        <v>0</v>
      </c>
      <c r="T76" s="215">
        <v>0.2</v>
      </c>
      <c r="U76" s="34"/>
      <c r="V76" s="34"/>
    </row>
    <row r="77" spans="1:22" x14ac:dyDescent="0.2">
      <c r="A77" s="81">
        <v>72</v>
      </c>
      <c r="B77" s="84" t="str">
        <f t="shared" si="3"/>
        <v>Gibraltar</v>
      </c>
      <c r="C77" s="84" t="str">
        <f t="shared" si="4"/>
        <v>GIB</v>
      </c>
      <c r="D77" s="214">
        <f t="shared" si="5"/>
        <v>0.86666666666666692</v>
      </c>
      <c r="E77" s="81" t="s">
        <v>707</v>
      </c>
      <c r="F77" s="84" t="s">
        <v>740</v>
      </c>
      <c r="G77" s="216">
        <v>0.91666666666666696</v>
      </c>
      <c r="H77" s="214">
        <v>0.81666666666666698</v>
      </c>
      <c r="I77" s="214">
        <v>1</v>
      </c>
      <c r="J77" s="214">
        <v>0.5</v>
      </c>
      <c r="K77" s="214">
        <v>1</v>
      </c>
      <c r="L77" s="214">
        <v>1</v>
      </c>
      <c r="M77" s="214">
        <v>1</v>
      </c>
      <c r="N77" s="214">
        <v>1</v>
      </c>
      <c r="O77" s="214">
        <v>1</v>
      </c>
      <c r="P77" s="214">
        <v>1</v>
      </c>
      <c r="Q77" s="214">
        <v>1</v>
      </c>
      <c r="R77" s="214">
        <v>0.6</v>
      </c>
      <c r="S77" s="214">
        <v>0.5</v>
      </c>
      <c r="T77" s="215">
        <v>0.8</v>
      </c>
      <c r="U77" s="34"/>
      <c r="V77" s="34"/>
    </row>
    <row r="78" spans="1:22" x14ac:dyDescent="0.2">
      <c r="A78" s="81">
        <v>73</v>
      </c>
      <c r="B78" s="84" t="str">
        <f t="shared" si="3"/>
        <v>Guinea</v>
      </c>
      <c r="C78" s="84" t="str">
        <f t="shared" si="4"/>
        <v>GIN</v>
      </c>
      <c r="D78" s="214">
        <f t="shared" si="5"/>
        <v>0.27916666666666662</v>
      </c>
      <c r="E78" s="81" t="s">
        <v>127</v>
      </c>
      <c r="F78" s="84" t="s">
        <v>126</v>
      </c>
      <c r="G78" s="216">
        <v>8.3333333333333301E-2</v>
      </c>
      <c r="H78" s="214">
        <v>0.47499999999999998</v>
      </c>
      <c r="I78" s="214">
        <v>0</v>
      </c>
      <c r="J78" s="214">
        <v>0</v>
      </c>
      <c r="K78" s="214">
        <v>0</v>
      </c>
      <c r="L78" s="214">
        <v>1</v>
      </c>
      <c r="M78" s="214">
        <v>0.5</v>
      </c>
      <c r="N78" s="214">
        <v>0.5</v>
      </c>
      <c r="O78" s="214">
        <v>0</v>
      </c>
      <c r="P78" s="214">
        <v>0.75</v>
      </c>
      <c r="Q78" s="214">
        <v>0</v>
      </c>
      <c r="R78" s="214">
        <v>0.4</v>
      </c>
      <c r="S78" s="214">
        <v>0</v>
      </c>
      <c r="T78" s="215">
        <v>0.2</v>
      </c>
      <c r="U78" s="34"/>
      <c r="V78" s="34"/>
    </row>
    <row r="79" spans="1:22" x14ac:dyDescent="0.2">
      <c r="A79" s="81">
        <v>74</v>
      </c>
      <c r="B79" s="84" t="str">
        <f t="shared" si="3"/>
        <v>Gambia, The</v>
      </c>
      <c r="C79" s="84" t="str">
        <f t="shared" si="4"/>
        <v>GMB</v>
      </c>
      <c r="D79" s="214">
        <f t="shared" si="5"/>
        <v>0.26805555555555566</v>
      </c>
      <c r="E79" s="81" t="s">
        <v>128</v>
      </c>
      <c r="F79" s="84" t="s">
        <v>741</v>
      </c>
      <c r="G79" s="216">
        <v>8.3333333333333301E-2</v>
      </c>
      <c r="H79" s="214">
        <v>0.452777777777778</v>
      </c>
      <c r="I79" s="214">
        <v>0</v>
      </c>
      <c r="J79" s="214">
        <v>0.5</v>
      </c>
      <c r="K79" s="214">
        <v>0.5</v>
      </c>
      <c r="L79" s="214">
        <v>0.66666666666666696</v>
      </c>
      <c r="M79" s="214">
        <v>0</v>
      </c>
      <c r="N79" s="214">
        <v>0</v>
      </c>
      <c r="O79" s="214">
        <v>0</v>
      </c>
      <c r="P79" s="214">
        <v>0.75</v>
      </c>
      <c r="Q79" s="214">
        <v>0</v>
      </c>
      <c r="R79" s="214">
        <v>0.4</v>
      </c>
      <c r="S79" s="214">
        <v>0</v>
      </c>
      <c r="T79" s="215">
        <v>0.4</v>
      </c>
      <c r="U79" s="34"/>
      <c r="V79" s="34"/>
    </row>
    <row r="80" spans="1:22" x14ac:dyDescent="0.2">
      <c r="A80" s="81">
        <v>75</v>
      </c>
      <c r="B80" s="84" t="str">
        <f t="shared" si="3"/>
        <v>Guinea-Bissau</v>
      </c>
      <c r="C80" s="84" t="str">
        <f t="shared" si="4"/>
        <v>GNB</v>
      </c>
      <c r="D80" s="214">
        <f t="shared" si="5"/>
        <v>0.4680555555555555</v>
      </c>
      <c r="E80" s="81" t="s">
        <v>130</v>
      </c>
      <c r="F80" s="84" t="s">
        <v>129</v>
      </c>
      <c r="G80" s="216">
        <v>0.25</v>
      </c>
      <c r="H80" s="214">
        <v>0.68611111111111101</v>
      </c>
      <c r="I80" s="214">
        <v>0</v>
      </c>
      <c r="J80" s="214">
        <v>0.5</v>
      </c>
      <c r="K80" s="214">
        <v>0.5</v>
      </c>
      <c r="L80" s="214">
        <v>0.66666666666666696</v>
      </c>
      <c r="M80" s="214">
        <v>1</v>
      </c>
      <c r="N80" s="214">
        <v>1</v>
      </c>
      <c r="O80" s="214">
        <v>0</v>
      </c>
      <c r="P80" s="214">
        <v>0.75</v>
      </c>
      <c r="Q80" s="214">
        <v>0</v>
      </c>
      <c r="R80" s="214">
        <v>0.4</v>
      </c>
      <c r="S80" s="214">
        <v>0</v>
      </c>
      <c r="T80" s="215">
        <v>0.8</v>
      </c>
      <c r="U80" s="34"/>
      <c r="V80" s="34"/>
    </row>
    <row r="81" spans="1:22" x14ac:dyDescent="0.2">
      <c r="A81" s="81">
        <v>76</v>
      </c>
      <c r="B81" s="84" t="str">
        <f t="shared" si="3"/>
        <v>Equatorial Guinea</v>
      </c>
      <c r="C81" s="84" t="str">
        <f t="shared" si="4"/>
        <v>GNQ</v>
      </c>
      <c r="D81" s="214">
        <f t="shared" si="5"/>
        <v>0.3583333333333335</v>
      </c>
      <c r="E81" s="81" t="s">
        <v>132</v>
      </c>
      <c r="F81" s="84" t="s">
        <v>131</v>
      </c>
      <c r="G81" s="216">
        <v>0.16666666666666699</v>
      </c>
      <c r="H81" s="214">
        <v>0.55000000000000004</v>
      </c>
      <c r="I81" s="214">
        <v>0</v>
      </c>
      <c r="J81" s="214">
        <v>0</v>
      </c>
      <c r="K81" s="214">
        <v>0.5</v>
      </c>
      <c r="L81" s="214">
        <v>1</v>
      </c>
      <c r="M81" s="214">
        <v>0.5</v>
      </c>
      <c r="N81" s="214">
        <v>0.5</v>
      </c>
      <c r="O81" s="214">
        <v>0</v>
      </c>
      <c r="P81" s="214">
        <v>1</v>
      </c>
      <c r="Q81" s="214">
        <v>0</v>
      </c>
      <c r="R81" s="214">
        <v>0.4</v>
      </c>
      <c r="S81" s="214">
        <v>0</v>
      </c>
      <c r="T81" s="215">
        <v>0.4</v>
      </c>
      <c r="U81" s="34"/>
      <c r="V81" s="34"/>
    </row>
    <row r="82" spans="1:22" x14ac:dyDescent="0.2">
      <c r="A82" s="81">
        <v>77</v>
      </c>
      <c r="B82" s="84" t="str">
        <f t="shared" si="3"/>
        <v>Greece</v>
      </c>
      <c r="C82" s="84" t="str">
        <f t="shared" si="4"/>
        <v>GRC</v>
      </c>
      <c r="D82" s="214">
        <f t="shared" si="5"/>
        <v>0.32083333333333314</v>
      </c>
      <c r="E82" s="81" t="s">
        <v>134</v>
      </c>
      <c r="F82" s="84" t="s">
        <v>133</v>
      </c>
      <c r="G82" s="216">
        <v>8.3333333333333301E-2</v>
      </c>
      <c r="H82" s="214">
        <v>0.55833333333333302</v>
      </c>
      <c r="I82" s="214">
        <v>0</v>
      </c>
      <c r="J82" s="214">
        <v>0.5</v>
      </c>
      <c r="K82" s="214">
        <v>0</v>
      </c>
      <c r="L82" s="214">
        <v>1</v>
      </c>
      <c r="M82" s="214">
        <v>0.5</v>
      </c>
      <c r="N82" s="214">
        <v>0.5</v>
      </c>
      <c r="O82" s="214">
        <v>0</v>
      </c>
      <c r="P82" s="214">
        <v>0.75</v>
      </c>
      <c r="Q82" s="214">
        <v>0</v>
      </c>
      <c r="R82" s="214">
        <v>0.4</v>
      </c>
      <c r="S82" s="214">
        <v>0</v>
      </c>
      <c r="T82" s="215">
        <v>0.2</v>
      </c>
      <c r="U82" s="34"/>
      <c r="V82" s="34"/>
    </row>
    <row r="83" spans="1:22" x14ac:dyDescent="0.2">
      <c r="A83" s="81">
        <v>78</v>
      </c>
      <c r="B83" s="84" t="str">
        <f t="shared" si="3"/>
        <v>Grenada</v>
      </c>
      <c r="C83" s="84" t="str">
        <f t="shared" si="4"/>
        <v>GRD</v>
      </c>
      <c r="D83" s="214">
        <f t="shared" si="5"/>
        <v>0.55833333333333302</v>
      </c>
      <c r="E83" s="81" t="s">
        <v>136</v>
      </c>
      <c r="F83" s="84" t="s">
        <v>135</v>
      </c>
      <c r="G83" s="216">
        <v>0.33333333333333298</v>
      </c>
      <c r="H83" s="214">
        <v>0.78333333333333299</v>
      </c>
      <c r="I83" s="214">
        <v>0</v>
      </c>
      <c r="J83" s="214">
        <v>0.5</v>
      </c>
      <c r="K83" s="214">
        <v>1</v>
      </c>
      <c r="L83" s="214">
        <v>1</v>
      </c>
      <c r="M83" s="214">
        <v>1</v>
      </c>
      <c r="N83" s="214">
        <v>1</v>
      </c>
      <c r="O83" s="214">
        <v>0</v>
      </c>
      <c r="P83" s="214">
        <v>1</v>
      </c>
      <c r="Q83" s="214">
        <v>0</v>
      </c>
      <c r="R83" s="214">
        <v>0.4</v>
      </c>
      <c r="S83" s="214">
        <v>0</v>
      </c>
      <c r="T83" s="215">
        <v>0.8</v>
      </c>
      <c r="U83" s="34"/>
      <c r="V83" s="34"/>
    </row>
    <row r="84" spans="1:22" x14ac:dyDescent="0.2">
      <c r="A84" s="81">
        <v>79</v>
      </c>
      <c r="B84" s="84" t="str">
        <f t="shared" si="3"/>
        <v>Greenland</v>
      </c>
      <c r="C84" s="84" t="str">
        <f t="shared" si="4"/>
        <v>GRL</v>
      </c>
      <c r="D84" s="214">
        <f t="shared" si="5"/>
        <v>0.78333333333333299</v>
      </c>
      <c r="E84" s="81" t="s">
        <v>708</v>
      </c>
      <c r="F84" s="84" t="s">
        <v>742</v>
      </c>
      <c r="G84" s="216">
        <v>0.83333333333333304</v>
      </c>
      <c r="H84" s="214">
        <v>0.73333333333333295</v>
      </c>
      <c r="I84" s="214">
        <v>1</v>
      </c>
      <c r="J84" s="214">
        <v>0.5</v>
      </c>
      <c r="K84" s="214">
        <v>1</v>
      </c>
      <c r="L84" s="214">
        <v>1</v>
      </c>
      <c r="M84" s="214">
        <v>0.5</v>
      </c>
      <c r="N84" s="214">
        <v>0.5</v>
      </c>
      <c r="O84" s="214">
        <v>1</v>
      </c>
      <c r="P84" s="214">
        <v>1</v>
      </c>
      <c r="Q84" s="214">
        <v>1</v>
      </c>
      <c r="R84" s="214">
        <v>0.8</v>
      </c>
      <c r="S84" s="214">
        <v>0.5</v>
      </c>
      <c r="T84" s="215">
        <v>0.6</v>
      </c>
      <c r="U84" s="34"/>
      <c r="V84" s="34"/>
    </row>
    <row r="85" spans="1:22" x14ac:dyDescent="0.2">
      <c r="A85" s="81">
        <v>80</v>
      </c>
      <c r="B85" s="84" t="str">
        <f t="shared" si="3"/>
        <v>Guatemala</v>
      </c>
      <c r="C85" s="84" t="str">
        <f t="shared" si="4"/>
        <v>GTM</v>
      </c>
      <c r="D85" s="214">
        <f t="shared" si="5"/>
        <v>0.23472222222222217</v>
      </c>
      <c r="E85" s="81" t="s">
        <v>138</v>
      </c>
      <c r="F85" s="84" t="s">
        <v>137</v>
      </c>
      <c r="G85" s="216">
        <v>8.3333333333333301E-2</v>
      </c>
      <c r="H85" s="214">
        <v>0.38611111111111102</v>
      </c>
      <c r="I85" s="214">
        <v>0</v>
      </c>
      <c r="J85" s="214">
        <v>0</v>
      </c>
      <c r="K85" s="214">
        <v>0</v>
      </c>
      <c r="L85" s="214">
        <v>0.66666666666666696</v>
      </c>
      <c r="M85" s="214">
        <v>0.5</v>
      </c>
      <c r="N85" s="214">
        <v>0.5</v>
      </c>
      <c r="O85" s="214">
        <v>0</v>
      </c>
      <c r="P85" s="214">
        <v>0.75</v>
      </c>
      <c r="Q85" s="214">
        <v>0</v>
      </c>
      <c r="R85" s="214">
        <v>0.2</v>
      </c>
      <c r="S85" s="214">
        <v>0</v>
      </c>
      <c r="T85" s="215">
        <v>0.2</v>
      </c>
      <c r="U85" s="34"/>
      <c r="V85" s="34"/>
    </row>
    <row r="86" spans="1:22" x14ac:dyDescent="0.2">
      <c r="A86" s="81">
        <v>81</v>
      </c>
      <c r="B86" s="84" t="str">
        <f t="shared" si="3"/>
        <v>Guam</v>
      </c>
      <c r="C86" s="84" t="str">
        <f t="shared" si="4"/>
        <v>GUM</v>
      </c>
      <c r="D86" s="214">
        <f t="shared" si="5"/>
        <v>0.86666666666666692</v>
      </c>
      <c r="E86" s="81" t="s">
        <v>709</v>
      </c>
      <c r="F86" s="84" t="s">
        <v>743</v>
      </c>
      <c r="G86" s="216">
        <v>0.91666666666666696</v>
      </c>
      <c r="H86" s="214">
        <v>0.81666666666666698</v>
      </c>
      <c r="I86" s="214">
        <v>1</v>
      </c>
      <c r="J86" s="214">
        <v>0.5</v>
      </c>
      <c r="K86" s="214">
        <v>1</v>
      </c>
      <c r="L86" s="214">
        <v>1</v>
      </c>
      <c r="M86" s="214">
        <v>1</v>
      </c>
      <c r="N86" s="214">
        <v>1</v>
      </c>
      <c r="O86" s="214">
        <v>1</v>
      </c>
      <c r="P86" s="214">
        <v>1</v>
      </c>
      <c r="Q86" s="214">
        <v>1</v>
      </c>
      <c r="R86" s="214">
        <v>0.6</v>
      </c>
      <c r="S86" s="214">
        <v>0.5</v>
      </c>
      <c r="T86" s="215">
        <v>0.8</v>
      </c>
      <c r="U86" s="34"/>
      <c r="V86" s="34"/>
    </row>
    <row r="87" spans="1:22" x14ac:dyDescent="0.2">
      <c r="A87" s="81">
        <v>82</v>
      </c>
      <c r="B87" s="84" t="str">
        <f t="shared" si="3"/>
        <v>Guyana</v>
      </c>
      <c r="C87" s="84" t="str">
        <f t="shared" si="4"/>
        <v>GUY</v>
      </c>
      <c r="D87" s="214">
        <f t="shared" si="5"/>
        <v>0.39999999999999997</v>
      </c>
      <c r="E87" s="81" t="s">
        <v>140</v>
      </c>
      <c r="F87" s="84" t="s">
        <v>139</v>
      </c>
      <c r="G87" s="216">
        <v>0.16666666666666699</v>
      </c>
      <c r="H87" s="214">
        <v>0.63333333333333297</v>
      </c>
      <c r="I87" s="214">
        <v>0</v>
      </c>
      <c r="J87" s="214">
        <v>0.5</v>
      </c>
      <c r="K87" s="214">
        <v>0.5</v>
      </c>
      <c r="L87" s="214">
        <v>1</v>
      </c>
      <c r="M87" s="214">
        <v>0.5</v>
      </c>
      <c r="N87" s="214">
        <v>0.5</v>
      </c>
      <c r="O87" s="214">
        <v>0</v>
      </c>
      <c r="P87" s="214">
        <v>1</v>
      </c>
      <c r="Q87" s="214">
        <v>0</v>
      </c>
      <c r="R87" s="214">
        <v>0.4</v>
      </c>
      <c r="S87" s="214">
        <v>0</v>
      </c>
      <c r="T87" s="215">
        <v>0.4</v>
      </c>
      <c r="U87" s="34"/>
      <c r="V87" s="34"/>
    </row>
    <row r="88" spans="1:22" x14ac:dyDescent="0.2">
      <c r="A88" s="81">
        <v>83</v>
      </c>
      <c r="B88" s="84" t="str">
        <f t="shared" si="3"/>
        <v>Hong Kong SAR, China</v>
      </c>
      <c r="C88" s="84" t="str">
        <f t="shared" si="4"/>
        <v>HKG</v>
      </c>
      <c r="D88" s="214">
        <f t="shared" si="5"/>
        <v>0.7041666666666665</v>
      </c>
      <c r="E88" s="81" t="s">
        <v>710</v>
      </c>
      <c r="F88" s="84" t="s">
        <v>744</v>
      </c>
      <c r="G88" s="216">
        <v>0.75</v>
      </c>
      <c r="H88" s="214">
        <v>0.65833333333333299</v>
      </c>
      <c r="I88" s="214">
        <v>1</v>
      </c>
      <c r="J88" s="214">
        <v>0.5</v>
      </c>
      <c r="K88" s="214">
        <v>0.5</v>
      </c>
      <c r="L88" s="214">
        <v>1</v>
      </c>
      <c r="M88" s="214">
        <v>0.5</v>
      </c>
      <c r="N88" s="214">
        <v>0.5</v>
      </c>
      <c r="O88" s="214">
        <v>1</v>
      </c>
      <c r="P88" s="214">
        <v>0.75</v>
      </c>
      <c r="Q88" s="214">
        <v>1</v>
      </c>
      <c r="R88" s="214">
        <v>0.6</v>
      </c>
      <c r="S88" s="214">
        <v>0.5</v>
      </c>
      <c r="T88" s="215">
        <v>0.6</v>
      </c>
      <c r="U88" s="34"/>
      <c r="V88" s="34"/>
    </row>
    <row r="89" spans="1:22" x14ac:dyDescent="0.2">
      <c r="A89" s="81">
        <v>84</v>
      </c>
      <c r="B89" s="84" t="str">
        <f t="shared" si="3"/>
        <v>Honduras</v>
      </c>
      <c r="C89" s="84" t="str">
        <f t="shared" si="4"/>
        <v>HND</v>
      </c>
      <c r="D89" s="214">
        <f t="shared" si="5"/>
        <v>0.27222222222222214</v>
      </c>
      <c r="E89" s="81" t="s">
        <v>142</v>
      </c>
      <c r="F89" s="84" t="s">
        <v>141</v>
      </c>
      <c r="G89" s="216">
        <v>8.3333333333333301E-2</v>
      </c>
      <c r="H89" s="214">
        <v>0.46111111111111103</v>
      </c>
      <c r="I89" s="214">
        <v>0</v>
      </c>
      <c r="J89" s="214">
        <v>0.5</v>
      </c>
      <c r="K89" s="214">
        <v>0</v>
      </c>
      <c r="L89" s="214">
        <v>0.66666666666666696</v>
      </c>
      <c r="M89" s="214">
        <v>0.5</v>
      </c>
      <c r="N89" s="214">
        <v>0.5</v>
      </c>
      <c r="O89" s="214">
        <v>0</v>
      </c>
      <c r="P89" s="214">
        <v>0.5</v>
      </c>
      <c r="Q89" s="214">
        <v>0</v>
      </c>
      <c r="R89" s="214">
        <v>0.4</v>
      </c>
      <c r="S89" s="214">
        <v>0</v>
      </c>
      <c r="T89" s="215">
        <v>0.2</v>
      </c>
      <c r="U89" s="34"/>
      <c r="V89" s="34"/>
    </row>
    <row r="90" spans="1:22" x14ac:dyDescent="0.2">
      <c r="A90" s="81">
        <v>85</v>
      </c>
      <c r="B90" s="84" t="str">
        <f t="shared" si="3"/>
        <v>Croatia</v>
      </c>
      <c r="C90" s="84" t="str">
        <f t="shared" si="4"/>
        <v>HRV</v>
      </c>
      <c r="D90" s="214">
        <f t="shared" si="5"/>
        <v>0.35416666666666696</v>
      </c>
      <c r="E90" s="81" t="s">
        <v>144</v>
      </c>
      <c r="F90" s="84" t="s">
        <v>143</v>
      </c>
      <c r="G90" s="216">
        <v>0.16666666666666699</v>
      </c>
      <c r="H90" s="214">
        <v>0.54166666666666696</v>
      </c>
      <c r="I90" s="214">
        <v>0</v>
      </c>
      <c r="J90" s="214">
        <v>0.5</v>
      </c>
      <c r="K90" s="214">
        <v>0.5</v>
      </c>
      <c r="L90" s="214">
        <v>1</v>
      </c>
      <c r="M90" s="214">
        <v>0.5</v>
      </c>
      <c r="N90" s="214">
        <v>0.5</v>
      </c>
      <c r="O90" s="214">
        <v>0</v>
      </c>
      <c r="P90" s="214">
        <v>0.25</v>
      </c>
      <c r="Q90" s="214">
        <v>0</v>
      </c>
      <c r="R90" s="214">
        <v>0.4</v>
      </c>
      <c r="S90" s="214">
        <v>0</v>
      </c>
      <c r="T90" s="215">
        <v>0.6</v>
      </c>
      <c r="U90" s="34"/>
      <c r="V90" s="34"/>
    </row>
    <row r="91" spans="1:22" x14ac:dyDescent="0.2">
      <c r="A91" s="81">
        <v>86</v>
      </c>
      <c r="B91" s="84" t="str">
        <f t="shared" si="3"/>
        <v>Haiti</v>
      </c>
      <c r="C91" s="84" t="str">
        <f t="shared" si="4"/>
        <v>HTI</v>
      </c>
      <c r="D91" s="214">
        <f t="shared" si="5"/>
        <v>0.18611111111111114</v>
      </c>
      <c r="E91" s="81" t="s">
        <v>146</v>
      </c>
      <c r="F91" s="84" t="s">
        <v>145</v>
      </c>
      <c r="G91" s="216">
        <v>8.3333333333333301E-2</v>
      </c>
      <c r="H91" s="214">
        <v>0.28888888888888897</v>
      </c>
      <c r="I91" s="214">
        <v>0</v>
      </c>
      <c r="J91" s="214">
        <v>0</v>
      </c>
      <c r="K91" s="214">
        <v>0</v>
      </c>
      <c r="L91" s="214">
        <v>0.33333333333333298</v>
      </c>
      <c r="M91" s="214">
        <v>0.5</v>
      </c>
      <c r="N91" s="214">
        <v>0.5</v>
      </c>
      <c r="O91" s="214">
        <v>0</v>
      </c>
      <c r="P91" s="214">
        <v>0.5</v>
      </c>
      <c r="Q91" s="214">
        <v>0</v>
      </c>
      <c r="R91" s="214">
        <v>0.2</v>
      </c>
      <c r="S91" s="214">
        <v>0</v>
      </c>
      <c r="T91" s="215">
        <v>0.2</v>
      </c>
      <c r="U91" s="34"/>
      <c r="V91" s="34"/>
    </row>
    <row r="92" spans="1:22" x14ac:dyDescent="0.2">
      <c r="A92" s="81">
        <v>87</v>
      </c>
      <c r="B92" s="84" t="str">
        <f t="shared" si="3"/>
        <v>Hungary</v>
      </c>
      <c r="C92" s="84" t="str">
        <f t="shared" si="4"/>
        <v>HUN</v>
      </c>
      <c r="D92" s="214">
        <f t="shared" si="5"/>
        <v>0.33333333333333315</v>
      </c>
      <c r="E92" s="81" t="s">
        <v>148</v>
      </c>
      <c r="F92" s="84" t="s">
        <v>147</v>
      </c>
      <c r="G92" s="216">
        <v>8.3333333333333301E-2</v>
      </c>
      <c r="H92" s="214">
        <v>0.58333333333333304</v>
      </c>
      <c r="I92" s="214">
        <v>0</v>
      </c>
      <c r="J92" s="214">
        <v>0.5</v>
      </c>
      <c r="K92" s="214">
        <v>0</v>
      </c>
      <c r="L92" s="214">
        <v>1</v>
      </c>
      <c r="M92" s="214">
        <v>0.5</v>
      </c>
      <c r="N92" s="214">
        <v>0.5</v>
      </c>
      <c r="O92" s="214">
        <v>0</v>
      </c>
      <c r="P92" s="214">
        <v>0.5</v>
      </c>
      <c r="Q92" s="214">
        <v>0</v>
      </c>
      <c r="R92" s="214">
        <v>0.4</v>
      </c>
      <c r="S92" s="214">
        <v>0</v>
      </c>
      <c r="T92" s="215">
        <v>0.6</v>
      </c>
      <c r="U92" s="34"/>
      <c r="V92" s="34"/>
    </row>
    <row r="93" spans="1:22" x14ac:dyDescent="0.2">
      <c r="A93" s="81">
        <v>88</v>
      </c>
      <c r="B93" s="84" t="str">
        <f t="shared" si="3"/>
        <v>Indonesia</v>
      </c>
      <c r="C93" s="84" t="str">
        <f t="shared" si="4"/>
        <v>IDN</v>
      </c>
      <c r="D93" s="214">
        <f t="shared" si="5"/>
        <v>0.1791666666666665</v>
      </c>
      <c r="E93" s="81" t="s">
        <v>150</v>
      </c>
      <c r="F93" s="84" t="s">
        <v>149</v>
      </c>
      <c r="G93" s="216">
        <v>0</v>
      </c>
      <c r="H93" s="214">
        <v>0.358333333333333</v>
      </c>
      <c r="I93" s="214">
        <v>0</v>
      </c>
      <c r="J93" s="214">
        <v>0.5</v>
      </c>
      <c r="K93" s="214">
        <v>0</v>
      </c>
      <c r="L93" s="214">
        <v>1</v>
      </c>
      <c r="M93" s="214">
        <v>0</v>
      </c>
      <c r="N93" s="214">
        <v>0</v>
      </c>
      <c r="O93" s="214">
        <v>0</v>
      </c>
      <c r="P93" s="214">
        <v>0.25</v>
      </c>
      <c r="Q93" s="214">
        <v>0</v>
      </c>
      <c r="R93" s="214">
        <v>0.2</v>
      </c>
      <c r="S93" s="214">
        <v>0</v>
      </c>
      <c r="T93" s="215">
        <v>0.2</v>
      </c>
      <c r="U93" s="34"/>
      <c r="V93" s="34"/>
    </row>
    <row r="94" spans="1:22" x14ac:dyDescent="0.2">
      <c r="A94" s="81">
        <v>89</v>
      </c>
      <c r="B94" s="84" t="str">
        <f t="shared" si="3"/>
        <v>Isle of Man</v>
      </c>
      <c r="C94" s="84" t="str">
        <f t="shared" si="4"/>
        <v>IMN</v>
      </c>
      <c r="D94" s="214">
        <f t="shared" si="5"/>
        <v>0.86666666666666692</v>
      </c>
      <c r="E94" s="81" t="s">
        <v>711</v>
      </c>
      <c r="F94" s="84" t="s">
        <v>745</v>
      </c>
      <c r="G94" s="216">
        <v>0.91666666666666696</v>
      </c>
      <c r="H94" s="214">
        <v>0.81666666666666698</v>
      </c>
      <c r="I94" s="214">
        <v>1</v>
      </c>
      <c r="J94" s="214">
        <v>0.5</v>
      </c>
      <c r="K94" s="214">
        <v>1</v>
      </c>
      <c r="L94" s="214">
        <v>1</v>
      </c>
      <c r="M94" s="214">
        <v>1</v>
      </c>
      <c r="N94" s="214">
        <v>1</v>
      </c>
      <c r="O94" s="214">
        <v>1</v>
      </c>
      <c r="P94" s="214">
        <v>1</v>
      </c>
      <c r="Q94" s="214">
        <v>1</v>
      </c>
      <c r="R94" s="214">
        <v>0.6</v>
      </c>
      <c r="S94" s="214">
        <v>0.5</v>
      </c>
      <c r="T94" s="215">
        <v>0.8</v>
      </c>
      <c r="U94" s="34"/>
      <c r="V94" s="34"/>
    </row>
    <row r="95" spans="1:22" x14ac:dyDescent="0.2">
      <c r="A95" s="81">
        <v>90</v>
      </c>
      <c r="B95" s="84" t="str">
        <f t="shared" si="3"/>
        <v>India</v>
      </c>
      <c r="C95" s="84" t="str">
        <f t="shared" si="4"/>
        <v>IND</v>
      </c>
      <c r="D95" s="214">
        <f t="shared" si="5"/>
        <v>0.22083333333333349</v>
      </c>
      <c r="E95" s="81" t="s">
        <v>152</v>
      </c>
      <c r="F95" s="84" t="s">
        <v>151</v>
      </c>
      <c r="G95" s="216">
        <v>0</v>
      </c>
      <c r="H95" s="214">
        <v>0.44166666666666698</v>
      </c>
      <c r="I95" s="214">
        <v>0</v>
      </c>
      <c r="J95" s="214">
        <v>0.5</v>
      </c>
      <c r="K95" s="214">
        <v>0</v>
      </c>
      <c r="L95" s="214">
        <v>1</v>
      </c>
      <c r="M95" s="214">
        <v>0</v>
      </c>
      <c r="N95" s="214">
        <v>0</v>
      </c>
      <c r="O95" s="214">
        <v>0</v>
      </c>
      <c r="P95" s="214">
        <v>0.75</v>
      </c>
      <c r="Q95" s="214">
        <v>0</v>
      </c>
      <c r="R95" s="214">
        <v>0.2</v>
      </c>
      <c r="S95" s="214">
        <v>0</v>
      </c>
      <c r="T95" s="215">
        <v>0.2</v>
      </c>
      <c r="U95" s="34"/>
      <c r="V95" s="34"/>
    </row>
    <row r="96" spans="1:22" x14ac:dyDescent="0.2">
      <c r="A96" s="81">
        <v>91</v>
      </c>
      <c r="B96" s="84" t="str">
        <f t="shared" si="3"/>
        <v>Ireland</v>
      </c>
      <c r="C96" s="84" t="str">
        <f t="shared" si="4"/>
        <v>IRL</v>
      </c>
      <c r="D96" s="214">
        <f t="shared" si="5"/>
        <v>0.35416666666666663</v>
      </c>
      <c r="E96" s="81" t="s">
        <v>154</v>
      </c>
      <c r="F96" s="84" t="s">
        <v>153</v>
      </c>
      <c r="G96" s="216">
        <v>8.3333333333333301E-2</v>
      </c>
      <c r="H96" s="214">
        <v>0.625</v>
      </c>
      <c r="I96" s="214">
        <v>0</v>
      </c>
      <c r="J96" s="214">
        <v>0.5</v>
      </c>
      <c r="K96" s="214">
        <v>0</v>
      </c>
      <c r="L96" s="214">
        <v>1</v>
      </c>
      <c r="M96" s="214">
        <v>0.5</v>
      </c>
      <c r="N96" s="214">
        <v>0.5</v>
      </c>
      <c r="O96" s="214">
        <v>0</v>
      </c>
      <c r="P96" s="214">
        <v>0.75</v>
      </c>
      <c r="Q96" s="214">
        <v>0</v>
      </c>
      <c r="R96" s="214">
        <v>0.4</v>
      </c>
      <c r="S96" s="214">
        <v>0</v>
      </c>
      <c r="T96" s="215">
        <v>0.6</v>
      </c>
      <c r="U96" s="34"/>
      <c r="V96" s="34"/>
    </row>
    <row r="97" spans="1:22" x14ac:dyDescent="0.2">
      <c r="A97" s="81">
        <v>92</v>
      </c>
      <c r="B97" s="84" t="str">
        <f t="shared" si="3"/>
        <v>Iran, Islamic Rep.</v>
      </c>
      <c r="C97" s="84" t="str">
        <f t="shared" si="4"/>
        <v>IRN</v>
      </c>
      <c r="D97" s="214">
        <f t="shared" si="5"/>
        <v>0.34583333333333349</v>
      </c>
      <c r="E97" s="81" t="s">
        <v>155</v>
      </c>
      <c r="F97" s="84" t="s">
        <v>746</v>
      </c>
      <c r="G97" s="216">
        <v>0.16666666666666699</v>
      </c>
      <c r="H97" s="214">
        <v>0.52500000000000002</v>
      </c>
      <c r="I97" s="214">
        <v>0</v>
      </c>
      <c r="J97" s="214">
        <v>0.5</v>
      </c>
      <c r="K97" s="214">
        <v>0.5</v>
      </c>
      <c r="L97" s="214">
        <v>1</v>
      </c>
      <c r="M97" s="214">
        <v>0.5</v>
      </c>
      <c r="N97" s="214">
        <v>0.5</v>
      </c>
      <c r="O97" s="214">
        <v>0</v>
      </c>
      <c r="P97" s="214">
        <v>0.75</v>
      </c>
      <c r="Q97" s="214">
        <v>0</v>
      </c>
      <c r="R97" s="214">
        <v>0.2</v>
      </c>
      <c r="S97" s="214">
        <v>0</v>
      </c>
      <c r="T97" s="215">
        <v>0.2</v>
      </c>
      <c r="U97" s="34"/>
      <c r="V97" s="34"/>
    </row>
    <row r="98" spans="1:22" x14ac:dyDescent="0.2">
      <c r="A98" s="81">
        <v>93</v>
      </c>
      <c r="B98" s="84" t="str">
        <f t="shared" si="3"/>
        <v>Iraq</v>
      </c>
      <c r="C98" s="84" t="str">
        <f t="shared" si="4"/>
        <v>IRQ</v>
      </c>
      <c r="D98" s="214">
        <f t="shared" si="5"/>
        <v>0.31805555555555548</v>
      </c>
      <c r="E98" s="81" t="s">
        <v>157</v>
      </c>
      <c r="F98" s="84" t="s">
        <v>156</v>
      </c>
      <c r="G98" s="216">
        <v>0.16666666666666699</v>
      </c>
      <c r="H98" s="214">
        <v>0.469444444444444</v>
      </c>
      <c r="I98" s="214">
        <v>0</v>
      </c>
      <c r="J98" s="214">
        <v>0.5</v>
      </c>
      <c r="K98" s="214">
        <v>0.5</v>
      </c>
      <c r="L98" s="214">
        <v>0.66666666666666696</v>
      </c>
      <c r="M98" s="214">
        <v>0.5</v>
      </c>
      <c r="N98" s="214">
        <v>0.5</v>
      </c>
      <c r="O98" s="214">
        <v>0</v>
      </c>
      <c r="P98" s="214">
        <v>0.75</v>
      </c>
      <c r="Q98" s="214">
        <v>0</v>
      </c>
      <c r="R98" s="214">
        <v>0.2</v>
      </c>
      <c r="S98" s="214">
        <v>0</v>
      </c>
      <c r="T98" s="215">
        <v>0.2</v>
      </c>
      <c r="U98" s="34"/>
      <c r="V98" s="34"/>
    </row>
    <row r="99" spans="1:22" x14ac:dyDescent="0.2">
      <c r="A99" s="81">
        <v>94</v>
      </c>
      <c r="B99" s="84" t="str">
        <f t="shared" si="3"/>
        <v>Iceland</v>
      </c>
      <c r="C99" s="84" t="str">
        <f t="shared" si="4"/>
        <v>ISL</v>
      </c>
      <c r="D99" s="214">
        <f t="shared" si="5"/>
        <v>0.39583333333333348</v>
      </c>
      <c r="E99" s="81" t="s">
        <v>159</v>
      </c>
      <c r="F99" s="84" t="s">
        <v>158</v>
      </c>
      <c r="G99" s="216">
        <v>0.16666666666666699</v>
      </c>
      <c r="H99" s="214">
        <v>0.625</v>
      </c>
      <c r="I99" s="214">
        <v>0</v>
      </c>
      <c r="J99" s="214">
        <v>0.5</v>
      </c>
      <c r="K99" s="214">
        <v>0.5</v>
      </c>
      <c r="L99" s="214">
        <v>1</v>
      </c>
      <c r="M99" s="214">
        <v>0.5</v>
      </c>
      <c r="N99" s="214">
        <v>0.5</v>
      </c>
      <c r="O99" s="214">
        <v>0</v>
      </c>
      <c r="P99" s="214">
        <v>0.75</v>
      </c>
      <c r="Q99" s="214">
        <v>0</v>
      </c>
      <c r="R99" s="214">
        <v>0.4</v>
      </c>
      <c r="S99" s="214">
        <v>0</v>
      </c>
      <c r="T99" s="215">
        <v>0.6</v>
      </c>
      <c r="U99" s="34"/>
      <c r="V99" s="34"/>
    </row>
    <row r="100" spans="1:22" x14ac:dyDescent="0.2">
      <c r="A100" s="81">
        <v>95</v>
      </c>
      <c r="B100" s="84" t="str">
        <f t="shared" si="3"/>
        <v>Israel</v>
      </c>
      <c r="C100" s="84" t="str">
        <f t="shared" si="4"/>
        <v>ISR</v>
      </c>
      <c r="D100" s="214">
        <f t="shared" si="5"/>
        <v>0.32083333333333314</v>
      </c>
      <c r="E100" s="81" t="s">
        <v>161</v>
      </c>
      <c r="F100" s="84" t="s">
        <v>160</v>
      </c>
      <c r="G100" s="216">
        <v>8.3333333333333301E-2</v>
      </c>
      <c r="H100" s="214">
        <v>0.55833333333333302</v>
      </c>
      <c r="I100" s="214">
        <v>0</v>
      </c>
      <c r="J100" s="214">
        <v>0.5</v>
      </c>
      <c r="K100" s="214">
        <v>0</v>
      </c>
      <c r="L100" s="214">
        <v>1</v>
      </c>
      <c r="M100" s="214">
        <v>0.5</v>
      </c>
      <c r="N100" s="214">
        <v>0.5</v>
      </c>
      <c r="O100" s="214">
        <v>0</v>
      </c>
      <c r="P100" s="214">
        <v>0.75</v>
      </c>
      <c r="Q100" s="214">
        <v>0</v>
      </c>
      <c r="R100" s="214">
        <v>0.4</v>
      </c>
      <c r="S100" s="214">
        <v>0</v>
      </c>
      <c r="T100" s="215">
        <v>0.2</v>
      </c>
      <c r="U100" s="34"/>
      <c r="V100" s="34"/>
    </row>
    <row r="101" spans="1:22" x14ac:dyDescent="0.2">
      <c r="A101" s="81">
        <v>96</v>
      </c>
      <c r="B101" s="84" t="str">
        <f t="shared" si="3"/>
        <v>Italy</v>
      </c>
      <c r="C101" s="84" t="str">
        <f t="shared" si="4"/>
        <v>ITA</v>
      </c>
      <c r="D101" s="214">
        <f t="shared" si="5"/>
        <v>0.32083333333333314</v>
      </c>
      <c r="E101" s="81" t="s">
        <v>163</v>
      </c>
      <c r="F101" s="84" t="s">
        <v>162</v>
      </c>
      <c r="G101" s="216">
        <v>8.3333333333333301E-2</v>
      </c>
      <c r="H101" s="214">
        <v>0.55833333333333302</v>
      </c>
      <c r="I101" s="214">
        <v>0</v>
      </c>
      <c r="J101" s="214">
        <v>0.5</v>
      </c>
      <c r="K101" s="214">
        <v>0</v>
      </c>
      <c r="L101" s="214">
        <v>1</v>
      </c>
      <c r="M101" s="214">
        <v>0.5</v>
      </c>
      <c r="N101" s="214">
        <v>0.5</v>
      </c>
      <c r="O101" s="214">
        <v>0</v>
      </c>
      <c r="P101" s="214">
        <v>0.75</v>
      </c>
      <c r="Q101" s="214">
        <v>0</v>
      </c>
      <c r="R101" s="214">
        <v>0.2</v>
      </c>
      <c r="S101" s="214">
        <v>0</v>
      </c>
      <c r="T101" s="215">
        <v>0.4</v>
      </c>
      <c r="U101" s="34"/>
      <c r="V101" s="34"/>
    </row>
    <row r="102" spans="1:22" x14ac:dyDescent="0.2">
      <c r="A102" s="81">
        <v>97</v>
      </c>
      <c r="B102" s="84" t="str">
        <f t="shared" si="3"/>
        <v>Jamaica</v>
      </c>
      <c r="C102" s="84" t="str">
        <f t="shared" si="4"/>
        <v>JAM</v>
      </c>
      <c r="D102" s="214">
        <f t="shared" si="5"/>
        <v>0.36249999999999999</v>
      </c>
      <c r="E102" s="81" t="s">
        <v>165</v>
      </c>
      <c r="F102" s="84" t="s">
        <v>164</v>
      </c>
      <c r="G102" s="216">
        <v>0.16666666666666699</v>
      </c>
      <c r="H102" s="214">
        <v>0.55833333333333302</v>
      </c>
      <c r="I102" s="214">
        <v>0</v>
      </c>
      <c r="J102" s="214">
        <v>0.5</v>
      </c>
      <c r="K102" s="214">
        <v>0.5</v>
      </c>
      <c r="L102" s="214">
        <v>1</v>
      </c>
      <c r="M102" s="214">
        <v>0.5</v>
      </c>
      <c r="N102" s="214">
        <v>0.5</v>
      </c>
      <c r="O102" s="214">
        <v>0</v>
      </c>
      <c r="P102" s="214">
        <v>0.75</v>
      </c>
      <c r="Q102" s="214">
        <v>0</v>
      </c>
      <c r="R102" s="214">
        <v>0.4</v>
      </c>
      <c r="S102" s="214">
        <v>0</v>
      </c>
      <c r="T102" s="215">
        <v>0.2</v>
      </c>
      <c r="U102" s="34"/>
      <c r="V102" s="34"/>
    </row>
    <row r="103" spans="1:22" x14ac:dyDescent="0.2">
      <c r="A103" s="81">
        <v>98</v>
      </c>
      <c r="B103" s="84" t="str">
        <f t="shared" si="3"/>
        <v>Jordan</v>
      </c>
      <c r="C103" s="84" t="str">
        <f t="shared" si="4"/>
        <v>JOR</v>
      </c>
      <c r="D103" s="214">
        <f t="shared" si="5"/>
        <v>0.30000000000000016</v>
      </c>
      <c r="E103" s="81" t="s">
        <v>167</v>
      </c>
      <c r="F103" s="84" t="s">
        <v>166</v>
      </c>
      <c r="G103" s="216">
        <v>8.3333333333333301E-2</v>
      </c>
      <c r="H103" s="214">
        <v>0.51666666666666705</v>
      </c>
      <c r="I103" s="214">
        <v>0</v>
      </c>
      <c r="J103" s="214">
        <v>0.5</v>
      </c>
      <c r="K103" s="214">
        <v>0</v>
      </c>
      <c r="L103" s="214">
        <v>1</v>
      </c>
      <c r="M103" s="214">
        <v>0.5</v>
      </c>
      <c r="N103" s="214">
        <v>0.5</v>
      </c>
      <c r="O103" s="214">
        <v>0</v>
      </c>
      <c r="P103" s="214">
        <v>0.5</v>
      </c>
      <c r="Q103" s="214">
        <v>0</v>
      </c>
      <c r="R103" s="214">
        <v>0.4</v>
      </c>
      <c r="S103" s="214">
        <v>0</v>
      </c>
      <c r="T103" s="215">
        <v>0.2</v>
      </c>
      <c r="U103" s="34"/>
      <c r="V103" s="34"/>
    </row>
    <row r="104" spans="1:22" x14ac:dyDescent="0.2">
      <c r="A104" s="81">
        <v>99</v>
      </c>
      <c r="B104" s="84" t="str">
        <f t="shared" si="3"/>
        <v>Japan</v>
      </c>
      <c r="C104" s="84" t="str">
        <f t="shared" si="4"/>
        <v>JPN</v>
      </c>
      <c r="D104" s="214">
        <f t="shared" si="5"/>
        <v>0.33750000000000013</v>
      </c>
      <c r="E104" s="81" t="s">
        <v>169</v>
      </c>
      <c r="F104" s="84" t="s">
        <v>168</v>
      </c>
      <c r="G104" s="216">
        <v>8.3333333333333301E-2</v>
      </c>
      <c r="H104" s="214">
        <v>0.59166666666666701</v>
      </c>
      <c r="I104" s="214">
        <v>0</v>
      </c>
      <c r="J104" s="214">
        <v>0.5</v>
      </c>
      <c r="K104" s="214">
        <v>0</v>
      </c>
      <c r="L104" s="214">
        <v>1</v>
      </c>
      <c r="M104" s="214">
        <v>0.5</v>
      </c>
      <c r="N104" s="214">
        <v>0.5</v>
      </c>
      <c r="O104" s="214">
        <v>0</v>
      </c>
      <c r="P104" s="214">
        <v>0.75</v>
      </c>
      <c r="Q104" s="214">
        <v>0</v>
      </c>
      <c r="R104" s="214">
        <v>0.2</v>
      </c>
      <c r="S104" s="214">
        <v>0</v>
      </c>
      <c r="T104" s="215">
        <v>0.6</v>
      </c>
      <c r="U104" s="34"/>
      <c r="V104" s="34"/>
    </row>
    <row r="105" spans="1:22" x14ac:dyDescent="0.2">
      <c r="A105" s="81">
        <v>100</v>
      </c>
      <c r="B105" s="84" t="str">
        <f t="shared" si="3"/>
        <v>Kazakhstan</v>
      </c>
      <c r="C105" s="84" t="str">
        <f t="shared" si="4"/>
        <v>KAZ</v>
      </c>
      <c r="D105" s="214">
        <f t="shared" si="5"/>
        <v>0.31666666666666665</v>
      </c>
      <c r="E105" s="81" t="s">
        <v>171</v>
      </c>
      <c r="F105" s="84" t="s">
        <v>170</v>
      </c>
      <c r="G105" s="216">
        <v>8.3333333333333301E-2</v>
      </c>
      <c r="H105" s="214">
        <v>0.55000000000000004</v>
      </c>
      <c r="I105" s="214">
        <v>0</v>
      </c>
      <c r="J105" s="214">
        <v>0.5</v>
      </c>
      <c r="K105" s="214">
        <v>0</v>
      </c>
      <c r="L105" s="214">
        <v>1</v>
      </c>
      <c r="M105" s="214">
        <v>0.5</v>
      </c>
      <c r="N105" s="214">
        <v>0.5</v>
      </c>
      <c r="O105" s="214">
        <v>0</v>
      </c>
      <c r="P105" s="214">
        <v>0.5</v>
      </c>
      <c r="Q105" s="214">
        <v>0</v>
      </c>
      <c r="R105" s="214">
        <v>0.2</v>
      </c>
      <c r="S105" s="214">
        <v>0</v>
      </c>
      <c r="T105" s="215">
        <v>0.6</v>
      </c>
      <c r="U105" s="34"/>
      <c r="V105" s="34"/>
    </row>
    <row r="106" spans="1:22" x14ac:dyDescent="0.2">
      <c r="A106" s="81">
        <v>101</v>
      </c>
      <c r="B106" s="84" t="str">
        <f t="shared" si="3"/>
        <v>Kenya</v>
      </c>
      <c r="C106" s="84" t="str">
        <f t="shared" si="4"/>
        <v>KEN</v>
      </c>
      <c r="D106" s="214">
        <f t="shared" si="5"/>
        <v>0.147222222222222</v>
      </c>
      <c r="E106" s="81" t="s">
        <v>173</v>
      </c>
      <c r="F106" s="84" t="s">
        <v>172</v>
      </c>
      <c r="G106" s="216">
        <v>0</v>
      </c>
      <c r="H106" s="214">
        <v>0.29444444444444401</v>
      </c>
      <c r="I106" s="214">
        <v>0</v>
      </c>
      <c r="J106" s="214">
        <v>0</v>
      </c>
      <c r="K106" s="214">
        <v>0</v>
      </c>
      <c r="L106" s="214">
        <v>0.66666666666666696</v>
      </c>
      <c r="M106" s="214">
        <v>0</v>
      </c>
      <c r="N106" s="214">
        <v>0</v>
      </c>
      <c r="O106" s="214">
        <v>0</v>
      </c>
      <c r="P106" s="214">
        <v>0.5</v>
      </c>
      <c r="Q106" s="214">
        <v>0</v>
      </c>
      <c r="R106" s="214">
        <v>0.4</v>
      </c>
      <c r="S106" s="214">
        <v>0</v>
      </c>
      <c r="T106" s="215">
        <v>0.2</v>
      </c>
      <c r="U106" s="34"/>
      <c r="V106" s="34"/>
    </row>
    <row r="107" spans="1:22" x14ac:dyDescent="0.2">
      <c r="A107" s="81">
        <v>102</v>
      </c>
      <c r="B107" s="84" t="str">
        <f t="shared" si="3"/>
        <v>Kyrgyz Republic</v>
      </c>
      <c r="C107" s="84" t="str">
        <f t="shared" si="4"/>
        <v>KGZ</v>
      </c>
      <c r="D107" s="214">
        <f t="shared" si="5"/>
        <v>0.3</v>
      </c>
      <c r="E107" s="81" t="s">
        <v>174</v>
      </c>
      <c r="F107" s="84" t="s">
        <v>747</v>
      </c>
      <c r="G107" s="216">
        <v>0.16666666666666699</v>
      </c>
      <c r="H107" s="214">
        <v>0.43333333333333302</v>
      </c>
      <c r="I107" s="214">
        <v>0</v>
      </c>
      <c r="J107" s="214">
        <v>0</v>
      </c>
      <c r="K107" s="214">
        <v>0.5</v>
      </c>
      <c r="L107" s="214">
        <v>1</v>
      </c>
      <c r="M107" s="214">
        <v>0.5</v>
      </c>
      <c r="N107" s="214">
        <v>0.5</v>
      </c>
      <c r="O107" s="214">
        <v>0</v>
      </c>
      <c r="P107" s="214">
        <v>0.5</v>
      </c>
      <c r="Q107" s="214">
        <v>0</v>
      </c>
      <c r="R107" s="214">
        <v>0.2</v>
      </c>
      <c r="S107" s="214">
        <v>0</v>
      </c>
      <c r="T107" s="215">
        <v>0.4</v>
      </c>
      <c r="U107" s="34"/>
      <c r="V107" s="34"/>
    </row>
    <row r="108" spans="1:22" x14ac:dyDescent="0.2">
      <c r="A108" s="81">
        <v>103</v>
      </c>
      <c r="B108" s="84" t="str">
        <f t="shared" si="3"/>
        <v>Cambodia</v>
      </c>
      <c r="C108" s="84" t="str">
        <f t="shared" si="4"/>
        <v>KHM</v>
      </c>
      <c r="D108" s="214">
        <f t="shared" si="5"/>
        <v>0.35833333333333311</v>
      </c>
      <c r="E108" s="81" t="s">
        <v>176</v>
      </c>
      <c r="F108" s="84" t="s">
        <v>175</v>
      </c>
      <c r="G108" s="216">
        <v>8.3333333333333301E-2</v>
      </c>
      <c r="H108" s="214">
        <v>0.63333333333333297</v>
      </c>
      <c r="I108" s="214">
        <v>0</v>
      </c>
      <c r="J108" s="214">
        <v>0.5</v>
      </c>
      <c r="K108" s="214">
        <v>0</v>
      </c>
      <c r="L108" s="214">
        <v>1</v>
      </c>
      <c r="M108" s="214">
        <v>0.5</v>
      </c>
      <c r="N108" s="214">
        <v>0.5</v>
      </c>
      <c r="O108" s="214">
        <v>0</v>
      </c>
      <c r="P108" s="214">
        <v>1</v>
      </c>
      <c r="Q108" s="214">
        <v>0</v>
      </c>
      <c r="R108" s="214">
        <v>0.2</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0.57499999999999996</v>
      </c>
      <c r="E110" s="81" t="s">
        <v>179</v>
      </c>
      <c r="F110" s="84" t="s">
        <v>748</v>
      </c>
      <c r="G110" s="216">
        <v>0.33333333333333298</v>
      </c>
      <c r="H110" s="214">
        <v>0.81666666666666698</v>
      </c>
      <c r="I110" s="214">
        <v>0</v>
      </c>
      <c r="J110" s="214">
        <v>0.5</v>
      </c>
      <c r="K110" s="214">
        <v>0.5</v>
      </c>
      <c r="L110" s="214">
        <v>1</v>
      </c>
      <c r="M110" s="214">
        <v>1</v>
      </c>
      <c r="N110" s="214">
        <v>1</v>
      </c>
      <c r="O110" s="214">
        <v>0</v>
      </c>
      <c r="P110" s="214">
        <v>1</v>
      </c>
      <c r="Q110" s="214">
        <v>0</v>
      </c>
      <c r="R110" s="214">
        <v>0.6</v>
      </c>
      <c r="S110" s="214">
        <v>0.5</v>
      </c>
      <c r="T110" s="215">
        <v>0.8</v>
      </c>
      <c r="U110" s="34"/>
      <c r="V110" s="34"/>
    </row>
    <row r="111" spans="1:22" x14ac:dyDescent="0.2">
      <c r="A111" s="81">
        <v>106</v>
      </c>
      <c r="B111" s="84" t="str">
        <f t="shared" si="3"/>
        <v>Korea, Rep.</v>
      </c>
      <c r="C111" s="84" t="str">
        <f t="shared" si="4"/>
        <v>KOR</v>
      </c>
      <c r="D111" s="214">
        <f t="shared" si="5"/>
        <v>0.33750000000000013</v>
      </c>
      <c r="E111" s="81" t="s">
        <v>180</v>
      </c>
      <c r="F111" s="84" t="s">
        <v>749</v>
      </c>
      <c r="G111" s="216">
        <v>8.3333333333333301E-2</v>
      </c>
      <c r="H111" s="214">
        <v>0.59166666666666701</v>
      </c>
      <c r="I111" s="214">
        <v>0</v>
      </c>
      <c r="J111" s="214">
        <v>0.5</v>
      </c>
      <c r="K111" s="214">
        <v>0</v>
      </c>
      <c r="L111" s="214">
        <v>1</v>
      </c>
      <c r="M111" s="214">
        <v>0.5</v>
      </c>
      <c r="N111" s="214">
        <v>0.5</v>
      </c>
      <c r="O111" s="214">
        <v>0</v>
      </c>
      <c r="P111" s="214">
        <v>0.75</v>
      </c>
      <c r="Q111" s="214">
        <v>0</v>
      </c>
      <c r="R111" s="214">
        <v>0.2</v>
      </c>
      <c r="S111" s="214">
        <v>0</v>
      </c>
      <c r="T111" s="215">
        <v>0.6</v>
      </c>
      <c r="U111" s="34"/>
      <c r="V111" s="34"/>
    </row>
    <row r="112" spans="1:22" x14ac:dyDescent="0.2">
      <c r="A112" s="81">
        <v>107</v>
      </c>
      <c r="B112" s="84" t="str">
        <f t="shared" si="3"/>
        <v>Kuwait</v>
      </c>
      <c r="C112" s="84" t="str">
        <f t="shared" si="4"/>
        <v>KWT</v>
      </c>
      <c r="D112" s="214">
        <f t="shared" si="5"/>
        <v>0.35416666666666663</v>
      </c>
      <c r="E112" s="81" t="s">
        <v>182</v>
      </c>
      <c r="F112" s="84" t="s">
        <v>181</v>
      </c>
      <c r="G112" s="216">
        <v>8.3333333333333301E-2</v>
      </c>
      <c r="H112" s="214">
        <v>0.625</v>
      </c>
      <c r="I112" s="214">
        <v>0</v>
      </c>
      <c r="J112" s="214">
        <v>0.5</v>
      </c>
      <c r="K112" s="214">
        <v>0</v>
      </c>
      <c r="L112" s="214">
        <v>1</v>
      </c>
      <c r="M112" s="214">
        <v>0.5</v>
      </c>
      <c r="N112" s="214">
        <v>0.5</v>
      </c>
      <c r="O112" s="214">
        <v>0</v>
      </c>
      <c r="P112" s="214">
        <v>0.75</v>
      </c>
      <c r="Q112" s="214">
        <v>0</v>
      </c>
      <c r="R112" s="214">
        <v>0.4</v>
      </c>
      <c r="S112" s="214">
        <v>0</v>
      </c>
      <c r="T112" s="215">
        <v>0.6</v>
      </c>
      <c r="U112" s="34"/>
      <c r="V112" s="34"/>
    </row>
    <row r="113" spans="1:22" x14ac:dyDescent="0.2">
      <c r="A113" s="81">
        <v>108</v>
      </c>
      <c r="B113" s="84" t="str">
        <f t="shared" si="3"/>
        <v>Lao PDR</v>
      </c>
      <c r="C113" s="84" t="str">
        <f t="shared" si="4"/>
        <v>LAO</v>
      </c>
      <c r="D113" s="214">
        <f t="shared" si="5"/>
        <v>0.30972222222222212</v>
      </c>
      <c r="E113" s="81" t="s">
        <v>184</v>
      </c>
      <c r="F113" s="84" t="s">
        <v>183</v>
      </c>
      <c r="G113" s="216">
        <v>8.3333333333333301E-2</v>
      </c>
      <c r="H113" s="214">
        <v>0.53611111111111098</v>
      </c>
      <c r="I113" s="214">
        <v>0</v>
      </c>
      <c r="J113" s="214">
        <v>0.5</v>
      </c>
      <c r="K113" s="214">
        <v>0</v>
      </c>
      <c r="L113" s="214">
        <v>0.66666666666666696</v>
      </c>
      <c r="M113" s="214">
        <v>0.5</v>
      </c>
      <c r="N113" s="214">
        <v>0.5</v>
      </c>
      <c r="O113" s="214">
        <v>0</v>
      </c>
      <c r="P113" s="214">
        <v>0.75</v>
      </c>
      <c r="Q113" s="214">
        <v>0</v>
      </c>
      <c r="R113" s="214">
        <v>0.2</v>
      </c>
      <c r="S113" s="214">
        <v>0</v>
      </c>
      <c r="T113" s="215">
        <v>0.6</v>
      </c>
      <c r="U113" s="34"/>
      <c r="V113" s="34"/>
    </row>
    <row r="114" spans="1:22" x14ac:dyDescent="0.2">
      <c r="A114" s="81">
        <v>109</v>
      </c>
      <c r="B114" s="84" t="str">
        <f t="shared" si="3"/>
        <v>Lebanon</v>
      </c>
      <c r="C114" s="84" t="str">
        <f t="shared" si="4"/>
        <v>LBN</v>
      </c>
      <c r="D114" s="214">
        <f t="shared" si="5"/>
        <v>0.16527777777777766</v>
      </c>
      <c r="E114" s="81" t="s">
        <v>186</v>
      </c>
      <c r="F114" s="84" t="s">
        <v>185</v>
      </c>
      <c r="G114" s="216">
        <v>8.3333333333333301E-2</v>
      </c>
      <c r="H114" s="214">
        <v>0.24722222222222201</v>
      </c>
      <c r="I114" s="214">
        <v>0</v>
      </c>
      <c r="J114" s="214">
        <v>0</v>
      </c>
      <c r="K114" s="214">
        <v>0.5</v>
      </c>
      <c r="L114" s="214">
        <v>0.33333333333333298</v>
      </c>
      <c r="M114" s="214">
        <v>0</v>
      </c>
      <c r="N114" s="214">
        <v>0</v>
      </c>
      <c r="O114" s="214">
        <v>0</v>
      </c>
      <c r="P114" s="214">
        <v>0.75</v>
      </c>
      <c r="Q114" s="214">
        <v>0</v>
      </c>
      <c r="R114" s="214">
        <v>0.4</v>
      </c>
      <c r="S114" s="214">
        <v>0</v>
      </c>
      <c r="T114" s="215">
        <v>0</v>
      </c>
      <c r="U114" s="34"/>
      <c r="V114" s="34"/>
    </row>
    <row r="115" spans="1:22" x14ac:dyDescent="0.2">
      <c r="A115" s="81">
        <v>110</v>
      </c>
      <c r="B115" s="84" t="str">
        <f t="shared" si="3"/>
        <v>Liberia</v>
      </c>
      <c r="C115" s="84" t="str">
        <f t="shared" si="4"/>
        <v>LBR</v>
      </c>
      <c r="D115" s="214">
        <f t="shared" si="5"/>
        <v>0.35138888888888897</v>
      </c>
      <c r="E115" s="81" t="s">
        <v>188</v>
      </c>
      <c r="F115" s="84" t="s">
        <v>187</v>
      </c>
      <c r="G115" s="216">
        <v>0.16666666666666699</v>
      </c>
      <c r="H115" s="214">
        <v>0.53611111111111098</v>
      </c>
      <c r="I115" s="214">
        <v>0</v>
      </c>
      <c r="J115" s="214">
        <v>0.5</v>
      </c>
      <c r="K115" s="214">
        <v>0.5</v>
      </c>
      <c r="L115" s="214">
        <v>0.66666666666666696</v>
      </c>
      <c r="M115" s="214">
        <v>0.5</v>
      </c>
      <c r="N115" s="214">
        <v>0.5</v>
      </c>
      <c r="O115" s="214">
        <v>0</v>
      </c>
      <c r="P115" s="214">
        <v>0.75</v>
      </c>
      <c r="Q115" s="214">
        <v>0</v>
      </c>
      <c r="R115" s="214">
        <v>0.4</v>
      </c>
      <c r="S115" s="214">
        <v>0</v>
      </c>
      <c r="T115" s="215">
        <v>0.4</v>
      </c>
      <c r="U115" s="34"/>
      <c r="V115" s="34"/>
    </row>
    <row r="116" spans="1:22" x14ac:dyDescent="0.2">
      <c r="A116" s="81">
        <v>111</v>
      </c>
      <c r="B116" s="84" t="str">
        <f t="shared" si="3"/>
        <v>Libya</v>
      </c>
      <c r="C116" s="84" t="str">
        <f t="shared" si="4"/>
        <v>LBY</v>
      </c>
      <c r="D116" s="214">
        <f t="shared" si="5"/>
        <v>0.38333333333333347</v>
      </c>
      <c r="E116" s="81" t="s">
        <v>190</v>
      </c>
      <c r="F116" s="84" t="s">
        <v>189</v>
      </c>
      <c r="G116" s="216">
        <v>0.16666666666666699</v>
      </c>
      <c r="H116" s="214">
        <v>0.6</v>
      </c>
      <c r="I116" s="214">
        <v>0</v>
      </c>
      <c r="J116" s="214">
        <v>0.5</v>
      </c>
      <c r="K116" s="214">
        <v>0.5</v>
      </c>
      <c r="L116" s="214">
        <v>1</v>
      </c>
      <c r="M116" s="214">
        <v>0.5</v>
      </c>
      <c r="N116" s="214">
        <v>0.5</v>
      </c>
      <c r="O116" s="214">
        <v>0</v>
      </c>
      <c r="P116" s="214">
        <v>1</v>
      </c>
      <c r="Q116" s="214">
        <v>0</v>
      </c>
      <c r="R116" s="214">
        <v>0.4</v>
      </c>
      <c r="S116" s="214">
        <v>0</v>
      </c>
      <c r="T116" s="215">
        <v>0.2</v>
      </c>
      <c r="U116" s="34"/>
      <c r="V116" s="34"/>
    </row>
    <row r="117" spans="1:22" x14ac:dyDescent="0.2">
      <c r="A117" s="81">
        <v>112</v>
      </c>
      <c r="B117" s="84" t="str">
        <f t="shared" si="3"/>
        <v>St. Lucia</v>
      </c>
      <c r="C117" s="84" t="str">
        <f t="shared" si="4"/>
        <v>LCA</v>
      </c>
      <c r="D117" s="214">
        <f t="shared" si="5"/>
        <v>0.57916666666666705</v>
      </c>
      <c r="E117" s="81" t="s">
        <v>191</v>
      </c>
      <c r="F117" s="84" t="s">
        <v>531</v>
      </c>
      <c r="G117" s="216">
        <v>0.41666666666666702</v>
      </c>
      <c r="H117" s="214">
        <v>0.74166666666666703</v>
      </c>
      <c r="I117" s="214">
        <v>0</v>
      </c>
      <c r="J117" s="214">
        <v>0.5</v>
      </c>
      <c r="K117" s="214">
        <v>1</v>
      </c>
      <c r="L117" s="214">
        <v>1</v>
      </c>
      <c r="M117" s="214">
        <v>1</v>
      </c>
      <c r="N117" s="214">
        <v>1</v>
      </c>
      <c r="O117" s="214">
        <v>0</v>
      </c>
      <c r="P117" s="214">
        <v>0.75</v>
      </c>
      <c r="Q117" s="214">
        <v>0</v>
      </c>
      <c r="R117" s="214">
        <v>0.4</v>
      </c>
      <c r="S117" s="214">
        <v>0.5</v>
      </c>
      <c r="T117" s="215">
        <v>0.8</v>
      </c>
      <c r="U117" s="34"/>
      <c r="V117" s="34"/>
    </row>
    <row r="118" spans="1:22" x14ac:dyDescent="0.2">
      <c r="A118" s="81">
        <v>113</v>
      </c>
      <c r="B118" s="84" t="str">
        <f t="shared" si="3"/>
        <v>Liechtenstein</v>
      </c>
      <c r="C118" s="84" t="str">
        <f t="shared" si="4"/>
        <v>LIE</v>
      </c>
      <c r="D118" s="214">
        <f t="shared" si="5"/>
        <v>0.5</v>
      </c>
      <c r="E118" s="81" t="s">
        <v>193</v>
      </c>
      <c r="F118" s="84" t="s">
        <v>192</v>
      </c>
      <c r="G118" s="216">
        <v>0.33333333333333298</v>
      </c>
      <c r="H118" s="214">
        <v>0.66666666666666696</v>
      </c>
      <c r="I118" s="214">
        <v>0</v>
      </c>
      <c r="J118" s="214">
        <v>0.5</v>
      </c>
      <c r="K118" s="214">
        <v>1</v>
      </c>
      <c r="L118" s="214">
        <v>1</v>
      </c>
      <c r="M118" s="214">
        <v>0.5</v>
      </c>
      <c r="N118" s="214">
        <v>0.5</v>
      </c>
      <c r="O118" s="214">
        <v>0</v>
      </c>
      <c r="P118" s="214">
        <v>1</v>
      </c>
      <c r="Q118" s="214">
        <v>0</v>
      </c>
      <c r="R118" s="214">
        <v>0.4</v>
      </c>
      <c r="S118" s="214">
        <v>0.5</v>
      </c>
      <c r="T118" s="215">
        <v>0.6</v>
      </c>
      <c r="U118" s="34"/>
      <c r="V118" s="34"/>
    </row>
    <row r="119" spans="1:22" x14ac:dyDescent="0.2">
      <c r="A119" s="81">
        <v>114</v>
      </c>
      <c r="B119" s="84" t="str">
        <f t="shared" si="3"/>
        <v>Sri Lanka</v>
      </c>
      <c r="C119" s="84" t="str">
        <f t="shared" si="4"/>
        <v>LKA</v>
      </c>
      <c r="D119" s="214">
        <f t="shared" si="5"/>
        <v>0.15</v>
      </c>
      <c r="E119" s="81" t="s">
        <v>195</v>
      </c>
      <c r="F119" s="84" t="s">
        <v>194</v>
      </c>
      <c r="G119" s="216">
        <v>0</v>
      </c>
      <c r="H119" s="214">
        <v>0.3</v>
      </c>
      <c r="I119" s="214">
        <v>0</v>
      </c>
      <c r="J119" s="214">
        <v>0</v>
      </c>
      <c r="K119" s="214">
        <v>0</v>
      </c>
      <c r="L119" s="214">
        <v>1</v>
      </c>
      <c r="M119" s="214">
        <v>0</v>
      </c>
      <c r="N119" s="214">
        <v>0</v>
      </c>
      <c r="O119" s="214">
        <v>0</v>
      </c>
      <c r="P119" s="214">
        <v>0</v>
      </c>
      <c r="Q119" s="214">
        <v>0</v>
      </c>
      <c r="R119" s="214">
        <v>0.4</v>
      </c>
      <c r="S119" s="214">
        <v>0</v>
      </c>
      <c r="T119" s="215">
        <v>0.4</v>
      </c>
      <c r="U119" s="34"/>
      <c r="V119" s="34"/>
    </row>
    <row r="120" spans="1:22" x14ac:dyDescent="0.2">
      <c r="A120" s="81">
        <v>115</v>
      </c>
      <c r="B120" s="84" t="str">
        <f t="shared" si="3"/>
        <v>Lesotho</v>
      </c>
      <c r="C120" s="84" t="str">
        <f t="shared" si="4"/>
        <v>LSO</v>
      </c>
      <c r="D120" s="214">
        <f t="shared" si="5"/>
        <v>0.27916666666666662</v>
      </c>
      <c r="E120" s="81" t="s">
        <v>197</v>
      </c>
      <c r="F120" s="84" t="s">
        <v>196</v>
      </c>
      <c r="G120" s="216">
        <v>8.3333333333333301E-2</v>
      </c>
      <c r="H120" s="214">
        <v>0.47499999999999998</v>
      </c>
      <c r="I120" s="214">
        <v>0</v>
      </c>
      <c r="J120" s="214">
        <v>0.5</v>
      </c>
      <c r="K120" s="214">
        <v>0.5</v>
      </c>
      <c r="L120" s="214">
        <v>1</v>
      </c>
      <c r="M120" s="214">
        <v>0</v>
      </c>
      <c r="N120" s="214">
        <v>0</v>
      </c>
      <c r="O120" s="214">
        <v>0</v>
      </c>
      <c r="P120" s="214">
        <v>0.75</v>
      </c>
      <c r="Q120" s="214">
        <v>0</v>
      </c>
      <c r="R120" s="214">
        <v>0.4</v>
      </c>
      <c r="S120" s="214">
        <v>0</v>
      </c>
      <c r="T120" s="215">
        <v>0.2</v>
      </c>
      <c r="U120" s="34"/>
      <c r="V120" s="34"/>
    </row>
    <row r="121" spans="1:22" x14ac:dyDescent="0.2">
      <c r="A121" s="81">
        <v>116</v>
      </c>
      <c r="B121" s="84" t="str">
        <f t="shared" si="3"/>
        <v>Lithuania</v>
      </c>
      <c r="C121" s="84" t="str">
        <f t="shared" si="4"/>
        <v>LTU</v>
      </c>
      <c r="D121" s="214">
        <f t="shared" si="5"/>
        <v>0.37916666666666698</v>
      </c>
      <c r="E121" s="81" t="s">
        <v>199</v>
      </c>
      <c r="F121" s="84" t="s">
        <v>198</v>
      </c>
      <c r="G121" s="216">
        <v>0.16666666666666699</v>
      </c>
      <c r="H121" s="214">
        <v>0.59166666666666701</v>
      </c>
      <c r="I121" s="214">
        <v>0</v>
      </c>
      <c r="J121" s="214">
        <v>0.5</v>
      </c>
      <c r="K121" s="214">
        <v>0.5</v>
      </c>
      <c r="L121" s="214">
        <v>1</v>
      </c>
      <c r="M121" s="214">
        <v>0.5</v>
      </c>
      <c r="N121" s="214">
        <v>0.5</v>
      </c>
      <c r="O121" s="214">
        <v>0</v>
      </c>
      <c r="P121" s="214">
        <v>0.75</v>
      </c>
      <c r="Q121" s="214">
        <v>0</v>
      </c>
      <c r="R121" s="214">
        <v>0.2</v>
      </c>
      <c r="S121" s="214">
        <v>0</v>
      </c>
      <c r="T121" s="215">
        <v>0.6</v>
      </c>
      <c r="U121" s="34"/>
      <c r="V121" s="34"/>
    </row>
    <row r="122" spans="1:22" x14ac:dyDescent="0.2">
      <c r="A122" s="81">
        <v>117</v>
      </c>
      <c r="B122" s="84" t="str">
        <f t="shared" si="3"/>
        <v>Luxembourg</v>
      </c>
      <c r="C122" s="84" t="str">
        <f t="shared" si="4"/>
        <v>LUX</v>
      </c>
      <c r="D122" s="214">
        <f t="shared" si="5"/>
        <v>0.37916666666666698</v>
      </c>
      <c r="E122" s="81" t="s">
        <v>201</v>
      </c>
      <c r="F122" s="84" t="s">
        <v>200</v>
      </c>
      <c r="G122" s="216">
        <v>0.16666666666666699</v>
      </c>
      <c r="H122" s="214">
        <v>0.59166666666666701</v>
      </c>
      <c r="I122" s="214">
        <v>0</v>
      </c>
      <c r="J122" s="214">
        <v>0.5</v>
      </c>
      <c r="K122" s="214">
        <v>0.5</v>
      </c>
      <c r="L122" s="214">
        <v>1</v>
      </c>
      <c r="M122" s="214">
        <v>0.5</v>
      </c>
      <c r="N122" s="214">
        <v>0.5</v>
      </c>
      <c r="O122" s="214">
        <v>0</v>
      </c>
      <c r="P122" s="214">
        <v>0.75</v>
      </c>
      <c r="Q122" s="214">
        <v>0</v>
      </c>
      <c r="R122" s="214">
        <v>0.2</v>
      </c>
      <c r="S122" s="214">
        <v>0</v>
      </c>
      <c r="T122" s="215">
        <v>0.6</v>
      </c>
      <c r="U122" s="34"/>
      <c r="V122" s="34"/>
    </row>
    <row r="123" spans="1:22" x14ac:dyDescent="0.2">
      <c r="A123" s="81">
        <v>118</v>
      </c>
      <c r="B123" s="84" t="str">
        <f t="shared" si="3"/>
        <v>Latvia</v>
      </c>
      <c r="C123" s="84" t="str">
        <f t="shared" si="4"/>
        <v>LVA</v>
      </c>
      <c r="D123" s="214">
        <f t="shared" si="5"/>
        <v>0.37916666666666698</v>
      </c>
      <c r="E123" s="81" t="s">
        <v>203</v>
      </c>
      <c r="F123" s="84" t="s">
        <v>202</v>
      </c>
      <c r="G123" s="216">
        <v>0.16666666666666699</v>
      </c>
      <c r="H123" s="214">
        <v>0.59166666666666701</v>
      </c>
      <c r="I123" s="214">
        <v>0</v>
      </c>
      <c r="J123" s="214">
        <v>0.5</v>
      </c>
      <c r="K123" s="214">
        <v>0.5</v>
      </c>
      <c r="L123" s="214">
        <v>1</v>
      </c>
      <c r="M123" s="214">
        <v>0.5</v>
      </c>
      <c r="N123" s="214">
        <v>0.5</v>
      </c>
      <c r="O123" s="214">
        <v>0</v>
      </c>
      <c r="P123" s="214">
        <v>0.75</v>
      </c>
      <c r="Q123" s="214">
        <v>0</v>
      </c>
      <c r="R123" s="214">
        <v>0.2</v>
      </c>
      <c r="S123" s="214">
        <v>0</v>
      </c>
      <c r="T123" s="215">
        <v>0.6</v>
      </c>
      <c r="U123" s="34"/>
      <c r="V123" s="34"/>
    </row>
    <row r="124" spans="1:22" x14ac:dyDescent="0.2">
      <c r="A124" s="81">
        <v>119</v>
      </c>
      <c r="B124" s="84" t="str">
        <f t="shared" si="3"/>
        <v>Macao SAR, China</v>
      </c>
      <c r="C124" s="84" t="str">
        <f t="shared" si="4"/>
        <v>MAC</v>
      </c>
      <c r="D124" s="214">
        <f t="shared" si="5"/>
        <v>0.72083333333333344</v>
      </c>
      <c r="E124" s="81" t="s">
        <v>712</v>
      </c>
      <c r="F124" s="84" t="s">
        <v>750</v>
      </c>
      <c r="G124" s="216">
        <v>0.75</v>
      </c>
      <c r="H124" s="214">
        <v>0.69166666666666698</v>
      </c>
      <c r="I124" s="214">
        <v>1</v>
      </c>
      <c r="J124" s="214">
        <v>0.5</v>
      </c>
      <c r="K124" s="214">
        <v>0.5</v>
      </c>
      <c r="L124" s="214">
        <v>1</v>
      </c>
      <c r="M124" s="214">
        <v>0.5</v>
      </c>
      <c r="N124" s="214">
        <v>0.5</v>
      </c>
      <c r="O124" s="214">
        <v>1</v>
      </c>
      <c r="P124" s="214">
        <v>0.75</v>
      </c>
      <c r="Q124" s="214">
        <v>1</v>
      </c>
      <c r="R124" s="214">
        <v>0.8</v>
      </c>
      <c r="S124" s="214">
        <v>0.5</v>
      </c>
      <c r="T124" s="215">
        <v>0.6</v>
      </c>
      <c r="U124" s="34"/>
      <c r="V124" s="34"/>
    </row>
    <row r="125" spans="1:22" x14ac:dyDescent="0.2">
      <c r="A125" s="81">
        <v>120</v>
      </c>
      <c r="B125" s="84" t="str">
        <f t="shared" si="3"/>
        <v>St. Martin (French part)</v>
      </c>
      <c r="C125" s="84" t="str">
        <f t="shared" si="4"/>
        <v>MAF</v>
      </c>
      <c r="D125" s="214">
        <f t="shared" si="5"/>
        <v>0.88333333333333353</v>
      </c>
      <c r="E125" s="81" t="s">
        <v>713</v>
      </c>
      <c r="F125" s="84" t="s">
        <v>751</v>
      </c>
      <c r="G125" s="216">
        <v>0.91666666666666696</v>
      </c>
      <c r="H125" s="214">
        <v>0.85</v>
      </c>
      <c r="I125" s="214">
        <v>1</v>
      </c>
      <c r="J125" s="214">
        <v>0.5</v>
      </c>
      <c r="K125" s="214">
        <v>1</v>
      </c>
      <c r="L125" s="214">
        <v>1</v>
      </c>
      <c r="M125" s="214">
        <v>1</v>
      </c>
      <c r="N125" s="214">
        <v>1</v>
      </c>
      <c r="O125" s="214">
        <v>1</v>
      </c>
      <c r="P125" s="214">
        <v>1</v>
      </c>
      <c r="Q125" s="214">
        <v>1</v>
      </c>
      <c r="R125" s="214">
        <v>0.8</v>
      </c>
      <c r="S125" s="214">
        <v>0.5</v>
      </c>
      <c r="T125" s="215">
        <v>0.8</v>
      </c>
      <c r="U125" s="34"/>
      <c r="V125" s="34"/>
    </row>
    <row r="126" spans="1:22" x14ac:dyDescent="0.2">
      <c r="A126" s="81">
        <v>121</v>
      </c>
      <c r="B126" s="84" t="str">
        <f t="shared" si="3"/>
        <v>Morocco</v>
      </c>
      <c r="C126" s="84" t="str">
        <f t="shared" si="4"/>
        <v>MAR</v>
      </c>
      <c r="D126" s="214">
        <f t="shared" si="5"/>
        <v>0.1791666666666665</v>
      </c>
      <c r="E126" s="81" t="s">
        <v>205</v>
      </c>
      <c r="F126" s="84" t="s">
        <v>204</v>
      </c>
      <c r="G126" s="216">
        <v>0</v>
      </c>
      <c r="H126" s="214">
        <v>0.358333333333333</v>
      </c>
      <c r="I126" s="214">
        <v>0</v>
      </c>
      <c r="J126" s="214">
        <v>0.5</v>
      </c>
      <c r="K126" s="214">
        <v>0</v>
      </c>
      <c r="L126" s="214">
        <v>1</v>
      </c>
      <c r="M126" s="214">
        <v>0</v>
      </c>
      <c r="N126" s="214">
        <v>0</v>
      </c>
      <c r="O126" s="214">
        <v>0</v>
      </c>
      <c r="P126" s="214">
        <v>0.25</v>
      </c>
      <c r="Q126" s="214">
        <v>0</v>
      </c>
      <c r="R126" s="214">
        <v>0.2</v>
      </c>
      <c r="S126" s="214">
        <v>0</v>
      </c>
      <c r="T126" s="215">
        <v>0.2</v>
      </c>
      <c r="U126" s="34"/>
      <c r="V126" s="34"/>
    </row>
    <row r="127" spans="1:22" x14ac:dyDescent="0.2">
      <c r="A127" s="81">
        <v>122</v>
      </c>
      <c r="B127" s="84" t="str">
        <f t="shared" si="3"/>
        <v>Monaco</v>
      </c>
      <c r="C127" s="84" t="str">
        <f t="shared" si="4"/>
        <v>MCO</v>
      </c>
      <c r="D127" s="214">
        <f t="shared" si="5"/>
        <v>0.78333333333333344</v>
      </c>
      <c r="E127" s="81" t="s">
        <v>714</v>
      </c>
      <c r="F127" s="84" t="s">
        <v>752</v>
      </c>
      <c r="G127" s="216">
        <v>0.75</v>
      </c>
      <c r="H127" s="214">
        <v>0.81666666666666698</v>
      </c>
      <c r="I127" s="214">
        <v>0</v>
      </c>
      <c r="J127" s="214">
        <v>0.5</v>
      </c>
      <c r="K127" s="214">
        <v>1</v>
      </c>
      <c r="L127" s="214">
        <v>1</v>
      </c>
      <c r="M127" s="214">
        <v>1</v>
      </c>
      <c r="N127" s="214">
        <v>1</v>
      </c>
      <c r="O127" s="214">
        <v>1</v>
      </c>
      <c r="P127" s="214">
        <v>1</v>
      </c>
      <c r="Q127" s="214">
        <v>1</v>
      </c>
      <c r="R127" s="214">
        <v>0.6</v>
      </c>
      <c r="S127" s="214">
        <v>0.5</v>
      </c>
      <c r="T127" s="215">
        <v>0.8</v>
      </c>
      <c r="U127" s="34"/>
      <c r="V127" s="34"/>
    </row>
    <row r="128" spans="1:22" x14ac:dyDescent="0.2">
      <c r="A128" s="81">
        <v>123</v>
      </c>
      <c r="B128" s="84" t="str">
        <f t="shared" si="3"/>
        <v>Moldova</v>
      </c>
      <c r="C128" s="84" t="str">
        <f t="shared" si="4"/>
        <v>MDA</v>
      </c>
      <c r="D128" s="214">
        <f t="shared" si="5"/>
        <v>0.3583333333333335</v>
      </c>
      <c r="E128" s="81" t="s">
        <v>206</v>
      </c>
      <c r="F128" s="84" t="s">
        <v>532</v>
      </c>
      <c r="G128" s="216">
        <v>0.16666666666666699</v>
      </c>
      <c r="H128" s="214">
        <v>0.55000000000000004</v>
      </c>
      <c r="I128" s="214">
        <v>0</v>
      </c>
      <c r="J128" s="214">
        <v>0.5</v>
      </c>
      <c r="K128" s="214">
        <v>0.5</v>
      </c>
      <c r="L128" s="214">
        <v>1</v>
      </c>
      <c r="M128" s="214">
        <v>0.5</v>
      </c>
      <c r="N128" s="214">
        <v>0.5</v>
      </c>
      <c r="O128" s="214">
        <v>0</v>
      </c>
      <c r="P128" s="214">
        <v>0.5</v>
      </c>
      <c r="Q128" s="214">
        <v>0</v>
      </c>
      <c r="R128" s="214">
        <v>0.4</v>
      </c>
      <c r="S128" s="214">
        <v>0</v>
      </c>
      <c r="T128" s="215">
        <v>0.4</v>
      </c>
      <c r="U128" s="34"/>
      <c r="V128" s="34"/>
    </row>
    <row r="129" spans="1:22" x14ac:dyDescent="0.2">
      <c r="A129" s="81">
        <v>124</v>
      </c>
      <c r="B129" s="84" t="str">
        <f t="shared" si="3"/>
        <v>Madagascar</v>
      </c>
      <c r="C129" s="84" t="str">
        <f t="shared" si="4"/>
        <v>MDG</v>
      </c>
      <c r="D129" s="214">
        <f t="shared" si="5"/>
        <v>0.30416666666666664</v>
      </c>
      <c r="E129" s="81" t="s">
        <v>208</v>
      </c>
      <c r="F129" s="84" t="s">
        <v>207</v>
      </c>
      <c r="G129" s="216">
        <v>8.3333333333333301E-2</v>
      </c>
      <c r="H129" s="214">
        <v>0.52500000000000002</v>
      </c>
      <c r="I129" s="214">
        <v>0</v>
      </c>
      <c r="J129" s="214">
        <v>0.5</v>
      </c>
      <c r="K129" s="214">
        <v>0</v>
      </c>
      <c r="L129" s="214">
        <v>1</v>
      </c>
      <c r="M129" s="214">
        <v>0.5</v>
      </c>
      <c r="N129" s="214">
        <v>0.5</v>
      </c>
      <c r="O129" s="214">
        <v>0</v>
      </c>
      <c r="P129" s="214">
        <v>0.75</v>
      </c>
      <c r="Q129" s="214">
        <v>0</v>
      </c>
      <c r="R129" s="214">
        <v>0.2</v>
      </c>
      <c r="S129" s="214">
        <v>0</v>
      </c>
      <c r="T129" s="215">
        <v>0.2</v>
      </c>
      <c r="U129" s="34"/>
      <c r="V129" s="34"/>
    </row>
    <row r="130" spans="1:22" x14ac:dyDescent="0.2">
      <c r="A130" s="81">
        <v>125</v>
      </c>
      <c r="B130" s="84" t="str">
        <f t="shared" si="3"/>
        <v>Maldives</v>
      </c>
      <c r="C130" s="84" t="str">
        <f t="shared" si="4"/>
        <v>MDV</v>
      </c>
      <c r="D130" s="214">
        <f t="shared" si="5"/>
        <v>0.5166666666666665</v>
      </c>
      <c r="E130" s="81" t="s">
        <v>210</v>
      </c>
      <c r="F130" s="84" t="s">
        <v>209</v>
      </c>
      <c r="G130" s="216">
        <v>0.25</v>
      </c>
      <c r="H130" s="214">
        <v>0.78333333333333299</v>
      </c>
      <c r="I130" s="214">
        <v>0</v>
      </c>
      <c r="J130" s="214">
        <v>0.5</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0.16250000000000001</v>
      </c>
      <c r="E131" s="81" t="s">
        <v>212</v>
      </c>
      <c r="F131" s="84" t="s">
        <v>211</v>
      </c>
      <c r="G131" s="216">
        <v>0</v>
      </c>
      <c r="H131" s="214">
        <v>0.32500000000000001</v>
      </c>
      <c r="I131" s="214">
        <v>0</v>
      </c>
      <c r="J131" s="214">
        <v>0.5</v>
      </c>
      <c r="K131" s="214">
        <v>0</v>
      </c>
      <c r="L131" s="214">
        <v>1</v>
      </c>
      <c r="M131" s="214">
        <v>0</v>
      </c>
      <c r="N131" s="214">
        <v>0</v>
      </c>
      <c r="O131" s="214">
        <v>0</v>
      </c>
      <c r="P131" s="214">
        <v>0.25</v>
      </c>
      <c r="Q131" s="214">
        <v>0</v>
      </c>
      <c r="R131" s="214">
        <v>0.2</v>
      </c>
      <c r="S131" s="214">
        <v>0</v>
      </c>
      <c r="T131" s="215">
        <v>0</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0.375</v>
      </c>
      <c r="E133" s="81" t="s">
        <v>216</v>
      </c>
      <c r="F133" s="84" t="s">
        <v>215</v>
      </c>
      <c r="G133" s="216">
        <v>0.16666666666666699</v>
      </c>
      <c r="H133" s="214">
        <v>0.58333333333333304</v>
      </c>
      <c r="I133" s="214">
        <v>0</v>
      </c>
      <c r="J133" s="214">
        <v>0.5</v>
      </c>
      <c r="K133" s="214">
        <v>0.5</v>
      </c>
      <c r="L133" s="214">
        <v>1</v>
      </c>
      <c r="M133" s="214">
        <v>0.5</v>
      </c>
      <c r="N133" s="214">
        <v>0.5</v>
      </c>
      <c r="O133" s="214">
        <v>0</v>
      </c>
      <c r="P133" s="214">
        <v>0.5</v>
      </c>
      <c r="Q133" s="214">
        <v>0</v>
      </c>
      <c r="R133" s="214">
        <v>0.4</v>
      </c>
      <c r="S133" s="214">
        <v>0</v>
      </c>
      <c r="T133" s="215">
        <v>0.6</v>
      </c>
      <c r="U133" s="34"/>
      <c r="V133" s="34"/>
    </row>
    <row r="134" spans="1:22" x14ac:dyDescent="0.2">
      <c r="A134" s="81">
        <v>129</v>
      </c>
      <c r="B134" s="84" t="str">
        <f t="shared" si="3"/>
        <v>Mali</v>
      </c>
      <c r="C134" s="84" t="str">
        <f t="shared" si="4"/>
        <v>MLI</v>
      </c>
      <c r="D134" s="214">
        <f t="shared" si="5"/>
        <v>0.24861111111111114</v>
      </c>
      <c r="E134" s="81" t="s">
        <v>218</v>
      </c>
      <c r="F134" s="84" t="s">
        <v>217</v>
      </c>
      <c r="G134" s="216">
        <v>8.3333333333333301E-2</v>
      </c>
      <c r="H134" s="214">
        <v>0.41388888888888897</v>
      </c>
      <c r="I134" s="214">
        <v>0</v>
      </c>
      <c r="J134" s="214">
        <v>0.5</v>
      </c>
      <c r="K134" s="214">
        <v>0</v>
      </c>
      <c r="L134" s="214">
        <v>0.33333333333333298</v>
      </c>
      <c r="M134" s="214">
        <v>0.5</v>
      </c>
      <c r="N134" s="214">
        <v>0.5</v>
      </c>
      <c r="O134" s="214">
        <v>0</v>
      </c>
      <c r="P134" s="214">
        <v>0.75</v>
      </c>
      <c r="Q134" s="214">
        <v>0</v>
      </c>
      <c r="R134" s="214">
        <v>0.4</v>
      </c>
      <c r="S134" s="214">
        <v>0</v>
      </c>
      <c r="T134" s="215">
        <v>0</v>
      </c>
      <c r="U134" s="34"/>
      <c r="V134" s="34"/>
    </row>
    <row r="135" spans="1:22" x14ac:dyDescent="0.2">
      <c r="A135" s="81">
        <v>130</v>
      </c>
      <c r="B135" s="84" t="str">
        <f t="shared" ref="B135:B194" si="6">F135</f>
        <v>Malta</v>
      </c>
      <c r="C135" s="84" t="str">
        <f t="shared" ref="C135:C194" si="7">E135</f>
        <v>MLT</v>
      </c>
      <c r="D135" s="214">
        <f t="shared" ref="D135:D194" si="8">AVERAGE(G135:H135)</f>
        <v>0.39583333333333348</v>
      </c>
      <c r="E135" s="81" t="s">
        <v>220</v>
      </c>
      <c r="F135" s="84" t="s">
        <v>219</v>
      </c>
      <c r="G135" s="216">
        <v>0.16666666666666699</v>
      </c>
      <c r="H135" s="214">
        <v>0.625</v>
      </c>
      <c r="I135" s="214">
        <v>0</v>
      </c>
      <c r="J135" s="214">
        <v>0.5</v>
      </c>
      <c r="K135" s="214">
        <v>0.5</v>
      </c>
      <c r="L135" s="214">
        <v>1</v>
      </c>
      <c r="M135" s="214">
        <v>0.5</v>
      </c>
      <c r="N135" s="214">
        <v>0.5</v>
      </c>
      <c r="O135" s="214">
        <v>0</v>
      </c>
      <c r="P135" s="214">
        <v>0.75</v>
      </c>
      <c r="Q135" s="214">
        <v>0</v>
      </c>
      <c r="R135" s="214">
        <v>0.4</v>
      </c>
      <c r="S135" s="214">
        <v>0</v>
      </c>
      <c r="T135" s="215">
        <v>0.6</v>
      </c>
      <c r="U135" s="34"/>
      <c r="V135" s="34"/>
    </row>
    <row r="136" spans="1:22" x14ac:dyDescent="0.2">
      <c r="A136" s="81">
        <v>131</v>
      </c>
      <c r="B136" s="84" t="str">
        <f t="shared" si="6"/>
        <v>Myanmar</v>
      </c>
      <c r="C136" s="84" t="str">
        <f t="shared" si="7"/>
        <v>MMR</v>
      </c>
      <c r="D136" s="214">
        <f t="shared" si="8"/>
        <v>0.23194444444444465</v>
      </c>
      <c r="E136" s="81" t="s">
        <v>222</v>
      </c>
      <c r="F136" s="84" t="s">
        <v>221</v>
      </c>
      <c r="G136" s="216">
        <v>8.3333333333333301E-2</v>
      </c>
      <c r="H136" s="214">
        <v>0.38055555555555598</v>
      </c>
      <c r="I136" s="214">
        <v>0</v>
      </c>
      <c r="J136" s="214">
        <v>0.5</v>
      </c>
      <c r="K136" s="214">
        <v>0</v>
      </c>
      <c r="L136" s="214">
        <v>0.33333333333333298</v>
      </c>
      <c r="M136" s="214">
        <v>0.5</v>
      </c>
      <c r="N136" s="214">
        <v>0.5</v>
      </c>
      <c r="O136" s="214">
        <v>0</v>
      </c>
      <c r="P136" s="214">
        <v>0.75</v>
      </c>
      <c r="Q136" s="214">
        <v>0</v>
      </c>
      <c r="R136" s="214">
        <v>0.2</v>
      </c>
      <c r="S136" s="214">
        <v>0</v>
      </c>
      <c r="T136" s="215">
        <v>0</v>
      </c>
      <c r="U136" s="34"/>
      <c r="V136" s="34"/>
    </row>
    <row r="137" spans="1:22" x14ac:dyDescent="0.2">
      <c r="A137" s="81">
        <v>132</v>
      </c>
      <c r="B137" s="84" t="str">
        <f t="shared" si="6"/>
        <v>Montenegro</v>
      </c>
      <c r="C137" s="84" t="str">
        <f t="shared" si="7"/>
        <v>MNE</v>
      </c>
      <c r="D137" s="214">
        <f t="shared" si="8"/>
        <v>0.39999999999999997</v>
      </c>
      <c r="E137" s="81" t="s">
        <v>224</v>
      </c>
      <c r="F137" s="84" t="s">
        <v>223</v>
      </c>
      <c r="G137" s="216">
        <v>0.16666666666666699</v>
      </c>
      <c r="H137" s="214">
        <v>0.63333333333333297</v>
      </c>
      <c r="I137" s="214">
        <v>0</v>
      </c>
      <c r="J137" s="214">
        <v>0.5</v>
      </c>
      <c r="K137" s="214">
        <v>0.5</v>
      </c>
      <c r="L137" s="214">
        <v>1</v>
      </c>
      <c r="M137" s="214">
        <v>0.5</v>
      </c>
      <c r="N137" s="214">
        <v>0.5</v>
      </c>
      <c r="O137" s="214">
        <v>0</v>
      </c>
      <c r="P137" s="214">
        <v>1</v>
      </c>
      <c r="Q137" s="214">
        <v>0</v>
      </c>
      <c r="R137" s="214">
        <v>0.4</v>
      </c>
      <c r="S137" s="214">
        <v>0</v>
      </c>
      <c r="T137" s="215">
        <v>0.4</v>
      </c>
      <c r="U137" s="34"/>
      <c r="V137" s="34"/>
    </row>
    <row r="138" spans="1:22" x14ac:dyDescent="0.2">
      <c r="A138" s="81">
        <v>133</v>
      </c>
      <c r="B138" s="84" t="str">
        <f t="shared" si="6"/>
        <v>Mongolia</v>
      </c>
      <c r="C138" s="84" t="str">
        <f t="shared" si="7"/>
        <v>MNG</v>
      </c>
      <c r="D138" s="214">
        <f t="shared" si="8"/>
        <v>0.33333333333333348</v>
      </c>
      <c r="E138" s="81" t="s">
        <v>226</v>
      </c>
      <c r="F138" s="84" t="s">
        <v>225</v>
      </c>
      <c r="G138" s="216">
        <v>0.16666666666666699</v>
      </c>
      <c r="H138" s="214">
        <v>0.5</v>
      </c>
      <c r="I138" s="214">
        <v>0</v>
      </c>
      <c r="J138" s="214">
        <v>0</v>
      </c>
      <c r="K138" s="214">
        <v>0.5</v>
      </c>
      <c r="L138" s="214">
        <v>1</v>
      </c>
      <c r="M138" s="214">
        <v>0.5</v>
      </c>
      <c r="N138" s="214">
        <v>0.5</v>
      </c>
      <c r="O138" s="214">
        <v>0</v>
      </c>
      <c r="P138" s="214">
        <v>0.5</v>
      </c>
      <c r="Q138" s="214">
        <v>0</v>
      </c>
      <c r="R138" s="214">
        <v>0.4</v>
      </c>
      <c r="S138" s="214">
        <v>0</v>
      </c>
      <c r="T138" s="215">
        <v>0.6</v>
      </c>
      <c r="U138" s="34"/>
      <c r="V138" s="34"/>
    </row>
    <row r="139" spans="1:22" x14ac:dyDescent="0.2">
      <c r="A139" s="81">
        <v>134</v>
      </c>
      <c r="B139" s="84" t="str">
        <f t="shared" si="6"/>
        <v>Northern Mariana Islands</v>
      </c>
      <c r="C139" s="84" t="str">
        <f t="shared" si="7"/>
        <v>MNP</v>
      </c>
      <c r="D139" s="214">
        <f t="shared" si="8"/>
        <v>0.86666666666666692</v>
      </c>
      <c r="E139" s="81" t="s">
        <v>715</v>
      </c>
      <c r="F139" s="84" t="s">
        <v>753</v>
      </c>
      <c r="G139" s="216">
        <v>0.91666666666666696</v>
      </c>
      <c r="H139" s="214">
        <v>0.81666666666666698</v>
      </c>
      <c r="I139" s="214">
        <v>1</v>
      </c>
      <c r="J139" s="214">
        <v>0.5</v>
      </c>
      <c r="K139" s="214">
        <v>1</v>
      </c>
      <c r="L139" s="214">
        <v>1</v>
      </c>
      <c r="M139" s="214">
        <v>1</v>
      </c>
      <c r="N139" s="214">
        <v>1</v>
      </c>
      <c r="O139" s="214">
        <v>1</v>
      </c>
      <c r="P139" s="214">
        <v>1</v>
      </c>
      <c r="Q139" s="214">
        <v>1</v>
      </c>
      <c r="R139" s="214">
        <v>0.6</v>
      </c>
      <c r="S139" s="214">
        <v>0.5</v>
      </c>
      <c r="T139" s="215">
        <v>0.8</v>
      </c>
      <c r="U139" s="34"/>
      <c r="V139" s="34"/>
    </row>
    <row r="140" spans="1:22" x14ac:dyDescent="0.2">
      <c r="A140" s="81">
        <v>135</v>
      </c>
      <c r="B140" s="84" t="str">
        <f t="shared" si="6"/>
        <v>Mozambique</v>
      </c>
      <c r="C140" s="84" t="str">
        <f t="shared" si="7"/>
        <v>MOZ</v>
      </c>
      <c r="D140" s="214">
        <f t="shared" si="8"/>
        <v>0.18472222222222201</v>
      </c>
      <c r="E140" s="81" t="s">
        <v>228</v>
      </c>
      <c r="F140" s="84" t="s">
        <v>227</v>
      </c>
      <c r="G140" s="216">
        <v>0</v>
      </c>
      <c r="H140" s="214">
        <v>0.36944444444444402</v>
      </c>
      <c r="I140" s="214">
        <v>0</v>
      </c>
      <c r="J140" s="214">
        <v>0</v>
      </c>
      <c r="K140" s="214">
        <v>0</v>
      </c>
      <c r="L140" s="214">
        <v>0.66666666666666696</v>
      </c>
      <c r="M140" s="214">
        <v>0</v>
      </c>
      <c r="N140" s="214">
        <v>0</v>
      </c>
      <c r="O140" s="214">
        <v>0</v>
      </c>
      <c r="P140" s="214">
        <v>0.75</v>
      </c>
      <c r="Q140" s="214">
        <v>0</v>
      </c>
      <c r="R140" s="214">
        <v>0.4</v>
      </c>
      <c r="S140" s="214">
        <v>0</v>
      </c>
      <c r="T140" s="215">
        <v>0.4</v>
      </c>
      <c r="U140" s="34"/>
      <c r="V140" s="34"/>
    </row>
    <row r="141" spans="1:22" x14ac:dyDescent="0.2">
      <c r="A141" s="81">
        <v>136</v>
      </c>
      <c r="B141" s="84" t="str">
        <f t="shared" si="6"/>
        <v>Mauritania</v>
      </c>
      <c r="C141" s="84" t="str">
        <f t="shared" si="7"/>
        <v>MRT</v>
      </c>
      <c r="D141" s="214">
        <f t="shared" si="8"/>
        <v>0.39583333333333348</v>
      </c>
      <c r="E141" s="81" t="s">
        <v>230</v>
      </c>
      <c r="F141" s="84" t="s">
        <v>229</v>
      </c>
      <c r="G141" s="216">
        <v>0.16666666666666699</v>
      </c>
      <c r="H141" s="214">
        <v>0.625</v>
      </c>
      <c r="I141" s="214">
        <v>0</v>
      </c>
      <c r="J141" s="214">
        <v>0.5</v>
      </c>
      <c r="K141" s="214">
        <v>0.5</v>
      </c>
      <c r="L141" s="214">
        <v>1</v>
      </c>
      <c r="M141" s="214">
        <v>0.5</v>
      </c>
      <c r="N141" s="214">
        <v>0.5</v>
      </c>
      <c r="O141" s="214">
        <v>0</v>
      </c>
      <c r="P141" s="214">
        <v>0.75</v>
      </c>
      <c r="Q141" s="214">
        <v>0</v>
      </c>
      <c r="R141" s="214">
        <v>0.4</v>
      </c>
      <c r="S141" s="214">
        <v>0</v>
      </c>
      <c r="T141" s="215">
        <v>0.6</v>
      </c>
      <c r="U141" s="34"/>
      <c r="V141" s="34"/>
    </row>
    <row r="142" spans="1:22" x14ac:dyDescent="0.2">
      <c r="A142" s="81">
        <v>137</v>
      </c>
      <c r="B142" s="84" t="str">
        <f t="shared" si="6"/>
        <v>Mauritius</v>
      </c>
      <c r="C142" s="84" t="str">
        <f t="shared" si="7"/>
        <v>MUS</v>
      </c>
      <c r="D142" s="214">
        <f t="shared" si="8"/>
        <v>0.37916666666666698</v>
      </c>
      <c r="E142" s="81" t="s">
        <v>232</v>
      </c>
      <c r="F142" s="84" t="s">
        <v>231</v>
      </c>
      <c r="G142" s="216">
        <v>0.16666666666666699</v>
      </c>
      <c r="H142" s="214">
        <v>0.59166666666666701</v>
      </c>
      <c r="I142" s="214">
        <v>0</v>
      </c>
      <c r="J142" s="214">
        <v>0.5</v>
      </c>
      <c r="K142" s="214">
        <v>0.5</v>
      </c>
      <c r="L142" s="214">
        <v>1</v>
      </c>
      <c r="M142" s="214">
        <v>0.5</v>
      </c>
      <c r="N142" s="214">
        <v>0.5</v>
      </c>
      <c r="O142" s="214">
        <v>0</v>
      </c>
      <c r="P142" s="214">
        <v>0.75</v>
      </c>
      <c r="Q142" s="214">
        <v>0</v>
      </c>
      <c r="R142" s="214">
        <v>0.4</v>
      </c>
      <c r="S142" s="214">
        <v>0</v>
      </c>
      <c r="T142" s="215">
        <v>0.4</v>
      </c>
      <c r="U142" s="34"/>
      <c r="V142" s="34"/>
    </row>
    <row r="143" spans="1:22" x14ac:dyDescent="0.2">
      <c r="A143" s="81">
        <v>138</v>
      </c>
      <c r="B143" s="84" t="str">
        <f t="shared" si="6"/>
        <v>Malawi</v>
      </c>
      <c r="C143" s="84" t="str">
        <f t="shared" si="7"/>
        <v>MWI</v>
      </c>
      <c r="D143" s="214">
        <f t="shared" si="8"/>
        <v>0.25555555555555565</v>
      </c>
      <c r="E143" s="81" t="s">
        <v>234</v>
      </c>
      <c r="F143" s="84" t="s">
        <v>233</v>
      </c>
      <c r="G143" s="216">
        <v>8.3333333333333301E-2</v>
      </c>
      <c r="H143" s="214">
        <v>0.42777777777777798</v>
      </c>
      <c r="I143" s="214">
        <v>0</v>
      </c>
      <c r="J143" s="214">
        <v>0.5</v>
      </c>
      <c r="K143" s="214">
        <v>0</v>
      </c>
      <c r="L143" s="214">
        <v>0.66666666666666696</v>
      </c>
      <c r="M143" s="214">
        <v>0.5</v>
      </c>
      <c r="N143" s="214">
        <v>0.5</v>
      </c>
      <c r="O143" s="214">
        <v>0</v>
      </c>
      <c r="P143" s="214">
        <v>0.5</v>
      </c>
      <c r="Q143" s="214">
        <v>0</v>
      </c>
      <c r="R143" s="214">
        <v>0.4</v>
      </c>
      <c r="S143" s="214">
        <v>0</v>
      </c>
      <c r="T143" s="215">
        <v>0</v>
      </c>
      <c r="U143" s="34"/>
      <c r="V143" s="34"/>
    </row>
    <row r="144" spans="1:22" x14ac:dyDescent="0.2">
      <c r="A144" s="81">
        <v>139</v>
      </c>
      <c r="B144" s="84" t="str">
        <f t="shared" si="6"/>
        <v>Malaysia</v>
      </c>
      <c r="C144" s="84" t="str">
        <f t="shared" si="7"/>
        <v>MYS</v>
      </c>
      <c r="D144" s="214">
        <f t="shared" si="8"/>
        <v>0.22916666666666649</v>
      </c>
      <c r="E144" s="81" t="s">
        <v>236</v>
      </c>
      <c r="F144" s="84" t="s">
        <v>235</v>
      </c>
      <c r="G144" s="216">
        <v>0</v>
      </c>
      <c r="H144" s="214">
        <v>0.45833333333333298</v>
      </c>
      <c r="I144" s="214">
        <v>0</v>
      </c>
      <c r="J144" s="214">
        <v>0.5</v>
      </c>
      <c r="K144" s="214">
        <v>0</v>
      </c>
      <c r="L144" s="214">
        <v>1</v>
      </c>
      <c r="M144" s="214">
        <v>0</v>
      </c>
      <c r="N144" s="214">
        <v>0</v>
      </c>
      <c r="O144" s="214">
        <v>0</v>
      </c>
      <c r="P144" s="214">
        <v>0.25</v>
      </c>
      <c r="Q144" s="214">
        <v>0</v>
      </c>
      <c r="R144" s="214">
        <v>0.4</v>
      </c>
      <c r="S144" s="214">
        <v>0</v>
      </c>
      <c r="T144" s="215">
        <v>0.6</v>
      </c>
      <c r="U144" s="34"/>
      <c r="V144" s="34"/>
    </row>
    <row r="145" spans="1:22" x14ac:dyDescent="0.2">
      <c r="A145" s="81">
        <v>140</v>
      </c>
      <c r="B145" s="84" t="str">
        <f t="shared" si="6"/>
        <v>Namibia</v>
      </c>
      <c r="C145" s="84" t="str">
        <f t="shared" si="7"/>
        <v>NAM</v>
      </c>
      <c r="D145" s="214">
        <f t="shared" si="8"/>
        <v>0.36249999999999999</v>
      </c>
      <c r="E145" s="81" t="s">
        <v>238</v>
      </c>
      <c r="F145" s="84" t="s">
        <v>237</v>
      </c>
      <c r="G145" s="216">
        <v>0.16666666666666699</v>
      </c>
      <c r="H145" s="214">
        <v>0.55833333333333302</v>
      </c>
      <c r="I145" s="214">
        <v>0</v>
      </c>
      <c r="J145" s="214">
        <v>0.5</v>
      </c>
      <c r="K145" s="214">
        <v>0.5</v>
      </c>
      <c r="L145" s="214">
        <v>1</v>
      </c>
      <c r="M145" s="214">
        <v>0.5</v>
      </c>
      <c r="N145" s="214">
        <v>0.5</v>
      </c>
      <c r="O145" s="214">
        <v>0</v>
      </c>
      <c r="P145" s="214">
        <v>0.75</v>
      </c>
      <c r="Q145" s="214">
        <v>0</v>
      </c>
      <c r="R145" s="214">
        <v>0.2</v>
      </c>
      <c r="S145" s="214">
        <v>0</v>
      </c>
      <c r="T145" s="215">
        <v>0.4</v>
      </c>
      <c r="U145" s="34"/>
      <c r="V145" s="34"/>
    </row>
    <row r="146" spans="1:22" x14ac:dyDescent="0.2">
      <c r="A146" s="81">
        <v>141</v>
      </c>
      <c r="B146" s="84" t="str">
        <f t="shared" si="6"/>
        <v>New Caledonia</v>
      </c>
      <c r="C146" s="84" t="str">
        <f t="shared" si="7"/>
        <v>NCL</v>
      </c>
      <c r="D146" s="214">
        <f t="shared" si="8"/>
        <v>0.86666666666666692</v>
      </c>
      <c r="E146" s="81" t="s">
        <v>716</v>
      </c>
      <c r="F146" s="84" t="s">
        <v>754</v>
      </c>
      <c r="G146" s="216">
        <v>0.91666666666666696</v>
      </c>
      <c r="H146" s="214">
        <v>0.81666666666666698</v>
      </c>
      <c r="I146" s="214">
        <v>1</v>
      </c>
      <c r="J146" s="214">
        <v>0.5</v>
      </c>
      <c r="K146" s="214">
        <v>1</v>
      </c>
      <c r="L146" s="214">
        <v>1</v>
      </c>
      <c r="M146" s="214">
        <v>1</v>
      </c>
      <c r="N146" s="214">
        <v>1</v>
      </c>
      <c r="O146" s="214">
        <v>1</v>
      </c>
      <c r="P146" s="214">
        <v>1</v>
      </c>
      <c r="Q146" s="214">
        <v>1</v>
      </c>
      <c r="R146" s="214">
        <v>0.6</v>
      </c>
      <c r="S146" s="214">
        <v>0.5</v>
      </c>
      <c r="T146" s="215">
        <v>0.8</v>
      </c>
      <c r="U146" s="34"/>
      <c r="V146" s="34"/>
    </row>
    <row r="147" spans="1:22" x14ac:dyDescent="0.2">
      <c r="A147" s="81">
        <v>142</v>
      </c>
      <c r="B147" s="84" t="str">
        <f t="shared" si="6"/>
        <v>Niger</v>
      </c>
      <c r="C147" s="84" t="str">
        <f t="shared" si="7"/>
        <v>NER</v>
      </c>
      <c r="D147" s="214">
        <f t="shared" si="8"/>
        <v>0.29305555555555562</v>
      </c>
      <c r="E147" s="81" t="s">
        <v>240</v>
      </c>
      <c r="F147" s="84" t="s">
        <v>239</v>
      </c>
      <c r="G147" s="216">
        <v>8.3333333333333301E-2</v>
      </c>
      <c r="H147" s="214">
        <v>0.50277777777777799</v>
      </c>
      <c r="I147" s="214">
        <v>0</v>
      </c>
      <c r="J147" s="214">
        <v>0.5</v>
      </c>
      <c r="K147" s="214">
        <v>0</v>
      </c>
      <c r="L147" s="214">
        <v>0.66666666666666696</v>
      </c>
      <c r="M147" s="214">
        <v>0.5</v>
      </c>
      <c r="N147" s="214">
        <v>0.5</v>
      </c>
      <c r="O147" s="214">
        <v>0</v>
      </c>
      <c r="P147" s="214">
        <v>0.75</v>
      </c>
      <c r="Q147" s="214">
        <v>0</v>
      </c>
      <c r="R147" s="214">
        <v>0.4</v>
      </c>
      <c r="S147" s="214">
        <v>0</v>
      </c>
      <c r="T147" s="215">
        <v>0.2</v>
      </c>
      <c r="U147" s="34"/>
      <c r="V147" s="34"/>
    </row>
    <row r="148" spans="1:22" x14ac:dyDescent="0.2">
      <c r="A148" s="81">
        <v>143</v>
      </c>
      <c r="B148" s="84" t="str">
        <f t="shared" si="6"/>
        <v>Nigeria</v>
      </c>
      <c r="C148" s="84" t="str">
        <f t="shared" si="7"/>
        <v>NGA</v>
      </c>
      <c r="D148" s="214">
        <f t="shared" si="8"/>
        <v>0.102777777777778</v>
      </c>
      <c r="E148" s="81" t="s">
        <v>242</v>
      </c>
      <c r="F148" s="84" t="s">
        <v>241</v>
      </c>
      <c r="G148" s="216">
        <v>0</v>
      </c>
      <c r="H148" s="214">
        <v>0.20555555555555599</v>
      </c>
      <c r="I148" s="214">
        <v>0</v>
      </c>
      <c r="J148" s="214">
        <v>0</v>
      </c>
      <c r="K148" s="214">
        <v>0</v>
      </c>
      <c r="L148" s="214">
        <v>0.33333333333333298</v>
      </c>
      <c r="M148" s="214">
        <v>0</v>
      </c>
      <c r="N148" s="214">
        <v>0</v>
      </c>
      <c r="O148" s="214">
        <v>0</v>
      </c>
      <c r="P148" s="214">
        <v>0.5</v>
      </c>
      <c r="Q148" s="214">
        <v>0</v>
      </c>
      <c r="R148" s="214">
        <v>0.4</v>
      </c>
      <c r="S148" s="214">
        <v>0</v>
      </c>
      <c r="T148" s="215">
        <v>0</v>
      </c>
      <c r="U148" s="34"/>
      <c r="V148" s="34"/>
    </row>
    <row r="149" spans="1:22" x14ac:dyDescent="0.2">
      <c r="A149" s="81">
        <v>144</v>
      </c>
      <c r="B149" s="84" t="str">
        <f t="shared" si="6"/>
        <v>Nicaragua</v>
      </c>
      <c r="C149" s="84" t="str">
        <f t="shared" si="7"/>
        <v>NIC</v>
      </c>
      <c r="D149" s="214">
        <f t="shared" si="8"/>
        <v>0.27222222222222214</v>
      </c>
      <c r="E149" s="81" t="s">
        <v>244</v>
      </c>
      <c r="F149" s="84" t="s">
        <v>243</v>
      </c>
      <c r="G149" s="216">
        <v>8.3333333333333301E-2</v>
      </c>
      <c r="H149" s="214">
        <v>0.46111111111111103</v>
      </c>
      <c r="I149" s="214">
        <v>0</v>
      </c>
      <c r="J149" s="214">
        <v>0.5</v>
      </c>
      <c r="K149" s="214">
        <v>0</v>
      </c>
      <c r="L149" s="214">
        <v>0.66666666666666696</v>
      </c>
      <c r="M149" s="214">
        <v>0.5</v>
      </c>
      <c r="N149" s="214">
        <v>0.5</v>
      </c>
      <c r="O149" s="214">
        <v>0</v>
      </c>
      <c r="P149" s="214">
        <v>0.5</v>
      </c>
      <c r="Q149" s="214">
        <v>0</v>
      </c>
      <c r="R149" s="214">
        <v>0.4</v>
      </c>
      <c r="S149" s="214">
        <v>0</v>
      </c>
      <c r="T149" s="215">
        <v>0.2</v>
      </c>
      <c r="U149" s="34"/>
      <c r="V149" s="34"/>
    </row>
    <row r="150" spans="1:22" x14ac:dyDescent="0.2">
      <c r="A150" s="81">
        <v>145</v>
      </c>
      <c r="B150" s="84" t="str">
        <f t="shared" si="6"/>
        <v>Netherlands</v>
      </c>
      <c r="C150" s="84" t="str">
        <f t="shared" si="7"/>
        <v>NLD</v>
      </c>
      <c r="D150" s="214">
        <f t="shared" si="8"/>
        <v>0.33750000000000013</v>
      </c>
      <c r="E150" s="81" t="s">
        <v>246</v>
      </c>
      <c r="F150" s="84" t="s">
        <v>245</v>
      </c>
      <c r="G150" s="216">
        <v>8.3333333333333301E-2</v>
      </c>
      <c r="H150" s="214">
        <v>0.59166666666666701</v>
      </c>
      <c r="I150" s="214">
        <v>0</v>
      </c>
      <c r="J150" s="214">
        <v>0.5</v>
      </c>
      <c r="K150" s="214">
        <v>0</v>
      </c>
      <c r="L150" s="214">
        <v>1</v>
      </c>
      <c r="M150" s="214">
        <v>0.5</v>
      </c>
      <c r="N150" s="214">
        <v>0.5</v>
      </c>
      <c r="O150" s="214">
        <v>0</v>
      </c>
      <c r="P150" s="214">
        <v>0.75</v>
      </c>
      <c r="Q150" s="214">
        <v>0</v>
      </c>
      <c r="R150" s="214">
        <v>0.2</v>
      </c>
      <c r="S150" s="214">
        <v>0</v>
      </c>
      <c r="T150" s="215">
        <v>0.6</v>
      </c>
      <c r="U150" s="34"/>
      <c r="V150" s="34"/>
    </row>
    <row r="151" spans="1:22" x14ac:dyDescent="0.2">
      <c r="A151" s="81">
        <v>146</v>
      </c>
      <c r="B151" s="84" t="str">
        <f t="shared" si="6"/>
        <v>Norway</v>
      </c>
      <c r="C151" s="84" t="str">
        <f t="shared" si="7"/>
        <v>NOR</v>
      </c>
      <c r="D151" s="214">
        <f t="shared" si="8"/>
        <v>0.35416666666666663</v>
      </c>
      <c r="E151" s="81" t="s">
        <v>248</v>
      </c>
      <c r="F151" s="84" t="s">
        <v>247</v>
      </c>
      <c r="G151" s="216">
        <v>8.3333333333333301E-2</v>
      </c>
      <c r="H151" s="214">
        <v>0.625</v>
      </c>
      <c r="I151" s="214">
        <v>0</v>
      </c>
      <c r="J151" s="214">
        <v>0.5</v>
      </c>
      <c r="K151" s="214">
        <v>0</v>
      </c>
      <c r="L151" s="214">
        <v>1</v>
      </c>
      <c r="M151" s="214">
        <v>0.5</v>
      </c>
      <c r="N151" s="214">
        <v>0.5</v>
      </c>
      <c r="O151" s="214">
        <v>0</v>
      </c>
      <c r="P151" s="214">
        <v>0.75</v>
      </c>
      <c r="Q151" s="214">
        <v>0</v>
      </c>
      <c r="R151" s="214">
        <v>0.4</v>
      </c>
      <c r="S151" s="214">
        <v>0</v>
      </c>
      <c r="T151" s="215">
        <v>0.6</v>
      </c>
      <c r="U151" s="34"/>
      <c r="V151" s="34"/>
    </row>
    <row r="152" spans="1:22" x14ac:dyDescent="0.2">
      <c r="A152" s="81">
        <v>147</v>
      </c>
      <c r="B152" s="84" t="str">
        <f t="shared" si="6"/>
        <v>Nepal</v>
      </c>
      <c r="C152" s="84" t="str">
        <f t="shared" si="7"/>
        <v>NPL</v>
      </c>
      <c r="D152" s="214">
        <f t="shared" si="8"/>
        <v>0.33333333333333315</v>
      </c>
      <c r="E152" s="81" t="s">
        <v>250</v>
      </c>
      <c r="F152" s="84" t="s">
        <v>249</v>
      </c>
      <c r="G152" s="216">
        <v>8.3333333333333301E-2</v>
      </c>
      <c r="H152" s="214">
        <v>0.58333333333333304</v>
      </c>
      <c r="I152" s="214">
        <v>0</v>
      </c>
      <c r="J152" s="214">
        <v>0</v>
      </c>
      <c r="K152" s="214">
        <v>0</v>
      </c>
      <c r="L152" s="214">
        <v>1</v>
      </c>
      <c r="M152" s="214">
        <v>0.5</v>
      </c>
      <c r="N152" s="214">
        <v>0.5</v>
      </c>
      <c r="O152" s="214">
        <v>0</v>
      </c>
      <c r="P152" s="214">
        <v>1</v>
      </c>
      <c r="Q152" s="214">
        <v>0</v>
      </c>
      <c r="R152" s="214">
        <v>0.4</v>
      </c>
      <c r="S152" s="214">
        <v>0</v>
      </c>
      <c r="T152" s="215">
        <v>0.6</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0.35416666666666663</v>
      </c>
      <c r="E154" s="81" t="s">
        <v>254</v>
      </c>
      <c r="F154" s="84" t="s">
        <v>253</v>
      </c>
      <c r="G154" s="216">
        <v>8.3333333333333301E-2</v>
      </c>
      <c r="H154" s="214">
        <v>0.625</v>
      </c>
      <c r="I154" s="214">
        <v>0</v>
      </c>
      <c r="J154" s="214">
        <v>0.5</v>
      </c>
      <c r="K154" s="214">
        <v>0</v>
      </c>
      <c r="L154" s="214">
        <v>1</v>
      </c>
      <c r="M154" s="214">
        <v>0.5</v>
      </c>
      <c r="N154" s="214">
        <v>0.5</v>
      </c>
      <c r="O154" s="214">
        <v>0</v>
      </c>
      <c r="P154" s="214">
        <v>0.75</v>
      </c>
      <c r="Q154" s="214">
        <v>0</v>
      </c>
      <c r="R154" s="214">
        <v>0.4</v>
      </c>
      <c r="S154" s="214">
        <v>0</v>
      </c>
      <c r="T154" s="215">
        <v>0.6</v>
      </c>
      <c r="U154" s="34"/>
      <c r="V154" s="34"/>
    </row>
    <row r="155" spans="1:22" x14ac:dyDescent="0.2">
      <c r="A155" s="81">
        <v>150</v>
      </c>
      <c r="B155" s="84" t="str">
        <f t="shared" si="6"/>
        <v>Oman</v>
      </c>
      <c r="C155" s="84" t="str">
        <f t="shared" si="7"/>
        <v>OMN</v>
      </c>
      <c r="D155" s="214">
        <f t="shared" si="8"/>
        <v>0.37500000000000011</v>
      </c>
      <c r="E155" s="81" t="s">
        <v>256</v>
      </c>
      <c r="F155" s="84" t="s">
        <v>255</v>
      </c>
      <c r="G155" s="216">
        <v>8.3333333333333301E-2</v>
      </c>
      <c r="H155" s="214">
        <v>0.66666666666666696</v>
      </c>
      <c r="I155" s="214">
        <v>0</v>
      </c>
      <c r="J155" s="214">
        <v>0.5</v>
      </c>
      <c r="K155" s="214">
        <v>0</v>
      </c>
      <c r="L155" s="214">
        <v>1</v>
      </c>
      <c r="M155" s="214">
        <v>0.5</v>
      </c>
      <c r="N155" s="214">
        <v>0.5</v>
      </c>
      <c r="O155" s="214">
        <v>0</v>
      </c>
      <c r="P155" s="214">
        <v>1</v>
      </c>
      <c r="Q155" s="214">
        <v>0</v>
      </c>
      <c r="R155" s="214">
        <v>0.4</v>
      </c>
      <c r="S155" s="214">
        <v>0</v>
      </c>
      <c r="T155" s="215">
        <v>0.6</v>
      </c>
      <c r="U155" s="34"/>
      <c r="V155" s="34"/>
    </row>
    <row r="156" spans="1:22" x14ac:dyDescent="0.2">
      <c r="A156" s="81">
        <v>151</v>
      </c>
      <c r="B156" s="84" t="str">
        <f t="shared" si="6"/>
        <v>Pakistan</v>
      </c>
      <c r="C156" s="84" t="str">
        <f t="shared" si="7"/>
        <v>PAK</v>
      </c>
      <c r="D156" s="214">
        <f t="shared" si="8"/>
        <v>0.13472222222222199</v>
      </c>
      <c r="E156" s="81" t="s">
        <v>258</v>
      </c>
      <c r="F156" s="84" t="s">
        <v>257</v>
      </c>
      <c r="G156" s="216">
        <v>0</v>
      </c>
      <c r="H156" s="214">
        <v>0.26944444444444399</v>
      </c>
      <c r="I156" s="214">
        <v>0</v>
      </c>
      <c r="J156" s="214">
        <v>0.5</v>
      </c>
      <c r="K156" s="214">
        <v>0</v>
      </c>
      <c r="L156" s="214">
        <v>0.66666666666666696</v>
      </c>
      <c r="M156" s="214">
        <v>0</v>
      </c>
      <c r="N156" s="214">
        <v>0</v>
      </c>
      <c r="O156" s="214">
        <v>0</v>
      </c>
      <c r="P156" s="214">
        <v>0.25</v>
      </c>
      <c r="Q156" s="214">
        <v>0</v>
      </c>
      <c r="R156" s="214">
        <v>0.2</v>
      </c>
      <c r="S156" s="214">
        <v>0</v>
      </c>
      <c r="T156" s="215">
        <v>0</v>
      </c>
      <c r="U156" s="34"/>
      <c r="V156" s="34"/>
    </row>
    <row r="157" spans="1:22" x14ac:dyDescent="0.2">
      <c r="A157" s="81">
        <v>152</v>
      </c>
      <c r="B157" s="84" t="str">
        <f t="shared" si="6"/>
        <v>Panama</v>
      </c>
      <c r="C157" s="84" t="str">
        <f t="shared" si="7"/>
        <v>PAN</v>
      </c>
      <c r="D157" s="214">
        <f t="shared" si="8"/>
        <v>0.30000000000000016</v>
      </c>
      <c r="E157" s="81" t="s">
        <v>260</v>
      </c>
      <c r="F157" s="84" t="s">
        <v>259</v>
      </c>
      <c r="G157" s="216">
        <v>8.3333333333333301E-2</v>
      </c>
      <c r="H157" s="214">
        <v>0.51666666666666705</v>
      </c>
      <c r="I157" s="214">
        <v>0</v>
      </c>
      <c r="J157" s="214">
        <v>0.5</v>
      </c>
      <c r="K157" s="214">
        <v>0</v>
      </c>
      <c r="L157" s="214">
        <v>1</v>
      </c>
      <c r="M157" s="214">
        <v>0.5</v>
      </c>
      <c r="N157" s="214">
        <v>0.5</v>
      </c>
      <c r="O157" s="214">
        <v>0</v>
      </c>
      <c r="P157" s="214">
        <v>0.5</v>
      </c>
      <c r="Q157" s="214">
        <v>0</v>
      </c>
      <c r="R157" s="214">
        <v>0.2</v>
      </c>
      <c r="S157" s="214">
        <v>0</v>
      </c>
      <c r="T157" s="215">
        <v>0.4</v>
      </c>
      <c r="U157" s="34"/>
      <c r="V157" s="34"/>
    </row>
    <row r="158" spans="1:22" x14ac:dyDescent="0.2">
      <c r="A158" s="81">
        <v>153</v>
      </c>
      <c r="B158" s="84" t="str">
        <f t="shared" si="6"/>
        <v>Peru</v>
      </c>
      <c r="C158" s="84" t="str">
        <f t="shared" si="7"/>
        <v>PER</v>
      </c>
      <c r="D158" s="214">
        <f t="shared" si="8"/>
        <v>0.1958333333333335</v>
      </c>
      <c r="E158" s="81" t="s">
        <v>262</v>
      </c>
      <c r="F158" s="84" t="s">
        <v>261</v>
      </c>
      <c r="G158" s="216">
        <v>0</v>
      </c>
      <c r="H158" s="214">
        <v>0.391666666666667</v>
      </c>
      <c r="I158" s="214">
        <v>0</v>
      </c>
      <c r="J158" s="214">
        <v>0.5</v>
      </c>
      <c r="K158" s="214">
        <v>0</v>
      </c>
      <c r="L158" s="214">
        <v>1</v>
      </c>
      <c r="M158" s="214">
        <v>0</v>
      </c>
      <c r="N158" s="214">
        <v>0</v>
      </c>
      <c r="O158" s="214">
        <v>0</v>
      </c>
      <c r="P158" s="214">
        <v>0.25</v>
      </c>
      <c r="Q158" s="214">
        <v>0</v>
      </c>
      <c r="R158" s="214">
        <v>0.2</v>
      </c>
      <c r="S158" s="214">
        <v>0</v>
      </c>
      <c r="T158" s="215">
        <v>0.4</v>
      </c>
      <c r="U158" s="34"/>
      <c r="V158" s="34"/>
    </row>
    <row r="159" spans="1:22" x14ac:dyDescent="0.2">
      <c r="A159" s="81">
        <v>154</v>
      </c>
      <c r="B159" s="84" t="str">
        <f t="shared" si="6"/>
        <v>Philippines</v>
      </c>
      <c r="C159" s="84" t="str">
        <f t="shared" si="7"/>
        <v>PHL</v>
      </c>
      <c r="D159" s="214">
        <f t="shared" si="8"/>
        <v>0.26250000000000012</v>
      </c>
      <c r="E159" s="81" t="s">
        <v>264</v>
      </c>
      <c r="F159" s="84" t="s">
        <v>263</v>
      </c>
      <c r="G159" s="216">
        <v>8.3333333333333301E-2</v>
      </c>
      <c r="H159" s="214">
        <v>0.44166666666666698</v>
      </c>
      <c r="I159" s="214">
        <v>0</v>
      </c>
      <c r="J159" s="214">
        <v>0.5</v>
      </c>
      <c r="K159" s="214">
        <v>0</v>
      </c>
      <c r="L159" s="214">
        <v>1</v>
      </c>
      <c r="M159" s="214">
        <v>0.5</v>
      </c>
      <c r="N159" s="214">
        <v>0.5</v>
      </c>
      <c r="O159" s="214">
        <v>0</v>
      </c>
      <c r="P159" s="214">
        <v>0.25</v>
      </c>
      <c r="Q159" s="214">
        <v>0</v>
      </c>
      <c r="R159" s="214">
        <v>0.2</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0.28333333333333316</v>
      </c>
      <c r="E161" s="81" t="s">
        <v>268</v>
      </c>
      <c r="F161" s="84" t="s">
        <v>267</v>
      </c>
      <c r="G161" s="216">
        <v>8.3333333333333301E-2</v>
      </c>
      <c r="H161" s="214">
        <v>0.483333333333333</v>
      </c>
      <c r="I161" s="214">
        <v>0</v>
      </c>
      <c r="J161" s="214">
        <v>0.5</v>
      </c>
      <c r="K161" s="214">
        <v>0.5</v>
      </c>
      <c r="L161" s="214">
        <v>1</v>
      </c>
      <c r="M161" s="214">
        <v>0</v>
      </c>
      <c r="N161" s="214">
        <v>0</v>
      </c>
      <c r="O161" s="214">
        <v>0</v>
      </c>
      <c r="P161" s="214">
        <v>1</v>
      </c>
      <c r="Q161" s="214">
        <v>0</v>
      </c>
      <c r="R161" s="214">
        <v>0.2</v>
      </c>
      <c r="S161" s="214">
        <v>0</v>
      </c>
      <c r="T161" s="215">
        <v>0.2</v>
      </c>
      <c r="U161" s="34"/>
      <c r="V161" s="34"/>
    </row>
    <row r="162" spans="1:22" x14ac:dyDescent="0.2">
      <c r="A162" s="81">
        <v>157</v>
      </c>
      <c r="B162" s="84" t="str">
        <f t="shared" si="6"/>
        <v>Poland</v>
      </c>
      <c r="C162" s="84" t="str">
        <f t="shared" si="7"/>
        <v>POL</v>
      </c>
      <c r="D162" s="214">
        <f t="shared" si="8"/>
        <v>0.27916666666666662</v>
      </c>
      <c r="E162" s="81" t="s">
        <v>270</v>
      </c>
      <c r="F162" s="84" t="s">
        <v>269</v>
      </c>
      <c r="G162" s="216">
        <v>8.3333333333333301E-2</v>
      </c>
      <c r="H162" s="214">
        <v>0.47499999999999998</v>
      </c>
      <c r="I162" s="214">
        <v>0</v>
      </c>
      <c r="J162" s="214">
        <v>0.5</v>
      </c>
      <c r="K162" s="214">
        <v>0</v>
      </c>
      <c r="L162" s="214">
        <v>1</v>
      </c>
      <c r="M162" s="214">
        <v>0.5</v>
      </c>
      <c r="N162" s="214">
        <v>0.5</v>
      </c>
      <c r="O162" s="214">
        <v>0</v>
      </c>
      <c r="P162" s="214">
        <v>0.25</v>
      </c>
      <c r="Q162" s="214">
        <v>0</v>
      </c>
      <c r="R162" s="214">
        <v>0.2</v>
      </c>
      <c r="S162" s="214">
        <v>0</v>
      </c>
      <c r="T162" s="215">
        <v>0.4</v>
      </c>
      <c r="U162" s="34"/>
      <c r="V162" s="34"/>
    </row>
    <row r="163" spans="1:22" x14ac:dyDescent="0.2">
      <c r="A163" s="81">
        <v>158</v>
      </c>
      <c r="B163" s="84" t="str">
        <f t="shared" si="6"/>
        <v>Puerto Rico</v>
      </c>
      <c r="C163" s="84" t="str">
        <f t="shared" si="7"/>
        <v>PRI</v>
      </c>
      <c r="D163" s="214">
        <f t="shared" si="8"/>
        <v>0.6708333333333335</v>
      </c>
      <c r="E163" s="81" t="s">
        <v>717</v>
      </c>
      <c r="F163" s="84" t="s">
        <v>755</v>
      </c>
      <c r="G163" s="216">
        <v>0.75</v>
      </c>
      <c r="H163" s="214">
        <v>0.59166666666666701</v>
      </c>
      <c r="I163" s="214">
        <v>1</v>
      </c>
      <c r="J163" s="214">
        <v>0.5</v>
      </c>
      <c r="K163" s="214">
        <v>0.5</v>
      </c>
      <c r="L163" s="214">
        <v>1</v>
      </c>
      <c r="M163" s="214">
        <v>0.5</v>
      </c>
      <c r="N163" s="214">
        <v>0.5</v>
      </c>
      <c r="O163" s="214">
        <v>1</v>
      </c>
      <c r="P163" s="214">
        <v>0.75</v>
      </c>
      <c r="Q163" s="214">
        <v>1</v>
      </c>
      <c r="R163" s="214">
        <v>0.6</v>
      </c>
      <c r="S163" s="214">
        <v>0.5</v>
      </c>
      <c r="T163" s="215">
        <v>0.2</v>
      </c>
      <c r="U163" s="34"/>
      <c r="V163" s="34"/>
    </row>
    <row r="164" spans="1:22" x14ac:dyDescent="0.2">
      <c r="A164" s="81">
        <v>159</v>
      </c>
      <c r="B164" s="84" t="str">
        <f t="shared" si="6"/>
        <v>Korea, Dem. People's Rep.</v>
      </c>
      <c r="C164" s="84" t="str">
        <f t="shared" si="7"/>
        <v>PRK</v>
      </c>
      <c r="D164" s="214">
        <f t="shared" si="8"/>
        <v>0.39999999999999997</v>
      </c>
      <c r="E164" s="81" t="s">
        <v>271</v>
      </c>
      <c r="F164" s="84" t="s">
        <v>756</v>
      </c>
      <c r="G164" s="216">
        <v>0.16666666666666699</v>
      </c>
      <c r="H164" s="214">
        <v>0.63333333333333297</v>
      </c>
      <c r="I164" s="214">
        <v>0</v>
      </c>
      <c r="J164" s="214">
        <v>0.5</v>
      </c>
      <c r="K164" s="214">
        <v>0.5</v>
      </c>
      <c r="L164" s="214">
        <v>1</v>
      </c>
      <c r="M164" s="214">
        <v>0.5</v>
      </c>
      <c r="N164" s="214">
        <v>0.5</v>
      </c>
      <c r="O164" s="214">
        <v>0</v>
      </c>
      <c r="P164" s="214">
        <v>1</v>
      </c>
      <c r="Q164" s="214">
        <v>0</v>
      </c>
      <c r="R164" s="214">
        <v>0.4</v>
      </c>
      <c r="S164" s="214">
        <v>0</v>
      </c>
      <c r="T164" s="215">
        <v>0.4</v>
      </c>
      <c r="U164" s="34"/>
      <c r="V164" s="34"/>
    </row>
    <row r="165" spans="1:22" x14ac:dyDescent="0.2">
      <c r="A165" s="81">
        <v>160</v>
      </c>
      <c r="B165" s="84" t="str">
        <f t="shared" si="6"/>
        <v>Portugal</v>
      </c>
      <c r="C165" s="84" t="str">
        <f t="shared" si="7"/>
        <v>PRT</v>
      </c>
      <c r="D165" s="214">
        <f t="shared" si="8"/>
        <v>0.33750000000000013</v>
      </c>
      <c r="E165" s="81" t="s">
        <v>273</v>
      </c>
      <c r="F165" s="84" t="s">
        <v>272</v>
      </c>
      <c r="G165" s="216">
        <v>8.3333333333333301E-2</v>
      </c>
      <c r="H165" s="214">
        <v>0.59166666666666701</v>
      </c>
      <c r="I165" s="214">
        <v>0</v>
      </c>
      <c r="J165" s="214">
        <v>0.5</v>
      </c>
      <c r="K165" s="214">
        <v>0</v>
      </c>
      <c r="L165" s="214">
        <v>1</v>
      </c>
      <c r="M165" s="214">
        <v>0.5</v>
      </c>
      <c r="N165" s="214">
        <v>0.5</v>
      </c>
      <c r="O165" s="214">
        <v>0</v>
      </c>
      <c r="P165" s="214">
        <v>0.75</v>
      </c>
      <c r="Q165" s="214">
        <v>0</v>
      </c>
      <c r="R165" s="214">
        <v>0.2</v>
      </c>
      <c r="S165" s="214">
        <v>0</v>
      </c>
      <c r="T165" s="215">
        <v>0.6</v>
      </c>
      <c r="U165" s="34"/>
      <c r="V165" s="34"/>
    </row>
    <row r="166" spans="1:22" x14ac:dyDescent="0.2">
      <c r="A166" s="81">
        <v>161</v>
      </c>
      <c r="B166" s="84" t="str">
        <f t="shared" si="6"/>
        <v>Paraguay</v>
      </c>
      <c r="C166" s="84" t="str">
        <f t="shared" si="7"/>
        <v>PRY</v>
      </c>
      <c r="D166" s="214">
        <f t="shared" si="8"/>
        <v>0.31666666666666665</v>
      </c>
      <c r="E166" s="81" t="s">
        <v>275</v>
      </c>
      <c r="F166" s="84" t="s">
        <v>274</v>
      </c>
      <c r="G166" s="216">
        <v>8.3333333333333301E-2</v>
      </c>
      <c r="H166" s="214">
        <v>0.55000000000000004</v>
      </c>
      <c r="I166" s="214">
        <v>0</v>
      </c>
      <c r="J166" s="214">
        <v>0.5</v>
      </c>
      <c r="K166" s="214">
        <v>0</v>
      </c>
      <c r="L166" s="214">
        <v>1</v>
      </c>
      <c r="M166" s="214">
        <v>0.5</v>
      </c>
      <c r="N166" s="214">
        <v>0.5</v>
      </c>
      <c r="O166" s="214">
        <v>0</v>
      </c>
      <c r="P166" s="214">
        <v>0.5</v>
      </c>
      <c r="Q166" s="214">
        <v>0</v>
      </c>
      <c r="R166" s="214">
        <v>0.4</v>
      </c>
      <c r="S166" s="214">
        <v>0</v>
      </c>
      <c r="T166" s="215">
        <v>0.4</v>
      </c>
      <c r="U166" s="34"/>
      <c r="V166" s="34"/>
    </row>
    <row r="167" spans="1:22" x14ac:dyDescent="0.2">
      <c r="A167" s="81">
        <v>162</v>
      </c>
      <c r="B167" s="84" t="str">
        <f t="shared" si="6"/>
        <v>West Bank and Gaza</v>
      </c>
      <c r="C167" s="84" t="str">
        <f t="shared" si="7"/>
        <v>PSE</v>
      </c>
      <c r="D167" s="214">
        <f t="shared" si="8"/>
        <v>0.42500000000000004</v>
      </c>
      <c r="E167" s="81" t="s">
        <v>718</v>
      </c>
      <c r="F167" s="84" t="s">
        <v>757</v>
      </c>
      <c r="G167" s="216">
        <v>0.33333333333333298</v>
      </c>
      <c r="H167" s="214">
        <v>0.51666666666666705</v>
      </c>
      <c r="I167" s="214">
        <v>1</v>
      </c>
      <c r="J167" s="214">
        <v>0.5</v>
      </c>
      <c r="K167" s="214">
        <v>0.5</v>
      </c>
      <c r="L167" s="214">
        <v>1</v>
      </c>
      <c r="M167" s="214">
        <v>0.5</v>
      </c>
      <c r="N167" s="214">
        <v>0.5</v>
      </c>
      <c r="O167" s="214">
        <v>0</v>
      </c>
      <c r="P167" s="214">
        <v>0.5</v>
      </c>
      <c r="Q167" s="214">
        <v>0</v>
      </c>
      <c r="R167" s="214">
        <v>0.6</v>
      </c>
      <c r="S167" s="214">
        <v>0</v>
      </c>
      <c r="T167" s="215">
        <v>0</v>
      </c>
      <c r="U167" s="34"/>
      <c r="V167" s="34"/>
    </row>
    <row r="168" spans="1:22" x14ac:dyDescent="0.2">
      <c r="A168" s="81">
        <v>163</v>
      </c>
      <c r="B168" s="84" t="str">
        <f t="shared" si="6"/>
        <v>French Polynesia</v>
      </c>
      <c r="C168" s="84" t="str">
        <f t="shared" si="7"/>
        <v>PYF</v>
      </c>
      <c r="D168" s="214">
        <f t="shared" si="8"/>
        <v>0.86666666666666692</v>
      </c>
      <c r="E168" s="81" t="s">
        <v>719</v>
      </c>
      <c r="F168" s="84" t="s">
        <v>758</v>
      </c>
      <c r="G168" s="216">
        <v>0.91666666666666696</v>
      </c>
      <c r="H168" s="214">
        <v>0.81666666666666698</v>
      </c>
      <c r="I168" s="214">
        <v>1</v>
      </c>
      <c r="J168" s="214">
        <v>0.5</v>
      </c>
      <c r="K168" s="214">
        <v>1</v>
      </c>
      <c r="L168" s="214">
        <v>1</v>
      </c>
      <c r="M168" s="214">
        <v>1</v>
      </c>
      <c r="N168" s="214">
        <v>1</v>
      </c>
      <c r="O168" s="214">
        <v>1</v>
      </c>
      <c r="P168" s="214">
        <v>1</v>
      </c>
      <c r="Q168" s="214">
        <v>1</v>
      </c>
      <c r="R168" s="214">
        <v>0.6</v>
      </c>
      <c r="S168" s="214">
        <v>0.5</v>
      </c>
      <c r="T168" s="215">
        <v>0.8</v>
      </c>
      <c r="U168" s="34"/>
      <c r="V168" s="34"/>
    </row>
    <row r="169" spans="1:22" x14ac:dyDescent="0.2">
      <c r="A169" s="81">
        <v>164</v>
      </c>
      <c r="B169" s="84" t="str">
        <f t="shared" si="6"/>
        <v>Qatar</v>
      </c>
      <c r="C169" s="84" t="str">
        <f t="shared" si="7"/>
        <v>QAT</v>
      </c>
      <c r="D169" s="214">
        <f t="shared" si="8"/>
        <v>0.35416666666666663</v>
      </c>
      <c r="E169" s="81" t="s">
        <v>277</v>
      </c>
      <c r="F169" s="84" t="s">
        <v>276</v>
      </c>
      <c r="G169" s="216">
        <v>8.3333333333333301E-2</v>
      </c>
      <c r="H169" s="214">
        <v>0.625</v>
      </c>
      <c r="I169" s="214">
        <v>0</v>
      </c>
      <c r="J169" s="214">
        <v>0.5</v>
      </c>
      <c r="K169" s="214">
        <v>0</v>
      </c>
      <c r="L169" s="214">
        <v>1</v>
      </c>
      <c r="M169" s="214">
        <v>0.5</v>
      </c>
      <c r="N169" s="214">
        <v>0.5</v>
      </c>
      <c r="O169" s="214">
        <v>0</v>
      </c>
      <c r="P169" s="214">
        <v>0.75</v>
      </c>
      <c r="Q169" s="214">
        <v>0</v>
      </c>
      <c r="R169" s="214">
        <v>0.4</v>
      </c>
      <c r="S169" s="214">
        <v>0</v>
      </c>
      <c r="T169" s="215">
        <v>0.6</v>
      </c>
      <c r="U169" s="34"/>
      <c r="V169" s="34"/>
    </row>
    <row r="170" spans="1:22" x14ac:dyDescent="0.2">
      <c r="A170" s="81">
        <v>165</v>
      </c>
      <c r="B170" s="84" t="str">
        <f t="shared" si="6"/>
        <v>Romania</v>
      </c>
      <c r="C170" s="84" t="str">
        <f t="shared" si="7"/>
        <v>ROU</v>
      </c>
      <c r="D170" s="214">
        <f t="shared" si="8"/>
        <v>0.31250000000000011</v>
      </c>
      <c r="E170" s="81" t="s">
        <v>279</v>
      </c>
      <c r="F170" s="84" t="s">
        <v>278</v>
      </c>
      <c r="G170" s="216">
        <v>8.3333333333333301E-2</v>
      </c>
      <c r="H170" s="214">
        <v>0.54166666666666696</v>
      </c>
      <c r="I170" s="214">
        <v>0</v>
      </c>
      <c r="J170" s="214">
        <v>0.5</v>
      </c>
      <c r="K170" s="214">
        <v>0</v>
      </c>
      <c r="L170" s="214">
        <v>1</v>
      </c>
      <c r="M170" s="214">
        <v>0.5</v>
      </c>
      <c r="N170" s="214">
        <v>0.5</v>
      </c>
      <c r="O170" s="214">
        <v>0</v>
      </c>
      <c r="P170" s="214">
        <v>0.25</v>
      </c>
      <c r="Q170" s="214">
        <v>0</v>
      </c>
      <c r="R170" s="214">
        <v>0.4</v>
      </c>
      <c r="S170" s="214">
        <v>0</v>
      </c>
      <c r="T170" s="215">
        <v>0.6</v>
      </c>
      <c r="U170" s="34"/>
      <c r="V170" s="34"/>
    </row>
    <row r="171" spans="1:22" x14ac:dyDescent="0.2">
      <c r="A171" s="81">
        <v>166</v>
      </c>
      <c r="B171" s="84" t="str">
        <f t="shared" si="6"/>
        <v>Russian Federation</v>
      </c>
      <c r="C171" s="84" t="str">
        <f t="shared" si="7"/>
        <v>RUS</v>
      </c>
      <c r="D171" s="214">
        <f t="shared" si="8"/>
        <v>0.2</v>
      </c>
      <c r="E171" s="81" t="s">
        <v>281</v>
      </c>
      <c r="F171" s="84" t="s">
        <v>280</v>
      </c>
      <c r="G171" s="216">
        <v>0</v>
      </c>
      <c r="H171" s="214">
        <v>0.4</v>
      </c>
      <c r="I171" s="214">
        <v>0</v>
      </c>
      <c r="J171" s="214">
        <v>0.5</v>
      </c>
      <c r="K171" s="214">
        <v>0</v>
      </c>
      <c r="L171" s="214">
        <v>1</v>
      </c>
      <c r="M171" s="214">
        <v>0</v>
      </c>
      <c r="N171" s="214">
        <v>0</v>
      </c>
      <c r="O171" s="214">
        <v>0</v>
      </c>
      <c r="P171" s="214">
        <v>0.5</v>
      </c>
      <c r="Q171" s="214">
        <v>0</v>
      </c>
      <c r="R171" s="214">
        <v>0.2</v>
      </c>
      <c r="S171" s="214">
        <v>0</v>
      </c>
      <c r="T171" s="215">
        <v>0.2</v>
      </c>
      <c r="U171" s="34"/>
      <c r="V171" s="34"/>
    </row>
    <row r="172" spans="1:22" x14ac:dyDescent="0.2">
      <c r="A172" s="81">
        <v>167</v>
      </c>
      <c r="B172" s="84" t="str">
        <f t="shared" si="6"/>
        <v>Rwanda</v>
      </c>
      <c r="C172" s="84" t="str">
        <f t="shared" si="7"/>
        <v>RWA</v>
      </c>
      <c r="D172" s="214">
        <f t="shared" si="8"/>
        <v>0.33750000000000013</v>
      </c>
      <c r="E172" s="81" t="s">
        <v>283</v>
      </c>
      <c r="F172" s="84" t="s">
        <v>282</v>
      </c>
      <c r="G172" s="216">
        <v>8.3333333333333301E-2</v>
      </c>
      <c r="H172" s="214">
        <v>0.59166666666666701</v>
      </c>
      <c r="I172" s="214">
        <v>0</v>
      </c>
      <c r="J172" s="214">
        <v>0.5</v>
      </c>
      <c r="K172" s="214">
        <v>0</v>
      </c>
      <c r="L172" s="214">
        <v>1</v>
      </c>
      <c r="M172" s="214">
        <v>0.5</v>
      </c>
      <c r="N172" s="214">
        <v>0.5</v>
      </c>
      <c r="O172" s="214">
        <v>0</v>
      </c>
      <c r="P172" s="214">
        <v>0.75</v>
      </c>
      <c r="Q172" s="214">
        <v>0</v>
      </c>
      <c r="R172" s="214">
        <v>0.4</v>
      </c>
      <c r="S172" s="214">
        <v>0</v>
      </c>
      <c r="T172" s="215">
        <v>0.4</v>
      </c>
      <c r="U172" s="34"/>
      <c r="V172" s="34"/>
    </row>
    <row r="173" spans="1:22" x14ac:dyDescent="0.2">
      <c r="A173" s="81">
        <v>168</v>
      </c>
      <c r="B173" s="84" t="str">
        <f t="shared" si="6"/>
        <v>Saudi Arabia</v>
      </c>
      <c r="C173" s="84" t="str">
        <f t="shared" si="7"/>
        <v>SAU</v>
      </c>
      <c r="D173" s="214">
        <f t="shared" si="8"/>
        <v>0.21666666666666651</v>
      </c>
      <c r="E173" s="81" t="s">
        <v>285</v>
      </c>
      <c r="F173" s="84" t="s">
        <v>284</v>
      </c>
      <c r="G173" s="216">
        <v>0</v>
      </c>
      <c r="H173" s="214">
        <v>0.43333333333333302</v>
      </c>
      <c r="I173" s="214">
        <v>0</v>
      </c>
      <c r="J173" s="214">
        <v>0.5</v>
      </c>
      <c r="K173" s="214">
        <v>0</v>
      </c>
      <c r="L173" s="214">
        <v>1</v>
      </c>
      <c r="M173" s="214">
        <v>0</v>
      </c>
      <c r="N173" s="214">
        <v>0</v>
      </c>
      <c r="O173" s="214">
        <v>0</v>
      </c>
      <c r="P173" s="214">
        <v>0.5</v>
      </c>
      <c r="Q173" s="214">
        <v>0</v>
      </c>
      <c r="R173" s="214">
        <v>0.2</v>
      </c>
      <c r="S173" s="214">
        <v>0</v>
      </c>
      <c r="T173" s="215">
        <v>0.4</v>
      </c>
      <c r="U173" s="34"/>
      <c r="V173" s="34"/>
    </row>
    <row r="174" spans="1:22" x14ac:dyDescent="0.2">
      <c r="A174" s="81">
        <v>169</v>
      </c>
      <c r="B174" s="84" t="str">
        <f t="shared" si="6"/>
        <v>Sudan</v>
      </c>
      <c r="C174" s="84" t="str">
        <f t="shared" si="7"/>
        <v>SDN</v>
      </c>
      <c r="D174" s="214">
        <f t="shared" si="8"/>
        <v>0.14861111111111114</v>
      </c>
      <c r="E174" s="81" t="s">
        <v>287</v>
      </c>
      <c r="F174" s="84" t="s">
        <v>286</v>
      </c>
      <c r="G174" s="216">
        <v>8.3333333333333301E-2</v>
      </c>
      <c r="H174" s="214">
        <v>0.21388888888888899</v>
      </c>
      <c r="I174" s="214">
        <v>0</v>
      </c>
      <c r="J174" s="214">
        <v>0</v>
      </c>
      <c r="K174" s="214">
        <v>0</v>
      </c>
      <c r="L174" s="214">
        <v>0.33333333333333298</v>
      </c>
      <c r="M174" s="214">
        <v>0.5</v>
      </c>
      <c r="N174" s="214">
        <v>0.5</v>
      </c>
      <c r="O174" s="214">
        <v>0</v>
      </c>
      <c r="P174" s="214">
        <v>0.25</v>
      </c>
      <c r="Q174" s="214">
        <v>0</v>
      </c>
      <c r="R174" s="214">
        <v>0.2</v>
      </c>
      <c r="S174" s="214">
        <v>0</v>
      </c>
      <c r="T174" s="215">
        <v>0</v>
      </c>
      <c r="U174" s="34"/>
      <c r="V174" s="34"/>
    </row>
    <row r="175" spans="1:22" x14ac:dyDescent="0.2">
      <c r="A175" s="81">
        <v>170</v>
      </c>
      <c r="B175" s="84" t="str">
        <f t="shared" si="6"/>
        <v>Senegal</v>
      </c>
      <c r="C175" s="84" t="str">
        <f t="shared" si="7"/>
        <v>SEN</v>
      </c>
      <c r="D175" s="214">
        <f t="shared" si="8"/>
        <v>0.32083333333333314</v>
      </c>
      <c r="E175" s="81" t="s">
        <v>289</v>
      </c>
      <c r="F175" s="84" t="s">
        <v>288</v>
      </c>
      <c r="G175" s="216">
        <v>8.3333333333333301E-2</v>
      </c>
      <c r="H175" s="214">
        <v>0.55833333333333302</v>
      </c>
      <c r="I175" s="214">
        <v>0</v>
      </c>
      <c r="J175" s="214">
        <v>0.5</v>
      </c>
      <c r="K175" s="214">
        <v>0</v>
      </c>
      <c r="L175" s="214">
        <v>1</v>
      </c>
      <c r="M175" s="214">
        <v>0.5</v>
      </c>
      <c r="N175" s="214">
        <v>0.5</v>
      </c>
      <c r="O175" s="214">
        <v>0</v>
      </c>
      <c r="P175" s="214">
        <v>0.75</v>
      </c>
      <c r="Q175" s="214">
        <v>0</v>
      </c>
      <c r="R175" s="214">
        <v>0.4</v>
      </c>
      <c r="S175" s="214">
        <v>0</v>
      </c>
      <c r="T175" s="215">
        <v>0.2</v>
      </c>
      <c r="U175" s="34"/>
      <c r="V175" s="34"/>
    </row>
    <row r="176" spans="1:22" x14ac:dyDescent="0.2">
      <c r="A176" s="81">
        <v>171</v>
      </c>
      <c r="B176" s="84" t="str">
        <f t="shared" si="6"/>
        <v>Singapore</v>
      </c>
      <c r="C176" s="84" t="str">
        <f t="shared" si="7"/>
        <v>SGP</v>
      </c>
      <c r="D176" s="214">
        <f t="shared" si="8"/>
        <v>0.35416666666666663</v>
      </c>
      <c r="E176" s="81" t="s">
        <v>291</v>
      </c>
      <c r="F176" s="84" t="s">
        <v>290</v>
      </c>
      <c r="G176" s="216">
        <v>8.3333333333333301E-2</v>
      </c>
      <c r="H176" s="214">
        <v>0.625</v>
      </c>
      <c r="I176" s="214">
        <v>0</v>
      </c>
      <c r="J176" s="214">
        <v>0.5</v>
      </c>
      <c r="K176" s="214">
        <v>0</v>
      </c>
      <c r="L176" s="214">
        <v>1</v>
      </c>
      <c r="M176" s="214">
        <v>0.5</v>
      </c>
      <c r="N176" s="214">
        <v>0.5</v>
      </c>
      <c r="O176" s="214">
        <v>0</v>
      </c>
      <c r="P176" s="214">
        <v>0.75</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0.5</v>
      </c>
      <c r="E177" s="81" t="s">
        <v>293</v>
      </c>
      <c r="F177" s="84" t="s">
        <v>292</v>
      </c>
      <c r="G177" s="216">
        <v>0.25</v>
      </c>
      <c r="H177" s="214">
        <v>0.75</v>
      </c>
      <c r="I177" s="214">
        <v>0</v>
      </c>
      <c r="J177" s="214">
        <v>0.5</v>
      </c>
      <c r="K177" s="214">
        <v>0.5</v>
      </c>
      <c r="L177" s="214">
        <v>1</v>
      </c>
      <c r="M177" s="214">
        <v>1</v>
      </c>
      <c r="N177" s="214">
        <v>1</v>
      </c>
      <c r="O177" s="214">
        <v>0</v>
      </c>
      <c r="P177" s="214">
        <v>1</v>
      </c>
      <c r="Q177" s="214">
        <v>0</v>
      </c>
      <c r="R177" s="214">
        <v>0.4</v>
      </c>
      <c r="S177" s="214">
        <v>0</v>
      </c>
      <c r="T177" s="215">
        <v>0.6</v>
      </c>
      <c r="U177" s="34"/>
      <c r="V177" s="34"/>
    </row>
    <row r="178" spans="1:22" x14ac:dyDescent="0.2">
      <c r="A178" s="81">
        <v>173</v>
      </c>
      <c r="B178" s="84" t="str">
        <f t="shared" si="6"/>
        <v>Sierra Leone</v>
      </c>
      <c r="C178" s="84" t="str">
        <f t="shared" si="7"/>
        <v>SLE</v>
      </c>
      <c r="D178" s="214">
        <f t="shared" si="8"/>
        <v>0.25416666666666649</v>
      </c>
      <c r="E178" s="81" t="s">
        <v>295</v>
      </c>
      <c r="F178" s="84" t="s">
        <v>294</v>
      </c>
      <c r="G178" s="216">
        <v>0</v>
      </c>
      <c r="H178" s="214">
        <v>0.50833333333333297</v>
      </c>
      <c r="I178" s="214">
        <v>0</v>
      </c>
      <c r="J178" s="214">
        <v>0.5</v>
      </c>
      <c r="K178" s="214">
        <v>0</v>
      </c>
      <c r="L178" s="214">
        <v>1</v>
      </c>
      <c r="M178" s="214">
        <v>0</v>
      </c>
      <c r="N178" s="214">
        <v>0</v>
      </c>
      <c r="O178" s="214">
        <v>0</v>
      </c>
      <c r="P178" s="214">
        <v>0.75</v>
      </c>
      <c r="Q178" s="214">
        <v>0</v>
      </c>
      <c r="R178" s="214">
        <v>0.4</v>
      </c>
      <c r="S178" s="214">
        <v>0</v>
      </c>
      <c r="T178" s="215">
        <v>0.4</v>
      </c>
      <c r="U178" s="34"/>
      <c r="V178" s="34"/>
    </row>
    <row r="179" spans="1:22" x14ac:dyDescent="0.2">
      <c r="A179" s="81">
        <v>174</v>
      </c>
      <c r="B179" s="84" t="str">
        <f t="shared" si="6"/>
        <v>El Salvador</v>
      </c>
      <c r="C179" s="84" t="str">
        <f t="shared" si="7"/>
        <v>SLV</v>
      </c>
      <c r="D179" s="214">
        <f t="shared" si="8"/>
        <v>0.27222222222222214</v>
      </c>
      <c r="E179" s="81" t="s">
        <v>297</v>
      </c>
      <c r="F179" s="84" t="s">
        <v>296</v>
      </c>
      <c r="G179" s="216">
        <v>8.3333333333333301E-2</v>
      </c>
      <c r="H179" s="214">
        <v>0.46111111111111103</v>
      </c>
      <c r="I179" s="214">
        <v>0</v>
      </c>
      <c r="J179" s="214">
        <v>0.5</v>
      </c>
      <c r="K179" s="214">
        <v>0</v>
      </c>
      <c r="L179" s="214">
        <v>0.66666666666666696</v>
      </c>
      <c r="M179" s="214">
        <v>0.5</v>
      </c>
      <c r="N179" s="214">
        <v>0.5</v>
      </c>
      <c r="O179" s="214">
        <v>0</v>
      </c>
      <c r="P179" s="214">
        <v>0.5</v>
      </c>
      <c r="Q179" s="214">
        <v>0</v>
      </c>
      <c r="R179" s="214">
        <v>0.4</v>
      </c>
      <c r="S179" s="214">
        <v>0</v>
      </c>
      <c r="T179" s="215">
        <v>0.2</v>
      </c>
      <c r="U179" s="34"/>
      <c r="V179" s="34"/>
    </row>
    <row r="180" spans="1:22" x14ac:dyDescent="0.2">
      <c r="A180" s="81">
        <v>175</v>
      </c>
      <c r="B180" s="84" t="str">
        <f t="shared" si="6"/>
        <v>San Marino</v>
      </c>
      <c r="C180" s="84" t="str">
        <f t="shared" si="7"/>
        <v>SMR</v>
      </c>
      <c r="D180" s="214">
        <f t="shared" si="8"/>
        <v>0.76249999999999996</v>
      </c>
      <c r="E180" s="81" t="s">
        <v>720</v>
      </c>
      <c r="F180" s="84" t="s">
        <v>759</v>
      </c>
      <c r="G180" s="216">
        <v>0.75</v>
      </c>
      <c r="H180" s="214">
        <v>0.77500000000000002</v>
      </c>
      <c r="I180" s="214">
        <v>0</v>
      </c>
      <c r="J180" s="214">
        <v>0.5</v>
      </c>
      <c r="K180" s="214">
        <v>1</v>
      </c>
      <c r="L180" s="214">
        <v>1</v>
      </c>
      <c r="M180" s="214">
        <v>1</v>
      </c>
      <c r="N180" s="214">
        <v>1</v>
      </c>
      <c r="O180" s="214">
        <v>1</v>
      </c>
      <c r="P180" s="214">
        <v>0.75</v>
      </c>
      <c r="Q180" s="214">
        <v>1</v>
      </c>
      <c r="R180" s="214">
        <v>0.6</v>
      </c>
      <c r="S180" s="214">
        <v>0.5</v>
      </c>
      <c r="T180" s="215">
        <v>0.8</v>
      </c>
      <c r="U180" s="34"/>
      <c r="V180" s="34"/>
    </row>
    <row r="181" spans="1:22" x14ac:dyDescent="0.2">
      <c r="A181" s="81">
        <v>176</v>
      </c>
      <c r="B181" s="84" t="str">
        <f t="shared" si="6"/>
        <v>Somalia</v>
      </c>
      <c r="C181" s="84" t="str">
        <f t="shared" si="7"/>
        <v>SOM</v>
      </c>
      <c r="D181" s="214">
        <f t="shared" si="8"/>
        <v>0.27361111111111147</v>
      </c>
      <c r="E181" s="81" t="s">
        <v>299</v>
      </c>
      <c r="F181" s="84" t="s">
        <v>298</v>
      </c>
      <c r="G181" s="216">
        <v>0.16666666666666699</v>
      </c>
      <c r="H181" s="214">
        <v>0.38055555555555598</v>
      </c>
      <c r="I181" s="214">
        <v>0</v>
      </c>
      <c r="J181" s="214">
        <v>0.5</v>
      </c>
      <c r="K181" s="214">
        <v>0.5</v>
      </c>
      <c r="L181" s="214">
        <v>0.33333333333333298</v>
      </c>
      <c r="M181" s="214">
        <v>0.5</v>
      </c>
      <c r="N181" s="214">
        <v>0.5</v>
      </c>
      <c r="O181" s="214">
        <v>0</v>
      </c>
      <c r="P181" s="214">
        <v>0.75</v>
      </c>
      <c r="Q181" s="214">
        <v>0</v>
      </c>
      <c r="R181" s="214">
        <v>0.2</v>
      </c>
      <c r="S181" s="214">
        <v>0</v>
      </c>
      <c r="T181" s="215">
        <v>0</v>
      </c>
      <c r="U181" s="34"/>
      <c r="V181" s="34"/>
    </row>
    <row r="182" spans="1:22" x14ac:dyDescent="0.2">
      <c r="A182" s="81">
        <v>177</v>
      </c>
      <c r="B182" s="84" t="str">
        <f t="shared" si="6"/>
        <v>Serbia</v>
      </c>
      <c r="C182" s="84" t="str">
        <f t="shared" si="7"/>
        <v>SRB</v>
      </c>
      <c r="D182" s="214">
        <f t="shared" si="8"/>
        <v>0.30000000000000016</v>
      </c>
      <c r="E182" s="81" t="s">
        <v>301</v>
      </c>
      <c r="F182" s="84" t="s">
        <v>300</v>
      </c>
      <c r="G182" s="216">
        <v>8.3333333333333301E-2</v>
      </c>
      <c r="H182" s="214">
        <v>0.51666666666666705</v>
      </c>
      <c r="I182" s="214">
        <v>0</v>
      </c>
      <c r="J182" s="214">
        <v>0.5</v>
      </c>
      <c r="K182" s="214">
        <v>0</v>
      </c>
      <c r="L182" s="214">
        <v>1</v>
      </c>
      <c r="M182" s="214">
        <v>0.5</v>
      </c>
      <c r="N182" s="214">
        <v>0.5</v>
      </c>
      <c r="O182" s="214">
        <v>0</v>
      </c>
      <c r="P182" s="214">
        <v>0.5</v>
      </c>
      <c r="Q182" s="214">
        <v>0</v>
      </c>
      <c r="R182" s="214">
        <v>0.4</v>
      </c>
      <c r="S182" s="214">
        <v>0</v>
      </c>
      <c r="T182" s="215">
        <v>0.2</v>
      </c>
      <c r="U182" s="34"/>
      <c r="V182" s="34"/>
    </row>
    <row r="183" spans="1:22" x14ac:dyDescent="0.2">
      <c r="A183" s="81">
        <v>178</v>
      </c>
      <c r="B183" s="84" t="str">
        <f t="shared" si="6"/>
        <v>South Sudan</v>
      </c>
      <c r="C183" s="84" t="str">
        <f t="shared" si="7"/>
        <v>SSD</v>
      </c>
      <c r="D183" s="214">
        <f t="shared" si="8"/>
        <v>0.38194444444444448</v>
      </c>
      <c r="E183" s="81" t="s">
        <v>303</v>
      </c>
      <c r="F183" s="84" t="s">
        <v>302</v>
      </c>
      <c r="G183" s="216">
        <v>0.25</v>
      </c>
      <c r="H183" s="214">
        <v>0.51388888888888895</v>
      </c>
      <c r="I183" s="214">
        <v>0</v>
      </c>
      <c r="J183" s="214">
        <v>0</v>
      </c>
      <c r="K183" s="214">
        <v>0.5</v>
      </c>
      <c r="L183" s="214">
        <v>0.33333333333333298</v>
      </c>
      <c r="M183" s="214">
        <v>1</v>
      </c>
      <c r="N183" s="214">
        <v>1</v>
      </c>
      <c r="O183" s="214">
        <v>0</v>
      </c>
      <c r="P183" s="214">
        <v>0.75</v>
      </c>
      <c r="Q183" s="214">
        <v>0</v>
      </c>
      <c r="R183" s="214">
        <v>0.6</v>
      </c>
      <c r="S183" s="214">
        <v>0</v>
      </c>
      <c r="T183" s="215">
        <v>0.4</v>
      </c>
      <c r="U183" s="34"/>
      <c r="V183" s="34"/>
    </row>
    <row r="184" spans="1:22" x14ac:dyDescent="0.2">
      <c r="A184" s="81">
        <v>179</v>
      </c>
      <c r="B184" s="84" t="str">
        <f t="shared" si="6"/>
        <v>SÃ£o TomÃ© and PrÃ­ncipe</v>
      </c>
      <c r="C184" s="84" t="str">
        <f t="shared" si="7"/>
        <v>STP</v>
      </c>
      <c r="D184" s="214">
        <f t="shared" si="8"/>
        <v>0.37916666666666698</v>
      </c>
      <c r="E184" s="81" t="s">
        <v>304</v>
      </c>
      <c r="F184" s="84" t="s">
        <v>812</v>
      </c>
      <c r="G184" s="216">
        <v>0.16666666666666699</v>
      </c>
      <c r="H184" s="214">
        <v>0.59166666666666701</v>
      </c>
      <c r="I184" s="214">
        <v>0</v>
      </c>
      <c r="J184" s="214">
        <v>0.5</v>
      </c>
      <c r="K184" s="214">
        <v>0.5</v>
      </c>
      <c r="L184" s="214">
        <v>1</v>
      </c>
      <c r="M184" s="214">
        <v>0.5</v>
      </c>
      <c r="N184" s="214">
        <v>0.5</v>
      </c>
      <c r="O184" s="214">
        <v>0</v>
      </c>
      <c r="P184" s="214">
        <v>0.75</v>
      </c>
      <c r="Q184" s="214">
        <v>0</v>
      </c>
      <c r="R184" s="214">
        <v>0.4</v>
      </c>
      <c r="S184" s="214">
        <v>0</v>
      </c>
      <c r="T184" s="215">
        <v>0.4</v>
      </c>
      <c r="U184" s="34"/>
      <c r="V184" s="34"/>
    </row>
    <row r="185" spans="1:22" x14ac:dyDescent="0.2">
      <c r="A185" s="81">
        <v>180</v>
      </c>
      <c r="B185" s="84" t="str">
        <f t="shared" si="6"/>
        <v>Suriname</v>
      </c>
      <c r="C185" s="84" t="str">
        <f t="shared" si="7"/>
        <v>SUR</v>
      </c>
      <c r="D185" s="214">
        <f t="shared" si="8"/>
        <v>0.37916666666666698</v>
      </c>
      <c r="E185" s="81" t="s">
        <v>306</v>
      </c>
      <c r="F185" s="84" t="s">
        <v>305</v>
      </c>
      <c r="G185" s="216">
        <v>0.16666666666666699</v>
      </c>
      <c r="H185" s="214">
        <v>0.59166666666666701</v>
      </c>
      <c r="I185" s="214">
        <v>0</v>
      </c>
      <c r="J185" s="214">
        <v>0.5</v>
      </c>
      <c r="K185" s="214">
        <v>0.5</v>
      </c>
      <c r="L185" s="214">
        <v>1</v>
      </c>
      <c r="M185" s="214">
        <v>0.5</v>
      </c>
      <c r="N185" s="214">
        <v>0.5</v>
      </c>
      <c r="O185" s="214">
        <v>0</v>
      </c>
      <c r="P185" s="214">
        <v>0.75</v>
      </c>
      <c r="Q185" s="214">
        <v>0</v>
      </c>
      <c r="R185" s="214">
        <v>0.4</v>
      </c>
      <c r="S185" s="214">
        <v>0</v>
      </c>
      <c r="T185" s="215">
        <v>0.4</v>
      </c>
      <c r="U185" s="34"/>
      <c r="V185" s="34"/>
    </row>
    <row r="186" spans="1:22" x14ac:dyDescent="0.2">
      <c r="A186" s="81">
        <v>181</v>
      </c>
      <c r="B186" s="84" t="str">
        <f t="shared" si="6"/>
        <v>Slovak Republic</v>
      </c>
      <c r="C186" s="84" t="str">
        <f t="shared" si="7"/>
        <v>SVK</v>
      </c>
      <c r="D186" s="214">
        <f t="shared" si="8"/>
        <v>0.35416666666666663</v>
      </c>
      <c r="E186" s="81" t="s">
        <v>307</v>
      </c>
      <c r="F186" s="84" t="s">
        <v>760</v>
      </c>
      <c r="G186" s="216">
        <v>8.3333333333333301E-2</v>
      </c>
      <c r="H186" s="214">
        <v>0.625</v>
      </c>
      <c r="I186" s="214">
        <v>0</v>
      </c>
      <c r="J186" s="214">
        <v>0.5</v>
      </c>
      <c r="K186" s="214">
        <v>0</v>
      </c>
      <c r="L186" s="214">
        <v>1</v>
      </c>
      <c r="M186" s="214">
        <v>0.5</v>
      </c>
      <c r="N186" s="214">
        <v>0.5</v>
      </c>
      <c r="O186" s="214">
        <v>0</v>
      </c>
      <c r="P186" s="214">
        <v>0.75</v>
      </c>
      <c r="Q186" s="214">
        <v>0</v>
      </c>
      <c r="R186" s="214">
        <v>0.4</v>
      </c>
      <c r="S186" s="214">
        <v>0</v>
      </c>
      <c r="T186" s="215">
        <v>0.6</v>
      </c>
      <c r="U186" s="34"/>
      <c r="V186" s="34"/>
    </row>
    <row r="187" spans="1:22" x14ac:dyDescent="0.2">
      <c r="A187" s="81">
        <v>182</v>
      </c>
      <c r="B187" s="84" t="str">
        <f t="shared" si="6"/>
        <v>Slovenia</v>
      </c>
      <c r="C187" s="84" t="str">
        <f t="shared" si="7"/>
        <v>SVN</v>
      </c>
      <c r="D187" s="214">
        <f t="shared" si="8"/>
        <v>0.41249999999999998</v>
      </c>
      <c r="E187" s="81" t="s">
        <v>309</v>
      </c>
      <c r="F187" s="84" t="s">
        <v>308</v>
      </c>
      <c r="G187" s="216">
        <v>0.16666666666666699</v>
      </c>
      <c r="H187" s="214">
        <v>0.65833333333333299</v>
      </c>
      <c r="I187" s="214">
        <v>0</v>
      </c>
      <c r="J187" s="214">
        <v>0.5</v>
      </c>
      <c r="K187" s="214">
        <v>0.5</v>
      </c>
      <c r="L187" s="214">
        <v>1</v>
      </c>
      <c r="M187" s="214">
        <v>0.5</v>
      </c>
      <c r="N187" s="214">
        <v>0.5</v>
      </c>
      <c r="O187" s="214">
        <v>0</v>
      </c>
      <c r="P187" s="214">
        <v>0.75</v>
      </c>
      <c r="Q187" s="214">
        <v>0</v>
      </c>
      <c r="R187" s="214">
        <v>0.4</v>
      </c>
      <c r="S187" s="214">
        <v>0</v>
      </c>
      <c r="T187" s="215">
        <v>0.8</v>
      </c>
      <c r="U187" s="34"/>
      <c r="V187" s="34"/>
    </row>
    <row r="188" spans="1:22" x14ac:dyDescent="0.2">
      <c r="A188" s="81">
        <v>183</v>
      </c>
      <c r="B188" s="84" t="str">
        <f t="shared" si="6"/>
        <v>Sweden</v>
      </c>
      <c r="C188" s="84" t="str">
        <f t="shared" si="7"/>
        <v>SWE</v>
      </c>
      <c r="D188" s="214">
        <f t="shared" si="8"/>
        <v>0.33750000000000013</v>
      </c>
      <c r="E188" s="81" t="s">
        <v>311</v>
      </c>
      <c r="F188" s="84" t="s">
        <v>310</v>
      </c>
      <c r="G188" s="216">
        <v>8.3333333333333301E-2</v>
      </c>
      <c r="H188" s="214">
        <v>0.59166666666666701</v>
      </c>
      <c r="I188" s="214">
        <v>0</v>
      </c>
      <c r="J188" s="214">
        <v>0.5</v>
      </c>
      <c r="K188" s="214">
        <v>0</v>
      </c>
      <c r="L188" s="214">
        <v>1</v>
      </c>
      <c r="M188" s="214">
        <v>0.5</v>
      </c>
      <c r="N188" s="214">
        <v>0.5</v>
      </c>
      <c r="O188" s="214">
        <v>0</v>
      </c>
      <c r="P188" s="214">
        <v>0.75</v>
      </c>
      <c r="Q188" s="214">
        <v>0</v>
      </c>
      <c r="R188" s="214">
        <v>0.2</v>
      </c>
      <c r="S188" s="214">
        <v>0</v>
      </c>
      <c r="T188" s="215">
        <v>0.6</v>
      </c>
      <c r="U188" s="34"/>
      <c r="V188" s="34"/>
    </row>
    <row r="189" spans="1:22" x14ac:dyDescent="0.2">
      <c r="A189" s="81">
        <v>184</v>
      </c>
      <c r="B189" s="84" t="str">
        <f t="shared" si="6"/>
        <v>Eswatini</v>
      </c>
      <c r="C189" s="84" t="str">
        <f t="shared" si="7"/>
        <v>SWZ</v>
      </c>
      <c r="D189" s="214">
        <f t="shared" si="8"/>
        <v>0.36249999999999999</v>
      </c>
      <c r="E189" s="81" t="s">
        <v>313</v>
      </c>
      <c r="F189" s="84" t="s">
        <v>312</v>
      </c>
      <c r="G189" s="216">
        <v>0.16666666666666699</v>
      </c>
      <c r="H189" s="214">
        <v>0.55833333333333302</v>
      </c>
      <c r="I189" s="214">
        <v>0</v>
      </c>
      <c r="J189" s="214">
        <v>0.5</v>
      </c>
      <c r="K189" s="214">
        <v>0.5</v>
      </c>
      <c r="L189" s="214">
        <v>1</v>
      </c>
      <c r="M189" s="214">
        <v>0.5</v>
      </c>
      <c r="N189" s="214">
        <v>0.5</v>
      </c>
      <c r="O189" s="214">
        <v>0</v>
      </c>
      <c r="P189" s="214">
        <v>0.75</v>
      </c>
      <c r="Q189" s="214">
        <v>0</v>
      </c>
      <c r="R189" s="214">
        <v>0.4</v>
      </c>
      <c r="S189" s="214">
        <v>0</v>
      </c>
      <c r="T189" s="215">
        <v>0.2</v>
      </c>
      <c r="U189" s="34"/>
      <c r="V189" s="34"/>
    </row>
    <row r="190" spans="1:22" x14ac:dyDescent="0.2">
      <c r="A190" s="81">
        <v>185</v>
      </c>
      <c r="B190" s="84" t="str">
        <f t="shared" si="6"/>
        <v>Sint Maarten (Dutch part)</v>
      </c>
      <c r="C190" s="84" t="str">
        <f t="shared" si="7"/>
        <v>SXM</v>
      </c>
      <c r="D190" s="214">
        <f t="shared" si="8"/>
        <v>0.88333333333333353</v>
      </c>
      <c r="E190" s="81" t="s">
        <v>721</v>
      </c>
      <c r="F190" s="84" t="s">
        <v>761</v>
      </c>
      <c r="G190" s="216">
        <v>0.91666666666666696</v>
      </c>
      <c r="H190" s="214">
        <v>0.85</v>
      </c>
      <c r="I190" s="214">
        <v>1</v>
      </c>
      <c r="J190" s="214">
        <v>0.5</v>
      </c>
      <c r="K190" s="214">
        <v>1</v>
      </c>
      <c r="L190" s="214">
        <v>1</v>
      </c>
      <c r="M190" s="214">
        <v>1</v>
      </c>
      <c r="N190" s="214">
        <v>1</v>
      </c>
      <c r="O190" s="214">
        <v>1</v>
      </c>
      <c r="P190" s="214">
        <v>1</v>
      </c>
      <c r="Q190" s="214">
        <v>1</v>
      </c>
      <c r="R190" s="214">
        <v>0.8</v>
      </c>
      <c r="S190" s="214">
        <v>0.5</v>
      </c>
      <c r="T190" s="215">
        <v>0.8</v>
      </c>
      <c r="U190" s="34"/>
      <c r="V190" s="34"/>
    </row>
    <row r="191" spans="1:22" x14ac:dyDescent="0.2">
      <c r="A191" s="81">
        <v>186</v>
      </c>
      <c r="B191" s="84" t="str">
        <f t="shared" si="6"/>
        <v>Seychelles</v>
      </c>
      <c r="C191" s="84" t="str">
        <f t="shared" si="7"/>
        <v>SYC</v>
      </c>
      <c r="D191" s="214">
        <f t="shared" si="8"/>
        <v>0.375</v>
      </c>
      <c r="E191" s="81" t="s">
        <v>315</v>
      </c>
      <c r="F191" s="84" t="s">
        <v>314</v>
      </c>
      <c r="G191" s="216">
        <v>0.16666666666666699</v>
      </c>
      <c r="H191" s="214">
        <v>0.58333333333333304</v>
      </c>
      <c r="I191" s="214">
        <v>0</v>
      </c>
      <c r="J191" s="214">
        <v>0.5</v>
      </c>
      <c r="K191" s="214">
        <v>0.5</v>
      </c>
      <c r="L191" s="214">
        <v>1</v>
      </c>
      <c r="M191" s="214">
        <v>0.5</v>
      </c>
      <c r="N191" s="214">
        <v>0.5</v>
      </c>
      <c r="O191" s="214">
        <v>0</v>
      </c>
      <c r="P191" s="214">
        <v>0.5</v>
      </c>
      <c r="Q191" s="214">
        <v>0</v>
      </c>
      <c r="R191" s="214">
        <v>0.4</v>
      </c>
      <c r="S191" s="214">
        <v>0</v>
      </c>
      <c r="T191" s="215">
        <v>0.6</v>
      </c>
      <c r="U191" s="34"/>
      <c r="V191" s="34"/>
    </row>
    <row r="192" spans="1:22" x14ac:dyDescent="0.2">
      <c r="A192" s="81">
        <v>187</v>
      </c>
      <c r="B192" s="84" t="str">
        <f t="shared" si="6"/>
        <v>Syrian Arab Republic</v>
      </c>
      <c r="C192" s="84" t="str">
        <f t="shared" si="7"/>
        <v>SYR</v>
      </c>
      <c r="D192" s="214">
        <f t="shared" si="8"/>
        <v>0.24861111111111114</v>
      </c>
      <c r="E192" s="81" t="s">
        <v>316</v>
      </c>
      <c r="F192" s="84" t="s">
        <v>762</v>
      </c>
      <c r="G192" s="216">
        <v>8.3333333333333301E-2</v>
      </c>
      <c r="H192" s="214">
        <v>0.41388888888888897</v>
      </c>
      <c r="I192" s="214">
        <v>0</v>
      </c>
      <c r="J192" s="214">
        <v>0.5</v>
      </c>
      <c r="K192" s="214">
        <v>0</v>
      </c>
      <c r="L192" s="214">
        <v>0.33333333333333298</v>
      </c>
      <c r="M192" s="214">
        <v>0.5</v>
      </c>
      <c r="N192" s="214">
        <v>0.5</v>
      </c>
      <c r="O192" s="214">
        <v>0</v>
      </c>
      <c r="P192" s="214">
        <v>0.75</v>
      </c>
      <c r="Q192" s="214">
        <v>0</v>
      </c>
      <c r="R192" s="214">
        <v>0.4</v>
      </c>
      <c r="S192" s="214">
        <v>0</v>
      </c>
      <c r="T192" s="215">
        <v>0</v>
      </c>
      <c r="U192" s="34"/>
      <c r="V192" s="34"/>
    </row>
    <row r="193" spans="1:22" x14ac:dyDescent="0.2">
      <c r="A193" s="81">
        <v>188</v>
      </c>
      <c r="B193" s="84" t="str">
        <f t="shared" si="6"/>
        <v>Turks and Caicos Islands</v>
      </c>
      <c r="C193" s="84" t="str">
        <f t="shared" si="7"/>
        <v>TCA</v>
      </c>
      <c r="D193" s="214">
        <f t="shared" si="8"/>
        <v>0.85</v>
      </c>
      <c r="E193" s="81" t="s">
        <v>722</v>
      </c>
      <c r="F193" s="84" t="s">
        <v>763</v>
      </c>
      <c r="G193" s="216">
        <v>0.91666666666666696</v>
      </c>
      <c r="H193" s="214">
        <v>0.78333333333333299</v>
      </c>
      <c r="I193" s="214">
        <v>1</v>
      </c>
      <c r="J193" s="214">
        <v>0.5</v>
      </c>
      <c r="K193" s="214">
        <v>1</v>
      </c>
      <c r="L193" s="214">
        <v>1</v>
      </c>
      <c r="M193" s="214">
        <v>1</v>
      </c>
      <c r="N193" s="214">
        <v>1</v>
      </c>
      <c r="O193" s="214">
        <v>1</v>
      </c>
      <c r="P193" s="214">
        <v>1</v>
      </c>
      <c r="Q193" s="214">
        <v>1</v>
      </c>
      <c r="R193" s="214">
        <v>0.4</v>
      </c>
      <c r="S193" s="214">
        <v>0.5</v>
      </c>
      <c r="T193" s="215">
        <v>0.8</v>
      </c>
      <c r="U193" s="34"/>
      <c r="V193" s="34"/>
    </row>
    <row r="194" spans="1:22" x14ac:dyDescent="0.2">
      <c r="A194" s="81">
        <v>189</v>
      </c>
      <c r="B194" s="84" t="str">
        <f t="shared" si="6"/>
        <v>Chad</v>
      </c>
      <c r="C194" s="84" t="str">
        <f t="shared" si="7"/>
        <v>TCD</v>
      </c>
      <c r="D194" s="214">
        <f t="shared" si="8"/>
        <v>0.25972222222222213</v>
      </c>
      <c r="E194" s="81" t="s">
        <v>318</v>
      </c>
      <c r="F194" s="84" t="s">
        <v>317</v>
      </c>
      <c r="G194" s="216">
        <v>8.3333333333333301E-2</v>
      </c>
      <c r="H194" s="214">
        <v>0.43611111111111101</v>
      </c>
      <c r="I194" s="214">
        <v>0</v>
      </c>
      <c r="J194" s="214">
        <v>0.5</v>
      </c>
      <c r="K194" s="214">
        <v>0</v>
      </c>
      <c r="L194" s="214">
        <v>0.66666666666666696</v>
      </c>
      <c r="M194" s="214">
        <v>0.5</v>
      </c>
      <c r="N194" s="214">
        <v>0.5</v>
      </c>
      <c r="O194" s="214">
        <v>0</v>
      </c>
      <c r="P194" s="214">
        <v>0.75</v>
      </c>
      <c r="Q194" s="214">
        <v>0</v>
      </c>
      <c r="R194" s="214">
        <v>0.2</v>
      </c>
      <c r="S194" s="214">
        <v>0</v>
      </c>
      <c r="T194" s="215">
        <v>0</v>
      </c>
      <c r="U194" s="34"/>
      <c r="V194" s="34"/>
    </row>
    <row r="195" spans="1:22" x14ac:dyDescent="0.2">
      <c r="A195" s="81">
        <v>190</v>
      </c>
      <c r="B195" s="84" t="str">
        <f>F223</f>
        <v>Zimbabwe</v>
      </c>
      <c r="C195" s="84" t="str">
        <f>E223</f>
        <v>ZWE</v>
      </c>
      <c r="D195" s="214">
        <f>AVERAGE(G223:H223)</f>
        <v>0.30416666666666697</v>
      </c>
      <c r="E195" s="81" t="s">
        <v>320</v>
      </c>
      <c r="F195" s="84" t="s">
        <v>319</v>
      </c>
      <c r="G195" s="216">
        <v>8.3333333333333301E-2</v>
      </c>
      <c r="H195" s="214">
        <v>0.55833333333333302</v>
      </c>
      <c r="I195" s="214">
        <v>0</v>
      </c>
      <c r="J195" s="214">
        <v>0.5</v>
      </c>
      <c r="K195" s="214">
        <v>0</v>
      </c>
      <c r="L195" s="214">
        <v>1</v>
      </c>
      <c r="M195" s="214">
        <v>0.5</v>
      </c>
      <c r="N195" s="214">
        <v>0.5</v>
      </c>
      <c r="O195" s="214">
        <v>0</v>
      </c>
      <c r="P195" s="214">
        <v>0.75</v>
      </c>
      <c r="Q195" s="214">
        <v>0</v>
      </c>
      <c r="R195" s="214">
        <v>0.4</v>
      </c>
      <c r="S195" s="214">
        <v>0</v>
      </c>
      <c r="T195" s="215">
        <v>0.2</v>
      </c>
      <c r="U195" s="34"/>
      <c r="V195" s="34"/>
    </row>
    <row r="196" spans="1:22" x14ac:dyDescent="0.2">
      <c r="E196" s="81" t="s">
        <v>322</v>
      </c>
      <c r="F196" s="84" t="s">
        <v>321</v>
      </c>
      <c r="G196" s="216">
        <v>0</v>
      </c>
      <c r="H196" s="214">
        <v>0.358333333333333</v>
      </c>
      <c r="I196" s="214">
        <v>0</v>
      </c>
      <c r="J196" s="214">
        <v>0.5</v>
      </c>
      <c r="K196" s="214">
        <v>0</v>
      </c>
      <c r="L196" s="214">
        <v>1</v>
      </c>
      <c r="M196" s="214">
        <v>0</v>
      </c>
      <c r="N196" s="214">
        <v>0</v>
      </c>
      <c r="O196" s="214">
        <v>0</v>
      </c>
      <c r="P196" s="214">
        <v>0.25</v>
      </c>
      <c r="Q196" s="214">
        <v>0</v>
      </c>
      <c r="R196" s="214">
        <v>0.2</v>
      </c>
      <c r="S196" s="214">
        <v>0</v>
      </c>
      <c r="T196" s="215">
        <v>0.2</v>
      </c>
    </row>
    <row r="197" spans="1:22" x14ac:dyDescent="0.2">
      <c r="E197" s="81" t="s">
        <v>324</v>
      </c>
      <c r="F197" s="84" t="s">
        <v>323</v>
      </c>
      <c r="G197" s="216">
        <v>0</v>
      </c>
      <c r="H197" s="214">
        <v>0.47499999999999998</v>
      </c>
      <c r="I197" s="214">
        <v>0</v>
      </c>
      <c r="J197" s="214">
        <v>0.5</v>
      </c>
      <c r="K197" s="214">
        <v>0</v>
      </c>
      <c r="L197" s="214">
        <v>1</v>
      </c>
      <c r="M197" s="214">
        <v>0</v>
      </c>
      <c r="N197" s="214">
        <v>0</v>
      </c>
      <c r="O197" s="214">
        <v>0</v>
      </c>
      <c r="P197" s="214">
        <v>0.75</v>
      </c>
      <c r="Q197" s="214">
        <v>0</v>
      </c>
      <c r="R197" s="214">
        <v>0.2</v>
      </c>
      <c r="S197" s="214">
        <v>0</v>
      </c>
      <c r="T197" s="215">
        <v>0.4</v>
      </c>
    </row>
    <row r="198" spans="1:22" x14ac:dyDescent="0.2">
      <c r="E198" s="81" t="s">
        <v>326</v>
      </c>
      <c r="F198" s="84" t="s">
        <v>325</v>
      </c>
      <c r="G198" s="216">
        <v>0.16666666666666699</v>
      </c>
      <c r="H198" s="214">
        <v>0.63333333333333297</v>
      </c>
      <c r="I198" s="214">
        <v>0</v>
      </c>
      <c r="J198" s="214">
        <v>0.5</v>
      </c>
      <c r="K198" s="214">
        <v>0.5</v>
      </c>
      <c r="L198" s="214">
        <v>1</v>
      </c>
      <c r="M198" s="214">
        <v>0.5</v>
      </c>
      <c r="N198" s="214">
        <v>0.5</v>
      </c>
      <c r="O198" s="214">
        <v>0</v>
      </c>
      <c r="P198" s="214">
        <v>1</v>
      </c>
      <c r="Q198" s="214">
        <v>0</v>
      </c>
      <c r="R198" s="214">
        <v>0.2</v>
      </c>
      <c r="S198" s="214">
        <v>0</v>
      </c>
      <c r="T198" s="215">
        <v>0.6</v>
      </c>
    </row>
    <row r="199" spans="1:22" x14ac:dyDescent="0.2">
      <c r="E199" s="81" t="s">
        <v>328</v>
      </c>
      <c r="F199" s="84" t="s">
        <v>327</v>
      </c>
      <c r="G199" s="216">
        <v>0.16666666666666699</v>
      </c>
      <c r="H199" s="214">
        <v>0.625</v>
      </c>
      <c r="I199" s="214">
        <v>0</v>
      </c>
      <c r="J199" s="214">
        <v>0.5</v>
      </c>
      <c r="K199" s="214">
        <v>0.5</v>
      </c>
      <c r="L199" s="214">
        <v>1</v>
      </c>
      <c r="M199" s="214">
        <v>0.5</v>
      </c>
      <c r="N199" s="214">
        <v>0.5</v>
      </c>
      <c r="O199" s="214">
        <v>0</v>
      </c>
      <c r="P199" s="214">
        <v>0.75</v>
      </c>
      <c r="Q199" s="214">
        <v>0</v>
      </c>
      <c r="R199" s="214">
        <v>0.4</v>
      </c>
      <c r="S199" s="214">
        <v>0</v>
      </c>
      <c r="T199" s="215">
        <v>0.6</v>
      </c>
    </row>
    <row r="200" spans="1:22" x14ac:dyDescent="0.2">
      <c r="E200" s="81" t="s">
        <v>330</v>
      </c>
      <c r="F200" s="84" t="s">
        <v>329</v>
      </c>
      <c r="G200" s="216">
        <v>0.33333333333333298</v>
      </c>
      <c r="H200" s="214">
        <v>0.78333333333333299</v>
      </c>
      <c r="I200" s="214">
        <v>0</v>
      </c>
      <c r="J200" s="214">
        <v>0.5</v>
      </c>
      <c r="K200" s="214">
        <v>0.5</v>
      </c>
      <c r="L200" s="214">
        <v>1</v>
      </c>
      <c r="M200" s="214">
        <v>1</v>
      </c>
      <c r="N200" s="214">
        <v>1</v>
      </c>
      <c r="O200" s="214">
        <v>0</v>
      </c>
      <c r="P200" s="214">
        <v>1</v>
      </c>
      <c r="Q200" s="214">
        <v>0</v>
      </c>
      <c r="R200" s="214">
        <v>0.4</v>
      </c>
      <c r="S200" s="214">
        <v>0.5</v>
      </c>
      <c r="T200" s="215">
        <v>0.8</v>
      </c>
    </row>
    <row r="201" spans="1:22" x14ac:dyDescent="0.2">
      <c r="E201" s="81" t="s">
        <v>332</v>
      </c>
      <c r="F201" s="84" t="s">
        <v>331</v>
      </c>
      <c r="G201" s="216">
        <v>0.16666666666666699</v>
      </c>
      <c r="H201" s="214">
        <v>0.6</v>
      </c>
      <c r="I201" s="214">
        <v>0</v>
      </c>
      <c r="J201" s="214">
        <v>0.5</v>
      </c>
      <c r="K201" s="214">
        <v>0.5</v>
      </c>
      <c r="L201" s="214">
        <v>1</v>
      </c>
      <c r="M201" s="214">
        <v>0.5</v>
      </c>
      <c r="N201" s="214">
        <v>0.5</v>
      </c>
      <c r="O201" s="214">
        <v>0</v>
      </c>
      <c r="P201" s="214">
        <v>1</v>
      </c>
      <c r="Q201" s="214">
        <v>0</v>
      </c>
      <c r="R201" s="214">
        <v>0.4</v>
      </c>
      <c r="S201" s="214">
        <v>0</v>
      </c>
      <c r="T201" s="215">
        <v>0.2</v>
      </c>
    </row>
    <row r="202" spans="1:22" x14ac:dyDescent="0.2">
      <c r="E202" s="81" t="s">
        <v>334</v>
      </c>
      <c r="F202" s="84" t="s">
        <v>333</v>
      </c>
      <c r="G202" s="216">
        <v>0</v>
      </c>
      <c r="H202" s="214">
        <v>0.42499999999999999</v>
      </c>
      <c r="I202" s="214">
        <v>0</v>
      </c>
      <c r="J202" s="214">
        <v>0.5</v>
      </c>
      <c r="K202" s="214">
        <v>0</v>
      </c>
      <c r="L202" s="214">
        <v>1</v>
      </c>
      <c r="M202" s="214">
        <v>0</v>
      </c>
      <c r="N202" s="214">
        <v>0</v>
      </c>
      <c r="O202" s="214">
        <v>0</v>
      </c>
      <c r="P202" s="214">
        <v>0.25</v>
      </c>
      <c r="Q202" s="214">
        <v>0</v>
      </c>
      <c r="R202" s="214">
        <v>0.4</v>
      </c>
      <c r="S202" s="214">
        <v>0</v>
      </c>
      <c r="T202" s="215">
        <v>0.4</v>
      </c>
    </row>
    <row r="203" spans="1:22" x14ac:dyDescent="0.2">
      <c r="E203" s="81" t="s">
        <v>335</v>
      </c>
      <c r="F203" s="84" t="s">
        <v>813</v>
      </c>
      <c r="G203" s="216">
        <v>0</v>
      </c>
      <c r="H203" s="214">
        <v>0.391666666666667</v>
      </c>
      <c r="I203" s="214">
        <v>0</v>
      </c>
      <c r="J203" s="214">
        <v>0.5</v>
      </c>
      <c r="K203" s="214">
        <v>0</v>
      </c>
      <c r="L203" s="214">
        <v>1</v>
      </c>
      <c r="M203" s="214">
        <v>0</v>
      </c>
      <c r="N203" s="214">
        <v>0</v>
      </c>
      <c r="O203" s="214">
        <v>0</v>
      </c>
      <c r="P203" s="214">
        <v>0.25</v>
      </c>
      <c r="Q203" s="214">
        <v>0</v>
      </c>
      <c r="R203" s="214">
        <v>0.4</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723</v>
      </c>
      <c r="F205" s="84" t="s">
        <v>764</v>
      </c>
      <c r="G205" s="216">
        <v>0.75</v>
      </c>
      <c r="H205" s="214">
        <v>0.54166666666666696</v>
      </c>
      <c r="I205" s="214">
        <v>1</v>
      </c>
      <c r="J205" s="214">
        <v>0.5</v>
      </c>
      <c r="K205" s="214">
        <v>1</v>
      </c>
      <c r="L205" s="214">
        <v>1</v>
      </c>
      <c r="M205" s="214">
        <v>0</v>
      </c>
      <c r="N205" s="214">
        <v>0</v>
      </c>
      <c r="O205" s="214">
        <v>1</v>
      </c>
      <c r="P205" s="214">
        <v>0.75</v>
      </c>
      <c r="Q205" s="214">
        <v>1</v>
      </c>
      <c r="R205" s="214">
        <v>0.4</v>
      </c>
      <c r="S205" s="214">
        <v>0.5</v>
      </c>
      <c r="T205" s="215">
        <v>0.6</v>
      </c>
    </row>
    <row r="206" spans="1:22" x14ac:dyDescent="0.2">
      <c r="E206" s="81" t="s">
        <v>339</v>
      </c>
      <c r="F206" s="84" t="s">
        <v>338</v>
      </c>
      <c r="G206" s="216">
        <v>8.3333333333333301E-2</v>
      </c>
      <c r="H206" s="214">
        <v>0.47499999999999998</v>
      </c>
      <c r="I206" s="214">
        <v>0</v>
      </c>
      <c r="J206" s="214">
        <v>0</v>
      </c>
      <c r="K206" s="214">
        <v>0</v>
      </c>
      <c r="L206" s="214">
        <v>1</v>
      </c>
      <c r="M206" s="214">
        <v>0.5</v>
      </c>
      <c r="N206" s="214">
        <v>0.5</v>
      </c>
      <c r="O206" s="214">
        <v>0</v>
      </c>
      <c r="P206" s="214">
        <v>0.75</v>
      </c>
      <c r="Q206" s="214">
        <v>0</v>
      </c>
      <c r="R206" s="214">
        <v>0.4</v>
      </c>
      <c r="S206" s="214">
        <v>0</v>
      </c>
      <c r="T206" s="215">
        <v>0.2</v>
      </c>
    </row>
    <row r="207" spans="1:22" x14ac:dyDescent="0.2">
      <c r="E207" s="81" t="s">
        <v>341</v>
      </c>
      <c r="F207" s="84" t="s">
        <v>340</v>
      </c>
      <c r="G207" s="216">
        <v>0</v>
      </c>
      <c r="H207" s="214">
        <v>0.43333333333333302</v>
      </c>
      <c r="I207" s="214">
        <v>0</v>
      </c>
      <c r="J207" s="214">
        <v>0.5</v>
      </c>
      <c r="K207" s="214">
        <v>0</v>
      </c>
      <c r="L207" s="214">
        <v>1</v>
      </c>
      <c r="M207" s="214">
        <v>0</v>
      </c>
      <c r="N207" s="214">
        <v>0</v>
      </c>
      <c r="O207" s="214">
        <v>0</v>
      </c>
      <c r="P207" s="214">
        <v>0.5</v>
      </c>
      <c r="Q207" s="214">
        <v>0</v>
      </c>
      <c r="R207" s="214">
        <v>0.4</v>
      </c>
      <c r="S207" s="214">
        <v>0</v>
      </c>
      <c r="T207" s="215">
        <v>0.2</v>
      </c>
    </row>
    <row r="208" spans="1:22" x14ac:dyDescent="0.2">
      <c r="E208" s="81" t="s">
        <v>343</v>
      </c>
      <c r="F208" s="84" t="s">
        <v>342</v>
      </c>
      <c r="G208" s="216">
        <v>0</v>
      </c>
      <c r="H208" s="214">
        <v>0.358333333333333</v>
      </c>
      <c r="I208" s="214">
        <v>0</v>
      </c>
      <c r="J208" s="214">
        <v>0.5</v>
      </c>
      <c r="K208" s="214">
        <v>0</v>
      </c>
      <c r="L208" s="214">
        <v>1</v>
      </c>
      <c r="M208" s="214">
        <v>0</v>
      </c>
      <c r="N208" s="214">
        <v>0</v>
      </c>
      <c r="O208" s="214">
        <v>0</v>
      </c>
      <c r="P208" s="214">
        <v>0.25</v>
      </c>
      <c r="Q208" s="214">
        <v>0</v>
      </c>
      <c r="R208" s="214">
        <v>0.4</v>
      </c>
      <c r="S208" s="214">
        <v>0</v>
      </c>
      <c r="T208" s="215">
        <v>0</v>
      </c>
    </row>
    <row r="209" spans="5:20" x14ac:dyDescent="0.2">
      <c r="E209" s="81" t="s">
        <v>345</v>
      </c>
      <c r="F209" s="84" t="s">
        <v>344</v>
      </c>
      <c r="G209" s="216">
        <v>8.3333333333333301E-2</v>
      </c>
      <c r="H209" s="214">
        <v>0.47499999999999998</v>
      </c>
      <c r="I209" s="214">
        <v>0</v>
      </c>
      <c r="J209" s="214">
        <v>0.5</v>
      </c>
      <c r="K209" s="214">
        <v>0</v>
      </c>
      <c r="L209" s="214">
        <v>1</v>
      </c>
      <c r="M209" s="214">
        <v>0.5</v>
      </c>
      <c r="N209" s="214">
        <v>0.5</v>
      </c>
      <c r="O209" s="214">
        <v>0</v>
      </c>
      <c r="P209" s="214">
        <v>0.25</v>
      </c>
      <c r="Q209" s="214">
        <v>0</v>
      </c>
      <c r="R209" s="214">
        <v>0.2</v>
      </c>
      <c r="S209" s="214">
        <v>0</v>
      </c>
      <c r="T209" s="215">
        <v>0.4</v>
      </c>
    </row>
    <row r="210" spans="5:20" x14ac:dyDescent="0.2">
      <c r="E210" s="81" t="s">
        <v>346</v>
      </c>
      <c r="F210" s="84" t="s">
        <v>533</v>
      </c>
      <c r="G210" s="216">
        <v>8.3333333333333301E-2</v>
      </c>
      <c r="H210" s="214">
        <v>0.52500000000000002</v>
      </c>
      <c r="I210" s="214">
        <v>0</v>
      </c>
      <c r="J210" s="214">
        <v>0.5</v>
      </c>
      <c r="K210" s="214">
        <v>0</v>
      </c>
      <c r="L210" s="214">
        <v>1</v>
      </c>
      <c r="M210" s="214">
        <v>0.5</v>
      </c>
      <c r="N210" s="214">
        <v>0.5</v>
      </c>
      <c r="O210" s="214">
        <v>0</v>
      </c>
      <c r="P210" s="214">
        <v>0.75</v>
      </c>
      <c r="Q210" s="214">
        <v>0</v>
      </c>
      <c r="R210" s="214">
        <v>0.2</v>
      </c>
      <c r="S210" s="214">
        <v>0</v>
      </c>
      <c r="T210" s="215">
        <v>0.2</v>
      </c>
    </row>
    <row r="211" spans="5:20" x14ac:dyDescent="0.2">
      <c r="E211" s="81" t="s">
        <v>348</v>
      </c>
      <c r="F211" s="84" t="s">
        <v>347</v>
      </c>
      <c r="G211" s="216">
        <v>8.3333333333333301E-2</v>
      </c>
      <c r="H211" s="214">
        <v>0.51666666666666705</v>
      </c>
      <c r="I211" s="214">
        <v>0</v>
      </c>
      <c r="J211" s="214">
        <v>0.5</v>
      </c>
      <c r="K211" s="214">
        <v>0</v>
      </c>
      <c r="L211" s="214">
        <v>1</v>
      </c>
      <c r="M211" s="214">
        <v>0.5</v>
      </c>
      <c r="N211" s="214">
        <v>0.5</v>
      </c>
      <c r="O211" s="214">
        <v>0</v>
      </c>
      <c r="P211" s="214">
        <v>0.5</v>
      </c>
      <c r="Q211" s="214">
        <v>0</v>
      </c>
      <c r="R211" s="214">
        <v>0.2</v>
      </c>
      <c r="S211" s="214">
        <v>0</v>
      </c>
      <c r="T211" s="215">
        <v>0.4</v>
      </c>
    </row>
    <row r="212" spans="5:20" x14ac:dyDescent="0.2">
      <c r="E212" s="81" t="s">
        <v>349</v>
      </c>
      <c r="F212" s="84" t="s">
        <v>765</v>
      </c>
      <c r="G212" s="216">
        <v>0.33333333333333298</v>
      </c>
      <c r="H212" s="214">
        <v>0.78333333333333299</v>
      </c>
      <c r="I212" s="214">
        <v>0</v>
      </c>
      <c r="J212" s="214">
        <v>0.5</v>
      </c>
      <c r="K212" s="214">
        <v>0.5</v>
      </c>
      <c r="L212" s="214">
        <v>1</v>
      </c>
      <c r="M212" s="214">
        <v>1</v>
      </c>
      <c r="N212" s="214">
        <v>1</v>
      </c>
      <c r="O212" s="214">
        <v>0</v>
      </c>
      <c r="P212" s="214">
        <v>1</v>
      </c>
      <c r="Q212" s="214">
        <v>0</v>
      </c>
      <c r="R212" s="214">
        <v>0.4</v>
      </c>
      <c r="S212" s="214">
        <v>0.5</v>
      </c>
      <c r="T212" s="215">
        <v>0.8</v>
      </c>
    </row>
    <row r="213" spans="5:20" x14ac:dyDescent="0.2">
      <c r="E213" s="81" t="s">
        <v>350</v>
      </c>
      <c r="F213" s="84" t="s">
        <v>766</v>
      </c>
      <c r="G213" s="216">
        <v>8.3333333333333301E-2</v>
      </c>
      <c r="H213" s="214">
        <v>0.6</v>
      </c>
      <c r="I213" s="214">
        <v>0</v>
      </c>
      <c r="J213" s="214">
        <v>0.5</v>
      </c>
      <c r="K213" s="214">
        <v>0</v>
      </c>
      <c r="L213" s="214">
        <v>1</v>
      </c>
      <c r="M213" s="214">
        <v>0.5</v>
      </c>
      <c r="N213" s="214">
        <v>0.5</v>
      </c>
      <c r="O213" s="214">
        <v>0</v>
      </c>
      <c r="P213" s="214">
        <v>1</v>
      </c>
      <c r="Q213" s="214">
        <v>0</v>
      </c>
      <c r="R213" s="214">
        <v>0.4</v>
      </c>
      <c r="S213" s="214">
        <v>0</v>
      </c>
      <c r="T213" s="215">
        <v>0.2</v>
      </c>
    </row>
    <row r="214" spans="5:20" x14ac:dyDescent="0.2">
      <c r="E214" s="81" t="s">
        <v>724</v>
      </c>
      <c r="F214" s="84" t="s">
        <v>767</v>
      </c>
      <c r="G214" s="216">
        <v>0.91666666666666696</v>
      </c>
      <c r="H214" s="214">
        <v>0.85</v>
      </c>
      <c r="I214" s="214">
        <v>1</v>
      </c>
      <c r="J214" s="214">
        <v>0.5</v>
      </c>
      <c r="K214" s="214">
        <v>1</v>
      </c>
      <c r="L214" s="214">
        <v>1</v>
      </c>
      <c r="M214" s="214">
        <v>1</v>
      </c>
      <c r="N214" s="214">
        <v>1</v>
      </c>
      <c r="O214" s="214">
        <v>1</v>
      </c>
      <c r="P214" s="214">
        <v>1</v>
      </c>
      <c r="Q214" s="214">
        <v>1</v>
      </c>
      <c r="R214" s="214">
        <v>0.8</v>
      </c>
      <c r="S214" s="214">
        <v>0.5</v>
      </c>
      <c r="T214" s="215">
        <v>0.8</v>
      </c>
    </row>
    <row r="215" spans="5:20" x14ac:dyDescent="0.2">
      <c r="E215" s="81" t="s">
        <v>725</v>
      </c>
      <c r="F215" s="84" t="s">
        <v>768</v>
      </c>
      <c r="G215" s="216">
        <v>0.91666666666666696</v>
      </c>
      <c r="H215" s="214">
        <v>0.85</v>
      </c>
      <c r="I215" s="214">
        <v>1</v>
      </c>
      <c r="J215" s="214">
        <v>0.5</v>
      </c>
      <c r="K215" s="214">
        <v>1</v>
      </c>
      <c r="L215" s="214">
        <v>1</v>
      </c>
      <c r="M215" s="214">
        <v>1</v>
      </c>
      <c r="N215" s="214">
        <v>1</v>
      </c>
      <c r="O215" s="214">
        <v>1</v>
      </c>
      <c r="P215" s="214">
        <v>1</v>
      </c>
      <c r="Q215" s="214">
        <v>1</v>
      </c>
      <c r="R215" s="214">
        <v>0.8</v>
      </c>
      <c r="S215" s="214">
        <v>0.5</v>
      </c>
      <c r="T215" s="215">
        <v>0.8</v>
      </c>
    </row>
    <row r="216" spans="5:20" x14ac:dyDescent="0.2">
      <c r="E216" s="81" t="s">
        <v>351</v>
      </c>
      <c r="F216" s="84" t="s">
        <v>534</v>
      </c>
      <c r="G216" s="216">
        <v>0</v>
      </c>
      <c r="H216" s="214">
        <v>0.391666666666667</v>
      </c>
      <c r="I216" s="214">
        <v>0</v>
      </c>
      <c r="J216" s="214">
        <v>0.5</v>
      </c>
      <c r="K216" s="214">
        <v>0</v>
      </c>
      <c r="L216" s="214">
        <v>1</v>
      </c>
      <c r="M216" s="214">
        <v>0</v>
      </c>
      <c r="N216" s="214">
        <v>0</v>
      </c>
      <c r="O216" s="214">
        <v>0</v>
      </c>
      <c r="P216" s="214">
        <v>0.25</v>
      </c>
      <c r="Q216" s="214">
        <v>0</v>
      </c>
      <c r="R216" s="214">
        <v>0.2</v>
      </c>
      <c r="S216" s="214">
        <v>0</v>
      </c>
      <c r="T216" s="215">
        <v>0.4</v>
      </c>
    </row>
    <row r="217" spans="5:20" x14ac:dyDescent="0.2">
      <c r="E217" s="81" t="s">
        <v>353</v>
      </c>
      <c r="F217" s="84" t="s">
        <v>352</v>
      </c>
      <c r="G217" s="216">
        <v>0.33333333333333298</v>
      </c>
      <c r="H217" s="214">
        <v>0.71666666666666701</v>
      </c>
      <c r="I217" s="214">
        <v>0</v>
      </c>
      <c r="J217" s="214">
        <v>0.5</v>
      </c>
      <c r="K217" s="214">
        <v>0.5</v>
      </c>
      <c r="L217" s="214">
        <v>1</v>
      </c>
      <c r="M217" s="214">
        <v>1</v>
      </c>
      <c r="N217" s="214">
        <v>1</v>
      </c>
      <c r="O217" s="214">
        <v>0</v>
      </c>
      <c r="P217" s="214">
        <v>1</v>
      </c>
      <c r="Q217" s="214">
        <v>0</v>
      </c>
      <c r="R217" s="214">
        <v>0.2</v>
      </c>
      <c r="S217" s="214">
        <v>0.5</v>
      </c>
      <c r="T217" s="215">
        <v>0.6</v>
      </c>
    </row>
    <row r="218" spans="5:20" x14ac:dyDescent="0.2">
      <c r="E218" s="81" t="s">
        <v>355</v>
      </c>
      <c r="F218" s="84" t="s">
        <v>354</v>
      </c>
      <c r="G218" s="216">
        <v>0.25</v>
      </c>
      <c r="H218" s="214">
        <v>0.78333333333333299</v>
      </c>
      <c r="I218" s="214">
        <v>0</v>
      </c>
      <c r="J218" s="214">
        <v>0.5</v>
      </c>
      <c r="K218" s="214">
        <v>0.5</v>
      </c>
      <c r="L218" s="214">
        <v>1</v>
      </c>
      <c r="M218" s="214">
        <v>1</v>
      </c>
      <c r="N218" s="214">
        <v>1</v>
      </c>
      <c r="O218" s="214">
        <v>0</v>
      </c>
      <c r="P218" s="214">
        <v>1</v>
      </c>
      <c r="Q218" s="214">
        <v>0</v>
      </c>
      <c r="R218" s="214">
        <v>0.4</v>
      </c>
      <c r="S218" s="214">
        <v>0</v>
      </c>
      <c r="T218" s="215">
        <v>0.8</v>
      </c>
    </row>
    <row r="219" spans="5:20" x14ac:dyDescent="0.2">
      <c r="E219" s="81" t="s">
        <v>726</v>
      </c>
      <c r="F219" s="84" t="s">
        <v>769</v>
      </c>
      <c r="G219" s="216">
        <v>0.83333333333333304</v>
      </c>
      <c r="H219" s="214">
        <v>0.73333333333333295</v>
      </c>
      <c r="I219" s="214">
        <v>1</v>
      </c>
      <c r="J219" s="214">
        <v>0.5</v>
      </c>
      <c r="K219" s="214">
        <v>1</v>
      </c>
      <c r="L219" s="214">
        <v>1</v>
      </c>
      <c r="M219" s="214">
        <v>0.5</v>
      </c>
      <c r="N219" s="214">
        <v>0.5</v>
      </c>
      <c r="O219" s="214">
        <v>1</v>
      </c>
      <c r="P219" s="214">
        <v>1</v>
      </c>
      <c r="Q219" s="214">
        <v>1</v>
      </c>
      <c r="R219" s="214">
        <v>0.8</v>
      </c>
      <c r="S219" s="214">
        <v>0.5</v>
      </c>
      <c r="T219" s="215">
        <v>0.6</v>
      </c>
    </row>
    <row r="220" spans="5:20" x14ac:dyDescent="0.2">
      <c r="E220" s="81" t="s">
        <v>356</v>
      </c>
      <c r="F220" s="84" t="s">
        <v>770</v>
      </c>
      <c r="G220" s="216">
        <v>8.3333333333333301E-2</v>
      </c>
      <c r="H220" s="214">
        <v>0.48888888888888898</v>
      </c>
      <c r="I220" s="214">
        <v>0</v>
      </c>
      <c r="J220" s="214">
        <v>0.5</v>
      </c>
      <c r="K220" s="214">
        <v>0</v>
      </c>
      <c r="L220" s="214">
        <v>0.33333333333333298</v>
      </c>
      <c r="M220" s="214">
        <v>0.5</v>
      </c>
      <c r="N220" s="214">
        <v>0.5</v>
      </c>
      <c r="O220" s="214">
        <v>0</v>
      </c>
      <c r="P220" s="214">
        <v>1</v>
      </c>
      <c r="Q220" s="214">
        <v>0</v>
      </c>
      <c r="R220" s="214">
        <v>0.4</v>
      </c>
      <c r="S220" s="214">
        <v>0</v>
      </c>
      <c r="T220" s="215">
        <v>0.2</v>
      </c>
    </row>
    <row r="221" spans="5:20" x14ac:dyDescent="0.2">
      <c r="E221" s="81" t="s">
        <v>358</v>
      </c>
      <c r="F221" s="84" t="s">
        <v>357</v>
      </c>
      <c r="G221" s="216">
        <v>0</v>
      </c>
      <c r="H221" s="214">
        <v>0.391666666666667</v>
      </c>
      <c r="I221" s="214">
        <v>0</v>
      </c>
      <c r="J221" s="214">
        <v>0.5</v>
      </c>
      <c r="K221" s="214">
        <v>0</v>
      </c>
      <c r="L221" s="214">
        <v>1</v>
      </c>
      <c r="M221" s="214">
        <v>0</v>
      </c>
      <c r="N221" s="214">
        <v>0</v>
      </c>
      <c r="O221" s="214">
        <v>0</v>
      </c>
      <c r="P221" s="214">
        <v>0.25</v>
      </c>
      <c r="Q221" s="214">
        <v>0</v>
      </c>
      <c r="R221" s="214">
        <v>0.4</v>
      </c>
      <c r="S221" s="214">
        <v>0</v>
      </c>
      <c r="T221" s="215">
        <v>0.2</v>
      </c>
    </row>
    <row r="222" spans="5:20" x14ac:dyDescent="0.2">
      <c r="E222" s="81" t="s">
        <v>360</v>
      </c>
      <c r="F222" s="84" t="s">
        <v>359</v>
      </c>
      <c r="G222" s="216">
        <v>0</v>
      </c>
      <c r="H222" s="214">
        <v>0.47499999999999998</v>
      </c>
      <c r="I222" s="214">
        <v>0</v>
      </c>
      <c r="J222" s="214">
        <v>0.5</v>
      </c>
      <c r="K222" s="214">
        <v>0</v>
      </c>
      <c r="L222" s="214">
        <v>1</v>
      </c>
      <c r="M222" s="214">
        <v>0</v>
      </c>
      <c r="N222" s="214">
        <v>0</v>
      </c>
      <c r="O222" s="214">
        <v>0</v>
      </c>
      <c r="P222" s="214">
        <v>0.75</v>
      </c>
      <c r="Q222" s="214">
        <v>0</v>
      </c>
      <c r="R222" s="214">
        <v>0.4</v>
      </c>
      <c r="S222" s="214">
        <v>0</v>
      </c>
      <c r="T222" s="215">
        <v>0.2</v>
      </c>
    </row>
    <row r="223" spans="5:20" x14ac:dyDescent="0.2">
      <c r="E223" s="81" t="s">
        <v>362</v>
      </c>
      <c r="F223" s="84" t="s">
        <v>361</v>
      </c>
      <c r="G223" s="216">
        <v>0.16666666666666699</v>
      </c>
      <c r="H223" s="214">
        <v>0.44166666666666698</v>
      </c>
      <c r="I223" s="214">
        <v>0</v>
      </c>
      <c r="J223" s="214">
        <v>0</v>
      </c>
      <c r="K223" s="214">
        <v>0.5</v>
      </c>
      <c r="L223" s="214">
        <v>1</v>
      </c>
      <c r="M223" s="214">
        <v>0.5</v>
      </c>
      <c r="N223" s="214">
        <v>0.5</v>
      </c>
      <c r="O223" s="214">
        <v>0</v>
      </c>
      <c r="P223" s="214">
        <v>0.75</v>
      </c>
      <c r="Q223" s="214">
        <v>0</v>
      </c>
      <c r="R223" s="214">
        <v>0.2</v>
      </c>
      <c r="S223" s="214">
        <v>0</v>
      </c>
      <c r="T223" s="215">
        <v>0.2</v>
      </c>
    </row>
  </sheetData>
  <mergeCells count="2">
    <mergeCell ref="I2:N2"/>
    <mergeCell ref="O2:U2"/>
  </mergeCells>
  <conditionalFormatting sqref="B6:B195">
    <cfRule type="expression" dxfId="22" priority="1">
      <formula>"""&lt;&gt;F6:F195"""</formula>
    </cfRule>
  </conditionalFormatting>
  <conditionalFormatting sqref="E5:T223 D6:D195">
    <cfRule type="expression" dxfId="21" priority="22">
      <formula>D5=""</formula>
    </cfRule>
    <cfRule type="cellIs" dxfId="20" priority="23" operator="between">
      <formula>0</formula>
      <formula>0.332</formula>
    </cfRule>
    <cfRule type="cellIs" dxfId="19" priority="24" operator="between">
      <formula>0.333333333333333</formula>
      <formula>0.665</formula>
    </cfRule>
    <cfRule type="cellIs" dxfId="18" priority="25" operator="between">
      <formula>0.666666666666667</formula>
      <formula>1</formula>
    </cfRule>
  </conditionalFormatting>
  <conditionalFormatting sqref="K3">
    <cfRule type="cellIs" dxfId="15" priority="56" stopIfTrue="1" operator="greaterThanOrEqual">
      <formula>0</formula>
    </cfRule>
  </conditionalFormatting>
  <conditionalFormatting sqref="K3:L3">
    <cfRule type="expression" dxfId="14" priority="49" stopIfTrue="1">
      <formula>K3=""</formula>
    </cfRule>
  </conditionalFormatting>
  <conditionalFormatting sqref="L3">
    <cfRule type="expression" dxfId="11" priority="63">
      <formula>L3=10</formula>
    </cfRule>
    <cfRule type="cellIs" dxfId="9" priority="62" operator="between">
      <formula>7</formula>
      <formula>9.99</formula>
    </cfRule>
    <cfRule type="cellIs" dxfId="8" priority="61" operator="between">
      <formula>0</formula>
      <formula>6.999</formula>
    </cfRule>
  </conditionalFormatting>
  <conditionalFormatting sqref="M3">
    <cfRule type="cellIs" dxfId="7" priority="59" operator="between">
      <formula>7</formula>
      <formula>9.99</formula>
    </cfRule>
    <cfRule type="expression" dxfId="6" priority="60">
      <formula>M3=10</formula>
    </cfRule>
    <cfRule type="cellIs" dxfId="5" priority="46" operator="between">
      <formula>0</formula>
      <formula>6.999</formula>
    </cfRule>
    <cfRule type="expression" dxfId="4" priority="57">
      <formula>M3=""</formula>
    </cfRule>
    <cfRule type="expression" dxfId="3" priority="45">
      <formula>M3=""</formula>
    </cfRule>
    <cfRule type="expression" dxfId="2" priority="48">
      <formula>M3=10</formula>
    </cfRule>
    <cfRule type="cellIs" dxfId="1" priority="47" operator="between">
      <formula>7</formula>
      <formula>9.99</formula>
    </cfRule>
    <cfRule type="cellIs" dxfId="0" priority="58" operator="between">
      <formula>0</formula>
      <formula>6.999</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5" stopIfTrue="1" operator="greaterThanOrEqual" id="{8BF137DA-C06D-6343-B760-2E4FFC25EF7E}">
            <xm:f>Parameters!$D$38</xm:f>
            <x14:dxf>
              <font>
                <sz val="12"/>
                <color rgb="FF000000"/>
                <name val="Arial"/>
              </font>
              <fill>
                <patternFill patternType="solid">
                  <bgColor rgb="FFEE9F8F"/>
                </patternFill>
              </fill>
            </x14:dxf>
          </x14:cfRule>
          <x14:cfRule type="cellIs" priority="54" stopIfTrue="1" operator="greaterThanOrEqual" id="{D4C3AE25-98F8-C646-B69B-5D3E8218DD67}">
            <xm:f>Parameters!$D$37</xm:f>
            <x14:dxf>
              <font>
                <sz val="12"/>
                <color rgb="FF000000"/>
                <name val="Arial"/>
              </font>
              <fill>
                <patternFill patternType="solid">
                  <bgColor rgb="FFE35A3A"/>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728</v>
      </c>
      <c r="B2" t="s">
        <v>699</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729</v>
      </c>
      <c r="B6" t="s">
        <v>700</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730</v>
      </c>
      <c r="B10" t="s">
        <v>701</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731</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732</v>
      </c>
      <c r="B26" t="s">
        <v>702</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733</v>
      </c>
      <c r="B36" t="s">
        <v>703</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771</v>
      </c>
      <c r="B39" t="s">
        <v>69</v>
      </c>
      <c r="C39" t="s">
        <v>432</v>
      </c>
      <c r="D39" t="s">
        <v>429</v>
      </c>
    </row>
    <row r="40" spans="1:4" x14ac:dyDescent="0.2">
      <c r="A40" t="s">
        <v>70</v>
      </c>
      <c r="B40" t="s">
        <v>71</v>
      </c>
      <c r="C40" t="s">
        <v>432</v>
      </c>
      <c r="D40" t="s">
        <v>535</v>
      </c>
    </row>
    <row r="41" spans="1:4" x14ac:dyDescent="0.2">
      <c r="A41" t="s">
        <v>734</v>
      </c>
      <c r="B41" t="s">
        <v>72</v>
      </c>
      <c r="C41" t="s">
        <v>432</v>
      </c>
      <c r="D41" t="s">
        <v>429</v>
      </c>
    </row>
    <row r="42" spans="1:4" x14ac:dyDescent="0.2">
      <c r="A42" t="s">
        <v>735</v>
      </c>
      <c r="B42" t="s">
        <v>73</v>
      </c>
      <c r="C42" t="s">
        <v>432</v>
      </c>
      <c r="D42" t="s">
        <v>535</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535</v>
      </c>
    </row>
    <row r="46" spans="1:4" x14ac:dyDescent="0.2">
      <c r="A46" t="s">
        <v>80</v>
      </c>
      <c r="B46" t="s">
        <v>81</v>
      </c>
      <c r="C46" t="s">
        <v>435</v>
      </c>
      <c r="D46" t="s">
        <v>430</v>
      </c>
    </row>
    <row r="47" spans="1:4" x14ac:dyDescent="0.2">
      <c r="A47" t="s">
        <v>82</v>
      </c>
      <c r="B47" t="s">
        <v>83</v>
      </c>
      <c r="C47" t="s">
        <v>435</v>
      </c>
      <c r="D47" t="s">
        <v>409</v>
      </c>
    </row>
    <row r="48" spans="1:4" x14ac:dyDescent="0.2">
      <c r="A48" t="s">
        <v>772</v>
      </c>
      <c r="B48" t="s">
        <v>704</v>
      </c>
      <c r="C48" t="s">
        <v>435</v>
      </c>
      <c r="D48" t="s">
        <v>409</v>
      </c>
    </row>
    <row r="49" spans="1:4" x14ac:dyDescent="0.2">
      <c r="A49" t="s">
        <v>736</v>
      </c>
      <c r="B49" t="s">
        <v>705</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535</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737</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535</v>
      </c>
    </row>
    <row r="66" spans="1:4" x14ac:dyDescent="0.2">
      <c r="A66" t="s">
        <v>115</v>
      </c>
      <c r="B66" t="s">
        <v>116</v>
      </c>
      <c r="C66" t="s">
        <v>433</v>
      </c>
      <c r="D66" t="s">
        <v>409</v>
      </c>
    </row>
    <row r="67" spans="1:4" x14ac:dyDescent="0.2">
      <c r="A67" t="s">
        <v>738</v>
      </c>
      <c r="B67" t="s">
        <v>706</v>
      </c>
      <c r="C67" t="s">
        <v>433</v>
      </c>
      <c r="D67" t="s">
        <v>409</v>
      </c>
    </row>
    <row r="68" spans="1:4" x14ac:dyDescent="0.2">
      <c r="A68" t="s">
        <v>739</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740</v>
      </c>
      <c r="B73" t="s">
        <v>707</v>
      </c>
      <c r="C73" t="s">
        <v>433</v>
      </c>
      <c r="D73" t="s">
        <v>409</v>
      </c>
    </row>
    <row r="74" spans="1:4" x14ac:dyDescent="0.2">
      <c r="A74" t="s">
        <v>126</v>
      </c>
      <c r="B74" t="s">
        <v>127</v>
      </c>
      <c r="C74" t="s">
        <v>432</v>
      </c>
      <c r="D74" t="s">
        <v>429</v>
      </c>
    </row>
    <row r="75" spans="1:4" x14ac:dyDescent="0.2">
      <c r="A75" t="s">
        <v>741</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535</v>
      </c>
    </row>
    <row r="80" spans="1:4" x14ac:dyDescent="0.2">
      <c r="A80" t="s">
        <v>742</v>
      </c>
      <c r="B80" t="s">
        <v>708</v>
      </c>
      <c r="C80" t="s">
        <v>433</v>
      </c>
      <c r="D80" t="s">
        <v>409</v>
      </c>
    </row>
    <row r="81" spans="1:4" x14ac:dyDescent="0.2">
      <c r="A81" t="s">
        <v>137</v>
      </c>
      <c r="B81" t="s">
        <v>138</v>
      </c>
      <c r="C81" t="s">
        <v>435</v>
      </c>
      <c r="D81" t="s">
        <v>430</v>
      </c>
    </row>
    <row r="82" spans="1:4" x14ac:dyDescent="0.2">
      <c r="A82" t="s">
        <v>743</v>
      </c>
      <c r="B82" t="s">
        <v>709</v>
      </c>
      <c r="C82" t="s">
        <v>436</v>
      </c>
      <c r="D82" t="s">
        <v>409</v>
      </c>
    </row>
    <row r="83" spans="1:4" x14ac:dyDescent="0.2">
      <c r="A83" t="s">
        <v>139</v>
      </c>
      <c r="B83" t="s">
        <v>140</v>
      </c>
      <c r="C83" t="s">
        <v>435</v>
      </c>
      <c r="D83" t="s">
        <v>429</v>
      </c>
    </row>
    <row r="84" spans="1:4" x14ac:dyDescent="0.2">
      <c r="A84" t="s">
        <v>744</v>
      </c>
      <c r="B84" t="s">
        <v>710</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745</v>
      </c>
      <c r="B90" t="s">
        <v>711</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746</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535</v>
      </c>
    </row>
    <row r="103" spans="1:4" x14ac:dyDescent="0.2">
      <c r="A103" t="s">
        <v>747</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748</v>
      </c>
      <c r="B106" t="s">
        <v>179</v>
      </c>
      <c r="C106" t="s">
        <v>435</v>
      </c>
      <c r="D106" t="s">
        <v>430</v>
      </c>
    </row>
    <row r="107" spans="1:4" x14ac:dyDescent="0.2">
      <c r="A107" t="s">
        <v>749</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531</v>
      </c>
      <c r="B113" t="s">
        <v>191</v>
      </c>
      <c r="C113" t="s">
        <v>435</v>
      </c>
      <c r="D113" t="s">
        <v>535</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750</v>
      </c>
      <c r="B120" t="s">
        <v>712</v>
      </c>
      <c r="C120" t="s">
        <v>436</v>
      </c>
      <c r="D120" t="s">
        <v>409</v>
      </c>
    </row>
    <row r="121" spans="1:4" x14ac:dyDescent="0.2">
      <c r="A121" t="s">
        <v>751</v>
      </c>
      <c r="B121" t="s">
        <v>713</v>
      </c>
      <c r="C121" t="s">
        <v>435</v>
      </c>
      <c r="D121" t="s">
        <v>409</v>
      </c>
    </row>
    <row r="122" spans="1:4" x14ac:dyDescent="0.2">
      <c r="A122" t="s">
        <v>204</v>
      </c>
      <c r="B122" t="s">
        <v>205</v>
      </c>
      <c r="C122" t="s">
        <v>434</v>
      </c>
      <c r="D122" t="s">
        <v>430</v>
      </c>
    </row>
    <row r="123" spans="1:4" x14ac:dyDescent="0.2">
      <c r="A123" t="s">
        <v>752</v>
      </c>
      <c r="B123" t="s">
        <v>714</v>
      </c>
      <c r="C123" t="s">
        <v>433</v>
      </c>
      <c r="D123" t="s">
        <v>409</v>
      </c>
    </row>
    <row r="124" spans="1:4" x14ac:dyDescent="0.2">
      <c r="A124" t="s">
        <v>532</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753</v>
      </c>
      <c r="B135" t="s">
        <v>715</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754</v>
      </c>
      <c r="B142" t="s">
        <v>716</v>
      </c>
      <c r="C142" t="s">
        <v>436</v>
      </c>
      <c r="D142" t="s">
        <v>409</v>
      </c>
    </row>
    <row r="143" spans="1:4" x14ac:dyDescent="0.2">
      <c r="A143" t="s">
        <v>239</v>
      </c>
      <c r="B143" t="s">
        <v>240</v>
      </c>
      <c r="C143" t="s">
        <v>432</v>
      </c>
      <c r="D143" t="s">
        <v>429</v>
      </c>
    </row>
    <row r="144" spans="1:4" x14ac:dyDescent="0.2">
      <c r="A144" t="s">
        <v>241</v>
      </c>
      <c r="B144" t="s">
        <v>242</v>
      </c>
      <c r="C144" t="s">
        <v>432</v>
      </c>
      <c r="D144" t="s">
        <v>535</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535</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535</v>
      </c>
    </row>
    <row r="158" spans="1:4" x14ac:dyDescent="0.2">
      <c r="A158" t="s">
        <v>269</v>
      </c>
      <c r="B158" t="s">
        <v>270</v>
      </c>
      <c r="C158" t="s">
        <v>433</v>
      </c>
      <c r="D158" t="s">
        <v>430</v>
      </c>
    </row>
    <row r="159" spans="1:4" x14ac:dyDescent="0.2">
      <c r="A159" t="s">
        <v>755</v>
      </c>
      <c r="B159" t="s">
        <v>717</v>
      </c>
      <c r="C159" t="s">
        <v>435</v>
      </c>
      <c r="D159" t="s">
        <v>409</v>
      </c>
    </row>
    <row r="160" spans="1:4" x14ac:dyDescent="0.2">
      <c r="A160" t="s">
        <v>756</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757</v>
      </c>
      <c r="B163" t="s">
        <v>718</v>
      </c>
      <c r="C163" t="s">
        <v>434</v>
      </c>
      <c r="D163" t="s">
        <v>409</v>
      </c>
    </row>
    <row r="164" spans="1:4" x14ac:dyDescent="0.2">
      <c r="A164" t="s">
        <v>758</v>
      </c>
      <c r="B164" t="s">
        <v>719</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759</v>
      </c>
      <c r="B176" t="s">
        <v>720</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773</v>
      </c>
      <c r="B180" t="s">
        <v>304</v>
      </c>
      <c r="C180" t="s">
        <v>432</v>
      </c>
      <c r="D180" t="s">
        <v>429</v>
      </c>
    </row>
    <row r="181" spans="1:4" x14ac:dyDescent="0.2">
      <c r="A181" t="s">
        <v>305</v>
      </c>
      <c r="B181" t="s">
        <v>306</v>
      </c>
      <c r="C181" t="s">
        <v>435</v>
      </c>
      <c r="D181" t="s">
        <v>430</v>
      </c>
    </row>
    <row r="182" spans="1:4" x14ac:dyDescent="0.2">
      <c r="A182" t="s">
        <v>760</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761</v>
      </c>
      <c r="B186" t="s">
        <v>721</v>
      </c>
      <c r="C186" t="s">
        <v>435</v>
      </c>
      <c r="D186" t="s">
        <v>409</v>
      </c>
    </row>
    <row r="187" spans="1:4" x14ac:dyDescent="0.2">
      <c r="A187" t="s">
        <v>314</v>
      </c>
      <c r="B187" t="s">
        <v>315</v>
      </c>
      <c r="C187" t="s">
        <v>432</v>
      </c>
      <c r="D187" t="s">
        <v>430</v>
      </c>
    </row>
    <row r="188" spans="1:4" x14ac:dyDescent="0.2">
      <c r="A188" t="s">
        <v>762</v>
      </c>
      <c r="B188" t="s">
        <v>316</v>
      </c>
      <c r="C188" t="s">
        <v>434</v>
      </c>
      <c r="D188" t="s">
        <v>429</v>
      </c>
    </row>
    <row r="189" spans="1:4" x14ac:dyDescent="0.2">
      <c r="A189" t="s">
        <v>763</v>
      </c>
      <c r="B189" t="s">
        <v>722</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535</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774</v>
      </c>
      <c r="B199" t="s">
        <v>335</v>
      </c>
      <c r="C199" t="s">
        <v>433</v>
      </c>
      <c r="D199" t="s">
        <v>430</v>
      </c>
    </row>
    <row r="200" spans="1:4" x14ac:dyDescent="0.2">
      <c r="A200" t="s">
        <v>336</v>
      </c>
      <c r="B200" t="s">
        <v>337</v>
      </c>
      <c r="C200" t="s">
        <v>436</v>
      </c>
      <c r="D200" t="s">
        <v>429</v>
      </c>
    </row>
    <row r="201" spans="1:4" x14ac:dyDescent="0.2">
      <c r="A201" t="s">
        <v>764</v>
      </c>
      <c r="B201" t="s">
        <v>723</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533</v>
      </c>
      <c r="B206" t="s">
        <v>346</v>
      </c>
      <c r="C206" t="s">
        <v>437</v>
      </c>
      <c r="D206" t="s">
        <v>409</v>
      </c>
    </row>
    <row r="207" spans="1:4" x14ac:dyDescent="0.2">
      <c r="A207" t="s">
        <v>347</v>
      </c>
      <c r="B207" t="s">
        <v>348</v>
      </c>
      <c r="C207" t="s">
        <v>433</v>
      </c>
      <c r="D207" t="s">
        <v>535</v>
      </c>
    </row>
    <row r="208" spans="1:4" x14ac:dyDescent="0.2">
      <c r="A208" t="s">
        <v>765</v>
      </c>
      <c r="B208" t="s">
        <v>349</v>
      </c>
      <c r="C208" t="s">
        <v>435</v>
      </c>
      <c r="D208" t="s">
        <v>535</v>
      </c>
    </row>
    <row r="209" spans="1:4" x14ac:dyDescent="0.2">
      <c r="A209" t="s">
        <v>766</v>
      </c>
      <c r="B209" t="s">
        <v>350</v>
      </c>
      <c r="C209" t="s">
        <v>435</v>
      </c>
      <c r="D209" t="s">
        <v>430</v>
      </c>
    </row>
    <row r="210" spans="1:4" x14ac:dyDescent="0.2">
      <c r="A210" t="s">
        <v>767</v>
      </c>
      <c r="B210" t="s">
        <v>724</v>
      </c>
      <c r="C210" t="s">
        <v>435</v>
      </c>
      <c r="D210" t="s">
        <v>409</v>
      </c>
    </row>
    <row r="211" spans="1:4" x14ac:dyDescent="0.2">
      <c r="A211" t="s">
        <v>768</v>
      </c>
      <c r="B211" t="s">
        <v>725</v>
      </c>
      <c r="C211" t="s">
        <v>435</v>
      </c>
      <c r="D211" t="s">
        <v>409</v>
      </c>
    </row>
    <row r="212" spans="1:4" x14ac:dyDescent="0.2">
      <c r="A212" t="s">
        <v>534</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769</v>
      </c>
      <c r="B215" t="s">
        <v>726</v>
      </c>
      <c r="C215" t="s">
        <v>433</v>
      </c>
      <c r="D215" t="s">
        <v>429</v>
      </c>
    </row>
    <row r="216" spans="1:4" x14ac:dyDescent="0.2">
      <c r="A216" t="s">
        <v>770</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Notkin, Benjamin</cp:lastModifiedBy>
  <dcterms:created xsi:type="dcterms:W3CDTF">2021-03-11T13:03:26Z</dcterms:created>
  <dcterms:modified xsi:type="dcterms:W3CDTF">2023-09-01T15:40:45Z</dcterms:modified>
</cp:coreProperties>
</file>